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440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D34" i="22" l="1"/>
  <c r="D30" i="22"/>
  <c r="D28" i="22"/>
  <c r="V46" i="28"/>
  <c r="V38" i="28"/>
  <c r="V30" i="28"/>
  <c r="V43" i="28"/>
  <c r="V42" i="28"/>
  <c r="V33" i="28"/>
  <c r="V40" i="28"/>
  <c r="V39" i="28"/>
  <c r="V45" i="28"/>
  <c r="V37" i="28"/>
  <c r="V29" i="28"/>
  <c r="V27" i="28"/>
  <c r="V26" i="28"/>
  <c r="V25" i="28"/>
  <c r="V24" i="28"/>
  <c r="V44" i="28"/>
  <c r="V36" i="28"/>
  <c r="V28" i="28"/>
  <c r="V35" i="28"/>
  <c r="V34" i="28"/>
  <c r="V41" i="28"/>
  <c r="V32" i="28"/>
  <c r="V31" i="28"/>
  <c r="V23" i="28"/>
  <c r="V40" i="26"/>
  <c r="V32" i="26"/>
  <c r="V24" i="26"/>
  <c r="V36" i="26"/>
  <c r="V27" i="26"/>
  <c r="V33" i="26"/>
  <c r="V39" i="26"/>
  <c r="V31" i="26"/>
  <c r="V37" i="26"/>
  <c r="V35" i="26"/>
  <c r="V34" i="26"/>
  <c r="V38" i="26"/>
  <c r="V30" i="26"/>
  <c r="V29" i="26"/>
  <c r="V28" i="26"/>
  <c r="V26" i="26"/>
  <c r="V25" i="26"/>
  <c r="V23" i="26"/>
  <c r="AA23" i="28" l="1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27" i="13"/>
  <c r="V23" i="13"/>
  <c r="V31" i="13"/>
  <c r="V34" i="13"/>
  <c r="V24" i="13"/>
  <c r="V29" i="13"/>
  <c r="V26" i="13"/>
  <c r="V28" i="13"/>
  <c r="V25" i="13"/>
  <c r="V33" i="13"/>
  <c r="V30" i="13"/>
  <c r="V32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79" i="13"/>
  <c r="V108" i="13"/>
  <c r="V74" i="13"/>
  <c r="V86" i="13"/>
  <c r="V93" i="13"/>
  <c r="V96" i="13"/>
  <c r="V85" i="13"/>
  <c r="V78" i="13"/>
  <c r="V98" i="13"/>
  <c r="V101" i="13"/>
  <c r="V90" i="13"/>
  <c r="V73" i="13"/>
  <c r="V95" i="13"/>
  <c r="V88" i="13"/>
  <c r="V72" i="13"/>
  <c r="V81" i="13"/>
  <c r="V92" i="13"/>
  <c r="V83" i="13"/>
  <c r="V94" i="13"/>
  <c r="V82" i="13"/>
  <c r="V80" i="13"/>
  <c r="V102" i="13"/>
  <c r="V77" i="13"/>
  <c r="V106" i="13"/>
  <c r="V110" i="13"/>
  <c r="V97" i="13"/>
  <c r="V103" i="13"/>
  <c r="V114" i="13"/>
  <c r="V75" i="13"/>
  <c r="V104" i="13"/>
  <c r="V107" i="13"/>
  <c r="V87" i="13"/>
  <c r="V109" i="13"/>
  <c r="V112" i="13"/>
  <c r="V100" i="13"/>
  <c r="V105" i="13"/>
  <c r="V84" i="13"/>
  <c r="V111" i="13"/>
  <c r="V113" i="13"/>
  <c r="V89" i="13"/>
  <c r="V76" i="13"/>
  <c r="V91" i="13"/>
  <c r="V99" i="13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29" i="27"/>
  <c r="V33" i="27"/>
  <c r="V31" i="27"/>
  <c r="V32" i="27"/>
  <c r="V26" i="27"/>
  <c r="V36" i="27"/>
  <c r="V23" i="27"/>
  <c r="V25" i="27"/>
  <c r="V28" i="27"/>
  <c r="V35" i="27"/>
  <c r="V30" i="27"/>
  <c r="V34" i="27"/>
  <c r="V24" i="27"/>
  <c r="V27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25" i="29"/>
  <c r="V75" i="29"/>
  <c r="V49" i="29"/>
  <c r="V60" i="29"/>
  <c r="V34" i="29"/>
  <c r="V68" i="29"/>
  <c r="V23" i="29"/>
  <c r="V31" i="29"/>
  <c r="V50" i="29"/>
  <c r="V40" i="29"/>
  <c r="V67" i="29"/>
  <c r="V47" i="29"/>
  <c r="V63" i="29"/>
  <c r="V53" i="29"/>
  <c r="V52" i="29"/>
  <c r="V64" i="29"/>
  <c r="V46" i="29"/>
  <c r="V42" i="29"/>
  <c r="V61" i="29"/>
  <c r="V51" i="29"/>
  <c r="V24" i="29"/>
  <c r="V35" i="29"/>
  <c r="V54" i="29"/>
  <c r="V56" i="29"/>
  <c r="V69" i="29"/>
  <c r="V30" i="29"/>
  <c r="V38" i="29"/>
  <c r="V71" i="29"/>
  <c r="V41" i="29"/>
  <c r="V74" i="29"/>
  <c r="V27" i="29"/>
  <c r="V44" i="29"/>
  <c r="V70" i="29"/>
  <c r="V33" i="29"/>
  <c r="V37" i="29"/>
  <c r="V62" i="29"/>
  <c r="V32" i="29"/>
  <c r="V66" i="29"/>
  <c r="V73" i="29"/>
  <c r="V28" i="29"/>
  <c r="V65" i="29"/>
  <c r="V29" i="29"/>
  <c r="V59" i="29"/>
  <c r="V48" i="29"/>
  <c r="V26" i="29"/>
  <c r="V36" i="29"/>
  <c r="V58" i="29"/>
  <c r="V45" i="29"/>
  <c r="V39" i="29"/>
  <c r="V43" i="29"/>
  <c r="V76" i="29"/>
  <c r="V55" i="29"/>
  <c r="V57" i="29"/>
  <c r="V72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D4" i="27"/>
  <c r="D3" i="29"/>
  <c r="D4" i="29"/>
  <c r="D3" i="27"/>
  <c r="D5" i="28"/>
  <c r="D5" i="29"/>
  <c r="D5" i="27"/>
  <c r="D4" i="28"/>
  <c r="D3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3" i="26"/>
  <c r="D4" i="26"/>
  <c r="D5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7"/>
  <c r="D7" i="28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K21" i="22"/>
  <c r="K23" i="22" s="1"/>
  <c r="J21" i="22"/>
  <c r="J23" i="22" s="1"/>
  <c r="J22" i="22"/>
  <c r="L21" i="22"/>
  <c r="J24" i="22"/>
  <c r="J25" i="22"/>
  <c r="M21" i="22"/>
  <c r="K24" i="22"/>
  <c r="L23" i="22"/>
  <c r="M25" i="22"/>
  <c r="K25" i="22"/>
  <c r="L25" i="22"/>
  <c r="AC110" i="13"/>
  <c r="K22" i="22"/>
  <c r="M24" i="22"/>
  <c r="M22" i="22"/>
  <c r="M15" i="22" l="1"/>
  <c r="L15" i="22"/>
  <c r="K15" i="22"/>
  <c r="J15" i="22"/>
  <c r="I15" i="22"/>
  <c r="D17" i="22"/>
  <c r="B1" i="22"/>
  <c r="L24" i="22"/>
  <c r="AA30" i="27"/>
  <c r="AA35" i="27"/>
  <c r="AA32" i="29"/>
  <c r="J16" i="22"/>
  <c r="AA38" i="29"/>
  <c r="AA74" i="13"/>
  <c r="AA83" i="13"/>
  <c r="AA76" i="29"/>
  <c r="AA86" i="13"/>
  <c r="AA47" i="29"/>
  <c r="AA32" i="27"/>
  <c r="AA70" i="29"/>
  <c r="AA25" i="29"/>
  <c r="AA56" i="29"/>
  <c r="AA40" i="29"/>
  <c r="AA81" i="13"/>
  <c r="D6" i="22"/>
  <c r="U40" i="29"/>
  <c r="L18" i="22"/>
  <c r="M16" i="22"/>
  <c r="J18" i="22"/>
  <c r="AA24" i="27"/>
  <c r="T32" i="29"/>
  <c r="AA29" i="29"/>
  <c r="S29" i="29" s="1"/>
  <c r="AA41" i="29"/>
  <c r="AA77" i="13"/>
  <c r="S70" i="29"/>
  <c r="AA34" i="27"/>
  <c r="AA101" i="13"/>
  <c r="AA88" i="13"/>
  <c r="AA33" i="29"/>
  <c r="AA33" i="27"/>
  <c r="AA26" i="29"/>
  <c r="K18" i="22"/>
  <c r="AA67" i="29"/>
  <c r="U47" i="29"/>
  <c r="S40" i="29"/>
  <c r="U56" i="29"/>
  <c r="AA72" i="29"/>
  <c r="S72" i="29" s="1"/>
  <c r="AA64" i="29"/>
  <c r="AA59" i="29"/>
  <c r="AA97" i="13"/>
  <c r="AA80" i="13"/>
  <c r="AA69" i="29"/>
  <c r="AA92" i="13"/>
  <c r="S25" i="29"/>
  <c r="AA78" i="13"/>
  <c r="AA29" i="27"/>
  <c r="AA65" i="29"/>
  <c r="U65" i="29" s="1"/>
  <c r="M19" i="22"/>
  <c r="AA84" i="13"/>
  <c r="AA31" i="27"/>
  <c r="AA34" i="29"/>
  <c r="T34" i="29" s="1"/>
  <c r="T25" i="29"/>
  <c r="AA68" i="29"/>
  <c r="AA55" i="29"/>
  <c r="S55" i="29" s="1"/>
  <c r="K19" i="22"/>
  <c r="AA39" i="29"/>
  <c r="AA93" i="13"/>
  <c r="AA108" i="13"/>
  <c r="T64" i="29"/>
  <c r="AA23" i="29"/>
  <c r="U59" i="29"/>
  <c r="S41" i="29"/>
  <c r="I18" i="22"/>
  <c r="T55" i="29"/>
  <c r="AA85" i="13"/>
  <c r="T68" i="29"/>
  <c r="AA49" i="29"/>
  <c r="AA36" i="27"/>
  <c r="AA99" i="13"/>
  <c r="AA62" i="29"/>
  <c r="U23" i="29"/>
  <c r="AA74" i="29"/>
  <c r="L16" i="22"/>
  <c r="U32" i="29"/>
  <c r="AA75" i="13"/>
  <c r="AA52" i="29"/>
  <c r="AA23" i="27"/>
  <c r="U55" i="29"/>
  <c r="T23" i="29"/>
  <c r="AA63" i="29"/>
  <c r="I17" i="22"/>
  <c r="AA103" i="13"/>
  <c r="S64" i="29"/>
  <c r="AA57" i="29"/>
  <c r="S57" i="29"/>
  <c r="AA28" i="29"/>
  <c r="S26" i="29"/>
  <c r="S74" i="29"/>
  <c r="AA43" i="29"/>
  <c r="T43" i="29" s="1"/>
  <c r="S56" i="29"/>
  <c r="AA35" i="29"/>
  <c r="T35" i="29" s="1"/>
  <c r="AA58" i="29"/>
  <c r="M18" i="22"/>
  <c r="AA46" i="29"/>
  <c r="U68" i="29"/>
  <c r="T57" i="29"/>
  <c r="T39" i="29"/>
  <c r="J17" i="22"/>
  <c r="AA89" i="13"/>
  <c r="AA51" i="29"/>
  <c r="T46" i="29"/>
  <c r="S38" i="29"/>
  <c r="T28" i="29"/>
  <c r="T70" i="29"/>
  <c r="S43" i="29"/>
  <c r="AA87" i="13"/>
  <c r="K16" i="22"/>
  <c r="AA60" i="29"/>
  <c r="S32" i="29"/>
  <c r="U38" i="29"/>
  <c r="AA91" i="13"/>
  <c r="S28" i="29"/>
  <c r="AA36" i="29"/>
  <c r="AA106" i="13"/>
  <c r="T38" i="29"/>
  <c r="T67" i="29"/>
  <c r="AA25" i="27"/>
  <c r="AA44" i="29"/>
  <c r="AA54" i="29"/>
  <c r="AA76" i="13"/>
  <c r="S65" i="29"/>
  <c r="S44" i="29"/>
  <c r="T59" i="29"/>
  <c r="S67" i="29"/>
  <c r="AA109" i="13"/>
  <c r="AA100" i="13"/>
  <c r="AA28" i="27"/>
  <c r="AA24" i="29"/>
  <c r="AA26" i="27"/>
  <c r="AA37" i="29"/>
  <c r="U67" i="29"/>
  <c r="AA107" i="13"/>
  <c r="AA48" i="29"/>
  <c r="AA94" i="13"/>
  <c r="I19" i="22"/>
  <c r="AA79" i="13"/>
  <c r="S36" i="29"/>
  <c r="S62" i="29"/>
  <c r="AA45" i="29"/>
  <c r="S63" i="29"/>
  <c r="AA31" i="29"/>
  <c r="S31" i="29" s="1"/>
  <c r="AA50" i="29"/>
  <c r="AA27" i="29"/>
  <c r="T24" i="29"/>
  <c r="T58" i="29"/>
  <c r="L17" i="22"/>
  <c r="AA30" i="29"/>
  <c r="AA53" i="29"/>
  <c r="L19" i="22"/>
  <c r="AA72" i="13"/>
  <c r="AA105" i="13"/>
  <c r="AA90" i="13"/>
  <c r="I16" i="22"/>
  <c r="S35" i="29"/>
  <c r="AA27" i="27"/>
  <c r="U24" i="29"/>
  <c r="U41" i="29"/>
  <c r="U51" i="29"/>
  <c r="AA42" i="29"/>
  <c r="T42" i="29" s="1"/>
  <c r="S58" i="29"/>
  <c r="AA71" i="29"/>
  <c r="U60" i="29"/>
  <c r="M17" i="22"/>
  <c r="AA98" i="13"/>
  <c r="AA66" i="29"/>
  <c r="T56" i="29"/>
  <c r="AA102" i="13"/>
  <c r="T36" i="29"/>
  <c r="K17" i="22"/>
  <c r="AA82" i="13"/>
  <c r="L22" i="22"/>
  <c r="U71" i="29"/>
  <c r="AA95" i="13"/>
  <c r="AA61" i="29"/>
  <c r="T47" i="29"/>
  <c r="T76" i="29"/>
  <c r="T41" i="29"/>
  <c r="T69" i="29"/>
  <c r="M23" i="22"/>
  <c r="AA104" i="13"/>
  <c r="AA73" i="29"/>
  <c r="AA75" i="29"/>
  <c r="S75" i="29" s="1"/>
  <c r="T48" i="29"/>
  <c r="U63" i="29"/>
  <c r="S59" i="29"/>
  <c r="AA73" i="13"/>
  <c r="S69" i="29"/>
  <c r="T62" i="29"/>
  <c r="AA96" i="13"/>
  <c r="J19" i="22"/>
  <c r="T65" i="29"/>
  <c r="S66" i="29"/>
  <c r="U29" i="29"/>
  <c r="S33" i="29"/>
  <c r="U33" i="29"/>
  <c r="U39" i="29"/>
  <c r="T49" i="29"/>
  <c r="U49" i="29"/>
  <c r="T74" i="29"/>
  <c r="U74" i="29"/>
  <c r="T52" i="29"/>
  <c r="S52" i="29"/>
  <c r="T51" i="29"/>
  <c r="S51" i="29"/>
  <c r="S60" i="29"/>
  <c r="T60" i="29"/>
  <c r="T44" i="29"/>
  <c r="T54" i="29"/>
  <c r="S37" i="29"/>
  <c r="T37" i="29"/>
  <c r="T45" i="29"/>
  <c r="S45" i="29"/>
  <c r="T50" i="29"/>
  <c r="S50" i="29"/>
  <c r="U50" i="29"/>
  <c r="T27" i="29"/>
  <c r="S27" i="29"/>
  <c r="S30" i="29"/>
  <c r="U30" i="29"/>
  <c r="S53" i="29"/>
  <c r="U53" i="29"/>
  <c r="T71" i="29"/>
  <c r="T66" i="29"/>
  <c r="U66" i="29"/>
  <c r="S61" i="29"/>
  <c r="U73" i="29"/>
  <c r="T73" i="29"/>
  <c r="R105" i="13" l="1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T61" i="29"/>
  <c r="T26" i="29"/>
  <c r="T31" i="29"/>
  <c r="U93" i="13"/>
  <c r="S104" i="13"/>
  <c r="U101" i="13"/>
  <c r="S23" i="29"/>
  <c r="U61" i="29"/>
  <c r="U64" i="29"/>
  <c r="U96" i="13"/>
  <c r="U78" i="13"/>
  <c r="U75" i="13"/>
  <c r="S83" i="13"/>
  <c r="U81" i="13"/>
  <c r="U77" i="13"/>
  <c r="S94" i="13"/>
  <c r="S47" i="29"/>
  <c r="S87" i="13"/>
  <c r="S73" i="13"/>
  <c r="S107" i="13"/>
  <c r="S71" i="29"/>
  <c r="AH23" i="13"/>
  <c r="T53" i="29"/>
  <c r="U90" i="13"/>
  <c r="U106" i="13"/>
  <c r="U26" i="27"/>
  <c r="T33" i="29"/>
  <c r="U94" i="13"/>
  <c r="U33" i="27"/>
  <c r="S97" i="13"/>
  <c r="U91" i="13"/>
  <c r="S91" i="13"/>
  <c r="U62" i="29"/>
  <c r="U28" i="29"/>
  <c r="U97" i="13"/>
  <c r="AH98" i="13"/>
  <c r="U69" i="29"/>
  <c r="S105" i="13"/>
  <c r="S103" i="13"/>
  <c r="S24" i="29"/>
  <c r="S76" i="29"/>
  <c r="U86" i="13"/>
  <c r="S86" i="13"/>
  <c r="U52" i="29"/>
  <c r="U34" i="27"/>
  <c r="U45" i="29"/>
  <c r="U105" i="13"/>
  <c r="S96" i="13"/>
  <c r="U57" i="29"/>
  <c r="S68" i="29"/>
  <c r="S72" i="13"/>
  <c r="U75" i="29"/>
  <c r="S102" i="13"/>
  <c r="U29" i="27"/>
  <c r="U95" i="13"/>
  <c r="U23" i="27"/>
  <c r="U35" i="29"/>
  <c r="U54" i="29"/>
  <c r="S92" i="13"/>
  <c r="U36" i="27"/>
  <c r="AH99" i="13"/>
  <c r="S109" i="13"/>
  <c r="U87" i="13"/>
  <c r="T63" i="29"/>
  <c r="U46" i="29"/>
  <c r="S106" i="13"/>
  <c r="U72" i="29"/>
  <c r="S95" i="13"/>
  <c r="S89" i="13"/>
  <c r="U42" i="29"/>
  <c r="U102" i="13"/>
  <c r="U73" i="13"/>
  <c r="U24" i="27"/>
  <c r="S98" i="13"/>
  <c r="L4" i="21"/>
  <c r="T29" i="29"/>
  <c r="S76" i="13"/>
  <c r="U98" i="13"/>
  <c r="S80" i="13"/>
  <c r="U48" i="29"/>
  <c r="S88" i="13"/>
  <c r="S108" i="13"/>
  <c r="U31" i="29"/>
  <c r="U80" i="13"/>
  <c r="S77" i="13"/>
  <c r="T75" i="29"/>
  <c r="U35" i="27"/>
  <c r="S84" i="13"/>
  <c r="U82" i="13"/>
  <c r="S39" i="29"/>
  <c r="U100" i="13"/>
  <c r="F4" i="21"/>
  <c r="S73" i="29"/>
  <c r="U31" i="27"/>
  <c r="P4" i="21"/>
  <c r="U27" i="27"/>
  <c r="U27" i="29"/>
  <c r="S100" i="13"/>
  <c r="T40" i="29"/>
  <c r="U43" i="29"/>
  <c r="U76" i="29"/>
  <c r="U25" i="29"/>
  <c r="S54" i="29"/>
  <c r="S101" i="13"/>
  <c r="U70" i="29"/>
  <c r="S79" i="13"/>
  <c r="S74" i="13"/>
  <c r="S42" i="29"/>
  <c r="U74" i="13"/>
  <c r="U25" i="27"/>
  <c r="U83" i="13"/>
  <c r="U44" i="29"/>
  <c r="U109" i="13"/>
  <c r="U107" i="13"/>
  <c r="U108" i="13"/>
  <c r="U103" i="13"/>
  <c r="S81" i="13"/>
  <c r="S48" i="29"/>
  <c r="U92" i="13"/>
  <c r="S46" i="29"/>
  <c r="U36" i="29"/>
  <c r="S90" i="13"/>
  <c r="S93" i="13"/>
  <c r="U89" i="13"/>
  <c r="S49" i="29"/>
  <c r="U79" i="13"/>
  <c r="U85" i="13"/>
  <c r="U26" i="29"/>
  <c r="U88" i="13"/>
  <c r="U58" i="29"/>
  <c r="U84" i="13"/>
  <c r="U32" i="27"/>
  <c r="U99" i="13"/>
  <c r="U76" i="13"/>
  <c r="T30" i="29"/>
  <c r="U37" i="29"/>
  <c r="U104" i="13"/>
  <c r="S85" i="13"/>
  <c r="U30" i="27"/>
  <c r="S99" i="13"/>
  <c r="S82" i="13"/>
  <c r="U28" i="27"/>
  <c r="N4" i="21"/>
  <c r="S34" i="29"/>
  <c r="S75" i="13"/>
  <c r="U34" i="29"/>
  <c r="U72" i="13"/>
  <c r="T72" i="29"/>
  <c r="S78" i="13"/>
  <c r="J4" i="21"/>
  <c r="AI23" i="13" l="1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8" i="13"/>
  <c r="C11" i="13"/>
  <c r="C10" i="13"/>
  <c r="C3" i="13"/>
  <c r="C13" i="13"/>
  <c r="C14" i="13"/>
  <c r="C16" i="13"/>
  <c r="C7" i="13"/>
  <c r="C4" i="13"/>
  <c r="C12" i="13"/>
  <c r="C9" i="13"/>
  <c r="C6" i="13"/>
  <c r="AH100" i="13"/>
  <c r="T76" i="13"/>
  <c r="T109" i="13"/>
  <c r="T73" i="13"/>
  <c r="S111" i="13"/>
  <c r="T86" i="13"/>
  <c r="T92" i="13"/>
  <c r="T74" i="13"/>
  <c r="T108" i="13"/>
  <c r="T103" i="13"/>
  <c r="T97" i="13"/>
  <c r="T94" i="13"/>
  <c r="T99" i="13"/>
  <c r="T87" i="13"/>
  <c r="T93" i="13"/>
  <c r="T105" i="13"/>
  <c r="T104" i="13"/>
  <c r="T91" i="13"/>
  <c r="T78" i="13"/>
  <c r="T79" i="13"/>
  <c r="T77" i="13"/>
  <c r="T101" i="13"/>
  <c r="T102" i="13"/>
  <c r="T85" i="13"/>
  <c r="T83" i="13"/>
  <c r="T84" i="13"/>
  <c r="T90" i="13"/>
  <c r="T72" i="13"/>
  <c r="T80" i="13"/>
  <c r="AH24" i="13"/>
  <c r="AH25" i="13" s="1"/>
  <c r="T81" i="13"/>
  <c r="S110" i="13"/>
  <c r="T98" i="13"/>
  <c r="T107" i="13"/>
  <c r="T89" i="13"/>
  <c r="T95" i="13"/>
  <c r="T100" i="13"/>
  <c r="T96" i="13"/>
  <c r="T75" i="13"/>
  <c r="T106" i="13"/>
  <c r="T88" i="13"/>
  <c r="T82" i="13"/>
  <c r="S112" i="13"/>
  <c r="AH101" i="13"/>
  <c r="R110" i="13"/>
  <c r="AA110" i="13"/>
  <c r="R112" i="13"/>
  <c r="AA112" i="13"/>
  <c r="S113" i="13"/>
  <c r="AH102" i="13"/>
  <c r="S114" i="13" s="1"/>
  <c r="T110" i="13"/>
  <c r="U110" i="13"/>
  <c r="U112" i="13"/>
  <c r="T112" i="13"/>
  <c r="AA113" i="13"/>
  <c r="R113" i="13"/>
  <c r="U113" i="13"/>
  <c r="T113" i="13"/>
  <c r="AI24" i="13" l="1"/>
  <c r="AJ24" i="13" s="1"/>
  <c r="AI25" i="13"/>
  <c r="AJ25" i="13" s="1"/>
  <c r="F9" i="13"/>
  <c r="AA111" i="13"/>
  <c r="S36" i="27"/>
  <c r="S32" i="27"/>
  <c r="S23" i="27"/>
  <c r="S31" i="27"/>
  <c r="H5" i="21"/>
  <c r="S26" i="27"/>
  <c r="L5" i="21"/>
  <c r="AA114" i="13"/>
  <c r="T114" i="13" s="1"/>
  <c r="J5" i="21"/>
  <c r="S30" i="27"/>
  <c r="H6" i="21"/>
  <c r="P6" i="21" s="1"/>
  <c r="I6" i="21"/>
  <c r="I4" i="21"/>
  <c r="R114" i="13"/>
  <c r="T27" i="28"/>
  <c r="S33" i="27"/>
  <c r="R111" i="13"/>
  <c r="S38" i="28"/>
  <c r="D18" i="22"/>
  <c r="S33" i="26"/>
  <c r="S34" i="28"/>
  <c r="T27" i="13"/>
  <c r="U114" i="13"/>
  <c r="S25" i="13"/>
  <c r="T23" i="26"/>
  <c r="S31" i="28"/>
  <c r="P5" i="21"/>
  <c r="S28" i="27"/>
  <c r="S35" i="26"/>
  <c r="Q4" i="21"/>
  <c r="E4" i="21"/>
  <c r="S36" i="26"/>
  <c r="AH26" i="13"/>
  <c r="T28" i="26"/>
  <c r="T28" i="28"/>
  <c r="T26" i="13"/>
  <c r="S24" i="28"/>
  <c r="S42" i="28"/>
  <c r="S24" i="27"/>
  <c r="S23" i="28"/>
  <c r="S29" i="13"/>
  <c r="D3" i="13"/>
  <c r="S27" i="27"/>
  <c r="D4" i="13"/>
  <c r="T46" i="28"/>
  <c r="T36" i="27"/>
  <c r="S38" i="26"/>
  <c r="T30" i="26"/>
  <c r="S32" i="13"/>
  <c r="T38" i="26"/>
  <c r="T28" i="27"/>
  <c r="S39" i="28"/>
  <c r="T24" i="13"/>
  <c r="S44" i="28"/>
  <c r="S29" i="27"/>
  <c r="S27" i="26"/>
  <c r="T32" i="28"/>
  <c r="T29" i="28"/>
  <c r="T33" i="13"/>
  <c r="S39" i="26"/>
  <c r="T38" i="28"/>
  <c r="S30" i="13"/>
  <c r="T34" i="26"/>
  <c r="T36" i="26"/>
  <c r="T41" i="28"/>
  <c r="T33" i="28"/>
  <c r="T43" i="28"/>
  <c r="T24" i="27"/>
  <c r="T44" i="28"/>
  <c r="T25" i="26"/>
  <c r="S34" i="13"/>
  <c r="T26" i="27"/>
  <c r="T35" i="26"/>
  <c r="S23" i="26"/>
  <c r="J6" i="21"/>
  <c r="Q6" i="21"/>
  <c r="S40" i="28"/>
  <c r="S25" i="28"/>
  <c r="S35" i="27"/>
  <c r="S23" i="13"/>
  <c r="L6" i="21"/>
  <c r="T39" i="26"/>
  <c r="T31" i="26"/>
  <c r="T40" i="26"/>
  <c r="R44" i="28"/>
  <c r="S31" i="26"/>
  <c r="N6" i="21"/>
  <c r="T31" i="27"/>
  <c r="S33" i="13"/>
  <c r="N5" i="21"/>
  <c r="U44" i="28"/>
  <c r="T34" i="28"/>
  <c r="O6" i="21"/>
  <c r="S25" i="27"/>
  <c r="T35" i="28"/>
  <c r="AH27" i="13"/>
  <c r="T30" i="28"/>
  <c r="S34" i="27"/>
  <c r="D5" i="21"/>
  <c r="E5" i="21" s="1"/>
  <c r="S36" i="28"/>
  <c r="R36" i="28" s="1"/>
  <c r="U36" i="28" s="1"/>
  <c r="K4" i="21"/>
  <c r="T33" i="26"/>
  <c r="S33" i="28"/>
  <c r="R33" i="28" s="1"/>
  <c r="S27" i="13"/>
  <c r="S30" i="26"/>
  <c r="S41" i="28"/>
  <c r="T31" i="13"/>
  <c r="D6" i="21"/>
  <c r="S32" i="26"/>
  <c r="D5" i="13"/>
  <c r="S30" i="28"/>
  <c r="T34" i="27"/>
  <c r="I5" i="21"/>
  <c r="S27" i="28"/>
  <c r="H7" i="21"/>
  <c r="T40" i="28"/>
  <c r="S31" i="13"/>
  <c r="R25" i="13"/>
  <c r="R39" i="28"/>
  <c r="O5" i="21"/>
  <c r="R23" i="13"/>
  <c r="R38" i="28"/>
  <c r="R27" i="28"/>
  <c r="R29" i="13"/>
  <c r="R34" i="13"/>
  <c r="R33" i="26"/>
  <c r="R27" i="13"/>
  <c r="R31" i="26"/>
  <c r="R36" i="26"/>
  <c r="R41" i="28"/>
  <c r="R42" i="28"/>
  <c r="R30" i="26"/>
  <c r="R31" i="13"/>
  <c r="F5" i="21"/>
  <c r="R23" i="28"/>
  <c r="R35" i="26"/>
  <c r="R32" i="26"/>
  <c r="R33" i="13"/>
  <c r="R31" i="28"/>
  <c r="R25" i="28"/>
  <c r="R38" i="26"/>
  <c r="T33" i="27"/>
  <c r="U111" i="13"/>
  <c r="T111" i="13"/>
  <c r="K6" i="21"/>
  <c r="M6" i="21"/>
  <c r="S34" i="26"/>
  <c r="R34" i="26" s="1"/>
  <c r="S26" i="26"/>
  <c r="R26" i="26" s="1"/>
  <c r="S26" i="28"/>
  <c r="R26" i="28" s="1"/>
  <c r="T28" i="13"/>
  <c r="S43" i="28"/>
  <c r="R43" i="28" s="1"/>
  <c r="T36" i="28"/>
  <c r="S29" i="26"/>
  <c r="R29" i="26" s="1"/>
  <c r="T26" i="26"/>
  <c r="T42" i="28"/>
  <c r="S32" i="28"/>
  <c r="R32" i="28" s="1"/>
  <c r="T25" i="28"/>
  <c r="T37" i="26"/>
  <c r="T23" i="13"/>
  <c r="T29" i="26"/>
  <c r="M4" i="21"/>
  <c r="S24" i="13"/>
  <c r="R24" i="13" s="1"/>
  <c r="S28" i="13"/>
  <c r="R28" i="13" s="1"/>
  <c r="T32" i="13"/>
  <c r="S45" i="28"/>
  <c r="R45" i="28" s="1"/>
  <c r="T23" i="28"/>
  <c r="T30" i="13"/>
  <c r="S37" i="28"/>
  <c r="R37" i="28" s="1"/>
  <c r="U37" i="28" s="1"/>
  <c r="T24" i="28"/>
  <c r="S40" i="26"/>
  <c r="R40" i="26" s="1"/>
  <c r="S35" i="28"/>
  <c r="S37" i="26"/>
  <c r="R37" i="26" s="1"/>
  <c r="T27" i="26"/>
  <c r="S26" i="13"/>
  <c r="R26" i="13" s="1"/>
  <c r="O4" i="21"/>
  <c r="T25" i="13"/>
  <c r="T29" i="13"/>
  <c r="T37" i="28"/>
  <c r="T32" i="26"/>
  <c r="S28" i="28"/>
  <c r="R28" i="28" s="1"/>
  <c r="T39" i="28"/>
  <c r="S29" i="28"/>
  <c r="R29" i="28" s="1"/>
  <c r="U29" i="28" s="1"/>
  <c r="T26" i="28"/>
  <c r="T31" i="28"/>
  <c r="T34" i="13"/>
  <c r="S24" i="26"/>
  <c r="R24" i="26" s="1"/>
  <c r="S46" i="28"/>
  <c r="S25" i="26"/>
  <c r="R25" i="26" s="1"/>
  <c r="S28" i="26"/>
  <c r="R28" i="26" s="1"/>
  <c r="T45" i="28"/>
  <c r="T24" i="26"/>
  <c r="AH28" i="13"/>
  <c r="F6" i="21"/>
  <c r="D7" i="21"/>
  <c r="M5" i="21"/>
  <c r="Q5" i="21"/>
  <c r="K5" i="21"/>
  <c r="N7" i="21"/>
  <c r="H8" i="21"/>
  <c r="I7" i="21"/>
  <c r="J7" i="21"/>
  <c r="P7" i="21"/>
  <c r="L7" i="21"/>
  <c r="AH29" i="13"/>
  <c r="F7" i="21"/>
  <c r="E7" i="21"/>
  <c r="D8" i="21"/>
  <c r="L8" i="21"/>
  <c r="H9" i="21"/>
  <c r="J8" i="21"/>
  <c r="N8" i="21"/>
  <c r="P8" i="21"/>
  <c r="I8" i="21"/>
  <c r="O7" i="21"/>
  <c r="K7" i="21"/>
  <c r="Q7" i="21"/>
  <c r="M7" i="21"/>
  <c r="AH30" i="13"/>
  <c r="D9" i="21"/>
  <c r="F8" i="21"/>
  <c r="E8" i="21"/>
  <c r="L9" i="21"/>
  <c r="J9" i="21"/>
  <c r="P9" i="21"/>
  <c r="H10" i="21"/>
  <c r="N9" i="21"/>
  <c r="I9" i="21"/>
  <c r="K8" i="21"/>
  <c r="O8" i="21"/>
  <c r="M8" i="21"/>
  <c r="Q8" i="21"/>
  <c r="E9" i="21"/>
  <c r="D10" i="21"/>
  <c r="F9" i="21"/>
  <c r="H11" i="21"/>
  <c r="J10" i="21"/>
  <c r="I10" i="21"/>
  <c r="N10" i="21"/>
  <c r="L10" i="21"/>
  <c r="P10" i="21"/>
  <c r="O9" i="21"/>
  <c r="M9" i="21"/>
  <c r="K9" i="21"/>
  <c r="Q9" i="21"/>
  <c r="E10" i="21"/>
  <c r="D11" i="21"/>
  <c r="F10" i="21"/>
  <c r="H12" i="21"/>
  <c r="J11" i="21"/>
  <c r="L11" i="21"/>
  <c r="N11" i="21"/>
  <c r="P11" i="21"/>
  <c r="I11" i="21"/>
  <c r="K10" i="21"/>
  <c r="Q10" i="21"/>
  <c r="O10" i="21"/>
  <c r="M10" i="21"/>
  <c r="D12" i="21"/>
  <c r="F11" i="21"/>
  <c r="E11" i="21"/>
  <c r="J12" i="21"/>
  <c r="I12" i="21"/>
  <c r="L12" i="21"/>
  <c r="P12" i="21"/>
  <c r="N12" i="21"/>
  <c r="H13" i="21"/>
  <c r="M11" i="21"/>
  <c r="K11" i="21"/>
  <c r="O11" i="21"/>
  <c r="Q11" i="21"/>
  <c r="D13" i="21"/>
  <c r="E12" i="21"/>
  <c r="F12" i="21"/>
  <c r="O12" i="21"/>
  <c r="M12" i="21"/>
  <c r="K12" i="21"/>
  <c r="Q12" i="21"/>
  <c r="N13" i="21"/>
  <c r="H14" i="21"/>
  <c r="P13" i="21"/>
  <c r="J13" i="21"/>
  <c r="I13" i="21"/>
  <c r="L13" i="21"/>
  <c r="D14" i="21"/>
  <c r="E13" i="21"/>
  <c r="F13" i="21"/>
  <c r="L14" i="21"/>
  <c r="J14" i="21"/>
  <c r="I14" i="21"/>
  <c r="N14" i="21"/>
  <c r="H15" i="21"/>
  <c r="P14" i="21"/>
  <c r="O13" i="21"/>
  <c r="K13" i="21"/>
  <c r="Q13" i="21"/>
  <c r="M13" i="21"/>
  <c r="F14" i="21"/>
  <c r="E14" i="21"/>
  <c r="D15" i="21"/>
  <c r="Q14" i="21"/>
  <c r="K14" i="21"/>
  <c r="O14" i="21"/>
  <c r="M14" i="21"/>
  <c r="I15" i="21"/>
  <c r="P15" i="21"/>
  <c r="H16" i="21"/>
  <c r="L15" i="21"/>
  <c r="J15" i="21"/>
  <c r="N15" i="21"/>
  <c r="F15" i="21"/>
  <c r="D16" i="21"/>
  <c r="E15" i="21"/>
  <c r="K15" i="21"/>
  <c r="M15" i="21"/>
  <c r="Q15" i="21"/>
  <c r="O15" i="21"/>
  <c r="L16" i="21"/>
  <c r="I16" i="21"/>
  <c r="P16" i="21"/>
  <c r="N16" i="21"/>
  <c r="H17" i="21"/>
  <c r="J16" i="21"/>
  <c r="E16" i="21"/>
  <c r="F16" i="21"/>
  <c r="D17" i="21"/>
  <c r="O16" i="21"/>
  <c r="Q16" i="21"/>
  <c r="K16" i="21"/>
  <c r="M16" i="21"/>
  <c r="P17" i="21"/>
  <c r="I17" i="21"/>
  <c r="N17" i="21"/>
  <c r="L17" i="21"/>
  <c r="J17" i="21"/>
  <c r="H18" i="21"/>
  <c r="D18" i="21"/>
  <c r="E17" i="21"/>
  <c r="F17" i="21"/>
  <c r="O17" i="21"/>
  <c r="K17" i="21"/>
  <c r="M17" i="21"/>
  <c r="Q17" i="21"/>
  <c r="P18" i="21"/>
  <c r="J18" i="21"/>
  <c r="H19" i="21"/>
  <c r="I18" i="21"/>
  <c r="N18" i="21"/>
  <c r="L18" i="21"/>
  <c r="D19" i="21"/>
  <c r="E18" i="21"/>
  <c r="F18" i="21"/>
  <c r="P19" i="21"/>
  <c r="J19" i="21"/>
  <c r="H20" i="21"/>
  <c r="N19" i="21"/>
  <c r="L19" i="21"/>
  <c r="I19" i="21"/>
  <c r="Q18" i="21"/>
  <c r="M18" i="21"/>
  <c r="K18" i="21"/>
  <c r="O18" i="21"/>
  <c r="F19" i="21"/>
  <c r="E19" i="21"/>
  <c r="D20" i="21"/>
  <c r="I20" i="21"/>
  <c r="J20" i="21"/>
  <c r="H21" i="21"/>
  <c r="P20" i="21"/>
  <c r="L20" i="21"/>
  <c r="N20" i="21"/>
  <c r="O19" i="21"/>
  <c r="K19" i="21"/>
  <c r="Q19" i="21"/>
  <c r="M19" i="21"/>
  <c r="E20" i="21"/>
  <c r="F20" i="21"/>
  <c r="D21" i="21"/>
  <c r="M20" i="21"/>
  <c r="O20" i="21"/>
  <c r="K20" i="21"/>
  <c r="Q20" i="21"/>
  <c r="I21" i="21"/>
  <c r="P21" i="21"/>
  <c r="N21" i="21"/>
  <c r="J21" i="21"/>
  <c r="H22" i="21"/>
  <c r="L21" i="21"/>
  <c r="E21" i="21"/>
  <c r="D22" i="21"/>
  <c r="F21" i="21"/>
  <c r="K21" i="21"/>
  <c r="O21" i="21"/>
  <c r="Q21" i="21"/>
  <c r="M21" i="21"/>
  <c r="I22" i="21"/>
  <c r="P22" i="21"/>
  <c r="N22" i="21"/>
  <c r="L22" i="21"/>
  <c r="H23" i="21"/>
  <c r="J22" i="21"/>
  <c r="E22" i="21"/>
  <c r="F22" i="21"/>
  <c r="D23" i="21"/>
  <c r="K22" i="21"/>
  <c r="Q22" i="21"/>
  <c r="M22" i="21"/>
  <c r="O22" i="21"/>
  <c r="N23" i="21"/>
  <c r="L23" i="21"/>
  <c r="I23" i="21"/>
  <c r="J23" i="21"/>
  <c r="H24" i="21"/>
  <c r="P23" i="21"/>
  <c r="E23" i="21"/>
  <c r="F23" i="21"/>
  <c r="D24" i="21"/>
  <c r="K23" i="21"/>
  <c r="M23" i="21"/>
  <c r="Q23" i="21"/>
  <c r="O23" i="21"/>
  <c r="J24" i="21"/>
  <c r="H25" i="21"/>
  <c r="P24" i="21"/>
  <c r="N24" i="21"/>
  <c r="L24" i="21"/>
  <c r="I24" i="21"/>
  <c r="F24" i="21"/>
  <c r="E24" i="21"/>
  <c r="D25" i="21"/>
  <c r="I25" i="21"/>
  <c r="J25" i="21"/>
  <c r="L25" i="21"/>
  <c r="H26" i="21"/>
  <c r="N25" i="21"/>
  <c r="P25" i="21"/>
  <c r="Q24" i="21"/>
  <c r="K24" i="21"/>
  <c r="M24" i="21"/>
  <c r="O24" i="21"/>
  <c r="E25" i="21"/>
  <c r="D26" i="21"/>
  <c r="F25" i="21"/>
  <c r="K25" i="21"/>
  <c r="M25" i="21"/>
  <c r="Q25" i="21"/>
  <c r="O25" i="21"/>
  <c r="L26" i="21"/>
  <c r="H27" i="21"/>
  <c r="N26" i="21"/>
  <c r="J26" i="21"/>
  <c r="I26" i="21"/>
  <c r="P26" i="21"/>
  <c r="D27" i="21"/>
  <c r="E26" i="21"/>
  <c r="F26" i="21"/>
  <c r="I27" i="21"/>
  <c r="H28" i="21"/>
  <c r="P27" i="21"/>
  <c r="N27" i="21"/>
  <c r="J27" i="21"/>
  <c r="L27" i="21"/>
  <c r="M26" i="21"/>
  <c r="O26" i="21"/>
  <c r="K26" i="21"/>
  <c r="Q26" i="21"/>
  <c r="E27" i="21"/>
  <c r="D28" i="21"/>
  <c r="F27" i="21"/>
  <c r="O27" i="21"/>
  <c r="M27" i="21"/>
  <c r="Q27" i="21"/>
  <c r="K27" i="21"/>
  <c r="P28" i="21"/>
  <c r="J28" i="21"/>
  <c r="H29" i="21"/>
  <c r="I28" i="21"/>
  <c r="N28" i="21"/>
  <c r="L28" i="21"/>
  <c r="D29" i="21"/>
  <c r="F28" i="21"/>
  <c r="E28" i="21"/>
  <c r="P29" i="21"/>
  <c r="J29" i="21"/>
  <c r="N29" i="21"/>
  <c r="H30" i="21"/>
  <c r="L29" i="21"/>
  <c r="I29" i="21"/>
  <c r="Q28" i="21"/>
  <c r="M28" i="21"/>
  <c r="O28" i="21"/>
  <c r="K28" i="21"/>
  <c r="E29" i="21"/>
  <c r="F29" i="21"/>
  <c r="D30" i="21"/>
  <c r="I30" i="21"/>
  <c r="L30" i="21"/>
  <c r="N30" i="21"/>
  <c r="H31" i="21"/>
  <c r="J30" i="21"/>
  <c r="P30" i="21"/>
  <c r="K29" i="21"/>
  <c r="O29" i="21"/>
  <c r="M29" i="21"/>
  <c r="Q29" i="21"/>
  <c r="E30" i="21"/>
  <c r="F30" i="21"/>
  <c r="D31" i="21"/>
  <c r="M30" i="21"/>
  <c r="Q30" i="21"/>
  <c r="O30" i="21"/>
  <c r="K30" i="21"/>
  <c r="H32" i="21"/>
  <c r="L31" i="21"/>
  <c r="I31" i="21"/>
  <c r="P31" i="21"/>
  <c r="N31" i="21"/>
  <c r="J31" i="21"/>
  <c r="D32" i="21"/>
  <c r="F31" i="21"/>
  <c r="E31" i="21"/>
  <c r="H33" i="21"/>
  <c r="J32" i="21"/>
  <c r="I32" i="21"/>
  <c r="N32" i="21"/>
  <c r="L32" i="21"/>
  <c r="P32" i="21"/>
  <c r="K31" i="21"/>
  <c r="O31" i="21"/>
  <c r="Q31" i="21"/>
  <c r="M31" i="21"/>
  <c r="E32" i="21"/>
  <c r="F32" i="21"/>
  <c r="D33" i="21"/>
  <c r="P33" i="21"/>
  <c r="H34" i="21"/>
  <c r="J33" i="21"/>
  <c r="N33" i="21"/>
  <c r="L33" i="21"/>
  <c r="I33" i="21"/>
  <c r="M32" i="21"/>
  <c r="K32" i="21"/>
  <c r="O32" i="21"/>
  <c r="Q32" i="21"/>
  <c r="E33" i="21"/>
  <c r="F33" i="21"/>
  <c r="D34" i="21"/>
  <c r="P34" i="21"/>
  <c r="J34" i="21"/>
  <c r="H35" i="21"/>
  <c r="L34" i="21"/>
  <c r="I34" i="21"/>
  <c r="N34" i="21"/>
  <c r="M33" i="21"/>
  <c r="Q33" i="21"/>
  <c r="O33" i="21"/>
  <c r="K33" i="21"/>
  <c r="D35" i="21"/>
  <c r="E34" i="21"/>
  <c r="F34" i="21"/>
  <c r="P35" i="21"/>
  <c r="L35" i="21"/>
  <c r="H36" i="21"/>
  <c r="I35" i="21"/>
  <c r="N35" i="21"/>
  <c r="J35" i="21"/>
  <c r="Q34" i="21"/>
  <c r="O34" i="21"/>
  <c r="M34" i="21"/>
  <c r="K34" i="21"/>
  <c r="E35" i="21"/>
  <c r="F35" i="21"/>
  <c r="D36" i="21"/>
  <c r="H37" i="21"/>
  <c r="I36" i="21"/>
  <c r="J36" i="21"/>
  <c r="P36" i="21"/>
  <c r="N36" i="21"/>
  <c r="L36" i="21"/>
  <c r="K35" i="21"/>
  <c r="O35" i="21"/>
  <c r="Q35" i="21"/>
  <c r="M35" i="21"/>
  <c r="E36" i="21"/>
  <c r="D37" i="21"/>
  <c r="F36" i="21"/>
  <c r="I37" i="21"/>
  <c r="J37" i="21"/>
  <c r="L37" i="21"/>
  <c r="N37" i="21"/>
  <c r="P37" i="21"/>
  <c r="H38" i="21"/>
  <c r="Q36" i="21"/>
  <c r="M36" i="21"/>
  <c r="O36" i="21"/>
  <c r="K36" i="21"/>
  <c r="D38" i="21"/>
  <c r="F37" i="21"/>
  <c r="E37" i="21"/>
  <c r="M37" i="21"/>
  <c r="O37" i="21"/>
  <c r="K37" i="21"/>
  <c r="Q37" i="21"/>
  <c r="H39" i="21"/>
  <c r="N38" i="21"/>
  <c r="P38" i="21"/>
  <c r="L38" i="21"/>
  <c r="J38" i="21"/>
  <c r="I38" i="21"/>
  <c r="E38" i="21"/>
  <c r="D39" i="21"/>
  <c r="F38" i="21"/>
  <c r="L39" i="21"/>
  <c r="P39" i="21"/>
  <c r="J39" i="21"/>
  <c r="H40" i="21"/>
  <c r="I39" i="21"/>
  <c r="N39" i="21"/>
  <c r="M38" i="21"/>
  <c r="O38" i="21"/>
  <c r="K38" i="21"/>
  <c r="Q38" i="21"/>
  <c r="E39" i="21"/>
  <c r="D40" i="21"/>
  <c r="F39" i="21"/>
  <c r="J40" i="21"/>
  <c r="P40" i="21"/>
  <c r="L40" i="21"/>
  <c r="H41" i="21"/>
  <c r="N40" i="21"/>
  <c r="I40" i="21"/>
  <c r="K39" i="21"/>
  <c r="Q39" i="21"/>
  <c r="O39" i="21"/>
  <c r="M39" i="21"/>
  <c r="E40" i="21"/>
  <c r="D41" i="21"/>
  <c r="F40" i="21"/>
  <c r="I41" i="21"/>
  <c r="H42" i="21"/>
  <c r="L41" i="21"/>
  <c r="P41" i="21"/>
  <c r="J41" i="21"/>
  <c r="N41" i="21"/>
  <c r="Q40" i="21"/>
  <c r="M40" i="21"/>
  <c r="O40" i="21"/>
  <c r="K40" i="21"/>
  <c r="D42" i="21"/>
  <c r="E41" i="21"/>
  <c r="F41" i="21"/>
  <c r="K41" i="21"/>
  <c r="O41" i="21"/>
  <c r="M41" i="21"/>
  <c r="Q41" i="21"/>
  <c r="N42" i="21"/>
  <c r="P42" i="21"/>
  <c r="H43" i="21"/>
  <c r="I42" i="21"/>
  <c r="J42" i="21"/>
  <c r="L42" i="21"/>
  <c r="E42" i="21"/>
  <c r="D43" i="21"/>
  <c r="F42" i="21"/>
  <c r="I43" i="21"/>
  <c r="P43" i="21"/>
  <c r="H44" i="21"/>
  <c r="L43" i="21"/>
  <c r="N43" i="21"/>
  <c r="J43" i="21"/>
  <c r="O42" i="21"/>
  <c r="K42" i="21"/>
  <c r="M42" i="21"/>
  <c r="Q42" i="21"/>
  <c r="E43" i="21"/>
  <c r="F43" i="21"/>
  <c r="D44" i="21"/>
  <c r="M43" i="21"/>
  <c r="Q43" i="21"/>
  <c r="K43" i="21"/>
  <c r="O43" i="21"/>
  <c r="I44" i="21"/>
  <c r="N44" i="21"/>
  <c r="P44" i="21"/>
  <c r="L44" i="21"/>
  <c r="J44" i="21"/>
  <c r="H45" i="21"/>
  <c r="E44" i="21"/>
  <c r="D45" i="21"/>
  <c r="F44" i="21"/>
  <c r="Q44" i="21"/>
  <c r="O44" i="21"/>
  <c r="K44" i="21"/>
  <c r="M44" i="21"/>
  <c r="P45" i="21"/>
  <c r="N45" i="21"/>
  <c r="H46" i="21"/>
  <c r="I45" i="21"/>
  <c r="L45" i="21"/>
  <c r="J45" i="21"/>
  <c r="F45" i="21"/>
  <c r="E45" i="21"/>
  <c r="D46" i="21"/>
  <c r="P46" i="21"/>
  <c r="I46" i="21"/>
  <c r="L46" i="21"/>
  <c r="N46" i="21"/>
  <c r="J46" i="21"/>
  <c r="H47" i="21"/>
  <c r="K45" i="21"/>
  <c r="O45" i="21"/>
  <c r="Q45" i="21"/>
  <c r="M45" i="21"/>
  <c r="F46" i="21"/>
  <c r="E46" i="21"/>
  <c r="D47" i="21"/>
  <c r="Q46" i="21"/>
  <c r="M46" i="21"/>
  <c r="K46" i="21"/>
  <c r="O46" i="21"/>
  <c r="P47" i="21"/>
  <c r="H48" i="21"/>
  <c r="I47" i="21"/>
  <c r="N47" i="21"/>
  <c r="J47" i="21"/>
  <c r="L47" i="21"/>
  <c r="F47" i="21"/>
  <c r="D48" i="21"/>
  <c r="E47" i="21"/>
  <c r="J48" i="21"/>
  <c r="L48" i="21"/>
  <c r="H49" i="21"/>
  <c r="N48" i="21"/>
  <c r="P48" i="21"/>
  <c r="I48" i="21"/>
  <c r="K47" i="21"/>
  <c r="O47" i="21"/>
  <c r="M47" i="21"/>
  <c r="Q47" i="21"/>
  <c r="F48" i="21"/>
  <c r="E48" i="21"/>
  <c r="D49" i="21"/>
  <c r="L49" i="21"/>
  <c r="N49" i="21"/>
  <c r="P49" i="21"/>
  <c r="J49" i="21"/>
  <c r="I49" i="21"/>
  <c r="H50" i="21"/>
  <c r="M48" i="21"/>
  <c r="Q48" i="21"/>
  <c r="O48" i="21"/>
  <c r="K48" i="21"/>
  <c r="E49" i="21"/>
  <c r="F49" i="21"/>
  <c r="D50" i="21"/>
  <c r="K49" i="21"/>
  <c r="Q49" i="21"/>
  <c r="M49" i="21"/>
  <c r="O49" i="21"/>
  <c r="P50" i="21"/>
  <c r="L50" i="21"/>
  <c r="I50" i="21"/>
  <c r="H51" i="21"/>
  <c r="N50" i="21"/>
  <c r="J50" i="21"/>
  <c r="D51" i="21"/>
  <c r="E50" i="21"/>
  <c r="F50" i="21"/>
  <c r="M50" i="21"/>
  <c r="Q50" i="21"/>
  <c r="K50" i="21"/>
  <c r="O50" i="21"/>
  <c r="L51" i="21"/>
  <c r="H52" i="21"/>
  <c r="I51" i="21"/>
  <c r="P51" i="21"/>
  <c r="N51" i="21"/>
  <c r="J51" i="21"/>
  <c r="D52" i="21"/>
  <c r="F51" i="21"/>
  <c r="E51" i="21"/>
  <c r="N52" i="21"/>
  <c r="I52" i="21"/>
  <c r="P52" i="21"/>
  <c r="L52" i="21"/>
  <c r="J52" i="21"/>
  <c r="H53" i="21"/>
  <c r="M51" i="21"/>
  <c r="K51" i="21"/>
  <c r="O51" i="21"/>
  <c r="Q51" i="21"/>
  <c r="F52" i="21"/>
  <c r="D53" i="21"/>
  <c r="E52" i="21"/>
  <c r="O52" i="21"/>
  <c r="K52" i="21"/>
  <c r="M52" i="21"/>
  <c r="Q52" i="21"/>
  <c r="L53" i="21"/>
  <c r="J53" i="21"/>
  <c r="I53" i="21"/>
  <c r="P53" i="21"/>
  <c r="H54" i="21"/>
  <c r="N53" i="21"/>
  <c r="E53" i="21"/>
  <c r="D54" i="21"/>
  <c r="F53" i="21"/>
  <c r="O53" i="21"/>
  <c r="M53" i="21"/>
  <c r="Q53" i="21"/>
  <c r="K53" i="21"/>
  <c r="H55" i="21"/>
  <c r="J54" i="21"/>
  <c r="N54" i="21"/>
  <c r="P54" i="21"/>
  <c r="I54" i="21"/>
  <c r="L54" i="21"/>
  <c r="D55" i="21"/>
  <c r="F54" i="21"/>
  <c r="E54" i="21"/>
  <c r="P55" i="21"/>
  <c r="J55" i="21"/>
  <c r="I55" i="21"/>
  <c r="L55" i="21"/>
  <c r="N55" i="21"/>
  <c r="H56" i="21"/>
  <c r="Q54" i="21"/>
  <c r="O54" i="21"/>
  <c r="K54" i="21"/>
  <c r="M54" i="21"/>
  <c r="D56" i="21"/>
  <c r="F55" i="21"/>
  <c r="E55" i="21"/>
  <c r="Q55" i="21"/>
  <c r="K55" i="21"/>
  <c r="O55" i="21"/>
  <c r="M55" i="21"/>
  <c r="I56" i="21"/>
  <c r="J56" i="21"/>
  <c r="H57" i="21"/>
  <c r="L56" i="21"/>
  <c r="P56" i="21"/>
  <c r="N56" i="21"/>
  <c r="D57" i="21"/>
  <c r="E56" i="21"/>
  <c r="F56" i="21"/>
  <c r="O56" i="21"/>
  <c r="M56" i="21"/>
  <c r="K56" i="21"/>
  <c r="Q56" i="21"/>
  <c r="H58" i="21"/>
  <c r="L57" i="21"/>
  <c r="I57" i="21"/>
  <c r="P57" i="21"/>
  <c r="N57" i="21"/>
  <c r="J57" i="21"/>
  <c r="D58" i="21"/>
  <c r="F57" i="21"/>
  <c r="E57" i="21"/>
  <c r="L58" i="21"/>
  <c r="H59" i="21"/>
  <c r="J58" i="21"/>
  <c r="N58" i="21"/>
  <c r="I58" i="21"/>
  <c r="P58" i="21"/>
  <c r="M57" i="21"/>
  <c r="K57" i="21"/>
  <c r="Q57" i="21"/>
  <c r="O57" i="21"/>
  <c r="F58" i="21"/>
  <c r="D59" i="21"/>
  <c r="E58" i="21"/>
  <c r="P59" i="21"/>
  <c r="J59" i="21"/>
  <c r="H60" i="21"/>
  <c r="N59" i="21"/>
  <c r="L59" i="21"/>
  <c r="I59" i="21"/>
  <c r="Q58" i="21"/>
  <c r="K58" i="21"/>
  <c r="M58" i="21"/>
  <c r="O58" i="21"/>
  <c r="E59" i="21"/>
  <c r="F59" i="21"/>
  <c r="D60" i="21"/>
  <c r="J60" i="21"/>
  <c r="H61" i="21"/>
  <c r="L60" i="21"/>
  <c r="I60" i="21"/>
  <c r="P60" i="21"/>
  <c r="N60" i="21"/>
  <c r="O59" i="21"/>
  <c r="M59" i="21"/>
  <c r="Q59" i="21"/>
  <c r="K59" i="21"/>
  <c r="D61" i="21"/>
  <c r="E60" i="21"/>
  <c r="F60" i="21"/>
  <c r="P61" i="21"/>
  <c r="I61" i="21"/>
  <c r="H62" i="21"/>
  <c r="L61" i="21"/>
  <c r="J61" i="21"/>
  <c r="N61" i="21"/>
  <c r="Q60" i="21"/>
  <c r="O60" i="21"/>
  <c r="M60" i="21"/>
  <c r="K60" i="21"/>
  <c r="F61" i="21"/>
  <c r="D62" i="21"/>
  <c r="E61" i="21"/>
  <c r="M61" i="21"/>
  <c r="K61" i="21"/>
  <c r="O61" i="21"/>
  <c r="Q61" i="21"/>
  <c r="P62" i="21"/>
  <c r="N62" i="21"/>
  <c r="H63" i="21"/>
  <c r="J62" i="21"/>
  <c r="I62" i="21"/>
  <c r="L62" i="21"/>
  <c r="E62" i="21"/>
  <c r="D63" i="21"/>
  <c r="F62" i="21"/>
  <c r="P63" i="21"/>
  <c r="L63" i="21"/>
  <c r="J63" i="21"/>
  <c r="H64" i="21"/>
  <c r="I63" i="21"/>
  <c r="N63" i="21"/>
  <c r="M62" i="21"/>
  <c r="Q62" i="21"/>
  <c r="K62" i="21"/>
  <c r="O62" i="21"/>
  <c r="D64" i="21"/>
  <c r="E63" i="21"/>
  <c r="F63" i="21"/>
  <c r="L64" i="21"/>
  <c r="H65" i="21"/>
  <c r="I64" i="21"/>
  <c r="N64" i="21"/>
  <c r="J64" i="21"/>
  <c r="P64" i="21"/>
  <c r="M63" i="21"/>
  <c r="K63" i="21"/>
  <c r="O63" i="21"/>
  <c r="Q63" i="21"/>
  <c r="E64" i="21"/>
  <c r="F64" i="21"/>
  <c r="D65" i="21"/>
  <c r="L65" i="21"/>
  <c r="I65" i="21"/>
  <c r="P65" i="21"/>
  <c r="H66" i="21"/>
  <c r="N65" i="21"/>
  <c r="J65" i="21"/>
  <c r="M64" i="21"/>
  <c r="K64" i="21"/>
  <c r="O64" i="21"/>
  <c r="Q64" i="21"/>
  <c r="E65" i="21"/>
  <c r="D66" i="21"/>
  <c r="F65" i="21"/>
  <c r="M65" i="21"/>
  <c r="O65" i="21"/>
  <c r="Q65" i="21"/>
  <c r="K65" i="21"/>
  <c r="I66" i="21"/>
  <c r="J66" i="21"/>
  <c r="H67" i="21"/>
  <c r="N66" i="21"/>
  <c r="L66" i="21"/>
  <c r="P66" i="21"/>
  <c r="E66" i="21"/>
  <c r="D67" i="21"/>
  <c r="F66" i="21"/>
  <c r="K66" i="21"/>
  <c r="O66" i="21"/>
  <c r="M66" i="21"/>
  <c r="Q66" i="21"/>
  <c r="H68" i="21"/>
  <c r="J67" i="21"/>
  <c r="I67" i="21"/>
  <c r="L67" i="21"/>
  <c r="N67" i="21"/>
  <c r="P67" i="21"/>
  <c r="E67" i="21"/>
  <c r="F67" i="21"/>
  <c r="D68" i="21"/>
  <c r="I68" i="21"/>
  <c r="J68" i="21"/>
  <c r="N68" i="21"/>
  <c r="P68" i="21"/>
  <c r="H69" i="21"/>
  <c r="L68" i="21"/>
  <c r="O67" i="21"/>
  <c r="K67" i="21"/>
  <c r="Q67" i="21"/>
  <c r="M67" i="21"/>
  <c r="E68" i="21"/>
  <c r="D69" i="21"/>
  <c r="F68" i="21"/>
  <c r="O68" i="21"/>
  <c r="Q68" i="21"/>
  <c r="K68" i="21"/>
  <c r="M68" i="21"/>
  <c r="H70" i="21"/>
  <c r="I69" i="21"/>
  <c r="N69" i="21"/>
  <c r="L69" i="21"/>
  <c r="P69" i="21"/>
  <c r="J69" i="21"/>
  <c r="D70" i="21"/>
  <c r="F69" i="21"/>
  <c r="E69" i="21"/>
  <c r="N70" i="21"/>
  <c r="L70" i="21"/>
  <c r="I70" i="21"/>
  <c r="H71" i="21"/>
  <c r="P70" i="21"/>
  <c r="J70" i="21"/>
  <c r="K69" i="21"/>
  <c r="O69" i="21"/>
  <c r="Q69" i="21"/>
  <c r="M69" i="21"/>
  <c r="F70" i="21"/>
  <c r="E70" i="21"/>
  <c r="D71" i="21"/>
  <c r="K70" i="21"/>
  <c r="Q70" i="21"/>
  <c r="M70" i="21"/>
  <c r="O70" i="21"/>
  <c r="N71" i="21"/>
  <c r="H72" i="21"/>
  <c r="J71" i="21"/>
  <c r="L71" i="21"/>
  <c r="P71" i="21"/>
  <c r="I71" i="21"/>
  <c r="D72" i="21"/>
  <c r="E71" i="21"/>
  <c r="F71" i="21"/>
  <c r="N72" i="21"/>
  <c r="J72" i="21"/>
  <c r="I72" i="21"/>
  <c r="L72" i="21"/>
  <c r="H73" i="21"/>
  <c r="P72" i="21"/>
  <c r="K71" i="21"/>
  <c r="Q71" i="21"/>
  <c r="O71" i="21"/>
  <c r="M71" i="21"/>
  <c r="F72" i="21"/>
  <c r="D73" i="21"/>
  <c r="E72" i="21"/>
  <c r="K72" i="21"/>
  <c r="Q72" i="21"/>
  <c r="M72" i="21"/>
  <c r="O72" i="21"/>
  <c r="I73" i="21"/>
  <c r="L73" i="21"/>
  <c r="J73" i="21"/>
  <c r="P73" i="21"/>
  <c r="N73" i="21"/>
  <c r="H74" i="21"/>
  <c r="F73" i="21"/>
  <c r="E73" i="21"/>
  <c r="D74" i="21"/>
  <c r="Q73" i="21"/>
  <c r="K73" i="21"/>
  <c r="O73" i="21"/>
  <c r="M73" i="21"/>
  <c r="N74" i="21"/>
  <c r="I74" i="21"/>
  <c r="H75" i="21"/>
  <c r="J74" i="21"/>
  <c r="P74" i="21"/>
  <c r="L74" i="21"/>
  <c r="F74" i="21"/>
  <c r="D75" i="21"/>
  <c r="E74" i="21"/>
  <c r="O74" i="21"/>
  <c r="K74" i="21"/>
  <c r="Q74" i="21"/>
  <c r="M74" i="21"/>
  <c r="J75" i="21"/>
  <c r="N75" i="21"/>
  <c r="H76" i="21"/>
  <c r="I75" i="21"/>
  <c r="L75" i="21"/>
  <c r="P75" i="21"/>
  <c r="E75" i="21"/>
  <c r="D76" i="21"/>
  <c r="F75" i="21"/>
  <c r="L76" i="21"/>
  <c r="J76" i="21"/>
  <c r="N76" i="21"/>
  <c r="I76" i="21"/>
  <c r="H77" i="21"/>
  <c r="P76" i="21"/>
  <c r="M75" i="21"/>
  <c r="O75" i="21"/>
  <c r="K75" i="21"/>
  <c r="Q75" i="21"/>
  <c r="D77" i="21"/>
  <c r="E76" i="21"/>
  <c r="F76" i="21"/>
  <c r="K76" i="21"/>
  <c r="M76" i="21"/>
  <c r="Q76" i="21"/>
  <c r="O76" i="21"/>
  <c r="P77" i="21"/>
  <c r="H78" i="21"/>
  <c r="J77" i="21"/>
  <c r="L77" i="21"/>
  <c r="I77" i="21"/>
  <c r="N77" i="21"/>
  <c r="E77" i="21"/>
  <c r="D78" i="21"/>
  <c r="F77" i="21"/>
  <c r="N78" i="21"/>
  <c r="J78" i="21"/>
  <c r="L78" i="21"/>
  <c r="I78" i="21"/>
  <c r="H79" i="21"/>
  <c r="P78" i="21"/>
  <c r="O77" i="21"/>
  <c r="M77" i="21"/>
  <c r="K77" i="21"/>
  <c r="Q77" i="21"/>
  <c r="D79" i="21"/>
  <c r="F78" i="21"/>
  <c r="E78" i="21"/>
  <c r="K78" i="21"/>
  <c r="Q78" i="21"/>
  <c r="M78" i="21"/>
  <c r="O78" i="21"/>
  <c r="J79" i="21"/>
  <c r="P79" i="21"/>
  <c r="I79" i="21"/>
  <c r="L79" i="21"/>
  <c r="N79" i="21"/>
  <c r="H80" i="21"/>
  <c r="D80" i="21"/>
  <c r="F79" i="21"/>
  <c r="E79" i="21"/>
  <c r="Q79" i="21"/>
  <c r="K79" i="21"/>
  <c r="O79" i="21"/>
  <c r="M79" i="21"/>
  <c r="I80" i="21"/>
  <c r="N80" i="21"/>
  <c r="L80" i="21"/>
  <c r="J80" i="21"/>
  <c r="H81" i="21"/>
  <c r="P80" i="21"/>
  <c r="D81" i="21"/>
  <c r="F80" i="21"/>
  <c r="E80" i="21"/>
  <c r="K80" i="21"/>
  <c r="O80" i="21"/>
  <c r="Q80" i="21"/>
  <c r="M80" i="21"/>
  <c r="H82" i="21"/>
  <c r="J81" i="21"/>
  <c r="N81" i="21"/>
  <c r="L81" i="21"/>
  <c r="P81" i="21"/>
  <c r="I81" i="21"/>
  <c r="F81" i="21"/>
  <c r="E81" i="21"/>
  <c r="D82" i="21"/>
  <c r="P82" i="21"/>
  <c r="L82" i="21"/>
  <c r="J82" i="21"/>
  <c r="H83" i="21"/>
  <c r="N82" i="21"/>
  <c r="I82" i="21"/>
  <c r="M81" i="21"/>
  <c r="Q81" i="21"/>
  <c r="O81" i="21"/>
  <c r="K81" i="21"/>
  <c r="D83" i="21"/>
  <c r="F82" i="21"/>
  <c r="E82" i="21"/>
  <c r="L83" i="21"/>
  <c r="N83" i="21"/>
  <c r="I83" i="21"/>
  <c r="H84" i="21"/>
  <c r="J83" i="21"/>
  <c r="P83" i="21"/>
  <c r="K82" i="21"/>
  <c r="M82" i="21"/>
  <c r="Q82" i="21"/>
  <c r="O82" i="21"/>
  <c r="F83" i="21"/>
  <c r="E83" i="21"/>
  <c r="D84" i="21"/>
  <c r="Q83" i="21"/>
  <c r="O83" i="21"/>
  <c r="K83" i="21"/>
  <c r="M83" i="21"/>
  <c r="I84" i="21"/>
  <c r="H85" i="21"/>
  <c r="N84" i="21"/>
  <c r="J84" i="21"/>
  <c r="P84" i="21"/>
  <c r="L84" i="21"/>
  <c r="F84" i="21"/>
  <c r="E84" i="21"/>
  <c r="D85" i="21"/>
  <c r="O84" i="21"/>
  <c r="Q84" i="21"/>
  <c r="M84" i="21"/>
  <c r="K84" i="21"/>
  <c r="L85" i="21"/>
  <c r="N85" i="21"/>
  <c r="I85" i="21"/>
  <c r="P85" i="21"/>
  <c r="J85" i="21"/>
  <c r="H86" i="21"/>
  <c r="D86" i="21"/>
  <c r="E85" i="21"/>
  <c r="F85" i="21"/>
  <c r="M85" i="21"/>
  <c r="K85" i="21"/>
  <c r="Q85" i="21"/>
  <c r="O85" i="21"/>
  <c r="J86" i="21"/>
  <c r="P86" i="21"/>
  <c r="H87" i="21"/>
  <c r="N86" i="21"/>
  <c r="L86" i="21"/>
  <c r="I86" i="21"/>
  <c r="E86" i="21"/>
  <c r="F86" i="21"/>
  <c r="D87" i="21"/>
  <c r="I87" i="21"/>
  <c r="L87" i="21"/>
  <c r="H88" i="21"/>
  <c r="P87" i="21"/>
  <c r="N87" i="21"/>
  <c r="J87" i="21"/>
  <c r="K86" i="21"/>
  <c r="M86" i="21"/>
  <c r="Q86" i="21"/>
  <c r="O86" i="21"/>
  <c r="F87" i="21"/>
  <c r="E87" i="21"/>
  <c r="D88" i="21"/>
  <c r="O87" i="21"/>
  <c r="M87" i="21"/>
  <c r="Q87" i="21"/>
  <c r="K87" i="21"/>
  <c r="J88" i="21"/>
  <c r="H89" i="21"/>
  <c r="N88" i="21"/>
  <c r="P88" i="21"/>
  <c r="L88" i="21"/>
  <c r="I88" i="21"/>
  <c r="F88" i="21"/>
  <c r="E88" i="21"/>
  <c r="D89" i="21"/>
  <c r="J89" i="21"/>
  <c r="H90" i="21"/>
  <c r="N89" i="21"/>
  <c r="I89" i="21"/>
  <c r="L89" i="21"/>
  <c r="P89" i="21"/>
  <c r="Q88" i="21"/>
  <c r="O88" i="21"/>
  <c r="M88" i="21"/>
  <c r="K88" i="21"/>
  <c r="E89" i="21"/>
  <c r="F89" i="21"/>
  <c r="D90" i="21"/>
  <c r="H91" i="21"/>
  <c r="P90" i="21"/>
  <c r="I90" i="21"/>
  <c r="L90" i="21"/>
  <c r="N90" i="21"/>
  <c r="J90" i="21"/>
  <c r="M89" i="21"/>
  <c r="O89" i="21"/>
  <c r="K89" i="21"/>
  <c r="Q89" i="21"/>
  <c r="F90" i="21"/>
  <c r="E90" i="21"/>
  <c r="D91" i="21"/>
  <c r="H92" i="21"/>
  <c r="L91" i="21"/>
  <c r="N91" i="21"/>
  <c r="J91" i="21"/>
  <c r="I91" i="21"/>
  <c r="P91" i="21"/>
  <c r="M90" i="21"/>
  <c r="O90" i="21"/>
  <c r="Q90" i="21"/>
  <c r="K90" i="21"/>
  <c r="E91" i="21"/>
  <c r="D92" i="21"/>
  <c r="F91" i="21"/>
  <c r="J92" i="21"/>
  <c r="H93" i="21"/>
  <c r="L92" i="21"/>
  <c r="N92" i="21"/>
  <c r="I92" i="21"/>
  <c r="P92" i="21"/>
  <c r="O91" i="21"/>
  <c r="K91" i="21"/>
  <c r="Q91" i="21"/>
  <c r="M91" i="21"/>
  <c r="F92" i="21"/>
  <c r="D93" i="21"/>
  <c r="E92" i="21"/>
  <c r="P93" i="21"/>
  <c r="I93" i="21"/>
  <c r="L93" i="21"/>
  <c r="N93" i="21"/>
  <c r="H94" i="21"/>
  <c r="J93" i="21"/>
  <c r="Q92" i="21"/>
  <c r="K92" i="21"/>
  <c r="O92" i="21"/>
  <c r="M92" i="21"/>
  <c r="E93" i="21"/>
  <c r="F93" i="21"/>
  <c r="D94" i="21"/>
  <c r="K93" i="21"/>
  <c r="Q93" i="21"/>
  <c r="O93" i="21"/>
  <c r="M93" i="21"/>
  <c r="N94" i="21"/>
  <c r="H95" i="21"/>
  <c r="P94" i="21"/>
  <c r="I94" i="21"/>
  <c r="J94" i="21"/>
  <c r="L94" i="21"/>
  <c r="F94" i="21"/>
  <c r="D95" i="21"/>
  <c r="E94" i="21"/>
  <c r="P95" i="21"/>
  <c r="L95" i="21"/>
  <c r="N95" i="21"/>
  <c r="J95" i="21"/>
  <c r="I95" i="21"/>
  <c r="H96" i="21"/>
  <c r="M94" i="21"/>
  <c r="Q94" i="21"/>
  <c r="K94" i="21"/>
  <c r="O94" i="21"/>
  <c r="E95" i="21"/>
  <c r="D96" i="21"/>
  <c r="F95" i="21"/>
  <c r="O95" i="21"/>
  <c r="K95" i="21"/>
  <c r="M95" i="21"/>
  <c r="Q95" i="21"/>
  <c r="L96" i="21"/>
  <c r="P96" i="21"/>
  <c r="I96" i="21"/>
  <c r="J96" i="21"/>
  <c r="H97" i="21"/>
  <c r="N96" i="21"/>
  <c r="F96" i="21"/>
  <c r="E96" i="21"/>
  <c r="D97" i="21"/>
  <c r="M96" i="21"/>
  <c r="K96" i="21"/>
  <c r="Q96" i="21"/>
  <c r="O96" i="21"/>
  <c r="L97" i="21"/>
  <c r="I97" i="21"/>
  <c r="H98" i="21"/>
  <c r="P97" i="21"/>
  <c r="J97" i="21"/>
  <c r="N97" i="21"/>
  <c r="E97" i="21"/>
  <c r="D98" i="21"/>
  <c r="F97" i="21"/>
  <c r="O97" i="21"/>
  <c r="M97" i="21"/>
  <c r="K97" i="21"/>
  <c r="Q97" i="21"/>
  <c r="I98" i="21"/>
  <c r="L98" i="21"/>
  <c r="P98" i="21"/>
  <c r="J98" i="21"/>
  <c r="N98" i="21"/>
  <c r="H99" i="21"/>
  <c r="E98" i="21"/>
  <c r="D99" i="21"/>
  <c r="F98" i="21"/>
  <c r="M98" i="21"/>
  <c r="Q98" i="21"/>
  <c r="K98" i="21"/>
  <c r="O98" i="21"/>
  <c r="H100" i="21"/>
  <c r="N99" i="21"/>
  <c r="I99" i="21"/>
  <c r="J99" i="21"/>
  <c r="L99" i="21"/>
  <c r="P99" i="21"/>
  <c r="D100" i="21"/>
  <c r="F99" i="21"/>
  <c r="E99" i="21"/>
  <c r="P100" i="21"/>
  <c r="I100" i="21"/>
  <c r="H101" i="21"/>
  <c r="N100" i="21"/>
  <c r="J100" i="21"/>
  <c r="L100" i="21"/>
  <c r="M99" i="21"/>
  <c r="O99" i="21"/>
  <c r="Q99" i="21"/>
  <c r="K99" i="21"/>
  <c r="F100" i="21"/>
  <c r="D101" i="21"/>
  <c r="E100" i="21"/>
  <c r="K100" i="21"/>
  <c r="M100" i="21"/>
  <c r="O100" i="21"/>
  <c r="Q100" i="21"/>
  <c r="N101" i="21"/>
  <c r="L101" i="21"/>
  <c r="I101" i="21"/>
  <c r="H102" i="21"/>
  <c r="J101" i="21"/>
  <c r="P101" i="21"/>
  <c r="F101" i="21"/>
  <c r="E101" i="21"/>
  <c r="D102" i="21"/>
  <c r="O101" i="21"/>
  <c r="K101" i="21"/>
  <c r="M101" i="21"/>
  <c r="Q101" i="21"/>
  <c r="N102" i="21"/>
  <c r="J102" i="21"/>
  <c r="P102" i="21"/>
  <c r="L102" i="21"/>
  <c r="I102" i="21"/>
  <c r="H103" i="21"/>
  <c r="E102" i="21"/>
  <c r="F102" i="21"/>
  <c r="D103" i="21"/>
  <c r="Q102" i="21"/>
  <c r="M102" i="21"/>
  <c r="O102" i="21"/>
  <c r="K102" i="21"/>
  <c r="I103" i="21"/>
  <c r="L103" i="21"/>
  <c r="N103" i="21"/>
  <c r="J103" i="21"/>
  <c r="H104" i="21"/>
  <c r="P103" i="21"/>
  <c r="D104" i="21"/>
  <c r="F103" i="21"/>
  <c r="E103" i="21"/>
  <c r="Q103" i="21"/>
  <c r="O103" i="21"/>
  <c r="K103" i="21"/>
  <c r="M103" i="21"/>
  <c r="H105" i="21"/>
  <c r="I104" i="21"/>
  <c r="P104" i="21"/>
  <c r="N104" i="21"/>
  <c r="J104" i="21"/>
  <c r="L104" i="21"/>
  <c r="F104" i="21"/>
  <c r="E104" i="21"/>
  <c r="D105" i="21"/>
  <c r="N105" i="21"/>
  <c r="I105" i="21"/>
  <c r="L105" i="21"/>
  <c r="H106" i="21"/>
  <c r="P105" i="21"/>
  <c r="J105" i="21"/>
  <c r="M104" i="21"/>
  <c r="K104" i="21"/>
  <c r="O104" i="21"/>
  <c r="Q104" i="21"/>
  <c r="E105" i="21"/>
  <c r="F105" i="21"/>
  <c r="D106" i="21"/>
  <c r="M105" i="21"/>
  <c r="Q105" i="21"/>
  <c r="O105" i="21"/>
  <c r="K105" i="21"/>
  <c r="L106" i="21"/>
  <c r="J106" i="21"/>
  <c r="N106" i="21"/>
  <c r="P106" i="21"/>
  <c r="H107" i="21"/>
  <c r="I106" i="21"/>
  <c r="D107" i="21"/>
  <c r="E106" i="21"/>
  <c r="F106" i="21"/>
  <c r="P107" i="21"/>
  <c r="H108" i="21"/>
  <c r="I107" i="21"/>
  <c r="L107" i="21"/>
  <c r="N107" i="21"/>
  <c r="J107" i="21"/>
  <c r="M106" i="21"/>
  <c r="O106" i="21"/>
  <c r="K106" i="21"/>
  <c r="Q106" i="21"/>
  <c r="F107" i="21"/>
  <c r="D108" i="21"/>
  <c r="E107" i="21"/>
  <c r="N108" i="21"/>
  <c r="L108" i="21"/>
  <c r="H109" i="21"/>
  <c r="P108" i="21"/>
  <c r="I108" i="21"/>
  <c r="J108" i="21"/>
  <c r="Q107" i="21"/>
  <c r="O107" i="21"/>
  <c r="K107" i="21"/>
  <c r="M107" i="21"/>
  <c r="E108" i="21"/>
  <c r="D109" i="21"/>
  <c r="F108" i="21"/>
  <c r="L109" i="21"/>
  <c r="I109" i="21"/>
  <c r="P109" i="21"/>
  <c r="J109" i="21"/>
  <c r="H110" i="21"/>
  <c r="N109" i="21"/>
  <c r="K108" i="21"/>
  <c r="Q108" i="21"/>
  <c r="M108" i="21"/>
  <c r="O108" i="21"/>
  <c r="E109" i="21"/>
  <c r="D110" i="21"/>
  <c r="F109" i="21"/>
  <c r="M109" i="21"/>
  <c r="K109" i="21"/>
  <c r="O109" i="21"/>
  <c r="Q109" i="21"/>
  <c r="N110" i="21"/>
  <c r="L110" i="21"/>
  <c r="P110" i="21"/>
  <c r="J110" i="21"/>
  <c r="H111" i="21"/>
  <c r="I110" i="21"/>
  <c r="F110" i="21"/>
  <c r="D111" i="21"/>
  <c r="E110" i="21"/>
  <c r="H112" i="21"/>
  <c r="I111" i="21"/>
  <c r="P111" i="21"/>
  <c r="L111" i="21"/>
  <c r="N111" i="21"/>
  <c r="J111" i="21"/>
  <c r="M110" i="21"/>
  <c r="O110" i="21"/>
  <c r="K110" i="21"/>
  <c r="Q110" i="21"/>
  <c r="F111" i="21"/>
  <c r="E111" i="21"/>
  <c r="D112" i="21"/>
  <c r="P112" i="21"/>
  <c r="J112" i="21"/>
  <c r="H113" i="21"/>
  <c r="N112" i="21"/>
  <c r="L112" i="21"/>
  <c r="I112" i="21"/>
  <c r="M111" i="21"/>
  <c r="O111" i="21"/>
  <c r="K111" i="21"/>
  <c r="Q111" i="21"/>
  <c r="D113" i="21"/>
  <c r="F112" i="21"/>
  <c r="E112" i="21"/>
  <c r="H114" i="21"/>
  <c r="P113" i="21"/>
  <c r="N113" i="21"/>
  <c r="L113" i="21"/>
  <c r="I113" i="21"/>
  <c r="J113" i="21"/>
  <c r="M112" i="21"/>
  <c r="Q112" i="21"/>
  <c r="K112" i="21"/>
  <c r="O112" i="21"/>
  <c r="F113" i="21"/>
  <c r="D114" i="21"/>
  <c r="E113" i="21"/>
  <c r="I114" i="21"/>
  <c r="P114" i="21"/>
  <c r="N114" i="21"/>
  <c r="L114" i="21"/>
  <c r="H115" i="21"/>
  <c r="J114" i="21"/>
  <c r="M113" i="21"/>
  <c r="K113" i="21"/>
  <c r="Q113" i="21"/>
  <c r="O113" i="21"/>
  <c r="D115" i="21"/>
  <c r="E114" i="21"/>
  <c r="F114" i="21"/>
  <c r="M114" i="21"/>
  <c r="Q114" i="21"/>
  <c r="K114" i="21"/>
  <c r="O114" i="21"/>
  <c r="L115" i="21"/>
  <c r="P115" i="21"/>
  <c r="H116" i="21"/>
  <c r="N115" i="21"/>
  <c r="J115" i="21"/>
  <c r="I115" i="21"/>
  <c r="D116" i="21"/>
  <c r="F115" i="21"/>
  <c r="E115" i="21"/>
  <c r="N116" i="21"/>
  <c r="P116" i="21"/>
  <c r="H117" i="21"/>
  <c r="J116" i="21"/>
  <c r="I116" i="21"/>
  <c r="L116" i="21"/>
  <c r="M115" i="21"/>
  <c r="O115" i="21"/>
  <c r="Q115" i="21"/>
  <c r="K115" i="21"/>
  <c r="D117" i="21"/>
  <c r="E116" i="21"/>
  <c r="F116" i="21"/>
  <c r="L117" i="21"/>
  <c r="H118" i="21"/>
  <c r="P117" i="21"/>
  <c r="I117" i="21"/>
  <c r="N117" i="21"/>
  <c r="J117" i="21"/>
  <c r="M116" i="21"/>
  <c r="K116" i="21"/>
  <c r="O116" i="21"/>
  <c r="Q116" i="21"/>
  <c r="D118" i="21"/>
  <c r="E117" i="21"/>
  <c r="F117" i="21"/>
  <c r="N118" i="21"/>
  <c r="J118" i="21"/>
  <c r="P118" i="21"/>
  <c r="H119" i="21"/>
  <c r="L118" i="21"/>
  <c r="I118" i="21"/>
  <c r="Q117" i="21"/>
  <c r="O117" i="21"/>
  <c r="M117" i="21"/>
  <c r="K117" i="21"/>
  <c r="F118" i="21"/>
  <c r="D119" i="21"/>
  <c r="E118" i="21"/>
  <c r="I119" i="21"/>
  <c r="N119" i="21"/>
  <c r="J119" i="21"/>
  <c r="L119" i="21"/>
  <c r="H120" i="21"/>
  <c r="P119" i="21"/>
  <c r="Q118" i="21"/>
  <c r="O118" i="21"/>
  <c r="K118" i="21"/>
  <c r="M118" i="21"/>
  <c r="E119" i="21"/>
  <c r="F119" i="21"/>
  <c r="D120" i="21"/>
  <c r="K119" i="21"/>
  <c r="M119" i="21"/>
  <c r="Q119" i="21"/>
  <c r="O119" i="21"/>
  <c r="N120" i="21"/>
  <c r="I120" i="21"/>
  <c r="P120" i="21"/>
  <c r="H121" i="21"/>
  <c r="L120" i="21"/>
  <c r="J120" i="21"/>
  <c r="D121" i="21"/>
  <c r="F120" i="21"/>
  <c r="E120" i="21"/>
  <c r="K120" i="21"/>
  <c r="M120" i="21"/>
  <c r="Q120" i="21"/>
  <c r="O120" i="21"/>
  <c r="N121" i="21"/>
  <c r="P121" i="21"/>
  <c r="L121" i="21"/>
  <c r="I121" i="21"/>
  <c r="J121" i="21"/>
  <c r="H122" i="21"/>
  <c r="E121" i="21"/>
  <c r="D122" i="21"/>
  <c r="F121" i="21"/>
  <c r="M121" i="21"/>
  <c r="O121" i="21"/>
  <c r="Q121" i="21"/>
  <c r="K121" i="21"/>
  <c r="J122" i="21"/>
  <c r="N122" i="21"/>
  <c r="H123" i="21"/>
  <c r="P122" i="21"/>
  <c r="L122" i="21"/>
  <c r="I122" i="21"/>
  <c r="E122" i="21"/>
  <c r="F122" i="21"/>
  <c r="D123" i="21"/>
  <c r="N123" i="21"/>
  <c r="H124" i="21"/>
  <c r="L123" i="21"/>
  <c r="J123" i="21"/>
  <c r="I123" i="21"/>
  <c r="P123" i="21"/>
  <c r="M122" i="21"/>
  <c r="O122" i="21"/>
  <c r="K122" i="21"/>
  <c r="Q122" i="21"/>
  <c r="D124" i="21"/>
  <c r="F123" i="21"/>
  <c r="E123" i="21"/>
  <c r="H125" i="21"/>
  <c r="P124" i="21"/>
  <c r="N124" i="21"/>
  <c r="J124" i="21"/>
  <c r="L124" i="21"/>
  <c r="I124" i="21"/>
  <c r="Q123" i="21"/>
  <c r="K123" i="21"/>
  <c r="O123" i="21"/>
  <c r="M123" i="21"/>
  <c r="E124" i="21"/>
  <c r="D125" i="21"/>
  <c r="F124" i="21"/>
  <c r="H126" i="21"/>
  <c r="L125" i="21"/>
  <c r="I125" i="21"/>
  <c r="J125" i="21"/>
  <c r="N125" i="21"/>
  <c r="P125" i="21"/>
  <c r="M124" i="21"/>
  <c r="O124" i="21"/>
  <c r="K124" i="21"/>
  <c r="Q124" i="21"/>
  <c r="F125" i="21"/>
  <c r="D126" i="21"/>
  <c r="E125" i="21"/>
  <c r="H127" i="21"/>
  <c r="I126" i="21"/>
  <c r="P126" i="21"/>
  <c r="L126" i="21"/>
  <c r="J126" i="21"/>
  <c r="N126" i="21"/>
  <c r="M125" i="21"/>
  <c r="Q125" i="21"/>
  <c r="K125" i="21"/>
  <c r="O125" i="21"/>
  <c r="D127" i="21"/>
  <c r="F126" i="21"/>
  <c r="E126" i="21"/>
  <c r="P127" i="21"/>
  <c r="L127" i="21"/>
  <c r="H128" i="21"/>
  <c r="N127" i="21"/>
  <c r="I127" i="21"/>
  <c r="J127" i="21"/>
  <c r="M126" i="21"/>
  <c r="K126" i="21"/>
  <c r="Q126" i="21"/>
  <c r="O126" i="21"/>
  <c r="E127" i="21"/>
  <c r="D128" i="21"/>
  <c r="F127" i="21"/>
  <c r="N128" i="21"/>
  <c r="J128" i="21"/>
  <c r="P128" i="21"/>
  <c r="H129" i="21"/>
  <c r="L128" i="21"/>
  <c r="I128" i="21"/>
  <c r="M127" i="21"/>
  <c r="O127" i="21"/>
  <c r="Q127" i="21"/>
  <c r="K127" i="21"/>
  <c r="F128" i="21"/>
  <c r="D129" i="21"/>
  <c r="E128" i="21"/>
  <c r="I129" i="21"/>
  <c r="H130" i="21"/>
  <c r="N129" i="21"/>
  <c r="L129" i="21"/>
  <c r="J129" i="21"/>
  <c r="P129" i="21"/>
  <c r="M128" i="21"/>
  <c r="K128" i="21"/>
  <c r="O128" i="21"/>
  <c r="Q128" i="21"/>
  <c r="F129" i="21"/>
  <c r="E129" i="21"/>
  <c r="D130" i="21"/>
  <c r="K129" i="21"/>
  <c r="M129" i="21"/>
  <c r="O129" i="21"/>
  <c r="Q129" i="21"/>
  <c r="I130" i="21"/>
  <c r="J130" i="21"/>
  <c r="N130" i="21"/>
  <c r="H131" i="21"/>
  <c r="L130" i="21"/>
  <c r="P130" i="21"/>
  <c r="F130" i="21"/>
  <c r="E130" i="21"/>
  <c r="D131" i="21"/>
  <c r="K130" i="21"/>
  <c r="M130" i="21"/>
  <c r="Q130" i="21"/>
  <c r="O130" i="21"/>
  <c r="H132" i="21"/>
  <c r="N131" i="21"/>
  <c r="P131" i="21"/>
  <c r="L131" i="21"/>
  <c r="J131" i="21"/>
  <c r="I131" i="21"/>
  <c r="F131" i="21"/>
  <c r="D132" i="21"/>
  <c r="E131" i="21"/>
  <c r="L132" i="21"/>
  <c r="H133" i="21"/>
  <c r="N132" i="21"/>
  <c r="P132" i="21"/>
  <c r="J132" i="21"/>
  <c r="I132" i="21"/>
  <c r="K131" i="21"/>
  <c r="Q131" i="21"/>
  <c r="O131" i="21"/>
  <c r="M131" i="21"/>
  <c r="E132" i="21"/>
  <c r="D133" i="21"/>
  <c r="F132" i="21"/>
  <c r="H134" i="21"/>
  <c r="N133" i="21"/>
  <c r="J133" i="21"/>
  <c r="P133" i="21"/>
  <c r="L133" i="21"/>
  <c r="I133" i="21"/>
  <c r="K132" i="21"/>
  <c r="M132" i="21"/>
  <c r="O132" i="21"/>
  <c r="Q132" i="21"/>
  <c r="F133" i="21"/>
  <c r="D134" i="21"/>
  <c r="E133" i="21"/>
  <c r="L134" i="21"/>
  <c r="J134" i="21"/>
  <c r="N134" i="21"/>
  <c r="H135" i="21"/>
  <c r="P134" i="21"/>
  <c r="I134" i="21"/>
  <c r="Q133" i="21"/>
  <c r="K133" i="21"/>
  <c r="O133" i="21"/>
  <c r="M133" i="21"/>
  <c r="F134" i="21"/>
  <c r="D135" i="21"/>
  <c r="E134" i="21"/>
  <c r="I135" i="21"/>
  <c r="P135" i="21"/>
  <c r="J135" i="21"/>
  <c r="N135" i="21"/>
  <c r="H136" i="21"/>
  <c r="L135" i="21"/>
  <c r="Q134" i="21"/>
  <c r="O134" i="21"/>
  <c r="K134" i="21"/>
  <c r="M134" i="21"/>
  <c r="E135" i="21"/>
  <c r="D136" i="21"/>
  <c r="F135" i="21"/>
  <c r="O135" i="21"/>
  <c r="K135" i="21"/>
  <c r="Q135" i="21"/>
  <c r="M135" i="21"/>
  <c r="H137" i="21"/>
  <c r="N136" i="21"/>
  <c r="J136" i="21"/>
  <c r="I136" i="21"/>
  <c r="P136" i="21"/>
  <c r="L136" i="21"/>
  <c r="F136" i="21"/>
  <c r="E136" i="21"/>
  <c r="D137" i="21"/>
  <c r="H138" i="21"/>
  <c r="J137" i="21"/>
  <c r="N137" i="21"/>
  <c r="L137" i="21"/>
  <c r="I137" i="21"/>
  <c r="P137" i="21"/>
  <c r="M136" i="21"/>
  <c r="O136" i="21"/>
  <c r="K136" i="21"/>
  <c r="Q136" i="21"/>
  <c r="D138" i="21"/>
  <c r="F137" i="21"/>
  <c r="E137" i="21"/>
  <c r="I138" i="21"/>
  <c r="P138" i="21"/>
  <c r="J138" i="21"/>
  <c r="N138" i="21"/>
  <c r="H139" i="21"/>
  <c r="L138" i="21"/>
  <c r="M137" i="21"/>
  <c r="K137" i="21"/>
  <c r="Q137" i="21"/>
  <c r="O137" i="21"/>
  <c r="F138" i="21"/>
  <c r="D139" i="21"/>
  <c r="E138" i="21"/>
  <c r="M138" i="21"/>
  <c r="O138" i="21"/>
  <c r="K138" i="21"/>
  <c r="Q138" i="21"/>
  <c r="P139" i="21"/>
  <c r="L139" i="21"/>
  <c r="N139" i="21"/>
  <c r="I139" i="21"/>
  <c r="J139" i="21"/>
  <c r="H140" i="21"/>
  <c r="D140" i="21"/>
  <c r="E139" i="21"/>
  <c r="F139" i="21"/>
  <c r="K139" i="21"/>
  <c r="M139" i="21"/>
  <c r="Q139" i="21"/>
  <c r="O139" i="21"/>
  <c r="I140" i="21"/>
  <c r="J140" i="21"/>
  <c r="N140" i="21"/>
  <c r="H141" i="21"/>
  <c r="L140" i="21"/>
  <c r="P140" i="21"/>
  <c r="F140" i="21"/>
  <c r="D141" i="21"/>
  <c r="E140" i="21"/>
  <c r="Q140" i="21"/>
  <c r="O140" i="21"/>
  <c r="K140" i="21"/>
  <c r="M140" i="21"/>
  <c r="L141" i="21"/>
  <c r="P141" i="21"/>
  <c r="N141" i="21"/>
  <c r="H142" i="21"/>
  <c r="I141" i="21"/>
  <c r="J141" i="21"/>
  <c r="F141" i="21"/>
  <c r="D142" i="21"/>
  <c r="E141" i="21"/>
  <c r="P142" i="21"/>
  <c r="L142" i="21"/>
  <c r="H143" i="21"/>
  <c r="N142" i="21"/>
  <c r="J142" i="21"/>
  <c r="I142" i="21"/>
  <c r="M141" i="21"/>
  <c r="K141" i="21"/>
  <c r="Q141" i="21"/>
  <c r="O141" i="21"/>
  <c r="F142" i="21"/>
  <c r="D143" i="21"/>
  <c r="E142" i="21"/>
  <c r="H144" i="21"/>
  <c r="L143" i="21"/>
  <c r="P143" i="21"/>
  <c r="N143" i="21"/>
  <c r="I143" i="21"/>
  <c r="J143" i="21"/>
  <c r="Q142" i="21"/>
  <c r="M142" i="21"/>
  <c r="K142" i="21"/>
  <c r="O142" i="21"/>
  <c r="F143" i="21"/>
  <c r="D144" i="21"/>
  <c r="E143" i="21"/>
  <c r="H145" i="21"/>
  <c r="P144" i="21"/>
  <c r="L144" i="21"/>
  <c r="N144" i="21"/>
  <c r="I144" i="21"/>
  <c r="J144" i="21"/>
  <c r="M143" i="21"/>
  <c r="K143" i="21"/>
  <c r="Q143" i="21"/>
  <c r="O143" i="21"/>
  <c r="D145" i="21"/>
  <c r="E144" i="21"/>
  <c r="F144" i="21"/>
  <c r="J145" i="21"/>
  <c r="N145" i="21"/>
  <c r="H146" i="21"/>
  <c r="L145" i="21"/>
  <c r="I145" i="21"/>
  <c r="P145" i="21"/>
  <c r="O144" i="21"/>
  <c r="Q144" i="21"/>
  <c r="M144" i="21"/>
  <c r="K144" i="21"/>
  <c r="E145" i="21"/>
  <c r="D146" i="21"/>
  <c r="F145" i="21"/>
  <c r="H147" i="21"/>
  <c r="L146" i="21"/>
  <c r="N146" i="21"/>
  <c r="J146" i="21"/>
  <c r="P146" i="21"/>
  <c r="I146" i="21"/>
  <c r="K145" i="21"/>
  <c r="Q145" i="21"/>
  <c r="M145" i="21"/>
  <c r="O145" i="21"/>
  <c r="D147" i="21"/>
  <c r="F146" i="21"/>
  <c r="E146" i="21"/>
  <c r="I147" i="21"/>
  <c r="P147" i="21"/>
  <c r="L147" i="21"/>
  <c r="J147" i="21"/>
  <c r="H148" i="21"/>
  <c r="N147" i="21"/>
  <c r="O146" i="21"/>
  <c r="K146" i="21"/>
  <c r="Q146" i="21"/>
  <c r="M146" i="21"/>
  <c r="E147" i="21"/>
  <c r="F147" i="21"/>
  <c r="D148" i="21"/>
  <c r="M147" i="21"/>
  <c r="Q147" i="21"/>
  <c r="O147" i="21"/>
  <c r="K147" i="21"/>
  <c r="N148" i="21"/>
  <c r="J148" i="21"/>
  <c r="H149" i="21"/>
  <c r="I148" i="21"/>
  <c r="L148" i="21"/>
  <c r="P148" i="21"/>
  <c r="F148" i="21"/>
  <c r="D149" i="21"/>
  <c r="E148" i="21"/>
  <c r="H150" i="21"/>
  <c r="J149" i="21"/>
  <c r="L149" i="21"/>
  <c r="I149" i="21"/>
  <c r="P149" i="21"/>
  <c r="N149" i="21"/>
  <c r="O148" i="21"/>
  <c r="M148" i="21"/>
  <c r="K148" i="21"/>
  <c r="Q148" i="21"/>
  <c r="F149" i="21"/>
  <c r="E149" i="21"/>
  <c r="D150" i="21"/>
  <c r="H151" i="21"/>
  <c r="L150" i="21"/>
  <c r="J150" i="21"/>
  <c r="P150" i="21"/>
  <c r="N150" i="21"/>
  <c r="I150" i="21"/>
  <c r="M149" i="21"/>
  <c r="O149" i="21"/>
  <c r="Q149" i="21"/>
  <c r="K149" i="21"/>
  <c r="F150" i="21"/>
  <c r="E150" i="21"/>
  <c r="D151" i="21"/>
  <c r="L151" i="21"/>
  <c r="H152" i="21"/>
  <c r="J151" i="21"/>
  <c r="P151" i="21"/>
  <c r="N151" i="21"/>
  <c r="I151" i="21"/>
  <c r="K150" i="21"/>
  <c r="O150" i="21"/>
  <c r="Q150" i="21"/>
  <c r="M150" i="21"/>
  <c r="D152" i="21"/>
  <c r="E151" i="21"/>
  <c r="F151" i="21"/>
  <c r="H153" i="21"/>
  <c r="N152" i="21"/>
  <c r="L152" i="21"/>
  <c r="I152" i="21"/>
  <c r="P152" i="21"/>
  <c r="J152" i="21"/>
  <c r="Q151" i="21"/>
  <c r="M151" i="21"/>
  <c r="K151" i="21"/>
  <c r="O151" i="21"/>
  <c r="F152" i="21"/>
  <c r="E152" i="21"/>
  <c r="D153" i="21"/>
  <c r="J153" i="21"/>
  <c r="L153" i="21"/>
  <c r="N153" i="21"/>
  <c r="P153" i="21"/>
  <c r="H154" i="21"/>
  <c r="I153" i="21"/>
  <c r="Q152" i="21"/>
  <c r="O152" i="21"/>
  <c r="M152" i="21"/>
  <c r="K152" i="21"/>
  <c r="D154" i="21"/>
  <c r="E153" i="21"/>
  <c r="F153" i="21"/>
  <c r="L154" i="21"/>
  <c r="J154" i="21"/>
  <c r="H155" i="21"/>
  <c r="P154" i="21"/>
  <c r="I154" i="21"/>
  <c r="N154" i="21"/>
  <c r="O153" i="21"/>
  <c r="Q153" i="21"/>
  <c r="K153" i="21"/>
  <c r="M153" i="21"/>
  <c r="E154" i="21"/>
  <c r="F154" i="21"/>
  <c r="D155" i="21"/>
  <c r="I155" i="21"/>
  <c r="P155" i="21"/>
  <c r="J155" i="21"/>
  <c r="L155" i="21"/>
  <c r="H156" i="21"/>
  <c r="N155" i="21"/>
  <c r="Q154" i="21"/>
  <c r="M154" i="21"/>
  <c r="K154" i="21"/>
  <c r="O154" i="21"/>
  <c r="D156" i="21"/>
  <c r="E155" i="21"/>
  <c r="F155" i="21"/>
  <c r="Q155" i="21"/>
  <c r="K155" i="21"/>
  <c r="M155" i="21"/>
  <c r="O155" i="21"/>
  <c r="P156" i="21"/>
  <c r="J156" i="21"/>
  <c r="N156" i="21"/>
  <c r="L156" i="21"/>
  <c r="H157" i="21"/>
  <c r="I156" i="21"/>
  <c r="D157" i="21"/>
  <c r="E156" i="21"/>
  <c r="F156" i="21"/>
  <c r="I157" i="21"/>
  <c r="N157" i="21"/>
  <c r="J157" i="21"/>
  <c r="P157" i="21"/>
  <c r="L157" i="21"/>
  <c r="H158" i="21"/>
  <c r="O156" i="21"/>
  <c r="M156" i="21"/>
  <c r="Q156" i="21"/>
  <c r="K156" i="21"/>
  <c r="F157" i="21"/>
  <c r="E157" i="21"/>
  <c r="D158" i="21"/>
  <c r="O157" i="21"/>
  <c r="K157" i="21"/>
  <c r="M157" i="21"/>
  <c r="Q157" i="21"/>
  <c r="N158" i="21"/>
  <c r="J158" i="21"/>
  <c r="P158" i="21"/>
  <c r="L158" i="21"/>
  <c r="I158" i="21"/>
  <c r="H159" i="21"/>
  <c r="E158" i="21"/>
  <c r="D159" i="21"/>
  <c r="F158" i="21"/>
  <c r="Q158" i="21"/>
  <c r="O158" i="21"/>
  <c r="M158" i="21"/>
  <c r="K158" i="21"/>
  <c r="J159" i="21"/>
  <c r="P159" i="21"/>
  <c r="N159" i="21"/>
  <c r="H160" i="21"/>
  <c r="L159" i="21"/>
  <c r="I159" i="21"/>
  <c r="E159" i="21"/>
  <c r="F159" i="21"/>
  <c r="D160" i="21"/>
  <c r="P160" i="21"/>
  <c r="L160" i="21"/>
  <c r="H161" i="21"/>
  <c r="N160" i="21"/>
  <c r="I160" i="21"/>
  <c r="J160" i="21"/>
  <c r="K159" i="21"/>
  <c r="Q159" i="21"/>
  <c r="O159" i="21"/>
  <c r="M159" i="21"/>
  <c r="E160" i="21"/>
  <c r="D161" i="21"/>
  <c r="F160" i="21"/>
  <c r="J161" i="21"/>
  <c r="L161" i="21"/>
  <c r="I161" i="21"/>
  <c r="P161" i="21"/>
  <c r="N161" i="21"/>
  <c r="H162" i="21"/>
  <c r="M160" i="21"/>
  <c r="Q160" i="21"/>
  <c r="O160" i="21"/>
  <c r="K160" i="21"/>
  <c r="F161" i="21"/>
  <c r="E161" i="21"/>
  <c r="D162" i="21"/>
  <c r="O161" i="21"/>
  <c r="K161" i="21"/>
  <c r="M161" i="21"/>
  <c r="Q161" i="21"/>
  <c r="P162" i="21"/>
  <c r="N162" i="21"/>
  <c r="J162" i="21"/>
  <c r="H163" i="21"/>
  <c r="L162" i="21"/>
  <c r="I162" i="21"/>
  <c r="D163" i="21"/>
  <c r="E162" i="21"/>
  <c r="F162" i="21"/>
  <c r="H164" i="21"/>
  <c r="P163" i="21"/>
  <c r="J163" i="21"/>
  <c r="I163" i="21"/>
  <c r="N163" i="21"/>
  <c r="L163" i="21"/>
  <c r="Q162" i="21"/>
  <c r="K162" i="21"/>
  <c r="M162" i="21"/>
  <c r="O162" i="21"/>
  <c r="D164" i="21"/>
  <c r="F163" i="21"/>
  <c r="E163" i="21"/>
  <c r="J164" i="21"/>
  <c r="N164" i="21"/>
  <c r="I164" i="21"/>
  <c r="H165" i="21"/>
  <c r="P164" i="21"/>
  <c r="L164" i="21"/>
  <c r="O163" i="21"/>
  <c r="K163" i="21"/>
  <c r="M163" i="21"/>
  <c r="Q163" i="21"/>
  <c r="E164" i="21"/>
  <c r="D165" i="21"/>
  <c r="F164" i="21"/>
  <c r="M164" i="21"/>
  <c r="O164" i="21"/>
  <c r="K164" i="21"/>
  <c r="Q164" i="21"/>
  <c r="J165" i="21"/>
  <c r="L165" i="21"/>
  <c r="P165" i="21"/>
  <c r="H166" i="21"/>
  <c r="I165" i="21"/>
  <c r="N165" i="21"/>
  <c r="D166" i="21"/>
  <c r="E165" i="21"/>
  <c r="F165" i="21"/>
  <c r="I166" i="21"/>
  <c r="N166" i="21"/>
  <c r="P166" i="21"/>
  <c r="J166" i="21"/>
  <c r="H167" i="21"/>
  <c r="L166" i="21"/>
  <c r="O165" i="21"/>
  <c r="K165" i="21"/>
  <c r="M165" i="21"/>
  <c r="Q165" i="21"/>
  <c r="E166" i="21"/>
  <c r="F166" i="21"/>
  <c r="D167" i="21"/>
  <c r="O166" i="21"/>
  <c r="M166" i="21"/>
  <c r="K166" i="21"/>
  <c r="Q166" i="21"/>
  <c r="L167" i="21"/>
  <c r="J167" i="21"/>
  <c r="I167" i="21"/>
  <c r="H168" i="21"/>
  <c r="P167" i="21"/>
  <c r="N167" i="21"/>
  <c r="E167" i="21"/>
  <c r="F167" i="21"/>
  <c r="D168" i="21"/>
  <c r="K167" i="21"/>
  <c r="O167" i="21"/>
  <c r="M167" i="21"/>
  <c r="Q167" i="21"/>
  <c r="H169" i="21"/>
  <c r="L168" i="21"/>
  <c r="N168" i="21"/>
  <c r="J168" i="21"/>
  <c r="I168" i="21"/>
  <c r="P168" i="21"/>
  <c r="E168" i="21"/>
  <c r="F168" i="21"/>
  <c r="D169" i="21"/>
  <c r="N169" i="21"/>
  <c r="J169" i="21"/>
  <c r="I169" i="21"/>
  <c r="H170" i="21"/>
  <c r="P169" i="21"/>
  <c r="L169" i="21"/>
  <c r="K168" i="21"/>
  <c r="M168" i="21"/>
  <c r="O168" i="21"/>
  <c r="Q168" i="21"/>
  <c r="D170" i="21"/>
  <c r="F169" i="21"/>
  <c r="E169" i="21"/>
  <c r="Q169" i="21"/>
  <c r="M169" i="21"/>
  <c r="O169" i="21"/>
  <c r="K169" i="21"/>
  <c r="J170" i="21"/>
  <c r="I170" i="21"/>
  <c r="P170" i="21"/>
  <c r="L170" i="21"/>
  <c r="H171" i="21"/>
  <c r="N170" i="21"/>
  <c r="D171" i="21"/>
  <c r="F170" i="21"/>
  <c r="E170" i="21"/>
  <c r="K170" i="21"/>
  <c r="M170" i="21"/>
  <c r="Q170" i="21"/>
  <c r="O170" i="21"/>
  <c r="I171" i="21"/>
  <c r="P171" i="21"/>
  <c r="L171" i="21"/>
  <c r="H172" i="21"/>
  <c r="J171" i="21"/>
  <c r="N171" i="21"/>
  <c r="E171" i="21"/>
  <c r="D172" i="21"/>
  <c r="F171" i="21"/>
  <c r="K171" i="21"/>
  <c r="M171" i="21"/>
  <c r="O171" i="21"/>
  <c r="Q171" i="21"/>
  <c r="P172" i="21"/>
  <c r="J172" i="21"/>
  <c r="I172" i="21"/>
  <c r="N172" i="21"/>
  <c r="H173" i="21"/>
  <c r="L172" i="21"/>
  <c r="F172" i="21"/>
  <c r="D173" i="21"/>
  <c r="E172" i="21"/>
  <c r="Q172" i="21"/>
  <c r="O172" i="21"/>
  <c r="M172" i="21"/>
  <c r="K172" i="21"/>
  <c r="H174" i="21"/>
  <c r="L173" i="21"/>
  <c r="P173" i="21"/>
  <c r="N173" i="21"/>
  <c r="J173" i="21"/>
  <c r="I173" i="21"/>
  <c r="D174" i="21"/>
  <c r="F173" i="21"/>
  <c r="E173" i="21"/>
  <c r="L174" i="21"/>
  <c r="H175" i="21"/>
  <c r="N174" i="21"/>
  <c r="J174" i="21"/>
  <c r="I174" i="21"/>
  <c r="P174" i="21"/>
  <c r="Q173" i="21"/>
  <c r="O173" i="21"/>
  <c r="K173" i="21"/>
  <c r="M173" i="21"/>
  <c r="E174" i="21"/>
  <c r="D175" i="21"/>
  <c r="F174" i="21"/>
  <c r="P175" i="21"/>
  <c r="L175" i="21"/>
  <c r="J175" i="21"/>
  <c r="I175" i="21"/>
  <c r="H176" i="21"/>
  <c r="N175" i="21"/>
  <c r="O174" i="21"/>
  <c r="Q174" i="21"/>
  <c r="M174" i="21"/>
  <c r="K174" i="21"/>
  <c r="D176" i="21"/>
  <c r="E175" i="21"/>
  <c r="F175" i="21"/>
  <c r="O175" i="21"/>
  <c r="M175" i="21"/>
  <c r="K175" i="21"/>
  <c r="Q175" i="21"/>
  <c r="L176" i="21"/>
  <c r="H177" i="21"/>
  <c r="I176" i="21"/>
  <c r="N176" i="21"/>
  <c r="J176" i="21"/>
  <c r="P176" i="21"/>
  <c r="D177" i="21"/>
  <c r="E176" i="21"/>
  <c r="F176" i="21"/>
  <c r="J177" i="21"/>
  <c r="P177" i="21"/>
  <c r="I177" i="21"/>
  <c r="L177" i="21"/>
  <c r="N177" i="21"/>
  <c r="H178" i="21"/>
  <c r="K176" i="21"/>
  <c r="O176" i="21"/>
  <c r="Q176" i="21"/>
  <c r="M176" i="21"/>
  <c r="D178" i="21"/>
  <c r="E177" i="21"/>
  <c r="F177" i="21"/>
  <c r="M177" i="21"/>
  <c r="Q177" i="21"/>
  <c r="K177" i="21"/>
  <c r="O177" i="21"/>
  <c r="N178" i="21"/>
  <c r="L178" i="21"/>
  <c r="J178" i="21"/>
  <c r="P178" i="21"/>
  <c r="H179" i="21"/>
  <c r="I178" i="21"/>
  <c r="F178" i="21"/>
  <c r="D179" i="21"/>
  <c r="E178" i="21"/>
  <c r="L179" i="21"/>
  <c r="J179" i="21"/>
  <c r="P179" i="21"/>
  <c r="I179" i="21"/>
  <c r="N179" i="21"/>
  <c r="H180" i="21"/>
  <c r="M178" i="21"/>
  <c r="K178" i="21"/>
  <c r="O178" i="21"/>
  <c r="Q178" i="21"/>
  <c r="E179" i="21"/>
  <c r="F179" i="21"/>
  <c r="D180" i="21"/>
  <c r="Q179" i="21"/>
  <c r="K179" i="21"/>
  <c r="M179" i="21"/>
  <c r="O179" i="21"/>
  <c r="L180" i="21"/>
  <c r="H181" i="21"/>
  <c r="N180" i="21"/>
  <c r="I180" i="21"/>
  <c r="J180" i="21"/>
  <c r="P180" i="21"/>
  <c r="F180" i="21"/>
  <c r="D181" i="21"/>
  <c r="E180" i="21"/>
  <c r="I181" i="21"/>
  <c r="J181" i="21"/>
  <c r="H182" i="21"/>
  <c r="P181" i="21"/>
  <c r="L181" i="21"/>
  <c r="N181" i="21"/>
  <c r="M180" i="21"/>
  <c r="K180" i="21"/>
  <c r="O180" i="21"/>
  <c r="Q180" i="21"/>
  <c r="D182" i="21"/>
  <c r="E181" i="21"/>
  <c r="F181" i="21"/>
  <c r="K181" i="21"/>
  <c r="M181" i="21"/>
  <c r="Q181" i="21"/>
  <c r="O181" i="21"/>
  <c r="H183" i="21"/>
  <c r="J182" i="21"/>
  <c r="I182" i="21"/>
  <c r="L182" i="21"/>
  <c r="P182" i="21"/>
  <c r="N182" i="21"/>
  <c r="E182" i="21"/>
  <c r="D183" i="21"/>
  <c r="F182" i="21"/>
  <c r="I183" i="21"/>
  <c r="P183" i="21"/>
  <c r="J183" i="21"/>
  <c r="H184" i="21"/>
  <c r="N183" i="21"/>
  <c r="L183" i="21"/>
  <c r="K182" i="21"/>
  <c r="O182" i="21"/>
  <c r="Q182" i="21"/>
  <c r="M182" i="21"/>
  <c r="D184" i="21"/>
  <c r="F183" i="21"/>
  <c r="E183" i="21"/>
  <c r="Q183" i="21"/>
  <c r="M183" i="21"/>
  <c r="O183" i="21"/>
  <c r="K183" i="21"/>
  <c r="J184" i="21"/>
  <c r="I184" i="21"/>
  <c r="P184" i="21"/>
  <c r="N184" i="21"/>
  <c r="H185" i="21"/>
  <c r="L184" i="21"/>
  <c r="D185" i="21"/>
  <c r="F184" i="21"/>
  <c r="E184" i="21"/>
  <c r="M184" i="21"/>
  <c r="Q184" i="21"/>
  <c r="K184" i="21"/>
  <c r="O184" i="21"/>
  <c r="I185" i="21"/>
  <c r="H186" i="21"/>
  <c r="L185" i="21"/>
  <c r="J185" i="21"/>
  <c r="P185" i="21"/>
  <c r="N185" i="21"/>
  <c r="F185" i="21"/>
  <c r="D186" i="21"/>
  <c r="E185" i="21"/>
  <c r="Q185" i="21"/>
  <c r="M185" i="21"/>
  <c r="K185" i="21"/>
  <c r="O185" i="21"/>
  <c r="J186" i="21"/>
  <c r="I186" i="21"/>
  <c r="H187" i="21"/>
  <c r="N186" i="21"/>
  <c r="P186" i="21"/>
  <c r="L186" i="21"/>
  <c r="E186" i="21"/>
  <c r="F186" i="21"/>
  <c r="D187" i="21"/>
  <c r="M186" i="21"/>
  <c r="O186" i="21"/>
  <c r="Q186" i="21"/>
  <c r="K186" i="21"/>
  <c r="J187" i="21"/>
  <c r="L187" i="21"/>
  <c r="I187" i="21"/>
  <c r="H188" i="21"/>
  <c r="N187" i="21"/>
  <c r="P187" i="21"/>
  <c r="D188" i="21"/>
  <c r="F187" i="21"/>
  <c r="E187" i="21"/>
  <c r="O187" i="21"/>
  <c r="K187" i="21"/>
  <c r="M187" i="21"/>
  <c r="Q187" i="21"/>
  <c r="L188" i="21"/>
  <c r="N188" i="21"/>
  <c r="J188" i="21"/>
  <c r="I188" i="21"/>
  <c r="P188" i="21"/>
  <c r="H189" i="21"/>
  <c r="D189" i="21"/>
  <c r="E188" i="21"/>
  <c r="F188" i="21"/>
  <c r="O188" i="21"/>
  <c r="K188" i="21"/>
  <c r="Q188" i="21"/>
  <c r="M188" i="21"/>
  <c r="J189" i="21"/>
  <c r="L189" i="21"/>
  <c r="I189" i="21"/>
  <c r="H190" i="21"/>
  <c r="N189" i="21"/>
  <c r="P189" i="21"/>
  <c r="F189" i="21"/>
  <c r="E189" i="21"/>
  <c r="D190" i="21"/>
  <c r="M189" i="21"/>
  <c r="O189" i="21"/>
  <c r="Q189" i="21"/>
  <c r="K189" i="21"/>
  <c r="J190" i="21"/>
  <c r="H191" i="21"/>
  <c r="L190" i="21"/>
  <c r="I190" i="21"/>
  <c r="P190" i="21"/>
  <c r="N190" i="21"/>
  <c r="E190" i="21"/>
  <c r="D191" i="21"/>
  <c r="F190" i="21"/>
  <c r="I191" i="21"/>
  <c r="P191" i="21"/>
  <c r="H192" i="21"/>
  <c r="L191" i="21"/>
  <c r="N191" i="21"/>
  <c r="J191" i="21"/>
  <c r="Q190" i="21"/>
  <c r="K190" i="21"/>
  <c r="M190" i="21"/>
  <c r="O190" i="21"/>
  <c r="F191" i="21"/>
  <c r="D192" i="21"/>
  <c r="E191" i="21"/>
  <c r="M191" i="21"/>
  <c r="Q191" i="21"/>
  <c r="K191" i="21"/>
  <c r="O191" i="21"/>
  <c r="I192" i="21"/>
  <c r="L192" i="21"/>
  <c r="P192" i="21"/>
  <c r="H193" i="21"/>
  <c r="J192" i="21"/>
  <c r="N192" i="21"/>
  <c r="F192" i="21"/>
  <c r="D193" i="21"/>
  <c r="E192" i="21"/>
  <c r="Q192" i="21"/>
  <c r="M192" i="21"/>
  <c r="O192" i="21"/>
  <c r="K192" i="21"/>
  <c r="L193" i="21"/>
  <c r="N193" i="21"/>
  <c r="H194" i="21"/>
  <c r="P193" i="21"/>
  <c r="I193" i="21"/>
  <c r="J193" i="21"/>
  <c r="E193" i="21"/>
  <c r="D194" i="21"/>
  <c r="F193" i="21"/>
  <c r="L194" i="21"/>
  <c r="I194" i="21"/>
  <c r="P194" i="21"/>
  <c r="N194" i="21"/>
  <c r="J194" i="21"/>
  <c r="H195" i="21"/>
  <c r="M193" i="21"/>
  <c r="K193" i="21"/>
  <c r="O193" i="21"/>
  <c r="Q193" i="21"/>
  <c r="F194" i="21"/>
  <c r="E194" i="21"/>
  <c r="D195" i="21"/>
  <c r="O194" i="21"/>
  <c r="Q194" i="21"/>
  <c r="K194" i="21"/>
  <c r="M194" i="21"/>
  <c r="N195" i="21"/>
  <c r="J195" i="21"/>
  <c r="H196" i="21"/>
  <c r="P195" i="21"/>
  <c r="L195" i="21"/>
  <c r="I195" i="21"/>
  <c r="F195" i="21"/>
  <c r="E195" i="21"/>
  <c r="D196" i="21"/>
  <c r="I196" i="21"/>
  <c r="N196" i="21"/>
  <c r="L196" i="21"/>
  <c r="J196" i="21"/>
  <c r="H197" i="21"/>
  <c r="P196" i="21"/>
  <c r="M195" i="21"/>
  <c r="Q195" i="21"/>
  <c r="K195" i="21"/>
  <c r="O195" i="21"/>
  <c r="D197" i="21"/>
  <c r="F196" i="21"/>
  <c r="E196" i="21"/>
  <c r="Q196" i="21"/>
  <c r="K196" i="21"/>
  <c r="M196" i="21"/>
  <c r="O196" i="21"/>
  <c r="N197" i="21"/>
  <c r="J197" i="21"/>
  <c r="I197" i="21"/>
  <c r="P197" i="21"/>
  <c r="L197" i="21"/>
  <c r="H198" i="21"/>
  <c r="E197" i="21"/>
  <c r="D198" i="21"/>
  <c r="F197" i="21"/>
  <c r="O197" i="21"/>
  <c r="Q197" i="21"/>
  <c r="K197" i="21"/>
  <c r="M197" i="21"/>
  <c r="I198" i="21"/>
  <c r="H199" i="21"/>
  <c r="N198" i="21"/>
  <c r="L198" i="21"/>
  <c r="P198" i="21"/>
  <c r="J198" i="21"/>
  <c r="D199" i="21"/>
  <c r="E198" i="21"/>
  <c r="F198" i="21"/>
  <c r="O198" i="21"/>
  <c r="M198" i="21"/>
  <c r="Q198" i="21"/>
  <c r="K198" i="21"/>
  <c r="H200" i="21"/>
  <c r="J199" i="21"/>
  <c r="I199" i="21"/>
  <c r="N199" i="21"/>
  <c r="P199" i="21"/>
  <c r="L199" i="21"/>
  <c r="D200" i="21"/>
  <c r="F199" i="21"/>
  <c r="E199" i="21"/>
  <c r="P200" i="21"/>
  <c r="I200" i="21"/>
  <c r="L200" i="21"/>
  <c r="H201" i="21"/>
  <c r="N200" i="21"/>
  <c r="J200" i="21"/>
  <c r="K199" i="21"/>
  <c r="O199" i="21"/>
  <c r="M199" i="21"/>
  <c r="Q199" i="21"/>
  <c r="F200" i="21"/>
  <c r="E200" i="21"/>
  <c r="D201" i="21"/>
  <c r="O200" i="21"/>
  <c r="K200" i="21"/>
  <c r="Q200" i="21"/>
  <c r="M200" i="21"/>
  <c r="I201" i="21"/>
  <c r="L201" i="21"/>
  <c r="J201" i="21"/>
  <c r="H202" i="21"/>
  <c r="P201" i="21"/>
  <c r="N201" i="21"/>
  <c r="F201" i="21"/>
  <c r="E201" i="21"/>
  <c r="D202" i="21"/>
  <c r="Q201" i="21"/>
  <c r="M201" i="21"/>
  <c r="K201" i="21"/>
  <c r="O201" i="21"/>
  <c r="L202" i="21"/>
  <c r="H203" i="21"/>
  <c r="N202" i="21"/>
  <c r="J202" i="21"/>
  <c r="P202" i="21"/>
  <c r="I202" i="21"/>
  <c r="E202" i="21"/>
  <c r="F202" i="21"/>
  <c r="D203" i="21"/>
  <c r="I203" i="21"/>
  <c r="N203" i="21"/>
  <c r="L203" i="21"/>
  <c r="J203" i="21"/>
  <c r="H204" i="21"/>
  <c r="P203" i="21"/>
  <c r="M202" i="21"/>
  <c r="K202" i="21"/>
  <c r="O202" i="21"/>
  <c r="Q202" i="21"/>
  <c r="E203" i="21"/>
  <c r="F203" i="21"/>
  <c r="D204" i="21"/>
  <c r="M203" i="21"/>
  <c r="Q203" i="21"/>
  <c r="O203" i="21"/>
  <c r="K203" i="21"/>
  <c r="N204" i="21"/>
  <c r="J204" i="21"/>
  <c r="L204" i="21"/>
  <c r="P204" i="21"/>
  <c r="H205" i="21"/>
  <c r="I204" i="21"/>
  <c r="D205" i="21"/>
  <c r="F204" i="21"/>
  <c r="E204" i="21"/>
  <c r="L205" i="21"/>
  <c r="I205" i="21"/>
  <c r="N205" i="21"/>
  <c r="P205" i="21"/>
  <c r="J205" i="21"/>
  <c r="H206" i="21"/>
  <c r="K204" i="21"/>
  <c r="M204" i="21"/>
  <c r="O204" i="21"/>
  <c r="Q204" i="21"/>
  <c r="E205" i="21"/>
  <c r="F205" i="21"/>
  <c r="D206" i="21"/>
  <c r="K205" i="21"/>
  <c r="O205" i="21"/>
  <c r="Q205" i="21"/>
  <c r="M205" i="21"/>
  <c r="J206" i="21"/>
  <c r="H207" i="21"/>
  <c r="I206" i="21"/>
  <c r="L206" i="21"/>
  <c r="N206" i="21"/>
  <c r="P206" i="21"/>
  <c r="F206" i="21"/>
  <c r="E206" i="21"/>
  <c r="D207" i="21"/>
  <c r="L207" i="21"/>
  <c r="J207" i="21"/>
  <c r="N207" i="21"/>
  <c r="H208" i="21"/>
  <c r="I207" i="21"/>
  <c r="P207" i="21"/>
  <c r="M206" i="21"/>
  <c r="K206" i="21"/>
  <c r="O206" i="21"/>
  <c r="Q206" i="21"/>
  <c r="D208" i="21"/>
  <c r="E207" i="21"/>
  <c r="F207" i="21"/>
  <c r="I208" i="21"/>
  <c r="J208" i="21"/>
  <c r="N208" i="21"/>
  <c r="P208" i="21"/>
  <c r="H209" i="21"/>
  <c r="L208" i="21"/>
  <c r="O207" i="21"/>
  <c r="M207" i="21"/>
  <c r="Q207" i="21"/>
  <c r="K207" i="21"/>
  <c r="E208" i="21"/>
  <c r="F208" i="21"/>
  <c r="D209" i="21"/>
  <c r="M208" i="21"/>
  <c r="Q208" i="21"/>
  <c r="O208" i="21"/>
  <c r="K208" i="21"/>
  <c r="I209" i="21"/>
  <c r="H210" i="21"/>
  <c r="N209" i="21"/>
  <c r="L209" i="21"/>
  <c r="P209" i="21"/>
  <c r="J209" i="21"/>
  <c r="F209" i="21"/>
  <c r="E209" i="21"/>
  <c r="D210" i="21"/>
  <c r="O209" i="21"/>
  <c r="K209" i="21"/>
  <c r="M209" i="21"/>
  <c r="Q209" i="21"/>
  <c r="J210" i="21"/>
  <c r="N210" i="21"/>
  <c r="L210" i="21"/>
  <c r="P210" i="21"/>
  <c r="H211" i="21"/>
  <c r="I210" i="21"/>
  <c r="F210" i="21"/>
  <c r="D211" i="21"/>
  <c r="E210" i="21"/>
  <c r="L211" i="21"/>
  <c r="P211" i="21"/>
  <c r="N211" i="21"/>
  <c r="I211" i="21"/>
  <c r="H212" i="21"/>
  <c r="J211" i="21"/>
  <c r="Q210" i="21"/>
  <c r="M210" i="21"/>
  <c r="K210" i="21"/>
  <c r="O210" i="21"/>
  <c r="D212" i="21"/>
  <c r="F211" i="21"/>
  <c r="E211" i="21"/>
  <c r="Q211" i="21"/>
  <c r="M211" i="21"/>
  <c r="K211" i="21"/>
  <c r="O211" i="21"/>
  <c r="I212" i="21"/>
  <c r="P212" i="21"/>
  <c r="J212" i="21"/>
  <c r="H213" i="21"/>
  <c r="N212" i="21"/>
  <c r="L212" i="21"/>
  <c r="F212" i="21"/>
  <c r="D213" i="21"/>
  <c r="E212" i="21"/>
  <c r="O212" i="21"/>
  <c r="Q212" i="21"/>
  <c r="K212" i="21"/>
  <c r="M212" i="21"/>
  <c r="H214" i="21"/>
  <c r="L213" i="21"/>
  <c r="I213" i="21"/>
  <c r="N213" i="21"/>
  <c r="J213" i="21"/>
  <c r="P213" i="21"/>
  <c r="E213" i="21"/>
  <c r="D214" i="21"/>
  <c r="F213" i="21"/>
  <c r="N214" i="21"/>
  <c r="L214" i="21"/>
  <c r="P214" i="21"/>
  <c r="H215" i="21"/>
  <c r="I214" i="21"/>
  <c r="J214" i="21"/>
  <c r="M213" i="21"/>
  <c r="Q213" i="21"/>
  <c r="O213" i="21"/>
  <c r="K213" i="21"/>
  <c r="E214" i="21"/>
  <c r="D215" i="21"/>
  <c r="F214" i="21"/>
  <c r="N215" i="21"/>
  <c r="I215" i="21"/>
  <c r="P215" i="21"/>
  <c r="H216" i="21"/>
  <c r="J215" i="21"/>
  <c r="L215" i="21"/>
  <c r="M214" i="21"/>
  <c r="O214" i="21"/>
  <c r="Q214" i="21"/>
  <c r="K214" i="21"/>
  <c r="D216" i="21"/>
  <c r="F215" i="21"/>
  <c r="E215" i="21"/>
  <c r="Q215" i="21"/>
  <c r="K215" i="21"/>
  <c r="O215" i="21"/>
  <c r="M215" i="21"/>
  <c r="L216" i="21"/>
  <c r="H217" i="21"/>
  <c r="J216" i="21"/>
  <c r="I216" i="21"/>
  <c r="P216" i="21"/>
  <c r="N216" i="21"/>
  <c r="F216" i="21"/>
  <c r="D217" i="21"/>
  <c r="E216" i="21"/>
  <c r="H218" i="21"/>
  <c r="P217" i="21"/>
  <c r="I217" i="21"/>
  <c r="L217" i="21"/>
  <c r="J217" i="21"/>
  <c r="N217" i="21"/>
  <c r="K216" i="21"/>
  <c r="Q216" i="21"/>
  <c r="M216" i="21"/>
  <c r="O216" i="21"/>
  <c r="D218" i="21"/>
  <c r="E217" i="21"/>
  <c r="F217" i="21"/>
  <c r="I218" i="21"/>
  <c r="N218" i="21"/>
  <c r="H219" i="21"/>
  <c r="L218" i="21"/>
  <c r="J218" i="21"/>
  <c r="P218" i="21"/>
  <c r="M217" i="21"/>
  <c r="O217" i="21"/>
  <c r="Q217" i="21"/>
  <c r="K217" i="21"/>
  <c r="D219" i="21"/>
  <c r="F218" i="21"/>
  <c r="E218" i="21"/>
  <c r="M218" i="21"/>
  <c r="K218" i="21"/>
  <c r="Q218" i="21"/>
  <c r="O218" i="21"/>
  <c r="H220" i="21"/>
  <c r="J219" i="21"/>
  <c r="I219" i="21"/>
  <c r="P219" i="21"/>
  <c r="N219" i="21"/>
  <c r="L219" i="21"/>
  <c r="D220" i="21"/>
  <c r="F219" i="21"/>
  <c r="E219" i="21"/>
  <c r="I220" i="21"/>
  <c r="H221" i="21"/>
  <c r="J220" i="21"/>
  <c r="P220" i="21"/>
  <c r="N220" i="21"/>
  <c r="L220" i="21"/>
  <c r="K219" i="21"/>
  <c r="M219" i="21"/>
  <c r="Q219" i="21"/>
  <c r="O219" i="21"/>
  <c r="F220" i="21"/>
  <c r="D221" i="21"/>
  <c r="E220" i="21"/>
  <c r="Q220" i="21"/>
  <c r="O220" i="21"/>
  <c r="K220" i="21"/>
  <c r="M220" i="21"/>
  <c r="I221" i="21"/>
  <c r="H222" i="21"/>
  <c r="P221" i="21"/>
  <c r="L221" i="21"/>
  <c r="J221" i="21"/>
  <c r="N221" i="21"/>
  <c r="D222" i="21"/>
  <c r="F221" i="21"/>
  <c r="E221" i="21"/>
  <c r="M221" i="21"/>
  <c r="O221" i="21"/>
  <c r="K221" i="21"/>
  <c r="Q221" i="21"/>
  <c r="N222" i="21"/>
  <c r="L222" i="21"/>
  <c r="J222" i="21"/>
  <c r="I222" i="21"/>
  <c r="H223" i="21"/>
  <c r="P222" i="21"/>
  <c r="D223" i="21"/>
  <c r="F222" i="21"/>
  <c r="E222" i="21"/>
  <c r="K222" i="21"/>
  <c r="M222" i="21"/>
  <c r="O222" i="21"/>
  <c r="Q222" i="21"/>
  <c r="L223" i="21"/>
  <c r="I223" i="21"/>
  <c r="H224" i="21"/>
  <c r="P223" i="21"/>
  <c r="N223" i="21"/>
  <c r="J223" i="21"/>
  <c r="F223" i="21"/>
  <c r="E223" i="21"/>
  <c r="D224" i="21"/>
  <c r="O223" i="21"/>
  <c r="Q223" i="21"/>
  <c r="K223" i="21"/>
  <c r="M223" i="21"/>
  <c r="I224" i="21"/>
  <c r="H225" i="21"/>
  <c r="N224" i="21"/>
  <c r="L224" i="21"/>
  <c r="P224" i="21"/>
  <c r="J224" i="21"/>
  <c r="D225" i="21"/>
  <c r="E224" i="21"/>
  <c r="F224" i="21"/>
  <c r="Q224" i="21"/>
  <c r="O224" i="21"/>
  <c r="M224" i="21"/>
  <c r="K224" i="21"/>
  <c r="J225" i="21"/>
  <c r="H226" i="21"/>
  <c r="I225" i="21"/>
  <c r="L225" i="21"/>
  <c r="P225" i="21"/>
  <c r="N225" i="21"/>
  <c r="F225" i="21"/>
  <c r="E225" i="21"/>
  <c r="D226" i="21"/>
  <c r="H227" i="21"/>
  <c r="N226" i="21"/>
  <c r="I226" i="21"/>
  <c r="P226" i="21"/>
  <c r="L226" i="21"/>
  <c r="J226" i="21"/>
  <c r="M225" i="21"/>
  <c r="O225" i="21"/>
  <c r="Q225" i="21"/>
  <c r="K225" i="21"/>
  <c r="F226" i="21"/>
  <c r="E226" i="21"/>
  <c r="D227" i="21"/>
  <c r="P227" i="21"/>
  <c r="N227" i="21"/>
  <c r="L227" i="21"/>
  <c r="J227" i="21"/>
  <c r="I227" i="21"/>
  <c r="H228" i="21"/>
  <c r="K226" i="21"/>
  <c r="O226" i="21"/>
  <c r="M226" i="21"/>
  <c r="Q226" i="21"/>
  <c r="E227" i="21"/>
  <c r="F227" i="21"/>
  <c r="D228" i="21"/>
  <c r="M227" i="21"/>
  <c r="Q227" i="21"/>
  <c r="K227" i="21"/>
  <c r="O227" i="21"/>
  <c r="I228" i="21"/>
  <c r="N228" i="21"/>
  <c r="P228" i="21"/>
  <c r="L228" i="21"/>
  <c r="H229" i="21"/>
  <c r="J228" i="21"/>
  <c r="D229" i="21"/>
  <c r="E228" i="21"/>
  <c r="F228" i="21"/>
  <c r="Q228" i="21"/>
  <c r="K228" i="21"/>
  <c r="O228" i="21"/>
  <c r="M228" i="21"/>
  <c r="J229" i="21"/>
  <c r="N229" i="21"/>
  <c r="P229" i="21"/>
  <c r="H230" i="21"/>
  <c r="I229" i="21"/>
  <c r="L229" i="21"/>
  <c r="F229" i="21"/>
  <c r="D230" i="21"/>
  <c r="E229" i="21"/>
  <c r="J230" i="21"/>
  <c r="H231" i="21"/>
  <c r="I230" i="21"/>
  <c r="P230" i="21"/>
  <c r="L230" i="21"/>
  <c r="N230" i="21"/>
  <c r="M229" i="21"/>
  <c r="K229" i="21"/>
  <c r="O229" i="21"/>
  <c r="Q229" i="21"/>
  <c r="E230" i="21"/>
  <c r="F230" i="21"/>
  <c r="D231" i="21"/>
  <c r="J231" i="21"/>
  <c r="L231" i="21"/>
  <c r="I231" i="21"/>
  <c r="N231" i="21"/>
  <c r="P231" i="21"/>
  <c r="H232" i="21"/>
  <c r="Q230" i="21"/>
  <c r="O230" i="21"/>
  <c r="M230" i="21"/>
  <c r="K230" i="21"/>
  <c r="E231" i="21"/>
  <c r="D232" i="21"/>
  <c r="F231" i="21"/>
  <c r="M231" i="21"/>
  <c r="Q231" i="21"/>
  <c r="O231" i="21"/>
  <c r="K231" i="21"/>
  <c r="J232" i="21"/>
  <c r="H233" i="21"/>
  <c r="N232" i="21"/>
  <c r="L232" i="21"/>
  <c r="P232" i="21"/>
  <c r="I232" i="21"/>
  <c r="D233" i="21"/>
  <c r="E232" i="21"/>
  <c r="F232" i="21"/>
  <c r="I233" i="21"/>
  <c r="H234" i="21"/>
  <c r="P233" i="21"/>
  <c r="N233" i="21"/>
  <c r="J233" i="21"/>
  <c r="L233" i="21"/>
  <c r="K232" i="21"/>
  <c r="O232" i="21"/>
  <c r="M232" i="21"/>
  <c r="Q232" i="21"/>
  <c r="D234" i="21"/>
  <c r="F233" i="21"/>
  <c r="E233" i="21"/>
  <c r="K233" i="21"/>
  <c r="Q233" i="21"/>
  <c r="M233" i="21"/>
  <c r="O233" i="21"/>
  <c r="L234" i="21"/>
  <c r="H235" i="21"/>
  <c r="P234" i="21"/>
  <c r="N234" i="21"/>
  <c r="I234" i="21"/>
  <c r="J234" i="21"/>
  <c r="E234" i="21"/>
  <c r="F234" i="21"/>
  <c r="D235" i="21"/>
  <c r="J235" i="21"/>
  <c r="H236" i="21"/>
  <c r="I235" i="21"/>
  <c r="L235" i="21"/>
  <c r="N235" i="21"/>
  <c r="P235" i="21"/>
  <c r="M234" i="21"/>
  <c r="Q234" i="21"/>
  <c r="K234" i="21"/>
  <c r="O234" i="21"/>
  <c r="D236" i="21"/>
  <c r="F235" i="21"/>
  <c r="E235" i="21"/>
  <c r="H237" i="21"/>
  <c r="P236" i="21"/>
  <c r="I236" i="21"/>
  <c r="L236" i="21"/>
  <c r="J236" i="21"/>
  <c r="N236" i="21"/>
  <c r="K235" i="21"/>
  <c r="M235" i="21"/>
  <c r="Q235" i="21"/>
  <c r="O235" i="21"/>
  <c r="E236" i="21"/>
  <c r="D237" i="21"/>
  <c r="F236" i="21"/>
  <c r="L237" i="21"/>
  <c r="J237" i="21"/>
  <c r="N237" i="21"/>
  <c r="P237" i="21"/>
  <c r="I237" i="21"/>
  <c r="H238" i="21"/>
  <c r="O236" i="21"/>
  <c r="K236" i="21"/>
  <c r="Q236" i="21"/>
  <c r="M236" i="21"/>
  <c r="D238" i="21"/>
  <c r="F237" i="21"/>
  <c r="E237" i="21"/>
  <c r="M237" i="21"/>
  <c r="K237" i="21"/>
  <c r="O237" i="21"/>
  <c r="Q237" i="21"/>
  <c r="H239" i="21"/>
  <c r="L238" i="21"/>
  <c r="N238" i="21"/>
  <c r="I238" i="21"/>
  <c r="J238" i="21"/>
  <c r="P238" i="21"/>
  <c r="F238" i="21"/>
  <c r="D239" i="21"/>
  <c r="E238" i="21"/>
  <c r="I239" i="21"/>
  <c r="L239" i="21"/>
  <c r="H240" i="21"/>
  <c r="N239" i="21"/>
  <c r="P239" i="21"/>
  <c r="J239" i="21"/>
  <c r="O238" i="21"/>
  <c r="M238" i="21"/>
  <c r="K238" i="21"/>
  <c r="Q238" i="21"/>
  <c r="E239" i="21"/>
  <c r="F239" i="21"/>
  <c r="D240" i="21"/>
  <c r="O239" i="21"/>
  <c r="K239" i="21"/>
  <c r="M239" i="21"/>
  <c r="Q239" i="21"/>
  <c r="H241" i="21"/>
  <c r="N240" i="21"/>
  <c r="J240" i="21"/>
  <c r="P240" i="21"/>
  <c r="I240" i="21"/>
  <c r="L240" i="21"/>
  <c r="F240" i="21"/>
  <c r="D241" i="21"/>
  <c r="E240" i="21"/>
  <c r="H242" i="21"/>
  <c r="I241" i="21"/>
  <c r="J241" i="21"/>
  <c r="N241" i="21"/>
  <c r="L241" i="21"/>
  <c r="P241" i="21"/>
  <c r="Q240" i="21"/>
  <c r="M240" i="21"/>
  <c r="O240" i="21"/>
  <c r="K240" i="21"/>
  <c r="D242" i="21"/>
  <c r="E241" i="21"/>
  <c r="F241" i="21"/>
  <c r="I242" i="21"/>
  <c r="N242" i="21"/>
  <c r="H243" i="21"/>
  <c r="P242" i="21"/>
  <c r="L242" i="21"/>
  <c r="J242" i="21"/>
  <c r="Q241" i="21"/>
  <c r="O241" i="21"/>
  <c r="K241" i="21"/>
  <c r="M241" i="21"/>
  <c r="D243" i="21"/>
  <c r="E242" i="21"/>
  <c r="F242" i="21"/>
  <c r="M242" i="21"/>
  <c r="Q242" i="21"/>
  <c r="O242" i="21"/>
  <c r="K242" i="21"/>
  <c r="L243" i="21"/>
  <c r="P243" i="21"/>
  <c r="I243" i="21"/>
  <c r="J243" i="21"/>
  <c r="N243" i="21"/>
  <c r="H244" i="21"/>
  <c r="F243" i="21"/>
  <c r="D244" i="21"/>
  <c r="E243" i="21"/>
  <c r="M243" i="21"/>
  <c r="K243" i="21"/>
  <c r="Q243" i="21"/>
  <c r="O243" i="21"/>
  <c r="I244" i="21"/>
  <c r="L244" i="21"/>
  <c r="J244" i="21"/>
  <c r="H245" i="21"/>
  <c r="P244" i="21"/>
  <c r="N244" i="21"/>
  <c r="E244" i="21"/>
  <c r="F244" i="21"/>
  <c r="D245" i="21"/>
  <c r="O244" i="21"/>
  <c r="Q244" i="21"/>
  <c r="M244" i="21"/>
  <c r="K244" i="21"/>
  <c r="L245" i="21"/>
  <c r="P245" i="21"/>
  <c r="I245" i="21"/>
  <c r="J245" i="21"/>
  <c r="H246" i="21"/>
  <c r="N245" i="21"/>
  <c r="D246" i="21"/>
  <c r="E245" i="21"/>
  <c r="F245" i="21"/>
  <c r="Q245" i="21"/>
  <c r="M245" i="21"/>
  <c r="O245" i="21"/>
  <c r="K245" i="21"/>
  <c r="I246" i="21"/>
  <c r="H247" i="21"/>
  <c r="J246" i="21"/>
  <c r="L246" i="21"/>
  <c r="P246" i="21"/>
  <c r="N246" i="21"/>
  <c r="F246" i="21"/>
  <c r="D247" i="21"/>
  <c r="E246" i="21"/>
  <c r="O246" i="21"/>
  <c r="K246" i="21"/>
  <c r="Q246" i="21"/>
  <c r="M246" i="21"/>
  <c r="J247" i="21"/>
  <c r="I247" i="21"/>
  <c r="H248" i="21"/>
  <c r="L247" i="21"/>
  <c r="N247" i="21"/>
  <c r="P247" i="21"/>
  <c r="D248" i="21"/>
  <c r="F247" i="21"/>
  <c r="E247" i="21"/>
  <c r="M247" i="21"/>
  <c r="Q247" i="21"/>
  <c r="K247" i="21"/>
  <c r="O247" i="21"/>
  <c r="L248" i="21"/>
  <c r="P248" i="21"/>
  <c r="I248" i="21"/>
  <c r="H249" i="21"/>
  <c r="N248" i="21"/>
  <c r="J248" i="21"/>
  <c r="F248" i="21"/>
  <c r="D249" i="21"/>
  <c r="E248" i="21"/>
  <c r="O248" i="21"/>
  <c r="Q248" i="21"/>
  <c r="M248" i="21"/>
  <c r="K248" i="21"/>
  <c r="P249" i="21"/>
  <c r="N249" i="21"/>
  <c r="J249" i="21"/>
  <c r="L249" i="21"/>
  <c r="H250" i="21"/>
  <c r="I249" i="21"/>
  <c r="E249" i="21"/>
  <c r="D250" i="21"/>
  <c r="F249" i="21"/>
  <c r="I250" i="21"/>
  <c r="J250" i="21"/>
  <c r="P250" i="21"/>
  <c r="N250" i="21"/>
  <c r="H251" i="21"/>
  <c r="L250" i="21"/>
  <c r="K249" i="21"/>
  <c r="Q249" i="21"/>
  <c r="M249" i="21"/>
  <c r="O249" i="21"/>
  <c r="E250" i="21"/>
  <c r="D251" i="21"/>
  <c r="F250" i="21"/>
  <c r="K250" i="21"/>
  <c r="M250" i="21"/>
  <c r="Q250" i="21"/>
  <c r="O250" i="21"/>
  <c r="J251" i="21"/>
  <c r="N251" i="21"/>
  <c r="L251" i="21"/>
  <c r="I251" i="21"/>
  <c r="P251" i="21"/>
  <c r="H252" i="21"/>
  <c r="F251" i="21"/>
  <c r="D252" i="21"/>
  <c r="E251" i="21"/>
  <c r="M251" i="21"/>
  <c r="O251" i="21"/>
  <c r="Q251" i="21"/>
  <c r="K251" i="21"/>
  <c r="L252" i="21"/>
  <c r="I252" i="21"/>
  <c r="H253" i="21"/>
  <c r="J252" i="21"/>
  <c r="P252" i="21"/>
  <c r="N252" i="21"/>
  <c r="E252" i="21"/>
  <c r="F252" i="21"/>
  <c r="D253" i="21"/>
  <c r="K252" i="21"/>
  <c r="Q252" i="21"/>
  <c r="M252" i="21"/>
  <c r="O252" i="21"/>
  <c r="H254" i="21"/>
  <c r="I253" i="21"/>
  <c r="N253" i="21"/>
  <c r="P253" i="21"/>
  <c r="J253" i="21"/>
  <c r="L253" i="21"/>
  <c r="F253" i="21"/>
  <c r="D254" i="21"/>
  <c r="E253" i="21"/>
  <c r="I254" i="21"/>
  <c r="J254" i="21"/>
  <c r="H255" i="21"/>
  <c r="L254" i="21"/>
  <c r="N254" i="21"/>
  <c r="P254" i="21"/>
  <c r="M253" i="21"/>
  <c r="O253" i="21"/>
  <c r="K253" i="21"/>
  <c r="Q253" i="21"/>
  <c r="F254" i="21"/>
  <c r="E254" i="21"/>
  <c r="D255" i="21"/>
  <c r="M254" i="21"/>
  <c r="K254" i="21"/>
  <c r="Q254" i="21"/>
  <c r="O254" i="21"/>
  <c r="I255" i="21"/>
  <c r="H256" i="21"/>
  <c r="P255" i="21"/>
  <c r="J255" i="21"/>
  <c r="N255" i="21"/>
  <c r="L255" i="21"/>
  <c r="F255" i="21"/>
  <c r="E255" i="21"/>
  <c r="D256" i="21"/>
  <c r="M255" i="21"/>
  <c r="O255" i="21"/>
  <c r="K255" i="21"/>
  <c r="Q255" i="21"/>
  <c r="J256" i="21"/>
  <c r="P256" i="21"/>
  <c r="N256" i="21"/>
  <c r="I256" i="21"/>
  <c r="H257" i="21"/>
  <c r="L256" i="21"/>
  <c r="E256" i="21"/>
  <c r="F256" i="21"/>
  <c r="D257" i="21"/>
  <c r="O256" i="21"/>
  <c r="K256" i="21"/>
  <c r="Q256" i="21"/>
  <c r="M256" i="21"/>
  <c r="J257" i="21"/>
  <c r="P257" i="21"/>
  <c r="N257" i="21"/>
  <c r="L257" i="21"/>
  <c r="H258" i="21"/>
  <c r="I257" i="21"/>
  <c r="F257" i="21"/>
  <c r="D258" i="21"/>
  <c r="E257" i="21"/>
  <c r="L258" i="21"/>
  <c r="H259" i="21"/>
  <c r="P258" i="21"/>
  <c r="N258" i="21"/>
  <c r="I258" i="21"/>
  <c r="J258" i="21"/>
  <c r="O257" i="21"/>
  <c r="M257" i="21"/>
  <c r="Q257" i="21"/>
  <c r="K257" i="21"/>
  <c r="F258" i="21"/>
  <c r="D259" i="21"/>
  <c r="E258" i="21"/>
  <c r="H260" i="21"/>
  <c r="N259" i="21"/>
  <c r="P259" i="21"/>
  <c r="L259" i="21"/>
  <c r="I259" i="21"/>
  <c r="J259" i="21"/>
  <c r="Q258" i="21"/>
  <c r="K258" i="21"/>
  <c r="O258" i="21"/>
  <c r="M258" i="21"/>
  <c r="E259" i="21"/>
  <c r="D260" i="21"/>
  <c r="F259" i="21"/>
  <c r="L260" i="21"/>
  <c r="I260" i="21"/>
  <c r="J260" i="21"/>
  <c r="H261" i="21"/>
  <c r="P260" i="21"/>
  <c r="N260" i="21"/>
  <c r="M259" i="21"/>
  <c r="O259" i="21"/>
  <c r="Q259" i="21"/>
  <c r="K259" i="21"/>
  <c r="D261" i="21"/>
  <c r="E260" i="21"/>
  <c r="F260" i="21"/>
  <c r="Q260" i="21"/>
  <c r="O260" i="21"/>
  <c r="M260" i="21"/>
  <c r="K260" i="21"/>
  <c r="L261" i="21"/>
  <c r="H262" i="21"/>
  <c r="P261" i="21"/>
  <c r="J261" i="21"/>
  <c r="I261" i="21"/>
  <c r="N261" i="21"/>
  <c r="F261" i="21"/>
  <c r="D262" i="21"/>
  <c r="E261" i="21"/>
  <c r="P262" i="21"/>
  <c r="H263" i="21"/>
  <c r="L262" i="21"/>
  <c r="I262" i="21"/>
  <c r="N262" i="21"/>
  <c r="J262" i="21"/>
  <c r="O261" i="21"/>
  <c r="Q261" i="21"/>
  <c r="M261" i="21"/>
  <c r="K261" i="21"/>
  <c r="E262" i="21"/>
  <c r="D263" i="21"/>
  <c r="F262" i="21"/>
  <c r="H264" i="21"/>
  <c r="P263" i="21"/>
  <c r="L263" i="21"/>
  <c r="I263" i="21"/>
  <c r="J263" i="21"/>
  <c r="N263" i="21"/>
  <c r="K262" i="21"/>
  <c r="Q262" i="21"/>
  <c r="M262" i="21"/>
  <c r="O262" i="21"/>
  <c r="D264" i="21"/>
  <c r="E263" i="21"/>
  <c r="F263" i="21"/>
  <c r="H265" i="21"/>
  <c r="P264" i="21"/>
  <c r="N264" i="21"/>
  <c r="I264" i="21"/>
  <c r="L264" i="21"/>
  <c r="J264" i="21"/>
  <c r="M263" i="21"/>
  <c r="O263" i="21"/>
  <c r="K263" i="21"/>
  <c r="Q263" i="21"/>
  <c r="D265" i="21"/>
  <c r="E264" i="21"/>
  <c r="F264" i="21"/>
  <c r="J265" i="21"/>
  <c r="P265" i="21"/>
  <c r="L265" i="21"/>
  <c r="N265" i="21"/>
  <c r="I265" i="21"/>
  <c r="H266" i="21"/>
  <c r="Q264" i="21"/>
  <c r="O264" i="21"/>
  <c r="M264" i="21"/>
  <c r="K264" i="21"/>
  <c r="D266" i="21"/>
  <c r="E265" i="21"/>
  <c r="F265" i="21"/>
  <c r="Q265" i="21"/>
  <c r="K265" i="21"/>
  <c r="M265" i="21"/>
  <c r="O265" i="21"/>
  <c r="H267" i="21"/>
  <c r="L266" i="21"/>
  <c r="J266" i="21"/>
  <c r="I266" i="21"/>
  <c r="P266" i="21"/>
  <c r="N266" i="21"/>
  <c r="D267" i="21"/>
  <c r="F266" i="21"/>
  <c r="E266" i="21"/>
  <c r="J267" i="21"/>
  <c r="P267" i="21"/>
  <c r="N267" i="21"/>
  <c r="I267" i="21"/>
  <c r="H268" i="21"/>
  <c r="L267" i="21"/>
  <c r="M266" i="21"/>
  <c r="O266" i="21"/>
  <c r="K266" i="21"/>
  <c r="Q266" i="21"/>
  <c r="E267" i="21"/>
  <c r="D268" i="21"/>
  <c r="F267" i="21"/>
  <c r="O267" i="21"/>
  <c r="K267" i="21"/>
  <c r="Q267" i="21"/>
  <c r="M267" i="21"/>
  <c r="N268" i="21"/>
  <c r="I268" i="21"/>
  <c r="L268" i="21"/>
  <c r="J268" i="21"/>
  <c r="H269" i="21"/>
  <c r="P268" i="21"/>
  <c r="F268" i="21"/>
  <c r="E268" i="21"/>
  <c r="D269" i="21"/>
  <c r="O268" i="21"/>
  <c r="K268" i="21"/>
  <c r="Q268" i="21"/>
  <c r="M268" i="21"/>
  <c r="J269" i="21"/>
  <c r="I269" i="21"/>
  <c r="P269" i="21"/>
  <c r="H270" i="21"/>
  <c r="L269" i="21"/>
  <c r="N269" i="21"/>
  <c r="F269" i="21"/>
  <c r="E269" i="21"/>
  <c r="D270" i="21"/>
  <c r="K269" i="21"/>
  <c r="Q269" i="21"/>
  <c r="M269" i="21"/>
  <c r="O269" i="21"/>
  <c r="P270" i="21"/>
  <c r="I270" i="21"/>
  <c r="N270" i="21"/>
  <c r="H271" i="21"/>
  <c r="L270" i="21"/>
  <c r="J270" i="21"/>
  <c r="F270" i="21"/>
  <c r="D271" i="21"/>
  <c r="E270" i="21"/>
  <c r="O270" i="21"/>
  <c r="Q270" i="21"/>
  <c r="M270" i="21"/>
  <c r="K270" i="21"/>
  <c r="L271" i="21"/>
  <c r="N271" i="21"/>
  <c r="I271" i="21"/>
  <c r="H272" i="21"/>
  <c r="J271" i="21"/>
  <c r="P271" i="21"/>
  <c r="E271" i="21"/>
  <c r="D272" i="21"/>
  <c r="F271" i="21"/>
  <c r="O271" i="21"/>
  <c r="Q271" i="21"/>
  <c r="M271" i="21"/>
  <c r="K271" i="21"/>
  <c r="J272" i="21"/>
  <c r="P272" i="21"/>
  <c r="H273" i="21"/>
  <c r="N272" i="21"/>
  <c r="I272" i="21"/>
  <c r="L272" i="21"/>
  <c r="D273" i="21"/>
  <c r="F272" i="21"/>
  <c r="E272" i="21"/>
  <c r="N273" i="21"/>
  <c r="P273" i="21"/>
  <c r="I273" i="21"/>
  <c r="J273" i="21"/>
  <c r="H274" i="21"/>
  <c r="L273" i="21"/>
  <c r="O272" i="21"/>
  <c r="Q272" i="21"/>
  <c r="K272" i="21"/>
  <c r="M272" i="21"/>
  <c r="D274" i="21"/>
  <c r="F273" i="21"/>
  <c r="E273" i="21"/>
  <c r="M273" i="21"/>
  <c r="O273" i="21"/>
  <c r="Q273" i="21"/>
  <c r="K273" i="21"/>
  <c r="P274" i="21"/>
  <c r="H275" i="21"/>
  <c r="J274" i="21"/>
  <c r="L274" i="21"/>
  <c r="I274" i="21"/>
  <c r="N274" i="21"/>
  <c r="E274" i="21"/>
  <c r="F274" i="21"/>
  <c r="D275" i="21"/>
  <c r="J275" i="21"/>
  <c r="N275" i="21"/>
  <c r="H276" i="21"/>
  <c r="P275" i="21"/>
  <c r="I275" i="21"/>
  <c r="L275" i="21"/>
  <c r="M274" i="21"/>
  <c r="O274" i="21"/>
  <c r="Q274" i="21"/>
  <c r="K274" i="21"/>
  <c r="D276" i="21"/>
  <c r="F275" i="21"/>
  <c r="E275" i="21"/>
  <c r="J276" i="21"/>
  <c r="I276" i="21"/>
  <c r="P276" i="21"/>
  <c r="H277" i="21"/>
  <c r="N276" i="21"/>
  <c r="L276" i="21"/>
  <c r="K275" i="21"/>
  <c r="M275" i="21"/>
  <c r="O275" i="21"/>
  <c r="Q275" i="21"/>
  <c r="D277" i="21"/>
  <c r="E276" i="21"/>
  <c r="F276" i="21"/>
  <c r="K276" i="21"/>
  <c r="O276" i="21"/>
  <c r="Q276" i="21"/>
  <c r="M276" i="21"/>
  <c r="P277" i="21"/>
  <c r="J277" i="21"/>
  <c r="L277" i="21"/>
  <c r="N277" i="21"/>
  <c r="I277" i="21"/>
  <c r="H278" i="21"/>
  <c r="E277" i="21"/>
  <c r="F277" i="21"/>
  <c r="D278" i="21"/>
  <c r="Q277" i="21"/>
  <c r="K277" i="21"/>
  <c r="M277" i="21"/>
  <c r="O277" i="21"/>
  <c r="P278" i="21"/>
  <c r="I278" i="21"/>
  <c r="L278" i="21"/>
  <c r="H279" i="21"/>
  <c r="N278" i="21"/>
  <c r="J278" i="21"/>
  <c r="D279" i="21"/>
  <c r="E278" i="21"/>
  <c r="F278" i="21"/>
  <c r="K278" i="21"/>
  <c r="M278" i="21"/>
  <c r="Q278" i="21"/>
  <c r="O278" i="21"/>
  <c r="N279" i="21"/>
  <c r="L279" i="21"/>
  <c r="P279" i="21"/>
  <c r="H280" i="21"/>
  <c r="I279" i="21"/>
  <c r="J279" i="21"/>
  <c r="F279" i="21"/>
  <c r="E279" i="21"/>
  <c r="D280" i="21"/>
  <c r="L280" i="21"/>
  <c r="H281" i="21"/>
  <c r="I280" i="21"/>
  <c r="P280" i="21"/>
  <c r="N280" i="21"/>
  <c r="J280" i="21"/>
  <c r="O279" i="21"/>
  <c r="M279" i="21"/>
  <c r="K279" i="21"/>
  <c r="Q279" i="21"/>
  <c r="D281" i="21"/>
  <c r="E280" i="21"/>
  <c r="F280" i="21"/>
  <c r="J281" i="21"/>
  <c r="N281" i="21"/>
  <c r="H282" i="21"/>
  <c r="L281" i="21"/>
  <c r="P281" i="21"/>
  <c r="I281" i="21"/>
  <c r="K280" i="21"/>
  <c r="Q280" i="21"/>
  <c r="M280" i="21"/>
  <c r="O280" i="21"/>
  <c r="E281" i="21"/>
  <c r="D282" i="21"/>
  <c r="F281" i="21"/>
  <c r="H283" i="21"/>
  <c r="L282" i="21"/>
  <c r="I282" i="21"/>
  <c r="J282" i="21"/>
  <c r="N282" i="21"/>
  <c r="P282" i="21"/>
  <c r="M281" i="21"/>
  <c r="O281" i="21"/>
  <c r="K281" i="21"/>
  <c r="Q281" i="21"/>
  <c r="F282" i="21"/>
  <c r="E282" i="21"/>
  <c r="D283" i="21"/>
  <c r="I283" i="21"/>
  <c r="H284" i="21"/>
  <c r="P283" i="21"/>
  <c r="N283" i="21"/>
  <c r="L283" i="21"/>
  <c r="J283" i="21"/>
  <c r="K282" i="21"/>
  <c r="O282" i="21"/>
  <c r="Q282" i="21"/>
  <c r="M282" i="21"/>
  <c r="E283" i="21"/>
  <c r="F283" i="21"/>
  <c r="D284" i="21"/>
  <c r="M283" i="21"/>
  <c r="O283" i="21"/>
  <c r="Q283" i="21"/>
  <c r="K283" i="21"/>
  <c r="N284" i="21"/>
  <c r="P284" i="21"/>
  <c r="J284" i="21"/>
  <c r="H285" i="21"/>
  <c r="L284" i="21"/>
  <c r="I284" i="21"/>
  <c r="E284" i="21"/>
  <c r="F284" i="21"/>
  <c r="D285" i="21"/>
  <c r="J285" i="21"/>
  <c r="H286" i="21"/>
  <c r="P285" i="21"/>
  <c r="I285" i="21"/>
  <c r="N285" i="21"/>
  <c r="L285" i="21"/>
  <c r="K284" i="21"/>
  <c r="Q284" i="21"/>
  <c r="M284" i="21"/>
  <c r="O284" i="21"/>
  <c r="F285" i="21"/>
  <c r="D286" i="21"/>
  <c r="E285" i="21"/>
  <c r="I286" i="21"/>
  <c r="J286" i="21"/>
  <c r="H287" i="21"/>
  <c r="P286" i="21"/>
  <c r="N286" i="21"/>
  <c r="L286" i="21"/>
  <c r="K285" i="21"/>
  <c r="O285" i="21"/>
  <c r="Q285" i="21"/>
  <c r="M285" i="21"/>
  <c r="F286" i="21"/>
  <c r="E286" i="21"/>
  <c r="D287" i="21"/>
  <c r="O286" i="21"/>
  <c r="M286" i="21"/>
  <c r="K286" i="21"/>
  <c r="Q286" i="21"/>
  <c r="N287" i="21"/>
  <c r="I287" i="21"/>
  <c r="H288" i="21"/>
  <c r="J287" i="21"/>
  <c r="L287" i="21"/>
  <c r="P287" i="21"/>
  <c r="D288" i="21"/>
  <c r="E287" i="21"/>
  <c r="F287" i="21"/>
  <c r="Q287" i="21"/>
  <c r="K287" i="21"/>
  <c r="M287" i="21"/>
  <c r="O287" i="21"/>
  <c r="L288" i="21"/>
  <c r="N288" i="21"/>
  <c r="H289" i="21"/>
  <c r="J288" i="21"/>
  <c r="I288" i="21"/>
  <c r="P288" i="21"/>
  <c r="D289" i="21"/>
  <c r="E288" i="21"/>
  <c r="F288" i="21"/>
  <c r="P289" i="21"/>
  <c r="L289" i="21"/>
  <c r="H290" i="21"/>
  <c r="I289" i="21"/>
  <c r="N289" i="21"/>
  <c r="J289" i="21"/>
  <c r="Q288" i="21"/>
  <c r="M288" i="21"/>
  <c r="K288" i="21"/>
  <c r="O288" i="21"/>
  <c r="E289" i="21"/>
  <c r="D290" i="21"/>
  <c r="F289" i="21"/>
  <c r="H291" i="21"/>
  <c r="L290" i="21"/>
  <c r="I290" i="21"/>
  <c r="N290" i="21"/>
  <c r="J290" i="21"/>
  <c r="P290" i="21"/>
  <c r="Q289" i="21"/>
  <c r="K289" i="21"/>
  <c r="M289" i="21"/>
  <c r="O289" i="21"/>
  <c r="E290" i="21"/>
  <c r="D291" i="21"/>
  <c r="F290" i="21"/>
  <c r="L291" i="21"/>
  <c r="J291" i="21"/>
  <c r="N291" i="21"/>
  <c r="P291" i="21"/>
  <c r="H292" i="21"/>
  <c r="I291" i="21"/>
  <c r="O290" i="21"/>
  <c r="K290" i="21"/>
  <c r="M290" i="21"/>
  <c r="Q290" i="21"/>
  <c r="F291" i="21"/>
  <c r="E291" i="21"/>
  <c r="D292" i="21"/>
  <c r="P292" i="21"/>
  <c r="I292" i="21"/>
  <c r="L292" i="21"/>
  <c r="N292" i="21"/>
  <c r="J292" i="21"/>
  <c r="H293" i="21"/>
  <c r="K291" i="21"/>
  <c r="O291" i="21"/>
  <c r="Q291" i="21"/>
  <c r="M291" i="21"/>
  <c r="E292" i="21"/>
  <c r="F292" i="21"/>
  <c r="D293" i="21"/>
  <c r="Q292" i="21"/>
  <c r="K292" i="21"/>
  <c r="M292" i="21"/>
  <c r="O292" i="21"/>
  <c r="N293" i="21"/>
  <c r="J293" i="21"/>
  <c r="I293" i="21"/>
  <c r="L293" i="21"/>
  <c r="P293" i="21"/>
  <c r="H294" i="21"/>
  <c r="D294" i="21"/>
  <c r="F293" i="21"/>
  <c r="E293" i="21"/>
  <c r="K293" i="21"/>
  <c r="O293" i="21"/>
  <c r="Q293" i="21"/>
  <c r="M293" i="21"/>
  <c r="H295" i="21"/>
  <c r="L294" i="21"/>
  <c r="J294" i="21"/>
  <c r="P294" i="21"/>
  <c r="N294" i="21"/>
  <c r="I294" i="21"/>
  <c r="D295" i="21"/>
  <c r="F294" i="21"/>
  <c r="E294" i="21"/>
  <c r="N295" i="21"/>
  <c r="H296" i="21"/>
  <c r="L295" i="21"/>
  <c r="J295" i="21"/>
  <c r="I295" i="21"/>
  <c r="P295" i="21"/>
  <c r="K294" i="21"/>
  <c r="M294" i="21"/>
  <c r="Q294" i="21"/>
  <c r="O294" i="21"/>
  <c r="F295" i="21"/>
  <c r="E295" i="21"/>
  <c r="D296" i="21"/>
  <c r="N296" i="21"/>
  <c r="I296" i="21"/>
  <c r="L296" i="21"/>
  <c r="P296" i="21"/>
  <c r="H297" i="21"/>
  <c r="J296" i="21"/>
  <c r="O295" i="21"/>
  <c r="Q295" i="21"/>
  <c r="M295" i="21"/>
  <c r="K295" i="21"/>
  <c r="F296" i="21"/>
  <c r="E296" i="21"/>
  <c r="D297" i="21"/>
  <c r="Q296" i="21"/>
  <c r="K296" i="21"/>
  <c r="M296" i="21"/>
  <c r="O296" i="21"/>
  <c r="I297" i="21"/>
  <c r="P297" i="21"/>
  <c r="J297" i="21"/>
  <c r="L297" i="21"/>
  <c r="N297" i="21"/>
  <c r="H298" i="21"/>
  <c r="F297" i="21"/>
  <c r="E297" i="21"/>
  <c r="D298" i="21"/>
  <c r="M297" i="21"/>
  <c r="O297" i="21"/>
  <c r="Q297" i="21"/>
  <c r="K297" i="21"/>
  <c r="H299" i="21"/>
  <c r="I298" i="21"/>
  <c r="L298" i="21"/>
  <c r="J298" i="21"/>
  <c r="N298" i="21"/>
  <c r="P298" i="21"/>
  <c r="D299" i="21"/>
  <c r="E298" i="21"/>
  <c r="F298" i="21"/>
  <c r="I299" i="21"/>
  <c r="J299" i="21"/>
  <c r="L299" i="21"/>
  <c r="N299" i="21"/>
  <c r="P299" i="21"/>
  <c r="H300" i="21"/>
  <c r="K298" i="21"/>
  <c r="Q298" i="21"/>
  <c r="M298" i="21"/>
  <c r="O298" i="21"/>
  <c r="D300" i="21"/>
  <c r="F299" i="21"/>
  <c r="E299" i="21"/>
  <c r="O299" i="21"/>
  <c r="K299" i="21"/>
  <c r="M299" i="21"/>
  <c r="Q299" i="21"/>
  <c r="J300" i="21"/>
  <c r="N300" i="21"/>
  <c r="L300" i="21"/>
  <c r="P300" i="21"/>
  <c r="I300" i="21"/>
  <c r="H301" i="21"/>
  <c r="E300" i="21"/>
  <c r="D301" i="21"/>
  <c r="F300" i="21"/>
  <c r="O300" i="21"/>
  <c r="K300" i="21"/>
  <c r="Q300" i="21"/>
  <c r="M300" i="21"/>
  <c r="P301" i="21"/>
  <c r="L301" i="21"/>
  <c r="I301" i="21"/>
  <c r="J301" i="21"/>
  <c r="N301" i="21"/>
  <c r="H302" i="21"/>
  <c r="F301" i="21"/>
  <c r="E301" i="21"/>
  <c r="D302" i="21"/>
  <c r="Q301" i="21"/>
  <c r="O301" i="21"/>
  <c r="M301" i="21"/>
  <c r="K301" i="21"/>
  <c r="J302" i="21"/>
  <c r="I302" i="21"/>
  <c r="L302" i="21"/>
  <c r="P302" i="21"/>
  <c r="N302" i="21"/>
  <c r="H303" i="21"/>
  <c r="D303" i="21"/>
  <c r="E302" i="21"/>
  <c r="F302" i="21"/>
  <c r="K302" i="21"/>
  <c r="M302" i="21"/>
  <c r="Q302" i="21"/>
  <c r="O302" i="21"/>
  <c r="P303" i="21"/>
  <c r="I303" i="21"/>
  <c r="H304" i="21"/>
  <c r="J303" i="21"/>
  <c r="L303" i="21"/>
  <c r="N303" i="21"/>
  <c r="D304" i="21"/>
  <c r="F303" i="21"/>
  <c r="E303" i="21"/>
  <c r="Q303" i="21"/>
  <c r="O303" i="21"/>
  <c r="K303" i="21"/>
  <c r="M303" i="21"/>
  <c r="I304" i="21"/>
  <c r="P304" i="21"/>
  <c r="L304" i="21"/>
  <c r="N304" i="21"/>
  <c r="J304" i="21"/>
  <c r="H305" i="21"/>
  <c r="F304" i="21"/>
  <c r="D305" i="21"/>
  <c r="E304" i="21"/>
  <c r="O304" i="21"/>
  <c r="M304" i="21"/>
  <c r="Q304" i="21"/>
  <c r="K304" i="21"/>
  <c r="I305" i="21"/>
  <c r="L305" i="21"/>
  <c r="P305" i="21"/>
  <c r="N305" i="21"/>
  <c r="H306" i="21"/>
  <c r="J305" i="21"/>
  <c r="F305" i="21"/>
  <c r="E305" i="21"/>
  <c r="D306" i="21"/>
  <c r="K305" i="21"/>
  <c r="Q305" i="21"/>
  <c r="M305" i="21"/>
  <c r="O305" i="21"/>
  <c r="H307" i="21"/>
  <c r="L306" i="21"/>
  <c r="I306" i="21"/>
  <c r="N306" i="21"/>
  <c r="P306" i="21"/>
  <c r="J306" i="21"/>
  <c r="D307" i="21"/>
  <c r="E306" i="21"/>
  <c r="F306" i="21"/>
  <c r="P307" i="21"/>
  <c r="I307" i="21"/>
  <c r="H308" i="21"/>
  <c r="J307" i="21"/>
  <c r="L307" i="21"/>
  <c r="N307" i="21"/>
  <c r="K306" i="21"/>
  <c r="Q306" i="21"/>
  <c r="M306" i="21"/>
  <c r="O306" i="21"/>
  <c r="E307" i="21"/>
  <c r="D308" i="21"/>
  <c r="F307" i="21"/>
  <c r="Q307" i="21"/>
  <c r="K307" i="21"/>
  <c r="O307" i="21"/>
  <c r="M307" i="21"/>
  <c r="N308" i="21"/>
  <c r="L308" i="21"/>
  <c r="J308" i="21"/>
  <c r="P308" i="21"/>
  <c r="H309" i="21"/>
  <c r="I308" i="21"/>
  <c r="F308" i="21"/>
  <c r="E308" i="21"/>
  <c r="D309" i="21"/>
  <c r="L309" i="21"/>
  <c r="I309" i="21"/>
  <c r="P309" i="21"/>
  <c r="J309" i="21"/>
  <c r="H310" i="21"/>
  <c r="N309" i="21"/>
  <c r="O308" i="21"/>
  <c r="M308" i="21"/>
  <c r="Q308" i="21"/>
  <c r="K308" i="21"/>
  <c r="F309" i="21"/>
  <c r="E309" i="21"/>
  <c r="D310" i="21"/>
  <c r="M309" i="21"/>
  <c r="K309" i="21"/>
  <c r="Q309" i="21"/>
  <c r="O309" i="21"/>
  <c r="J310" i="21"/>
  <c r="H311" i="21"/>
  <c r="P310" i="21"/>
  <c r="N310" i="21"/>
  <c r="I310" i="21"/>
  <c r="L310" i="21"/>
  <c r="E310" i="21"/>
  <c r="F310" i="21"/>
  <c r="D311" i="21"/>
  <c r="L311" i="21"/>
  <c r="J311" i="21"/>
  <c r="I311" i="21"/>
  <c r="H312" i="21"/>
  <c r="N311" i="21"/>
  <c r="P311" i="21"/>
  <c r="O310" i="21"/>
  <c r="Q310" i="21"/>
  <c r="K310" i="21"/>
  <c r="M310" i="21"/>
  <c r="F311" i="21"/>
  <c r="D312" i="21"/>
  <c r="E311" i="21"/>
  <c r="K311" i="21"/>
  <c r="O311" i="21"/>
  <c r="M311" i="21"/>
  <c r="Q311" i="21"/>
  <c r="J312" i="21"/>
  <c r="P312" i="21"/>
  <c r="H313" i="21"/>
  <c r="I312" i="21"/>
  <c r="L312" i="21"/>
  <c r="N312" i="21"/>
  <c r="F312" i="21"/>
  <c r="E312" i="21"/>
  <c r="D313" i="21"/>
  <c r="H314" i="21"/>
  <c r="L313" i="21"/>
  <c r="J313" i="21"/>
  <c r="P313" i="21"/>
  <c r="I313" i="21"/>
  <c r="N313" i="21"/>
  <c r="K312" i="21"/>
  <c r="Q312" i="21"/>
  <c r="O312" i="21"/>
  <c r="M312" i="21"/>
  <c r="F313" i="21"/>
  <c r="D314" i="21"/>
  <c r="E313" i="21"/>
  <c r="J314" i="21"/>
  <c r="H315" i="21"/>
  <c r="L314" i="21"/>
  <c r="I314" i="21"/>
  <c r="P314" i="21"/>
  <c r="N314" i="21"/>
  <c r="O313" i="21"/>
  <c r="M313" i="21"/>
  <c r="K313" i="21"/>
  <c r="Q313" i="21"/>
  <c r="F314" i="21"/>
  <c r="D315" i="21"/>
  <c r="E314" i="21"/>
  <c r="L315" i="21"/>
  <c r="I315" i="21"/>
  <c r="N315" i="21"/>
  <c r="J315" i="21"/>
  <c r="P315" i="21"/>
  <c r="H316" i="21"/>
  <c r="O314" i="21"/>
  <c r="K314" i="21"/>
  <c r="Q314" i="21"/>
  <c r="M314" i="21"/>
  <c r="D316" i="21"/>
  <c r="F315" i="21"/>
  <c r="E315" i="21"/>
  <c r="O315" i="21"/>
  <c r="K315" i="21"/>
  <c r="M315" i="21"/>
  <c r="Q315" i="21"/>
  <c r="I316" i="21"/>
  <c r="J316" i="21"/>
  <c r="P316" i="21"/>
  <c r="L316" i="21"/>
  <c r="H317" i="21"/>
  <c r="N316" i="21"/>
  <c r="D317" i="21"/>
  <c r="E316" i="21"/>
  <c r="F316" i="21"/>
  <c r="Q316" i="21"/>
  <c r="K316" i="21"/>
  <c r="O316" i="21"/>
  <c r="M316" i="21"/>
  <c r="L317" i="21"/>
  <c r="N317" i="21"/>
  <c r="I317" i="21"/>
  <c r="H318" i="21"/>
  <c r="P317" i="21"/>
  <c r="J317" i="21"/>
  <c r="D318" i="21"/>
  <c r="F317" i="21"/>
  <c r="E317" i="21"/>
  <c r="Q317" i="21"/>
  <c r="O317" i="21"/>
  <c r="M317" i="21"/>
  <c r="K317" i="21"/>
  <c r="H319" i="21"/>
  <c r="L318" i="21"/>
  <c r="N318" i="21"/>
  <c r="I318" i="21"/>
  <c r="J318" i="21"/>
  <c r="P318" i="21"/>
  <c r="F318" i="21"/>
  <c r="D319" i="21"/>
  <c r="E318" i="21"/>
  <c r="J319" i="21"/>
  <c r="H320" i="21"/>
  <c r="N319" i="21"/>
  <c r="I319" i="21"/>
  <c r="L319" i="21"/>
  <c r="P319" i="21"/>
  <c r="M318" i="21"/>
  <c r="K318" i="21"/>
  <c r="O318" i="21"/>
  <c r="Q318" i="21"/>
  <c r="F319" i="21"/>
  <c r="E319" i="21"/>
  <c r="D320" i="21"/>
  <c r="J320" i="21"/>
  <c r="I320" i="21"/>
  <c r="H321" i="21"/>
  <c r="P320" i="21"/>
  <c r="L320" i="21"/>
  <c r="N320" i="21"/>
  <c r="O319" i="21"/>
  <c r="K319" i="21"/>
  <c r="Q319" i="21"/>
  <c r="M319" i="21"/>
  <c r="E320" i="21"/>
  <c r="D321" i="21"/>
  <c r="F320" i="21"/>
  <c r="Q320" i="21"/>
  <c r="M320" i="21"/>
  <c r="O320" i="21"/>
  <c r="K320" i="21"/>
  <c r="J321" i="21"/>
  <c r="N321" i="21"/>
  <c r="I321" i="21"/>
  <c r="P321" i="21"/>
  <c r="L321" i="21"/>
  <c r="H322" i="21"/>
  <c r="E321" i="21"/>
  <c r="D322" i="21"/>
  <c r="F321" i="21"/>
  <c r="Q321" i="21"/>
  <c r="O321" i="21"/>
  <c r="K321" i="21"/>
  <c r="M321" i="21"/>
  <c r="I322" i="21"/>
  <c r="N322" i="21"/>
  <c r="J322" i="21"/>
  <c r="L322" i="21"/>
  <c r="H323" i="21"/>
  <c r="P322" i="21"/>
  <c r="E322" i="21"/>
  <c r="D323" i="21"/>
  <c r="F322" i="21"/>
  <c r="K322" i="21"/>
  <c r="Q322" i="21"/>
  <c r="M322" i="21"/>
  <c r="O322" i="21"/>
  <c r="J323" i="21"/>
  <c r="P323" i="21"/>
  <c r="L323" i="21"/>
  <c r="H324" i="21"/>
  <c r="N323" i="21"/>
  <c r="I323" i="21"/>
  <c r="E323" i="21"/>
  <c r="F323" i="21"/>
  <c r="D324" i="21"/>
  <c r="N324" i="21"/>
  <c r="L324" i="21"/>
  <c r="P324" i="21"/>
  <c r="I324" i="21"/>
  <c r="H325" i="21"/>
  <c r="J324" i="21"/>
  <c r="K323" i="21"/>
  <c r="Q323" i="21"/>
  <c r="M323" i="21"/>
  <c r="O323" i="21"/>
  <c r="E324" i="21"/>
  <c r="F324" i="21"/>
  <c r="D325" i="21"/>
  <c r="O324" i="21"/>
  <c r="Q324" i="21"/>
  <c r="M324" i="21"/>
  <c r="K324" i="21"/>
  <c r="N325" i="21"/>
  <c r="H326" i="21"/>
  <c r="L325" i="21"/>
  <c r="I325" i="21"/>
  <c r="J325" i="21"/>
  <c r="P325" i="21"/>
  <c r="F325" i="21"/>
  <c r="E325" i="21"/>
  <c r="D326" i="21"/>
  <c r="I326" i="21"/>
  <c r="H327" i="21"/>
  <c r="N326" i="21"/>
  <c r="P326" i="21"/>
  <c r="J326" i="21"/>
  <c r="L326" i="21"/>
  <c r="O325" i="21"/>
  <c r="Q325" i="21"/>
  <c r="M325" i="21"/>
  <c r="K325" i="21"/>
  <c r="F326" i="21"/>
  <c r="D327" i="21"/>
  <c r="E326" i="21"/>
  <c r="M326" i="21"/>
  <c r="O326" i="21"/>
  <c r="K326" i="21"/>
  <c r="Q326" i="21"/>
  <c r="L327" i="21"/>
  <c r="J327" i="21"/>
  <c r="N327" i="21"/>
  <c r="I327" i="21"/>
  <c r="P327" i="21"/>
  <c r="H328" i="21"/>
  <c r="D328" i="21"/>
  <c r="E327" i="21"/>
  <c r="F327" i="21"/>
  <c r="Q327" i="21"/>
  <c r="M327" i="21"/>
  <c r="K327" i="21"/>
  <c r="O327" i="21"/>
  <c r="P328" i="21"/>
  <c r="I328" i="21"/>
  <c r="J328" i="21"/>
  <c r="H329" i="21"/>
  <c r="N328" i="21"/>
  <c r="L328" i="21"/>
  <c r="E328" i="21"/>
  <c r="D329" i="21"/>
  <c r="F328" i="21"/>
  <c r="K328" i="21"/>
  <c r="Q328" i="21"/>
  <c r="M328" i="21"/>
  <c r="O328" i="21"/>
  <c r="H330" i="21"/>
  <c r="J329" i="21"/>
  <c r="P329" i="21"/>
  <c r="L329" i="21"/>
  <c r="I329" i="21"/>
  <c r="N329" i="21"/>
  <c r="F329" i="21"/>
  <c r="D330" i="21"/>
  <c r="E329" i="21"/>
  <c r="H331" i="21"/>
  <c r="N330" i="21"/>
  <c r="P330" i="21"/>
  <c r="I330" i="21"/>
  <c r="L330" i="21"/>
  <c r="J330" i="21"/>
  <c r="O329" i="21"/>
  <c r="M329" i="21"/>
  <c r="Q329" i="21"/>
  <c r="K329" i="21"/>
  <c r="D331" i="21"/>
  <c r="E330" i="21"/>
  <c r="F330" i="21"/>
  <c r="J331" i="21"/>
  <c r="I331" i="21"/>
  <c r="H332" i="21"/>
  <c r="N331" i="21"/>
  <c r="P331" i="21"/>
  <c r="L331" i="21"/>
  <c r="Q330" i="21"/>
  <c r="M330" i="21"/>
  <c r="O330" i="21"/>
  <c r="K330" i="21"/>
  <c r="D332" i="21"/>
  <c r="E331" i="21"/>
  <c r="F331" i="21"/>
  <c r="O331" i="21"/>
  <c r="M331" i="21"/>
  <c r="K331" i="21"/>
  <c r="Q331" i="21"/>
  <c r="J332" i="21"/>
  <c r="N332" i="21"/>
  <c r="I332" i="21"/>
  <c r="P332" i="21"/>
  <c r="L332" i="21"/>
  <c r="H333" i="21"/>
  <c r="D333" i="21"/>
  <c r="F332" i="21"/>
  <c r="E332" i="21"/>
  <c r="O332" i="21"/>
  <c r="M332" i="21"/>
  <c r="K332" i="21"/>
  <c r="Q332" i="21"/>
  <c r="I333" i="21"/>
  <c r="H334" i="21"/>
  <c r="N333" i="21"/>
  <c r="P333" i="21"/>
  <c r="L333" i="21"/>
  <c r="J333" i="21"/>
  <c r="D334" i="21"/>
  <c r="E333" i="21"/>
  <c r="F333" i="21"/>
  <c r="M333" i="21"/>
  <c r="K333" i="21"/>
  <c r="O333" i="21"/>
  <c r="Q333" i="21"/>
  <c r="L334" i="21"/>
  <c r="J334" i="21"/>
  <c r="P334" i="21"/>
  <c r="N334" i="21"/>
  <c r="I334" i="21"/>
  <c r="H335" i="21"/>
  <c r="E334" i="21"/>
  <c r="D335" i="21"/>
  <c r="F334" i="21"/>
  <c r="Q334" i="21"/>
  <c r="O334" i="21"/>
  <c r="M334" i="21"/>
  <c r="K334" i="21"/>
  <c r="L335" i="21"/>
  <c r="I335" i="21"/>
  <c r="J335" i="21"/>
  <c r="P335" i="21"/>
  <c r="H336" i="21"/>
  <c r="N335" i="21"/>
  <c r="E335" i="21"/>
  <c r="F335" i="21"/>
  <c r="D336" i="21"/>
  <c r="M335" i="21"/>
  <c r="Q335" i="21"/>
  <c r="O335" i="21"/>
  <c r="K335" i="21"/>
  <c r="L336" i="21"/>
  <c r="P336" i="21"/>
  <c r="N336" i="21"/>
  <c r="J336" i="21"/>
  <c r="H337" i="21"/>
  <c r="I336" i="21"/>
  <c r="D337" i="21"/>
  <c r="F336" i="21"/>
  <c r="E336" i="21"/>
  <c r="H338" i="21"/>
  <c r="J337" i="21"/>
  <c r="I337" i="21"/>
  <c r="N337" i="21"/>
  <c r="L337" i="21"/>
  <c r="P337" i="21"/>
  <c r="K336" i="21"/>
  <c r="O336" i="21"/>
  <c r="Q336" i="21"/>
  <c r="M336" i="21"/>
  <c r="E337" i="21"/>
  <c r="F337" i="21"/>
  <c r="D338" i="21"/>
  <c r="J338" i="21"/>
  <c r="H339" i="21"/>
  <c r="I338" i="21"/>
  <c r="P338" i="21"/>
  <c r="L338" i="21"/>
  <c r="N338" i="21"/>
  <c r="K337" i="21"/>
  <c r="M337" i="21"/>
  <c r="O337" i="21"/>
  <c r="Q337" i="21"/>
  <c r="F338" i="21"/>
  <c r="D339" i="21"/>
  <c r="E338" i="21"/>
  <c r="J339" i="21"/>
  <c r="H340" i="21"/>
  <c r="N339" i="21"/>
  <c r="L339" i="21"/>
  <c r="P339" i="21"/>
  <c r="I339" i="21"/>
  <c r="K338" i="21"/>
  <c r="Q338" i="21"/>
  <c r="M338" i="21"/>
  <c r="O338" i="21"/>
  <c r="E339" i="21"/>
  <c r="F339" i="21"/>
  <c r="D340" i="21"/>
  <c r="P340" i="21"/>
  <c r="J340" i="21"/>
  <c r="H341" i="21"/>
  <c r="N340" i="21"/>
  <c r="L340" i="21"/>
  <c r="I340" i="21"/>
  <c r="O339" i="21"/>
  <c r="K339" i="21"/>
  <c r="M339" i="21"/>
  <c r="Q339" i="21"/>
  <c r="E340" i="21"/>
  <c r="D341" i="21"/>
  <c r="F340" i="21"/>
  <c r="J341" i="21"/>
  <c r="N341" i="21"/>
  <c r="P341" i="21"/>
  <c r="H342" i="21"/>
  <c r="I341" i="21"/>
  <c r="L341" i="21"/>
  <c r="Q340" i="21"/>
  <c r="O340" i="21"/>
  <c r="K340" i="21"/>
  <c r="M340" i="21"/>
  <c r="E341" i="21"/>
  <c r="F341" i="21"/>
  <c r="D342" i="21"/>
  <c r="P342" i="21"/>
  <c r="N342" i="21"/>
  <c r="H343" i="21"/>
  <c r="I342" i="21"/>
  <c r="L342" i="21"/>
  <c r="J342" i="21"/>
  <c r="O341" i="21"/>
  <c r="K341" i="21"/>
  <c r="Q341" i="21"/>
  <c r="M341" i="21"/>
  <c r="F342" i="21"/>
  <c r="D343" i="21"/>
  <c r="E342" i="21"/>
  <c r="P343" i="21"/>
  <c r="I343" i="21"/>
  <c r="N343" i="21"/>
  <c r="L343" i="21"/>
  <c r="J343" i="21"/>
  <c r="H344" i="21"/>
  <c r="M342" i="21"/>
  <c r="K342" i="21"/>
  <c r="Q342" i="21"/>
  <c r="O342" i="21"/>
  <c r="E343" i="21"/>
  <c r="D344" i="21"/>
  <c r="F343" i="21"/>
  <c r="O343" i="21"/>
  <c r="K343" i="21"/>
  <c r="M343" i="21"/>
  <c r="Q343" i="21"/>
  <c r="I344" i="21"/>
  <c r="P344" i="21"/>
  <c r="J344" i="21"/>
  <c r="H345" i="21"/>
  <c r="N344" i="21"/>
  <c r="L344" i="21"/>
  <c r="D345" i="21"/>
  <c r="E344" i="21"/>
  <c r="F344" i="21"/>
  <c r="K344" i="21"/>
  <c r="M344" i="21"/>
  <c r="O344" i="21"/>
  <c r="Q344" i="21"/>
  <c r="H346" i="21"/>
  <c r="P345" i="21"/>
  <c r="N345" i="21"/>
  <c r="J345" i="21"/>
  <c r="I345" i="21"/>
  <c r="L345" i="21"/>
  <c r="F345" i="21"/>
  <c r="E345" i="21"/>
  <c r="D346" i="21"/>
  <c r="I346" i="21"/>
  <c r="L346" i="21"/>
  <c r="H347" i="21"/>
  <c r="J346" i="21"/>
  <c r="P346" i="21"/>
  <c r="N346" i="21"/>
  <c r="Q345" i="21"/>
  <c r="O345" i="21"/>
  <c r="K345" i="21"/>
  <c r="M345" i="21"/>
  <c r="F346" i="21"/>
  <c r="D347" i="21"/>
  <c r="E346" i="21"/>
  <c r="O346" i="21"/>
  <c r="K346" i="21"/>
  <c r="M346" i="21"/>
  <c r="Q346" i="21"/>
  <c r="N347" i="21"/>
  <c r="J347" i="21"/>
  <c r="H348" i="21"/>
  <c r="P347" i="21"/>
  <c r="L347" i="21"/>
  <c r="I347" i="21"/>
  <c r="E347" i="21"/>
  <c r="F347" i="21"/>
  <c r="D348" i="21"/>
  <c r="L348" i="21"/>
  <c r="P348" i="21"/>
  <c r="N348" i="21"/>
  <c r="J348" i="21"/>
  <c r="I348" i="21"/>
  <c r="H349" i="21"/>
  <c r="Q347" i="21"/>
  <c r="K347" i="21"/>
  <c r="M347" i="21"/>
  <c r="O347" i="21"/>
  <c r="F348" i="21"/>
  <c r="E348" i="21"/>
  <c r="D349" i="21"/>
  <c r="M348" i="21"/>
  <c r="K348" i="21"/>
  <c r="Q348" i="21"/>
  <c r="O348" i="21"/>
  <c r="L349" i="21"/>
  <c r="H350" i="21"/>
  <c r="I349" i="21"/>
  <c r="N349" i="21"/>
  <c r="J349" i="21"/>
  <c r="P349" i="21"/>
  <c r="E349" i="21"/>
  <c r="F349" i="21"/>
  <c r="D350" i="21"/>
  <c r="J350" i="21"/>
  <c r="L350" i="21"/>
  <c r="N350" i="21"/>
  <c r="P350" i="21"/>
  <c r="I350" i="21"/>
  <c r="H351" i="21"/>
  <c r="K349" i="21"/>
  <c r="M349" i="21"/>
  <c r="Q349" i="21"/>
  <c r="O349" i="21"/>
  <c r="E350" i="21"/>
  <c r="D351" i="21"/>
  <c r="F350" i="21"/>
  <c r="Q350" i="21"/>
  <c r="K350" i="21"/>
  <c r="O350" i="21"/>
  <c r="M350" i="21"/>
  <c r="J351" i="21"/>
  <c r="N351" i="21"/>
  <c r="L351" i="21"/>
  <c r="H352" i="21"/>
  <c r="P351" i="21"/>
  <c r="I351" i="21"/>
  <c r="D352" i="21"/>
  <c r="F351" i="21"/>
  <c r="E351" i="21"/>
  <c r="J352" i="21"/>
  <c r="P352" i="21"/>
  <c r="L352" i="21"/>
  <c r="H353" i="21"/>
  <c r="I352" i="21"/>
  <c r="N352" i="21"/>
  <c r="K351" i="21"/>
  <c r="O351" i="21"/>
  <c r="M351" i="21"/>
  <c r="Q351" i="21"/>
  <c r="E352" i="21"/>
  <c r="D353" i="21"/>
  <c r="F352" i="21"/>
  <c r="P353" i="21"/>
  <c r="J353" i="21"/>
  <c r="N353" i="21"/>
  <c r="L353" i="21"/>
  <c r="I353" i="21"/>
  <c r="H354" i="21"/>
  <c r="Q352" i="21"/>
  <c r="O352" i="21"/>
  <c r="M352" i="21"/>
  <c r="K352" i="21"/>
  <c r="D354" i="21"/>
  <c r="E353" i="21"/>
  <c r="F353" i="21"/>
  <c r="Q353" i="21"/>
  <c r="M353" i="21"/>
  <c r="K353" i="21"/>
  <c r="O353" i="21"/>
  <c r="H355" i="21"/>
  <c r="I354" i="21"/>
  <c r="J354" i="21"/>
  <c r="N354" i="21"/>
  <c r="L354" i="21"/>
  <c r="P354" i="21"/>
  <c r="D355" i="21"/>
  <c r="E354" i="21"/>
  <c r="F354" i="21"/>
  <c r="P355" i="21"/>
  <c r="L355" i="21"/>
  <c r="J355" i="21"/>
  <c r="I355" i="21"/>
  <c r="H356" i="21"/>
  <c r="N355" i="21"/>
  <c r="Q354" i="21"/>
  <c r="M354" i="21"/>
  <c r="O354" i="21"/>
  <c r="K354" i="21"/>
  <c r="D356" i="21"/>
  <c r="E355" i="21"/>
  <c r="F355" i="21"/>
  <c r="Q355" i="21"/>
  <c r="M355" i="21"/>
  <c r="K355" i="21"/>
  <c r="O355" i="21"/>
  <c r="L356" i="21"/>
  <c r="I356" i="21"/>
  <c r="N356" i="21"/>
  <c r="P356" i="21"/>
  <c r="H357" i="21"/>
  <c r="J356" i="21"/>
  <c r="D357" i="21"/>
  <c r="E356" i="21"/>
  <c r="F356" i="21"/>
  <c r="O356" i="21"/>
  <c r="K356" i="21"/>
  <c r="M356" i="21"/>
  <c r="Q356" i="21"/>
  <c r="P357" i="21"/>
  <c r="I357" i="21"/>
  <c r="J357" i="21"/>
  <c r="H358" i="21"/>
  <c r="N357" i="21"/>
  <c r="L357" i="21"/>
  <c r="D358" i="21"/>
  <c r="E357" i="21"/>
  <c r="F357" i="21"/>
  <c r="Q357" i="21"/>
  <c r="M357" i="21"/>
  <c r="O357" i="21"/>
  <c r="K357" i="21"/>
  <c r="J358" i="21"/>
  <c r="I358" i="21"/>
  <c r="L358" i="21"/>
  <c r="P358" i="21"/>
  <c r="H359" i="21"/>
  <c r="N358" i="21"/>
  <c r="D359" i="21"/>
  <c r="E358" i="21"/>
  <c r="F358" i="21"/>
  <c r="K358" i="21"/>
  <c r="O358" i="21"/>
  <c r="Q358" i="21"/>
  <c r="M358" i="21"/>
  <c r="I359" i="21"/>
  <c r="N359" i="21"/>
  <c r="L359" i="21"/>
  <c r="J359" i="21"/>
  <c r="H360" i="21"/>
  <c r="P359" i="21"/>
  <c r="F359" i="21"/>
  <c r="D360" i="21"/>
  <c r="E359" i="21"/>
  <c r="Q359" i="21"/>
  <c r="O359" i="21"/>
  <c r="M359" i="21"/>
  <c r="K359" i="21"/>
  <c r="L360" i="21"/>
  <c r="J360" i="21"/>
  <c r="N360" i="21"/>
  <c r="I360" i="21"/>
  <c r="H361" i="21"/>
  <c r="P360" i="21"/>
  <c r="F360" i="21"/>
  <c r="D361" i="21"/>
  <c r="E360" i="21"/>
  <c r="O360" i="21"/>
  <c r="M360" i="21"/>
  <c r="K360" i="21"/>
  <c r="Q360" i="21"/>
  <c r="L361" i="21"/>
  <c r="J361" i="21"/>
  <c r="I361" i="21"/>
  <c r="N361" i="21"/>
  <c r="P361" i="21"/>
  <c r="H362" i="21"/>
  <c r="D362" i="21"/>
  <c r="F361" i="21"/>
  <c r="E361" i="21"/>
  <c r="O361" i="21"/>
  <c r="M361" i="21"/>
  <c r="Q361" i="21"/>
  <c r="K361" i="21"/>
  <c r="N362" i="21"/>
  <c r="H363" i="21"/>
  <c r="L362" i="21"/>
  <c r="P362" i="21"/>
  <c r="J362" i="21"/>
  <c r="I362" i="21"/>
  <c r="E362" i="21"/>
  <c r="D363" i="21"/>
  <c r="F362" i="21"/>
  <c r="I363" i="21"/>
  <c r="J363" i="21"/>
  <c r="N363" i="21"/>
  <c r="H364" i="21"/>
  <c r="L363" i="21"/>
  <c r="P363" i="21"/>
  <c r="Q362" i="21"/>
  <c r="O362" i="21"/>
  <c r="K362" i="21"/>
  <c r="M362" i="21"/>
  <c r="F363" i="21"/>
  <c r="D364" i="21"/>
  <c r="E363" i="21"/>
  <c r="K363" i="21"/>
  <c r="M363" i="21"/>
  <c r="Q363" i="21"/>
  <c r="O363" i="21"/>
  <c r="I364" i="21"/>
  <c r="L364" i="21"/>
  <c r="H365" i="21"/>
  <c r="J364" i="21"/>
  <c r="N364" i="21"/>
  <c r="P364" i="21"/>
  <c r="F364" i="21"/>
  <c r="D365" i="21"/>
  <c r="E364" i="21"/>
  <c r="M364" i="21"/>
  <c r="O364" i="21"/>
  <c r="K364" i="21"/>
  <c r="Q364" i="21"/>
  <c r="P365" i="21"/>
  <c r="H366" i="21"/>
  <c r="N365" i="21"/>
  <c r="L365" i="21"/>
  <c r="J365" i="21"/>
  <c r="I365" i="21"/>
  <c r="F365" i="21"/>
  <c r="D366" i="21"/>
  <c r="E365" i="21"/>
  <c r="I366" i="21"/>
  <c r="L366" i="21"/>
  <c r="J366" i="21"/>
  <c r="H367" i="21"/>
  <c r="N366" i="21"/>
  <c r="P366" i="21"/>
  <c r="Q365" i="21"/>
  <c r="K365" i="21"/>
  <c r="O365" i="21"/>
  <c r="M365" i="21"/>
  <c r="F366" i="21"/>
  <c r="E366" i="21"/>
  <c r="D367" i="21"/>
  <c r="M366" i="21"/>
  <c r="O366" i="21"/>
  <c r="Q366" i="21"/>
  <c r="K366" i="21"/>
  <c r="I367" i="21"/>
  <c r="H368" i="21"/>
  <c r="N367" i="21"/>
  <c r="L367" i="21"/>
  <c r="J367" i="21"/>
  <c r="P367" i="21"/>
  <c r="D368" i="21"/>
  <c r="E367" i="21"/>
  <c r="F367" i="21"/>
  <c r="Q367" i="21"/>
  <c r="K367" i="21"/>
  <c r="O367" i="21"/>
  <c r="M367" i="21"/>
  <c r="I368" i="21"/>
  <c r="N368" i="21"/>
  <c r="L368" i="21"/>
  <c r="H369" i="21"/>
  <c r="P368" i="21"/>
  <c r="J368" i="21"/>
  <c r="E368" i="21"/>
  <c r="D369" i="21"/>
  <c r="F368" i="21"/>
  <c r="O368" i="21"/>
  <c r="K368" i="21"/>
  <c r="Q368" i="21"/>
  <c r="M368" i="21"/>
  <c r="H370" i="21"/>
  <c r="P369" i="21"/>
  <c r="J369" i="21"/>
  <c r="N369" i="21"/>
  <c r="L369" i="21"/>
  <c r="I369" i="21"/>
  <c r="D370" i="21"/>
  <c r="E369" i="21"/>
  <c r="F369" i="21"/>
  <c r="P370" i="21"/>
  <c r="H371" i="21"/>
  <c r="L370" i="21"/>
  <c r="N370" i="21"/>
  <c r="J370" i="21"/>
  <c r="I370" i="21"/>
  <c r="K369" i="21"/>
  <c r="O369" i="21"/>
  <c r="M369" i="21"/>
  <c r="Q369" i="21"/>
  <c r="F370" i="21"/>
  <c r="D371" i="21"/>
  <c r="E370" i="21"/>
  <c r="I371" i="21"/>
  <c r="P371" i="21"/>
  <c r="H372" i="21"/>
  <c r="J371" i="21"/>
  <c r="L371" i="21"/>
  <c r="N371" i="21"/>
  <c r="M370" i="21"/>
  <c r="K370" i="21"/>
  <c r="O370" i="21"/>
  <c r="Q370" i="21"/>
  <c r="F371" i="21"/>
  <c r="E371" i="21"/>
  <c r="D372" i="21"/>
  <c r="K371" i="21"/>
  <c r="Q371" i="21"/>
  <c r="M371" i="21"/>
  <c r="O371" i="21"/>
  <c r="P372" i="21"/>
  <c r="H373" i="21"/>
  <c r="L372" i="21"/>
  <c r="N372" i="21"/>
  <c r="J372" i="21"/>
  <c r="I372" i="21"/>
  <c r="F372" i="21"/>
  <c r="E372" i="21"/>
  <c r="D373" i="21"/>
  <c r="J373" i="21"/>
  <c r="N373" i="21"/>
  <c r="I373" i="21"/>
  <c r="P373" i="21"/>
  <c r="H374" i="21"/>
  <c r="L373" i="21"/>
  <c r="O372" i="21"/>
  <c r="Q372" i="21"/>
  <c r="M372" i="21"/>
  <c r="K372" i="21"/>
  <c r="F373" i="21"/>
  <c r="E373" i="21"/>
  <c r="D374" i="21"/>
  <c r="O373" i="21"/>
  <c r="K373" i="21"/>
  <c r="Q373" i="21"/>
  <c r="M373" i="21"/>
  <c r="L374" i="21"/>
  <c r="P374" i="21"/>
  <c r="J374" i="21"/>
  <c r="H375" i="21"/>
  <c r="N374" i="21"/>
  <c r="I374" i="21"/>
  <c r="E374" i="21"/>
  <c r="F374" i="21"/>
  <c r="D375" i="21"/>
  <c r="L375" i="21"/>
  <c r="J375" i="21"/>
  <c r="H376" i="21"/>
  <c r="N375" i="21"/>
  <c r="I375" i="21"/>
  <c r="P375" i="21"/>
  <c r="K374" i="21"/>
  <c r="Q374" i="21"/>
  <c r="M374" i="21"/>
  <c r="O374" i="21"/>
  <c r="E375" i="21"/>
  <c r="F375" i="21"/>
  <c r="D376" i="21"/>
  <c r="L376" i="21"/>
  <c r="I376" i="21"/>
  <c r="N376" i="21"/>
  <c r="H377" i="21"/>
  <c r="J376" i="21"/>
  <c r="P376" i="21"/>
  <c r="K375" i="21"/>
  <c r="Q375" i="21"/>
  <c r="O375" i="21"/>
  <c r="M375" i="21"/>
  <c r="D377" i="21"/>
  <c r="E376" i="21"/>
  <c r="F376" i="21"/>
  <c r="K376" i="21"/>
  <c r="O376" i="21"/>
  <c r="M376" i="21"/>
  <c r="Q376" i="21"/>
  <c r="L377" i="21"/>
  <c r="N377" i="21"/>
  <c r="H378" i="21"/>
  <c r="J377" i="21"/>
  <c r="I377" i="21"/>
  <c r="P377" i="21"/>
  <c r="D378" i="21"/>
  <c r="F377" i="21"/>
  <c r="E377" i="21"/>
  <c r="I378" i="21"/>
  <c r="N378" i="21"/>
  <c r="J378" i="21"/>
  <c r="H379" i="21"/>
  <c r="P378" i="21"/>
  <c r="L378" i="21"/>
  <c r="O377" i="21"/>
  <c r="Q377" i="21"/>
  <c r="M377" i="21"/>
  <c r="K377" i="21"/>
  <c r="E378" i="21"/>
  <c r="D379" i="21"/>
  <c r="F378" i="21"/>
  <c r="M378" i="21"/>
  <c r="Q378" i="21"/>
  <c r="O378" i="21"/>
  <c r="K378" i="21"/>
  <c r="I379" i="21"/>
  <c r="J379" i="21"/>
  <c r="P379" i="21"/>
  <c r="L379" i="21"/>
  <c r="N379" i="21"/>
  <c r="H380" i="21"/>
  <c r="F379" i="21"/>
  <c r="D380" i="21"/>
  <c r="E379" i="21"/>
  <c r="K379" i="21"/>
  <c r="M379" i="21"/>
  <c r="Q379" i="21"/>
  <c r="O379" i="21"/>
  <c r="L380" i="21"/>
  <c r="I380" i="21"/>
  <c r="H381" i="21"/>
  <c r="J380" i="21"/>
  <c r="P380" i="21"/>
  <c r="N380" i="21"/>
  <c r="E380" i="21"/>
  <c r="D381" i="21"/>
  <c r="F380" i="21"/>
  <c r="M380" i="21"/>
  <c r="Q380" i="21"/>
  <c r="K380" i="21"/>
  <c r="O380" i="21"/>
  <c r="N381" i="21"/>
  <c r="I381" i="21"/>
  <c r="P381" i="21"/>
  <c r="J381" i="21"/>
  <c r="H382" i="21"/>
  <c r="L381" i="21"/>
  <c r="D382" i="21"/>
  <c r="F381" i="21"/>
  <c r="E381" i="21"/>
  <c r="M381" i="21"/>
  <c r="Q381" i="21"/>
  <c r="O381" i="21"/>
  <c r="K381" i="21"/>
  <c r="I382" i="21"/>
  <c r="H383" i="21"/>
  <c r="L382" i="21"/>
  <c r="P382" i="21"/>
  <c r="J382" i="21"/>
  <c r="N382" i="21"/>
  <c r="E382" i="21"/>
  <c r="F382" i="21"/>
  <c r="D383" i="21"/>
  <c r="M382" i="21"/>
  <c r="O382" i="21"/>
  <c r="K382" i="21"/>
  <c r="Q382" i="21"/>
  <c r="N383" i="21"/>
  <c r="J383" i="21"/>
  <c r="I383" i="21"/>
  <c r="H384" i="21"/>
  <c r="P383" i="21"/>
  <c r="L383" i="21"/>
  <c r="E383" i="21"/>
  <c r="D384" i="21"/>
  <c r="F383" i="21"/>
  <c r="O383" i="21"/>
  <c r="K383" i="21"/>
  <c r="M383" i="21"/>
  <c r="Q383" i="21"/>
  <c r="H385" i="21"/>
  <c r="L384" i="21"/>
  <c r="P384" i="21"/>
  <c r="J384" i="21"/>
  <c r="I384" i="21"/>
  <c r="N384" i="21"/>
  <c r="D385" i="21"/>
  <c r="F384" i="21"/>
  <c r="E384" i="21"/>
  <c r="H386" i="21"/>
  <c r="I385" i="21"/>
  <c r="J385" i="21"/>
  <c r="N385" i="21"/>
  <c r="L385" i="21"/>
  <c r="P385" i="21"/>
  <c r="Q384" i="21"/>
  <c r="M384" i="21"/>
  <c r="K384" i="21"/>
  <c r="O384" i="21"/>
  <c r="E385" i="21"/>
  <c r="D386" i="21"/>
  <c r="F385" i="21"/>
  <c r="H387" i="21"/>
  <c r="L386" i="21"/>
  <c r="N386" i="21"/>
  <c r="I386" i="21"/>
  <c r="J386" i="21"/>
  <c r="P386" i="21"/>
  <c r="K385" i="21"/>
  <c r="M385" i="21"/>
  <c r="Q385" i="21"/>
  <c r="O385" i="21"/>
  <c r="F386" i="21"/>
  <c r="E386" i="21"/>
  <c r="D387" i="21"/>
  <c r="P387" i="21"/>
  <c r="H388" i="21"/>
  <c r="I387" i="21"/>
  <c r="J387" i="21"/>
  <c r="N387" i="21"/>
  <c r="L387" i="21"/>
  <c r="Q386" i="21"/>
  <c r="K386" i="21"/>
  <c r="M386" i="21"/>
  <c r="O386" i="21"/>
  <c r="F387" i="21"/>
  <c r="E387" i="21"/>
  <c r="D388" i="21"/>
  <c r="H389" i="21"/>
  <c r="N388" i="21"/>
  <c r="L388" i="21"/>
  <c r="P388" i="21"/>
  <c r="J388" i="21"/>
  <c r="I388" i="21"/>
  <c r="Q387" i="21"/>
  <c r="K387" i="21"/>
  <c r="O387" i="21"/>
  <c r="M387" i="21"/>
  <c r="E388" i="21"/>
  <c r="F388" i="21"/>
  <c r="D389" i="21"/>
  <c r="L389" i="21"/>
  <c r="J389" i="21"/>
  <c r="P389" i="21"/>
  <c r="I389" i="21"/>
  <c r="H390" i="21"/>
  <c r="N389" i="21"/>
  <c r="K388" i="21"/>
  <c r="O388" i="21"/>
  <c r="M388" i="21"/>
  <c r="Q388" i="21"/>
  <c r="D390" i="21"/>
  <c r="F389" i="21"/>
  <c r="E389" i="21"/>
  <c r="K389" i="21"/>
  <c r="M389" i="21"/>
  <c r="Q389" i="21"/>
  <c r="O389" i="21"/>
  <c r="H391" i="21"/>
  <c r="N390" i="21"/>
  <c r="I390" i="21"/>
  <c r="P390" i="21"/>
  <c r="L390" i="21"/>
  <c r="J390" i="21"/>
  <c r="F390" i="21"/>
  <c r="D391" i="21"/>
  <c r="E390" i="21"/>
  <c r="H392" i="21"/>
  <c r="J391" i="21"/>
  <c r="I391" i="21"/>
  <c r="L391" i="21"/>
  <c r="P391" i="21"/>
  <c r="N391" i="21"/>
  <c r="O390" i="21"/>
  <c r="K390" i="21"/>
  <c r="Q390" i="21"/>
  <c r="M390" i="21"/>
  <c r="F391" i="21"/>
  <c r="D392" i="21"/>
  <c r="E391" i="21"/>
  <c r="J392" i="21"/>
  <c r="H393" i="21"/>
  <c r="L392" i="21"/>
  <c r="I392" i="21"/>
  <c r="P392" i="21"/>
  <c r="N392" i="21"/>
  <c r="K391" i="21"/>
  <c r="Q391" i="21"/>
  <c r="O391" i="21"/>
  <c r="M391" i="21"/>
  <c r="D393" i="21"/>
  <c r="E392" i="21"/>
  <c r="F392" i="21"/>
  <c r="J393" i="21"/>
  <c r="P393" i="21"/>
  <c r="I393" i="21"/>
  <c r="H394" i="21"/>
  <c r="N393" i="21"/>
  <c r="L393" i="21"/>
  <c r="M392" i="21"/>
  <c r="K392" i="21"/>
  <c r="O392" i="21"/>
  <c r="Q392" i="21"/>
  <c r="D394" i="21"/>
  <c r="F393" i="21"/>
  <c r="E393" i="21"/>
  <c r="O393" i="21"/>
  <c r="K393" i="21"/>
  <c r="Q393" i="21"/>
  <c r="M393" i="21"/>
  <c r="J394" i="21"/>
  <c r="N394" i="21"/>
  <c r="H395" i="21"/>
  <c r="I394" i="21"/>
  <c r="P394" i="21"/>
  <c r="L394" i="21"/>
  <c r="D395" i="21"/>
  <c r="F394" i="21"/>
  <c r="E394" i="21"/>
  <c r="H396" i="21"/>
  <c r="L395" i="21"/>
  <c r="N395" i="21"/>
  <c r="I395" i="21"/>
  <c r="P395" i="21"/>
  <c r="J395" i="21"/>
  <c r="O394" i="21"/>
  <c r="Q394" i="21"/>
  <c r="M394" i="21"/>
  <c r="K394" i="21"/>
  <c r="F395" i="21"/>
  <c r="D396" i="21"/>
  <c r="E395" i="21"/>
  <c r="H397" i="21"/>
  <c r="J396" i="21"/>
  <c r="L396" i="21"/>
  <c r="N396" i="21"/>
  <c r="P396" i="21"/>
  <c r="I396" i="21"/>
  <c r="O395" i="21"/>
  <c r="M395" i="21"/>
  <c r="K395" i="21"/>
  <c r="Q395" i="21"/>
  <c r="F396" i="21"/>
  <c r="E396" i="21"/>
  <c r="D397" i="21"/>
  <c r="P397" i="21"/>
  <c r="I397" i="21"/>
  <c r="L397" i="21"/>
  <c r="H398" i="21"/>
  <c r="J397" i="21"/>
  <c r="N397" i="21"/>
  <c r="M396" i="21"/>
  <c r="K396" i="21"/>
  <c r="O396" i="21"/>
  <c r="Q396" i="21"/>
  <c r="F397" i="21"/>
  <c r="D398" i="21"/>
  <c r="E397" i="21"/>
  <c r="M397" i="21"/>
  <c r="Q397" i="21"/>
  <c r="K397" i="21"/>
  <c r="O397" i="21"/>
  <c r="H399" i="21"/>
  <c r="J398" i="21"/>
  <c r="L398" i="21"/>
  <c r="N398" i="21"/>
  <c r="P398" i="21"/>
  <c r="I398" i="21"/>
  <c r="F398" i="21"/>
  <c r="D399" i="21"/>
  <c r="E398" i="21"/>
  <c r="H400" i="21"/>
  <c r="J399" i="21"/>
  <c r="L399" i="21"/>
  <c r="P399" i="21"/>
  <c r="N399" i="21"/>
  <c r="I399" i="21"/>
  <c r="M398" i="21"/>
  <c r="O398" i="21"/>
  <c r="K398" i="21"/>
  <c r="Q398" i="21"/>
  <c r="D400" i="21"/>
  <c r="F399" i="21"/>
  <c r="E399" i="21"/>
  <c r="I400" i="21"/>
  <c r="H401" i="21"/>
  <c r="N400" i="21"/>
  <c r="J400" i="21"/>
  <c r="L400" i="21"/>
  <c r="P400" i="21"/>
  <c r="M399" i="21"/>
  <c r="O399" i="21"/>
  <c r="K399" i="21"/>
  <c r="Q399" i="21"/>
  <c r="D401" i="21"/>
  <c r="F400" i="21"/>
  <c r="E400" i="21"/>
  <c r="M400" i="21"/>
  <c r="Q400" i="21"/>
  <c r="K400" i="21"/>
  <c r="O400" i="21"/>
  <c r="P401" i="21"/>
  <c r="H402" i="21"/>
  <c r="L401" i="21"/>
  <c r="I401" i="21"/>
  <c r="J401" i="21"/>
  <c r="N401" i="21"/>
  <c r="F401" i="21"/>
  <c r="E401" i="21"/>
  <c r="D402" i="21"/>
  <c r="N402" i="21"/>
  <c r="I402" i="21"/>
  <c r="L402" i="21"/>
  <c r="H403" i="21"/>
  <c r="P402" i="21"/>
  <c r="J402" i="21"/>
  <c r="Q401" i="21"/>
  <c r="M401" i="21"/>
  <c r="K401" i="21"/>
  <c r="O401" i="21"/>
  <c r="E402" i="21"/>
  <c r="F402" i="21"/>
  <c r="D403" i="21"/>
  <c r="K402" i="21"/>
  <c r="M402" i="21"/>
  <c r="O402" i="21"/>
  <c r="Q402" i="21"/>
  <c r="P403" i="21"/>
  <c r="J403" i="21"/>
  <c r="I403" i="21"/>
  <c r="H404" i="21"/>
  <c r="N403" i="21"/>
  <c r="L403" i="21"/>
  <c r="F403" i="21"/>
  <c r="E403" i="21"/>
  <c r="D404" i="21"/>
  <c r="K403" i="21"/>
  <c r="Q403" i="21"/>
  <c r="O403" i="21"/>
  <c r="M403" i="21"/>
  <c r="L404" i="21"/>
  <c r="N404" i="21"/>
  <c r="I404" i="21"/>
  <c r="J404" i="21"/>
  <c r="H405" i="21"/>
  <c r="P404" i="21"/>
  <c r="D405" i="21"/>
  <c r="E404" i="21"/>
  <c r="F404" i="21"/>
  <c r="Q404" i="21"/>
  <c r="O404" i="21"/>
  <c r="M404" i="21"/>
  <c r="K404" i="21"/>
  <c r="I405" i="21"/>
  <c r="P405" i="21"/>
  <c r="N405" i="21"/>
  <c r="J405" i="21"/>
  <c r="H406" i="21"/>
  <c r="L405" i="21"/>
  <c r="D406" i="21"/>
  <c r="E405" i="21"/>
  <c r="F405" i="21"/>
  <c r="Q405" i="21"/>
  <c r="M405" i="21"/>
  <c r="O405" i="21"/>
  <c r="K405" i="21"/>
  <c r="H407" i="21"/>
  <c r="J406" i="21"/>
  <c r="L406" i="21"/>
  <c r="I406" i="21"/>
  <c r="P406" i="21"/>
  <c r="N406" i="21"/>
  <c r="F406" i="21"/>
  <c r="E406" i="21"/>
  <c r="D407" i="21"/>
  <c r="N407" i="21"/>
  <c r="L407" i="21"/>
  <c r="H408" i="21"/>
  <c r="J407" i="21"/>
  <c r="P407" i="21"/>
  <c r="I407" i="21"/>
  <c r="K406" i="21"/>
  <c r="M406" i="21"/>
  <c r="O406" i="21"/>
  <c r="Q406" i="21"/>
  <c r="F407" i="21"/>
  <c r="D408" i="21"/>
  <c r="E407" i="21"/>
  <c r="H409" i="21"/>
  <c r="I408" i="21"/>
  <c r="N408" i="21"/>
  <c r="P408" i="21"/>
  <c r="L408" i="21"/>
  <c r="J408" i="21"/>
  <c r="O407" i="21"/>
  <c r="M407" i="21"/>
  <c r="Q407" i="21"/>
  <c r="K407" i="21"/>
  <c r="D409" i="21"/>
  <c r="E408" i="21"/>
  <c r="F408" i="21"/>
  <c r="L409" i="21"/>
  <c r="P409" i="21"/>
  <c r="I409" i="21"/>
  <c r="N409" i="21"/>
  <c r="J409" i="21"/>
  <c r="H410" i="21"/>
  <c r="K408" i="21"/>
  <c r="M408" i="21"/>
  <c r="Q408" i="21"/>
  <c r="O408" i="21"/>
  <c r="F409" i="21"/>
  <c r="E409" i="21"/>
  <c r="D410" i="21"/>
  <c r="M409" i="21"/>
  <c r="K409" i="21"/>
  <c r="O409" i="21"/>
  <c r="Q409" i="21"/>
  <c r="J410" i="21"/>
  <c r="H411" i="21"/>
  <c r="P410" i="21"/>
  <c r="L410" i="21"/>
  <c r="N410" i="21"/>
  <c r="I410" i="21"/>
  <c r="E410" i="21"/>
  <c r="F410" i="21"/>
  <c r="D411" i="21"/>
  <c r="N411" i="21"/>
  <c r="H412" i="21"/>
  <c r="I411" i="21"/>
  <c r="P411" i="21"/>
  <c r="L411" i="21"/>
  <c r="J411" i="21"/>
  <c r="Q410" i="21"/>
  <c r="M410" i="21"/>
  <c r="K410" i="21"/>
  <c r="O410" i="21"/>
  <c r="D412" i="21"/>
  <c r="F411" i="21"/>
  <c r="E411" i="21"/>
  <c r="J412" i="21"/>
  <c r="P412" i="21"/>
  <c r="L412" i="21"/>
  <c r="H413" i="21"/>
  <c r="N412" i="21"/>
  <c r="I412" i="21"/>
  <c r="K411" i="21"/>
  <c r="O411" i="21"/>
  <c r="Q411" i="21"/>
  <c r="M411" i="21"/>
  <c r="E412" i="21"/>
  <c r="D413" i="21"/>
  <c r="F412" i="21"/>
  <c r="I413" i="21"/>
  <c r="L413" i="21"/>
  <c r="P413" i="21"/>
  <c r="H414" i="21"/>
  <c r="N413" i="21"/>
  <c r="J413" i="21"/>
  <c r="M412" i="21"/>
  <c r="O412" i="21"/>
  <c r="Q412" i="21"/>
  <c r="K412" i="21"/>
  <c r="E413" i="21"/>
  <c r="F413" i="21"/>
  <c r="D414" i="21"/>
  <c r="M413" i="21"/>
  <c r="K413" i="21"/>
  <c r="Q413" i="21"/>
  <c r="O413" i="21"/>
  <c r="P414" i="21"/>
  <c r="I414" i="21"/>
  <c r="J414" i="21"/>
  <c r="L414" i="21"/>
  <c r="H415" i="21"/>
  <c r="N414" i="21"/>
  <c r="D415" i="21"/>
  <c r="E414" i="21"/>
  <c r="F414" i="21"/>
  <c r="O414" i="21"/>
  <c r="Q414" i="21"/>
  <c r="M414" i="21"/>
  <c r="K414" i="21"/>
  <c r="N415" i="21"/>
  <c r="J415" i="21"/>
  <c r="P415" i="21"/>
  <c r="I415" i="21"/>
  <c r="L415" i="21"/>
  <c r="H416" i="21"/>
  <c r="D416" i="21"/>
  <c r="F415" i="21"/>
  <c r="E415" i="21"/>
  <c r="M415" i="21"/>
  <c r="K415" i="21"/>
  <c r="Q415" i="21"/>
  <c r="O415" i="21"/>
  <c r="P416" i="21"/>
  <c r="I416" i="21"/>
  <c r="L416" i="21"/>
  <c r="J416" i="21"/>
  <c r="H417" i="21"/>
  <c r="N416" i="21"/>
  <c r="E416" i="21"/>
  <c r="D417" i="21"/>
  <c r="F416" i="21"/>
  <c r="Q416" i="21"/>
  <c r="M416" i="21"/>
  <c r="O416" i="21"/>
  <c r="K416" i="21"/>
  <c r="J417" i="21"/>
  <c r="P417" i="21"/>
  <c r="H418" i="21"/>
  <c r="L417" i="21"/>
  <c r="N417" i="21"/>
  <c r="I417" i="21"/>
  <c r="E417" i="21"/>
  <c r="F417" i="21"/>
  <c r="D418" i="21"/>
  <c r="I418" i="21"/>
  <c r="J418" i="21"/>
  <c r="H419" i="21"/>
  <c r="L418" i="21"/>
  <c r="N418" i="21"/>
  <c r="P418" i="21"/>
  <c r="Q417" i="21"/>
  <c r="M417" i="21"/>
  <c r="K417" i="21"/>
  <c r="O417" i="21"/>
  <c r="D419" i="21"/>
  <c r="E418" i="21"/>
  <c r="F418" i="21"/>
  <c r="Q418" i="21"/>
  <c r="K418" i="21"/>
  <c r="O418" i="21"/>
  <c r="M418" i="21"/>
  <c r="P419" i="21"/>
  <c r="I419" i="21"/>
  <c r="J419" i="21"/>
  <c r="L419" i="21"/>
  <c r="H420" i="21"/>
  <c r="N419" i="21"/>
  <c r="D420" i="21"/>
  <c r="F419" i="21"/>
  <c r="E419" i="21"/>
  <c r="O419" i="21"/>
  <c r="M419" i="21"/>
  <c r="Q419" i="21"/>
  <c r="K419" i="21"/>
  <c r="N420" i="21"/>
  <c r="P420" i="21"/>
  <c r="H421" i="21"/>
  <c r="I420" i="21"/>
  <c r="L420" i="21"/>
  <c r="J420" i="21"/>
  <c r="E420" i="21"/>
  <c r="F420" i="21"/>
  <c r="D421" i="21"/>
  <c r="P421" i="21"/>
  <c r="H422" i="21"/>
  <c r="I421" i="21"/>
  <c r="L421" i="21"/>
  <c r="J421" i="21"/>
  <c r="N421" i="21"/>
  <c r="Q420" i="21"/>
  <c r="K420" i="21"/>
  <c r="O420" i="21"/>
  <c r="M420" i="21"/>
  <c r="F421" i="21"/>
  <c r="E421" i="21"/>
  <c r="D422" i="21"/>
  <c r="J422" i="21"/>
  <c r="L422" i="21"/>
  <c r="H423" i="21"/>
  <c r="N422" i="21"/>
  <c r="I422" i="21"/>
  <c r="P422" i="21"/>
  <c r="O421" i="21"/>
  <c r="Q421" i="21"/>
  <c r="K421" i="21"/>
  <c r="M421" i="21"/>
  <c r="D423" i="21"/>
  <c r="E422" i="21"/>
  <c r="F422" i="21"/>
  <c r="N423" i="21"/>
  <c r="J423" i="21"/>
  <c r="P423" i="21"/>
  <c r="I423" i="21"/>
  <c r="L423" i="21"/>
  <c r="H424" i="21"/>
  <c r="K422" i="21"/>
  <c r="Q422" i="21"/>
  <c r="O422" i="21"/>
  <c r="M422" i="21"/>
  <c r="E423" i="21"/>
  <c r="F423" i="21"/>
  <c r="D424" i="21"/>
  <c r="M423" i="21"/>
  <c r="O423" i="21"/>
  <c r="K423" i="21"/>
  <c r="Q423" i="21"/>
  <c r="H425" i="21"/>
  <c r="I424" i="21"/>
  <c r="J424" i="21"/>
  <c r="N424" i="21"/>
  <c r="L424" i="21"/>
  <c r="P424" i="21"/>
  <c r="F424" i="21"/>
  <c r="D425" i="21"/>
  <c r="E424" i="21"/>
  <c r="J425" i="21"/>
  <c r="L425" i="21"/>
  <c r="I425" i="21"/>
  <c r="H426" i="21"/>
  <c r="P425" i="21"/>
  <c r="N425" i="21"/>
  <c r="M424" i="21"/>
  <c r="O424" i="21"/>
  <c r="K424" i="21"/>
  <c r="Q424" i="21"/>
  <c r="F425" i="21"/>
  <c r="E425" i="21"/>
  <c r="D426" i="21"/>
  <c r="K425" i="21"/>
  <c r="Q425" i="21"/>
  <c r="M425" i="21"/>
  <c r="O425" i="21"/>
  <c r="P426" i="21"/>
  <c r="L426" i="21"/>
  <c r="N426" i="21"/>
  <c r="J426" i="21"/>
  <c r="H427" i="21"/>
  <c r="I426" i="21"/>
  <c r="E426" i="21"/>
  <c r="D427" i="21"/>
  <c r="F426" i="21"/>
  <c r="L427" i="21"/>
  <c r="I427" i="21"/>
  <c r="N427" i="21"/>
  <c r="J427" i="21"/>
  <c r="H428" i="21"/>
  <c r="P427" i="21"/>
  <c r="K426" i="21"/>
  <c r="M426" i="21"/>
  <c r="Q426" i="21"/>
  <c r="O426" i="21"/>
  <c r="D428" i="21"/>
  <c r="E427" i="21"/>
  <c r="F427" i="21"/>
  <c r="Q427" i="21"/>
  <c r="K427" i="21"/>
  <c r="M427" i="21"/>
  <c r="O427" i="21"/>
  <c r="L428" i="21"/>
  <c r="N428" i="21"/>
  <c r="P428" i="21"/>
  <c r="J428" i="21"/>
  <c r="I428" i="21"/>
  <c r="H429" i="21"/>
  <c r="F428" i="21"/>
  <c r="D429" i="21"/>
  <c r="E428" i="21"/>
  <c r="O428" i="21"/>
  <c r="M428" i="21"/>
  <c r="K428" i="21"/>
  <c r="Q428" i="21"/>
  <c r="H430" i="21"/>
  <c r="L429" i="21"/>
  <c r="N429" i="21"/>
  <c r="P429" i="21"/>
  <c r="J429" i="21"/>
  <c r="I429" i="21"/>
  <c r="F429" i="21"/>
  <c r="E429" i="21"/>
  <c r="D430" i="21"/>
  <c r="H431" i="21"/>
  <c r="L430" i="21"/>
  <c r="J430" i="21"/>
  <c r="I430" i="21"/>
  <c r="N430" i="21"/>
  <c r="P430" i="21"/>
  <c r="O429" i="21"/>
  <c r="K429" i="21"/>
  <c r="Q429" i="21"/>
  <c r="M429" i="21"/>
  <c r="F430" i="21"/>
  <c r="E430" i="21"/>
  <c r="D431" i="21"/>
  <c r="N431" i="21"/>
  <c r="L431" i="21"/>
  <c r="H432" i="21"/>
  <c r="J431" i="21"/>
  <c r="P431" i="21"/>
  <c r="I431" i="21"/>
  <c r="K430" i="21"/>
  <c r="Q430" i="21"/>
  <c r="O430" i="21"/>
  <c r="M430" i="21"/>
  <c r="F431" i="21"/>
  <c r="D432" i="21"/>
  <c r="E431" i="21"/>
  <c r="N432" i="21"/>
  <c r="H433" i="21"/>
  <c r="P432" i="21"/>
  <c r="L432" i="21"/>
  <c r="J432" i="21"/>
  <c r="I432" i="21"/>
  <c r="O431" i="21"/>
  <c r="M431" i="21"/>
  <c r="K431" i="21"/>
  <c r="Q431" i="21"/>
  <c r="E432" i="21"/>
  <c r="F432" i="21"/>
  <c r="D433" i="21"/>
  <c r="L433" i="21"/>
  <c r="P433" i="21"/>
  <c r="N433" i="21"/>
  <c r="I433" i="21"/>
  <c r="J433" i="21"/>
  <c r="H434" i="21"/>
  <c r="O432" i="21"/>
  <c r="Q432" i="21"/>
  <c r="K432" i="21"/>
  <c r="M432" i="21"/>
  <c r="D434" i="21"/>
  <c r="E433" i="21"/>
  <c r="F433" i="21"/>
  <c r="M433" i="21"/>
  <c r="O433" i="21"/>
  <c r="Q433" i="21"/>
  <c r="K433" i="21"/>
  <c r="I434" i="21"/>
  <c r="J434" i="21"/>
  <c r="H435" i="21"/>
  <c r="L434" i="21"/>
  <c r="P434" i="21"/>
  <c r="N434" i="21"/>
  <c r="D435" i="21"/>
  <c r="F434" i="21"/>
  <c r="E434" i="21"/>
  <c r="K434" i="21"/>
  <c r="O434" i="21"/>
  <c r="Q434" i="21"/>
  <c r="M434" i="21"/>
  <c r="H436" i="21"/>
  <c r="P435" i="21"/>
  <c r="N435" i="21"/>
  <c r="L435" i="21"/>
  <c r="J435" i="21"/>
  <c r="I435" i="21"/>
  <c r="D436" i="21"/>
  <c r="E435" i="21"/>
  <c r="F435" i="21"/>
  <c r="H437" i="21"/>
  <c r="I436" i="21"/>
  <c r="P436" i="21"/>
  <c r="J436" i="21"/>
  <c r="N436" i="21"/>
  <c r="L436" i="21"/>
  <c r="Q435" i="21"/>
  <c r="M435" i="21"/>
  <c r="O435" i="21"/>
  <c r="K435" i="21"/>
  <c r="D437" i="21"/>
  <c r="F436" i="21"/>
  <c r="E436" i="21"/>
  <c r="H438" i="21"/>
  <c r="J437" i="21"/>
  <c r="N437" i="21"/>
  <c r="L437" i="21"/>
  <c r="I437" i="21"/>
  <c r="P437" i="21"/>
  <c r="M436" i="21"/>
  <c r="K436" i="21"/>
  <c r="Q436" i="21"/>
  <c r="O436" i="21"/>
  <c r="D438" i="21"/>
  <c r="F437" i="21"/>
  <c r="E437" i="21"/>
  <c r="P438" i="21"/>
  <c r="I438" i="21"/>
  <c r="J438" i="21"/>
  <c r="H439" i="21"/>
  <c r="L438" i="21"/>
  <c r="N438" i="21"/>
  <c r="K437" i="21"/>
  <c r="M437" i="21"/>
  <c r="Q437" i="21"/>
  <c r="O437" i="21"/>
  <c r="D439" i="21"/>
  <c r="E438" i="21"/>
  <c r="F438" i="21"/>
  <c r="M438" i="21"/>
  <c r="Q438" i="21"/>
  <c r="K438" i="21"/>
  <c r="O438" i="21"/>
  <c r="N439" i="21"/>
  <c r="L439" i="21"/>
  <c r="I439" i="21"/>
  <c r="J439" i="21"/>
  <c r="P439" i="21"/>
  <c r="H440" i="21"/>
  <c r="F439" i="21"/>
  <c r="D440" i="21"/>
  <c r="E439" i="21"/>
  <c r="O439" i="21"/>
  <c r="M439" i="21"/>
  <c r="K439" i="21"/>
  <c r="Q439" i="21"/>
  <c r="J440" i="21"/>
  <c r="L440" i="21"/>
  <c r="H441" i="21"/>
  <c r="N440" i="21"/>
  <c r="P440" i="21"/>
  <c r="I440" i="21"/>
  <c r="F440" i="21"/>
  <c r="E440" i="21"/>
  <c r="D441" i="21"/>
  <c r="J441" i="21"/>
  <c r="L441" i="21"/>
  <c r="I441" i="21"/>
  <c r="H442" i="21"/>
  <c r="P441" i="21"/>
  <c r="N441" i="21"/>
  <c r="K440" i="21"/>
  <c r="Q440" i="21"/>
  <c r="M440" i="21"/>
  <c r="O440" i="21"/>
  <c r="D442" i="21"/>
  <c r="F441" i="21"/>
  <c r="E441" i="21"/>
  <c r="O441" i="21"/>
  <c r="Q441" i="21"/>
  <c r="K441" i="21"/>
  <c r="M441" i="21"/>
  <c r="H443" i="21"/>
  <c r="L442" i="21"/>
  <c r="J442" i="21"/>
  <c r="N442" i="21"/>
  <c r="I442" i="21"/>
  <c r="P442" i="21"/>
  <c r="D443" i="21"/>
  <c r="F442" i="21"/>
  <c r="E442" i="21"/>
  <c r="L443" i="21"/>
  <c r="J443" i="21"/>
  <c r="P443" i="21"/>
  <c r="N443" i="21"/>
  <c r="H444" i="21"/>
  <c r="I443" i="21"/>
  <c r="Q442" i="21"/>
  <c r="K442" i="21"/>
  <c r="O442" i="21"/>
  <c r="M442" i="21"/>
  <c r="F443" i="21"/>
  <c r="D444" i="21"/>
  <c r="E443" i="21"/>
  <c r="H445" i="21"/>
  <c r="P444" i="21"/>
  <c r="J444" i="21"/>
  <c r="L444" i="21"/>
  <c r="N444" i="21"/>
  <c r="I444" i="21"/>
  <c r="Q443" i="21"/>
  <c r="K443" i="21"/>
  <c r="M443" i="21"/>
  <c r="O443" i="21"/>
  <c r="F444" i="21"/>
  <c r="D445" i="21"/>
  <c r="E444" i="21"/>
  <c r="P445" i="21"/>
  <c r="N445" i="21"/>
  <c r="L445" i="21"/>
  <c r="I445" i="21"/>
  <c r="J445" i="21"/>
  <c r="H446" i="21"/>
  <c r="K444" i="21"/>
  <c r="M444" i="21"/>
  <c r="Q444" i="21"/>
  <c r="O444" i="21"/>
  <c r="D446" i="21"/>
  <c r="F445" i="21"/>
  <c r="E445" i="21"/>
  <c r="K445" i="21"/>
  <c r="M445" i="21"/>
  <c r="Q445" i="21"/>
  <c r="O445" i="21"/>
  <c r="N446" i="21"/>
  <c r="J446" i="21"/>
  <c r="L446" i="21"/>
  <c r="H447" i="21"/>
  <c r="P446" i="21"/>
  <c r="I446" i="21"/>
  <c r="F446" i="21"/>
  <c r="E446" i="21"/>
  <c r="D447" i="21"/>
  <c r="P447" i="21"/>
  <c r="N447" i="21"/>
  <c r="J447" i="21"/>
  <c r="H448" i="21"/>
  <c r="I447" i="21"/>
  <c r="L447" i="21"/>
  <c r="O446" i="21"/>
  <c r="K446" i="21"/>
  <c r="Q446" i="21"/>
  <c r="M446" i="21"/>
  <c r="E447" i="21"/>
  <c r="D448" i="21"/>
  <c r="F447" i="21"/>
  <c r="P448" i="21"/>
  <c r="I448" i="21"/>
  <c r="J448" i="21"/>
  <c r="L448" i="21"/>
  <c r="H449" i="21"/>
  <c r="N448" i="21"/>
  <c r="O447" i="21"/>
  <c r="Q447" i="21"/>
  <c r="M447" i="21"/>
  <c r="K447" i="21"/>
  <c r="F448" i="21"/>
  <c r="E448" i="21"/>
  <c r="D449" i="21"/>
  <c r="K448" i="21"/>
  <c r="O448" i="21"/>
  <c r="M448" i="21"/>
  <c r="Q448" i="21"/>
  <c r="N449" i="21"/>
  <c r="I449" i="21"/>
  <c r="H450" i="21"/>
  <c r="L449" i="21"/>
  <c r="J449" i="21"/>
  <c r="P449" i="21"/>
  <c r="D450" i="21"/>
  <c r="E449" i="21"/>
  <c r="F449" i="21"/>
  <c r="Q449" i="21"/>
  <c r="K449" i="21"/>
  <c r="M449" i="21"/>
  <c r="O449" i="21"/>
  <c r="H451" i="21"/>
  <c r="P450" i="21"/>
  <c r="N450" i="21"/>
  <c r="I450" i="21"/>
  <c r="L450" i="21"/>
  <c r="J450" i="21"/>
  <c r="E450" i="21"/>
  <c r="D451" i="21"/>
  <c r="F450" i="21"/>
  <c r="I451" i="21"/>
  <c r="P451" i="21"/>
  <c r="J451" i="21"/>
  <c r="L451" i="21"/>
  <c r="H452" i="21"/>
  <c r="N451" i="21"/>
  <c r="O450" i="21"/>
  <c r="M450" i="21"/>
  <c r="Q450" i="21"/>
  <c r="K450" i="21"/>
  <c r="F451" i="21"/>
  <c r="D452" i="21"/>
  <c r="E451" i="21"/>
  <c r="M451" i="21"/>
  <c r="Q451" i="21"/>
  <c r="O451" i="21"/>
  <c r="K451" i="21"/>
  <c r="N452" i="21"/>
  <c r="J452" i="21"/>
  <c r="L452" i="21"/>
  <c r="I452" i="21"/>
  <c r="H453" i="21"/>
  <c r="P452" i="21"/>
  <c r="F452" i="21"/>
  <c r="D453" i="21"/>
  <c r="E452" i="21"/>
  <c r="M452" i="21"/>
  <c r="K452" i="21"/>
  <c r="O452" i="21"/>
  <c r="Q452" i="21"/>
  <c r="J453" i="21"/>
  <c r="I453" i="21"/>
  <c r="H454" i="21"/>
  <c r="P453" i="21"/>
  <c r="N453" i="21"/>
  <c r="L453" i="21"/>
  <c r="D454" i="21"/>
  <c r="E453" i="21"/>
  <c r="F453" i="21"/>
  <c r="K453" i="21"/>
  <c r="M453" i="21"/>
  <c r="O453" i="21"/>
  <c r="Q453" i="21"/>
  <c r="I454" i="21"/>
  <c r="P454" i="21"/>
  <c r="J454" i="21"/>
  <c r="L454" i="21"/>
  <c r="H455" i="21"/>
  <c r="N454" i="21"/>
  <c r="D455" i="21"/>
  <c r="E454" i="21"/>
  <c r="F454" i="21"/>
  <c r="O454" i="21"/>
  <c r="Q454" i="21"/>
  <c r="M454" i="21"/>
  <c r="K454" i="21"/>
  <c r="H456" i="21"/>
  <c r="N455" i="21"/>
  <c r="P455" i="21"/>
  <c r="I455" i="21"/>
  <c r="J455" i="21"/>
  <c r="L455" i="21"/>
  <c r="F455" i="21"/>
  <c r="D456" i="21"/>
  <c r="E455" i="21"/>
  <c r="H457" i="21"/>
  <c r="J456" i="21"/>
  <c r="I456" i="21"/>
  <c r="L456" i="21"/>
  <c r="P456" i="21"/>
  <c r="N456" i="21"/>
  <c r="M455" i="21"/>
  <c r="K455" i="21"/>
  <c r="O455" i="21"/>
  <c r="Q455" i="21"/>
  <c r="E456" i="21"/>
  <c r="D457" i="21"/>
  <c r="F456" i="21"/>
  <c r="H458" i="21"/>
  <c r="L457" i="21"/>
  <c r="P457" i="21"/>
  <c r="N457" i="21"/>
  <c r="J457" i="21"/>
  <c r="I457" i="21"/>
  <c r="O456" i="21"/>
  <c r="Q456" i="21"/>
  <c r="M456" i="21"/>
  <c r="K456" i="21"/>
  <c r="D458" i="21"/>
  <c r="E457" i="21"/>
  <c r="F457" i="21"/>
  <c r="L458" i="21"/>
  <c r="P458" i="21"/>
  <c r="H459" i="21"/>
  <c r="I458" i="21"/>
  <c r="J458" i="21"/>
  <c r="N458" i="21"/>
  <c r="Q457" i="21"/>
  <c r="K457" i="21"/>
  <c r="M457" i="21"/>
  <c r="O457" i="21"/>
  <c r="E458" i="21"/>
  <c r="D459" i="21"/>
  <c r="F458" i="21"/>
  <c r="L459" i="21"/>
  <c r="N459" i="21"/>
  <c r="J459" i="21"/>
  <c r="I459" i="21"/>
  <c r="H460" i="21"/>
  <c r="P459" i="21"/>
  <c r="Q458" i="21"/>
  <c r="M458" i="21"/>
  <c r="O458" i="21"/>
  <c r="K458" i="21"/>
  <c r="E459" i="21"/>
  <c r="D460" i="21"/>
  <c r="F459" i="21"/>
  <c r="M459" i="21"/>
  <c r="O459" i="21"/>
  <c r="K459" i="21"/>
  <c r="Q459" i="21"/>
  <c r="L460" i="21"/>
  <c r="H461" i="21"/>
  <c r="I460" i="21"/>
  <c r="P460" i="21"/>
  <c r="J460" i="21"/>
  <c r="N460" i="21"/>
  <c r="E460" i="21"/>
  <c r="D461" i="21"/>
  <c r="F460" i="21"/>
  <c r="H462" i="21"/>
  <c r="P461" i="21"/>
  <c r="L461" i="21"/>
  <c r="J461" i="21"/>
  <c r="N461" i="21"/>
  <c r="I461" i="21"/>
  <c r="K460" i="21"/>
  <c r="Q460" i="21"/>
  <c r="M460" i="21"/>
  <c r="O460" i="21"/>
  <c r="D462" i="21"/>
  <c r="F461" i="21"/>
  <c r="E461" i="21"/>
  <c r="N462" i="21"/>
  <c r="P462" i="21"/>
  <c r="L462" i="21"/>
  <c r="J462" i="21"/>
  <c r="I462" i="21"/>
  <c r="H463" i="21"/>
  <c r="K461" i="21"/>
  <c r="O461" i="21"/>
  <c r="M461" i="21"/>
  <c r="Q461" i="21"/>
  <c r="F462" i="21"/>
  <c r="E462" i="21"/>
  <c r="D463" i="21"/>
  <c r="K462" i="21"/>
  <c r="O462" i="21"/>
  <c r="M462" i="21"/>
  <c r="Q462" i="21"/>
  <c r="I463" i="21"/>
  <c r="P463" i="21"/>
  <c r="J463" i="21"/>
  <c r="L463" i="21"/>
  <c r="N463" i="21"/>
  <c r="H464" i="21"/>
  <c r="D464" i="21"/>
  <c r="E463" i="21"/>
  <c r="F463" i="21"/>
  <c r="O463" i="21"/>
  <c r="M463" i="21"/>
  <c r="Q463" i="21"/>
  <c r="K463" i="21"/>
  <c r="J464" i="21"/>
  <c r="I464" i="21"/>
  <c r="L464" i="21"/>
  <c r="H465" i="21"/>
  <c r="P464" i="21"/>
  <c r="N464" i="21"/>
  <c r="D465" i="21"/>
  <c r="F464" i="21"/>
  <c r="E464" i="21"/>
  <c r="K464" i="21"/>
  <c r="M464" i="21"/>
  <c r="Q464" i="21"/>
  <c r="O464" i="21"/>
  <c r="H466" i="21"/>
  <c r="I465" i="21"/>
  <c r="P465" i="21"/>
  <c r="N465" i="21"/>
  <c r="L465" i="21"/>
  <c r="J465" i="21"/>
  <c r="E465" i="21"/>
  <c r="D466" i="21"/>
  <c r="F465" i="21"/>
  <c r="H467" i="21"/>
  <c r="L466" i="21"/>
  <c r="P466" i="21"/>
  <c r="J466" i="21"/>
  <c r="I466" i="21"/>
  <c r="N466" i="21"/>
  <c r="O465" i="21"/>
  <c r="K465" i="21"/>
  <c r="M465" i="21"/>
  <c r="Q465" i="21"/>
  <c r="D467" i="21"/>
  <c r="F466" i="21"/>
  <c r="E466" i="21"/>
  <c r="I467" i="21"/>
  <c r="H468" i="21"/>
  <c r="P467" i="21"/>
  <c r="N467" i="21"/>
  <c r="L467" i="21"/>
  <c r="J467" i="21"/>
  <c r="O466" i="21"/>
  <c r="M466" i="21"/>
  <c r="K466" i="21"/>
  <c r="Q466" i="21"/>
  <c r="D468" i="21"/>
  <c r="E467" i="21"/>
  <c r="F467" i="21"/>
  <c r="Q467" i="21"/>
  <c r="M467" i="21"/>
  <c r="O467" i="21"/>
  <c r="K467" i="21"/>
  <c r="H469" i="21"/>
  <c r="N468" i="21"/>
  <c r="I468" i="21"/>
  <c r="J468" i="21"/>
  <c r="L468" i="21"/>
  <c r="P468" i="21"/>
  <c r="F468" i="21"/>
  <c r="D469" i="21"/>
  <c r="E468" i="21"/>
  <c r="N469" i="21"/>
  <c r="J469" i="21"/>
  <c r="P469" i="21"/>
  <c r="L469" i="21"/>
  <c r="I469" i="21"/>
  <c r="H470" i="21"/>
  <c r="O468" i="21"/>
  <c r="K468" i="21"/>
  <c r="M468" i="21"/>
  <c r="Q468" i="21"/>
  <c r="D470" i="21"/>
  <c r="E469" i="21"/>
  <c r="F469" i="21"/>
  <c r="M469" i="21"/>
  <c r="K469" i="21"/>
  <c r="O469" i="21"/>
  <c r="Q469" i="21"/>
  <c r="H471" i="21"/>
  <c r="I470" i="21"/>
  <c r="N470" i="21"/>
  <c r="L470" i="21"/>
  <c r="J470" i="21"/>
  <c r="P470" i="21"/>
  <c r="E470" i="21"/>
  <c r="D471" i="21"/>
  <c r="F470" i="21"/>
  <c r="L471" i="21"/>
  <c r="H472" i="21"/>
  <c r="N471" i="21"/>
  <c r="J471" i="21"/>
  <c r="I471" i="21"/>
  <c r="P471" i="21"/>
  <c r="O470" i="21"/>
  <c r="M470" i="21"/>
  <c r="Q470" i="21"/>
  <c r="K470" i="21"/>
  <c r="D472" i="21"/>
  <c r="E471" i="21"/>
  <c r="F471" i="21"/>
  <c r="H473" i="21"/>
  <c r="I472" i="21"/>
  <c r="N472" i="21"/>
  <c r="J472" i="21"/>
  <c r="P472" i="21"/>
  <c r="L472" i="21"/>
  <c r="M471" i="21"/>
  <c r="O471" i="21"/>
  <c r="K471" i="21"/>
  <c r="Q471" i="21"/>
  <c r="E472" i="21"/>
  <c r="D473" i="21"/>
  <c r="F472" i="21"/>
  <c r="I473" i="21"/>
  <c r="N473" i="21"/>
  <c r="P473" i="21"/>
  <c r="J473" i="21"/>
  <c r="L473" i="21"/>
  <c r="H474" i="21"/>
  <c r="O472" i="21"/>
  <c r="M472" i="21"/>
  <c r="K472" i="21"/>
  <c r="Q472" i="21"/>
  <c r="D474" i="21"/>
  <c r="F473" i="21"/>
  <c r="E473" i="21"/>
  <c r="Q473" i="21"/>
  <c r="M473" i="21"/>
  <c r="K473" i="21"/>
  <c r="O473" i="21"/>
  <c r="P474" i="21"/>
  <c r="N474" i="21"/>
  <c r="L474" i="21"/>
  <c r="J474" i="21"/>
  <c r="I474" i="21"/>
  <c r="H475" i="21"/>
  <c r="E474" i="21"/>
  <c r="F474" i="21"/>
  <c r="D475" i="21"/>
  <c r="K474" i="21"/>
  <c r="Q474" i="21"/>
  <c r="M474" i="21"/>
  <c r="O474" i="21"/>
  <c r="N475" i="21"/>
  <c r="H476" i="21"/>
  <c r="P475" i="21"/>
  <c r="I475" i="21"/>
  <c r="J475" i="21"/>
  <c r="L475" i="21"/>
  <c r="F475" i="21"/>
  <c r="D476" i="21"/>
  <c r="E475" i="21"/>
  <c r="J476" i="21"/>
  <c r="N476" i="21"/>
  <c r="L476" i="21"/>
  <c r="P476" i="21"/>
  <c r="H477" i="21"/>
  <c r="I476" i="21"/>
  <c r="M475" i="21"/>
  <c r="O475" i="21"/>
  <c r="Q475" i="21"/>
  <c r="K475" i="21"/>
  <c r="F476" i="21"/>
  <c r="E476" i="21"/>
  <c r="D477" i="21"/>
  <c r="P477" i="21"/>
  <c r="J477" i="21"/>
  <c r="H478" i="21"/>
  <c r="L477" i="21"/>
  <c r="I477" i="21"/>
  <c r="N477" i="21"/>
  <c r="K476" i="21"/>
  <c r="Q476" i="21"/>
  <c r="M476" i="21"/>
  <c r="O476" i="21"/>
  <c r="E477" i="21"/>
  <c r="D478" i="21"/>
  <c r="F477" i="21"/>
  <c r="L478" i="21"/>
  <c r="I478" i="21"/>
  <c r="P478" i="21"/>
  <c r="N478" i="21"/>
  <c r="H479" i="21"/>
  <c r="J478" i="21"/>
  <c r="M477" i="21"/>
  <c r="Q477" i="21"/>
  <c r="O477" i="21"/>
  <c r="K477" i="21"/>
  <c r="F478" i="21"/>
  <c r="E478" i="21"/>
  <c r="D479" i="21"/>
  <c r="O478" i="21"/>
  <c r="Q478" i="21"/>
  <c r="M478" i="21"/>
  <c r="K478" i="21"/>
  <c r="H480" i="21"/>
  <c r="J479" i="21"/>
  <c r="N479" i="21"/>
  <c r="P479" i="21"/>
  <c r="I479" i="21"/>
  <c r="L479" i="21"/>
  <c r="D480" i="21"/>
  <c r="F479" i="21"/>
  <c r="E479" i="21"/>
  <c r="L480" i="21"/>
  <c r="P480" i="21"/>
  <c r="H481" i="21"/>
  <c r="N480" i="21"/>
  <c r="J480" i="21"/>
  <c r="I480" i="21"/>
  <c r="O479" i="21"/>
  <c r="M479" i="21"/>
  <c r="K479" i="21"/>
  <c r="Q479" i="21"/>
  <c r="D481" i="21"/>
  <c r="E480" i="21"/>
  <c r="F480" i="21"/>
  <c r="L481" i="21"/>
  <c r="N481" i="21"/>
  <c r="J481" i="21"/>
  <c r="H482" i="21"/>
  <c r="I481" i="21"/>
  <c r="P481" i="21"/>
  <c r="K480" i="21"/>
  <c r="O480" i="21"/>
  <c r="Q480" i="21"/>
  <c r="M480" i="21"/>
  <c r="E481" i="21"/>
  <c r="D482" i="21"/>
  <c r="F481" i="21"/>
  <c r="P482" i="21"/>
  <c r="L482" i="21"/>
  <c r="I482" i="21"/>
  <c r="H483" i="21"/>
  <c r="J482" i="21"/>
  <c r="N482" i="21"/>
  <c r="M481" i="21"/>
  <c r="O481" i="21"/>
  <c r="K481" i="21"/>
  <c r="Q481" i="21"/>
  <c r="F482" i="21"/>
  <c r="D483" i="21"/>
  <c r="E482" i="21"/>
  <c r="O482" i="21"/>
  <c r="Q482" i="21"/>
  <c r="M482" i="21"/>
  <c r="K482" i="21"/>
  <c r="P483" i="21"/>
  <c r="J483" i="21"/>
  <c r="I483" i="21"/>
  <c r="H484" i="21"/>
  <c r="N483" i="21"/>
  <c r="L483" i="21"/>
  <c r="F483" i="21"/>
  <c r="E483" i="21"/>
  <c r="D484" i="21"/>
  <c r="Q483" i="21"/>
  <c r="O483" i="21"/>
  <c r="K483" i="21"/>
  <c r="M483" i="21"/>
  <c r="P484" i="21"/>
  <c r="J484" i="21"/>
  <c r="H485" i="21"/>
  <c r="I484" i="21"/>
  <c r="N484" i="21"/>
  <c r="L484" i="21"/>
  <c r="D485" i="21"/>
  <c r="E484" i="21"/>
  <c r="F484" i="21"/>
  <c r="I485" i="21"/>
  <c r="L485" i="21"/>
  <c r="H486" i="21"/>
  <c r="N485" i="21"/>
  <c r="P485" i="21"/>
  <c r="J485" i="21"/>
  <c r="M484" i="21"/>
  <c r="K484" i="21"/>
  <c r="O484" i="21"/>
  <c r="Q484" i="21"/>
  <c r="F485" i="21"/>
  <c r="D486" i="21"/>
  <c r="E485" i="21"/>
  <c r="K485" i="21"/>
  <c r="O485" i="21"/>
  <c r="Q485" i="21"/>
  <c r="M485" i="21"/>
  <c r="I486" i="21"/>
  <c r="H487" i="21"/>
  <c r="P486" i="21"/>
  <c r="L486" i="21"/>
  <c r="J486" i="21"/>
  <c r="N486" i="21"/>
  <c r="F486" i="21"/>
  <c r="E486" i="21"/>
  <c r="D487" i="21"/>
  <c r="O486" i="21"/>
  <c r="M486" i="21"/>
  <c r="K486" i="21"/>
  <c r="Q486" i="21"/>
  <c r="P487" i="21"/>
  <c r="H488" i="21"/>
  <c r="I487" i="21"/>
  <c r="J487" i="21"/>
  <c r="N487" i="21"/>
  <c r="L487" i="21"/>
  <c r="D488" i="21"/>
  <c r="E487" i="21"/>
  <c r="F487" i="21"/>
  <c r="H489" i="21"/>
  <c r="N488" i="21"/>
  <c r="J488" i="21"/>
  <c r="P488" i="21"/>
  <c r="I488" i="21"/>
  <c r="L488" i="21"/>
  <c r="M487" i="21"/>
  <c r="O487" i="21"/>
  <c r="K487" i="21"/>
  <c r="Q487" i="21"/>
  <c r="F488" i="21"/>
  <c r="E488" i="21"/>
  <c r="D489" i="21"/>
  <c r="H490" i="21"/>
  <c r="N489" i="21"/>
  <c r="I489" i="21"/>
  <c r="L489" i="21"/>
  <c r="P489" i="21"/>
  <c r="J489" i="21"/>
  <c r="K488" i="21"/>
  <c r="O488" i="21"/>
  <c r="Q488" i="21"/>
  <c r="M488" i="21"/>
  <c r="E489" i="21"/>
  <c r="D490" i="21"/>
  <c r="F489" i="21"/>
  <c r="I490" i="21"/>
  <c r="P490" i="21"/>
  <c r="L490" i="21"/>
  <c r="J490" i="21"/>
  <c r="H491" i="21"/>
  <c r="N490" i="21"/>
  <c r="O489" i="21"/>
  <c r="K489" i="21"/>
  <c r="Q489" i="21"/>
  <c r="M489" i="21"/>
  <c r="F490" i="21"/>
  <c r="D491" i="21"/>
  <c r="E490" i="21"/>
  <c r="M490" i="21"/>
  <c r="K490" i="21"/>
  <c r="Q490" i="21"/>
  <c r="O490" i="21"/>
  <c r="J491" i="21"/>
  <c r="L491" i="21"/>
  <c r="N491" i="21"/>
  <c r="P491" i="21"/>
  <c r="H492" i="21"/>
  <c r="I491" i="21"/>
  <c r="F491" i="21"/>
  <c r="E491" i="21"/>
  <c r="D492" i="21"/>
  <c r="L492" i="21"/>
  <c r="I492" i="21"/>
  <c r="N492" i="21"/>
  <c r="H493" i="21"/>
  <c r="P492" i="21"/>
  <c r="J492" i="21"/>
  <c r="O491" i="21"/>
  <c r="K491" i="21"/>
  <c r="M491" i="21"/>
  <c r="Q491" i="21"/>
  <c r="F492" i="21"/>
  <c r="E492" i="21"/>
  <c r="D493" i="21"/>
  <c r="O492" i="21"/>
  <c r="M492" i="21"/>
  <c r="Q492" i="21"/>
  <c r="K492" i="21"/>
  <c r="J493" i="21"/>
  <c r="H494" i="21"/>
  <c r="I493" i="21"/>
  <c r="P493" i="21"/>
  <c r="L493" i="21"/>
  <c r="N493" i="21"/>
  <c r="D494" i="21"/>
  <c r="F493" i="21"/>
  <c r="E493" i="21"/>
  <c r="I494" i="21"/>
  <c r="L494" i="21"/>
  <c r="J494" i="21"/>
  <c r="P494" i="21"/>
  <c r="N494" i="21"/>
  <c r="H495" i="21"/>
  <c r="M493" i="21"/>
  <c r="Q493" i="21"/>
  <c r="O493" i="21"/>
  <c r="K493" i="21"/>
  <c r="D495" i="21"/>
  <c r="F494" i="21"/>
  <c r="E494" i="21"/>
  <c r="Q494" i="21"/>
  <c r="M494" i="21"/>
  <c r="O494" i="21"/>
  <c r="K494" i="21"/>
  <c r="I495" i="21"/>
  <c r="P495" i="21"/>
  <c r="H496" i="21"/>
  <c r="J495" i="21"/>
  <c r="L495" i="21"/>
  <c r="N495" i="21"/>
  <c r="F495" i="21"/>
  <c r="D496" i="21"/>
  <c r="E495" i="21"/>
  <c r="M495" i="21"/>
  <c r="O495" i="21"/>
  <c r="K495" i="21"/>
  <c r="Q495" i="21"/>
  <c r="I496" i="21"/>
  <c r="L496" i="21"/>
  <c r="N496" i="21"/>
  <c r="H497" i="21"/>
  <c r="J496" i="21"/>
  <c r="P496" i="21"/>
  <c r="E496" i="21"/>
  <c r="D497" i="21"/>
  <c r="F496" i="21"/>
  <c r="M496" i="21"/>
  <c r="Q496" i="21"/>
  <c r="O496" i="21"/>
  <c r="K496" i="21"/>
  <c r="N497" i="21"/>
  <c r="J497" i="21"/>
  <c r="L497" i="21"/>
  <c r="I497" i="21"/>
  <c r="P497" i="21"/>
  <c r="H498" i="21"/>
  <c r="E497" i="21"/>
  <c r="D498" i="21"/>
  <c r="F497" i="21"/>
  <c r="O497" i="21"/>
  <c r="K497" i="21"/>
  <c r="Q497" i="21"/>
  <c r="M497" i="21"/>
  <c r="J498" i="21"/>
  <c r="N498" i="21"/>
  <c r="L498" i="21"/>
  <c r="P498" i="21"/>
  <c r="H499" i="21"/>
  <c r="I498" i="21"/>
  <c r="F498" i="21"/>
  <c r="D499" i="21"/>
  <c r="E498" i="21"/>
  <c r="I499" i="21"/>
  <c r="N499" i="21"/>
  <c r="H500" i="21"/>
  <c r="L499" i="21"/>
  <c r="P499" i="21"/>
  <c r="J499" i="21"/>
  <c r="K498" i="21"/>
  <c r="O498" i="21"/>
  <c r="Q498" i="21"/>
  <c r="M498" i="21"/>
  <c r="E499" i="21"/>
  <c r="D500" i="21"/>
  <c r="F499" i="21"/>
  <c r="M499" i="21"/>
  <c r="O499" i="21"/>
  <c r="K499" i="21"/>
  <c r="Q499" i="21"/>
  <c r="H501" i="21"/>
  <c r="I500" i="21"/>
  <c r="N500" i="21"/>
  <c r="P500" i="21"/>
  <c r="L500" i="21"/>
  <c r="J500" i="21"/>
  <c r="E500" i="21"/>
  <c r="D501" i="21"/>
  <c r="F500" i="21"/>
  <c r="H502" i="21"/>
  <c r="P501" i="21"/>
  <c r="N501" i="21"/>
  <c r="L501" i="21"/>
  <c r="I501" i="21"/>
  <c r="J501" i="21"/>
  <c r="K500" i="21"/>
  <c r="O500" i="21"/>
  <c r="M500" i="21"/>
  <c r="Q500" i="21"/>
  <c r="F501" i="21"/>
  <c r="E501" i="21"/>
  <c r="D502" i="21"/>
  <c r="L502" i="21"/>
  <c r="N502" i="21"/>
  <c r="J502" i="21"/>
  <c r="H503" i="21"/>
  <c r="P502" i="21"/>
  <c r="I502" i="21"/>
  <c r="K501" i="21"/>
  <c r="Q501" i="21"/>
  <c r="O501" i="21"/>
  <c r="M501" i="21"/>
  <c r="E502" i="21"/>
  <c r="D503" i="21"/>
  <c r="F502" i="21"/>
  <c r="N503" i="21"/>
  <c r="H504" i="21"/>
  <c r="I503" i="21"/>
  <c r="P503" i="21"/>
  <c r="L503" i="21"/>
  <c r="J503" i="21"/>
  <c r="K502" i="21"/>
  <c r="Q502" i="21"/>
  <c r="M502" i="21"/>
  <c r="O502" i="21"/>
  <c r="E503" i="21"/>
  <c r="F503" i="21"/>
  <c r="D504" i="21"/>
  <c r="J504" i="21"/>
  <c r="L504" i="21"/>
  <c r="I504" i="21"/>
  <c r="P504" i="21"/>
  <c r="N504" i="21"/>
  <c r="H505" i="21"/>
  <c r="K503" i="21"/>
  <c r="O503" i="21"/>
  <c r="Q503" i="21"/>
  <c r="M503" i="21"/>
  <c r="E504" i="21"/>
  <c r="D505" i="21"/>
  <c r="F504" i="21"/>
  <c r="Q504" i="21"/>
  <c r="O504" i="21"/>
  <c r="M504" i="21"/>
  <c r="K504" i="21"/>
  <c r="P505" i="21"/>
  <c r="N505" i="21"/>
  <c r="L505" i="21"/>
  <c r="I505" i="21"/>
  <c r="H506" i="21"/>
  <c r="J505" i="21"/>
  <c r="F505" i="21"/>
  <c r="D506" i="21"/>
  <c r="E505" i="21"/>
  <c r="M505" i="21"/>
  <c r="K505" i="21"/>
  <c r="O505" i="21"/>
  <c r="Q505" i="21"/>
  <c r="I506" i="21"/>
  <c r="H507" i="21"/>
  <c r="J506" i="21"/>
  <c r="P506" i="21"/>
  <c r="N506" i="21"/>
  <c r="L506" i="21"/>
  <c r="F506" i="21"/>
  <c r="E506" i="21"/>
  <c r="D507" i="21"/>
  <c r="K506" i="21"/>
  <c r="M506" i="21"/>
  <c r="O506" i="21"/>
  <c r="Q506" i="21"/>
  <c r="L507" i="21"/>
  <c r="P507" i="21"/>
  <c r="J507" i="21"/>
  <c r="I507" i="21"/>
  <c r="N507" i="21"/>
  <c r="H508" i="21"/>
  <c r="D508" i="21"/>
  <c r="F507" i="21"/>
  <c r="E507" i="21"/>
  <c r="K507" i="21"/>
  <c r="Q507" i="21"/>
  <c r="O507" i="21"/>
  <c r="M507" i="21"/>
  <c r="H509" i="21"/>
  <c r="I508" i="21"/>
  <c r="P508" i="21"/>
  <c r="J508" i="21"/>
  <c r="L508" i="21"/>
  <c r="N508" i="21"/>
  <c r="D509" i="21"/>
  <c r="E508" i="21"/>
  <c r="F508" i="21"/>
  <c r="N509" i="21"/>
  <c r="J509" i="21"/>
  <c r="L509" i="21"/>
  <c r="H510" i="21"/>
  <c r="P509" i="21"/>
  <c r="I509" i="21"/>
  <c r="O508" i="21"/>
  <c r="Q508" i="21"/>
  <c r="M508" i="21"/>
  <c r="K508" i="21"/>
  <c r="D510" i="21"/>
  <c r="F509" i="21"/>
  <c r="E509" i="21"/>
  <c r="P510" i="21"/>
  <c r="H511" i="21"/>
  <c r="J510" i="21"/>
  <c r="I510" i="21"/>
  <c r="L510" i="21"/>
  <c r="N510" i="21"/>
  <c r="K509" i="21"/>
  <c r="O509" i="21"/>
  <c r="M509" i="21"/>
  <c r="Q509" i="21"/>
  <c r="E510" i="21"/>
  <c r="F510" i="21"/>
  <c r="D511" i="21"/>
  <c r="H512" i="21"/>
  <c r="P511" i="21"/>
  <c r="I511" i="21"/>
  <c r="L511" i="21"/>
  <c r="J511" i="21"/>
  <c r="N511" i="21"/>
  <c r="M510" i="21"/>
  <c r="K510" i="21"/>
  <c r="O510" i="21"/>
  <c r="Q510" i="21"/>
  <c r="F511" i="21"/>
  <c r="D512" i="21"/>
  <c r="E511" i="21"/>
  <c r="J512" i="21"/>
  <c r="I512" i="21"/>
  <c r="H513" i="21"/>
  <c r="P512" i="21"/>
  <c r="N512" i="21"/>
  <c r="L512" i="21"/>
  <c r="O511" i="21"/>
  <c r="M511" i="21"/>
  <c r="Q511" i="21"/>
  <c r="K511" i="21"/>
  <c r="E512" i="21"/>
  <c r="F512" i="21"/>
  <c r="D513" i="21"/>
  <c r="O512" i="21"/>
  <c r="M512" i="21"/>
  <c r="Q512" i="21"/>
  <c r="K512" i="21"/>
  <c r="N513" i="21"/>
  <c r="L513" i="21"/>
  <c r="H514" i="21"/>
  <c r="I513" i="21"/>
  <c r="P513" i="21"/>
  <c r="J513" i="21"/>
  <c r="F513" i="21"/>
  <c r="E513" i="21"/>
  <c r="D514" i="21"/>
  <c r="N514" i="21"/>
  <c r="H515" i="21"/>
  <c r="P514" i="21"/>
  <c r="I514" i="21"/>
  <c r="L514" i="21"/>
  <c r="J514" i="21"/>
  <c r="M513" i="21"/>
  <c r="K513" i="21"/>
  <c r="Q513" i="21"/>
  <c r="O513" i="21"/>
  <c r="E514" i="21"/>
  <c r="F514" i="21"/>
  <c r="D515" i="21"/>
  <c r="I515" i="21"/>
  <c r="H516" i="21"/>
  <c r="P515" i="21"/>
  <c r="J515" i="21"/>
  <c r="L515" i="21"/>
  <c r="N515" i="21"/>
  <c r="O514" i="21"/>
  <c r="K514" i="21"/>
  <c r="M514" i="21"/>
  <c r="Q514" i="21"/>
  <c r="F515" i="21"/>
  <c r="D516" i="21"/>
  <c r="E515" i="21"/>
  <c r="K515" i="21"/>
  <c r="Q515" i="21"/>
  <c r="M515" i="21"/>
  <c r="O515" i="21"/>
  <c r="H517" i="21"/>
  <c r="J516" i="21"/>
  <c r="I516" i="21"/>
  <c r="P516" i="21"/>
  <c r="L516" i="21"/>
  <c r="N516" i="21"/>
  <c r="D517" i="21"/>
  <c r="E516" i="21"/>
  <c r="F516" i="21"/>
  <c r="P517" i="21"/>
  <c r="N517" i="21"/>
  <c r="I517" i="21"/>
  <c r="H518" i="21"/>
  <c r="L517" i="21"/>
  <c r="J517" i="21"/>
  <c r="K516" i="21"/>
  <c r="M516" i="21"/>
  <c r="O516" i="21"/>
  <c r="Q516" i="21"/>
  <c r="E517" i="21"/>
  <c r="D518" i="21"/>
  <c r="F517" i="21"/>
  <c r="M517" i="21"/>
  <c r="Q517" i="21"/>
  <c r="K517" i="21"/>
  <c r="O517" i="21"/>
  <c r="L518" i="21"/>
  <c r="P518" i="21"/>
  <c r="N518" i="21"/>
  <c r="H519" i="21"/>
  <c r="J518" i="21"/>
  <c r="I518" i="21"/>
  <c r="D519" i="21"/>
  <c r="F518" i="21"/>
  <c r="E518" i="21"/>
  <c r="H520" i="21"/>
  <c r="P519" i="21"/>
  <c r="I519" i="21"/>
  <c r="J519" i="21"/>
  <c r="L519" i="21"/>
  <c r="N519" i="21"/>
  <c r="K518" i="21"/>
  <c r="M518" i="21"/>
  <c r="Q518" i="21"/>
  <c r="O518" i="21"/>
  <c r="D520" i="21"/>
  <c r="F519" i="21"/>
  <c r="E519" i="21"/>
  <c r="J520" i="21"/>
  <c r="H521" i="21"/>
  <c r="P520" i="21"/>
  <c r="N520" i="21"/>
  <c r="I520" i="21"/>
  <c r="L520" i="21"/>
  <c r="Q519" i="21"/>
  <c r="M519" i="21"/>
  <c r="O519" i="21"/>
  <c r="K519" i="21"/>
  <c r="D521" i="21"/>
  <c r="E520" i="21"/>
  <c r="F520" i="21"/>
  <c r="N521" i="21"/>
  <c r="P521" i="21"/>
  <c r="I521" i="21"/>
  <c r="L521" i="21"/>
  <c r="J521" i="21"/>
  <c r="H522" i="21"/>
  <c r="M520" i="21"/>
  <c r="K520" i="21"/>
  <c r="Q520" i="21"/>
  <c r="O520" i="21"/>
  <c r="D522" i="21"/>
  <c r="E521" i="21"/>
  <c r="F521" i="21"/>
  <c r="Q521" i="21"/>
  <c r="M521" i="21"/>
  <c r="K521" i="21"/>
  <c r="O521" i="21"/>
  <c r="I522" i="21"/>
  <c r="P522" i="21"/>
  <c r="N522" i="21"/>
  <c r="J522" i="21"/>
  <c r="H523" i="21"/>
  <c r="L522" i="21"/>
  <c r="F522" i="21"/>
  <c r="D523" i="21"/>
  <c r="E522" i="21"/>
  <c r="K522" i="21"/>
  <c r="M522" i="21"/>
  <c r="O522" i="21"/>
  <c r="Q522" i="21"/>
  <c r="H524" i="21"/>
  <c r="N523" i="21"/>
  <c r="P523" i="21"/>
  <c r="I523" i="21"/>
  <c r="L523" i="21"/>
  <c r="J523" i="21"/>
  <c r="E523" i="21"/>
  <c r="F523" i="21"/>
  <c r="D524" i="21"/>
  <c r="J524" i="21"/>
  <c r="P524" i="21"/>
  <c r="H525" i="21"/>
  <c r="L524" i="21"/>
  <c r="I524" i="21"/>
  <c r="N524" i="21"/>
  <c r="Q523" i="21"/>
  <c r="O523" i="21"/>
  <c r="K523" i="21"/>
  <c r="M523" i="21"/>
  <c r="F524" i="21"/>
  <c r="E524" i="21"/>
  <c r="D525" i="21"/>
  <c r="P525" i="21"/>
  <c r="N525" i="21"/>
  <c r="J525" i="21"/>
  <c r="I525" i="21"/>
  <c r="L525" i="21"/>
  <c r="H526" i="21"/>
  <c r="K524" i="21"/>
  <c r="M524" i="21"/>
  <c r="O524" i="21"/>
  <c r="Q524" i="21"/>
  <c r="E525" i="21"/>
  <c r="F525" i="21"/>
  <c r="D526" i="21"/>
  <c r="O525" i="21"/>
  <c r="M525" i="21"/>
  <c r="K525" i="21"/>
  <c r="Q525" i="21"/>
  <c r="L526" i="21"/>
  <c r="J526" i="21"/>
  <c r="I526" i="21"/>
  <c r="P526" i="21"/>
  <c r="N526" i="21"/>
  <c r="H527" i="21"/>
  <c r="F526" i="21"/>
  <c r="E526" i="21"/>
  <c r="D527" i="21"/>
  <c r="K526" i="21"/>
  <c r="Q526" i="21"/>
  <c r="O526" i="21"/>
  <c r="M526" i="21"/>
  <c r="L527" i="21"/>
  <c r="J527" i="21"/>
  <c r="N527" i="21"/>
  <c r="P527" i="21"/>
  <c r="I527" i="21"/>
  <c r="H528" i="21"/>
  <c r="D528" i="21"/>
  <c r="E527" i="21"/>
  <c r="F527" i="21"/>
  <c r="M527" i="21"/>
  <c r="O527" i="21"/>
  <c r="Q527" i="21"/>
  <c r="K527" i="21"/>
  <c r="J528" i="21"/>
  <c r="N528" i="21"/>
  <c r="H529" i="21"/>
  <c r="L528" i="21"/>
  <c r="I528" i="21"/>
  <c r="P528" i="21"/>
  <c r="E528" i="21"/>
  <c r="F528" i="21"/>
  <c r="D529" i="21"/>
  <c r="N529" i="21"/>
  <c r="I529" i="21"/>
  <c r="J529" i="21"/>
  <c r="P529" i="21"/>
  <c r="L529" i="21"/>
  <c r="H530" i="21"/>
  <c r="K528" i="21"/>
  <c r="Q528" i="21"/>
  <c r="M528" i="21"/>
  <c r="O528" i="21"/>
  <c r="F529" i="21"/>
  <c r="E529" i="21"/>
  <c r="D530" i="21"/>
  <c r="Q529" i="21"/>
  <c r="O529" i="21"/>
  <c r="M529" i="21"/>
  <c r="K529" i="21"/>
  <c r="H531" i="21"/>
  <c r="J530" i="21"/>
  <c r="L530" i="21"/>
  <c r="P530" i="21"/>
  <c r="I530" i="21"/>
  <c r="N530" i="21"/>
  <c r="F530" i="21"/>
  <c r="D531" i="21"/>
  <c r="E530" i="21"/>
  <c r="I531" i="21"/>
  <c r="J531" i="21"/>
  <c r="N531" i="21"/>
  <c r="L531" i="21"/>
  <c r="H532" i="21"/>
  <c r="P531" i="21"/>
  <c r="K530" i="21"/>
  <c r="Q530" i="21"/>
  <c r="M530" i="21"/>
  <c r="O530" i="21"/>
  <c r="E531" i="21"/>
  <c r="D532" i="21"/>
  <c r="F531" i="21"/>
  <c r="Q531" i="21"/>
  <c r="M531" i="21"/>
  <c r="O531" i="21"/>
  <c r="K531" i="21"/>
  <c r="J532" i="21"/>
  <c r="H533" i="21"/>
  <c r="N532" i="21"/>
  <c r="P532" i="21"/>
  <c r="L532" i="21"/>
  <c r="I532" i="21"/>
  <c r="F532" i="21"/>
  <c r="D533" i="21"/>
  <c r="E532" i="21"/>
  <c r="H534" i="21"/>
  <c r="J533" i="21"/>
  <c r="L533" i="21"/>
  <c r="I533" i="21"/>
  <c r="N533" i="21"/>
  <c r="P533" i="21"/>
  <c r="M532" i="21"/>
  <c r="O532" i="21"/>
  <c r="K532" i="21"/>
  <c r="Q532" i="21"/>
  <c r="F533" i="21"/>
  <c r="D534" i="21"/>
  <c r="E533" i="21"/>
  <c r="H535" i="21"/>
  <c r="I534" i="21"/>
  <c r="P534" i="21"/>
  <c r="L534" i="21"/>
  <c r="N534" i="21"/>
  <c r="J534" i="21"/>
  <c r="K533" i="21"/>
  <c r="M533" i="21"/>
  <c r="O533" i="21"/>
  <c r="Q533" i="21"/>
  <c r="D535" i="21"/>
  <c r="F534" i="21"/>
  <c r="E534" i="21"/>
  <c r="J535" i="21"/>
  <c r="H536" i="21"/>
  <c r="N535" i="21"/>
  <c r="L535" i="21"/>
  <c r="I535" i="21"/>
  <c r="P535" i="21"/>
  <c r="K534" i="21"/>
  <c r="O534" i="21"/>
  <c r="M534" i="21"/>
  <c r="Q534" i="21"/>
  <c r="F535" i="21"/>
  <c r="E535" i="21"/>
  <c r="D536" i="21"/>
  <c r="I536" i="21"/>
  <c r="H537" i="21"/>
  <c r="L536" i="21"/>
  <c r="P536" i="21"/>
  <c r="N536" i="21"/>
  <c r="J536" i="21"/>
  <c r="O535" i="21"/>
  <c r="K535" i="21"/>
  <c r="M535" i="21"/>
  <c r="Q535" i="21"/>
  <c r="E536" i="21"/>
  <c r="F536" i="21"/>
  <c r="D537" i="21"/>
  <c r="K536" i="21"/>
  <c r="Q536" i="21"/>
  <c r="O536" i="21"/>
  <c r="M536" i="21"/>
  <c r="J537" i="21"/>
  <c r="P537" i="21"/>
  <c r="H538" i="21"/>
  <c r="I537" i="21"/>
  <c r="L537" i="21"/>
  <c r="N537" i="21"/>
  <c r="D538" i="21"/>
  <c r="E537" i="21"/>
  <c r="F537" i="21"/>
  <c r="N538" i="21"/>
  <c r="I538" i="21"/>
  <c r="P538" i="21"/>
  <c r="L538" i="21"/>
  <c r="H539" i="21"/>
  <c r="J538" i="21"/>
  <c r="O537" i="21"/>
  <c r="K537" i="21"/>
  <c r="M537" i="21"/>
  <c r="Q537" i="21"/>
  <c r="D539" i="21"/>
  <c r="F538" i="21"/>
  <c r="E538" i="21"/>
  <c r="K538" i="21"/>
  <c r="O538" i="21"/>
  <c r="Q538" i="21"/>
  <c r="M538" i="21"/>
  <c r="L539" i="21"/>
  <c r="P539" i="21"/>
  <c r="N539" i="21"/>
  <c r="I539" i="21"/>
  <c r="J539" i="21"/>
  <c r="H540" i="21"/>
  <c r="E539" i="21"/>
  <c r="F539" i="21"/>
  <c r="D540" i="21"/>
  <c r="O539" i="21"/>
  <c r="M539" i="21"/>
  <c r="K539" i="21"/>
  <c r="Q539" i="21"/>
  <c r="H541" i="21"/>
  <c r="L540" i="21"/>
  <c r="P540" i="21"/>
  <c r="J540" i="21"/>
  <c r="I540" i="21"/>
  <c r="N540" i="21"/>
  <c r="D541" i="21"/>
  <c r="F540" i="21"/>
  <c r="E540" i="21"/>
  <c r="N541" i="21"/>
  <c r="L541" i="21"/>
  <c r="P541" i="21"/>
  <c r="I541" i="21"/>
  <c r="H542" i="21"/>
  <c r="J541" i="21"/>
  <c r="M540" i="21"/>
  <c r="Q540" i="21"/>
  <c r="O540" i="21"/>
  <c r="K540" i="21"/>
  <c r="D542" i="21"/>
  <c r="E541" i="21"/>
  <c r="F541" i="21"/>
  <c r="Q541" i="21"/>
  <c r="K541" i="21"/>
  <c r="M541" i="21"/>
  <c r="O541" i="21"/>
  <c r="H543" i="21"/>
  <c r="L542" i="21"/>
  <c r="N542" i="21"/>
  <c r="P542" i="21"/>
  <c r="J542" i="21"/>
  <c r="I542" i="21"/>
  <c r="E542" i="21"/>
  <c r="D543" i="21"/>
  <c r="F542" i="21"/>
  <c r="L543" i="21"/>
  <c r="I543" i="21"/>
  <c r="P543" i="21"/>
  <c r="H544" i="21"/>
  <c r="N543" i="21"/>
  <c r="J543" i="21"/>
  <c r="M542" i="21"/>
  <c r="Q542" i="21"/>
  <c r="K542" i="21"/>
  <c r="O542" i="21"/>
  <c r="F543" i="21"/>
  <c r="E543" i="21"/>
  <c r="D544" i="21"/>
  <c r="K543" i="21"/>
  <c r="Q543" i="21"/>
  <c r="O543" i="21"/>
  <c r="M543" i="21"/>
  <c r="N544" i="21"/>
  <c r="L544" i="21"/>
  <c r="J544" i="21"/>
  <c r="H545" i="21"/>
  <c r="P544" i="21"/>
  <c r="I544" i="21"/>
  <c r="F544" i="21"/>
  <c r="E544" i="21"/>
  <c r="D545" i="21"/>
  <c r="I545" i="21"/>
  <c r="L545" i="21"/>
  <c r="H546" i="21"/>
  <c r="P545" i="21"/>
  <c r="J545" i="21"/>
  <c r="N545" i="21"/>
  <c r="K544" i="21"/>
  <c r="M544" i="21"/>
  <c r="O544" i="21"/>
  <c r="Q544" i="21"/>
  <c r="F545" i="21"/>
  <c r="E545" i="21"/>
  <c r="D546" i="21"/>
  <c r="K545" i="21"/>
  <c r="M545" i="21"/>
  <c r="Q545" i="21"/>
  <c r="O545" i="21"/>
  <c r="N546" i="21"/>
  <c r="P546" i="21"/>
  <c r="J546" i="21"/>
  <c r="L546" i="21"/>
  <c r="H547" i="21"/>
  <c r="I546" i="21"/>
  <c r="E546" i="21"/>
  <c r="D547" i="21"/>
  <c r="F546" i="21"/>
  <c r="P547" i="21"/>
  <c r="N547" i="21"/>
  <c r="H548" i="21"/>
  <c r="I547" i="21"/>
  <c r="L547" i="21"/>
  <c r="J547" i="21"/>
  <c r="Q546" i="21"/>
  <c r="M546" i="21"/>
  <c r="K546" i="21"/>
  <c r="O546" i="21"/>
  <c r="F547" i="21"/>
  <c r="D548" i="21"/>
  <c r="E547" i="21"/>
  <c r="J548" i="21"/>
  <c r="H549" i="21"/>
  <c r="P548" i="21"/>
  <c r="I548" i="21"/>
  <c r="L548" i="21"/>
  <c r="N548" i="21"/>
  <c r="K547" i="21"/>
  <c r="M547" i="21"/>
  <c r="O547" i="21"/>
  <c r="Q547" i="21"/>
  <c r="F548" i="21"/>
  <c r="E548" i="21"/>
  <c r="D549" i="21"/>
  <c r="I549" i="21"/>
  <c r="P549" i="21"/>
  <c r="H550" i="21"/>
  <c r="J549" i="21"/>
  <c r="N549" i="21"/>
  <c r="L549" i="21"/>
  <c r="Q548" i="21"/>
  <c r="O548" i="21"/>
  <c r="M548" i="21"/>
  <c r="K548" i="21"/>
  <c r="F549" i="21"/>
  <c r="E549" i="21"/>
  <c r="D550" i="21"/>
  <c r="Q549" i="21"/>
  <c r="M549" i="21"/>
  <c r="K549" i="21"/>
  <c r="O549" i="21"/>
  <c r="P550" i="21"/>
  <c r="N550" i="21"/>
  <c r="L550" i="21"/>
  <c r="J550" i="21"/>
  <c r="I550" i="21"/>
  <c r="H551" i="21"/>
  <c r="D551" i="21"/>
  <c r="F550" i="21"/>
  <c r="E550" i="21"/>
  <c r="O550" i="21"/>
  <c r="M550" i="21"/>
  <c r="K550" i="21"/>
  <c r="Q550" i="21"/>
  <c r="L551" i="21"/>
  <c r="J551" i="21"/>
  <c r="P551" i="21"/>
  <c r="H552" i="21"/>
  <c r="N551" i="21"/>
  <c r="I551" i="21"/>
  <c r="F551" i="21"/>
  <c r="D552" i="21"/>
  <c r="E551" i="21"/>
  <c r="I552" i="21"/>
  <c r="N552" i="21"/>
  <c r="P552" i="21"/>
  <c r="J552" i="21"/>
  <c r="H553" i="21"/>
  <c r="L552" i="21"/>
  <c r="K551" i="21"/>
  <c r="Q551" i="21"/>
  <c r="O551" i="21"/>
  <c r="M551" i="21"/>
  <c r="E552" i="21"/>
  <c r="D553" i="21"/>
  <c r="F552" i="21"/>
  <c r="O552" i="21"/>
  <c r="K552" i="21"/>
  <c r="Q552" i="21"/>
  <c r="M552" i="21"/>
  <c r="L553" i="21"/>
  <c r="P553" i="21"/>
  <c r="H554" i="21"/>
  <c r="N553" i="21"/>
  <c r="I553" i="21"/>
  <c r="J553" i="21"/>
  <c r="E553" i="21"/>
  <c r="F553" i="21"/>
  <c r="D554" i="21"/>
  <c r="L554" i="21"/>
  <c r="J554" i="21"/>
  <c r="N554" i="21"/>
  <c r="H555" i="21"/>
  <c r="I554" i="21"/>
  <c r="P554" i="21"/>
  <c r="O553" i="21"/>
  <c r="Q553" i="21"/>
  <c r="K553" i="21"/>
  <c r="M553" i="21"/>
  <c r="E554" i="21"/>
  <c r="F554" i="21"/>
  <c r="D555" i="21"/>
  <c r="N555" i="21"/>
  <c r="H556" i="21"/>
  <c r="P555" i="21"/>
  <c r="L555" i="21"/>
  <c r="J555" i="21"/>
  <c r="I555" i="21"/>
  <c r="K554" i="21"/>
  <c r="Q554" i="21"/>
  <c r="O554" i="21"/>
  <c r="M554" i="21"/>
  <c r="D556" i="21"/>
  <c r="F555" i="21"/>
  <c r="E555" i="21"/>
  <c r="J556" i="21"/>
  <c r="L556" i="21"/>
  <c r="I556" i="21"/>
  <c r="H557" i="21"/>
  <c r="N556" i="21"/>
  <c r="P556" i="21"/>
  <c r="O555" i="21"/>
  <c r="Q555" i="21"/>
  <c r="M555" i="21"/>
  <c r="K555" i="21"/>
  <c r="E556" i="21"/>
  <c r="F556" i="21"/>
  <c r="D557" i="21"/>
  <c r="M556" i="21"/>
  <c r="Q556" i="21"/>
  <c r="K556" i="21"/>
  <c r="O556" i="21"/>
  <c r="H558" i="21"/>
  <c r="L557" i="21"/>
  <c r="J557" i="21"/>
  <c r="N557" i="21"/>
  <c r="P557" i="21"/>
  <c r="I557" i="21"/>
  <c r="E557" i="21"/>
  <c r="D558" i="21"/>
  <c r="F557" i="21"/>
  <c r="I558" i="21"/>
  <c r="L558" i="21"/>
  <c r="N558" i="21"/>
  <c r="J558" i="21"/>
  <c r="H559" i="21"/>
  <c r="P558" i="21"/>
  <c r="M557" i="21"/>
  <c r="O557" i="21"/>
  <c r="K557" i="21"/>
  <c r="Q557" i="21"/>
  <c r="F558" i="21"/>
  <c r="D559" i="21"/>
  <c r="E558" i="21"/>
  <c r="M558" i="21"/>
  <c r="O558" i="21"/>
  <c r="K558" i="21"/>
  <c r="Q558" i="21"/>
  <c r="I559" i="21"/>
  <c r="N559" i="21"/>
  <c r="H560" i="21"/>
  <c r="J559" i="21"/>
  <c r="P559" i="21"/>
  <c r="L559" i="21"/>
  <c r="D560" i="21"/>
  <c r="E559" i="21"/>
  <c r="F559" i="21"/>
  <c r="Q559" i="21"/>
  <c r="K559" i="21"/>
  <c r="O559" i="21"/>
  <c r="M559" i="21"/>
  <c r="N560" i="21"/>
  <c r="I560" i="21"/>
  <c r="P560" i="21"/>
  <c r="L560" i="21"/>
  <c r="J560" i="21"/>
  <c r="H561" i="21"/>
  <c r="D561" i="21"/>
  <c r="F560" i="21"/>
  <c r="E560" i="21"/>
  <c r="Q560" i="21"/>
  <c r="M560" i="21"/>
  <c r="O560" i="21"/>
  <c r="K560" i="21"/>
  <c r="I561" i="21"/>
  <c r="J561" i="21"/>
  <c r="P561" i="21"/>
  <c r="N561" i="21"/>
  <c r="H562" i="21"/>
  <c r="L561" i="21"/>
  <c r="F561" i="21"/>
  <c r="E561" i="21"/>
  <c r="D562" i="21"/>
  <c r="O561" i="21"/>
  <c r="Q561" i="21"/>
  <c r="K561" i="21"/>
  <c r="M561" i="21"/>
  <c r="J562" i="21"/>
  <c r="I562" i="21"/>
  <c r="N562" i="21"/>
  <c r="L562" i="21"/>
  <c r="P562" i="21"/>
  <c r="H563" i="21"/>
  <c r="F562" i="21"/>
  <c r="D563" i="21"/>
  <c r="E562" i="21"/>
  <c r="K562" i="21"/>
  <c r="Q562" i="21"/>
  <c r="M562" i="21"/>
  <c r="O562" i="21"/>
  <c r="H564" i="21"/>
  <c r="P563" i="21"/>
  <c r="I563" i="21"/>
  <c r="J563" i="21"/>
  <c r="L563" i="21"/>
  <c r="N563" i="21"/>
  <c r="F563" i="21"/>
  <c r="D564" i="21"/>
  <c r="E563" i="21"/>
  <c r="I564" i="21"/>
  <c r="H565" i="21"/>
  <c r="L564" i="21"/>
  <c r="J564" i="21"/>
  <c r="P564" i="21"/>
  <c r="N564" i="21"/>
  <c r="M563" i="21"/>
  <c r="K563" i="21"/>
  <c r="O563" i="21"/>
  <c r="Q563" i="21"/>
  <c r="D565" i="21"/>
  <c r="F564" i="21"/>
  <c r="E564" i="21"/>
  <c r="O564" i="21"/>
  <c r="K564" i="21"/>
  <c r="Q564" i="21"/>
  <c r="M564" i="21"/>
  <c r="N565" i="21"/>
  <c r="L565" i="21"/>
  <c r="H566" i="21"/>
  <c r="J565" i="21"/>
  <c r="P565" i="21"/>
  <c r="I565" i="21"/>
  <c r="E565" i="21"/>
  <c r="F565" i="21"/>
  <c r="D566" i="21"/>
  <c r="N566" i="21"/>
  <c r="H567" i="21"/>
  <c r="L566" i="21"/>
  <c r="P566" i="21"/>
  <c r="I566" i="21"/>
  <c r="J566" i="21"/>
  <c r="Q565" i="21"/>
  <c r="M565" i="21"/>
  <c r="O565" i="21"/>
  <c r="K565" i="21"/>
  <c r="D567" i="21"/>
  <c r="E566" i="21"/>
  <c r="F566" i="21"/>
  <c r="I567" i="21"/>
  <c r="J567" i="21"/>
  <c r="H568" i="21"/>
  <c r="N567" i="21"/>
  <c r="L567" i="21"/>
  <c r="P567" i="21"/>
  <c r="Q566" i="21"/>
  <c r="M566" i="21"/>
  <c r="O566" i="21"/>
  <c r="K566" i="21"/>
  <c r="E567" i="21"/>
  <c r="F567" i="21"/>
  <c r="D568" i="21"/>
  <c r="M567" i="21"/>
  <c r="O567" i="21"/>
  <c r="Q567" i="21"/>
  <c r="K567" i="21"/>
  <c r="P568" i="21"/>
  <c r="J568" i="21"/>
  <c r="L568" i="21"/>
  <c r="N568" i="21"/>
  <c r="I568" i="21"/>
  <c r="H569" i="21"/>
  <c r="D569" i="21"/>
  <c r="E568" i="21"/>
  <c r="F568" i="21"/>
  <c r="O568" i="21"/>
  <c r="Q568" i="21"/>
  <c r="M568" i="21"/>
  <c r="K568" i="21"/>
  <c r="L569" i="21"/>
  <c r="I569" i="21"/>
  <c r="J569" i="21"/>
  <c r="N569" i="21"/>
  <c r="P569" i="21"/>
  <c r="H570" i="21"/>
  <c r="E569" i="21"/>
  <c r="D570" i="21"/>
  <c r="F569" i="21"/>
  <c r="M569" i="21"/>
  <c r="K569" i="21"/>
  <c r="Q569" i="21"/>
  <c r="O569" i="21"/>
  <c r="L570" i="21"/>
  <c r="J570" i="21"/>
  <c r="N570" i="21"/>
  <c r="H571" i="21"/>
  <c r="P570" i="21"/>
  <c r="I570" i="21"/>
  <c r="F570" i="21"/>
  <c r="D571" i="21"/>
  <c r="E570" i="21"/>
  <c r="P571" i="21"/>
  <c r="N571" i="21"/>
  <c r="I571" i="21"/>
  <c r="L571" i="21"/>
  <c r="H572" i="21"/>
  <c r="J571" i="21"/>
  <c r="M570" i="21"/>
  <c r="O570" i="21"/>
  <c r="K570" i="21"/>
  <c r="Q570" i="21"/>
  <c r="F571" i="21"/>
  <c r="D572" i="21"/>
  <c r="E571" i="21"/>
  <c r="K571" i="21"/>
  <c r="Q571" i="21"/>
  <c r="M571" i="21"/>
  <c r="O571" i="21"/>
  <c r="I572" i="21"/>
  <c r="L572" i="21"/>
  <c r="N572" i="21"/>
  <c r="P572" i="21"/>
  <c r="H573" i="21"/>
  <c r="J572" i="21"/>
  <c r="E572" i="21"/>
  <c r="F572" i="21"/>
  <c r="D573" i="21"/>
  <c r="Q572" i="21"/>
  <c r="M572" i="21"/>
  <c r="K572" i="21"/>
  <c r="O572" i="21"/>
  <c r="N573" i="21"/>
  <c r="L573" i="21"/>
  <c r="J573" i="21"/>
  <c r="I573" i="21"/>
  <c r="H574" i="21"/>
  <c r="P573" i="21"/>
  <c r="F573" i="21"/>
  <c r="E573" i="21"/>
  <c r="D574" i="21"/>
  <c r="O573" i="21"/>
  <c r="K573" i="21"/>
  <c r="Q573" i="21"/>
  <c r="M573" i="21"/>
  <c r="J574" i="21"/>
  <c r="P574" i="21"/>
  <c r="L574" i="21"/>
  <c r="N574" i="21"/>
  <c r="H575" i="21"/>
  <c r="I574" i="21"/>
  <c r="E574" i="21"/>
  <c r="F574" i="21"/>
  <c r="D575" i="21"/>
  <c r="H576" i="21"/>
  <c r="L575" i="21"/>
  <c r="I575" i="21"/>
  <c r="P575" i="21"/>
  <c r="N575" i="21"/>
  <c r="J575" i="21"/>
  <c r="M574" i="21"/>
  <c r="K574" i="21"/>
  <c r="Q574" i="21"/>
  <c r="O574" i="21"/>
  <c r="F575" i="21"/>
  <c r="D576" i="21"/>
  <c r="E575" i="21"/>
  <c r="J576" i="21"/>
  <c r="N576" i="21"/>
  <c r="P576" i="21"/>
  <c r="L576" i="21"/>
  <c r="I576" i="21"/>
  <c r="H577" i="21"/>
  <c r="M575" i="21"/>
  <c r="O575" i="21"/>
  <c r="Q575" i="21"/>
  <c r="K575" i="21"/>
  <c r="E576" i="21"/>
  <c r="F576" i="21"/>
  <c r="D577" i="21"/>
  <c r="K576" i="21"/>
  <c r="Q576" i="21"/>
  <c r="M576" i="21"/>
  <c r="O576" i="21"/>
  <c r="J577" i="21"/>
  <c r="L577" i="21"/>
  <c r="P577" i="21"/>
  <c r="I577" i="21"/>
  <c r="H578" i="21"/>
  <c r="N577" i="21"/>
  <c r="D578" i="21"/>
  <c r="F577" i="21"/>
  <c r="E577" i="21"/>
  <c r="K577" i="21"/>
  <c r="Q577" i="21"/>
  <c r="O577" i="21"/>
  <c r="M577" i="21"/>
  <c r="H579" i="21"/>
  <c r="P578" i="21"/>
  <c r="L578" i="21"/>
  <c r="J578" i="21"/>
  <c r="I578" i="21"/>
  <c r="N578" i="21"/>
  <c r="F578" i="21"/>
  <c r="D579" i="21"/>
  <c r="E578" i="21"/>
  <c r="P579" i="21"/>
  <c r="H580" i="21"/>
  <c r="N579" i="21"/>
  <c r="J579" i="21"/>
  <c r="L579" i="21"/>
  <c r="I579" i="21"/>
  <c r="O578" i="21"/>
  <c r="M578" i="21"/>
  <c r="K578" i="21"/>
  <c r="Q578" i="21"/>
  <c r="F579" i="21"/>
  <c r="D580" i="21"/>
  <c r="E579" i="21"/>
  <c r="L580" i="21"/>
  <c r="P580" i="21"/>
  <c r="N580" i="21"/>
  <c r="I580" i="21"/>
  <c r="H581" i="21"/>
  <c r="J580" i="21"/>
  <c r="K579" i="21"/>
  <c r="O579" i="21"/>
  <c r="Q579" i="21"/>
  <c r="M579" i="21"/>
  <c r="E580" i="21"/>
  <c r="F580" i="21"/>
  <c r="D581" i="21"/>
  <c r="Q580" i="21"/>
  <c r="K580" i="21"/>
  <c r="M580" i="21"/>
  <c r="O580" i="21"/>
  <c r="J581" i="21"/>
  <c r="P581" i="21"/>
  <c r="I581" i="21"/>
  <c r="N581" i="21"/>
  <c r="H582" i="21"/>
  <c r="L581" i="21"/>
  <c r="E581" i="21"/>
  <c r="F581" i="21"/>
  <c r="D582" i="21"/>
  <c r="O581" i="21"/>
  <c r="M581" i="21"/>
  <c r="Q581" i="21"/>
  <c r="K581" i="21"/>
  <c r="J582" i="21"/>
  <c r="H583" i="21"/>
  <c r="I582" i="21"/>
  <c r="N582" i="21"/>
  <c r="L582" i="21"/>
  <c r="P582" i="21"/>
  <c r="E582" i="21"/>
  <c r="D583" i="21"/>
  <c r="F582" i="21"/>
  <c r="L583" i="21"/>
  <c r="J583" i="21"/>
  <c r="I583" i="21"/>
  <c r="N583" i="21"/>
  <c r="P583" i="21"/>
  <c r="H584" i="21"/>
  <c r="Q582" i="21"/>
  <c r="O582" i="21"/>
  <c r="K582" i="21"/>
  <c r="M582" i="21"/>
  <c r="E583" i="21"/>
  <c r="D584" i="21"/>
  <c r="F583" i="21"/>
  <c r="O583" i="21"/>
  <c r="M583" i="21"/>
  <c r="Q583" i="21"/>
  <c r="K583" i="21"/>
  <c r="H585" i="21"/>
  <c r="N584" i="21"/>
  <c r="L584" i="21"/>
  <c r="J584" i="21"/>
  <c r="P584" i="21"/>
  <c r="I584" i="21"/>
  <c r="E584" i="21"/>
  <c r="D585" i="21"/>
  <c r="F584" i="21"/>
  <c r="L585" i="21"/>
  <c r="I585" i="21"/>
  <c r="H586" i="21"/>
  <c r="J585" i="21"/>
  <c r="P585" i="21"/>
  <c r="N585" i="21"/>
  <c r="K584" i="21"/>
  <c r="O584" i="21"/>
  <c r="Q584" i="21"/>
  <c r="M584" i="21"/>
  <c r="D586" i="21"/>
  <c r="F585" i="21"/>
  <c r="E585" i="21"/>
  <c r="M585" i="21"/>
  <c r="O585" i="21"/>
  <c r="K585" i="21"/>
  <c r="Q585" i="21"/>
  <c r="P586" i="21"/>
  <c r="N586" i="21"/>
  <c r="H587" i="21"/>
  <c r="J586" i="21"/>
  <c r="I586" i="21"/>
  <c r="L586" i="21"/>
  <c r="F586" i="21"/>
  <c r="D587" i="21"/>
  <c r="E586" i="21"/>
  <c r="N587" i="21"/>
  <c r="L587" i="21"/>
  <c r="I587" i="21"/>
  <c r="J587" i="21"/>
  <c r="P587" i="21"/>
  <c r="H588" i="21"/>
  <c r="Q586" i="21"/>
  <c r="O586" i="21"/>
  <c r="K586" i="21"/>
  <c r="M586" i="21"/>
  <c r="F587" i="21"/>
  <c r="E587" i="21"/>
  <c r="D588" i="21"/>
  <c r="M587" i="21"/>
  <c r="O587" i="21"/>
  <c r="K587" i="21"/>
  <c r="Q587" i="21"/>
  <c r="H589" i="21"/>
  <c r="I588" i="21"/>
  <c r="L588" i="21"/>
  <c r="P588" i="21"/>
  <c r="J588" i="21"/>
  <c r="N588" i="21"/>
  <c r="F588" i="21"/>
  <c r="D589" i="21"/>
  <c r="E588" i="21"/>
  <c r="P589" i="21"/>
  <c r="N589" i="21"/>
  <c r="L589" i="21"/>
  <c r="H590" i="21"/>
  <c r="J589" i="21"/>
  <c r="I589" i="21"/>
  <c r="M588" i="21"/>
  <c r="K588" i="21"/>
  <c r="O588" i="21"/>
  <c r="Q588" i="21"/>
  <c r="D590" i="21"/>
  <c r="F589" i="21"/>
  <c r="E589" i="21"/>
  <c r="L590" i="21"/>
  <c r="J590" i="21"/>
  <c r="H591" i="21"/>
  <c r="I590" i="21"/>
  <c r="P590" i="21"/>
  <c r="N590" i="21"/>
  <c r="M589" i="21"/>
  <c r="O589" i="21"/>
  <c r="Q589" i="21"/>
  <c r="K589" i="21"/>
  <c r="D591" i="21"/>
  <c r="E590" i="21"/>
  <c r="F590" i="21"/>
  <c r="J591" i="21"/>
  <c r="L591" i="21"/>
  <c r="P591" i="21"/>
  <c r="N591" i="21"/>
  <c r="I591" i="21"/>
  <c r="H592" i="21"/>
  <c r="O590" i="21"/>
  <c r="K590" i="21"/>
  <c r="Q590" i="21"/>
  <c r="M590" i="21"/>
  <c r="F591" i="21"/>
  <c r="D592" i="21"/>
  <c r="E591" i="21"/>
  <c r="K591" i="21"/>
  <c r="Q591" i="21"/>
  <c r="M591" i="21"/>
  <c r="O591" i="21"/>
  <c r="P592" i="21"/>
  <c r="H593" i="21"/>
  <c r="L592" i="21"/>
  <c r="I592" i="21"/>
  <c r="J592" i="21"/>
  <c r="N592" i="21"/>
  <c r="D593" i="21"/>
  <c r="E592" i="21"/>
  <c r="F592" i="21"/>
  <c r="H594" i="21"/>
  <c r="L593" i="21"/>
  <c r="J593" i="21"/>
  <c r="P593" i="21"/>
  <c r="I593" i="21"/>
  <c r="N593" i="21"/>
  <c r="K592" i="21"/>
  <c r="M592" i="21"/>
  <c r="Q592" i="21"/>
  <c r="O592" i="21"/>
  <c r="E593" i="21"/>
  <c r="F593" i="21"/>
  <c r="D594" i="21"/>
  <c r="N594" i="21"/>
  <c r="J594" i="21"/>
  <c r="I594" i="21"/>
  <c r="L594" i="21"/>
  <c r="P594" i="21"/>
  <c r="H595" i="21"/>
  <c r="O593" i="21"/>
  <c r="K593" i="21"/>
  <c r="Q593" i="21"/>
  <c r="M593" i="21"/>
  <c r="F594" i="21"/>
  <c r="E594" i="21"/>
  <c r="D595" i="21"/>
  <c r="K594" i="21"/>
  <c r="M594" i="21"/>
  <c r="O594" i="21"/>
  <c r="Q594" i="21"/>
  <c r="P595" i="21"/>
  <c r="L595" i="21"/>
  <c r="I595" i="21"/>
  <c r="N595" i="21"/>
  <c r="H596" i="21"/>
  <c r="J595" i="21"/>
  <c r="F595" i="21"/>
  <c r="E595" i="21"/>
  <c r="D596" i="21"/>
  <c r="O595" i="21"/>
  <c r="K595" i="21"/>
  <c r="Q595" i="21"/>
  <c r="M595" i="21"/>
  <c r="I596" i="21"/>
  <c r="L596" i="21"/>
  <c r="P596" i="21"/>
  <c r="H597" i="21"/>
  <c r="J596" i="21"/>
  <c r="N596" i="21"/>
  <c r="D597" i="21"/>
  <c r="F596" i="21"/>
  <c r="E596" i="21"/>
  <c r="M596" i="21"/>
  <c r="K596" i="21"/>
  <c r="O596" i="21"/>
  <c r="Q596" i="21"/>
  <c r="I597" i="21"/>
  <c r="H598" i="21"/>
  <c r="P597" i="21"/>
  <c r="N597" i="21"/>
  <c r="L597" i="21"/>
  <c r="J597" i="21"/>
  <c r="D598" i="21"/>
  <c r="E597" i="21"/>
  <c r="F597" i="21"/>
  <c r="Q597" i="21"/>
  <c r="O597" i="21"/>
  <c r="K597" i="21"/>
  <c r="M597" i="21"/>
  <c r="I598" i="21"/>
  <c r="P598" i="21"/>
  <c r="N598" i="21"/>
  <c r="L598" i="21"/>
  <c r="J598" i="21"/>
  <c r="H599" i="21"/>
  <c r="D599" i="21"/>
  <c r="E598" i="21"/>
  <c r="F598" i="21"/>
  <c r="M598" i="21"/>
  <c r="O598" i="21"/>
  <c r="K598" i="21"/>
  <c r="Q598" i="21"/>
  <c r="H600" i="21"/>
  <c r="L599" i="21"/>
  <c r="J599" i="21"/>
  <c r="I599" i="21"/>
  <c r="N599" i="21"/>
  <c r="P599" i="21"/>
  <c r="E599" i="21"/>
  <c r="F599" i="21"/>
  <c r="D600" i="21"/>
  <c r="H601" i="21"/>
  <c r="N600" i="21"/>
  <c r="J600" i="21"/>
  <c r="I600" i="21"/>
  <c r="L600" i="21"/>
  <c r="P600" i="21"/>
  <c r="O599" i="21"/>
  <c r="Q599" i="21"/>
  <c r="M599" i="21"/>
  <c r="K599" i="21"/>
  <c r="E600" i="21"/>
  <c r="D601" i="21"/>
  <c r="F600" i="21"/>
  <c r="H602" i="21"/>
  <c r="N601" i="21"/>
  <c r="I601" i="21"/>
  <c r="P601" i="21"/>
  <c r="L601" i="21"/>
  <c r="J601" i="21"/>
  <c r="Q600" i="21"/>
  <c r="M600" i="21"/>
  <c r="O600" i="21"/>
  <c r="K600" i="21"/>
  <c r="D602" i="21"/>
  <c r="F601" i="21"/>
  <c r="E601" i="21"/>
  <c r="N602" i="21"/>
  <c r="P602" i="21"/>
  <c r="I602" i="21"/>
  <c r="L602" i="21"/>
  <c r="H603" i="21"/>
  <c r="J602" i="21"/>
  <c r="M601" i="21"/>
  <c r="O601" i="21"/>
  <c r="K601" i="21"/>
  <c r="Q601" i="21"/>
  <c r="D603" i="21"/>
  <c r="E602" i="21"/>
  <c r="F602" i="21"/>
  <c r="M602" i="21"/>
  <c r="Q602" i="21"/>
  <c r="O602" i="21"/>
  <c r="K602" i="21"/>
  <c r="I603" i="21"/>
  <c r="H604" i="21"/>
  <c r="L603" i="21"/>
  <c r="J603" i="21"/>
  <c r="N603" i="21"/>
  <c r="P603" i="21"/>
  <c r="E603" i="21"/>
  <c r="F603" i="21"/>
  <c r="D604" i="21"/>
  <c r="O603" i="21"/>
  <c r="K603" i="21"/>
  <c r="Q603" i="21"/>
  <c r="M603" i="21"/>
  <c r="J604" i="21"/>
  <c r="L604" i="21"/>
  <c r="P604" i="21"/>
  <c r="N604" i="21"/>
  <c r="H605" i="21"/>
  <c r="I604" i="21"/>
  <c r="E604" i="21"/>
  <c r="F604" i="21"/>
  <c r="D605" i="21"/>
  <c r="I605" i="21"/>
  <c r="P605" i="21"/>
  <c r="N605" i="21"/>
  <c r="L605" i="21"/>
  <c r="J605" i="21"/>
  <c r="H606" i="21"/>
  <c r="Q604" i="21"/>
  <c r="M604" i="21"/>
  <c r="K604" i="21"/>
  <c r="O604" i="21"/>
  <c r="D606" i="21"/>
  <c r="F605" i="21"/>
  <c r="E605" i="21"/>
  <c r="Q605" i="21"/>
  <c r="K605" i="21"/>
  <c r="M605" i="21"/>
  <c r="O605" i="21"/>
  <c r="N606" i="21"/>
  <c r="H607" i="21"/>
  <c r="J606" i="21"/>
  <c r="P606" i="21"/>
  <c r="I606" i="21"/>
  <c r="L606" i="21"/>
  <c r="F606" i="21"/>
  <c r="E606" i="21"/>
  <c r="D607" i="21"/>
  <c r="H608" i="21"/>
  <c r="N607" i="21"/>
  <c r="I607" i="21"/>
  <c r="P607" i="21"/>
  <c r="L607" i="21"/>
  <c r="J607" i="21"/>
  <c r="M606" i="21"/>
  <c r="K606" i="21"/>
  <c r="Q606" i="21"/>
  <c r="O606" i="21"/>
  <c r="E607" i="21"/>
  <c r="D608" i="21"/>
  <c r="F607" i="21"/>
  <c r="L608" i="21"/>
  <c r="H609" i="21"/>
  <c r="I608" i="21"/>
  <c r="J608" i="21"/>
  <c r="N608" i="21"/>
  <c r="P608" i="21"/>
  <c r="O607" i="21"/>
  <c r="K607" i="21"/>
  <c r="Q607" i="21"/>
  <c r="M607" i="21"/>
  <c r="E608" i="21"/>
  <c r="D609" i="21"/>
  <c r="F608" i="21"/>
  <c r="P609" i="21"/>
  <c r="L609" i="21"/>
  <c r="H610" i="21"/>
  <c r="N609" i="21"/>
  <c r="I609" i="21"/>
  <c r="J609" i="21"/>
  <c r="Q608" i="21"/>
  <c r="O608" i="21"/>
  <c r="M608" i="21"/>
  <c r="K608" i="21"/>
  <c r="E609" i="21"/>
  <c r="D610" i="21"/>
  <c r="F609" i="21"/>
  <c r="P610" i="21"/>
  <c r="H611" i="21"/>
  <c r="J610" i="21"/>
  <c r="I610" i="21"/>
  <c r="N610" i="21"/>
  <c r="L610" i="21"/>
  <c r="M609" i="21"/>
  <c r="O609" i="21"/>
  <c r="K609" i="21"/>
  <c r="Q609" i="21"/>
  <c r="F610" i="21"/>
  <c r="D611" i="21"/>
  <c r="E610" i="21"/>
  <c r="I611" i="21"/>
  <c r="H612" i="21"/>
  <c r="P611" i="21"/>
  <c r="N611" i="21"/>
  <c r="J611" i="21"/>
  <c r="L611" i="21"/>
  <c r="M610" i="21"/>
  <c r="K610" i="21"/>
  <c r="O610" i="21"/>
  <c r="Q610" i="21"/>
  <c r="D612" i="21"/>
  <c r="F611" i="21"/>
  <c r="E611" i="21"/>
  <c r="K611" i="21"/>
  <c r="M611" i="21"/>
  <c r="O611" i="21"/>
  <c r="Q611" i="21"/>
  <c r="N612" i="21"/>
  <c r="J612" i="21"/>
  <c r="L612" i="21"/>
  <c r="H613" i="21"/>
  <c r="P612" i="21"/>
  <c r="I612" i="21"/>
  <c r="F612" i="21"/>
  <c r="E612" i="21"/>
  <c r="D613" i="21"/>
  <c r="N613" i="21"/>
  <c r="P613" i="21"/>
  <c r="H614" i="21"/>
  <c r="L613" i="21"/>
  <c r="I613" i="21"/>
  <c r="J613" i="21"/>
  <c r="O612" i="21"/>
  <c r="M612" i="21"/>
  <c r="Q612" i="21"/>
  <c r="K612" i="21"/>
  <c r="D614" i="21"/>
  <c r="E613" i="21"/>
  <c r="F613" i="21"/>
  <c r="I614" i="21"/>
  <c r="J614" i="21"/>
  <c r="N614" i="21"/>
  <c r="P614" i="21"/>
  <c r="L614" i="21"/>
  <c r="H615" i="21"/>
  <c r="Q613" i="21"/>
  <c r="K613" i="21"/>
  <c r="O613" i="21"/>
  <c r="M613" i="21"/>
  <c r="F614" i="21"/>
  <c r="E614" i="21"/>
  <c r="D615" i="21"/>
  <c r="O614" i="21"/>
  <c r="K614" i="21"/>
  <c r="M614" i="21"/>
  <c r="Q614" i="21"/>
  <c r="I615" i="21"/>
  <c r="N615" i="21"/>
  <c r="H616" i="21"/>
  <c r="J615" i="21"/>
  <c r="P615" i="21"/>
  <c r="L615" i="21"/>
  <c r="D616" i="21"/>
  <c r="F615" i="21"/>
  <c r="E615" i="21"/>
  <c r="Q615" i="21"/>
  <c r="K615" i="21"/>
  <c r="M615" i="21"/>
  <c r="O615" i="21"/>
  <c r="J616" i="21"/>
  <c r="H617" i="21"/>
  <c r="I616" i="21"/>
  <c r="N616" i="21"/>
  <c r="P616" i="21"/>
  <c r="L616" i="21"/>
  <c r="D617" i="21"/>
  <c r="F616" i="21"/>
  <c r="E616" i="21"/>
  <c r="N617" i="21"/>
  <c r="I617" i="21"/>
  <c r="L617" i="21"/>
  <c r="P617" i="21"/>
  <c r="J617" i="21"/>
  <c r="H618" i="21"/>
  <c r="Q616" i="21"/>
  <c r="M616" i="21"/>
  <c r="O616" i="21"/>
  <c r="K616" i="21"/>
  <c r="F617" i="21"/>
  <c r="D618" i="21"/>
  <c r="E617" i="21"/>
  <c r="O617" i="21"/>
  <c r="K617" i="21"/>
  <c r="M617" i="21"/>
  <c r="Q617" i="21"/>
  <c r="J618" i="21"/>
  <c r="P618" i="21"/>
  <c r="L618" i="21"/>
  <c r="I618" i="21"/>
  <c r="N618" i="21"/>
  <c r="H619" i="21"/>
  <c r="F618" i="21"/>
  <c r="E618" i="21"/>
  <c r="D619" i="21"/>
  <c r="O618" i="21"/>
  <c r="Q618" i="21"/>
  <c r="M618" i="21"/>
  <c r="K618" i="21"/>
  <c r="J619" i="21"/>
  <c r="I619" i="21"/>
  <c r="H620" i="21"/>
  <c r="P619" i="21"/>
  <c r="L619" i="21"/>
  <c r="N619" i="21"/>
  <c r="E619" i="21"/>
  <c r="D620" i="21"/>
  <c r="F619" i="21"/>
  <c r="Q619" i="21"/>
  <c r="K619" i="21"/>
  <c r="O619" i="21"/>
  <c r="M619" i="21"/>
  <c r="P620" i="21"/>
  <c r="L620" i="21"/>
  <c r="N620" i="21"/>
  <c r="J620" i="21"/>
  <c r="H621" i="21"/>
  <c r="I620" i="21"/>
  <c r="E620" i="21"/>
  <c r="D621" i="21"/>
  <c r="F620" i="21"/>
  <c r="H622" i="21"/>
  <c r="L621" i="21"/>
  <c r="P621" i="21"/>
  <c r="N621" i="21"/>
  <c r="J621" i="21"/>
  <c r="I621" i="21"/>
  <c r="M620" i="21"/>
  <c r="O620" i="21"/>
  <c r="K620" i="21"/>
  <c r="Q620" i="21"/>
  <c r="E621" i="21"/>
  <c r="F621" i="21"/>
  <c r="D622" i="21"/>
  <c r="N622" i="21"/>
  <c r="H623" i="21"/>
  <c r="P622" i="21"/>
  <c r="L622" i="21"/>
  <c r="I622" i="21"/>
  <c r="J622" i="21"/>
  <c r="O621" i="21"/>
  <c r="Q621" i="21"/>
  <c r="K621" i="21"/>
  <c r="M621" i="21"/>
  <c r="D623" i="21"/>
  <c r="F622" i="21"/>
  <c r="E622" i="21"/>
  <c r="J623" i="21"/>
  <c r="H624" i="21"/>
  <c r="I623" i="21"/>
  <c r="L623" i="21"/>
  <c r="P623" i="21"/>
  <c r="N623" i="21"/>
  <c r="K622" i="21"/>
  <c r="M622" i="21"/>
  <c r="Q622" i="21"/>
  <c r="O622" i="21"/>
  <c r="D624" i="21"/>
  <c r="E623" i="21"/>
  <c r="F623" i="21"/>
  <c r="L624" i="21"/>
  <c r="I624" i="21"/>
  <c r="H625" i="21"/>
  <c r="P624" i="21"/>
  <c r="N624" i="21"/>
  <c r="J624" i="21"/>
  <c r="M623" i="21"/>
  <c r="O623" i="21"/>
  <c r="K623" i="21"/>
  <c r="Q623" i="21"/>
  <c r="D625" i="21"/>
  <c r="F624" i="21"/>
  <c r="E624" i="21"/>
  <c r="K624" i="21"/>
  <c r="Q624" i="21"/>
  <c r="M624" i="21"/>
  <c r="O624" i="21"/>
  <c r="P625" i="21"/>
  <c r="I625" i="21"/>
  <c r="J625" i="21"/>
  <c r="H626" i="21"/>
  <c r="N625" i="21"/>
  <c r="L625" i="21"/>
  <c r="D626" i="21"/>
  <c r="F625" i="21"/>
  <c r="E625" i="21"/>
  <c r="M625" i="21"/>
  <c r="K625" i="21"/>
  <c r="O625" i="21"/>
  <c r="Q625" i="21"/>
  <c r="H627" i="21"/>
  <c r="I626" i="21"/>
  <c r="P626" i="21"/>
  <c r="N626" i="21"/>
  <c r="L626" i="21"/>
  <c r="J626" i="21"/>
  <c r="F626" i="21"/>
  <c r="D627" i="21"/>
  <c r="E626" i="21"/>
  <c r="J627" i="21"/>
  <c r="I627" i="21"/>
  <c r="L627" i="21"/>
  <c r="P627" i="21"/>
  <c r="H628" i="21"/>
  <c r="N627" i="21"/>
  <c r="Q626" i="21"/>
  <c r="M626" i="21"/>
  <c r="K626" i="21"/>
  <c r="O626" i="21"/>
  <c r="E627" i="21"/>
  <c r="D628" i="21"/>
  <c r="F627" i="21"/>
  <c r="M627" i="21"/>
  <c r="Q627" i="21"/>
  <c r="O627" i="21"/>
  <c r="K627" i="21"/>
  <c r="H629" i="21"/>
  <c r="P628" i="21"/>
  <c r="N628" i="21"/>
  <c r="I628" i="21"/>
  <c r="J628" i="21"/>
  <c r="L628" i="21"/>
  <c r="E628" i="21"/>
  <c r="F628" i="21"/>
  <c r="D629" i="21"/>
  <c r="L629" i="21"/>
  <c r="I629" i="21"/>
  <c r="P629" i="21"/>
  <c r="H630" i="21"/>
  <c r="N629" i="21"/>
  <c r="J629" i="21"/>
  <c r="Q628" i="21"/>
  <c r="O628" i="21"/>
  <c r="K628" i="21"/>
  <c r="M628" i="21"/>
  <c r="D630" i="21"/>
  <c r="E629" i="21"/>
  <c r="F629" i="21"/>
  <c r="Q629" i="21"/>
  <c r="K629" i="21"/>
  <c r="O629" i="21"/>
  <c r="M629" i="21"/>
  <c r="J630" i="21"/>
  <c r="H631" i="21"/>
  <c r="P630" i="21"/>
  <c r="I630" i="21"/>
  <c r="L630" i="21"/>
  <c r="N630" i="21"/>
  <c r="F630" i="21"/>
  <c r="D631" i="21"/>
  <c r="E630" i="21"/>
  <c r="I631" i="21"/>
  <c r="N631" i="21"/>
  <c r="H632" i="21"/>
  <c r="L631" i="21"/>
  <c r="P631" i="21"/>
  <c r="J631" i="21"/>
  <c r="O630" i="21"/>
  <c r="K630" i="21"/>
  <c r="Q630" i="21"/>
  <c r="M630" i="21"/>
  <c r="F631" i="21"/>
  <c r="D632" i="21"/>
  <c r="E631" i="21"/>
  <c r="Q631" i="21"/>
  <c r="M631" i="21"/>
  <c r="K631" i="21"/>
  <c r="O631" i="21"/>
  <c r="J632" i="21"/>
  <c r="H633" i="21"/>
  <c r="P632" i="21"/>
  <c r="I632" i="21"/>
  <c r="L632" i="21"/>
  <c r="N632" i="21"/>
  <c r="F632" i="21"/>
  <c r="D633" i="21"/>
  <c r="E632" i="21"/>
  <c r="N633" i="21"/>
  <c r="I633" i="21"/>
  <c r="P633" i="21"/>
  <c r="J633" i="21"/>
  <c r="L633" i="21"/>
  <c r="H634" i="21"/>
  <c r="O632" i="21"/>
  <c r="Q632" i="21"/>
  <c r="M632" i="21"/>
  <c r="K632" i="21"/>
  <c r="F633" i="21"/>
  <c r="D634" i="21"/>
  <c r="E633" i="21"/>
  <c r="O633" i="21"/>
  <c r="Q633" i="21"/>
  <c r="K633" i="21"/>
  <c r="M633" i="21"/>
  <c r="J634" i="21"/>
  <c r="I634" i="21"/>
  <c r="N634" i="21"/>
  <c r="H635" i="21"/>
  <c r="P634" i="21"/>
  <c r="L634" i="21"/>
  <c r="F634" i="21"/>
  <c r="D635" i="21"/>
  <c r="E634" i="21"/>
  <c r="Q634" i="21"/>
  <c r="M634" i="21"/>
  <c r="K634" i="21"/>
  <c r="O634" i="21"/>
  <c r="N635" i="21"/>
  <c r="P635" i="21"/>
  <c r="L635" i="21"/>
  <c r="I635" i="21"/>
  <c r="J635" i="21"/>
  <c r="H636" i="21"/>
  <c r="F635" i="21"/>
  <c r="D636" i="21"/>
  <c r="E635" i="21"/>
  <c r="M635" i="21"/>
  <c r="O635" i="21"/>
  <c r="K635" i="21"/>
  <c r="Q635" i="21"/>
  <c r="J636" i="21"/>
  <c r="N636" i="21"/>
  <c r="L636" i="21"/>
  <c r="H637" i="21"/>
  <c r="P636" i="21"/>
  <c r="I636" i="21"/>
  <c r="F636" i="21"/>
  <c r="D637" i="21"/>
  <c r="E636" i="21"/>
  <c r="J637" i="21"/>
  <c r="I637" i="21"/>
  <c r="P637" i="21"/>
  <c r="H638" i="21"/>
  <c r="N637" i="21"/>
  <c r="L637" i="21"/>
  <c r="Q636" i="21"/>
  <c r="M636" i="21"/>
  <c r="O636" i="21"/>
  <c r="K636" i="21"/>
  <c r="E637" i="21"/>
  <c r="F637" i="21"/>
  <c r="D638" i="21"/>
  <c r="M637" i="21"/>
  <c r="K637" i="21"/>
  <c r="Q637" i="21"/>
  <c r="O637" i="21"/>
  <c r="N638" i="21"/>
  <c r="L638" i="21"/>
  <c r="I638" i="21"/>
  <c r="J638" i="21"/>
  <c r="H639" i="21"/>
  <c r="P638" i="21"/>
  <c r="D639" i="21"/>
  <c r="F638" i="21"/>
  <c r="E638" i="21"/>
  <c r="M638" i="21"/>
  <c r="Q638" i="21"/>
  <c r="O638" i="21"/>
  <c r="K638" i="21"/>
  <c r="J639" i="21"/>
  <c r="P639" i="21"/>
  <c r="I639" i="21"/>
  <c r="L639" i="21"/>
  <c r="H640" i="21"/>
  <c r="N639" i="21"/>
  <c r="D640" i="21"/>
  <c r="F639" i="21"/>
  <c r="E639" i="21"/>
  <c r="Q639" i="21"/>
  <c r="K639" i="21"/>
  <c r="O639" i="21"/>
  <c r="M639" i="21"/>
  <c r="H641" i="21"/>
  <c r="J640" i="21"/>
  <c r="P640" i="21"/>
  <c r="I640" i="21"/>
  <c r="N640" i="21"/>
  <c r="L640" i="21"/>
  <c r="E640" i="21"/>
  <c r="D641" i="21"/>
  <c r="F640" i="21"/>
  <c r="H642" i="21"/>
  <c r="J641" i="21"/>
  <c r="I641" i="21"/>
  <c r="N641" i="21"/>
  <c r="L641" i="21"/>
  <c r="P641" i="21"/>
  <c r="Q640" i="21"/>
  <c r="K640" i="21"/>
  <c r="O640" i="21"/>
  <c r="M640" i="21"/>
  <c r="E641" i="21"/>
  <c r="D642" i="21"/>
  <c r="F641" i="21"/>
  <c r="P642" i="21"/>
  <c r="N642" i="21"/>
  <c r="H643" i="21"/>
  <c r="L642" i="21"/>
  <c r="I642" i="21"/>
  <c r="J642" i="21"/>
  <c r="K641" i="21"/>
  <c r="M641" i="21"/>
  <c r="O641" i="21"/>
  <c r="Q641" i="21"/>
  <c r="F642" i="21"/>
  <c r="D643" i="21"/>
  <c r="E642" i="21"/>
  <c r="L643" i="21"/>
  <c r="H644" i="21"/>
  <c r="N643" i="21"/>
  <c r="J643" i="21"/>
  <c r="P643" i="21"/>
  <c r="I643" i="21"/>
  <c r="O642" i="21"/>
  <c r="M642" i="21"/>
  <c r="Q642" i="21"/>
  <c r="K642" i="21"/>
  <c r="F643" i="21"/>
  <c r="D644" i="21"/>
  <c r="E643" i="21"/>
  <c r="I644" i="21"/>
  <c r="L644" i="21"/>
  <c r="P644" i="21"/>
  <c r="N644" i="21"/>
  <c r="H645" i="21"/>
  <c r="J644" i="21"/>
  <c r="M643" i="21"/>
  <c r="K643" i="21"/>
  <c r="Q643" i="21"/>
  <c r="O643" i="21"/>
  <c r="D645" i="21"/>
  <c r="E644" i="21"/>
  <c r="F644" i="21"/>
  <c r="Q644" i="21"/>
  <c r="M644" i="21"/>
  <c r="O644" i="21"/>
  <c r="K644" i="21"/>
  <c r="P645" i="21"/>
  <c r="H646" i="21"/>
  <c r="L645" i="21"/>
  <c r="J645" i="21"/>
  <c r="N645" i="21"/>
  <c r="I645" i="21"/>
  <c r="E645" i="21"/>
  <c r="F645" i="21"/>
  <c r="D646" i="21"/>
  <c r="J646" i="21"/>
  <c r="I646" i="21"/>
  <c r="L646" i="21"/>
  <c r="P646" i="21"/>
  <c r="H647" i="21"/>
  <c r="N646" i="21"/>
  <c r="K645" i="21"/>
  <c r="O645" i="21"/>
  <c r="Q645" i="21"/>
  <c r="M645" i="21"/>
  <c r="F646" i="21"/>
  <c r="E646" i="21"/>
  <c r="D647" i="21"/>
  <c r="M646" i="21"/>
  <c r="O646" i="21"/>
  <c r="K646" i="21"/>
  <c r="Q646" i="21"/>
  <c r="P647" i="21"/>
  <c r="L647" i="21"/>
  <c r="N647" i="21"/>
  <c r="H648" i="21"/>
  <c r="I647" i="21"/>
  <c r="J647" i="21"/>
  <c r="E647" i="21"/>
  <c r="D648" i="21"/>
  <c r="F647" i="21"/>
  <c r="J648" i="21"/>
  <c r="L648" i="21"/>
  <c r="P648" i="21"/>
  <c r="N648" i="21"/>
  <c r="I648" i="21"/>
  <c r="H649" i="21"/>
  <c r="K647" i="21"/>
  <c r="O647" i="21"/>
  <c r="M647" i="21"/>
  <c r="Q647" i="21"/>
  <c r="D649" i="21"/>
  <c r="E648" i="21"/>
  <c r="F648" i="21"/>
  <c r="O648" i="21"/>
  <c r="Q648" i="21"/>
  <c r="M648" i="21"/>
  <c r="K648" i="21"/>
  <c r="H650" i="21"/>
  <c r="I649" i="21"/>
  <c r="L649" i="21"/>
  <c r="N649" i="21"/>
  <c r="P649" i="21"/>
  <c r="J649" i="21"/>
  <c r="E649" i="21"/>
  <c r="D650" i="21"/>
  <c r="F649" i="21"/>
  <c r="H651" i="21"/>
  <c r="I650" i="21"/>
  <c r="P650" i="21"/>
  <c r="L650" i="21"/>
  <c r="N650" i="21"/>
  <c r="J650" i="21"/>
  <c r="K649" i="21"/>
  <c r="M649" i="21"/>
  <c r="O649" i="21"/>
  <c r="Q649" i="21"/>
  <c r="F650" i="21"/>
  <c r="D651" i="21"/>
  <c r="E650" i="21"/>
  <c r="H652" i="21"/>
  <c r="L651" i="21"/>
  <c r="J651" i="21"/>
  <c r="N651" i="21"/>
  <c r="I651" i="21"/>
  <c r="P651" i="21"/>
  <c r="M650" i="21"/>
  <c r="K650" i="21"/>
  <c r="O650" i="21"/>
  <c r="Q650" i="21"/>
  <c r="F651" i="21"/>
  <c r="E651" i="21"/>
  <c r="D652" i="21"/>
  <c r="J652" i="21"/>
  <c r="P652" i="21"/>
  <c r="L652" i="21"/>
  <c r="N652" i="21"/>
  <c r="H653" i="21"/>
  <c r="I652" i="21"/>
  <c r="O651" i="21"/>
  <c r="Q651" i="21"/>
  <c r="M651" i="21"/>
  <c r="K651" i="21"/>
  <c r="E652" i="21"/>
  <c r="F652" i="21"/>
  <c r="D653" i="21"/>
  <c r="J653" i="21"/>
  <c r="N653" i="21"/>
  <c r="L653" i="21"/>
  <c r="H654" i="21"/>
  <c r="I653" i="21"/>
  <c r="P653" i="21"/>
  <c r="O652" i="21"/>
  <c r="Q652" i="21"/>
  <c r="M652" i="21"/>
  <c r="K652" i="21"/>
  <c r="E653" i="21"/>
  <c r="F653" i="21"/>
  <c r="D654" i="21"/>
  <c r="I654" i="21"/>
  <c r="H655" i="21"/>
  <c r="P654" i="21"/>
  <c r="J654" i="21"/>
  <c r="L654" i="21"/>
  <c r="N654" i="21"/>
  <c r="M653" i="21"/>
  <c r="O653" i="21"/>
  <c r="K653" i="21"/>
  <c r="Q653" i="21"/>
  <c r="F654" i="21"/>
  <c r="D655" i="21"/>
  <c r="E654" i="21"/>
  <c r="K654" i="21"/>
  <c r="Q654" i="21"/>
  <c r="M654" i="21"/>
  <c r="O654" i="21"/>
  <c r="H656" i="21"/>
  <c r="N655" i="21"/>
  <c r="J655" i="21"/>
  <c r="L655" i="21"/>
  <c r="P655" i="21"/>
  <c r="I655" i="21"/>
  <c r="F655" i="21"/>
  <c r="D656" i="21"/>
  <c r="E655" i="21"/>
  <c r="N656" i="21"/>
  <c r="J656" i="21"/>
  <c r="I656" i="21"/>
  <c r="H657" i="21"/>
  <c r="P656" i="21"/>
  <c r="L656" i="21"/>
  <c r="O655" i="21"/>
  <c r="K655" i="21"/>
  <c r="M655" i="21"/>
  <c r="Q655" i="21"/>
  <c r="E656" i="21"/>
  <c r="D657" i="21"/>
  <c r="F656" i="21"/>
  <c r="M656" i="21"/>
  <c r="K656" i="21"/>
  <c r="O656" i="21"/>
  <c r="Q656" i="21"/>
  <c r="L657" i="21"/>
  <c r="I657" i="21"/>
  <c r="P657" i="21"/>
  <c r="H658" i="21"/>
  <c r="N657" i="21"/>
  <c r="J657" i="21"/>
  <c r="D658" i="21"/>
  <c r="E657" i="21"/>
  <c r="F657" i="21"/>
  <c r="O657" i="21"/>
  <c r="Q657" i="21"/>
  <c r="M657" i="21"/>
  <c r="K657" i="21"/>
  <c r="N658" i="21"/>
  <c r="I658" i="21"/>
  <c r="H659" i="21"/>
  <c r="P658" i="21"/>
  <c r="J658" i="21"/>
  <c r="L658" i="21"/>
  <c r="F658" i="21"/>
  <c r="E658" i="21"/>
  <c r="D659" i="21"/>
  <c r="Q658" i="21"/>
  <c r="M658" i="21"/>
  <c r="K658" i="21"/>
  <c r="O658" i="21"/>
  <c r="I659" i="21"/>
  <c r="L659" i="21"/>
  <c r="H660" i="21"/>
  <c r="J659" i="21"/>
  <c r="N659" i="21"/>
  <c r="P659" i="21"/>
  <c r="D660" i="21"/>
  <c r="F659" i="21"/>
  <c r="E659" i="21"/>
  <c r="M659" i="21"/>
  <c r="O659" i="21"/>
  <c r="K659" i="21"/>
  <c r="Q659" i="21"/>
  <c r="H661" i="21"/>
  <c r="P660" i="21"/>
  <c r="J660" i="21"/>
  <c r="I660" i="21"/>
  <c r="L660" i="21"/>
  <c r="N660" i="21"/>
  <c r="E660" i="21"/>
  <c r="D661" i="21"/>
  <c r="F660" i="21"/>
  <c r="I661" i="21"/>
  <c r="N661" i="21"/>
  <c r="L661" i="21"/>
  <c r="P661" i="21"/>
  <c r="H662" i="21"/>
  <c r="J661" i="21"/>
  <c r="O660" i="21"/>
  <c r="M660" i="21"/>
  <c r="K660" i="21"/>
  <c r="Q660" i="21"/>
  <c r="E661" i="21"/>
  <c r="D662" i="21"/>
  <c r="F661" i="21"/>
  <c r="K661" i="21"/>
  <c r="O661" i="21"/>
  <c r="Q661" i="21"/>
  <c r="M661" i="21"/>
  <c r="P662" i="21"/>
  <c r="N662" i="21"/>
  <c r="I662" i="21"/>
  <c r="L662" i="21"/>
  <c r="H663" i="21"/>
  <c r="J662" i="21"/>
  <c r="F662" i="21"/>
  <c r="E662" i="21"/>
  <c r="D663" i="21"/>
  <c r="M662" i="21"/>
  <c r="Q662" i="21"/>
  <c r="O662" i="21"/>
  <c r="K662" i="21"/>
  <c r="P663" i="21"/>
  <c r="L663" i="21"/>
  <c r="I663" i="21"/>
  <c r="J663" i="21"/>
  <c r="N663" i="21"/>
  <c r="H664" i="21"/>
  <c r="E663" i="21"/>
  <c r="D664" i="21"/>
  <c r="F663" i="21"/>
  <c r="M663" i="21"/>
  <c r="O663" i="21"/>
  <c r="Q663" i="21"/>
  <c r="K663" i="21"/>
  <c r="I664" i="21"/>
  <c r="J664" i="21"/>
  <c r="H665" i="21"/>
  <c r="L664" i="21"/>
  <c r="P664" i="21"/>
  <c r="N664" i="21"/>
  <c r="E664" i="21"/>
  <c r="D665" i="21"/>
  <c r="F664" i="21"/>
  <c r="K664" i="21"/>
  <c r="Q664" i="21"/>
  <c r="O664" i="21"/>
  <c r="M664" i="21"/>
  <c r="P665" i="21"/>
  <c r="J665" i="21"/>
  <c r="I665" i="21"/>
  <c r="N665" i="21"/>
  <c r="H666" i="21"/>
  <c r="L665" i="21"/>
  <c r="D666" i="21"/>
  <c r="E665" i="21"/>
  <c r="F665" i="21"/>
  <c r="M665" i="21"/>
  <c r="O665" i="21"/>
  <c r="K665" i="21"/>
  <c r="Q665" i="21"/>
  <c r="N666" i="21"/>
  <c r="I666" i="21"/>
  <c r="J666" i="21"/>
  <c r="H667" i="21"/>
  <c r="P666" i="21"/>
  <c r="L666" i="21"/>
  <c r="E666" i="21"/>
  <c r="D667" i="21"/>
  <c r="F666" i="21"/>
  <c r="K666" i="21"/>
  <c r="Q666" i="21"/>
  <c r="M666" i="21"/>
  <c r="O666" i="21"/>
  <c r="P667" i="21"/>
  <c r="J667" i="21"/>
  <c r="N667" i="21"/>
  <c r="I667" i="21"/>
  <c r="L667" i="21"/>
  <c r="H668" i="21"/>
  <c r="E667" i="21"/>
  <c r="F667" i="21"/>
  <c r="D668" i="21"/>
  <c r="K667" i="21"/>
  <c r="M667" i="21"/>
  <c r="Q667" i="21"/>
  <c r="O667" i="21"/>
  <c r="H669" i="21"/>
  <c r="J668" i="21"/>
  <c r="I668" i="21"/>
  <c r="N668" i="21"/>
  <c r="P668" i="21"/>
  <c r="L668" i="21"/>
  <c r="D669" i="21"/>
  <c r="F668" i="21"/>
  <c r="E668" i="21"/>
  <c r="P669" i="21"/>
  <c r="N669" i="21"/>
  <c r="J669" i="21"/>
  <c r="H670" i="21"/>
  <c r="I669" i="21"/>
  <c r="L669" i="21"/>
  <c r="M668" i="21"/>
  <c r="K668" i="21"/>
  <c r="O668" i="21"/>
  <c r="Q668" i="21"/>
  <c r="D670" i="21"/>
  <c r="F669" i="21"/>
  <c r="E669" i="21"/>
  <c r="I670" i="21"/>
  <c r="L670" i="21"/>
  <c r="H671" i="21"/>
  <c r="N670" i="21"/>
  <c r="J670" i="21"/>
  <c r="P670" i="21"/>
  <c r="O669" i="21"/>
  <c r="M669" i="21"/>
  <c r="Q669" i="21"/>
  <c r="K669" i="21"/>
  <c r="E670" i="21"/>
  <c r="D671" i="21"/>
  <c r="F670" i="21"/>
  <c r="Q670" i="21"/>
  <c r="K670" i="21"/>
  <c r="M670" i="21"/>
  <c r="O670" i="21"/>
  <c r="I671" i="21"/>
  <c r="P671" i="21"/>
  <c r="H672" i="21"/>
  <c r="J671" i="21"/>
  <c r="N671" i="21"/>
  <c r="L671" i="21"/>
  <c r="D672" i="21"/>
  <c r="E671" i="21"/>
  <c r="F671" i="21"/>
  <c r="M671" i="21"/>
  <c r="K671" i="21"/>
  <c r="Q671" i="21"/>
  <c r="O671" i="21"/>
  <c r="P672" i="21"/>
  <c r="N672" i="21"/>
  <c r="H673" i="21"/>
  <c r="I672" i="21"/>
  <c r="J672" i="21"/>
  <c r="L672" i="21"/>
  <c r="F672" i="21"/>
  <c r="D673" i="21"/>
  <c r="E672" i="21"/>
  <c r="I673" i="21"/>
  <c r="H674" i="21"/>
  <c r="J673" i="21"/>
  <c r="P673" i="21"/>
  <c r="N673" i="21"/>
  <c r="L673" i="21"/>
  <c r="Q672" i="21"/>
  <c r="O672" i="21"/>
  <c r="M672" i="21"/>
  <c r="K672" i="21"/>
  <c r="D674" i="21"/>
  <c r="E673" i="21"/>
  <c r="F673" i="21"/>
  <c r="M673" i="21"/>
  <c r="K673" i="21"/>
  <c r="O673" i="21"/>
  <c r="Q673" i="21"/>
  <c r="I674" i="21"/>
  <c r="P674" i="21"/>
  <c r="L674" i="21"/>
  <c r="J674" i="21"/>
  <c r="N674" i="21"/>
  <c r="H675" i="21"/>
  <c r="D675" i="21"/>
  <c r="F674" i="21"/>
  <c r="E674" i="21"/>
  <c r="K674" i="21"/>
  <c r="O674" i="21"/>
  <c r="M674" i="21"/>
  <c r="Q674" i="21"/>
  <c r="J675" i="21"/>
  <c r="H676" i="21"/>
  <c r="N675" i="21"/>
  <c r="I675" i="21"/>
  <c r="P675" i="21"/>
  <c r="L675" i="21"/>
  <c r="F675" i="21"/>
  <c r="E675" i="21"/>
  <c r="D676" i="21"/>
  <c r="N676" i="21"/>
  <c r="P676" i="21"/>
  <c r="I676" i="21"/>
  <c r="L676" i="21"/>
  <c r="J676" i="21"/>
  <c r="H677" i="21"/>
  <c r="Q675" i="21"/>
  <c r="M675" i="21"/>
  <c r="K675" i="21"/>
  <c r="O675" i="21"/>
  <c r="E676" i="21"/>
  <c r="D677" i="21"/>
  <c r="F676" i="21"/>
  <c r="K676" i="21"/>
  <c r="M676" i="21"/>
  <c r="O676" i="21"/>
  <c r="Q676" i="21"/>
  <c r="P677" i="21"/>
  <c r="H678" i="21"/>
  <c r="I677" i="21"/>
  <c r="L677" i="21"/>
  <c r="J677" i="21"/>
  <c r="N677" i="21"/>
  <c r="E677" i="21"/>
  <c r="F677" i="21"/>
  <c r="D678" i="21"/>
  <c r="I678" i="21"/>
  <c r="N678" i="21"/>
  <c r="H679" i="21"/>
  <c r="P678" i="21"/>
  <c r="L678" i="21"/>
  <c r="J678" i="21"/>
  <c r="K677" i="21"/>
  <c r="Q677" i="21"/>
  <c r="M677" i="21"/>
  <c r="O677" i="21"/>
  <c r="F678" i="21"/>
  <c r="E678" i="21"/>
  <c r="D679" i="21"/>
  <c r="K678" i="21"/>
  <c r="O678" i="21"/>
  <c r="M678" i="21"/>
  <c r="Q678" i="21"/>
  <c r="L679" i="21"/>
  <c r="J679" i="21"/>
  <c r="H680" i="21"/>
  <c r="P679" i="21"/>
  <c r="N679" i="21"/>
  <c r="I679" i="21"/>
  <c r="E679" i="21"/>
  <c r="F679" i="21"/>
  <c r="D680" i="21"/>
  <c r="I680" i="21"/>
  <c r="H681" i="21"/>
  <c r="L680" i="21"/>
  <c r="N680" i="21"/>
  <c r="P680" i="21"/>
  <c r="J680" i="21"/>
  <c r="O679" i="21"/>
  <c r="K679" i="21"/>
  <c r="M679" i="21"/>
  <c r="Q679" i="21"/>
  <c r="E680" i="21"/>
  <c r="F680" i="21"/>
  <c r="D681" i="21"/>
  <c r="Q680" i="21"/>
  <c r="K680" i="21"/>
  <c r="O680" i="21"/>
  <c r="M680" i="21"/>
  <c r="I681" i="21"/>
  <c r="H682" i="21"/>
  <c r="P681" i="21"/>
  <c r="L681" i="21"/>
  <c r="J681" i="21"/>
  <c r="N681" i="21"/>
  <c r="E681" i="21"/>
  <c r="D682" i="21"/>
  <c r="F681" i="21"/>
  <c r="K681" i="21"/>
  <c r="Q681" i="21"/>
  <c r="O681" i="21"/>
  <c r="M681" i="21"/>
  <c r="I682" i="21"/>
  <c r="N682" i="21"/>
  <c r="P682" i="21"/>
  <c r="H683" i="21"/>
  <c r="L682" i="21"/>
  <c r="J682" i="21"/>
  <c r="E682" i="21"/>
  <c r="D683" i="21"/>
  <c r="F682" i="21"/>
  <c r="M682" i="21"/>
  <c r="Q682" i="21"/>
  <c r="K682" i="21"/>
  <c r="O682" i="21"/>
  <c r="N683" i="21"/>
  <c r="P683" i="21"/>
  <c r="I683" i="21"/>
  <c r="L683" i="21"/>
  <c r="H684" i="21"/>
  <c r="J683" i="21"/>
  <c r="F683" i="21"/>
  <c r="D684" i="21"/>
  <c r="E683" i="21"/>
  <c r="M683" i="21"/>
  <c r="K683" i="21"/>
  <c r="Q683" i="21"/>
  <c r="O683" i="21"/>
  <c r="J684" i="21"/>
  <c r="P684" i="21"/>
  <c r="I684" i="21"/>
  <c r="N684" i="21"/>
  <c r="H685" i="21"/>
  <c r="L684" i="21"/>
  <c r="F684" i="21"/>
  <c r="D685" i="21"/>
  <c r="E684" i="21"/>
  <c r="Q684" i="21"/>
  <c r="M684" i="21"/>
  <c r="K684" i="21"/>
  <c r="O684" i="21"/>
  <c r="L685" i="21"/>
  <c r="P685" i="21"/>
  <c r="J685" i="21"/>
  <c r="H686" i="21"/>
  <c r="I685" i="21"/>
  <c r="N685" i="21"/>
  <c r="E685" i="21"/>
  <c r="F685" i="21"/>
  <c r="D686" i="21"/>
  <c r="N686" i="21"/>
  <c r="L686" i="21"/>
  <c r="P686" i="21"/>
  <c r="I686" i="21"/>
  <c r="J686" i="21"/>
  <c r="H687" i="21"/>
  <c r="M685" i="21"/>
  <c r="O685" i="21"/>
  <c r="K685" i="21"/>
  <c r="Q685" i="21"/>
  <c r="E686" i="21"/>
  <c r="D687" i="21"/>
  <c r="F686" i="21"/>
  <c r="O686" i="21"/>
  <c r="M686" i="21"/>
  <c r="Q686" i="21"/>
  <c r="K686" i="21"/>
  <c r="L687" i="21"/>
  <c r="H688" i="21"/>
  <c r="N687" i="21"/>
  <c r="J687" i="21"/>
  <c r="P687" i="21"/>
  <c r="I687" i="21"/>
  <c r="D688" i="21"/>
  <c r="F687" i="21"/>
  <c r="E687" i="21"/>
  <c r="J688" i="21"/>
  <c r="H689" i="21"/>
  <c r="N688" i="21"/>
  <c r="P688" i="21"/>
  <c r="I688" i="21"/>
  <c r="L688" i="21"/>
  <c r="M687" i="21"/>
  <c r="O687" i="21"/>
  <c r="Q687" i="21"/>
  <c r="K687" i="21"/>
  <c r="D689" i="21"/>
  <c r="E688" i="21"/>
  <c r="F688" i="21"/>
  <c r="L689" i="21"/>
  <c r="H690" i="21"/>
  <c r="J689" i="21"/>
  <c r="N689" i="21"/>
  <c r="P689" i="21"/>
  <c r="I689" i="21"/>
  <c r="Q688" i="21"/>
  <c r="M688" i="21"/>
  <c r="O688" i="21"/>
  <c r="K688" i="21"/>
  <c r="D690" i="21"/>
  <c r="F689" i="21"/>
  <c r="E689" i="21"/>
  <c r="J690" i="21"/>
  <c r="P690" i="21"/>
  <c r="H691" i="21"/>
  <c r="I690" i="21"/>
  <c r="N690" i="21"/>
  <c r="L690" i="21"/>
  <c r="Q689" i="21"/>
  <c r="M689" i="21"/>
  <c r="O689" i="21"/>
  <c r="K689" i="21"/>
  <c r="D691" i="21"/>
  <c r="F690" i="21"/>
  <c r="E690" i="21"/>
  <c r="I691" i="21"/>
  <c r="H692" i="21"/>
  <c r="N691" i="21"/>
  <c r="L691" i="21"/>
  <c r="J691" i="21"/>
  <c r="P691" i="21"/>
  <c r="Q690" i="21"/>
  <c r="M690" i="21"/>
  <c r="O690" i="21"/>
  <c r="K690" i="21"/>
  <c r="D692" i="21"/>
  <c r="F691" i="21"/>
  <c r="E691" i="21"/>
  <c r="O691" i="21"/>
  <c r="M691" i="21"/>
  <c r="Q691" i="21"/>
  <c r="K691" i="21"/>
  <c r="I692" i="21"/>
  <c r="L692" i="21"/>
  <c r="P692" i="21"/>
  <c r="J692" i="21"/>
  <c r="N692" i="21"/>
  <c r="H693" i="21"/>
  <c r="D693" i="21"/>
  <c r="F692" i="21"/>
  <c r="E692" i="21"/>
  <c r="M692" i="21"/>
  <c r="Q692" i="21"/>
  <c r="O692" i="21"/>
  <c r="K692" i="21"/>
  <c r="N693" i="21"/>
  <c r="J693" i="21"/>
  <c r="P693" i="21"/>
  <c r="L693" i="21"/>
  <c r="H694" i="21"/>
  <c r="I693" i="21"/>
  <c r="D694" i="21"/>
  <c r="F693" i="21"/>
  <c r="E693" i="21"/>
  <c r="I694" i="21"/>
  <c r="J694" i="21"/>
  <c r="N694" i="21"/>
  <c r="L694" i="21"/>
  <c r="P694" i="21"/>
  <c r="H695" i="21"/>
  <c r="M693" i="21"/>
  <c r="K693" i="21"/>
  <c r="Q693" i="21"/>
  <c r="O693" i="21"/>
  <c r="F694" i="21"/>
  <c r="E694" i="21"/>
  <c r="D695" i="21"/>
  <c r="O694" i="21"/>
  <c r="Q694" i="21"/>
  <c r="M694" i="21"/>
  <c r="K694" i="21"/>
  <c r="P695" i="21"/>
  <c r="I695" i="21"/>
  <c r="H696" i="21"/>
  <c r="L695" i="21"/>
  <c r="J695" i="21"/>
  <c r="N695" i="21"/>
  <c r="F695" i="21"/>
  <c r="E695" i="21"/>
  <c r="D696" i="21"/>
  <c r="O695" i="21"/>
  <c r="K695" i="21"/>
  <c r="Q695" i="21"/>
  <c r="M695" i="21"/>
  <c r="H697" i="21"/>
  <c r="N696" i="21"/>
  <c r="P696" i="21"/>
  <c r="J696" i="21"/>
  <c r="I696" i="21"/>
  <c r="L696" i="21"/>
  <c r="E696" i="21"/>
  <c r="D697" i="21"/>
  <c r="F696" i="21"/>
  <c r="P697" i="21"/>
  <c r="L697" i="21"/>
  <c r="I697" i="21"/>
  <c r="J697" i="21"/>
  <c r="N697" i="21"/>
  <c r="H698" i="21"/>
  <c r="K696" i="21"/>
  <c r="M696" i="21"/>
  <c r="Q696" i="21"/>
  <c r="O696" i="21"/>
  <c r="E697" i="21"/>
  <c r="F697" i="21"/>
  <c r="D698" i="21"/>
  <c r="K697" i="21"/>
  <c r="M697" i="21"/>
  <c r="O697" i="21"/>
  <c r="Q697" i="21"/>
  <c r="L698" i="21"/>
  <c r="P698" i="21"/>
  <c r="J698" i="21"/>
  <c r="N698" i="21"/>
  <c r="H699" i="21"/>
  <c r="I698" i="21"/>
  <c r="F698" i="21"/>
  <c r="E698" i="21"/>
  <c r="D699" i="21"/>
  <c r="L699" i="21"/>
  <c r="H700" i="21"/>
  <c r="J699" i="21"/>
  <c r="N699" i="21"/>
  <c r="P699" i="21"/>
  <c r="I699" i="21"/>
  <c r="Q698" i="21"/>
  <c r="M698" i="21"/>
  <c r="O698" i="21"/>
  <c r="K698" i="21"/>
  <c r="F699" i="21"/>
  <c r="E699" i="21"/>
  <c r="D700" i="21"/>
  <c r="L700" i="21"/>
  <c r="P700" i="21"/>
  <c r="H701" i="21"/>
  <c r="J700" i="21"/>
  <c r="N700" i="21"/>
  <c r="I700" i="21"/>
  <c r="Q699" i="21"/>
  <c r="M699" i="21"/>
  <c r="O699" i="21"/>
  <c r="K699" i="21"/>
  <c r="D701" i="21"/>
  <c r="F700" i="21"/>
  <c r="E700" i="21"/>
  <c r="J701" i="21"/>
  <c r="I701" i="21"/>
  <c r="P701" i="21"/>
  <c r="N701" i="21"/>
  <c r="L701" i="21"/>
  <c r="H702" i="21"/>
  <c r="Q700" i="21"/>
  <c r="M700" i="21"/>
  <c r="K700" i="21"/>
  <c r="O700" i="21"/>
  <c r="D702" i="21"/>
  <c r="F701" i="21"/>
  <c r="E701" i="21"/>
  <c r="O701" i="21"/>
  <c r="K701" i="21"/>
  <c r="M701" i="21"/>
  <c r="Q701" i="21"/>
  <c r="P702" i="21"/>
  <c r="L702" i="21"/>
  <c r="N702" i="21"/>
  <c r="J702" i="21"/>
  <c r="I702" i="21"/>
  <c r="H703" i="21"/>
  <c r="E702" i="21"/>
  <c r="F702" i="21"/>
  <c r="D703" i="21"/>
  <c r="M702" i="21"/>
  <c r="K702" i="21"/>
  <c r="Q702" i="21"/>
  <c r="O702" i="21"/>
  <c r="L703" i="21"/>
  <c r="P703" i="21"/>
  <c r="H704" i="21"/>
  <c r="I703" i="21"/>
  <c r="J703" i="21"/>
  <c r="N703" i="21"/>
  <c r="E703" i="21"/>
  <c r="D704" i="21"/>
  <c r="F703" i="21"/>
  <c r="I704" i="21"/>
  <c r="L704" i="21"/>
  <c r="J704" i="21"/>
  <c r="H705" i="21"/>
  <c r="N704" i="21"/>
  <c r="P704" i="21"/>
  <c r="K703" i="21"/>
  <c r="O703" i="21"/>
  <c r="Q703" i="21"/>
  <c r="M703" i="21"/>
  <c r="D705" i="21"/>
  <c r="E704" i="21"/>
  <c r="F704" i="21"/>
  <c r="K704" i="21"/>
  <c r="O704" i="21"/>
  <c r="Q704" i="21"/>
  <c r="M704" i="21"/>
  <c r="I705" i="21"/>
  <c r="L705" i="21"/>
  <c r="P705" i="21"/>
  <c r="J705" i="21"/>
  <c r="N705" i="21"/>
  <c r="H706" i="21"/>
  <c r="D706" i="21"/>
  <c r="F705" i="21"/>
  <c r="E705" i="21"/>
  <c r="M705" i="21"/>
  <c r="O705" i="21"/>
  <c r="Q705" i="21"/>
  <c r="K705" i="21"/>
  <c r="H707" i="21"/>
  <c r="P706" i="21"/>
  <c r="J706" i="21"/>
  <c r="I706" i="21"/>
  <c r="N706" i="21"/>
  <c r="L706" i="21"/>
  <c r="F706" i="21"/>
  <c r="D707" i="21"/>
  <c r="E706" i="21"/>
  <c r="H708" i="21"/>
  <c r="I707" i="21"/>
  <c r="N707" i="21"/>
  <c r="J707" i="21"/>
  <c r="P707" i="21"/>
  <c r="L707" i="21"/>
  <c r="K706" i="21"/>
  <c r="Q706" i="21"/>
  <c r="M706" i="21"/>
  <c r="O706" i="21"/>
  <c r="D708" i="21"/>
  <c r="E707" i="21"/>
  <c r="F707" i="21"/>
  <c r="H709" i="21"/>
  <c r="N708" i="21"/>
  <c r="L708" i="21"/>
  <c r="J708" i="21"/>
  <c r="I708" i="21"/>
  <c r="P708" i="21"/>
  <c r="Q707" i="21"/>
  <c r="M707" i="21"/>
  <c r="K707" i="21"/>
  <c r="O707" i="21"/>
  <c r="E708" i="21"/>
  <c r="F708" i="21"/>
  <c r="D709" i="21"/>
  <c r="J709" i="21"/>
  <c r="H710" i="21"/>
  <c r="P709" i="21"/>
  <c r="L709" i="21"/>
  <c r="I709" i="21"/>
  <c r="N709" i="21"/>
  <c r="Q708" i="21"/>
  <c r="K708" i="21"/>
  <c r="O708" i="21"/>
  <c r="M708" i="21"/>
  <c r="E709" i="21"/>
  <c r="F709" i="21"/>
  <c r="D710" i="21"/>
  <c r="L710" i="21"/>
  <c r="H711" i="21"/>
  <c r="I710" i="21"/>
  <c r="P710" i="21"/>
  <c r="N710" i="21"/>
  <c r="J710" i="21"/>
  <c r="K709" i="21"/>
  <c r="O709" i="21"/>
  <c r="Q709" i="21"/>
  <c r="M709" i="21"/>
  <c r="D711" i="21"/>
  <c r="E710" i="21"/>
  <c r="F710" i="21"/>
  <c r="N711" i="21"/>
  <c r="P711" i="21"/>
  <c r="H712" i="21"/>
  <c r="L711" i="21"/>
  <c r="I711" i="21"/>
  <c r="J711" i="21"/>
  <c r="K710" i="21"/>
  <c r="O710" i="21"/>
  <c r="Q710" i="21"/>
  <c r="M710" i="21"/>
  <c r="F711" i="21"/>
  <c r="D712" i="21"/>
  <c r="E711" i="21"/>
  <c r="P712" i="21"/>
  <c r="I712" i="21"/>
  <c r="L712" i="21"/>
  <c r="N712" i="21"/>
  <c r="J712" i="21"/>
  <c r="H713" i="21"/>
  <c r="Q711" i="21"/>
  <c r="O711" i="21"/>
  <c r="M711" i="21"/>
  <c r="K711" i="21"/>
  <c r="D713" i="21"/>
  <c r="F712" i="21"/>
  <c r="E712" i="21"/>
  <c r="M712" i="21"/>
  <c r="K712" i="21"/>
  <c r="Q712" i="21"/>
  <c r="O712" i="21"/>
  <c r="P713" i="21"/>
  <c r="H714" i="21"/>
  <c r="N713" i="21"/>
  <c r="I713" i="21"/>
  <c r="L713" i="21"/>
  <c r="J713" i="21"/>
  <c r="E713" i="21"/>
  <c r="F713" i="21"/>
  <c r="D714" i="21"/>
  <c r="L714" i="21"/>
  <c r="N714" i="21"/>
  <c r="H715" i="21"/>
  <c r="P714" i="21"/>
  <c r="J714" i="21"/>
  <c r="I714" i="21"/>
  <c r="K713" i="21"/>
  <c r="O713" i="21"/>
  <c r="M713" i="21"/>
  <c r="Q713" i="21"/>
  <c r="E714" i="21"/>
  <c r="D715" i="21"/>
  <c r="F714" i="21"/>
  <c r="J715" i="21"/>
  <c r="I715" i="21"/>
  <c r="N715" i="21"/>
  <c r="H716" i="21"/>
  <c r="P715" i="21"/>
  <c r="L715" i="21"/>
  <c r="Q714" i="21"/>
  <c r="M714" i="21"/>
  <c r="O714" i="21"/>
  <c r="K714" i="21"/>
  <c r="F715" i="21"/>
  <c r="E715" i="21"/>
  <c r="D716" i="21"/>
  <c r="K715" i="21"/>
  <c r="Q715" i="21"/>
  <c r="M715" i="21"/>
  <c r="O715" i="21"/>
  <c r="J716" i="21"/>
  <c r="H717" i="21"/>
  <c r="I716" i="21"/>
  <c r="L716" i="21"/>
  <c r="N716" i="21"/>
  <c r="P716" i="21"/>
  <c r="F716" i="21"/>
  <c r="D717" i="21"/>
  <c r="E716" i="21"/>
  <c r="L717" i="21"/>
  <c r="J717" i="21"/>
  <c r="N717" i="21"/>
  <c r="H718" i="21"/>
  <c r="P717" i="21"/>
  <c r="I717" i="21"/>
  <c r="O716" i="21"/>
  <c r="K716" i="21"/>
  <c r="Q716" i="21"/>
  <c r="M716" i="21"/>
  <c r="D718" i="21"/>
  <c r="F717" i="21"/>
  <c r="E717" i="21"/>
  <c r="P718" i="21"/>
  <c r="L718" i="21"/>
  <c r="H719" i="21"/>
  <c r="J718" i="21"/>
  <c r="I718" i="21"/>
  <c r="N718" i="21"/>
  <c r="O717" i="21"/>
  <c r="K717" i="21"/>
  <c r="M717" i="21"/>
  <c r="Q717" i="21"/>
  <c r="D719" i="21"/>
  <c r="F718" i="21"/>
  <c r="E718" i="21"/>
  <c r="I719" i="21"/>
  <c r="J719" i="21"/>
  <c r="L719" i="21"/>
  <c r="H720" i="21"/>
  <c r="P719" i="21"/>
  <c r="N719" i="21"/>
  <c r="Q718" i="21"/>
  <c r="K718" i="21"/>
  <c r="M718" i="21"/>
  <c r="O718" i="21"/>
  <c r="E719" i="21"/>
  <c r="D720" i="21"/>
  <c r="F719" i="21"/>
  <c r="Q719" i="21"/>
  <c r="O719" i="21"/>
  <c r="M719" i="21"/>
  <c r="K719" i="21"/>
  <c r="J720" i="21"/>
  <c r="I720" i="21"/>
  <c r="L720" i="21"/>
  <c r="N720" i="21"/>
  <c r="P720" i="21"/>
  <c r="H721" i="21"/>
  <c r="F720" i="21"/>
  <c r="E720" i="21"/>
  <c r="D721" i="21"/>
  <c r="M720" i="21"/>
  <c r="Q720" i="21"/>
  <c r="K720" i="21"/>
  <c r="O720" i="21"/>
  <c r="P721" i="21"/>
  <c r="H722" i="21"/>
  <c r="I721" i="21"/>
  <c r="N721" i="21"/>
  <c r="L721" i="21"/>
  <c r="J721" i="21"/>
  <c r="D722" i="21"/>
  <c r="E721" i="21"/>
  <c r="F721" i="21"/>
  <c r="N722" i="21"/>
  <c r="I722" i="21"/>
  <c r="P722" i="21"/>
  <c r="H723" i="21"/>
  <c r="J722" i="21"/>
  <c r="L722" i="21"/>
  <c r="M721" i="21"/>
  <c r="K721" i="21"/>
  <c r="O721" i="21"/>
  <c r="Q721" i="21"/>
  <c r="E722" i="21"/>
  <c r="D723" i="21"/>
  <c r="F722" i="21"/>
  <c r="O722" i="21"/>
  <c r="M722" i="21"/>
  <c r="K722" i="21"/>
  <c r="Q722" i="21"/>
  <c r="L723" i="21"/>
  <c r="I723" i="21"/>
  <c r="J723" i="21"/>
  <c r="N723" i="21"/>
  <c r="P723" i="21"/>
  <c r="H724" i="21"/>
  <c r="D724" i="21"/>
  <c r="E723" i="21"/>
  <c r="F723" i="21"/>
  <c r="Q723" i="21"/>
  <c r="K723" i="21"/>
  <c r="M723" i="21"/>
  <c r="O723" i="21"/>
  <c r="J724" i="21"/>
  <c r="H725" i="21"/>
  <c r="N724" i="21"/>
  <c r="P724" i="21"/>
  <c r="I724" i="21"/>
  <c r="L724" i="21"/>
  <c r="D725" i="21"/>
  <c r="F724" i="21"/>
  <c r="E724" i="21"/>
  <c r="L725" i="21"/>
  <c r="P725" i="21"/>
  <c r="J725" i="21"/>
  <c r="N725" i="21"/>
  <c r="H726" i="21"/>
  <c r="I725" i="21"/>
  <c r="M724" i="21"/>
  <c r="Q724" i="21"/>
  <c r="K724" i="21"/>
  <c r="O724" i="21"/>
  <c r="D726" i="21"/>
  <c r="E725" i="21"/>
  <c r="F725" i="21"/>
  <c r="L726" i="21"/>
  <c r="H727" i="21"/>
  <c r="N726" i="21"/>
  <c r="I726" i="21"/>
  <c r="J726" i="21"/>
  <c r="P726" i="21"/>
  <c r="Q725" i="21"/>
  <c r="K725" i="21"/>
  <c r="O725" i="21"/>
  <c r="M725" i="21"/>
  <c r="F726" i="21"/>
  <c r="E726" i="21"/>
  <c r="D727" i="21"/>
  <c r="J727" i="21"/>
  <c r="I727" i="21"/>
  <c r="P727" i="21"/>
  <c r="L727" i="21"/>
  <c r="H728" i="21"/>
  <c r="N727" i="21"/>
  <c r="M726" i="21"/>
  <c r="K726" i="21"/>
  <c r="Q726" i="21"/>
  <c r="O726" i="21"/>
  <c r="F727" i="21"/>
  <c r="D728" i="21"/>
  <c r="E727" i="21"/>
  <c r="K727" i="21"/>
  <c r="Q727" i="21"/>
  <c r="M727" i="21"/>
  <c r="O727" i="21"/>
  <c r="L728" i="21"/>
  <c r="H729" i="21"/>
  <c r="N728" i="21"/>
  <c r="P728" i="21"/>
  <c r="I728" i="21"/>
  <c r="J728" i="21"/>
  <c r="F728" i="21"/>
  <c r="D729" i="21"/>
  <c r="E728" i="21"/>
  <c r="N729" i="21"/>
  <c r="I729" i="21"/>
  <c r="P729" i="21"/>
  <c r="L729" i="21"/>
  <c r="J729" i="21"/>
  <c r="H730" i="21"/>
  <c r="M728" i="21"/>
  <c r="O728" i="21"/>
  <c r="Q728" i="21"/>
  <c r="K728" i="21"/>
  <c r="F729" i="21"/>
  <c r="E729" i="21"/>
  <c r="D730" i="21"/>
  <c r="Q729" i="21"/>
  <c r="O729" i="21"/>
  <c r="K729" i="21"/>
  <c r="M729" i="21"/>
  <c r="H731" i="21"/>
  <c r="L730" i="21"/>
  <c r="P730" i="21"/>
  <c r="J730" i="21"/>
  <c r="I730" i="21"/>
  <c r="N730" i="21"/>
  <c r="D731" i="21"/>
  <c r="E730" i="21"/>
  <c r="F730" i="21"/>
  <c r="I731" i="21"/>
  <c r="H732" i="21"/>
  <c r="N731" i="21"/>
  <c r="J731" i="21"/>
  <c r="P731" i="21"/>
  <c r="L731" i="21"/>
  <c r="Q730" i="21"/>
  <c r="K730" i="21"/>
  <c r="M730" i="21"/>
  <c r="O730" i="21"/>
  <c r="D732" i="21"/>
  <c r="E731" i="21"/>
  <c r="F731" i="21"/>
  <c r="O731" i="21"/>
  <c r="Q731" i="21"/>
  <c r="K731" i="21"/>
  <c r="M731" i="21"/>
  <c r="J732" i="21"/>
  <c r="L732" i="21"/>
  <c r="I732" i="21"/>
  <c r="P732" i="21"/>
  <c r="H733" i="21"/>
  <c r="N732" i="21"/>
  <c r="D733" i="21"/>
  <c r="E732" i="21"/>
  <c r="F732" i="21"/>
  <c r="M732" i="21"/>
  <c r="K732" i="21"/>
  <c r="O732" i="21"/>
  <c r="Q732" i="21"/>
  <c r="P733" i="21"/>
  <c r="N733" i="21"/>
  <c r="L733" i="21"/>
  <c r="J733" i="21"/>
  <c r="I733" i="21"/>
  <c r="H734" i="21"/>
  <c r="E733" i="21"/>
  <c r="D734" i="21"/>
  <c r="F733" i="21"/>
  <c r="O733" i="21"/>
  <c r="K733" i="21"/>
  <c r="Q733" i="21"/>
  <c r="M733" i="21"/>
  <c r="N734" i="21"/>
  <c r="H735" i="21"/>
  <c r="I734" i="21"/>
  <c r="P734" i="21"/>
  <c r="J734" i="21"/>
  <c r="L734" i="21"/>
  <c r="E734" i="21"/>
  <c r="F734" i="21"/>
  <c r="D735" i="21"/>
  <c r="I735" i="21"/>
  <c r="N735" i="21"/>
  <c r="L735" i="21"/>
  <c r="J735" i="21"/>
  <c r="P735" i="21"/>
  <c r="H736" i="21"/>
  <c r="Q734" i="21"/>
  <c r="O734" i="21"/>
  <c r="M734" i="21"/>
  <c r="K734" i="21"/>
  <c r="D736" i="21"/>
  <c r="E735" i="21"/>
  <c r="F735" i="21"/>
  <c r="K735" i="21"/>
  <c r="Q735" i="21"/>
  <c r="O735" i="21"/>
  <c r="M735" i="21"/>
  <c r="I736" i="21"/>
  <c r="J736" i="21"/>
  <c r="H737" i="21"/>
  <c r="N736" i="21"/>
  <c r="L736" i="21"/>
  <c r="P736" i="21"/>
  <c r="E736" i="21"/>
  <c r="F736" i="21"/>
  <c r="D737" i="21"/>
  <c r="Q736" i="21"/>
  <c r="O736" i="21"/>
  <c r="K736" i="21"/>
  <c r="M736" i="21"/>
  <c r="L737" i="21"/>
  <c r="J737" i="21"/>
  <c r="N737" i="21"/>
  <c r="P737" i="21"/>
  <c r="I737" i="21"/>
  <c r="H738" i="21"/>
  <c r="F737" i="21"/>
  <c r="D738" i="21"/>
  <c r="E737" i="21"/>
  <c r="M737" i="21"/>
  <c r="Q737" i="21"/>
  <c r="O737" i="21"/>
  <c r="K737" i="21"/>
  <c r="J738" i="21"/>
  <c r="I738" i="21"/>
  <c r="L738" i="21"/>
  <c r="H739" i="21"/>
  <c r="P738" i="21"/>
  <c r="N738" i="21"/>
  <c r="E738" i="21"/>
  <c r="D739" i="21"/>
  <c r="F738" i="21"/>
  <c r="Q738" i="21"/>
  <c r="O738" i="21"/>
  <c r="K738" i="21"/>
  <c r="M738" i="21"/>
  <c r="N739" i="21"/>
  <c r="I739" i="21"/>
  <c r="L739" i="21"/>
  <c r="J739" i="21"/>
  <c r="P739" i="21"/>
  <c r="H740" i="21"/>
  <c r="F739" i="21"/>
  <c r="E739" i="21"/>
  <c r="D740" i="21"/>
  <c r="O739" i="21"/>
  <c r="Q739" i="21"/>
  <c r="K739" i="21"/>
  <c r="M739" i="21"/>
  <c r="L740" i="21"/>
  <c r="I740" i="21"/>
  <c r="H741" i="21"/>
  <c r="P740" i="21"/>
  <c r="N740" i="21"/>
  <c r="J740" i="21"/>
  <c r="F740" i="21"/>
  <c r="E740" i="21"/>
  <c r="D741" i="21"/>
  <c r="Q740" i="21"/>
  <c r="M740" i="21"/>
  <c r="K740" i="21"/>
  <c r="O740" i="21"/>
  <c r="P741" i="21"/>
  <c r="I741" i="21"/>
  <c r="N741" i="21"/>
  <c r="L741" i="21"/>
  <c r="J741" i="21"/>
  <c r="H742" i="21"/>
  <c r="E741" i="21"/>
  <c r="F741" i="21"/>
  <c r="D742" i="21"/>
  <c r="M741" i="21"/>
  <c r="Q741" i="21"/>
  <c r="O741" i="21"/>
  <c r="K741" i="21"/>
  <c r="J742" i="21"/>
  <c r="P742" i="21"/>
  <c r="I742" i="21"/>
  <c r="L742" i="21"/>
  <c r="H743" i="21"/>
  <c r="N742" i="21"/>
  <c r="D743" i="21"/>
  <c r="E742" i="21"/>
  <c r="F742" i="21"/>
  <c r="K742" i="21"/>
  <c r="M742" i="21"/>
  <c r="O742" i="21"/>
  <c r="Q742" i="21"/>
  <c r="N743" i="21"/>
  <c r="H744" i="21"/>
  <c r="J743" i="21"/>
  <c r="P743" i="21"/>
  <c r="I743" i="21"/>
  <c r="L743" i="21"/>
  <c r="F743" i="21"/>
  <c r="D744" i="21"/>
  <c r="E743" i="21"/>
  <c r="P744" i="21"/>
  <c r="N744" i="21"/>
  <c r="J744" i="21"/>
  <c r="H745" i="21"/>
  <c r="I744" i="21"/>
  <c r="L744" i="21"/>
  <c r="O743" i="21"/>
  <c r="M743" i="21"/>
  <c r="K743" i="21"/>
  <c r="Q743" i="21"/>
  <c r="F744" i="21"/>
  <c r="E744" i="21"/>
  <c r="D745" i="21"/>
  <c r="L745" i="21"/>
  <c r="P745" i="21"/>
  <c r="N745" i="21"/>
  <c r="J745" i="21"/>
  <c r="H746" i="21"/>
  <c r="I745" i="21"/>
  <c r="K744" i="21"/>
  <c r="O744" i="21"/>
  <c r="Q744" i="21"/>
  <c r="M744" i="21"/>
  <c r="E745" i="21"/>
  <c r="D746" i="21"/>
  <c r="F745" i="21"/>
  <c r="N746" i="21"/>
  <c r="H747" i="21"/>
  <c r="L746" i="21"/>
  <c r="P746" i="21"/>
  <c r="I746" i="21"/>
  <c r="J746" i="21"/>
  <c r="O745" i="21"/>
  <c r="Q745" i="21"/>
  <c r="K745" i="21"/>
  <c r="M745" i="21"/>
  <c r="F746" i="21"/>
  <c r="D747" i="21"/>
  <c r="E746" i="21"/>
  <c r="N747" i="21"/>
  <c r="J747" i="21"/>
  <c r="P747" i="21"/>
  <c r="I747" i="21"/>
  <c r="H748" i="21"/>
  <c r="L747" i="21"/>
  <c r="Q746" i="21"/>
  <c r="K746" i="21"/>
  <c r="O746" i="21"/>
  <c r="M746" i="21"/>
  <c r="E747" i="21"/>
  <c r="D748" i="21"/>
  <c r="F747" i="21"/>
  <c r="M747" i="21"/>
  <c r="O747" i="21"/>
  <c r="Q747" i="21"/>
  <c r="K747" i="21"/>
  <c r="P748" i="21"/>
  <c r="H749" i="21"/>
  <c r="J748" i="21"/>
  <c r="N748" i="21"/>
  <c r="L748" i="21"/>
  <c r="I748" i="21"/>
  <c r="E748" i="21"/>
  <c r="F748" i="21"/>
  <c r="D749" i="21"/>
  <c r="L749" i="21"/>
  <c r="I749" i="21"/>
  <c r="N749" i="21"/>
  <c r="P749" i="21"/>
  <c r="J749" i="21"/>
  <c r="H750" i="21"/>
  <c r="Q748" i="21"/>
  <c r="K748" i="21"/>
  <c r="O748" i="21"/>
  <c r="M748" i="21"/>
  <c r="E749" i="21"/>
  <c r="D750" i="21"/>
  <c r="F749" i="21"/>
  <c r="Q749" i="21"/>
  <c r="K749" i="21"/>
  <c r="O749" i="21"/>
  <c r="M749" i="21"/>
  <c r="P750" i="21"/>
  <c r="N750" i="21"/>
  <c r="I750" i="21"/>
  <c r="H751" i="21"/>
  <c r="L750" i="21"/>
  <c r="J750" i="21"/>
  <c r="E750" i="21"/>
  <c r="F750" i="21"/>
  <c r="D751" i="21"/>
  <c r="Q750" i="21"/>
  <c r="K750" i="21"/>
  <c r="M750" i="21"/>
  <c r="O750" i="21"/>
  <c r="P751" i="21"/>
  <c r="I751" i="21"/>
  <c r="J751" i="21"/>
  <c r="H752" i="21"/>
  <c r="N751" i="21"/>
  <c r="L751" i="21"/>
  <c r="D752" i="21"/>
  <c r="E751" i="21"/>
  <c r="F751" i="21"/>
  <c r="O751" i="21"/>
  <c r="Q751" i="21"/>
  <c r="M751" i="21"/>
  <c r="K751" i="21"/>
  <c r="I752" i="21"/>
  <c r="P752" i="21"/>
  <c r="J752" i="21"/>
  <c r="H753" i="21"/>
  <c r="L752" i="21"/>
  <c r="N752" i="21"/>
  <c r="E752" i="21"/>
  <c r="F752" i="21"/>
  <c r="D753" i="21"/>
  <c r="M752" i="21"/>
  <c r="Q752" i="21"/>
  <c r="O752" i="21"/>
  <c r="K752" i="21"/>
  <c r="P753" i="21"/>
  <c r="L753" i="21"/>
  <c r="H754" i="21"/>
  <c r="I753" i="21"/>
  <c r="N753" i="21"/>
  <c r="J753" i="21"/>
  <c r="D754" i="21"/>
  <c r="E753" i="21"/>
  <c r="F753" i="21"/>
  <c r="H755" i="21"/>
  <c r="L754" i="21"/>
  <c r="I754" i="21"/>
  <c r="J754" i="21"/>
  <c r="P754" i="21"/>
  <c r="N754" i="21"/>
  <c r="K753" i="21"/>
  <c r="O753" i="21"/>
  <c r="M753" i="21"/>
  <c r="Q753" i="21"/>
  <c r="D755" i="21"/>
  <c r="F754" i="21"/>
  <c r="E754" i="21"/>
  <c r="P755" i="21"/>
  <c r="H756" i="21"/>
  <c r="L755" i="21"/>
  <c r="J755" i="21"/>
  <c r="N755" i="21"/>
  <c r="I755" i="21"/>
  <c r="K754" i="21"/>
  <c r="O754" i="21"/>
  <c r="M754" i="21"/>
  <c r="Q754" i="21"/>
  <c r="F755" i="21"/>
  <c r="D756" i="21"/>
  <c r="E755" i="21"/>
  <c r="I756" i="21"/>
  <c r="P756" i="21"/>
  <c r="J756" i="21"/>
  <c r="H757" i="21"/>
  <c r="L756" i="21"/>
  <c r="N756" i="21"/>
  <c r="O755" i="21"/>
  <c r="Q755" i="21"/>
  <c r="K755" i="21"/>
  <c r="M755" i="21"/>
  <c r="D757" i="21"/>
  <c r="E756" i="21"/>
  <c r="F756" i="21"/>
  <c r="Q756" i="21"/>
  <c r="O756" i="21"/>
  <c r="K756" i="21"/>
  <c r="M756" i="21"/>
  <c r="N757" i="21"/>
  <c r="L757" i="21"/>
  <c r="I757" i="21"/>
  <c r="H758" i="21"/>
  <c r="J757" i="21"/>
  <c r="P757" i="21"/>
  <c r="F757" i="21"/>
  <c r="E757" i="21"/>
  <c r="D758" i="21"/>
  <c r="K757" i="21"/>
  <c r="Q757" i="21"/>
  <c r="M757" i="21"/>
  <c r="O757" i="21"/>
  <c r="J758" i="21"/>
  <c r="L758" i="21"/>
  <c r="I758" i="21"/>
  <c r="N758" i="21"/>
  <c r="P758" i="21"/>
  <c r="H759" i="21"/>
  <c r="D759" i="21"/>
  <c r="F758" i="21"/>
  <c r="E758" i="21"/>
  <c r="M758" i="21"/>
  <c r="Q758" i="21"/>
  <c r="K758" i="21"/>
  <c r="O758" i="21"/>
  <c r="J759" i="21"/>
  <c r="I759" i="21"/>
  <c r="L759" i="21"/>
  <c r="N759" i="21"/>
  <c r="H760" i="21"/>
  <c r="P759" i="21"/>
  <c r="E759" i="21"/>
  <c r="F759" i="21"/>
  <c r="D760" i="21"/>
  <c r="Q759" i="21"/>
  <c r="K759" i="21"/>
  <c r="O759" i="21"/>
  <c r="M759" i="21"/>
  <c r="P760" i="21"/>
  <c r="N760" i="21"/>
  <c r="H761" i="21"/>
  <c r="I760" i="21"/>
  <c r="J760" i="21"/>
  <c r="L760" i="21"/>
  <c r="F760" i="21"/>
  <c r="E760" i="21"/>
  <c r="D761" i="21"/>
  <c r="N761" i="21"/>
  <c r="P761" i="21"/>
  <c r="J761" i="21"/>
  <c r="H762" i="21"/>
  <c r="I761" i="21"/>
  <c r="L761" i="21"/>
  <c r="O760" i="21"/>
  <c r="K760" i="21"/>
  <c r="Q760" i="21"/>
  <c r="M760" i="21"/>
  <c r="D762" i="21"/>
  <c r="E761" i="21"/>
  <c r="F761" i="21"/>
  <c r="H763" i="21"/>
  <c r="J762" i="21"/>
  <c r="P762" i="21"/>
  <c r="N762" i="21"/>
  <c r="I762" i="21"/>
  <c r="L762" i="21"/>
  <c r="O761" i="21"/>
  <c r="K761" i="21"/>
  <c r="Q761" i="21"/>
  <c r="M761" i="21"/>
  <c r="D763" i="21"/>
  <c r="F762" i="21"/>
  <c r="E762" i="21"/>
  <c r="H764" i="21"/>
  <c r="J763" i="21"/>
  <c r="I763" i="21"/>
  <c r="L763" i="21"/>
  <c r="N763" i="21"/>
  <c r="P763" i="21"/>
  <c r="Q762" i="21"/>
  <c r="K762" i="21"/>
  <c r="M762" i="21"/>
  <c r="O762" i="21"/>
  <c r="D764" i="21"/>
  <c r="E763" i="21"/>
  <c r="F763" i="21"/>
  <c r="N764" i="21"/>
  <c r="I764" i="21"/>
  <c r="H765" i="21"/>
  <c r="L764" i="21"/>
  <c r="P764" i="21"/>
  <c r="J764" i="21"/>
  <c r="O763" i="21"/>
  <c r="M763" i="21"/>
  <c r="Q763" i="21"/>
  <c r="K763" i="21"/>
  <c r="D765" i="21"/>
  <c r="F764" i="21"/>
  <c r="E764" i="21"/>
  <c r="Q764" i="21"/>
  <c r="M764" i="21"/>
  <c r="K764" i="21"/>
  <c r="O764" i="21"/>
  <c r="P765" i="21"/>
  <c r="L765" i="21"/>
  <c r="H766" i="21"/>
  <c r="I765" i="21"/>
  <c r="J765" i="21"/>
  <c r="N765" i="21"/>
  <c r="F765" i="21"/>
  <c r="D766" i="21"/>
  <c r="E765" i="21"/>
  <c r="N766" i="21"/>
  <c r="I766" i="21"/>
  <c r="P766" i="21"/>
  <c r="H767" i="21"/>
  <c r="L766" i="21"/>
  <c r="J766" i="21"/>
  <c r="Q765" i="21"/>
  <c r="O765" i="21"/>
  <c r="M765" i="21"/>
  <c r="K765" i="21"/>
  <c r="F766" i="21"/>
  <c r="D767" i="21"/>
  <c r="E766" i="21"/>
  <c r="O766" i="21"/>
  <c r="Q766" i="21"/>
  <c r="K766" i="21"/>
  <c r="M766" i="21"/>
  <c r="P767" i="21"/>
  <c r="N767" i="21"/>
  <c r="J767" i="21"/>
  <c r="H768" i="21"/>
  <c r="I767" i="21"/>
  <c r="L767" i="21"/>
  <c r="F767" i="21"/>
  <c r="E767" i="21"/>
  <c r="D768" i="21"/>
  <c r="P768" i="21"/>
  <c r="H769" i="21"/>
  <c r="L768" i="21"/>
  <c r="I768" i="21"/>
  <c r="J768" i="21"/>
  <c r="N768" i="21"/>
  <c r="K767" i="21"/>
  <c r="Q767" i="21"/>
  <c r="M767" i="21"/>
  <c r="O767" i="21"/>
  <c r="D769" i="21"/>
  <c r="F768" i="21"/>
  <c r="E768" i="21"/>
  <c r="H770" i="21"/>
  <c r="I769" i="21"/>
  <c r="L769" i="21"/>
  <c r="N769" i="21"/>
  <c r="J769" i="21"/>
  <c r="P769" i="21"/>
  <c r="O768" i="21"/>
  <c r="M768" i="21"/>
  <c r="K768" i="21"/>
  <c r="Q768" i="21"/>
  <c r="E769" i="21"/>
  <c r="D770" i="21"/>
  <c r="F769" i="21"/>
  <c r="I770" i="21"/>
  <c r="J770" i="21"/>
  <c r="H771" i="21"/>
  <c r="P770" i="21"/>
  <c r="N770" i="21"/>
  <c r="L770" i="21"/>
  <c r="Q769" i="21"/>
  <c r="K769" i="21"/>
  <c r="O769" i="21"/>
  <c r="M769" i="21"/>
  <c r="F770" i="21"/>
  <c r="D771" i="21"/>
  <c r="E770" i="21"/>
  <c r="Q770" i="21"/>
  <c r="K770" i="21"/>
  <c r="M770" i="21"/>
  <c r="O770" i="21"/>
  <c r="P771" i="21"/>
  <c r="N771" i="21"/>
  <c r="J771" i="21"/>
  <c r="H772" i="21"/>
  <c r="I771" i="21"/>
  <c r="L771" i="21"/>
  <c r="D772" i="21"/>
  <c r="E771" i="21"/>
  <c r="F771" i="21"/>
  <c r="N772" i="21"/>
  <c r="I772" i="21"/>
  <c r="P772" i="21"/>
  <c r="J772" i="21"/>
  <c r="H773" i="21"/>
  <c r="L772" i="21"/>
  <c r="M771" i="21"/>
  <c r="Q771" i="21"/>
  <c r="O771" i="21"/>
  <c r="K771" i="21"/>
  <c r="D773" i="21"/>
  <c r="F772" i="21"/>
  <c r="E772" i="21"/>
  <c r="M772" i="21"/>
  <c r="O772" i="21"/>
  <c r="Q772" i="21"/>
  <c r="K772" i="21"/>
  <c r="J773" i="21"/>
  <c r="I773" i="21"/>
  <c r="L773" i="21"/>
  <c r="N773" i="21"/>
  <c r="H774" i="21"/>
  <c r="P773" i="21"/>
  <c r="E773" i="21"/>
  <c r="D774" i="21"/>
  <c r="F773" i="21"/>
  <c r="O773" i="21"/>
  <c r="M773" i="21"/>
  <c r="Q773" i="21"/>
  <c r="K773" i="21"/>
  <c r="J774" i="21"/>
  <c r="N774" i="21"/>
  <c r="P774" i="21"/>
  <c r="I774" i="21"/>
  <c r="L774" i="21"/>
  <c r="H775" i="21"/>
  <c r="D775" i="21"/>
  <c r="F774" i="21"/>
  <c r="E774" i="21"/>
  <c r="Q774" i="21"/>
  <c r="K774" i="21"/>
  <c r="M774" i="21"/>
  <c r="O774" i="21"/>
  <c r="I775" i="21"/>
  <c r="L775" i="21"/>
  <c r="J775" i="21"/>
  <c r="H776" i="21"/>
  <c r="N775" i="21"/>
  <c r="P775" i="21"/>
  <c r="F775" i="21"/>
  <c r="E775" i="21"/>
  <c r="D776" i="21"/>
  <c r="M775" i="21"/>
  <c r="O775" i="21"/>
  <c r="K775" i="21"/>
  <c r="Q775" i="21"/>
  <c r="J776" i="21"/>
  <c r="P776" i="21"/>
  <c r="I776" i="21"/>
  <c r="H777" i="21"/>
  <c r="N776" i="21"/>
  <c r="L776" i="21"/>
  <c r="F776" i="21"/>
  <c r="D777" i="21"/>
  <c r="E776" i="21"/>
  <c r="M776" i="21"/>
  <c r="O776" i="21"/>
  <c r="K776" i="21"/>
  <c r="Q776" i="21"/>
  <c r="L777" i="21"/>
  <c r="P777" i="21"/>
  <c r="H778" i="21"/>
  <c r="J777" i="21"/>
  <c r="I777" i="21"/>
  <c r="N777" i="21"/>
  <c r="D778" i="21"/>
  <c r="E777" i="21"/>
  <c r="F777" i="21"/>
  <c r="H779" i="21"/>
  <c r="J778" i="21"/>
  <c r="I778" i="21"/>
  <c r="N778" i="21"/>
  <c r="P778" i="21"/>
  <c r="L778" i="21"/>
  <c r="Q777" i="21"/>
  <c r="K777" i="21"/>
  <c r="M777" i="21"/>
  <c r="O777" i="21"/>
  <c r="D779" i="21"/>
  <c r="E778" i="21"/>
  <c r="F778" i="21"/>
  <c r="L779" i="21"/>
  <c r="H780" i="21"/>
  <c r="J779" i="21"/>
  <c r="I779" i="21"/>
  <c r="N779" i="21"/>
  <c r="P779" i="21"/>
  <c r="Q778" i="21"/>
  <c r="M778" i="21"/>
  <c r="O778" i="21"/>
  <c r="K778" i="21"/>
  <c r="E779" i="21"/>
  <c r="F779" i="21"/>
  <c r="D780" i="21"/>
  <c r="J780" i="21"/>
  <c r="N780" i="21"/>
  <c r="P780" i="21"/>
  <c r="I780" i="21"/>
  <c r="H781" i="21"/>
  <c r="L780" i="21"/>
  <c r="O779" i="21"/>
  <c r="K779" i="21"/>
  <c r="Q779" i="21"/>
  <c r="M779" i="21"/>
  <c r="F780" i="21"/>
  <c r="D781" i="21"/>
  <c r="E780" i="21"/>
  <c r="M780" i="21"/>
  <c r="O780" i="21"/>
  <c r="K780" i="21"/>
  <c r="Q780" i="21"/>
  <c r="P781" i="21"/>
  <c r="N781" i="21"/>
  <c r="L781" i="21"/>
  <c r="J781" i="21"/>
  <c r="I781" i="21"/>
  <c r="H782" i="21"/>
  <c r="E781" i="21"/>
  <c r="D782" i="21"/>
  <c r="F781" i="21"/>
  <c r="Q781" i="21"/>
  <c r="M781" i="21"/>
  <c r="O781" i="21"/>
  <c r="K781" i="21"/>
  <c r="L782" i="21"/>
  <c r="P782" i="21"/>
  <c r="H783" i="21"/>
  <c r="N782" i="21"/>
  <c r="J782" i="21"/>
  <c r="I782" i="21"/>
  <c r="E782" i="21"/>
  <c r="F782" i="21"/>
  <c r="D783" i="21"/>
  <c r="I783" i="21"/>
  <c r="P783" i="21"/>
  <c r="H784" i="21"/>
  <c r="L783" i="21"/>
  <c r="N783" i="21"/>
  <c r="J783" i="21"/>
  <c r="K782" i="21"/>
  <c r="O782" i="21"/>
  <c r="Q782" i="21"/>
  <c r="M782" i="21"/>
  <c r="D784" i="21"/>
  <c r="F783" i="21"/>
  <c r="E783" i="21"/>
  <c r="Q783" i="21"/>
  <c r="M783" i="21"/>
  <c r="O783" i="21"/>
  <c r="K783" i="21"/>
  <c r="P784" i="21"/>
  <c r="H785" i="21"/>
  <c r="I784" i="21"/>
  <c r="J784" i="21"/>
  <c r="N784" i="21"/>
  <c r="L784" i="21"/>
  <c r="D785" i="21"/>
  <c r="E784" i="21"/>
  <c r="F784" i="21"/>
  <c r="H786" i="21"/>
  <c r="I785" i="21"/>
  <c r="L785" i="21"/>
  <c r="J785" i="21"/>
  <c r="P785" i="21"/>
  <c r="N785" i="21"/>
  <c r="O784" i="21"/>
  <c r="K784" i="21"/>
  <c r="Q784" i="21"/>
  <c r="M784" i="21"/>
  <c r="E785" i="21"/>
  <c r="F785" i="21"/>
  <c r="D786" i="21"/>
  <c r="L786" i="21"/>
  <c r="J786" i="21"/>
  <c r="I786" i="21"/>
  <c r="H787" i="21"/>
  <c r="P786" i="21"/>
  <c r="N786" i="21"/>
  <c r="Q785" i="21"/>
  <c r="O785" i="21"/>
  <c r="M785" i="21"/>
  <c r="K785" i="21"/>
  <c r="F786" i="21"/>
  <c r="E786" i="21"/>
  <c r="D787" i="21"/>
  <c r="K786" i="21"/>
  <c r="Q786" i="21"/>
  <c r="M786" i="21"/>
  <c r="O786" i="21"/>
  <c r="P787" i="21"/>
  <c r="L787" i="21"/>
  <c r="N787" i="21"/>
  <c r="J787" i="21"/>
  <c r="I787" i="21"/>
  <c r="H788" i="21"/>
  <c r="F787" i="21"/>
  <c r="D788" i="21"/>
  <c r="E787" i="21"/>
  <c r="M787" i="21"/>
  <c r="O787" i="21"/>
  <c r="Q787" i="21"/>
  <c r="K787" i="21"/>
  <c r="L788" i="21"/>
  <c r="H789" i="21"/>
  <c r="N788" i="21"/>
  <c r="P788" i="21"/>
  <c r="I788" i="21"/>
  <c r="J788" i="21"/>
  <c r="D789" i="21"/>
  <c r="F788" i="21"/>
  <c r="E788" i="21"/>
  <c r="L789" i="21"/>
  <c r="H790" i="21"/>
  <c r="N789" i="21"/>
  <c r="J789" i="21"/>
  <c r="P789" i="21"/>
  <c r="I789" i="21"/>
  <c r="M788" i="21"/>
  <c r="O788" i="21"/>
  <c r="K788" i="21"/>
  <c r="Q788" i="21"/>
  <c r="E789" i="21"/>
  <c r="D790" i="21"/>
  <c r="F789" i="21"/>
  <c r="J790" i="21"/>
  <c r="N790" i="21"/>
  <c r="I790" i="21"/>
  <c r="P790" i="21"/>
  <c r="L790" i="21"/>
  <c r="H791" i="21"/>
  <c r="O789" i="21"/>
  <c r="K789" i="21"/>
  <c r="M789" i="21"/>
  <c r="Q789" i="21"/>
  <c r="E790" i="21"/>
  <c r="D791" i="21"/>
  <c r="F790" i="21"/>
  <c r="K790" i="21"/>
  <c r="O790" i="21"/>
  <c r="Q790" i="21"/>
  <c r="M790" i="21"/>
  <c r="J791" i="21"/>
  <c r="I791" i="21"/>
  <c r="P791" i="21"/>
  <c r="N791" i="21"/>
  <c r="L791" i="21"/>
  <c r="H792" i="21"/>
  <c r="F791" i="21"/>
  <c r="E791" i="21"/>
  <c r="D792" i="21"/>
  <c r="M791" i="21"/>
  <c r="O791" i="21"/>
  <c r="K791" i="21"/>
  <c r="Q791" i="21"/>
  <c r="L792" i="21"/>
  <c r="J792" i="21"/>
  <c r="P792" i="21"/>
  <c r="I792" i="21"/>
  <c r="H793" i="21"/>
  <c r="N792" i="21"/>
  <c r="F792" i="21"/>
  <c r="E792" i="21"/>
  <c r="D793" i="21"/>
  <c r="K792" i="21"/>
  <c r="M792" i="21"/>
  <c r="Q792" i="21"/>
  <c r="O792" i="21"/>
  <c r="P793" i="21"/>
  <c r="I793" i="21"/>
  <c r="H794" i="21"/>
  <c r="L793" i="21"/>
  <c r="J793" i="21"/>
  <c r="N793" i="21"/>
  <c r="D794" i="21"/>
  <c r="F793" i="21"/>
  <c r="E793" i="21"/>
  <c r="K793" i="21"/>
  <c r="Q793" i="21"/>
  <c r="O793" i="21"/>
  <c r="M793" i="21"/>
  <c r="J794" i="21"/>
  <c r="L794" i="21"/>
  <c r="H795" i="21"/>
  <c r="I794" i="21"/>
  <c r="N794" i="21"/>
  <c r="P794" i="21"/>
  <c r="D795" i="21"/>
  <c r="F794" i="21"/>
  <c r="E794" i="21"/>
  <c r="J795" i="21"/>
  <c r="P795" i="21"/>
  <c r="L795" i="21"/>
  <c r="N795" i="21"/>
  <c r="H796" i="21"/>
  <c r="I795" i="21"/>
  <c r="Q794" i="21"/>
  <c r="K794" i="21"/>
  <c r="O794" i="21"/>
  <c r="M794" i="21"/>
  <c r="E795" i="21"/>
  <c r="D796" i="21"/>
  <c r="F795" i="21"/>
  <c r="I796" i="21"/>
  <c r="P796" i="21"/>
  <c r="N796" i="21"/>
  <c r="J796" i="21"/>
  <c r="H797" i="21"/>
  <c r="L796" i="21"/>
  <c r="Q795" i="21"/>
  <c r="M795" i="21"/>
  <c r="K795" i="21"/>
  <c r="O795" i="21"/>
  <c r="F796" i="21"/>
  <c r="D797" i="21"/>
  <c r="E796" i="21"/>
  <c r="Q796" i="21"/>
  <c r="O796" i="21"/>
  <c r="M796" i="21"/>
  <c r="K796" i="21"/>
  <c r="N797" i="21"/>
  <c r="H798" i="21"/>
  <c r="J797" i="21"/>
  <c r="P797" i="21"/>
  <c r="L797" i="21"/>
  <c r="I797" i="21"/>
  <c r="D798" i="21"/>
  <c r="E797" i="21"/>
  <c r="F797" i="21"/>
  <c r="H799" i="21"/>
  <c r="L798" i="21"/>
  <c r="I798" i="21"/>
  <c r="P798" i="21"/>
  <c r="J798" i="21"/>
  <c r="N798" i="21"/>
  <c r="Q797" i="21"/>
  <c r="K797" i="21"/>
  <c r="O797" i="21"/>
  <c r="M797" i="21"/>
  <c r="D799" i="21"/>
  <c r="F798" i="21"/>
  <c r="E798" i="21"/>
  <c r="H800" i="21"/>
  <c r="I799" i="21"/>
  <c r="P799" i="21"/>
  <c r="N799" i="21"/>
  <c r="J799" i="21"/>
  <c r="L799" i="21"/>
  <c r="M798" i="21"/>
  <c r="Q798" i="21"/>
  <c r="O798" i="21"/>
  <c r="K798" i="21"/>
  <c r="F799" i="21"/>
  <c r="D800" i="21"/>
  <c r="E799" i="21"/>
  <c r="P800" i="21"/>
  <c r="J800" i="21"/>
  <c r="L800" i="21"/>
  <c r="I800" i="21"/>
  <c r="N800" i="21"/>
  <c r="H801" i="21"/>
  <c r="K799" i="21"/>
  <c r="O799" i="21"/>
  <c r="Q799" i="21"/>
  <c r="M799" i="21"/>
  <c r="D801" i="21"/>
  <c r="E800" i="21"/>
  <c r="F800" i="21"/>
  <c r="O800" i="21"/>
  <c r="Q800" i="21"/>
  <c r="M800" i="21"/>
  <c r="K800" i="21"/>
  <c r="P801" i="21"/>
  <c r="H802" i="21"/>
  <c r="I801" i="21"/>
  <c r="N801" i="21"/>
  <c r="L801" i="21"/>
  <c r="J801" i="21"/>
  <c r="F801" i="21"/>
  <c r="D802" i="21"/>
  <c r="E801" i="21"/>
  <c r="H803" i="21"/>
  <c r="N802" i="21"/>
  <c r="J802" i="21"/>
  <c r="L802" i="21"/>
  <c r="P802" i="21"/>
  <c r="I802" i="21"/>
  <c r="M801" i="21"/>
  <c r="K801" i="21"/>
  <c r="O801" i="21"/>
  <c r="Q801" i="21"/>
  <c r="E802" i="21"/>
  <c r="F802" i="21"/>
  <c r="D803" i="21"/>
  <c r="P803" i="21"/>
  <c r="N803" i="21"/>
  <c r="H804" i="21"/>
  <c r="J803" i="21"/>
  <c r="L803" i="21"/>
  <c r="I803" i="21"/>
  <c r="K802" i="21"/>
  <c r="M802" i="21"/>
  <c r="O802" i="21"/>
  <c r="Q802" i="21"/>
  <c r="D804" i="21"/>
  <c r="F803" i="21"/>
  <c r="E803" i="21"/>
  <c r="P804" i="21"/>
  <c r="J804" i="21"/>
  <c r="I804" i="21"/>
  <c r="L804" i="21"/>
  <c r="N804" i="21"/>
  <c r="H805" i="21"/>
  <c r="Q803" i="21"/>
  <c r="K803" i="21"/>
  <c r="O803" i="21"/>
  <c r="M803" i="21"/>
  <c r="E804" i="21"/>
  <c r="F804" i="21"/>
  <c r="D805" i="21"/>
  <c r="Q804" i="21"/>
  <c r="K804" i="21"/>
  <c r="M804" i="21"/>
  <c r="O804" i="21"/>
  <c r="I805" i="21"/>
  <c r="H806" i="21"/>
  <c r="J805" i="21"/>
  <c r="P805" i="21"/>
  <c r="L805" i="21"/>
  <c r="N805" i="21"/>
  <c r="F805" i="21"/>
  <c r="D806" i="21"/>
  <c r="E805" i="21"/>
  <c r="O805" i="21"/>
  <c r="K805" i="21"/>
  <c r="M805" i="21"/>
  <c r="Q805" i="21"/>
  <c r="N806" i="21"/>
  <c r="H807" i="21"/>
  <c r="J806" i="21"/>
  <c r="P806" i="21"/>
  <c r="L806" i="21"/>
  <c r="I806" i="21"/>
  <c r="F806" i="21"/>
  <c r="D807" i="21"/>
  <c r="E806" i="21"/>
  <c r="H808" i="21"/>
  <c r="I807" i="21"/>
  <c r="P807" i="21"/>
  <c r="L807" i="21"/>
  <c r="J807" i="21"/>
  <c r="N807" i="21"/>
  <c r="Q806" i="21"/>
  <c r="K806" i="21"/>
  <c r="M806" i="21"/>
  <c r="O806" i="21"/>
  <c r="F807" i="21"/>
  <c r="E807" i="21"/>
  <c r="D808" i="21"/>
  <c r="L808" i="21"/>
  <c r="N808" i="21"/>
  <c r="I808" i="21"/>
  <c r="J808" i="21"/>
  <c r="P808" i="21"/>
  <c r="H809" i="21"/>
  <c r="O807" i="21"/>
  <c r="M807" i="21"/>
  <c r="Q807" i="21"/>
  <c r="K807" i="21"/>
  <c r="F808" i="21"/>
  <c r="D809" i="21"/>
  <c r="E808" i="21"/>
  <c r="Q808" i="21"/>
  <c r="O808" i="21"/>
  <c r="M808" i="21"/>
  <c r="K808" i="21"/>
  <c r="P809" i="21"/>
  <c r="L809" i="21"/>
  <c r="H810" i="21"/>
  <c r="J809" i="21"/>
  <c r="N809" i="21"/>
  <c r="I809" i="21"/>
  <c r="E809" i="21"/>
  <c r="F809" i="21"/>
  <c r="D810" i="21"/>
  <c r="L810" i="21"/>
  <c r="H811" i="21"/>
  <c r="N810" i="21"/>
  <c r="P810" i="21"/>
  <c r="J810" i="21"/>
  <c r="I810" i="21"/>
  <c r="K809" i="21"/>
  <c r="M809" i="21"/>
  <c r="O809" i="21"/>
  <c r="Q809" i="21"/>
  <c r="E810" i="21"/>
  <c r="F810" i="21"/>
  <c r="D811" i="21"/>
  <c r="J811" i="21"/>
  <c r="I811" i="21"/>
  <c r="N811" i="21"/>
  <c r="H812" i="21"/>
  <c r="P811" i="21"/>
  <c r="L811" i="21"/>
  <c r="K810" i="21"/>
  <c r="M810" i="21"/>
  <c r="O810" i="21"/>
  <c r="Q810" i="21"/>
  <c r="E811" i="21"/>
  <c r="D812" i="21"/>
  <c r="F811" i="21"/>
  <c r="Q811" i="21"/>
  <c r="O811" i="21"/>
  <c r="K811" i="21"/>
  <c r="M811" i="21"/>
  <c r="N812" i="21"/>
  <c r="J812" i="21"/>
  <c r="I812" i="21"/>
  <c r="P812" i="21"/>
  <c r="L812" i="21"/>
  <c r="H813" i="21"/>
  <c r="E812" i="21"/>
  <c r="F812" i="21"/>
  <c r="D813" i="21"/>
  <c r="O812" i="21"/>
  <c r="M812" i="21"/>
  <c r="K812" i="21"/>
  <c r="Q812" i="21"/>
  <c r="H814" i="21"/>
  <c r="N813" i="21"/>
  <c r="J813" i="21"/>
  <c r="L813" i="21"/>
  <c r="I813" i="21"/>
  <c r="P813" i="21"/>
  <c r="D814" i="21"/>
  <c r="F813" i="21"/>
  <c r="E813" i="21"/>
  <c r="H815" i="21"/>
  <c r="N814" i="21"/>
  <c r="P814" i="21"/>
  <c r="I814" i="21"/>
  <c r="L814" i="21"/>
  <c r="J814" i="21"/>
  <c r="M813" i="21"/>
  <c r="Q813" i="21"/>
  <c r="O813" i="21"/>
  <c r="K813" i="21"/>
  <c r="F814" i="21"/>
  <c r="D815" i="21"/>
  <c r="E814" i="21"/>
  <c r="H816" i="21"/>
  <c r="P815" i="21"/>
  <c r="J815" i="21"/>
  <c r="L815" i="21"/>
  <c r="N815" i="21"/>
  <c r="I815" i="21"/>
  <c r="M814" i="21"/>
  <c r="Q814" i="21"/>
  <c r="O814" i="21"/>
  <c r="K814" i="21"/>
  <c r="E815" i="21"/>
  <c r="F815" i="21"/>
  <c r="D816" i="21"/>
  <c r="P816" i="21"/>
  <c r="L816" i="21"/>
  <c r="N816" i="21"/>
  <c r="J816" i="21"/>
  <c r="I816" i="21"/>
  <c r="H817" i="21"/>
  <c r="Q815" i="21"/>
  <c r="K815" i="21"/>
  <c r="M815" i="21"/>
  <c r="O815" i="21"/>
  <c r="E816" i="21"/>
  <c r="F816" i="21"/>
  <c r="D817" i="21"/>
  <c r="O816" i="21"/>
  <c r="K816" i="21"/>
  <c r="M816" i="21"/>
  <c r="Q816" i="21"/>
  <c r="P817" i="21"/>
  <c r="J817" i="21"/>
  <c r="I817" i="21"/>
  <c r="L817" i="21"/>
  <c r="N817" i="21"/>
  <c r="H818" i="21"/>
  <c r="F817" i="21"/>
  <c r="D818" i="21"/>
  <c r="E817" i="21"/>
  <c r="M817" i="21"/>
  <c r="O817" i="21"/>
  <c r="K817" i="21"/>
  <c r="Q817" i="21"/>
  <c r="H819" i="21"/>
  <c r="N818" i="21"/>
  <c r="I818" i="21"/>
  <c r="J818" i="21"/>
  <c r="L818" i="21"/>
  <c r="P818" i="21"/>
  <c r="D819" i="21"/>
  <c r="F818" i="21"/>
  <c r="E818" i="21"/>
  <c r="N819" i="21"/>
  <c r="J819" i="21"/>
  <c r="H820" i="21"/>
  <c r="I819" i="21"/>
  <c r="P819" i="21"/>
  <c r="L819" i="21"/>
  <c r="M818" i="21"/>
  <c r="O818" i="21"/>
  <c r="K818" i="21"/>
  <c r="Q818" i="21"/>
  <c r="F819" i="21"/>
  <c r="E819" i="21"/>
  <c r="D820" i="21"/>
  <c r="P820" i="21"/>
  <c r="N820" i="21"/>
  <c r="J820" i="21"/>
  <c r="H821" i="21"/>
  <c r="I820" i="21"/>
  <c r="L820" i="21"/>
  <c r="M819" i="21"/>
  <c r="O819" i="21"/>
  <c r="K819" i="21"/>
  <c r="Q819" i="21"/>
  <c r="D821" i="21"/>
  <c r="F820" i="21"/>
  <c r="E820" i="21"/>
  <c r="H822" i="21"/>
  <c r="P821" i="21"/>
  <c r="L821" i="21"/>
  <c r="J821" i="21"/>
  <c r="I821" i="21"/>
  <c r="N821" i="21"/>
  <c r="O820" i="21"/>
  <c r="K820" i="21"/>
  <c r="M820" i="21"/>
  <c r="Q820" i="21"/>
  <c r="D822" i="21"/>
  <c r="F821" i="21"/>
  <c r="E821" i="21"/>
  <c r="I822" i="21"/>
  <c r="P822" i="21"/>
  <c r="H823" i="21"/>
  <c r="L822" i="21"/>
  <c r="N822" i="21"/>
  <c r="J822" i="21"/>
  <c r="Q821" i="21"/>
  <c r="O821" i="21"/>
  <c r="K821" i="21"/>
  <c r="M821" i="21"/>
  <c r="F822" i="21"/>
  <c r="E822" i="21"/>
  <c r="D823" i="21"/>
  <c r="K822" i="21"/>
  <c r="M822" i="21"/>
  <c r="Q822" i="21"/>
  <c r="O822" i="21"/>
  <c r="J823" i="21"/>
  <c r="P823" i="21"/>
  <c r="L823" i="21"/>
  <c r="N823" i="21"/>
  <c r="I823" i="21"/>
  <c r="H824" i="21"/>
  <c r="D824" i="21"/>
  <c r="E823" i="21"/>
  <c r="F823" i="21"/>
  <c r="M823" i="21"/>
  <c r="K823" i="21"/>
  <c r="Q823" i="21"/>
  <c r="O823" i="21"/>
  <c r="L824" i="21"/>
  <c r="J824" i="21"/>
  <c r="H825" i="21"/>
  <c r="N824" i="21"/>
  <c r="P824" i="21"/>
  <c r="I824" i="21"/>
  <c r="D825" i="21"/>
  <c r="E824" i="21"/>
  <c r="F824" i="21"/>
  <c r="N825" i="21"/>
  <c r="P825" i="21"/>
  <c r="I825" i="21"/>
  <c r="H826" i="21"/>
  <c r="L825" i="21"/>
  <c r="J825" i="21"/>
  <c r="M824" i="21"/>
  <c r="K824" i="21"/>
  <c r="O824" i="21"/>
  <c r="Q824" i="21"/>
  <c r="F825" i="21"/>
  <c r="D826" i="21"/>
  <c r="E825" i="21"/>
  <c r="Q825" i="21"/>
  <c r="M825" i="21"/>
  <c r="O825" i="21"/>
  <c r="K825" i="21"/>
  <c r="P826" i="21"/>
  <c r="L826" i="21"/>
  <c r="J826" i="21"/>
  <c r="H827" i="21"/>
  <c r="I826" i="21"/>
  <c r="N826" i="21"/>
  <c r="F826" i="21"/>
  <c r="D827" i="21"/>
  <c r="E826" i="21"/>
  <c r="H828" i="21"/>
  <c r="N827" i="21"/>
  <c r="L827" i="21"/>
  <c r="I827" i="21"/>
  <c r="J827" i="21"/>
  <c r="P827" i="21"/>
  <c r="K826" i="21"/>
  <c r="O826" i="21"/>
  <c r="M826" i="21"/>
  <c r="Q826" i="21"/>
  <c r="D828" i="21"/>
  <c r="E827" i="21"/>
  <c r="F827" i="21"/>
  <c r="P828" i="21"/>
  <c r="H829" i="21"/>
  <c r="I828" i="21"/>
  <c r="N828" i="21"/>
  <c r="J828" i="21"/>
  <c r="L828" i="21"/>
  <c r="M827" i="21"/>
  <c r="O827" i="21"/>
  <c r="K827" i="21"/>
  <c r="Q827" i="21"/>
  <c r="D829" i="21"/>
  <c r="F828" i="21"/>
  <c r="E828" i="21"/>
  <c r="P829" i="21"/>
  <c r="H830" i="21"/>
  <c r="J829" i="21"/>
  <c r="N829" i="21"/>
  <c r="L829" i="21"/>
  <c r="I829" i="21"/>
  <c r="Q828" i="21"/>
  <c r="O828" i="21"/>
  <c r="K828" i="21"/>
  <c r="M828" i="21"/>
  <c r="F829" i="21"/>
  <c r="E829" i="21"/>
  <c r="D830" i="21"/>
  <c r="P830" i="21"/>
  <c r="J830" i="21"/>
  <c r="L830" i="21"/>
  <c r="I830" i="21"/>
  <c r="N830" i="21"/>
  <c r="H831" i="21"/>
  <c r="K829" i="21"/>
  <c r="Q829" i="21"/>
  <c r="M829" i="21"/>
  <c r="O829" i="21"/>
  <c r="D831" i="21"/>
  <c r="F830" i="21"/>
  <c r="E830" i="21"/>
  <c r="K830" i="21"/>
  <c r="Q830" i="21"/>
  <c r="O830" i="21"/>
  <c r="M830" i="21"/>
  <c r="N831" i="21"/>
  <c r="L831" i="21"/>
  <c r="J831" i="21"/>
  <c r="P831" i="21"/>
  <c r="H832" i="21"/>
  <c r="I831" i="21"/>
  <c r="F831" i="21"/>
  <c r="D832" i="21"/>
  <c r="E831" i="21"/>
  <c r="P832" i="21"/>
  <c r="J832" i="21"/>
  <c r="H833" i="21"/>
  <c r="N832" i="21"/>
  <c r="L832" i="21"/>
  <c r="I832" i="21"/>
  <c r="K831" i="21"/>
  <c r="Q831" i="21"/>
  <c r="M831" i="21"/>
  <c r="O831" i="21"/>
  <c r="E832" i="21"/>
  <c r="D833" i="21"/>
  <c r="F832" i="21"/>
  <c r="H834" i="21"/>
  <c r="L833" i="21"/>
  <c r="P833" i="21"/>
  <c r="J833" i="21"/>
  <c r="N833" i="21"/>
  <c r="I833" i="21"/>
  <c r="Q832" i="21"/>
  <c r="O832" i="21"/>
  <c r="K832" i="21"/>
  <c r="M832" i="21"/>
  <c r="D834" i="21"/>
  <c r="F833" i="21"/>
  <c r="E833" i="21"/>
  <c r="H835" i="21"/>
  <c r="I834" i="21"/>
  <c r="P834" i="21"/>
  <c r="L834" i="21"/>
  <c r="J834" i="21"/>
  <c r="N834" i="21"/>
  <c r="K833" i="21"/>
  <c r="Q833" i="21"/>
  <c r="O833" i="21"/>
  <c r="M833" i="21"/>
  <c r="E834" i="21"/>
  <c r="F834" i="21"/>
  <c r="D835" i="21"/>
  <c r="N835" i="21"/>
  <c r="H836" i="21"/>
  <c r="J835" i="21"/>
  <c r="L835" i="21"/>
  <c r="P835" i="21"/>
  <c r="I835" i="21"/>
  <c r="O834" i="21"/>
  <c r="M834" i="21"/>
  <c r="K834" i="21"/>
  <c r="Q834" i="21"/>
  <c r="F835" i="21"/>
  <c r="E835" i="21"/>
  <c r="D836" i="21"/>
  <c r="L836" i="21"/>
  <c r="J836" i="21"/>
  <c r="H837" i="21"/>
  <c r="N836" i="21"/>
  <c r="I836" i="21"/>
  <c r="P836" i="21"/>
  <c r="Q835" i="21"/>
  <c r="M835" i="21"/>
  <c r="O835" i="21"/>
  <c r="K835" i="21"/>
  <c r="F836" i="21"/>
  <c r="E836" i="21"/>
  <c r="D837" i="21"/>
  <c r="J837" i="21"/>
  <c r="H838" i="21"/>
  <c r="I837" i="21"/>
  <c r="N837" i="21"/>
  <c r="P837" i="21"/>
  <c r="L837" i="21"/>
  <c r="M836" i="21"/>
  <c r="Q836" i="21"/>
  <c r="O836" i="21"/>
  <c r="K836" i="21"/>
  <c r="F837" i="21"/>
  <c r="E837" i="21"/>
  <c r="D838" i="21"/>
  <c r="N838" i="21"/>
  <c r="L838" i="21"/>
  <c r="J838" i="21"/>
  <c r="P838" i="21"/>
  <c r="H839" i="21"/>
  <c r="I838" i="21"/>
  <c r="M837" i="21"/>
  <c r="K837" i="21"/>
  <c r="Q837" i="21"/>
  <c r="O837" i="21"/>
  <c r="E838" i="21"/>
  <c r="F838" i="21"/>
  <c r="D839" i="21"/>
  <c r="N839" i="21"/>
  <c r="P839" i="21"/>
  <c r="I839" i="21"/>
  <c r="J839" i="21"/>
  <c r="L839" i="21"/>
  <c r="H840" i="21"/>
  <c r="O838" i="21"/>
  <c r="K838" i="21"/>
  <c r="Q838" i="21"/>
  <c r="M838" i="21"/>
  <c r="F839" i="21"/>
  <c r="E839" i="21"/>
  <c r="D840" i="21"/>
  <c r="Q839" i="21"/>
  <c r="O839" i="21"/>
  <c r="K839" i="21"/>
  <c r="M839" i="21"/>
  <c r="L840" i="21"/>
  <c r="I840" i="21"/>
  <c r="H841" i="21"/>
  <c r="N840" i="21"/>
  <c r="J840" i="21"/>
  <c r="P840" i="21"/>
  <c r="D841" i="21"/>
  <c r="E840" i="21"/>
  <c r="F840" i="21"/>
  <c r="Q840" i="21"/>
  <c r="O840" i="21"/>
  <c r="K840" i="21"/>
  <c r="M840" i="21"/>
  <c r="L841" i="21"/>
  <c r="I841" i="21"/>
  <c r="J841" i="21"/>
  <c r="H842" i="21"/>
  <c r="N841" i="21"/>
  <c r="P841" i="21"/>
  <c r="F841" i="21"/>
  <c r="E841" i="21"/>
  <c r="D842" i="21"/>
  <c r="M841" i="21"/>
  <c r="Q841" i="21"/>
  <c r="K841" i="21"/>
  <c r="O841" i="21"/>
  <c r="L842" i="21"/>
  <c r="I842" i="21"/>
  <c r="J842" i="21"/>
  <c r="P842" i="21"/>
  <c r="N842" i="21"/>
  <c r="H843" i="21"/>
  <c r="D843" i="21"/>
  <c r="F842" i="21"/>
  <c r="E842" i="21"/>
  <c r="K842" i="21"/>
  <c r="M842" i="21"/>
  <c r="O842" i="21"/>
  <c r="Q842" i="21"/>
  <c r="P843" i="21"/>
  <c r="I843" i="21"/>
  <c r="H844" i="21"/>
  <c r="N843" i="21"/>
  <c r="L843" i="21"/>
  <c r="J843" i="21"/>
  <c r="F843" i="21"/>
  <c r="E843" i="21"/>
  <c r="D844" i="21"/>
  <c r="K843" i="21"/>
  <c r="O843" i="21"/>
  <c r="Q843" i="21"/>
  <c r="M843" i="21"/>
  <c r="I844" i="21"/>
  <c r="N844" i="21"/>
  <c r="P844" i="21"/>
  <c r="L844" i="21"/>
  <c r="H845" i="21"/>
  <c r="J844" i="21"/>
  <c r="F844" i="21"/>
  <c r="D845" i="21"/>
  <c r="E844" i="21"/>
  <c r="M844" i="21"/>
  <c r="K844" i="21"/>
  <c r="O844" i="21"/>
  <c r="Q844" i="21"/>
  <c r="P845" i="21"/>
  <c r="L845" i="21"/>
  <c r="N845" i="21"/>
  <c r="H846" i="21"/>
  <c r="I845" i="21"/>
  <c r="J845" i="21"/>
  <c r="D846" i="21"/>
  <c r="E845" i="21"/>
  <c r="F845" i="21"/>
  <c r="P846" i="21"/>
  <c r="I846" i="21"/>
  <c r="N846" i="21"/>
  <c r="L846" i="21"/>
  <c r="J846" i="21"/>
  <c r="H847" i="21"/>
  <c r="Q845" i="21"/>
  <c r="K845" i="21"/>
  <c r="M845" i="21"/>
  <c r="O845" i="21"/>
  <c r="E846" i="21"/>
  <c r="D847" i="21"/>
  <c r="F846" i="21"/>
  <c r="O846" i="21"/>
  <c r="Q846" i="21"/>
  <c r="M846" i="21"/>
  <c r="K846" i="21"/>
  <c r="N847" i="21"/>
  <c r="I847" i="21"/>
  <c r="H848" i="21"/>
  <c r="J847" i="21"/>
  <c r="L847" i="21"/>
  <c r="P847" i="21"/>
  <c r="E847" i="21"/>
  <c r="D848" i="21"/>
  <c r="F847" i="21"/>
  <c r="Q847" i="21"/>
  <c r="O847" i="21"/>
  <c r="M847" i="21"/>
  <c r="K847" i="21"/>
  <c r="J848" i="21"/>
  <c r="L848" i="21"/>
  <c r="P848" i="21"/>
  <c r="N848" i="21"/>
  <c r="H849" i="21"/>
  <c r="I848" i="21"/>
  <c r="E848" i="21"/>
  <c r="D849" i="21"/>
  <c r="F848" i="21"/>
  <c r="I849" i="21"/>
  <c r="P849" i="21"/>
  <c r="L849" i="21"/>
  <c r="H850" i="21"/>
  <c r="N849" i="21"/>
  <c r="J849" i="21"/>
  <c r="M848" i="21"/>
  <c r="Q848" i="21"/>
  <c r="O848" i="21"/>
  <c r="K848" i="21"/>
  <c r="E849" i="21"/>
  <c r="D850" i="21"/>
  <c r="F849" i="21"/>
  <c r="M849" i="21"/>
  <c r="K849" i="21"/>
  <c r="Q849" i="21"/>
  <c r="O849" i="21"/>
  <c r="H851" i="21"/>
  <c r="N850" i="21"/>
  <c r="P850" i="21"/>
  <c r="J850" i="21"/>
  <c r="L850" i="21"/>
  <c r="I850" i="21"/>
  <c r="E850" i="21"/>
  <c r="F850" i="21"/>
  <c r="D851" i="21"/>
  <c r="N851" i="21"/>
  <c r="P851" i="21"/>
  <c r="J851" i="21"/>
  <c r="L851" i="21"/>
  <c r="H852" i="21"/>
  <c r="I851" i="21"/>
  <c r="Q850" i="21"/>
  <c r="M850" i="21"/>
  <c r="O850" i="21"/>
  <c r="K850" i="21"/>
  <c r="F851" i="21"/>
  <c r="D852" i="21"/>
  <c r="E851" i="21"/>
  <c r="N852" i="21"/>
  <c r="J852" i="21"/>
  <c r="I852" i="21"/>
  <c r="P852" i="21"/>
  <c r="L852" i="21"/>
  <c r="H853" i="21"/>
  <c r="M851" i="21"/>
  <c r="Q851" i="21"/>
  <c r="O851" i="21"/>
  <c r="K851" i="21"/>
  <c r="E852" i="21"/>
  <c r="D853" i="21"/>
  <c r="F852" i="21"/>
  <c r="K852" i="21"/>
  <c r="M852" i="21"/>
  <c r="O852" i="21"/>
  <c r="Q852" i="21"/>
  <c r="J853" i="21"/>
  <c r="H854" i="21"/>
  <c r="P853" i="21"/>
  <c r="I853" i="21"/>
  <c r="L853" i="21"/>
  <c r="N853" i="21"/>
  <c r="F853" i="21"/>
  <c r="D854" i="21"/>
  <c r="E853" i="21"/>
  <c r="L854" i="21"/>
  <c r="J854" i="21"/>
  <c r="I854" i="21"/>
  <c r="N854" i="21"/>
  <c r="P854" i="21"/>
  <c r="H855" i="21"/>
  <c r="M853" i="21"/>
  <c r="K853" i="21"/>
  <c r="Q853" i="21"/>
  <c r="O853" i="21"/>
  <c r="E854" i="21"/>
  <c r="D855" i="21"/>
  <c r="F854" i="21"/>
  <c r="Q854" i="21"/>
  <c r="M854" i="21"/>
  <c r="K854" i="21"/>
  <c r="O854" i="21"/>
  <c r="J855" i="21"/>
  <c r="N855" i="21"/>
  <c r="H856" i="21"/>
  <c r="P855" i="21"/>
  <c r="I855" i="21"/>
  <c r="L855" i="21"/>
  <c r="E855" i="21"/>
  <c r="D856" i="21"/>
  <c r="F855" i="21"/>
  <c r="I856" i="21"/>
  <c r="L856" i="21"/>
  <c r="N856" i="21"/>
  <c r="H857" i="21"/>
  <c r="P856" i="21"/>
  <c r="J856" i="21"/>
  <c r="M855" i="21"/>
  <c r="K855" i="21"/>
  <c r="O855" i="21"/>
  <c r="Q855" i="21"/>
  <c r="D857" i="21"/>
  <c r="E856" i="21"/>
  <c r="F856" i="21"/>
  <c r="Q856" i="21"/>
  <c r="O856" i="21"/>
  <c r="K856" i="21"/>
  <c r="M856" i="21"/>
  <c r="L857" i="21"/>
  <c r="I857" i="21"/>
  <c r="P857" i="21"/>
  <c r="N857" i="21"/>
  <c r="J857" i="21"/>
  <c r="H858" i="21"/>
  <c r="F857" i="21"/>
  <c r="E857" i="21"/>
  <c r="D858" i="21"/>
  <c r="O857" i="21"/>
  <c r="K857" i="21"/>
  <c r="Q857" i="21"/>
  <c r="M857" i="21"/>
  <c r="J858" i="21"/>
  <c r="P858" i="21"/>
  <c r="N858" i="21"/>
  <c r="L858" i="21"/>
  <c r="H859" i="21"/>
  <c r="I858" i="21"/>
  <c r="F858" i="21"/>
  <c r="D859" i="21"/>
  <c r="E858" i="21"/>
  <c r="P859" i="21"/>
  <c r="L859" i="21"/>
  <c r="J859" i="21"/>
  <c r="I859" i="21"/>
  <c r="N859" i="21"/>
  <c r="H860" i="21"/>
  <c r="K858" i="21"/>
  <c r="Q858" i="21"/>
  <c r="M858" i="21"/>
  <c r="O858" i="21"/>
  <c r="D860" i="21"/>
  <c r="F859" i="21"/>
  <c r="E859" i="21"/>
  <c r="Q859" i="21"/>
  <c r="M859" i="21"/>
  <c r="K859" i="21"/>
  <c r="O859" i="21"/>
  <c r="H861" i="21"/>
  <c r="N860" i="21"/>
  <c r="L860" i="21"/>
  <c r="J860" i="21"/>
  <c r="I860" i="21"/>
  <c r="P860" i="21"/>
  <c r="D861" i="21"/>
  <c r="E860" i="21"/>
  <c r="F860" i="21"/>
  <c r="N861" i="21"/>
  <c r="L861" i="21"/>
  <c r="J861" i="21"/>
  <c r="I861" i="21"/>
  <c r="H862" i="21"/>
  <c r="P861" i="21"/>
  <c r="O860" i="21"/>
  <c r="M860" i="21"/>
  <c r="K860" i="21"/>
  <c r="Q860" i="21"/>
  <c r="E861" i="21"/>
  <c r="F861" i="21"/>
  <c r="D862" i="21"/>
  <c r="K861" i="21"/>
  <c r="O861" i="21"/>
  <c r="Q861" i="21"/>
  <c r="M861" i="21"/>
  <c r="L862" i="21"/>
  <c r="I862" i="21"/>
  <c r="H863" i="21"/>
  <c r="J862" i="21"/>
  <c r="N862" i="21"/>
  <c r="P862" i="21"/>
  <c r="F862" i="21"/>
  <c r="D863" i="21"/>
  <c r="E862" i="21"/>
  <c r="M862" i="21"/>
  <c r="Q862" i="21"/>
  <c r="O862" i="21"/>
  <c r="K862" i="21"/>
  <c r="J863" i="21"/>
  <c r="P863" i="21"/>
  <c r="I863" i="21"/>
  <c r="H864" i="21"/>
  <c r="N863" i="21"/>
  <c r="L863" i="21"/>
  <c r="F863" i="21"/>
  <c r="D864" i="21"/>
  <c r="E863" i="21"/>
  <c r="Q863" i="21"/>
  <c r="O863" i="21"/>
  <c r="M863" i="21"/>
  <c r="K863" i="21"/>
  <c r="L864" i="21"/>
  <c r="J864" i="21"/>
  <c r="N864" i="21"/>
  <c r="I864" i="21"/>
  <c r="P864" i="21"/>
  <c r="H865" i="21"/>
  <c r="E864" i="21"/>
  <c r="D865" i="21"/>
  <c r="F864" i="21"/>
  <c r="O864" i="21"/>
  <c r="Q864" i="21"/>
  <c r="M864" i="21"/>
  <c r="K864" i="21"/>
  <c r="I865" i="21"/>
  <c r="N865" i="21"/>
  <c r="P865" i="21"/>
  <c r="J865" i="21"/>
  <c r="L865" i="21"/>
  <c r="H866" i="21"/>
  <c r="F865" i="21"/>
  <c r="D866" i="21"/>
  <c r="E865" i="21"/>
  <c r="Q865" i="21"/>
  <c r="M865" i="21"/>
  <c r="O865" i="21"/>
  <c r="K865" i="21"/>
  <c r="I866" i="21"/>
  <c r="H867" i="21"/>
  <c r="L866" i="21"/>
  <c r="P866" i="21"/>
  <c r="N866" i="21"/>
  <c r="J866" i="21"/>
  <c r="E866" i="21"/>
  <c r="F866" i="21"/>
  <c r="D867" i="21"/>
  <c r="K866" i="21"/>
  <c r="Q866" i="21"/>
  <c r="O866" i="21"/>
  <c r="M866" i="21"/>
  <c r="P867" i="21"/>
  <c r="I867" i="21"/>
  <c r="J867" i="21"/>
  <c r="N867" i="21"/>
  <c r="H868" i="21"/>
  <c r="L867" i="21"/>
  <c r="E867" i="21"/>
  <c r="F867" i="21"/>
  <c r="D868" i="21"/>
  <c r="O867" i="21"/>
  <c r="M867" i="21"/>
  <c r="K867" i="21"/>
  <c r="Q867" i="21"/>
  <c r="L868" i="21"/>
  <c r="P868" i="21"/>
  <c r="N868" i="21"/>
  <c r="H869" i="21"/>
  <c r="J868" i="21"/>
  <c r="I868" i="21"/>
  <c r="D869" i="21"/>
  <c r="F868" i="21"/>
  <c r="E868" i="21"/>
  <c r="N869" i="21"/>
  <c r="J869" i="21"/>
  <c r="I869" i="21"/>
  <c r="L869" i="21"/>
  <c r="H870" i="21"/>
  <c r="P869" i="21"/>
  <c r="Q868" i="21"/>
  <c r="O868" i="21"/>
  <c r="K868" i="21"/>
  <c r="M868" i="21"/>
  <c r="E869" i="21"/>
  <c r="D870" i="21"/>
  <c r="F869" i="21"/>
  <c r="M869" i="21"/>
  <c r="K869" i="21"/>
  <c r="O869" i="21"/>
  <c r="Q869" i="21"/>
  <c r="N870" i="21"/>
  <c r="J870" i="21"/>
  <c r="H871" i="21"/>
  <c r="P870" i="21"/>
  <c r="I870" i="21"/>
  <c r="L870" i="21"/>
  <c r="E870" i="21"/>
  <c r="D871" i="21"/>
  <c r="F870" i="21"/>
  <c r="P871" i="21"/>
  <c r="L871" i="21"/>
  <c r="J871" i="21"/>
  <c r="N871" i="21"/>
  <c r="H872" i="21"/>
  <c r="I871" i="21"/>
  <c r="Q870" i="21"/>
  <c r="K870" i="21"/>
  <c r="O870" i="21"/>
  <c r="M870" i="21"/>
  <c r="F871" i="21"/>
  <c r="D872" i="21"/>
  <c r="E871" i="21"/>
  <c r="L872" i="21"/>
  <c r="J872" i="21"/>
  <c r="P872" i="21"/>
  <c r="H873" i="21"/>
  <c r="I872" i="21"/>
  <c r="N872" i="21"/>
  <c r="M871" i="21"/>
  <c r="K871" i="21"/>
  <c r="Q871" i="21"/>
  <c r="O871" i="21"/>
  <c r="D873" i="21"/>
  <c r="F872" i="21"/>
  <c r="E872" i="21"/>
  <c r="P873" i="21"/>
  <c r="L873" i="21"/>
  <c r="J873" i="21"/>
  <c r="N873" i="21"/>
  <c r="I873" i="21"/>
  <c r="H874" i="21"/>
  <c r="K872" i="21"/>
  <c r="O872" i="21"/>
  <c r="M872" i="21"/>
  <c r="Q872" i="21"/>
  <c r="F873" i="21"/>
  <c r="D874" i="21"/>
  <c r="E873" i="21"/>
  <c r="M873" i="21"/>
  <c r="K873" i="21"/>
  <c r="O873" i="21"/>
  <c r="Q873" i="21"/>
  <c r="J874" i="21"/>
  <c r="P874" i="21"/>
  <c r="N874" i="21"/>
  <c r="I874" i="21"/>
  <c r="H875" i="21"/>
  <c r="L874" i="21"/>
  <c r="E874" i="21"/>
  <c r="D875" i="21"/>
  <c r="F874" i="21"/>
  <c r="Q874" i="21"/>
  <c r="K874" i="21"/>
  <c r="M874" i="21"/>
  <c r="O874" i="21"/>
  <c r="I875" i="21"/>
  <c r="P875" i="21"/>
  <c r="J875" i="21"/>
  <c r="N875" i="21"/>
  <c r="H876" i="21"/>
  <c r="L875" i="21"/>
  <c r="F875" i="21"/>
  <c r="D876" i="21"/>
  <c r="E875" i="21"/>
  <c r="O875" i="21"/>
  <c r="Q875" i="21"/>
  <c r="M875" i="21"/>
  <c r="K875" i="21"/>
  <c r="N876" i="21"/>
  <c r="J876" i="21"/>
  <c r="H877" i="21"/>
  <c r="I876" i="21"/>
  <c r="P876" i="21"/>
  <c r="L876" i="21"/>
  <c r="D877" i="21"/>
  <c r="E876" i="21"/>
  <c r="F876" i="21"/>
  <c r="P877" i="21"/>
  <c r="I877" i="21"/>
  <c r="L877" i="21"/>
  <c r="H878" i="21"/>
  <c r="J877" i="21"/>
  <c r="N877" i="21"/>
  <c r="O876" i="21"/>
  <c r="M876" i="21"/>
  <c r="Q876" i="21"/>
  <c r="K876" i="21"/>
  <c r="D878" i="21"/>
  <c r="F877" i="21"/>
  <c r="E877" i="21"/>
  <c r="K877" i="21"/>
  <c r="Q877" i="21"/>
  <c r="M877" i="21"/>
  <c r="O877" i="21"/>
  <c r="P878" i="21"/>
  <c r="H879" i="21"/>
  <c r="L878" i="21"/>
  <c r="I878" i="21"/>
  <c r="N878" i="21"/>
  <c r="J878" i="21"/>
  <c r="E878" i="21"/>
  <c r="F878" i="21"/>
  <c r="D879" i="21"/>
  <c r="J879" i="21"/>
  <c r="P879" i="21"/>
  <c r="I879" i="21"/>
  <c r="L879" i="21"/>
  <c r="H880" i="21"/>
  <c r="N879" i="21"/>
  <c r="Q878" i="21"/>
  <c r="K878" i="21"/>
  <c r="O878" i="21"/>
  <c r="M878" i="21"/>
  <c r="E879" i="21"/>
  <c r="F879" i="21"/>
  <c r="D880" i="21"/>
  <c r="Q879" i="21"/>
  <c r="K879" i="21"/>
  <c r="M879" i="21"/>
  <c r="O879" i="21"/>
  <c r="L880" i="21"/>
  <c r="I880" i="21"/>
  <c r="H881" i="21"/>
  <c r="P880" i="21"/>
  <c r="J880" i="21"/>
  <c r="N880" i="21"/>
  <c r="F880" i="21"/>
  <c r="E880" i="21"/>
  <c r="D881" i="21"/>
  <c r="K880" i="21"/>
  <c r="O880" i="21"/>
  <c r="M880" i="21"/>
  <c r="Q880" i="21"/>
  <c r="P881" i="21"/>
  <c r="N881" i="21"/>
  <c r="L881" i="21"/>
  <c r="I881" i="21"/>
  <c r="H882" i="21"/>
  <c r="J881" i="21"/>
  <c r="F881" i="21"/>
  <c r="E881" i="21"/>
  <c r="D882" i="21"/>
  <c r="Q881" i="21"/>
  <c r="M881" i="21"/>
  <c r="O881" i="21"/>
  <c r="K881" i="21"/>
  <c r="H883" i="21"/>
  <c r="I882" i="21"/>
  <c r="J882" i="21"/>
  <c r="L882" i="21"/>
  <c r="P882" i="21"/>
  <c r="N882" i="21"/>
  <c r="D883" i="21"/>
  <c r="F882" i="21"/>
  <c r="E882" i="21"/>
  <c r="J883" i="21"/>
  <c r="N883" i="21"/>
  <c r="I883" i="21"/>
  <c r="P883" i="21"/>
  <c r="L883" i="21"/>
  <c r="H884" i="21"/>
  <c r="O882" i="21"/>
  <c r="K882" i="21"/>
  <c r="M882" i="21"/>
  <c r="Q882" i="21"/>
  <c r="D884" i="21"/>
  <c r="F883" i="21"/>
  <c r="E883" i="21"/>
  <c r="Q883" i="21"/>
  <c r="M883" i="21"/>
  <c r="K883" i="21"/>
  <c r="O883" i="21"/>
  <c r="I884" i="21"/>
  <c r="L884" i="21"/>
  <c r="H885" i="21"/>
  <c r="J884" i="21"/>
  <c r="P884" i="21"/>
  <c r="N884" i="21"/>
  <c r="D885" i="21"/>
  <c r="E884" i="21"/>
  <c r="F884" i="21"/>
  <c r="O884" i="21"/>
  <c r="Q884" i="21"/>
  <c r="K884" i="21"/>
  <c r="M884" i="21"/>
  <c r="J885" i="21"/>
  <c r="N885" i="21"/>
  <c r="P885" i="21"/>
  <c r="I885" i="21"/>
  <c r="L885" i="21"/>
  <c r="H886" i="21"/>
  <c r="F885" i="21"/>
  <c r="E885" i="21"/>
  <c r="D886" i="21"/>
  <c r="Q885" i="21"/>
  <c r="K885" i="21"/>
  <c r="M885" i="21"/>
  <c r="O885" i="21"/>
  <c r="P886" i="21"/>
  <c r="N886" i="21"/>
  <c r="H887" i="21"/>
  <c r="L886" i="21"/>
  <c r="J886" i="21"/>
  <c r="I886" i="21"/>
  <c r="D887" i="21"/>
  <c r="E886" i="21"/>
  <c r="F886" i="21"/>
  <c r="P887" i="21"/>
  <c r="N887" i="21"/>
  <c r="L887" i="21"/>
  <c r="I887" i="21"/>
  <c r="H888" i="21"/>
  <c r="J887" i="21"/>
  <c r="O886" i="21"/>
  <c r="K886" i="21"/>
  <c r="Q886" i="21"/>
  <c r="M886" i="21"/>
  <c r="F887" i="21"/>
  <c r="E887" i="21"/>
  <c r="D888" i="21"/>
  <c r="M887" i="21"/>
  <c r="Q887" i="21"/>
  <c r="O887" i="21"/>
  <c r="K887" i="21"/>
  <c r="P888" i="21"/>
  <c r="L888" i="21"/>
  <c r="N888" i="21"/>
  <c r="J888" i="21"/>
  <c r="I888" i="21"/>
  <c r="H889" i="21"/>
  <c r="F888" i="21"/>
  <c r="D889" i="21"/>
  <c r="E888" i="21"/>
  <c r="K888" i="21"/>
  <c r="Q888" i="21"/>
  <c r="O888" i="21"/>
  <c r="M888" i="21"/>
  <c r="H890" i="21"/>
  <c r="N889" i="21"/>
  <c r="I889" i="21"/>
  <c r="L889" i="21"/>
  <c r="P889" i="21"/>
  <c r="J889" i="21"/>
  <c r="E889" i="21"/>
  <c r="D890" i="21"/>
  <c r="F889" i="21"/>
  <c r="P890" i="21"/>
  <c r="J890" i="21"/>
  <c r="L890" i="21"/>
  <c r="I890" i="21"/>
  <c r="H891" i="21"/>
  <c r="N890" i="21"/>
  <c r="K889" i="21"/>
  <c r="Q889" i="21"/>
  <c r="O889" i="21"/>
  <c r="M889" i="21"/>
  <c r="F890" i="21"/>
  <c r="D891" i="21"/>
  <c r="E890" i="21"/>
  <c r="K890" i="21"/>
  <c r="O890" i="21"/>
  <c r="M890" i="21"/>
  <c r="Q890" i="21"/>
  <c r="P891" i="21"/>
  <c r="J891" i="21"/>
  <c r="N891" i="21"/>
  <c r="L891" i="21"/>
  <c r="I891" i="21"/>
  <c r="H892" i="21"/>
  <c r="D892" i="21"/>
  <c r="E891" i="21"/>
  <c r="F891" i="21"/>
  <c r="Q891" i="21"/>
  <c r="O891" i="21"/>
  <c r="K891" i="21"/>
  <c r="M891" i="21"/>
  <c r="P892" i="21"/>
  <c r="L892" i="21"/>
  <c r="N892" i="21"/>
  <c r="H893" i="21"/>
  <c r="J892" i="21"/>
  <c r="I892" i="21"/>
  <c r="F892" i="21"/>
  <c r="E892" i="21"/>
  <c r="D893" i="21"/>
  <c r="L893" i="21"/>
  <c r="P893" i="21"/>
  <c r="N893" i="21"/>
  <c r="I893" i="21"/>
  <c r="J893" i="21"/>
  <c r="H894" i="21"/>
  <c r="Q892" i="21"/>
  <c r="O892" i="21"/>
  <c r="K892" i="21"/>
  <c r="M892" i="21"/>
  <c r="F893" i="21"/>
  <c r="E893" i="21"/>
  <c r="D894" i="21"/>
  <c r="K893" i="21"/>
  <c r="M893" i="21"/>
  <c r="O893" i="21"/>
  <c r="Q893" i="21"/>
  <c r="P894" i="21"/>
  <c r="J894" i="21"/>
  <c r="N894" i="21"/>
  <c r="L894" i="21"/>
  <c r="H895" i="21"/>
  <c r="I894" i="21"/>
  <c r="F894" i="21"/>
  <c r="E894" i="21"/>
  <c r="D895" i="21"/>
  <c r="L895" i="21"/>
  <c r="H896" i="21"/>
  <c r="I895" i="21"/>
  <c r="P895" i="21"/>
  <c r="J895" i="21"/>
  <c r="N895" i="21"/>
  <c r="O894" i="21"/>
  <c r="K894" i="21"/>
  <c r="Q894" i="21"/>
  <c r="M894" i="21"/>
  <c r="F895" i="21"/>
  <c r="D896" i="21"/>
  <c r="E895" i="21"/>
  <c r="L896" i="21"/>
  <c r="P896" i="21"/>
  <c r="N896" i="21"/>
  <c r="J896" i="21"/>
  <c r="I896" i="21"/>
  <c r="H897" i="21"/>
  <c r="K895" i="21"/>
  <c r="Q895" i="21"/>
  <c r="M895" i="21"/>
  <c r="O895" i="21"/>
  <c r="E896" i="21"/>
  <c r="F896" i="21"/>
  <c r="D897" i="21"/>
  <c r="K896" i="21"/>
  <c r="M896" i="21"/>
  <c r="O896" i="21"/>
  <c r="Q896" i="21"/>
  <c r="H898" i="21"/>
  <c r="J897" i="21"/>
  <c r="L897" i="21"/>
  <c r="I897" i="21"/>
  <c r="P897" i="21"/>
  <c r="N897" i="21"/>
  <c r="F897" i="21"/>
  <c r="D898" i="21"/>
  <c r="E897" i="21"/>
  <c r="N898" i="21"/>
  <c r="H899" i="21"/>
  <c r="L898" i="21"/>
  <c r="P898" i="21"/>
  <c r="I898" i="21"/>
  <c r="J898" i="21"/>
  <c r="Q897" i="21"/>
  <c r="K897" i="21"/>
  <c r="O897" i="21"/>
  <c r="M897" i="21"/>
  <c r="D899" i="21"/>
  <c r="E898" i="21"/>
  <c r="F898" i="21"/>
  <c r="L899" i="21"/>
  <c r="I899" i="21"/>
  <c r="H900" i="21"/>
  <c r="P899" i="21"/>
  <c r="N899" i="21"/>
  <c r="J899" i="21"/>
  <c r="Q898" i="21"/>
  <c r="K898" i="21"/>
  <c r="O898" i="21"/>
  <c r="M898" i="21"/>
  <c r="D900" i="21"/>
  <c r="E899" i="21"/>
  <c r="F899" i="21"/>
  <c r="K899" i="21"/>
  <c r="O899" i="21"/>
  <c r="Q899" i="21"/>
  <c r="M899" i="21"/>
  <c r="N900" i="21"/>
  <c r="J900" i="21"/>
  <c r="I900" i="21"/>
  <c r="L900" i="21"/>
  <c r="P900" i="21"/>
  <c r="H901" i="21"/>
  <c r="F900" i="21"/>
  <c r="D901" i="21"/>
  <c r="E900" i="21"/>
  <c r="O900" i="21"/>
  <c r="M900" i="21"/>
  <c r="K900" i="21"/>
  <c r="Q900" i="21"/>
  <c r="L901" i="21"/>
  <c r="I901" i="21"/>
  <c r="N901" i="21"/>
  <c r="P901" i="21"/>
  <c r="J901" i="21"/>
  <c r="H902" i="21"/>
  <c r="D902" i="21"/>
  <c r="E901" i="21"/>
  <c r="F901" i="21"/>
  <c r="K901" i="21"/>
  <c r="O901" i="21"/>
  <c r="Q901" i="21"/>
  <c r="M901" i="21"/>
  <c r="P902" i="21"/>
  <c r="I902" i="21"/>
  <c r="H903" i="21"/>
  <c r="J902" i="21"/>
  <c r="L902" i="21"/>
  <c r="N902" i="21"/>
  <c r="E902" i="21"/>
  <c r="F902" i="21"/>
  <c r="D903" i="21"/>
  <c r="K902" i="21"/>
  <c r="O902" i="21"/>
  <c r="Q902" i="21"/>
  <c r="M902" i="21"/>
  <c r="P903" i="21"/>
  <c r="H904" i="21"/>
  <c r="L903" i="21"/>
  <c r="I903" i="21"/>
  <c r="N903" i="21"/>
  <c r="J903" i="21"/>
  <c r="E903" i="21"/>
  <c r="F903" i="21"/>
  <c r="D904" i="21"/>
  <c r="L904" i="21"/>
  <c r="I904" i="21"/>
  <c r="P904" i="21"/>
  <c r="N904" i="21"/>
  <c r="H905" i="21"/>
  <c r="J904" i="21"/>
  <c r="K903" i="21"/>
  <c r="M903" i="21"/>
  <c r="Q903" i="21"/>
  <c r="O903" i="21"/>
  <c r="D905" i="21"/>
  <c r="F904" i="21"/>
  <c r="E904" i="21"/>
  <c r="Q904" i="21"/>
  <c r="O904" i="21"/>
  <c r="M904" i="21"/>
  <c r="K904" i="21"/>
  <c r="H906" i="21"/>
  <c r="N905" i="21"/>
  <c r="P905" i="21"/>
  <c r="J905" i="21"/>
  <c r="L905" i="21"/>
  <c r="I905" i="21"/>
  <c r="D906" i="21"/>
  <c r="F905" i="21"/>
  <c r="E905" i="21"/>
  <c r="N906" i="21"/>
  <c r="L906" i="21"/>
  <c r="J906" i="21"/>
  <c r="I906" i="21"/>
  <c r="H907" i="21"/>
  <c r="P906" i="21"/>
  <c r="Q905" i="21"/>
  <c r="K905" i="21"/>
  <c r="M905" i="21"/>
  <c r="O905" i="21"/>
  <c r="E906" i="21"/>
  <c r="F906" i="21"/>
  <c r="D907" i="21"/>
  <c r="O906" i="21"/>
  <c r="K906" i="21"/>
  <c r="M906" i="21"/>
  <c r="Q906" i="21"/>
  <c r="I907" i="21"/>
  <c r="P907" i="21"/>
  <c r="L907" i="21"/>
  <c r="H908" i="21"/>
  <c r="J907" i="21"/>
  <c r="N907" i="21"/>
  <c r="D908" i="21"/>
  <c r="F907" i="21"/>
  <c r="E907" i="21"/>
  <c r="K907" i="21"/>
  <c r="Q907" i="21"/>
  <c r="M907" i="21"/>
  <c r="O907" i="21"/>
  <c r="N908" i="21"/>
  <c r="J908" i="21"/>
  <c r="I908" i="21"/>
  <c r="H909" i="21"/>
  <c r="L908" i="21"/>
  <c r="P908" i="21"/>
  <c r="F908" i="21"/>
  <c r="D909" i="21"/>
  <c r="E908" i="21"/>
  <c r="O908" i="21"/>
  <c r="Q908" i="21"/>
  <c r="K908" i="21"/>
  <c r="M908" i="21"/>
  <c r="L909" i="21"/>
  <c r="I909" i="21"/>
  <c r="N909" i="21"/>
  <c r="P909" i="21"/>
  <c r="J909" i="21"/>
  <c r="H910" i="21"/>
  <c r="D910" i="21"/>
  <c r="E909" i="21"/>
  <c r="F909" i="21"/>
  <c r="Q909" i="21"/>
  <c r="O909" i="21"/>
  <c r="K909" i="21"/>
  <c r="M909" i="21"/>
  <c r="N910" i="21"/>
  <c r="L910" i="21"/>
  <c r="P910" i="21"/>
  <c r="H911" i="21"/>
  <c r="I910" i="21"/>
  <c r="J910" i="21"/>
  <c r="F910" i="21"/>
  <c r="E910" i="21"/>
  <c r="D911" i="21"/>
  <c r="N911" i="21"/>
  <c r="L911" i="21"/>
  <c r="H912" i="21"/>
  <c r="J911" i="21"/>
  <c r="I911" i="21"/>
  <c r="P911" i="21"/>
  <c r="Q910" i="21"/>
  <c r="M910" i="21"/>
  <c r="O910" i="21"/>
  <c r="K910" i="21"/>
  <c r="F911" i="21"/>
  <c r="E911" i="21"/>
  <c r="D912" i="21"/>
  <c r="H913" i="21"/>
  <c r="L912" i="21"/>
  <c r="N912" i="21"/>
  <c r="I912" i="21"/>
  <c r="P912" i="21"/>
  <c r="J912" i="21"/>
  <c r="K911" i="21"/>
  <c r="M911" i="21"/>
  <c r="O911" i="21"/>
  <c r="Q911" i="21"/>
  <c r="F912" i="21"/>
  <c r="D913" i="21"/>
  <c r="E912" i="21"/>
  <c r="I913" i="21"/>
  <c r="P913" i="21"/>
  <c r="H914" i="21"/>
  <c r="J913" i="21"/>
  <c r="N913" i="21"/>
  <c r="L913" i="21"/>
  <c r="K912" i="21"/>
  <c r="Q912" i="21"/>
  <c r="M912" i="21"/>
  <c r="O912" i="21"/>
  <c r="E913" i="21"/>
  <c r="D914" i="21"/>
  <c r="F913" i="21"/>
  <c r="M913" i="21"/>
  <c r="Q913" i="21"/>
  <c r="K913" i="21"/>
  <c r="O913" i="21"/>
  <c r="I914" i="21"/>
  <c r="H915" i="21"/>
  <c r="P914" i="21"/>
  <c r="N914" i="21"/>
  <c r="J914" i="21"/>
  <c r="L914" i="21"/>
  <c r="E914" i="21"/>
  <c r="F914" i="21"/>
  <c r="D915" i="21"/>
  <c r="Q914" i="21"/>
  <c r="K914" i="21"/>
  <c r="O914" i="21"/>
  <c r="M914" i="21"/>
  <c r="J915" i="21"/>
  <c r="L915" i="21"/>
  <c r="I915" i="21"/>
  <c r="H916" i="21"/>
  <c r="P915" i="21"/>
  <c r="N915" i="21"/>
  <c r="D916" i="21"/>
  <c r="F915" i="21"/>
  <c r="E915" i="21"/>
  <c r="O915" i="21"/>
  <c r="K915" i="21"/>
  <c r="M915" i="21"/>
  <c r="Q915" i="21"/>
  <c r="J916" i="21"/>
  <c r="N916" i="21"/>
  <c r="I916" i="21"/>
  <c r="P916" i="21"/>
  <c r="L916" i="21"/>
  <c r="H917" i="21"/>
  <c r="F916" i="21"/>
  <c r="D917" i="21"/>
  <c r="E916" i="21"/>
  <c r="O916" i="21"/>
  <c r="Q916" i="21"/>
  <c r="M916" i="21"/>
  <c r="K916" i="21"/>
  <c r="L917" i="21"/>
  <c r="H918" i="21"/>
  <c r="J917" i="21"/>
  <c r="N917" i="21"/>
  <c r="P917" i="21"/>
  <c r="I917" i="21"/>
  <c r="F917" i="21"/>
  <c r="D918" i="21"/>
  <c r="E917" i="21"/>
  <c r="J918" i="21"/>
  <c r="H919" i="21"/>
  <c r="I918" i="21"/>
  <c r="N918" i="21"/>
  <c r="L918" i="21"/>
  <c r="P918" i="21"/>
  <c r="Q917" i="21"/>
  <c r="O917" i="21"/>
  <c r="M917" i="21"/>
  <c r="K917" i="21"/>
  <c r="D919" i="21"/>
  <c r="E918" i="21"/>
  <c r="F918" i="21"/>
  <c r="H920" i="21"/>
  <c r="I919" i="21"/>
  <c r="N919" i="21"/>
  <c r="J919" i="21"/>
  <c r="L919" i="21"/>
  <c r="P919" i="21"/>
  <c r="K918" i="21"/>
  <c r="O918" i="21"/>
  <c r="Q918" i="21"/>
  <c r="M918" i="21"/>
  <c r="F919" i="21"/>
  <c r="E919" i="21"/>
  <c r="D920" i="21"/>
  <c r="H921" i="21"/>
  <c r="L920" i="21"/>
  <c r="J920" i="21"/>
  <c r="P920" i="21"/>
  <c r="N920" i="21"/>
  <c r="I920" i="21"/>
  <c r="Q919" i="21"/>
  <c r="M919" i="21"/>
  <c r="K919" i="21"/>
  <c r="O919" i="21"/>
  <c r="F920" i="21"/>
  <c r="D921" i="21"/>
  <c r="E920" i="21"/>
  <c r="J921" i="21"/>
  <c r="I921" i="21"/>
  <c r="H922" i="21"/>
  <c r="L921" i="21"/>
  <c r="N921" i="21"/>
  <c r="P921" i="21"/>
  <c r="K920" i="21"/>
  <c r="O920" i="21"/>
  <c r="M920" i="21"/>
  <c r="Q920" i="21"/>
  <c r="F921" i="21"/>
  <c r="D922" i="21"/>
  <c r="E921" i="21"/>
  <c r="K921" i="21"/>
  <c r="O921" i="21"/>
  <c r="M921" i="21"/>
  <c r="Q921" i="21"/>
  <c r="J922" i="21"/>
  <c r="I922" i="21"/>
  <c r="P922" i="21"/>
  <c r="L922" i="21"/>
  <c r="H923" i="21"/>
  <c r="N922" i="21"/>
  <c r="F922" i="21"/>
  <c r="D923" i="21"/>
  <c r="E922" i="21"/>
  <c r="Q922" i="21"/>
  <c r="O922" i="21"/>
  <c r="K922" i="21"/>
  <c r="M922" i="21"/>
  <c r="P923" i="21"/>
  <c r="I923" i="21"/>
  <c r="L923" i="21"/>
  <c r="J923" i="21"/>
  <c r="N923" i="21"/>
  <c r="H924" i="21"/>
  <c r="D924" i="21"/>
  <c r="F923" i="21"/>
  <c r="E923" i="21"/>
  <c r="Q923" i="21"/>
  <c r="O923" i="21"/>
  <c r="M923" i="21"/>
  <c r="K923" i="21"/>
  <c r="H925" i="21"/>
  <c r="J924" i="21"/>
  <c r="L924" i="21"/>
  <c r="N924" i="21"/>
  <c r="I924" i="21"/>
  <c r="P924" i="21"/>
  <c r="E924" i="21"/>
  <c r="F924" i="21"/>
  <c r="D925" i="21"/>
  <c r="I925" i="21"/>
  <c r="J925" i="21"/>
  <c r="P925" i="21"/>
  <c r="L925" i="21"/>
  <c r="N925" i="21"/>
  <c r="H926" i="21"/>
  <c r="M924" i="21"/>
  <c r="O924" i="21"/>
  <c r="Q924" i="21"/>
  <c r="K924" i="21"/>
  <c r="D926" i="21"/>
  <c r="F925" i="21"/>
  <c r="E925" i="21"/>
  <c r="O925" i="21"/>
  <c r="M925" i="21"/>
  <c r="Q925" i="21"/>
  <c r="K925" i="21"/>
  <c r="I926" i="21"/>
  <c r="H927" i="21"/>
  <c r="N926" i="21"/>
  <c r="L926" i="21"/>
  <c r="P926" i="21"/>
  <c r="J926" i="21"/>
  <c r="D927" i="21"/>
  <c r="F926" i="21"/>
  <c r="E926" i="21"/>
  <c r="O926" i="21"/>
  <c r="Q926" i="21"/>
  <c r="M926" i="21"/>
  <c r="K926" i="21"/>
  <c r="J927" i="21"/>
  <c r="I927" i="21"/>
  <c r="P927" i="21"/>
  <c r="L927" i="21"/>
  <c r="H928" i="21"/>
  <c r="N927" i="21"/>
  <c r="E927" i="21"/>
  <c r="D928" i="21"/>
  <c r="F927" i="21"/>
  <c r="M927" i="21"/>
  <c r="Q927" i="21"/>
  <c r="K927" i="21"/>
  <c r="O927" i="21"/>
  <c r="P928" i="21"/>
  <c r="N928" i="21"/>
  <c r="J928" i="21"/>
  <c r="L928" i="21"/>
  <c r="I928" i="21"/>
  <c r="H929" i="21"/>
  <c r="F928" i="21"/>
  <c r="E928" i="21"/>
  <c r="D929" i="21"/>
  <c r="Q928" i="21"/>
  <c r="O928" i="21"/>
  <c r="K928" i="21"/>
  <c r="M928" i="21"/>
  <c r="L929" i="21"/>
  <c r="H930" i="21"/>
  <c r="N929" i="21"/>
  <c r="I929" i="21"/>
  <c r="P929" i="21"/>
  <c r="J929" i="21"/>
  <c r="E929" i="21"/>
  <c r="F929" i="21"/>
  <c r="D930" i="21"/>
  <c r="I930" i="21"/>
  <c r="H931" i="21"/>
  <c r="J930" i="21"/>
  <c r="L930" i="21"/>
  <c r="P930" i="21"/>
  <c r="N930" i="21"/>
  <c r="M929" i="21"/>
  <c r="O929" i="21"/>
  <c r="K929" i="21"/>
  <c r="Q929" i="21"/>
  <c r="D931" i="21"/>
  <c r="F930" i="21"/>
  <c r="E930" i="21"/>
  <c r="K930" i="21"/>
  <c r="Q930" i="21"/>
  <c r="M930" i="21"/>
  <c r="O930" i="21"/>
  <c r="H932" i="21"/>
  <c r="N931" i="21"/>
  <c r="J931" i="21"/>
  <c r="P931" i="21"/>
  <c r="L931" i="21"/>
  <c r="I931" i="21"/>
  <c r="D932" i="21"/>
  <c r="F931" i="21"/>
  <c r="E931" i="21"/>
  <c r="J932" i="21"/>
  <c r="I932" i="21"/>
  <c r="L932" i="21"/>
  <c r="N932" i="21"/>
  <c r="H933" i="21"/>
  <c r="P932" i="21"/>
  <c r="Q931" i="21"/>
  <c r="O931" i="21"/>
  <c r="K931" i="21"/>
  <c r="M931" i="21"/>
  <c r="D933" i="21"/>
  <c r="E932" i="21"/>
  <c r="F932" i="21"/>
  <c r="Q932" i="21"/>
  <c r="M932" i="21"/>
  <c r="O932" i="21"/>
  <c r="K932" i="21"/>
  <c r="L933" i="21"/>
  <c r="N933" i="21"/>
  <c r="J933" i="21"/>
  <c r="H934" i="21"/>
  <c r="I933" i="21"/>
  <c r="P933" i="21"/>
  <c r="D934" i="21"/>
  <c r="E933" i="21"/>
  <c r="F933" i="21"/>
  <c r="P934" i="21"/>
  <c r="N934" i="21"/>
  <c r="I934" i="21"/>
  <c r="J934" i="21"/>
  <c r="H935" i="21"/>
  <c r="L934" i="21"/>
  <c r="Q933" i="21"/>
  <c r="O933" i="21"/>
  <c r="M933" i="21"/>
  <c r="K933" i="21"/>
  <c r="D935" i="21"/>
  <c r="E934" i="21"/>
  <c r="F934" i="21"/>
  <c r="M934" i="21"/>
  <c r="O934" i="21"/>
  <c r="K934" i="21"/>
  <c r="Q934" i="21"/>
  <c r="H936" i="21"/>
  <c r="N935" i="21"/>
  <c r="P935" i="21"/>
  <c r="I935" i="21"/>
  <c r="L935" i="21"/>
  <c r="J935" i="21"/>
  <c r="D936" i="21"/>
  <c r="E935" i="21"/>
  <c r="F935" i="21"/>
  <c r="N936" i="21"/>
  <c r="I936" i="21"/>
  <c r="H937" i="21"/>
  <c r="P936" i="21"/>
  <c r="J936" i="21"/>
  <c r="L936" i="21"/>
  <c r="M935" i="21"/>
  <c r="O935" i="21"/>
  <c r="K935" i="21"/>
  <c r="Q935" i="21"/>
  <c r="E936" i="21"/>
  <c r="D937" i="21"/>
  <c r="F936" i="21"/>
  <c r="M936" i="21"/>
  <c r="K936" i="21"/>
  <c r="Q936" i="21"/>
  <c r="O936" i="21"/>
  <c r="J937" i="21"/>
  <c r="H938" i="21"/>
  <c r="I937" i="21"/>
  <c r="P937" i="21"/>
  <c r="L937" i="21"/>
  <c r="N937" i="21"/>
  <c r="E937" i="21"/>
  <c r="F937" i="21"/>
  <c r="D938" i="21"/>
  <c r="N938" i="21"/>
  <c r="J938" i="21"/>
  <c r="P938" i="21"/>
  <c r="L938" i="21"/>
  <c r="I938" i="21"/>
  <c r="H939" i="21"/>
  <c r="Q937" i="21"/>
  <c r="O937" i="21"/>
  <c r="K937" i="21"/>
  <c r="M937" i="21"/>
  <c r="E938" i="21"/>
  <c r="D939" i="21"/>
  <c r="F938" i="21"/>
  <c r="M938" i="21"/>
  <c r="K938" i="21"/>
  <c r="Q938" i="21"/>
  <c r="O938" i="21"/>
  <c r="L939" i="21"/>
  <c r="H940" i="21"/>
  <c r="N939" i="21"/>
  <c r="P939" i="21"/>
  <c r="J939" i="21"/>
  <c r="I939" i="21"/>
  <c r="E939" i="21"/>
  <c r="D940" i="21"/>
  <c r="F939" i="21"/>
  <c r="L940" i="21"/>
  <c r="J940" i="21"/>
  <c r="I940" i="21"/>
  <c r="H941" i="21"/>
  <c r="N940" i="21"/>
  <c r="P940" i="21"/>
  <c r="M939" i="21"/>
  <c r="O939" i="21"/>
  <c r="Q939" i="21"/>
  <c r="K939" i="21"/>
  <c r="E940" i="21"/>
  <c r="F940" i="21"/>
  <c r="D941" i="21"/>
  <c r="O940" i="21"/>
  <c r="M940" i="21"/>
  <c r="K940" i="21"/>
  <c r="Q940" i="21"/>
  <c r="L941" i="21"/>
  <c r="J941" i="21"/>
  <c r="P941" i="21"/>
  <c r="N941" i="21"/>
  <c r="H942" i="21"/>
  <c r="I941" i="21"/>
  <c r="E941" i="21"/>
  <c r="D942" i="21"/>
  <c r="F941" i="21"/>
  <c r="L942" i="21"/>
  <c r="P942" i="21"/>
  <c r="H943" i="21"/>
  <c r="I942" i="21"/>
  <c r="N942" i="21"/>
  <c r="J942" i="21"/>
  <c r="M941" i="21"/>
  <c r="K941" i="21"/>
  <c r="O941" i="21"/>
  <c r="Q941" i="21"/>
  <c r="E942" i="21"/>
  <c r="D943" i="21"/>
  <c r="F942" i="21"/>
  <c r="L943" i="21"/>
  <c r="P943" i="21"/>
  <c r="I943" i="21"/>
  <c r="H944" i="21"/>
  <c r="J943" i="21"/>
  <c r="N943" i="21"/>
  <c r="K942" i="21"/>
  <c r="Q942" i="21"/>
  <c r="M942" i="21"/>
  <c r="O942" i="21"/>
  <c r="F943" i="21"/>
  <c r="E943" i="21"/>
  <c r="D944" i="21"/>
  <c r="K943" i="21"/>
  <c r="M943" i="21"/>
  <c r="O943" i="21"/>
  <c r="Q943" i="21"/>
  <c r="H945" i="21"/>
  <c r="N944" i="21"/>
  <c r="I944" i="21"/>
  <c r="P944" i="21"/>
  <c r="L944" i="21"/>
  <c r="J944" i="21"/>
  <c r="E944" i="21"/>
  <c r="F944" i="21"/>
  <c r="D945" i="21"/>
  <c r="I945" i="21"/>
  <c r="J945" i="21"/>
  <c r="H946" i="21"/>
  <c r="L945" i="21"/>
  <c r="P945" i="21"/>
  <c r="N945" i="21"/>
  <c r="Q944" i="21"/>
  <c r="K944" i="21"/>
  <c r="O944" i="21"/>
  <c r="M944" i="21"/>
  <c r="F945" i="21"/>
  <c r="E945" i="21"/>
  <c r="D946" i="21"/>
  <c r="M945" i="21"/>
  <c r="K945" i="21"/>
  <c r="O945" i="21"/>
  <c r="Q945" i="21"/>
  <c r="N946" i="21"/>
  <c r="P946" i="21"/>
  <c r="L946" i="21"/>
  <c r="I946" i="21"/>
  <c r="H947" i="21"/>
  <c r="J946" i="21"/>
  <c r="D947" i="21"/>
  <c r="E946" i="21"/>
  <c r="F946" i="21"/>
  <c r="K946" i="21"/>
  <c r="Q946" i="21"/>
  <c r="M946" i="21"/>
  <c r="O946" i="21"/>
  <c r="J947" i="21"/>
  <c r="H948" i="21"/>
  <c r="N947" i="21"/>
  <c r="I947" i="21"/>
  <c r="L947" i="21"/>
  <c r="P947" i="21"/>
  <c r="D948" i="21"/>
  <c r="E947" i="21"/>
  <c r="F947" i="21"/>
  <c r="H949" i="21"/>
  <c r="I948" i="21"/>
  <c r="P948" i="21"/>
  <c r="J948" i="21"/>
  <c r="N948" i="21"/>
  <c r="L948" i="21"/>
  <c r="K947" i="21"/>
  <c r="M947" i="21"/>
  <c r="Q947" i="21"/>
  <c r="O947" i="21"/>
  <c r="D949" i="21"/>
  <c r="F948" i="21"/>
  <c r="E948" i="21"/>
  <c r="P949" i="21"/>
  <c r="N949" i="21"/>
  <c r="I949" i="21"/>
  <c r="H950" i="21"/>
  <c r="L949" i="21"/>
  <c r="J949" i="21"/>
  <c r="O948" i="21"/>
  <c r="K948" i="21"/>
  <c r="Q948" i="21"/>
  <c r="M948" i="21"/>
  <c r="D950" i="21"/>
  <c r="F949" i="21"/>
  <c r="E949" i="21"/>
  <c r="K949" i="21"/>
  <c r="M949" i="21"/>
  <c r="O949" i="21"/>
  <c r="Q949" i="21"/>
  <c r="I950" i="21"/>
  <c r="L950" i="21"/>
  <c r="N950" i="21"/>
  <c r="H951" i="21"/>
  <c r="J950" i="21"/>
  <c r="P950" i="21"/>
  <c r="E950" i="21"/>
  <c r="D951" i="21"/>
  <c r="F950" i="21"/>
  <c r="O950" i="21"/>
  <c r="Q950" i="21"/>
  <c r="M950" i="21"/>
  <c r="K950" i="21"/>
  <c r="N951" i="21"/>
  <c r="J951" i="21"/>
  <c r="P951" i="21"/>
  <c r="H952" i="21"/>
  <c r="I951" i="21"/>
  <c r="L951" i="21"/>
  <c r="D952" i="21"/>
  <c r="E951" i="21"/>
  <c r="F951" i="21"/>
  <c r="J952" i="21"/>
  <c r="H953" i="21"/>
  <c r="N952" i="21"/>
  <c r="L952" i="21"/>
  <c r="P952" i="21"/>
  <c r="I952" i="21"/>
  <c r="K951" i="21"/>
  <c r="M951" i="21"/>
  <c r="O951" i="21"/>
  <c r="Q951" i="21"/>
  <c r="E952" i="21"/>
  <c r="D953" i="21"/>
  <c r="F952" i="21"/>
  <c r="J953" i="21"/>
  <c r="I953" i="21"/>
  <c r="H954" i="21"/>
  <c r="N953" i="21"/>
  <c r="L953" i="21"/>
  <c r="P953" i="21"/>
  <c r="O952" i="21"/>
  <c r="M952" i="21"/>
  <c r="K952" i="21"/>
  <c r="Q952" i="21"/>
  <c r="D954" i="21"/>
  <c r="F953" i="21"/>
  <c r="E953" i="21"/>
  <c r="O953" i="21"/>
  <c r="K953" i="21"/>
  <c r="Q953" i="21"/>
  <c r="M953" i="21"/>
  <c r="H955" i="21"/>
  <c r="I954" i="21"/>
  <c r="L954" i="21"/>
  <c r="J954" i="21"/>
  <c r="N954" i="21"/>
  <c r="P954" i="21"/>
  <c r="F954" i="21"/>
  <c r="D955" i="21"/>
  <c r="E954" i="21"/>
  <c r="I955" i="21"/>
  <c r="P955" i="21"/>
  <c r="H956" i="21"/>
  <c r="L955" i="21"/>
  <c r="N955" i="21"/>
  <c r="J955" i="21"/>
  <c r="M954" i="21"/>
  <c r="O954" i="21"/>
  <c r="K954" i="21"/>
  <c r="Q954" i="21"/>
  <c r="D956" i="21"/>
  <c r="E955" i="21"/>
  <c r="F955" i="21"/>
  <c r="Q955" i="21"/>
  <c r="M955" i="21"/>
  <c r="K955" i="21"/>
  <c r="O955" i="21"/>
  <c r="N956" i="21"/>
  <c r="P956" i="21"/>
  <c r="H957" i="21"/>
  <c r="L956" i="21"/>
  <c r="J956" i="21"/>
  <c r="I956" i="21"/>
  <c r="E956" i="21"/>
  <c r="F956" i="21"/>
  <c r="D957" i="21"/>
  <c r="P957" i="21"/>
  <c r="J957" i="21"/>
  <c r="H958" i="21"/>
  <c r="L957" i="21"/>
  <c r="N957" i="21"/>
  <c r="I957" i="21"/>
  <c r="M956" i="21"/>
  <c r="Q956" i="21"/>
  <c r="O956" i="21"/>
  <c r="K956" i="21"/>
  <c r="E957" i="21"/>
  <c r="D958" i="21"/>
  <c r="F957" i="21"/>
  <c r="I958" i="21"/>
  <c r="H959" i="21"/>
  <c r="J958" i="21"/>
  <c r="P958" i="21"/>
  <c r="N958" i="21"/>
  <c r="L958" i="21"/>
  <c r="M957" i="21"/>
  <c r="O957" i="21"/>
  <c r="K957" i="21"/>
  <c r="Q957" i="21"/>
  <c r="E958" i="21"/>
  <c r="F958" i="21"/>
  <c r="D959" i="21"/>
  <c r="Q958" i="21"/>
  <c r="M958" i="21"/>
  <c r="O958" i="21"/>
  <c r="K958" i="21"/>
  <c r="H960" i="21"/>
  <c r="L959" i="21"/>
  <c r="N959" i="21"/>
  <c r="P959" i="21"/>
  <c r="J959" i="21"/>
  <c r="I959" i="21"/>
  <c r="F959" i="21"/>
  <c r="E959" i="21"/>
  <c r="D960" i="21"/>
  <c r="J960" i="21"/>
  <c r="I960" i="21"/>
  <c r="L960" i="21"/>
  <c r="H961" i="21"/>
  <c r="N960" i="21"/>
  <c r="P960" i="21"/>
  <c r="M959" i="21"/>
  <c r="K959" i="21"/>
  <c r="O959" i="21"/>
  <c r="Q959" i="21"/>
  <c r="D961" i="21"/>
  <c r="E960" i="21"/>
  <c r="F960" i="21"/>
  <c r="K960" i="21"/>
  <c r="Q960" i="21"/>
  <c r="M960" i="21"/>
  <c r="O960" i="21"/>
  <c r="H962" i="21"/>
  <c r="I961" i="21"/>
  <c r="J961" i="21"/>
  <c r="L961" i="21"/>
  <c r="N961" i="21"/>
  <c r="P961" i="21"/>
  <c r="F961" i="21"/>
  <c r="D962" i="21"/>
  <c r="E961" i="21"/>
  <c r="N962" i="21"/>
  <c r="J962" i="21"/>
  <c r="L962" i="21"/>
  <c r="P962" i="21"/>
  <c r="H963" i="21"/>
  <c r="I962" i="21"/>
  <c r="M961" i="21"/>
  <c r="O961" i="21"/>
  <c r="K961" i="21"/>
  <c r="Q961" i="21"/>
  <c r="E962" i="21"/>
  <c r="D963" i="21"/>
  <c r="F962" i="21"/>
  <c r="N963" i="21"/>
  <c r="J963" i="21"/>
  <c r="P963" i="21"/>
  <c r="L963" i="21"/>
  <c r="H964" i="21"/>
  <c r="I963" i="21"/>
  <c r="M962" i="21"/>
  <c r="K962" i="21"/>
  <c r="Q962" i="21"/>
  <c r="O962" i="21"/>
  <c r="F963" i="21"/>
  <c r="D964" i="21"/>
  <c r="E963" i="21"/>
  <c r="I964" i="21"/>
  <c r="L964" i="21"/>
  <c r="N964" i="21"/>
  <c r="H965" i="21"/>
  <c r="J964" i="21"/>
  <c r="P964" i="21"/>
  <c r="M963" i="21"/>
  <c r="O963" i="21"/>
  <c r="Q963" i="21"/>
  <c r="K963" i="21"/>
  <c r="F964" i="21"/>
  <c r="E964" i="21"/>
  <c r="D965" i="21"/>
  <c r="M964" i="21"/>
  <c r="Q964" i="21"/>
  <c r="K964" i="21"/>
  <c r="O964" i="21"/>
  <c r="P965" i="21"/>
  <c r="L965" i="21"/>
  <c r="J965" i="21"/>
  <c r="N965" i="21"/>
  <c r="H966" i="21"/>
  <c r="I965" i="21"/>
  <c r="E965" i="21"/>
  <c r="D966" i="21"/>
  <c r="F965" i="21"/>
  <c r="L966" i="21"/>
  <c r="N966" i="21"/>
  <c r="P966" i="21"/>
  <c r="H967" i="21"/>
  <c r="I966" i="21"/>
  <c r="J966" i="21"/>
  <c r="Q965" i="21"/>
  <c r="M965" i="21"/>
  <c r="O965" i="21"/>
  <c r="K965" i="21"/>
  <c r="D967" i="21"/>
  <c r="E966" i="21"/>
  <c r="F966" i="21"/>
  <c r="P967" i="21"/>
  <c r="I967" i="21"/>
  <c r="J967" i="21"/>
  <c r="H968" i="21"/>
  <c r="N967" i="21"/>
  <c r="L967" i="21"/>
  <c r="O966" i="21"/>
  <c r="K966" i="21"/>
  <c r="M966" i="21"/>
  <c r="Q966" i="21"/>
  <c r="E967" i="21"/>
  <c r="F967" i="21"/>
  <c r="D968" i="21"/>
  <c r="K967" i="21"/>
  <c r="Q967" i="21"/>
  <c r="M967" i="21"/>
  <c r="O967" i="21"/>
  <c r="N968" i="21"/>
  <c r="L968" i="21"/>
  <c r="I968" i="21"/>
  <c r="P968" i="21"/>
  <c r="H969" i="21"/>
  <c r="J968" i="21"/>
  <c r="E968" i="21"/>
  <c r="D969" i="21"/>
  <c r="F968" i="21"/>
  <c r="M968" i="21"/>
  <c r="K968" i="21"/>
  <c r="Q968" i="21"/>
  <c r="O968" i="21"/>
  <c r="I969" i="21"/>
  <c r="J969" i="21"/>
  <c r="P969" i="21"/>
  <c r="H970" i="21"/>
  <c r="N969" i="21"/>
  <c r="L969" i="21"/>
  <c r="E969" i="21"/>
  <c r="D970" i="21"/>
  <c r="F969" i="21"/>
  <c r="Q969" i="21"/>
  <c r="O969" i="21"/>
  <c r="M969" i="21"/>
  <c r="K969" i="21"/>
  <c r="L970" i="21"/>
  <c r="I970" i="21"/>
  <c r="N970" i="21"/>
  <c r="J970" i="21"/>
  <c r="P970" i="21"/>
  <c r="H971" i="21"/>
  <c r="D971" i="21"/>
  <c r="F970" i="21"/>
  <c r="E970" i="21"/>
  <c r="Q970" i="21"/>
  <c r="M970" i="21"/>
  <c r="O970" i="21"/>
  <c r="K970" i="21"/>
  <c r="H972" i="21"/>
  <c r="N971" i="21"/>
  <c r="I971" i="21"/>
  <c r="J971" i="21"/>
  <c r="P971" i="21"/>
  <c r="L971" i="21"/>
  <c r="D972" i="21"/>
  <c r="F971" i="21"/>
  <c r="E971" i="21"/>
  <c r="H973" i="21"/>
  <c r="J972" i="21"/>
  <c r="N972" i="21"/>
  <c r="I972" i="21"/>
  <c r="L972" i="21"/>
  <c r="P972" i="21"/>
  <c r="Q971" i="21"/>
  <c r="M971" i="21"/>
  <c r="K971" i="21"/>
  <c r="O971" i="21"/>
  <c r="E972" i="21"/>
  <c r="F972" i="21"/>
  <c r="D973" i="21"/>
  <c r="I973" i="21"/>
  <c r="P973" i="21"/>
  <c r="H974" i="21"/>
  <c r="L973" i="21"/>
  <c r="J973" i="21"/>
  <c r="N973" i="21"/>
  <c r="M972" i="21"/>
  <c r="O972" i="21"/>
  <c r="Q972" i="21"/>
  <c r="K972" i="21"/>
  <c r="D974" i="21"/>
  <c r="F973" i="21"/>
  <c r="E973" i="21"/>
  <c r="O973" i="21"/>
  <c r="M973" i="21"/>
  <c r="Q973" i="21"/>
  <c r="K973" i="21"/>
  <c r="L974" i="21"/>
  <c r="H975" i="21"/>
  <c r="P974" i="21"/>
  <c r="I974" i="21"/>
  <c r="J974" i="21"/>
  <c r="N974" i="21"/>
  <c r="F974" i="21"/>
  <c r="E974" i="21"/>
  <c r="D975" i="21"/>
  <c r="P975" i="21"/>
  <c r="N975" i="21"/>
  <c r="J975" i="21"/>
  <c r="H976" i="21"/>
  <c r="L975" i="21"/>
  <c r="I975" i="21"/>
  <c r="M974" i="21"/>
  <c r="O974" i="21"/>
  <c r="K974" i="21"/>
  <c r="Q974" i="21"/>
  <c r="E975" i="21"/>
  <c r="D976" i="21"/>
  <c r="F975" i="21"/>
  <c r="I976" i="21"/>
  <c r="J976" i="21"/>
  <c r="H977" i="21"/>
  <c r="P976" i="21"/>
  <c r="N976" i="21"/>
  <c r="L976" i="21"/>
  <c r="M975" i="21"/>
  <c r="O975" i="21"/>
  <c r="K975" i="21"/>
  <c r="Q975" i="21"/>
  <c r="D977" i="21"/>
  <c r="E976" i="21"/>
  <c r="F976" i="21"/>
  <c r="Q976" i="21"/>
  <c r="K976" i="21"/>
  <c r="O976" i="21"/>
  <c r="M976" i="21"/>
  <c r="I977" i="21"/>
  <c r="H978" i="21"/>
  <c r="J977" i="21"/>
  <c r="L977" i="21"/>
  <c r="N977" i="21"/>
  <c r="P977" i="21"/>
  <c r="D978" i="21"/>
  <c r="E977" i="21"/>
  <c r="F977" i="21"/>
  <c r="Q977" i="21"/>
  <c r="K977" i="21"/>
  <c r="O977" i="21"/>
  <c r="M977" i="21"/>
  <c r="H979" i="21"/>
  <c r="I978" i="21"/>
  <c r="P978" i="21"/>
  <c r="L978" i="21"/>
  <c r="J978" i="21"/>
  <c r="N978" i="21"/>
  <c r="D979" i="21"/>
  <c r="E978" i="21"/>
  <c r="F978" i="21"/>
  <c r="I979" i="21"/>
  <c r="L979" i="21"/>
  <c r="H980" i="21"/>
  <c r="P979" i="21"/>
  <c r="N979" i="21"/>
  <c r="J979" i="21"/>
  <c r="O978" i="21"/>
  <c r="K978" i="21"/>
  <c r="M978" i="21"/>
  <c r="Q978" i="21"/>
  <c r="F979" i="21"/>
  <c r="E979" i="21"/>
  <c r="D980" i="21"/>
  <c r="M979" i="21"/>
  <c r="K979" i="21"/>
  <c r="O979" i="21"/>
  <c r="Q979" i="21"/>
  <c r="I980" i="21"/>
  <c r="J980" i="21"/>
  <c r="H981" i="21"/>
  <c r="N980" i="21"/>
  <c r="P980" i="21"/>
  <c r="L980" i="21"/>
  <c r="F980" i="21"/>
  <c r="D981" i="21"/>
  <c r="E980" i="21"/>
  <c r="M980" i="21"/>
  <c r="K980" i="21"/>
  <c r="Q980" i="21"/>
  <c r="O980" i="21"/>
  <c r="N981" i="21"/>
  <c r="J981" i="21"/>
  <c r="I981" i="21"/>
  <c r="L981" i="21"/>
  <c r="H982" i="21"/>
  <c r="P981" i="21"/>
  <c r="F981" i="21"/>
  <c r="D982" i="21"/>
  <c r="E981" i="21"/>
  <c r="M981" i="21"/>
  <c r="O981" i="21"/>
  <c r="Q981" i="21"/>
  <c r="K981" i="21"/>
  <c r="L982" i="21"/>
  <c r="I982" i="21"/>
  <c r="H983" i="21"/>
  <c r="N982" i="21"/>
  <c r="J982" i="21"/>
  <c r="P982" i="21"/>
  <c r="E982" i="21"/>
  <c r="D983" i="21"/>
  <c r="F982" i="21"/>
  <c r="M982" i="21"/>
  <c r="K982" i="21"/>
  <c r="Q982" i="21"/>
  <c r="O982" i="21"/>
  <c r="P983" i="21"/>
  <c r="J983" i="21"/>
  <c r="L983" i="21"/>
  <c r="N983" i="21"/>
  <c r="H984" i="21"/>
  <c r="I983" i="21"/>
  <c r="F983" i="21"/>
  <c r="D984" i="21"/>
  <c r="E983" i="21"/>
  <c r="J984" i="21"/>
  <c r="I984" i="21"/>
  <c r="H985" i="21"/>
  <c r="L984" i="21"/>
  <c r="P984" i="21"/>
  <c r="N984" i="21"/>
  <c r="O983" i="21"/>
  <c r="M983" i="21"/>
  <c r="K983" i="21"/>
  <c r="Q983" i="21"/>
  <c r="F984" i="21"/>
  <c r="E984" i="21"/>
  <c r="D985" i="21"/>
  <c r="M984" i="21"/>
  <c r="O984" i="21"/>
  <c r="Q984" i="21"/>
  <c r="K984" i="21"/>
  <c r="P985" i="21"/>
  <c r="N985" i="21"/>
  <c r="H986" i="21"/>
  <c r="J985" i="21"/>
  <c r="I985" i="21"/>
  <c r="L985" i="21"/>
  <c r="D986" i="21"/>
  <c r="F985" i="21"/>
  <c r="E985" i="21"/>
  <c r="I986" i="21"/>
  <c r="H987" i="21"/>
  <c r="J986" i="21"/>
  <c r="P986" i="21"/>
  <c r="L986" i="21"/>
  <c r="N986" i="21"/>
  <c r="Q985" i="21"/>
  <c r="O985" i="21"/>
  <c r="M985" i="21"/>
  <c r="K985" i="21"/>
  <c r="D987" i="21"/>
  <c r="E986" i="21"/>
  <c r="F986" i="21"/>
  <c r="Q986" i="21"/>
  <c r="K986" i="21"/>
  <c r="O986" i="21"/>
  <c r="M986" i="21"/>
  <c r="P987" i="21"/>
  <c r="N987" i="21"/>
  <c r="I987" i="21"/>
  <c r="H988" i="21"/>
  <c r="J987" i="21"/>
  <c r="L987" i="21"/>
  <c r="F987" i="21"/>
  <c r="E987" i="21"/>
  <c r="D988" i="21"/>
  <c r="M987" i="21"/>
  <c r="K987" i="21"/>
  <c r="Q987" i="21"/>
  <c r="O987" i="21"/>
  <c r="N988" i="21"/>
  <c r="P988" i="21"/>
  <c r="I988" i="21"/>
  <c r="J988" i="21"/>
  <c r="L988" i="21"/>
  <c r="H989" i="21"/>
  <c r="D989" i="21"/>
  <c r="F988" i="21"/>
  <c r="E988" i="21"/>
  <c r="O988" i="21"/>
  <c r="K988" i="21"/>
  <c r="M988" i="21"/>
  <c r="Q988" i="21"/>
  <c r="L989" i="21"/>
  <c r="N989" i="21"/>
  <c r="P989" i="21"/>
  <c r="J989" i="21"/>
  <c r="I989" i="21"/>
  <c r="H990" i="21"/>
  <c r="F989" i="21"/>
  <c r="D990" i="21"/>
  <c r="E989" i="21"/>
  <c r="K989" i="21"/>
  <c r="O989" i="21"/>
  <c r="Q989" i="21"/>
  <c r="M989" i="21"/>
  <c r="J990" i="21"/>
  <c r="H991" i="21"/>
  <c r="L990" i="21"/>
  <c r="N990" i="21"/>
  <c r="P990" i="21"/>
  <c r="I990" i="21"/>
  <c r="D991" i="21"/>
  <c r="E990" i="21"/>
  <c r="F990" i="21"/>
  <c r="H992" i="21"/>
  <c r="J991" i="21"/>
  <c r="N991" i="21"/>
  <c r="P991" i="21"/>
  <c r="I991" i="21"/>
  <c r="L991" i="21"/>
  <c r="Q990" i="21"/>
  <c r="K990" i="21"/>
  <c r="O990" i="21"/>
  <c r="M990" i="21"/>
  <c r="E991" i="21"/>
  <c r="F991" i="21"/>
  <c r="D992" i="21"/>
  <c r="L992" i="21"/>
  <c r="N992" i="21"/>
  <c r="P992" i="21"/>
  <c r="I992" i="21"/>
  <c r="J992" i="21"/>
  <c r="H993" i="21"/>
  <c r="Q991" i="21"/>
  <c r="K991" i="21"/>
  <c r="O991" i="21"/>
  <c r="M991" i="21"/>
  <c r="F992" i="21"/>
  <c r="D993" i="21"/>
  <c r="E992" i="21"/>
  <c r="Q992" i="21"/>
  <c r="K992" i="21"/>
  <c r="O992" i="21"/>
  <c r="M992" i="21"/>
  <c r="P993" i="21"/>
  <c r="J993" i="21"/>
  <c r="H994" i="21"/>
  <c r="L993" i="21"/>
  <c r="I993" i="21"/>
  <c r="N993" i="21"/>
  <c r="D994" i="21"/>
  <c r="F993" i="21"/>
  <c r="E993" i="21"/>
  <c r="I994" i="21"/>
  <c r="J994" i="21"/>
  <c r="P994" i="21"/>
  <c r="L994" i="21"/>
  <c r="N994" i="21"/>
  <c r="H995" i="21"/>
  <c r="O993" i="21"/>
  <c r="K993" i="21"/>
  <c r="Q993" i="21"/>
  <c r="M993" i="21"/>
  <c r="D995" i="21"/>
  <c r="F994" i="21"/>
  <c r="E994" i="21"/>
  <c r="K994" i="21"/>
  <c r="M994" i="21"/>
  <c r="O994" i="21"/>
  <c r="Q994" i="21"/>
  <c r="J995" i="21"/>
  <c r="L995" i="21"/>
  <c r="H996" i="21"/>
  <c r="N995" i="21"/>
  <c r="I995" i="21"/>
  <c r="P995" i="21"/>
  <c r="F995" i="21"/>
  <c r="D996" i="21"/>
  <c r="E995" i="21"/>
  <c r="P996" i="21"/>
  <c r="J996" i="21"/>
  <c r="L996" i="21"/>
  <c r="I996" i="21"/>
  <c r="N996" i="21"/>
  <c r="H997" i="21"/>
  <c r="Q995" i="21"/>
  <c r="O995" i="21"/>
  <c r="M995" i="21"/>
  <c r="K995" i="21"/>
  <c r="D997" i="21"/>
  <c r="E996" i="21"/>
  <c r="F996" i="21"/>
  <c r="O996" i="21"/>
  <c r="K996" i="21"/>
  <c r="M996" i="21"/>
  <c r="Q996" i="21"/>
  <c r="P997" i="21"/>
  <c r="I997" i="21"/>
  <c r="N997" i="21"/>
  <c r="H998" i="21"/>
  <c r="L997" i="21"/>
  <c r="J997" i="21"/>
  <c r="D998" i="21"/>
  <c r="E997" i="21"/>
  <c r="F997" i="21"/>
  <c r="M997" i="21"/>
  <c r="K997" i="21"/>
  <c r="Q997" i="21"/>
  <c r="O997" i="21"/>
  <c r="P998" i="21"/>
  <c r="J998" i="21"/>
  <c r="N998" i="21"/>
  <c r="I998" i="21"/>
  <c r="H999" i="21"/>
  <c r="L998" i="21"/>
  <c r="E998" i="21"/>
  <c r="F998" i="21"/>
  <c r="D999" i="21"/>
  <c r="K998" i="21"/>
  <c r="M998" i="21"/>
  <c r="Q998" i="21"/>
  <c r="O998" i="21"/>
  <c r="I999" i="21"/>
  <c r="L999" i="21"/>
  <c r="J999" i="21"/>
  <c r="P999" i="21"/>
  <c r="N999" i="21"/>
  <c r="H1000" i="21"/>
  <c r="D1000" i="21"/>
  <c r="E999" i="21"/>
  <c r="F999" i="21"/>
  <c r="Q999" i="21"/>
  <c r="M999" i="21"/>
  <c r="O999" i="21"/>
  <c r="K999" i="21"/>
  <c r="P1000" i="21"/>
  <c r="I1000" i="21"/>
  <c r="L1000" i="21"/>
  <c r="N1000" i="21"/>
  <c r="H1001" i="21"/>
  <c r="J1000" i="21"/>
  <c r="E1000" i="21"/>
  <c r="F1000" i="21"/>
  <c r="D1001" i="21"/>
  <c r="Q1000" i="21"/>
  <c r="K1000" i="21"/>
  <c r="M1000" i="21"/>
  <c r="O1000" i="21"/>
  <c r="N1001" i="21"/>
  <c r="P1001" i="21"/>
  <c r="H1002" i="21"/>
  <c r="L1001" i="21"/>
  <c r="J1001" i="21"/>
  <c r="I1001" i="21"/>
  <c r="E1001" i="21"/>
  <c r="F1001" i="21"/>
  <c r="D1002" i="21"/>
  <c r="L1002" i="21"/>
  <c r="I1002" i="21"/>
  <c r="J1002" i="21"/>
  <c r="H1003" i="21"/>
  <c r="P1002" i="21"/>
  <c r="N1002" i="21"/>
  <c r="K1001" i="21"/>
  <c r="M1001" i="21"/>
  <c r="O1001" i="21"/>
  <c r="Q1001" i="21"/>
  <c r="F1002" i="21"/>
  <c r="E1002" i="21"/>
  <c r="D1003" i="21"/>
  <c r="K1002" i="21"/>
  <c r="O1002" i="21"/>
  <c r="Q1002" i="21"/>
  <c r="M1002" i="21"/>
  <c r="L1003" i="21"/>
  <c r="N1003" i="21"/>
  <c r="I1003" i="21"/>
  <c r="H1004" i="21"/>
  <c r="P1003" i="21"/>
  <c r="J1003" i="21"/>
  <c r="E1003" i="21"/>
  <c r="F1003" i="21"/>
  <c r="D1004" i="21"/>
  <c r="K1003" i="21"/>
  <c r="Q1003" i="21"/>
  <c r="M1003" i="21"/>
  <c r="O1003" i="21"/>
  <c r="I1004" i="21"/>
  <c r="N1004" i="21"/>
  <c r="L1004" i="21"/>
  <c r="P1004" i="21"/>
  <c r="J1004" i="21"/>
  <c r="H1005" i="21"/>
  <c r="F1004" i="21"/>
  <c r="E1004" i="21"/>
  <c r="D1005" i="21"/>
  <c r="Q1004" i="21"/>
  <c r="M1004" i="21"/>
  <c r="O1004" i="21"/>
  <c r="K1004" i="21"/>
  <c r="I1005" i="21"/>
  <c r="J1005" i="21"/>
  <c r="P1005" i="21"/>
  <c r="L1005" i="21"/>
  <c r="N1005" i="21"/>
  <c r="H1006" i="21"/>
  <c r="E1005" i="21"/>
  <c r="F1005" i="21"/>
  <c r="D1006" i="21"/>
  <c r="M1005" i="21"/>
  <c r="Q1005" i="21"/>
  <c r="K1005" i="21"/>
  <c r="O1005" i="21"/>
  <c r="P1006" i="21"/>
  <c r="N1006" i="21"/>
  <c r="L1006" i="21"/>
  <c r="I1006" i="21"/>
  <c r="J1006" i="21"/>
  <c r="H1007" i="21"/>
  <c r="F1006" i="21"/>
  <c r="E1006" i="21"/>
  <c r="D1007" i="21"/>
  <c r="M1006" i="21"/>
  <c r="O1006" i="21"/>
  <c r="K1006" i="21"/>
  <c r="Q1006" i="21"/>
  <c r="J1007" i="21"/>
  <c r="H1008" i="21"/>
  <c r="P1007" i="21"/>
  <c r="N1007" i="21"/>
  <c r="L1007" i="21"/>
  <c r="I1007" i="21"/>
  <c r="F1007" i="21"/>
  <c r="E1007" i="21"/>
  <c r="D1008" i="21"/>
  <c r="P1008" i="21"/>
  <c r="J1008" i="21"/>
  <c r="N1008" i="21"/>
  <c r="L1008" i="21"/>
  <c r="I1008" i="21"/>
  <c r="H1009" i="21"/>
  <c r="Q1007" i="21"/>
  <c r="M1007" i="21"/>
  <c r="O1007" i="21"/>
  <c r="K1007" i="21"/>
  <c r="D1009" i="21"/>
  <c r="F1008" i="21"/>
  <c r="E1008" i="21"/>
  <c r="O1008" i="21"/>
  <c r="K1008" i="21"/>
  <c r="Q1008" i="21"/>
  <c r="M1008" i="21"/>
  <c r="N1009" i="21"/>
  <c r="J1009" i="21"/>
  <c r="P1009" i="21"/>
  <c r="I1009" i="21"/>
  <c r="L1009" i="21"/>
  <c r="H1010" i="21"/>
  <c r="D1010" i="21"/>
  <c r="E1009" i="21"/>
  <c r="F1009" i="21"/>
  <c r="K1009" i="21"/>
  <c r="Q1009" i="21"/>
  <c r="M1009" i="21"/>
  <c r="O1009" i="21"/>
  <c r="H1011" i="21"/>
  <c r="I1010" i="21"/>
  <c r="J1010" i="21"/>
  <c r="L1010" i="21"/>
  <c r="N1010" i="21"/>
  <c r="P1010" i="21"/>
  <c r="F1010" i="21"/>
  <c r="D1011" i="21"/>
  <c r="E1010" i="21"/>
  <c r="L1011" i="21"/>
  <c r="I1011" i="21"/>
  <c r="P1011" i="21"/>
  <c r="N1011" i="21"/>
  <c r="J1011" i="21"/>
  <c r="H1012" i="21"/>
  <c r="M1010" i="21"/>
  <c r="Q1010" i="21"/>
  <c r="K1010" i="21"/>
  <c r="O1010" i="21"/>
  <c r="E1011" i="21"/>
  <c r="F1011" i="21"/>
  <c r="D1012" i="21"/>
  <c r="O1011" i="21"/>
  <c r="Q1011" i="21"/>
  <c r="M1011" i="21"/>
  <c r="K1011" i="21"/>
  <c r="N1012" i="21"/>
  <c r="P1012" i="21"/>
  <c r="I1012" i="21"/>
  <c r="L1012" i="21"/>
  <c r="H1013" i="21"/>
  <c r="J1012" i="21"/>
  <c r="F1012" i="21"/>
  <c r="E1012" i="21"/>
  <c r="D1013" i="21"/>
  <c r="M1012" i="21"/>
  <c r="O1012" i="21"/>
  <c r="Q1012" i="21"/>
  <c r="K1012" i="21"/>
  <c r="I1013" i="21"/>
  <c r="H1014" i="21"/>
  <c r="L1013" i="21"/>
  <c r="J1013" i="21"/>
  <c r="P1013" i="21"/>
  <c r="N1013" i="21"/>
  <c r="F1013" i="21"/>
  <c r="D1014" i="21"/>
  <c r="E1013" i="21"/>
  <c r="K1013" i="21"/>
  <c r="Q1013" i="21"/>
  <c r="M1013" i="21"/>
  <c r="O1013" i="21"/>
  <c r="P1014" i="21"/>
  <c r="L1014" i="21"/>
  <c r="I1014" i="21"/>
  <c r="N1014" i="21"/>
  <c r="J1014" i="21"/>
  <c r="H1015" i="21"/>
  <c r="F1014" i="21"/>
  <c r="D1015" i="21"/>
  <c r="E1014" i="21"/>
  <c r="Q1014" i="21"/>
  <c r="O1014" i="21"/>
  <c r="K1014" i="21"/>
  <c r="M1014" i="21"/>
  <c r="I1015" i="21"/>
  <c r="L1015" i="21"/>
  <c r="P1015" i="21"/>
  <c r="H1016" i="21"/>
  <c r="J1015" i="21"/>
  <c r="N1015" i="21"/>
  <c r="D1016" i="21"/>
  <c r="F1015" i="21"/>
  <c r="E1015" i="21"/>
  <c r="M1015" i="21"/>
  <c r="K1015" i="21"/>
  <c r="O1015" i="21"/>
  <c r="Q1015" i="21"/>
  <c r="I1016" i="21"/>
  <c r="L1016" i="21"/>
  <c r="J1016" i="21"/>
  <c r="H1017" i="21"/>
  <c r="N1016" i="21"/>
  <c r="P1016" i="21"/>
  <c r="D1017" i="21"/>
  <c r="E1016" i="21"/>
  <c r="F1016" i="21"/>
  <c r="O1016" i="21"/>
  <c r="Q1016" i="21"/>
  <c r="M1016" i="21"/>
  <c r="K1016" i="21"/>
  <c r="N1017" i="21"/>
  <c r="J1017" i="21"/>
  <c r="P1017" i="21"/>
  <c r="L1017" i="21"/>
  <c r="I1017" i="21"/>
  <c r="H1018" i="21"/>
  <c r="D1018" i="21"/>
  <c r="F1017" i="21"/>
  <c r="E1017" i="21"/>
  <c r="K1017" i="21"/>
  <c r="M1017" i="21"/>
  <c r="Q1017" i="21"/>
  <c r="O1017" i="21"/>
  <c r="P1018" i="21"/>
  <c r="J1018" i="21"/>
  <c r="N1018" i="21"/>
  <c r="H1019" i="21"/>
  <c r="I1018" i="21"/>
  <c r="L1018" i="21"/>
  <c r="F1018" i="21"/>
  <c r="D1019" i="21"/>
  <c r="E1018" i="21"/>
  <c r="J1019" i="21"/>
  <c r="I1019" i="21"/>
  <c r="N1019" i="21"/>
  <c r="L1019" i="21"/>
  <c r="P1019" i="21"/>
  <c r="H1020" i="21"/>
  <c r="K1018" i="21"/>
  <c r="O1018" i="21"/>
  <c r="M1018" i="21"/>
  <c r="Q1018" i="21"/>
  <c r="E1019" i="21"/>
  <c r="D1020" i="21"/>
  <c r="F1019" i="21"/>
  <c r="Q1019" i="21"/>
  <c r="O1019" i="21"/>
  <c r="K1019" i="21"/>
  <c r="M1019" i="21"/>
  <c r="I1020" i="21"/>
  <c r="P1020" i="21"/>
  <c r="L1020" i="21"/>
  <c r="J1020" i="21"/>
  <c r="H1021" i="21"/>
  <c r="N1020" i="21"/>
  <c r="E1020" i="21"/>
  <c r="F1020" i="21"/>
  <c r="D1021" i="21"/>
  <c r="K1020" i="21"/>
  <c r="M1020" i="21"/>
  <c r="O1020" i="21"/>
  <c r="Q1020" i="21"/>
  <c r="P1021" i="21"/>
  <c r="L1021" i="21"/>
  <c r="H1022" i="21"/>
  <c r="J1021" i="21"/>
  <c r="N1021" i="21"/>
  <c r="I1021" i="21"/>
  <c r="D1022" i="21"/>
  <c r="F1021" i="21"/>
  <c r="E1021" i="21"/>
  <c r="H1023" i="21"/>
  <c r="J1022" i="21"/>
  <c r="L1022" i="21"/>
  <c r="I1022" i="21"/>
  <c r="N1022" i="21"/>
  <c r="P1022" i="21"/>
  <c r="K1021" i="21"/>
  <c r="Q1021" i="21"/>
  <c r="O1021" i="21"/>
  <c r="M1021" i="21"/>
  <c r="E1022" i="21"/>
  <c r="D1023" i="21"/>
  <c r="F1022" i="21"/>
  <c r="J1023" i="21"/>
  <c r="L1023" i="21"/>
  <c r="H1024" i="21"/>
  <c r="P1023" i="21"/>
  <c r="I1023" i="21"/>
  <c r="N1023" i="21"/>
  <c r="K1022" i="21"/>
  <c r="Q1022" i="21"/>
  <c r="O1022" i="21"/>
  <c r="M1022" i="21"/>
  <c r="D1024" i="21"/>
  <c r="F1023" i="21"/>
  <c r="E1023" i="21"/>
  <c r="H1025" i="21"/>
  <c r="N1024" i="21"/>
  <c r="J1024" i="21"/>
  <c r="I1024" i="21"/>
  <c r="L1024" i="21"/>
  <c r="P1024" i="21"/>
  <c r="M1023" i="21"/>
  <c r="O1023" i="21"/>
  <c r="K1023" i="21"/>
  <c r="Q1023" i="21"/>
  <c r="F1024" i="21"/>
  <c r="D1025" i="21"/>
  <c r="E1024" i="21"/>
  <c r="I1025" i="21"/>
  <c r="N1025" i="21"/>
  <c r="P1025" i="21"/>
  <c r="H1026" i="21"/>
  <c r="L1025" i="21"/>
  <c r="J1025" i="21"/>
  <c r="O1024" i="21"/>
  <c r="K1024" i="21"/>
  <c r="Q1024" i="21"/>
  <c r="M1024" i="21"/>
  <c r="E1025" i="21"/>
  <c r="D1026" i="21"/>
  <c r="F1025" i="21"/>
  <c r="O1025" i="21"/>
  <c r="M1025" i="21"/>
  <c r="Q1025" i="21"/>
  <c r="K1025" i="21"/>
  <c r="P1026" i="21"/>
  <c r="I1026" i="21"/>
  <c r="N1026" i="21"/>
  <c r="H1027" i="21"/>
  <c r="J1026" i="21"/>
  <c r="L1026" i="21"/>
  <c r="E1026" i="21"/>
  <c r="F1026" i="21"/>
  <c r="D1027" i="21"/>
  <c r="Q1026" i="21"/>
  <c r="M1026" i="21"/>
  <c r="K1026" i="21"/>
  <c r="O1026" i="21"/>
  <c r="J1027" i="21"/>
  <c r="N1027" i="21"/>
  <c r="L1027" i="21"/>
  <c r="I1027" i="21"/>
  <c r="H1028" i="21"/>
  <c r="P1027" i="21"/>
  <c r="E1027" i="21"/>
  <c r="D1028" i="21"/>
  <c r="F1027" i="21"/>
  <c r="K1027" i="21"/>
  <c r="Q1027" i="21"/>
  <c r="M1027" i="21"/>
  <c r="O1027" i="21"/>
  <c r="L1028" i="21"/>
  <c r="J1028" i="21"/>
  <c r="I1028" i="21"/>
  <c r="N1028" i="21"/>
  <c r="H1029" i="21"/>
  <c r="P1028" i="21"/>
  <c r="E1028" i="21"/>
  <c r="D1029" i="21"/>
  <c r="F1028" i="21"/>
  <c r="Q1028" i="21"/>
  <c r="M1028" i="21"/>
  <c r="O1028" i="21"/>
  <c r="K1028" i="21"/>
  <c r="L1029" i="21"/>
  <c r="P1029" i="21"/>
  <c r="I1029" i="21"/>
  <c r="J1029" i="21"/>
  <c r="H1030" i="21"/>
  <c r="N1029" i="21"/>
  <c r="D1030" i="21"/>
  <c r="E1029" i="21"/>
  <c r="F1029" i="21"/>
  <c r="O1029" i="21"/>
  <c r="M1029" i="21"/>
  <c r="Q1029" i="21"/>
  <c r="K1029" i="21"/>
  <c r="N1030" i="21"/>
  <c r="I1030" i="21"/>
  <c r="H1031" i="21"/>
  <c r="L1030" i="21"/>
  <c r="J1030" i="21"/>
  <c r="P1030" i="21"/>
  <c r="E1030" i="21"/>
  <c r="F1030" i="21"/>
  <c r="D1031" i="21"/>
  <c r="M1030" i="21"/>
  <c r="K1030" i="21"/>
  <c r="Q1030" i="21"/>
  <c r="O1030" i="21"/>
  <c r="H1032" i="21"/>
  <c r="J1031" i="21"/>
  <c r="P1031" i="21"/>
  <c r="I1031" i="21"/>
  <c r="L1031" i="21"/>
  <c r="N1031" i="21"/>
  <c r="E1031" i="21"/>
  <c r="D1032" i="21"/>
  <c r="F1031" i="21"/>
  <c r="P1032" i="21"/>
  <c r="N1032" i="21"/>
  <c r="J1032" i="21"/>
  <c r="I1032" i="21"/>
  <c r="H1033" i="21"/>
  <c r="L1032" i="21"/>
  <c r="O1031" i="21"/>
  <c r="K1031" i="21"/>
  <c r="Q1031" i="21"/>
  <c r="M1031" i="21"/>
  <c r="D1033" i="21"/>
  <c r="F1032" i="21"/>
  <c r="E1032" i="21"/>
  <c r="Q1032" i="21"/>
  <c r="M1032" i="21"/>
  <c r="K1032" i="21"/>
  <c r="O1032" i="21"/>
  <c r="H1034" i="21"/>
  <c r="I1033" i="21"/>
  <c r="J1033" i="21"/>
  <c r="L1033" i="21"/>
  <c r="P1033" i="21"/>
  <c r="N1033" i="21"/>
  <c r="D1034" i="21"/>
  <c r="E1033" i="21"/>
  <c r="F1033" i="21"/>
  <c r="J1034" i="21"/>
  <c r="I1034" i="21"/>
  <c r="L1034" i="21"/>
  <c r="H1035" i="21"/>
  <c r="P1034" i="21"/>
  <c r="N1034" i="21"/>
  <c r="K1033" i="21"/>
  <c r="O1033" i="21"/>
  <c r="M1033" i="21"/>
  <c r="Q1033" i="21"/>
  <c r="E1034" i="21"/>
  <c r="F1034" i="21"/>
  <c r="D1035" i="21"/>
  <c r="Q1034" i="21"/>
  <c r="K1034" i="21"/>
  <c r="O1034" i="21"/>
  <c r="M1034" i="21"/>
  <c r="L1035" i="21"/>
  <c r="J1035" i="21"/>
  <c r="I1035" i="21"/>
  <c r="P1035" i="21"/>
  <c r="N1035" i="21"/>
  <c r="H1036" i="21"/>
  <c r="D1036" i="21"/>
  <c r="F1035" i="21"/>
  <c r="E1035" i="21"/>
  <c r="M1035" i="21"/>
  <c r="K1035" i="21"/>
  <c r="O1035" i="21"/>
  <c r="Q1035" i="21"/>
  <c r="L1036" i="21"/>
  <c r="P1036" i="21"/>
  <c r="N1036" i="21"/>
  <c r="H1037" i="21"/>
  <c r="I1036" i="21"/>
  <c r="J1036" i="21"/>
  <c r="F1036" i="21"/>
  <c r="E1036" i="21"/>
  <c r="D1037" i="21"/>
  <c r="J1037" i="21"/>
  <c r="L1037" i="21"/>
  <c r="I1037" i="21"/>
  <c r="N1037" i="21"/>
  <c r="P1037" i="21"/>
  <c r="H1038" i="21"/>
  <c r="Q1036" i="21"/>
  <c r="O1036" i="21"/>
  <c r="M1036" i="21"/>
  <c r="K1036" i="21"/>
  <c r="E1037" i="21"/>
  <c r="F1037" i="21"/>
  <c r="D1038" i="21"/>
  <c r="O1037" i="21"/>
  <c r="M1037" i="21"/>
  <c r="Q1037" i="21"/>
  <c r="K1037" i="21"/>
  <c r="H1039" i="21"/>
  <c r="L1038" i="21"/>
  <c r="P1038" i="21"/>
  <c r="I1038" i="21"/>
  <c r="J1038" i="21"/>
  <c r="N1038" i="21"/>
  <c r="E1038" i="21"/>
  <c r="F1038" i="21"/>
  <c r="D1039" i="21"/>
  <c r="J1039" i="21"/>
  <c r="N1039" i="21"/>
  <c r="H1040" i="21"/>
  <c r="P1039" i="21"/>
  <c r="L1039" i="21"/>
  <c r="I1039" i="21"/>
  <c r="M1038" i="21"/>
  <c r="Q1038" i="21"/>
  <c r="O1038" i="21"/>
  <c r="K1038" i="21"/>
  <c r="D1040" i="21"/>
  <c r="E1039" i="21"/>
  <c r="F1039" i="21"/>
  <c r="L1040" i="21"/>
  <c r="I1040" i="21"/>
  <c r="N1040" i="21"/>
  <c r="P1040" i="21"/>
  <c r="J1040" i="21"/>
  <c r="H1041" i="21"/>
  <c r="O1039" i="21"/>
  <c r="K1039" i="21"/>
  <c r="Q1039" i="21"/>
  <c r="M1039" i="21"/>
  <c r="E1040" i="21"/>
  <c r="F1040" i="21"/>
  <c r="D1041" i="21"/>
  <c r="M1040" i="21"/>
  <c r="K1040" i="21"/>
  <c r="O1040" i="21"/>
  <c r="Q1040" i="21"/>
  <c r="P1041" i="21"/>
  <c r="J1041" i="21"/>
  <c r="N1041" i="21"/>
  <c r="L1041" i="21"/>
  <c r="I1041" i="21"/>
  <c r="H1042" i="21"/>
  <c r="F1041" i="21"/>
  <c r="D1042" i="21"/>
  <c r="E1041" i="21"/>
  <c r="K1041" i="21"/>
  <c r="O1041" i="21"/>
  <c r="M1041" i="21"/>
  <c r="Q1041" i="21"/>
  <c r="N1042" i="21"/>
  <c r="J1042" i="21"/>
  <c r="I1042" i="21"/>
  <c r="P1042" i="21"/>
  <c r="L1042" i="21"/>
  <c r="H1043" i="21"/>
  <c r="E1042" i="21"/>
  <c r="F1042" i="21"/>
  <c r="D1043" i="21"/>
  <c r="K1042" i="21"/>
  <c r="Q1042" i="21"/>
  <c r="M1042" i="21"/>
  <c r="O1042" i="21"/>
  <c r="N1043" i="21"/>
  <c r="J1043" i="21"/>
  <c r="P1043" i="21"/>
  <c r="L1043" i="21"/>
  <c r="H1044" i="21"/>
  <c r="I1043" i="21"/>
  <c r="E1043" i="21"/>
  <c r="F1043" i="21"/>
  <c r="D1044" i="21"/>
  <c r="L1044" i="21"/>
  <c r="I1044" i="21"/>
  <c r="P1044" i="21"/>
  <c r="N1044" i="21"/>
  <c r="J1044" i="21"/>
  <c r="H1045" i="21"/>
  <c r="K1043" i="21"/>
  <c r="M1043" i="21"/>
  <c r="Q1043" i="21"/>
  <c r="O1043" i="21"/>
  <c r="F1044" i="21"/>
  <c r="E1044" i="21"/>
  <c r="D1045" i="21"/>
  <c r="O1044" i="21"/>
  <c r="K1044" i="21"/>
  <c r="M1044" i="21"/>
  <c r="Q1044" i="21"/>
  <c r="L1045" i="21"/>
  <c r="N1045" i="21"/>
  <c r="I1045" i="21"/>
  <c r="P1045" i="21"/>
  <c r="H1046" i="21"/>
  <c r="J1045" i="21"/>
  <c r="F1045" i="21"/>
  <c r="D1046" i="21"/>
  <c r="E1045" i="21"/>
  <c r="O1045" i="21"/>
  <c r="K1045" i="21"/>
  <c r="Q1045" i="21"/>
  <c r="M1045" i="21"/>
  <c r="I1046" i="21"/>
  <c r="N1046" i="21"/>
  <c r="H1047" i="21"/>
  <c r="J1046" i="21"/>
  <c r="L1046" i="21"/>
  <c r="P1046" i="21"/>
  <c r="D1047" i="21"/>
  <c r="F1046" i="21"/>
  <c r="E1046" i="21"/>
  <c r="Q1046" i="21"/>
  <c r="O1046" i="21"/>
  <c r="K1046" i="21"/>
  <c r="M1046" i="21"/>
  <c r="I1047" i="21"/>
  <c r="L1047" i="21"/>
  <c r="J1047" i="21"/>
  <c r="N1047" i="21"/>
  <c r="H1048" i="21"/>
  <c r="P1047" i="21"/>
  <c r="D1048" i="21"/>
  <c r="F1047" i="21"/>
  <c r="E1047" i="21"/>
  <c r="M1047" i="21"/>
  <c r="Q1047" i="21"/>
  <c r="K1047" i="21"/>
  <c r="O1047" i="21"/>
  <c r="J1048" i="21"/>
  <c r="P1048" i="21"/>
  <c r="N1048" i="21"/>
  <c r="I1048" i="21"/>
  <c r="H1049" i="21"/>
  <c r="L1048" i="21"/>
  <c r="E1048" i="21"/>
  <c r="D1049" i="21"/>
  <c r="F1048" i="21"/>
  <c r="Q1048" i="21"/>
  <c r="K1048" i="21"/>
  <c r="O1048" i="21"/>
  <c r="M1048" i="21"/>
  <c r="H1050" i="21"/>
  <c r="N1049" i="21"/>
  <c r="L1049" i="21"/>
  <c r="J1049" i="21"/>
  <c r="P1049" i="21"/>
  <c r="I1049" i="21"/>
  <c r="F1049" i="21"/>
  <c r="E1049" i="21"/>
  <c r="D1050" i="21"/>
  <c r="H1051" i="21"/>
  <c r="I1050" i="21"/>
  <c r="J1050" i="21"/>
  <c r="P1050" i="21"/>
  <c r="N1050" i="21"/>
  <c r="L1050" i="21"/>
  <c r="O1049" i="21"/>
  <c r="Q1049" i="21"/>
  <c r="M1049" i="21"/>
  <c r="K1049" i="21"/>
  <c r="E1050" i="21"/>
  <c r="F1050" i="21"/>
  <c r="D1051" i="21"/>
  <c r="N1051" i="21"/>
  <c r="H1052" i="21"/>
  <c r="P1051" i="21"/>
  <c r="J1051" i="21"/>
  <c r="L1051" i="21"/>
  <c r="I1051" i="21"/>
  <c r="K1050" i="21"/>
  <c r="O1050" i="21"/>
  <c r="M1050" i="21"/>
  <c r="Q1050" i="21"/>
  <c r="D1052" i="21"/>
  <c r="E1051" i="21"/>
  <c r="F1051" i="21"/>
  <c r="I1052" i="21"/>
  <c r="H1053" i="21"/>
  <c r="P1052" i="21"/>
  <c r="L1052" i="21"/>
  <c r="N1052" i="21"/>
  <c r="J1052" i="21"/>
  <c r="Q1051" i="21"/>
  <c r="M1051" i="21"/>
  <c r="K1051" i="21"/>
  <c r="O1051" i="21"/>
  <c r="F1052" i="21"/>
  <c r="D1053" i="21"/>
  <c r="E1052" i="21"/>
  <c r="O1052" i="21"/>
  <c r="Q1052" i="21"/>
  <c r="M1052" i="21"/>
  <c r="K1052" i="21"/>
  <c r="L1053" i="21"/>
  <c r="J1053" i="21"/>
  <c r="N1053" i="21"/>
  <c r="I1053" i="21"/>
  <c r="H1054" i="21"/>
  <c r="P1053" i="21"/>
  <c r="F1053" i="21"/>
  <c r="D1054" i="21"/>
  <c r="E1053" i="21"/>
  <c r="K1053" i="21"/>
  <c r="O1053" i="21"/>
  <c r="M1053" i="21"/>
  <c r="Q1053" i="21"/>
  <c r="N1054" i="21"/>
  <c r="J1054" i="21"/>
  <c r="L1054" i="21"/>
  <c r="I1054" i="21"/>
  <c r="H1055" i="21"/>
  <c r="P1054" i="21"/>
  <c r="E1054" i="21"/>
  <c r="F1054" i="21"/>
  <c r="D1055" i="21"/>
  <c r="Q1054" i="21"/>
  <c r="M1054" i="21"/>
  <c r="K1054" i="21"/>
  <c r="O1054" i="21"/>
  <c r="L1055" i="21"/>
  <c r="J1055" i="21"/>
  <c r="H1056" i="21"/>
  <c r="P1055" i="21"/>
  <c r="N1055" i="21"/>
  <c r="I1055" i="21"/>
  <c r="E1055" i="21"/>
  <c r="D1056" i="21"/>
  <c r="F1055" i="21"/>
  <c r="H1057" i="21"/>
  <c r="I1056" i="21"/>
  <c r="J1056" i="21"/>
  <c r="L1056" i="21"/>
  <c r="P1056" i="21"/>
  <c r="N1056" i="21"/>
  <c r="Q1055" i="21"/>
  <c r="M1055" i="21"/>
  <c r="K1055" i="21"/>
  <c r="O1055" i="21"/>
  <c r="D1057" i="21"/>
  <c r="E1056" i="21"/>
  <c r="F1056" i="21"/>
  <c r="J1057" i="21"/>
  <c r="L1057" i="21"/>
  <c r="N1057" i="21"/>
  <c r="H1058" i="21"/>
  <c r="P1057" i="21"/>
  <c r="I1057" i="21"/>
  <c r="Q1056" i="21"/>
  <c r="K1056" i="21"/>
  <c r="M1056" i="21"/>
  <c r="O1056" i="21"/>
  <c r="F1057" i="21"/>
  <c r="E1057" i="21"/>
  <c r="D1058" i="21"/>
  <c r="L1058" i="21"/>
  <c r="P1058" i="21"/>
  <c r="I1058" i="21"/>
  <c r="J1058" i="21"/>
  <c r="H1059" i="21"/>
  <c r="N1058" i="21"/>
  <c r="O1057" i="21"/>
  <c r="K1057" i="21"/>
  <c r="Q1057" i="21"/>
  <c r="M1057" i="21"/>
  <c r="F1058" i="21"/>
  <c r="D1059" i="21"/>
  <c r="E1058" i="21"/>
  <c r="O1058" i="21"/>
  <c r="Q1058" i="21"/>
  <c r="K1058" i="21"/>
  <c r="M1058" i="21"/>
  <c r="P1059" i="21"/>
  <c r="I1059" i="21"/>
  <c r="L1059" i="21"/>
  <c r="N1059" i="21"/>
  <c r="H1060" i="21"/>
  <c r="J1059" i="21"/>
  <c r="F1059" i="21"/>
  <c r="D1060" i="21"/>
  <c r="E1059" i="21"/>
  <c r="Q1059" i="21"/>
  <c r="K1059" i="21"/>
  <c r="M1059" i="21"/>
  <c r="O1059" i="21"/>
  <c r="H1061" i="21"/>
  <c r="I1060" i="21"/>
  <c r="N1060" i="21"/>
  <c r="L1060" i="21"/>
  <c r="J1060" i="21"/>
  <c r="P1060" i="21"/>
  <c r="F1060" i="21"/>
  <c r="D1061" i="21"/>
  <c r="E1060" i="21"/>
  <c r="N1061" i="21"/>
  <c r="L1061" i="21"/>
  <c r="P1061" i="21"/>
  <c r="H1062" i="21"/>
  <c r="J1061" i="21"/>
  <c r="I1061" i="21"/>
  <c r="Q1060" i="21"/>
  <c r="K1060" i="21"/>
  <c r="M1060" i="21"/>
  <c r="O1060" i="21"/>
  <c r="F1061" i="21"/>
  <c r="D1062" i="21"/>
  <c r="E1061" i="21"/>
  <c r="L1062" i="21"/>
  <c r="H1063" i="21"/>
  <c r="N1062" i="21"/>
  <c r="J1062" i="21"/>
  <c r="P1062" i="21"/>
  <c r="I1062" i="21"/>
  <c r="M1061" i="21"/>
  <c r="K1061" i="21"/>
  <c r="O1061" i="21"/>
  <c r="Q1061" i="21"/>
  <c r="D1063" i="21"/>
  <c r="F1062" i="21"/>
  <c r="E1062" i="21"/>
  <c r="L1063" i="21"/>
  <c r="J1063" i="21"/>
  <c r="P1063" i="21"/>
  <c r="H1064" i="21"/>
  <c r="I1063" i="21"/>
  <c r="N1063" i="21"/>
  <c r="M1062" i="21"/>
  <c r="O1062" i="21"/>
  <c r="K1062" i="21"/>
  <c r="Q1062" i="21"/>
  <c r="E1063" i="21"/>
  <c r="F1063" i="21"/>
  <c r="D1064" i="21"/>
  <c r="H1065" i="21"/>
  <c r="I1064" i="21"/>
  <c r="P1064" i="21"/>
  <c r="N1064" i="21"/>
  <c r="J1064" i="21"/>
  <c r="L1064" i="21"/>
  <c r="M1063" i="21"/>
  <c r="K1063" i="21"/>
  <c r="Q1063" i="21"/>
  <c r="O1063" i="21"/>
  <c r="E1064" i="21"/>
  <c r="D1065" i="21"/>
  <c r="F1064" i="21"/>
  <c r="L1065" i="21"/>
  <c r="I1065" i="21"/>
  <c r="N1065" i="21"/>
  <c r="H1066" i="21"/>
  <c r="J1065" i="21"/>
  <c r="P1065" i="21"/>
  <c r="O1064" i="21"/>
  <c r="Q1064" i="21"/>
  <c r="K1064" i="21"/>
  <c r="M1064" i="21"/>
  <c r="D1066" i="21"/>
  <c r="F1065" i="21"/>
  <c r="E1065" i="21"/>
  <c r="Q1065" i="21"/>
  <c r="O1065" i="21"/>
  <c r="M1065" i="21"/>
  <c r="K1065" i="21"/>
  <c r="J1066" i="21"/>
  <c r="P1066" i="21"/>
  <c r="L1066" i="21"/>
  <c r="H1067" i="21"/>
  <c r="N1066" i="21"/>
  <c r="I1066" i="21"/>
  <c r="E1066" i="21"/>
  <c r="D1067" i="21"/>
  <c r="F1066" i="21"/>
  <c r="N1067" i="21"/>
  <c r="I1067" i="21"/>
  <c r="H1068" i="21"/>
  <c r="L1067" i="21"/>
  <c r="J1067" i="21"/>
  <c r="P1067" i="21"/>
  <c r="Q1066" i="21"/>
  <c r="K1066" i="21"/>
  <c r="O1066" i="21"/>
  <c r="M1066" i="21"/>
  <c r="E1067" i="21"/>
  <c r="F1067" i="21"/>
  <c r="D1068" i="21"/>
  <c r="Q1067" i="21"/>
  <c r="M1067" i="21"/>
  <c r="K1067" i="21"/>
  <c r="O1067" i="21"/>
  <c r="J1068" i="21"/>
  <c r="I1068" i="21"/>
  <c r="H1069" i="21"/>
  <c r="N1068" i="21"/>
  <c r="L1068" i="21"/>
  <c r="P1068" i="21"/>
  <c r="E1068" i="21"/>
  <c r="F1068" i="21"/>
  <c r="D1069" i="21"/>
  <c r="O1068" i="21"/>
  <c r="K1068" i="21"/>
  <c r="M1068" i="21"/>
  <c r="Q1068" i="21"/>
  <c r="H1070" i="21"/>
  <c r="I1069" i="21"/>
  <c r="N1069" i="21"/>
  <c r="L1069" i="21"/>
  <c r="P1069" i="21"/>
  <c r="J1069" i="21"/>
  <c r="E1069" i="21"/>
  <c r="D1070" i="21"/>
  <c r="F1069" i="21"/>
  <c r="L1070" i="21"/>
  <c r="N1070" i="21"/>
  <c r="H1071" i="21"/>
  <c r="J1070" i="21"/>
  <c r="P1070" i="21"/>
  <c r="I1070" i="21"/>
  <c r="Q1069" i="21"/>
  <c r="K1069" i="21"/>
  <c r="O1069" i="21"/>
  <c r="M1069" i="21"/>
  <c r="F1070" i="21"/>
  <c r="D1071" i="21"/>
  <c r="E1070" i="21"/>
  <c r="H1072" i="21"/>
  <c r="J1071" i="21"/>
  <c r="P1071" i="21"/>
  <c r="I1071" i="21"/>
  <c r="L1071" i="21"/>
  <c r="N1071" i="21"/>
  <c r="O1070" i="21"/>
  <c r="K1070" i="21"/>
  <c r="Q1070" i="21"/>
  <c r="M1070" i="21"/>
  <c r="F1071" i="21"/>
  <c r="E1071" i="21"/>
  <c r="D1072" i="21"/>
  <c r="P1072" i="21"/>
  <c r="L1072" i="21"/>
  <c r="J1072" i="21"/>
  <c r="I1072" i="21"/>
  <c r="H1073" i="21"/>
  <c r="N1072" i="21"/>
  <c r="O1071" i="21"/>
  <c r="M1071" i="21"/>
  <c r="Q1071" i="21"/>
  <c r="K1071" i="21"/>
  <c r="F1072" i="21"/>
  <c r="D1073" i="21"/>
  <c r="E1072" i="21"/>
  <c r="Q1072" i="21"/>
  <c r="O1072" i="21"/>
  <c r="M1072" i="21"/>
  <c r="K1072" i="21"/>
  <c r="J1073" i="21"/>
  <c r="N1073" i="21"/>
  <c r="P1073" i="21"/>
  <c r="L1073" i="21"/>
  <c r="I1073" i="21"/>
  <c r="H1074" i="21"/>
  <c r="F1073" i="21"/>
  <c r="D1074" i="21"/>
  <c r="E1073" i="21"/>
  <c r="O1073" i="21"/>
  <c r="K1073" i="21"/>
  <c r="M1073" i="21"/>
  <c r="Q1073" i="21"/>
  <c r="P1074" i="21"/>
  <c r="J1074" i="21"/>
  <c r="N1074" i="21"/>
  <c r="I1074" i="21"/>
  <c r="H1075" i="21"/>
  <c r="L1074" i="21"/>
  <c r="D1075" i="21"/>
  <c r="E1074" i="21"/>
  <c r="F1074" i="21"/>
  <c r="Q1074" i="21"/>
  <c r="M1074" i="21"/>
  <c r="O1074" i="21"/>
  <c r="K1074" i="21"/>
  <c r="H1076" i="21"/>
  <c r="J1075" i="21"/>
  <c r="N1075" i="21"/>
  <c r="P1075" i="21"/>
  <c r="L1075" i="21"/>
  <c r="I1075" i="21"/>
  <c r="E1075" i="21"/>
  <c r="F1075" i="21"/>
  <c r="D1076" i="21"/>
  <c r="N1076" i="21"/>
  <c r="L1076" i="21"/>
  <c r="I1076" i="21"/>
  <c r="P1076" i="21"/>
  <c r="J1076" i="21"/>
  <c r="H1077" i="21"/>
  <c r="K1075" i="21"/>
  <c r="M1075" i="21"/>
  <c r="Q1075" i="21"/>
  <c r="O1075" i="21"/>
  <c r="F1076" i="21"/>
  <c r="D1077" i="21"/>
  <c r="E1076" i="21"/>
  <c r="K1076" i="21"/>
  <c r="Q1076" i="21"/>
  <c r="O1076" i="21"/>
  <c r="M1076" i="21"/>
  <c r="L1077" i="21"/>
  <c r="N1077" i="21"/>
  <c r="P1077" i="21"/>
  <c r="J1077" i="21"/>
  <c r="I1077" i="21"/>
  <c r="H1078" i="21"/>
  <c r="F1077" i="21"/>
  <c r="E1077" i="21"/>
  <c r="D1078" i="21"/>
  <c r="M1077" i="21"/>
  <c r="Q1077" i="21"/>
  <c r="O1077" i="21"/>
  <c r="K1077" i="21"/>
  <c r="P1078" i="21"/>
  <c r="L1078" i="21"/>
  <c r="J1078" i="21"/>
  <c r="I1078" i="21"/>
  <c r="H1079" i="21"/>
  <c r="N1078" i="21"/>
  <c r="F1078" i="21"/>
  <c r="D1079" i="21"/>
  <c r="E1078" i="21"/>
  <c r="Q1078" i="21"/>
  <c r="O1078" i="21"/>
  <c r="K1078" i="21"/>
  <c r="M1078" i="21"/>
  <c r="L1079" i="21"/>
  <c r="H1080" i="21"/>
  <c r="N1079" i="21"/>
  <c r="J1079" i="21"/>
  <c r="P1079" i="21"/>
  <c r="I1079" i="21"/>
  <c r="E1079" i="21"/>
  <c r="F1079" i="21"/>
  <c r="D1080" i="21"/>
  <c r="I1080" i="21"/>
  <c r="J1080" i="21"/>
  <c r="P1080" i="21"/>
  <c r="L1080" i="21"/>
  <c r="N1080" i="21"/>
  <c r="H1081" i="21"/>
  <c r="O1079" i="21"/>
  <c r="Q1079" i="21"/>
  <c r="K1079" i="21"/>
  <c r="M1079" i="21"/>
  <c r="F1080" i="21"/>
  <c r="E1080" i="21"/>
  <c r="D1081" i="21"/>
  <c r="O1080" i="21"/>
  <c r="K1080" i="21"/>
  <c r="Q1080" i="21"/>
  <c r="M1080" i="21"/>
  <c r="H1082" i="21"/>
  <c r="N1081" i="21"/>
  <c r="J1081" i="21"/>
  <c r="L1081" i="21"/>
  <c r="P1081" i="21"/>
  <c r="I1081" i="21"/>
  <c r="D1082" i="21"/>
  <c r="F1081" i="21"/>
  <c r="E1081" i="21"/>
  <c r="L1082" i="21"/>
  <c r="P1082" i="21"/>
  <c r="N1082" i="21"/>
  <c r="I1082" i="21"/>
  <c r="J1082" i="21"/>
  <c r="H1083" i="21"/>
  <c r="K1081" i="21"/>
  <c r="Q1081" i="21"/>
  <c r="M1081" i="21"/>
  <c r="O1081" i="21"/>
  <c r="E1082" i="21"/>
  <c r="D1083" i="21"/>
  <c r="F1082" i="21"/>
  <c r="M1082" i="21"/>
  <c r="K1082" i="21"/>
  <c r="O1082" i="21"/>
  <c r="Q1082" i="21"/>
  <c r="I1083" i="21"/>
  <c r="H1084" i="21"/>
  <c r="N1083" i="21"/>
  <c r="P1083" i="21"/>
  <c r="J1083" i="21"/>
  <c r="L1083" i="21"/>
  <c r="F1083" i="21"/>
  <c r="D1084" i="21"/>
  <c r="E1083" i="21"/>
  <c r="O1083" i="21"/>
  <c r="K1083" i="21"/>
  <c r="Q1083" i="21"/>
  <c r="M1083" i="21"/>
  <c r="P1084" i="21"/>
  <c r="J1084" i="21"/>
  <c r="L1084" i="21"/>
  <c r="H1085" i="21"/>
  <c r="N1084" i="21"/>
  <c r="I1084" i="21"/>
  <c r="F1084" i="21"/>
  <c r="E1084" i="21"/>
  <c r="D1085" i="21"/>
  <c r="P1085" i="21"/>
  <c r="I1085" i="21"/>
  <c r="J1085" i="21"/>
  <c r="N1085" i="21"/>
  <c r="L1085" i="21"/>
  <c r="H1086" i="21"/>
  <c r="K1084" i="21"/>
  <c r="O1084" i="21"/>
  <c r="M1084" i="21"/>
  <c r="Q1084" i="21"/>
  <c r="E1085" i="21"/>
  <c r="D1086" i="21"/>
  <c r="F1085" i="21"/>
  <c r="O1085" i="21"/>
  <c r="Q1085" i="21"/>
  <c r="M1085" i="21"/>
  <c r="K1085" i="21"/>
  <c r="L1086" i="21"/>
  <c r="J1086" i="21"/>
  <c r="P1086" i="21"/>
  <c r="I1086" i="21"/>
  <c r="H1087" i="21"/>
  <c r="N1086" i="21"/>
  <c r="F1086" i="21"/>
  <c r="E1086" i="21"/>
  <c r="D1087" i="21"/>
  <c r="Q1086" i="21"/>
  <c r="O1086" i="21"/>
  <c r="M1086" i="21"/>
  <c r="K1086" i="21"/>
  <c r="I1087" i="21"/>
  <c r="J1087" i="21"/>
  <c r="N1087" i="21"/>
  <c r="P1087" i="21"/>
  <c r="H1088" i="21"/>
  <c r="L1087" i="21"/>
  <c r="F1087" i="21"/>
  <c r="D1088" i="21"/>
  <c r="E1087" i="21"/>
  <c r="M1087" i="21"/>
  <c r="K1087" i="21"/>
  <c r="O1087" i="21"/>
  <c r="Q1087" i="21"/>
  <c r="J1088" i="21"/>
  <c r="H1089" i="21"/>
  <c r="N1088" i="21"/>
  <c r="L1088" i="21"/>
  <c r="P1088" i="21"/>
  <c r="I1088" i="21"/>
  <c r="D1089" i="21"/>
  <c r="E1088" i="21"/>
  <c r="F1088" i="21"/>
  <c r="I1089" i="21"/>
  <c r="P1089" i="21"/>
  <c r="H1090" i="21"/>
  <c r="L1089" i="21"/>
  <c r="N1089" i="21"/>
  <c r="J1089" i="21"/>
  <c r="K1088" i="21"/>
  <c r="M1088" i="21"/>
  <c r="O1088" i="21"/>
  <c r="Q1088" i="21"/>
  <c r="F1089" i="21"/>
  <c r="D1090" i="21"/>
  <c r="E1089" i="21"/>
  <c r="M1089" i="21"/>
  <c r="O1089" i="21"/>
  <c r="Q1089" i="21"/>
  <c r="K1089" i="21"/>
  <c r="N1090" i="21"/>
  <c r="J1090" i="21"/>
  <c r="P1090" i="21"/>
  <c r="I1090" i="21"/>
  <c r="H1091" i="21"/>
  <c r="L1090" i="21"/>
  <c r="E1090" i="21"/>
  <c r="F1090" i="21"/>
  <c r="D1091" i="21"/>
  <c r="M1090" i="21"/>
  <c r="O1090" i="21"/>
  <c r="Q1090" i="21"/>
  <c r="K1090" i="21"/>
  <c r="J1091" i="21"/>
  <c r="P1091" i="21"/>
  <c r="N1091" i="21"/>
  <c r="H1092" i="21"/>
  <c r="I1091" i="21"/>
  <c r="L1091" i="21"/>
  <c r="E1091" i="21"/>
  <c r="F1091" i="21"/>
  <c r="D1092" i="21"/>
  <c r="I1092" i="21"/>
  <c r="H1093" i="21"/>
  <c r="L1092" i="21"/>
  <c r="J1092" i="21"/>
  <c r="P1092" i="21"/>
  <c r="N1092" i="21"/>
  <c r="M1091" i="21"/>
  <c r="K1091" i="21"/>
  <c r="Q1091" i="21"/>
  <c r="O1091" i="21"/>
  <c r="F1092" i="21"/>
  <c r="E1092" i="21"/>
  <c r="D1093" i="21"/>
  <c r="O1092" i="21"/>
  <c r="K1092" i="21"/>
  <c r="Q1092" i="21"/>
  <c r="M1092" i="21"/>
  <c r="H1094" i="21"/>
  <c r="I1093" i="21"/>
  <c r="N1093" i="21"/>
  <c r="L1093" i="21"/>
  <c r="J1093" i="21"/>
  <c r="P1093" i="21"/>
  <c r="E1093" i="21"/>
  <c r="D1094" i="21"/>
  <c r="F1093" i="21"/>
  <c r="J1094" i="21"/>
  <c r="I1094" i="21"/>
  <c r="P1094" i="21"/>
  <c r="H1095" i="21"/>
  <c r="N1094" i="21"/>
  <c r="L1094" i="21"/>
  <c r="Q1093" i="21"/>
  <c r="M1093" i="21"/>
  <c r="K1093" i="21"/>
  <c r="O1093" i="21"/>
  <c r="F1094" i="21"/>
  <c r="D1095" i="21"/>
  <c r="E1094" i="21"/>
  <c r="K1094" i="21"/>
  <c r="Q1094" i="21"/>
  <c r="M1094" i="21"/>
  <c r="O1094" i="21"/>
  <c r="L1095" i="21"/>
  <c r="P1095" i="21"/>
  <c r="N1095" i="21"/>
  <c r="J1095" i="21"/>
  <c r="I1095" i="21"/>
  <c r="H1096" i="21"/>
  <c r="F1095" i="21"/>
  <c r="E1095" i="21"/>
  <c r="D1096" i="21"/>
  <c r="M1095" i="21"/>
  <c r="Q1095" i="21"/>
  <c r="O1095" i="21"/>
  <c r="K1095" i="21"/>
  <c r="H1097" i="21"/>
  <c r="P1096" i="21"/>
  <c r="L1096" i="21"/>
  <c r="N1096" i="21"/>
  <c r="J1096" i="21"/>
  <c r="I1096" i="21"/>
  <c r="F1096" i="21"/>
  <c r="E1096" i="21"/>
  <c r="D1097" i="21"/>
  <c r="N1097" i="21"/>
  <c r="H1098" i="21"/>
  <c r="I1097" i="21"/>
  <c r="P1097" i="21"/>
  <c r="J1097" i="21"/>
  <c r="L1097" i="21"/>
  <c r="Q1096" i="21"/>
  <c r="O1096" i="21"/>
  <c r="M1096" i="21"/>
  <c r="K1096" i="21"/>
  <c r="F1097" i="21"/>
  <c r="E1097" i="21"/>
  <c r="D1098" i="21"/>
  <c r="P1098" i="21"/>
  <c r="J1098" i="21"/>
  <c r="L1098" i="21"/>
  <c r="I1098" i="21"/>
  <c r="H1099" i="21"/>
  <c r="N1098" i="21"/>
  <c r="Q1097" i="21"/>
  <c r="K1097" i="21"/>
  <c r="O1097" i="21"/>
  <c r="M1097" i="21"/>
  <c r="F1098" i="21"/>
  <c r="D1099" i="21"/>
  <c r="E1098" i="21"/>
  <c r="M1098" i="21"/>
  <c r="Q1098" i="21"/>
  <c r="O1098" i="21"/>
  <c r="K1098" i="21"/>
  <c r="H1100" i="21"/>
  <c r="L1099" i="21"/>
  <c r="N1099" i="21"/>
  <c r="J1099" i="21"/>
  <c r="I1099" i="21"/>
  <c r="P1099" i="21"/>
  <c r="F1099" i="21"/>
  <c r="E1099" i="21"/>
  <c r="D1100" i="21"/>
  <c r="I1100" i="21"/>
  <c r="L1100" i="21"/>
  <c r="H1101" i="21"/>
  <c r="N1100" i="21"/>
  <c r="P1100" i="21"/>
  <c r="J1100" i="21"/>
  <c r="K1099" i="21"/>
  <c r="M1099" i="21"/>
  <c r="Q1099" i="21"/>
  <c r="O1099" i="21"/>
  <c r="D1101" i="21"/>
  <c r="F1100" i="21"/>
  <c r="E1100" i="21"/>
  <c r="K1100" i="21"/>
  <c r="O1100" i="21"/>
  <c r="Q1100" i="21"/>
  <c r="M1100" i="21"/>
  <c r="H1102" i="21"/>
  <c r="I1101" i="21"/>
  <c r="N1101" i="21"/>
  <c r="L1101" i="21"/>
  <c r="J1101" i="21"/>
  <c r="P1101" i="21"/>
  <c r="E1101" i="21"/>
  <c r="F1101" i="21"/>
  <c r="D1102" i="21"/>
  <c r="L1102" i="21"/>
  <c r="J1102" i="21"/>
  <c r="P1102" i="21"/>
  <c r="I1102" i="21"/>
  <c r="H1103" i="21"/>
  <c r="N1102" i="21"/>
  <c r="O1101" i="21"/>
  <c r="Q1101" i="21"/>
  <c r="M1101" i="21"/>
  <c r="K1101" i="21"/>
  <c r="D1103" i="21"/>
  <c r="F1102" i="21"/>
  <c r="E1102" i="21"/>
  <c r="M1102" i="21"/>
  <c r="K1102" i="21"/>
  <c r="Q1102" i="21"/>
  <c r="O1102" i="21"/>
  <c r="N1103" i="21"/>
  <c r="P1103" i="21"/>
  <c r="J1103" i="21"/>
  <c r="H1104" i="21"/>
  <c r="I1103" i="21"/>
  <c r="L1103" i="21"/>
  <c r="E1103" i="21"/>
  <c r="D1104" i="21"/>
  <c r="F1103" i="21"/>
  <c r="L1104" i="21"/>
  <c r="N1104" i="21"/>
  <c r="J1104" i="21"/>
  <c r="H1105" i="21"/>
  <c r="I1104" i="21"/>
  <c r="P1104" i="21"/>
  <c r="Q1103" i="21"/>
  <c r="M1103" i="21"/>
  <c r="O1103" i="21"/>
  <c r="K1103" i="21"/>
  <c r="E1104" i="21"/>
  <c r="F1104" i="21"/>
  <c r="D1105" i="21"/>
  <c r="H1106" i="21"/>
  <c r="L1105" i="21"/>
  <c r="P1105" i="21"/>
  <c r="I1105" i="21"/>
  <c r="J1105" i="21"/>
  <c r="N1105" i="21"/>
  <c r="Q1104" i="21"/>
  <c r="O1104" i="21"/>
  <c r="M1104" i="21"/>
  <c r="K1104" i="21"/>
  <c r="F1105" i="21"/>
  <c r="E1105" i="21"/>
  <c r="D1106" i="21"/>
  <c r="H1107" i="21"/>
  <c r="J1106" i="21"/>
  <c r="L1106" i="21"/>
  <c r="I1106" i="21"/>
  <c r="N1106" i="21"/>
  <c r="P1106" i="21"/>
  <c r="Q1105" i="21"/>
  <c r="O1105" i="21"/>
  <c r="K1105" i="21"/>
  <c r="M1105" i="21"/>
  <c r="F1106" i="21"/>
  <c r="D1107" i="21"/>
  <c r="E1106" i="21"/>
  <c r="H1108" i="21"/>
  <c r="P1107" i="21"/>
  <c r="I1107" i="21"/>
  <c r="L1107" i="21"/>
  <c r="J1107" i="21"/>
  <c r="N1107" i="21"/>
  <c r="K1106" i="21"/>
  <c r="Q1106" i="21"/>
  <c r="O1106" i="21"/>
  <c r="M1106" i="21"/>
  <c r="E1107" i="21"/>
  <c r="F1107" i="21"/>
  <c r="D1108" i="21"/>
  <c r="L1108" i="21"/>
  <c r="P1108" i="21"/>
  <c r="N1108" i="21"/>
  <c r="H1109" i="21"/>
  <c r="J1108" i="21"/>
  <c r="I1108" i="21"/>
  <c r="K1107" i="21"/>
  <c r="Q1107" i="21"/>
  <c r="M1107" i="21"/>
  <c r="O1107" i="21"/>
  <c r="D1109" i="21"/>
  <c r="F1108" i="21"/>
  <c r="E1108" i="21"/>
  <c r="L1109" i="21"/>
  <c r="N1109" i="21"/>
  <c r="H1110" i="21"/>
  <c r="P1109" i="21"/>
  <c r="J1109" i="21"/>
  <c r="I1109" i="21"/>
  <c r="K1108" i="21"/>
  <c r="M1108" i="21"/>
  <c r="Q1108" i="21"/>
  <c r="O1108" i="21"/>
  <c r="F1109" i="21"/>
  <c r="D1110" i="21"/>
  <c r="E1109" i="21"/>
  <c r="H1111" i="21"/>
  <c r="N1110" i="21"/>
  <c r="J1110" i="21"/>
  <c r="I1110" i="21"/>
  <c r="L1110" i="21"/>
  <c r="P1110" i="21"/>
  <c r="K1109" i="21"/>
  <c r="O1109" i="21"/>
  <c r="M1109" i="21"/>
  <c r="Q1109" i="21"/>
  <c r="E1110" i="21"/>
  <c r="D1111" i="21"/>
  <c r="F1110" i="21"/>
  <c r="L1111" i="21"/>
  <c r="N1111" i="21"/>
  <c r="J1111" i="21"/>
  <c r="P1111" i="21"/>
  <c r="H1112" i="21"/>
  <c r="I1111" i="21"/>
  <c r="K1110" i="21"/>
  <c r="O1110" i="21"/>
  <c r="Q1110" i="21"/>
  <c r="M1110" i="21"/>
  <c r="E1111" i="21"/>
  <c r="F1111" i="21"/>
  <c r="D1112" i="21"/>
  <c r="L1112" i="21"/>
  <c r="H1113" i="21"/>
  <c r="J1112" i="21"/>
  <c r="P1112" i="21"/>
  <c r="I1112" i="21"/>
  <c r="N1112" i="21"/>
  <c r="O1111" i="21"/>
  <c r="M1111" i="21"/>
  <c r="K1111" i="21"/>
  <c r="Q1111" i="21"/>
  <c r="D1113" i="21"/>
  <c r="F1112" i="21"/>
  <c r="E1112" i="21"/>
  <c r="L1113" i="21"/>
  <c r="J1113" i="21"/>
  <c r="P1113" i="21"/>
  <c r="H1114" i="21"/>
  <c r="N1113" i="21"/>
  <c r="I1113" i="21"/>
  <c r="M1112" i="21"/>
  <c r="O1112" i="21"/>
  <c r="Q1112" i="21"/>
  <c r="K1112" i="21"/>
  <c r="E1113" i="21"/>
  <c r="D1114" i="21"/>
  <c r="F1113" i="21"/>
  <c r="P1114" i="21"/>
  <c r="L1114" i="21"/>
  <c r="N1114" i="21"/>
  <c r="I1114" i="21"/>
  <c r="H1115" i="21"/>
  <c r="J1114" i="21"/>
  <c r="M1113" i="21"/>
  <c r="K1113" i="21"/>
  <c r="Q1113" i="21"/>
  <c r="O1113" i="21"/>
  <c r="F1114" i="21"/>
  <c r="E1114" i="21"/>
  <c r="D1115" i="21"/>
  <c r="M1114" i="21"/>
  <c r="K1114" i="21"/>
  <c r="Q1114" i="21"/>
  <c r="O1114" i="21"/>
  <c r="L1115" i="21"/>
  <c r="J1115" i="21"/>
  <c r="H1116" i="21"/>
  <c r="I1115" i="21"/>
  <c r="N1115" i="21"/>
  <c r="P1115" i="21"/>
  <c r="F1115" i="21"/>
  <c r="D1116" i="21"/>
  <c r="E1115" i="21"/>
  <c r="H1117" i="21"/>
  <c r="P1116" i="21"/>
  <c r="L1116" i="21"/>
  <c r="J1116" i="21"/>
  <c r="I1116" i="21"/>
  <c r="N1116" i="21"/>
  <c r="O1115" i="21"/>
  <c r="K1115" i="21"/>
  <c r="Q1115" i="21"/>
  <c r="M1115" i="21"/>
  <c r="F1116" i="21"/>
  <c r="D1117" i="21"/>
  <c r="E1116" i="21"/>
  <c r="I1117" i="21"/>
  <c r="L1117" i="21"/>
  <c r="J1117" i="21"/>
  <c r="N1117" i="21"/>
  <c r="P1117" i="21"/>
  <c r="H1118" i="21"/>
  <c r="O1116" i="21"/>
  <c r="Q1116" i="21"/>
  <c r="M1116" i="21"/>
  <c r="K1116" i="21"/>
  <c r="F1117" i="21"/>
  <c r="D1118" i="21"/>
  <c r="E1117" i="21"/>
  <c r="O1117" i="21"/>
  <c r="Q1117" i="21"/>
  <c r="M1117" i="21"/>
  <c r="K1117" i="21"/>
  <c r="I1118" i="21"/>
  <c r="H1119" i="21"/>
  <c r="P1118" i="21"/>
  <c r="N1118" i="21"/>
  <c r="L1118" i="21"/>
  <c r="J1118" i="21"/>
  <c r="D1119" i="21"/>
  <c r="E1118" i="21"/>
  <c r="F1118" i="21"/>
  <c r="K1118" i="21"/>
  <c r="M1118" i="21"/>
  <c r="O1118" i="21"/>
  <c r="Q1118" i="21"/>
  <c r="L1119" i="21"/>
  <c r="J1119" i="21"/>
  <c r="I1119" i="21"/>
  <c r="H1120" i="21"/>
  <c r="P1119" i="21"/>
  <c r="N1119" i="21"/>
  <c r="E1119" i="21"/>
  <c r="D1120" i="21"/>
  <c r="F1119" i="21"/>
  <c r="K1119" i="21"/>
  <c r="M1119" i="21"/>
  <c r="O1119" i="21"/>
  <c r="Q1119" i="21"/>
  <c r="I1120" i="21"/>
  <c r="J1120" i="21"/>
  <c r="L1120" i="21"/>
  <c r="H1121" i="21"/>
  <c r="P1120" i="21"/>
  <c r="N1120" i="21"/>
  <c r="F1120" i="21"/>
  <c r="D1121" i="21"/>
  <c r="E1120" i="21"/>
  <c r="M1120" i="21"/>
  <c r="Q1120" i="21"/>
  <c r="K1120" i="21"/>
  <c r="O1120" i="21"/>
  <c r="P1121" i="21"/>
  <c r="J1121" i="21"/>
  <c r="N1121" i="21"/>
  <c r="I1121" i="21"/>
  <c r="L1121" i="21"/>
  <c r="H1122" i="21"/>
  <c r="E1121" i="21"/>
  <c r="F1121" i="21"/>
  <c r="D1122" i="21"/>
  <c r="K1121" i="21"/>
  <c r="O1121" i="21"/>
  <c r="Q1121" i="21"/>
  <c r="M1121" i="21"/>
  <c r="N1122" i="21"/>
  <c r="J1122" i="21"/>
  <c r="L1122" i="21"/>
  <c r="P1122" i="21"/>
  <c r="H1123" i="21"/>
  <c r="I1122" i="21"/>
  <c r="E1122" i="21"/>
  <c r="F1122" i="21"/>
  <c r="D1123" i="21"/>
  <c r="P1123" i="21"/>
  <c r="J1123" i="21"/>
  <c r="L1123" i="21"/>
  <c r="I1123" i="21"/>
  <c r="N1123" i="21"/>
  <c r="H1124" i="21"/>
  <c r="Q1122" i="21"/>
  <c r="M1122" i="21"/>
  <c r="K1122" i="21"/>
  <c r="O1122" i="21"/>
  <c r="E1123" i="21"/>
  <c r="F1123" i="21"/>
  <c r="D1124" i="21"/>
  <c r="K1123" i="21"/>
  <c r="O1123" i="21"/>
  <c r="Q1123" i="21"/>
  <c r="M1123" i="21"/>
  <c r="I1124" i="21"/>
  <c r="H1125" i="21"/>
  <c r="L1124" i="21"/>
  <c r="N1124" i="21"/>
  <c r="P1124" i="21"/>
  <c r="J1124" i="21"/>
  <c r="F1124" i="21"/>
  <c r="D1125" i="21"/>
  <c r="E1124" i="21"/>
  <c r="Q1124" i="21"/>
  <c r="O1124" i="21"/>
  <c r="K1124" i="21"/>
  <c r="M1124" i="21"/>
  <c r="L1125" i="21"/>
  <c r="P1125" i="21"/>
  <c r="N1125" i="21"/>
  <c r="J1125" i="21"/>
  <c r="I1125" i="21"/>
  <c r="H1126" i="21"/>
  <c r="F1125" i="21"/>
  <c r="E1125" i="21"/>
  <c r="D1126" i="21"/>
  <c r="K1125" i="21"/>
  <c r="M1125" i="21"/>
  <c r="O1125" i="21"/>
  <c r="Q1125" i="21"/>
  <c r="P1126" i="21"/>
  <c r="J1126" i="21"/>
  <c r="L1126" i="21"/>
  <c r="N1126" i="21"/>
  <c r="H1127" i="21"/>
  <c r="I1126" i="21"/>
  <c r="F1126" i="21"/>
  <c r="E1126" i="21"/>
  <c r="D1127" i="21"/>
  <c r="P1127" i="21"/>
  <c r="L1127" i="21"/>
  <c r="J1127" i="21"/>
  <c r="N1127" i="21"/>
  <c r="H1128" i="21"/>
  <c r="I1127" i="21"/>
  <c r="Q1126" i="21"/>
  <c r="M1126" i="21"/>
  <c r="K1126" i="21"/>
  <c r="O1126" i="21"/>
  <c r="F1127" i="21"/>
  <c r="D1128" i="21"/>
  <c r="E1127" i="21"/>
  <c r="J1128" i="21"/>
  <c r="P1128" i="21"/>
  <c r="H1129" i="21"/>
  <c r="N1128" i="21"/>
  <c r="I1128" i="21"/>
  <c r="L1128" i="21"/>
  <c r="M1127" i="21"/>
  <c r="Q1127" i="21"/>
  <c r="K1127" i="21"/>
  <c r="O1127" i="21"/>
  <c r="D1129" i="21"/>
  <c r="E1128" i="21"/>
  <c r="F1128" i="21"/>
  <c r="P1129" i="21"/>
  <c r="H1130" i="21"/>
  <c r="J1129" i="21"/>
  <c r="I1129" i="21"/>
  <c r="N1129" i="21"/>
  <c r="L1129" i="21"/>
  <c r="Q1128" i="21"/>
  <c r="K1128" i="21"/>
  <c r="M1128" i="21"/>
  <c r="O1128" i="21"/>
  <c r="F1129" i="21"/>
  <c r="D1130" i="21"/>
  <c r="E1129" i="21"/>
  <c r="N1130" i="21"/>
  <c r="J1130" i="21"/>
  <c r="I1130" i="21"/>
  <c r="L1130" i="21"/>
  <c r="P1130" i="21"/>
  <c r="H1131" i="21"/>
  <c r="K1129" i="21"/>
  <c r="M1129" i="21"/>
  <c r="O1129" i="21"/>
  <c r="Q1129" i="21"/>
  <c r="D1131" i="21"/>
  <c r="E1130" i="21"/>
  <c r="F1130" i="21"/>
  <c r="O1130" i="21"/>
  <c r="M1130" i="21"/>
  <c r="Q1130" i="21"/>
  <c r="K1130" i="21"/>
  <c r="P1131" i="21"/>
  <c r="I1131" i="21"/>
  <c r="J1131" i="21"/>
  <c r="H1132" i="21"/>
  <c r="N1131" i="21"/>
  <c r="L1131" i="21"/>
  <c r="E1131" i="21"/>
  <c r="D1132" i="21"/>
  <c r="F1131" i="21"/>
  <c r="M1131" i="21"/>
  <c r="O1131" i="21"/>
  <c r="K1131" i="21"/>
  <c r="Q1131" i="21"/>
  <c r="L1132" i="21"/>
  <c r="P1132" i="21"/>
  <c r="J1132" i="21"/>
  <c r="H1133" i="21"/>
  <c r="I1132" i="21"/>
  <c r="N1132" i="21"/>
  <c r="E1132" i="21"/>
  <c r="F1132" i="21"/>
  <c r="D1133" i="21"/>
  <c r="P1133" i="21"/>
  <c r="J1133" i="21"/>
  <c r="N1133" i="21"/>
  <c r="L1133" i="21"/>
  <c r="H1134" i="21"/>
  <c r="I1133" i="21"/>
  <c r="O1132" i="21"/>
  <c r="Q1132" i="21"/>
  <c r="K1132" i="21"/>
  <c r="M1132" i="21"/>
  <c r="D1134" i="21"/>
  <c r="E1133" i="21"/>
  <c r="F1133" i="21"/>
  <c r="L1134" i="21"/>
  <c r="P1134" i="21"/>
  <c r="N1134" i="21"/>
  <c r="I1134" i="21"/>
  <c r="H1135" i="21"/>
  <c r="J1134" i="21"/>
  <c r="M1133" i="21"/>
  <c r="O1133" i="21"/>
  <c r="K1133" i="21"/>
  <c r="Q1133" i="21"/>
  <c r="D1135" i="21"/>
  <c r="E1134" i="21"/>
  <c r="F1134" i="21"/>
  <c r="Q1134" i="21"/>
  <c r="M1134" i="21"/>
  <c r="K1134" i="21"/>
  <c r="O1134" i="21"/>
  <c r="I1135" i="21"/>
  <c r="L1135" i="21"/>
  <c r="J1135" i="21"/>
  <c r="N1135" i="21"/>
  <c r="H1136" i="21"/>
  <c r="P1135" i="21"/>
  <c r="E1135" i="21"/>
  <c r="D1136" i="21"/>
  <c r="F1135" i="21"/>
  <c r="K1135" i="21"/>
  <c r="M1135" i="21"/>
  <c r="O1135" i="21"/>
  <c r="Q1135" i="21"/>
  <c r="P1136" i="21"/>
  <c r="N1136" i="21"/>
  <c r="J1136" i="21"/>
  <c r="L1136" i="21"/>
  <c r="H1137" i="21"/>
  <c r="I1136" i="21"/>
  <c r="E1136" i="21"/>
  <c r="D1137" i="21"/>
  <c r="F1136" i="21"/>
  <c r="I1137" i="21"/>
  <c r="P1137" i="21"/>
  <c r="L1137" i="21"/>
  <c r="H1138" i="21"/>
  <c r="J1137" i="21"/>
  <c r="N1137" i="21"/>
  <c r="Q1136" i="21"/>
  <c r="M1136" i="21"/>
  <c r="K1136" i="21"/>
  <c r="O1136" i="21"/>
  <c r="D1138" i="21"/>
  <c r="E1137" i="21"/>
  <c r="F1137" i="21"/>
  <c r="M1137" i="21"/>
  <c r="O1137" i="21"/>
  <c r="K1137" i="21"/>
  <c r="Q1137" i="21"/>
  <c r="L1138" i="21"/>
  <c r="H1139" i="21"/>
  <c r="I1138" i="21"/>
  <c r="N1138" i="21"/>
  <c r="P1138" i="21"/>
  <c r="J1138" i="21"/>
  <c r="D1139" i="21"/>
  <c r="E1138" i="21"/>
  <c r="F1138" i="21"/>
  <c r="L1139" i="21"/>
  <c r="P1139" i="21"/>
  <c r="N1139" i="21"/>
  <c r="J1139" i="21"/>
  <c r="I1139" i="21"/>
  <c r="H1140" i="21"/>
  <c r="M1138" i="21"/>
  <c r="K1138" i="21"/>
  <c r="Q1138" i="21"/>
  <c r="O1138" i="21"/>
  <c r="D1140" i="21"/>
  <c r="F1139" i="21"/>
  <c r="E1139" i="21"/>
  <c r="K1139" i="21"/>
  <c r="M1139" i="21"/>
  <c r="O1139" i="21"/>
  <c r="Q1139" i="21"/>
  <c r="I1140" i="21"/>
  <c r="J1140" i="21"/>
  <c r="N1140" i="21"/>
  <c r="L1140" i="21"/>
  <c r="H1141" i="21"/>
  <c r="P1140" i="21"/>
  <c r="F1140" i="21"/>
  <c r="E1140" i="21"/>
  <c r="D1141" i="21"/>
  <c r="Q1140" i="21"/>
  <c r="O1140" i="21"/>
  <c r="M1140" i="21"/>
  <c r="K1140" i="21"/>
  <c r="J1141" i="21"/>
  <c r="N1141" i="21"/>
  <c r="P1141" i="21"/>
  <c r="L1141" i="21"/>
  <c r="I1141" i="21"/>
  <c r="H1142" i="21"/>
  <c r="F1141" i="21"/>
  <c r="E1141" i="21"/>
  <c r="D1142" i="21"/>
  <c r="O1141" i="21"/>
  <c r="M1141" i="21"/>
  <c r="K1141" i="21"/>
  <c r="Q1141" i="21"/>
  <c r="P1142" i="21"/>
  <c r="J1142" i="21"/>
  <c r="I1142" i="21"/>
  <c r="N1142" i="21"/>
  <c r="H1143" i="21"/>
  <c r="L1142" i="21"/>
  <c r="F1142" i="21"/>
  <c r="D1143" i="21"/>
  <c r="E1142" i="21"/>
  <c r="O1142" i="21"/>
  <c r="Q1142" i="21"/>
  <c r="M1142" i="21"/>
  <c r="K1142" i="21"/>
  <c r="J1143" i="21"/>
  <c r="H1144" i="21"/>
  <c r="P1143" i="21"/>
  <c r="L1143" i="21"/>
  <c r="I1143" i="21"/>
  <c r="N1143" i="21"/>
  <c r="E1143" i="21"/>
  <c r="D1144" i="21"/>
  <c r="F1143" i="21"/>
  <c r="I1144" i="21"/>
  <c r="L1144" i="21"/>
  <c r="H1145" i="21"/>
  <c r="J1144" i="21"/>
  <c r="P1144" i="21"/>
  <c r="N1144" i="21"/>
  <c r="Q1143" i="21"/>
  <c r="K1143" i="21"/>
  <c r="M1143" i="21"/>
  <c r="O1143" i="21"/>
  <c r="E1144" i="21"/>
  <c r="D1145" i="21"/>
  <c r="F1144" i="21"/>
  <c r="K1144" i="21"/>
  <c r="M1144" i="21"/>
  <c r="O1144" i="21"/>
  <c r="Q1144" i="21"/>
  <c r="J1145" i="21"/>
  <c r="L1145" i="21"/>
  <c r="I1145" i="21"/>
  <c r="N1145" i="21"/>
  <c r="H1146" i="21"/>
  <c r="P1145" i="21"/>
  <c r="E1145" i="21"/>
  <c r="D1146" i="21"/>
  <c r="F1145" i="21"/>
  <c r="M1145" i="21"/>
  <c r="K1145" i="21"/>
  <c r="Q1145" i="21"/>
  <c r="O1145" i="21"/>
  <c r="H1147" i="21"/>
  <c r="I1146" i="21"/>
  <c r="J1146" i="21"/>
  <c r="L1146" i="21"/>
  <c r="N1146" i="21"/>
  <c r="P1146" i="21"/>
  <c r="E1146" i="21"/>
  <c r="D1147" i="21"/>
  <c r="F1146" i="21"/>
  <c r="L1147" i="21"/>
  <c r="I1147" i="21"/>
  <c r="N1147" i="21"/>
  <c r="H1148" i="21"/>
  <c r="J1147" i="21"/>
  <c r="P1147" i="21"/>
  <c r="K1146" i="21"/>
  <c r="M1146" i="21"/>
  <c r="O1146" i="21"/>
  <c r="Q1146" i="21"/>
  <c r="F1147" i="21"/>
  <c r="E1147" i="21"/>
  <c r="D1148" i="21"/>
  <c r="K1147" i="21"/>
  <c r="Q1147" i="21"/>
  <c r="M1147" i="21"/>
  <c r="O1147" i="21"/>
  <c r="L1148" i="21"/>
  <c r="H1149" i="21"/>
  <c r="J1148" i="21"/>
  <c r="P1148" i="21"/>
  <c r="I1148" i="21"/>
  <c r="N1148" i="21"/>
  <c r="F1148" i="21"/>
  <c r="D1149" i="21"/>
  <c r="E1148" i="21"/>
  <c r="I1149" i="21"/>
  <c r="P1149" i="21"/>
  <c r="L1149" i="21"/>
  <c r="H1150" i="21"/>
  <c r="N1149" i="21"/>
  <c r="J1149" i="21"/>
  <c r="Q1148" i="21"/>
  <c r="O1148" i="21"/>
  <c r="K1148" i="21"/>
  <c r="M1148" i="21"/>
  <c r="D1150" i="21"/>
  <c r="F1149" i="21"/>
  <c r="E1149" i="21"/>
  <c r="Q1149" i="21"/>
  <c r="O1149" i="21"/>
  <c r="K1149" i="21"/>
  <c r="M1149" i="21"/>
  <c r="N1150" i="21"/>
  <c r="H1151" i="21"/>
  <c r="J1150" i="21"/>
  <c r="P1150" i="21"/>
  <c r="I1150" i="21"/>
  <c r="L1150" i="21"/>
  <c r="E1150" i="21"/>
  <c r="D1151" i="21"/>
  <c r="F1150" i="21"/>
  <c r="I1151" i="21"/>
  <c r="L1151" i="21"/>
  <c r="H1152" i="21"/>
  <c r="N1151" i="21"/>
  <c r="P1151" i="21"/>
  <c r="J1151" i="21"/>
  <c r="M1150" i="21"/>
  <c r="K1150" i="21"/>
  <c r="O1150" i="21"/>
  <c r="Q1150" i="21"/>
  <c r="D1152" i="21"/>
  <c r="E1151" i="21"/>
  <c r="F1151" i="21"/>
  <c r="Q1151" i="21"/>
  <c r="M1151" i="21"/>
  <c r="K1151" i="21"/>
  <c r="O1151" i="21"/>
  <c r="N1152" i="21"/>
  <c r="J1152" i="21"/>
  <c r="P1152" i="21"/>
  <c r="L1152" i="21"/>
  <c r="H1153" i="21"/>
  <c r="I1152" i="21"/>
  <c r="F1152" i="21"/>
  <c r="D1153" i="21"/>
  <c r="E1152" i="21"/>
  <c r="P1153" i="21"/>
  <c r="J1153" i="21"/>
  <c r="I1153" i="21"/>
  <c r="L1153" i="21"/>
  <c r="N1153" i="21"/>
  <c r="H1154" i="21"/>
  <c r="K1152" i="21"/>
  <c r="O1152" i="21"/>
  <c r="M1152" i="21"/>
  <c r="Q1152" i="21"/>
  <c r="F1153" i="21"/>
  <c r="E1153" i="21"/>
  <c r="D1154" i="21"/>
  <c r="O1153" i="21"/>
  <c r="K1153" i="21"/>
  <c r="M1153" i="21"/>
  <c r="Q1153" i="21"/>
  <c r="L1154" i="21"/>
  <c r="N1154" i="21"/>
  <c r="I1154" i="21"/>
  <c r="H1155" i="21"/>
  <c r="P1154" i="21"/>
  <c r="J1154" i="21"/>
  <c r="E1154" i="21"/>
  <c r="F1154" i="21"/>
  <c r="D1155" i="21"/>
  <c r="K1154" i="21"/>
  <c r="M1154" i="21"/>
  <c r="O1154" i="21"/>
  <c r="Q1154" i="21"/>
  <c r="H1156" i="21"/>
  <c r="I1155" i="21"/>
  <c r="N1155" i="21"/>
  <c r="L1155" i="21"/>
  <c r="P1155" i="21"/>
  <c r="J1155" i="21"/>
  <c r="E1155" i="21"/>
  <c r="D1156" i="21"/>
  <c r="F1155" i="21"/>
  <c r="H1157" i="21"/>
  <c r="P1156" i="21"/>
  <c r="N1156" i="21"/>
  <c r="L1156" i="21"/>
  <c r="J1156" i="21"/>
  <c r="I1156" i="21"/>
  <c r="O1155" i="21"/>
  <c r="Q1155" i="21"/>
  <c r="K1155" i="21"/>
  <c r="M1155" i="21"/>
  <c r="E1156" i="21"/>
  <c r="D1157" i="21"/>
  <c r="F1156" i="21"/>
  <c r="I1157" i="21"/>
  <c r="J1157" i="21"/>
  <c r="P1157" i="21"/>
  <c r="N1157" i="21"/>
  <c r="H1158" i="21"/>
  <c r="L1157" i="21"/>
  <c r="Q1156" i="21"/>
  <c r="K1156" i="21"/>
  <c r="O1156" i="21"/>
  <c r="M1156" i="21"/>
  <c r="F1157" i="21"/>
  <c r="E1157" i="21"/>
  <c r="D1158" i="21"/>
  <c r="K1157" i="21"/>
  <c r="O1157" i="21"/>
  <c r="Q1157" i="21"/>
  <c r="M1157" i="21"/>
  <c r="L1158" i="21"/>
  <c r="J1158" i="21"/>
  <c r="P1158" i="21"/>
  <c r="I1158" i="21"/>
  <c r="H1159" i="21"/>
  <c r="N1158" i="21"/>
  <c r="F1158" i="21"/>
  <c r="D1159" i="21"/>
  <c r="E1158" i="21"/>
  <c r="O1158" i="21"/>
  <c r="Q1158" i="21"/>
  <c r="K1158" i="21"/>
  <c r="M1158" i="21"/>
  <c r="J1159" i="21"/>
  <c r="L1159" i="21"/>
  <c r="H1160" i="21"/>
  <c r="I1159" i="21"/>
  <c r="P1159" i="21"/>
  <c r="N1159" i="21"/>
  <c r="D1160" i="21"/>
  <c r="E1159" i="21"/>
  <c r="F1159" i="21"/>
  <c r="P1160" i="21"/>
  <c r="H1161" i="21"/>
  <c r="L1160" i="21"/>
  <c r="I1160" i="21"/>
  <c r="J1160" i="21"/>
  <c r="N1160" i="21"/>
  <c r="M1159" i="21"/>
  <c r="K1159" i="21"/>
  <c r="Q1159" i="21"/>
  <c r="O1159" i="21"/>
  <c r="D1161" i="21"/>
  <c r="F1160" i="21"/>
  <c r="E1160" i="21"/>
  <c r="L1161" i="21"/>
  <c r="P1161" i="21"/>
  <c r="I1161" i="21"/>
  <c r="N1161" i="21"/>
  <c r="J1161" i="21"/>
  <c r="H1162" i="21"/>
  <c r="Q1160" i="21"/>
  <c r="K1160" i="21"/>
  <c r="O1160" i="21"/>
  <c r="M1160" i="21"/>
  <c r="F1161" i="21"/>
  <c r="E1161" i="21"/>
  <c r="D1162" i="21"/>
  <c r="M1161" i="21"/>
  <c r="K1161" i="21"/>
  <c r="O1161" i="21"/>
  <c r="Q1161" i="21"/>
  <c r="N1162" i="21"/>
  <c r="H1163" i="21"/>
  <c r="P1162" i="21"/>
  <c r="J1162" i="21"/>
  <c r="L1162" i="21"/>
  <c r="I1162" i="21"/>
  <c r="E1162" i="21"/>
  <c r="F1162" i="21"/>
  <c r="D1163" i="21"/>
  <c r="N1163" i="21"/>
  <c r="L1163" i="21"/>
  <c r="P1163" i="21"/>
  <c r="I1163" i="21"/>
  <c r="J1163" i="21"/>
  <c r="H1164" i="21"/>
  <c r="Q1162" i="21"/>
  <c r="M1162" i="21"/>
  <c r="K1162" i="21"/>
  <c r="O1162" i="21"/>
  <c r="F1163" i="21"/>
  <c r="D1164" i="21"/>
  <c r="E1163" i="21"/>
  <c r="Q1163" i="21"/>
  <c r="O1163" i="21"/>
  <c r="K1163" i="21"/>
  <c r="M1163" i="21"/>
  <c r="J1164" i="21"/>
  <c r="I1164" i="21"/>
  <c r="P1164" i="21"/>
  <c r="L1164" i="21"/>
  <c r="H1165" i="21"/>
  <c r="N1164" i="21"/>
  <c r="F1164" i="21"/>
  <c r="D1165" i="21"/>
  <c r="E1164" i="21"/>
  <c r="Q1164" i="21"/>
  <c r="M1164" i="21"/>
  <c r="K1164" i="21"/>
  <c r="O1164" i="21"/>
  <c r="P1165" i="21"/>
  <c r="L1165" i="21"/>
  <c r="N1165" i="21"/>
  <c r="H1166" i="21"/>
  <c r="I1165" i="21"/>
  <c r="J1165" i="21"/>
  <c r="D1166" i="21"/>
  <c r="E1165" i="21"/>
  <c r="F1165" i="21"/>
  <c r="H1167" i="21"/>
  <c r="P1166" i="21"/>
  <c r="I1166" i="21"/>
  <c r="N1166" i="21"/>
  <c r="L1166" i="21"/>
  <c r="J1166" i="21"/>
  <c r="O1165" i="21"/>
  <c r="M1165" i="21"/>
  <c r="K1165" i="21"/>
  <c r="Q1165" i="21"/>
  <c r="D1167" i="21"/>
  <c r="F1166" i="21"/>
  <c r="E1166" i="21"/>
  <c r="P1167" i="21"/>
  <c r="N1167" i="21"/>
  <c r="L1167" i="21"/>
  <c r="H1168" i="21"/>
  <c r="I1167" i="21"/>
  <c r="J1167" i="21"/>
  <c r="Q1166" i="21"/>
  <c r="K1166" i="21"/>
  <c r="M1166" i="21"/>
  <c r="O1166" i="21"/>
  <c r="F1167" i="21"/>
  <c r="E1167" i="21"/>
  <c r="D1168" i="21"/>
  <c r="N1168" i="21"/>
  <c r="I1168" i="21"/>
  <c r="H1169" i="21"/>
  <c r="L1168" i="21"/>
  <c r="J1168" i="21"/>
  <c r="P1168" i="21"/>
  <c r="K1167" i="21"/>
  <c r="Q1167" i="21"/>
  <c r="O1167" i="21"/>
  <c r="M1167" i="21"/>
  <c r="D1169" i="21"/>
  <c r="F1168" i="21"/>
  <c r="E1168" i="21"/>
  <c r="O1168" i="21"/>
  <c r="K1168" i="21"/>
  <c r="Q1168" i="21"/>
  <c r="M1168" i="21"/>
  <c r="I1169" i="21"/>
  <c r="H1170" i="21"/>
  <c r="J1169" i="21"/>
  <c r="N1169" i="21"/>
  <c r="L1169" i="21"/>
  <c r="P1169" i="21"/>
  <c r="E1169" i="21"/>
  <c r="F1169" i="21"/>
  <c r="D1170" i="21"/>
  <c r="K1169" i="21"/>
  <c r="Q1169" i="21"/>
  <c r="M1169" i="21"/>
  <c r="O1169" i="21"/>
  <c r="H1171" i="21"/>
  <c r="J1170" i="21"/>
  <c r="P1170" i="21"/>
  <c r="N1170" i="21"/>
  <c r="L1170" i="21"/>
  <c r="I1170" i="21"/>
  <c r="D1171" i="21"/>
  <c r="F1170" i="21"/>
  <c r="E1170" i="21"/>
  <c r="I1171" i="21"/>
  <c r="P1171" i="21"/>
  <c r="N1171" i="21"/>
  <c r="L1171" i="21"/>
  <c r="J1171" i="21"/>
  <c r="H1172" i="21"/>
  <c r="K1170" i="21"/>
  <c r="M1170" i="21"/>
  <c r="O1170" i="21"/>
  <c r="Q1170" i="21"/>
  <c r="D1172" i="21"/>
  <c r="E1171" i="21"/>
  <c r="F1171" i="21"/>
  <c r="Q1171" i="21"/>
  <c r="M1171" i="21"/>
  <c r="O1171" i="21"/>
  <c r="K1171" i="21"/>
  <c r="N1172" i="21"/>
  <c r="J1172" i="21"/>
  <c r="H1173" i="21"/>
  <c r="I1172" i="21"/>
  <c r="P1172" i="21"/>
  <c r="L1172" i="21"/>
  <c r="F1172" i="21"/>
  <c r="E1172" i="21"/>
  <c r="D1173" i="21"/>
  <c r="P1173" i="21"/>
  <c r="L1173" i="21"/>
  <c r="H1174" i="21"/>
  <c r="I1173" i="21"/>
  <c r="J1173" i="21"/>
  <c r="N1173" i="21"/>
  <c r="M1172" i="21"/>
  <c r="Q1172" i="21"/>
  <c r="O1172" i="21"/>
  <c r="K1172" i="21"/>
  <c r="F1173" i="21"/>
  <c r="E1173" i="21"/>
  <c r="D1174" i="21"/>
  <c r="H1175" i="21"/>
  <c r="P1174" i="21"/>
  <c r="I1174" i="21"/>
  <c r="N1174" i="21"/>
  <c r="J1174" i="21"/>
  <c r="L1174" i="21"/>
  <c r="M1173" i="21"/>
  <c r="K1173" i="21"/>
  <c r="Q1173" i="21"/>
  <c r="O1173" i="21"/>
  <c r="D1175" i="21"/>
  <c r="E1174" i="21"/>
  <c r="F1174" i="21"/>
  <c r="I1175" i="21"/>
  <c r="N1175" i="21"/>
  <c r="P1175" i="21"/>
  <c r="H1176" i="21"/>
  <c r="L1175" i="21"/>
  <c r="J1175" i="21"/>
  <c r="Q1174" i="21"/>
  <c r="O1174" i="21"/>
  <c r="K1174" i="21"/>
  <c r="M1174" i="21"/>
  <c r="E1175" i="21"/>
  <c r="F1175" i="21"/>
  <c r="D1176" i="21"/>
  <c r="M1175" i="21"/>
  <c r="K1175" i="21"/>
  <c r="Q1175" i="21"/>
  <c r="O1175" i="21"/>
  <c r="I1176" i="21"/>
  <c r="N1176" i="21"/>
  <c r="H1177" i="21"/>
  <c r="J1176" i="21"/>
  <c r="P1176" i="21"/>
  <c r="L1176" i="21"/>
  <c r="F1176" i="21"/>
  <c r="E1176" i="21"/>
  <c r="D1177" i="21"/>
  <c r="Q1176" i="21"/>
  <c r="O1176" i="21"/>
  <c r="K1176" i="21"/>
  <c r="M1176" i="21"/>
  <c r="H1178" i="21"/>
  <c r="N1177" i="21"/>
  <c r="P1177" i="21"/>
  <c r="J1177" i="21"/>
  <c r="I1177" i="21"/>
  <c r="L1177" i="21"/>
  <c r="F1177" i="21"/>
  <c r="E1177" i="21"/>
  <c r="D1178" i="21"/>
  <c r="I1178" i="21"/>
  <c r="J1178" i="21"/>
  <c r="L1178" i="21"/>
  <c r="N1178" i="21"/>
  <c r="H1179" i="21"/>
  <c r="P1178" i="21"/>
  <c r="K1177" i="21"/>
  <c r="M1177" i="21"/>
  <c r="O1177" i="21"/>
  <c r="Q1177" i="21"/>
  <c r="F1178" i="21"/>
  <c r="D1179" i="21"/>
  <c r="E1178" i="21"/>
  <c r="O1178" i="21"/>
  <c r="M1178" i="21"/>
  <c r="Q1178" i="21"/>
  <c r="K1178" i="21"/>
  <c r="J1179" i="21"/>
  <c r="N1179" i="21"/>
  <c r="P1179" i="21"/>
  <c r="H1180" i="21"/>
  <c r="I1179" i="21"/>
  <c r="L1179" i="21"/>
  <c r="D1180" i="21"/>
  <c r="E1179" i="21"/>
  <c r="F1179" i="21"/>
  <c r="P1180" i="21"/>
  <c r="I1180" i="21"/>
  <c r="N1180" i="21"/>
  <c r="J1180" i="21"/>
  <c r="H1181" i="21"/>
  <c r="L1180" i="21"/>
  <c r="K1179" i="21"/>
  <c r="O1179" i="21"/>
  <c r="Q1179" i="21"/>
  <c r="M1179" i="21"/>
  <c r="F1180" i="21"/>
  <c r="D1181" i="21"/>
  <c r="E1180" i="21"/>
  <c r="M1180" i="21"/>
  <c r="O1180" i="21"/>
  <c r="K1180" i="21"/>
  <c r="Q1180" i="21"/>
  <c r="I1181" i="21"/>
  <c r="H1182" i="21"/>
  <c r="L1181" i="21"/>
  <c r="J1181" i="21"/>
  <c r="P1181" i="21"/>
  <c r="N1181" i="21"/>
  <c r="E1181" i="21"/>
  <c r="D1182" i="21"/>
  <c r="F1181" i="21"/>
  <c r="Q1181" i="21"/>
  <c r="O1181" i="21"/>
  <c r="K1181" i="21"/>
  <c r="M1181" i="21"/>
  <c r="H1183" i="21"/>
  <c r="L1182" i="21"/>
  <c r="P1182" i="21"/>
  <c r="I1182" i="21"/>
  <c r="J1182" i="21"/>
  <c r="N1182" i="21"/>
  <c r="F1182" i="21"/>
  <c r="E1182" i="21"/>
  <c r="D1183" i="21"/>
  <c r="L1183" i="21"/>
  <c r="P1183" i="21"/>
  <c r="N1183" i="21"/>
  <c r="I1183" i="21"/>
  <c r="J1183" i="21"/>
  <c r="H1184" i="21"/>
  <c r="Q1182" i="21"/>
  <c r="M1182" i="21"/>
  <c r="O1182" i="21"/>
  <c r="K1182" i="21"/>
  <c r="E1183" i="21"/>
  <c r="F1183" i="21"/>
  <c r="D1184" i="21"/>
  <c r="Q1183" i="21"/>
  <c r="O1183" i="21"/>
  <c r="K1183" i="21"/>
  <c r="M1183" i="21"/>
  <c r="J1184" i="21"/>
  <c r="L1184" i="21"/>
  <c r="I1184" i="21"/>
  <c r="H1185" i="21"/>
  <c r="N1184" i="21"/>
  <c r="P1184" i="21"/>
  <c r="E1184" i="21"/>
  <c r="D1185" i="21"/>
  <c r="F1184" i="21"/>
  <c r="M1184" i="21"/>
  <c r="K1184" i="21"/>
  <c r="Q1184" i="21"/>
  <c r="O1184" i="21"/>
  <c r="H1186" i="21"/>
  <c r="P1185" i="21"/>
  <c r="L1185" i="21"/>
  <c r="I1185" i="21"/>
  <c r="J1185" i="21"/>
  <c r="N1185" i="21"/>
  <c r="F1185" i="21"/>
  <c r="E1185" i="21"/>
  <c r="D1186" i="21"/>
  <c r="P1186" i="21"/>
  <c r="I1186" i="21"/>
  <c r="J1186" i="21"/>
  <c r="L1186" i="21"/>
  <c r="N1186" i="21"/>
  <c r="H1187" i="21"/>
  <c r="K1185" i="21"/>
  <c r="M1185" i="21"/>
  <c r="Q1185" i="21"/>
  <c r="O1185" i="21"/>
  <c r="D1187" i="21"/>
  <c r="E1186" i="21"/>
  <c r="F1186" i="21"/>
  <c r="K1186" i="21"/>
  <c r="M1186" i="21"/>
  <c r="Q1186" i="21"/>
  <c r="O1186" i="21"/>
  <c r="L1187" i="21"/>
  <c r="J1187" i="21"/>
  <c r="P1187" i="21"/>
  <c r="H1188" i="21"/>
  <c r="N1187" i="21"/>
  <c r="I1187" i="21"/>
  <c r="E1187" i="21"/>
  <c r="F1187" i="21"/>
  <c r="D1188" i="21"/>
  <c r="H1189" i="21"/>
  <c r="J1188" i="21"/>
  <c r="I1188" i="21"/>
  <c r="N1188" i="21"/>
  <c r="L1188" i="21"/>
  <c r="P1188" i="21"/>
  <c r="Q1187" i="21"/>
  <c r="O1187" i="21"/>
  <c r="K1187" i="21"/>
  <c r="M1187" i="21"/>
  <c r="F1188" i="21"/>
  <c r="E1188" i="21"/>
  <c r="D1189" i="21"/>
  <c r="J1189" i="21"/>
  <c r="L1189" i="21"/>
  <c r="P1189" i="21"/>
  <c r="I1189" i="21"/>
  <c r="N1189" i="21"/>
  <c r="H1190" i="21"/>
  <c r="O1188" i="21"/>
  <c r="Q1188" i="21"/>
  <c r="M1188" i="21"/>
  <c r="K1188" i="21"/>
  <c r="D1190" i="21"/>
  <c r="F1189" i="21"/>
  <c r="E1189" i="21"/>
  <c r="O1189" i="21"/>
  <c r="Q1189" i="21"/>
  <c r="M1189" i="21"/>
  <c r="K1189" i="21"/>
  <c r="P1190" i="21"/>
  <c r="N1190" i="21"/>
  <c r="J1190" i="21"/>
  <c r="H1191" i="21"/>
  <c r="I1190" i="21"/>
  <c r="L1190" i="21"/>
  <c r="D1191" i="21"/>
  <c r="E1190" i="21"/>
  <c r="F1190" i="21"/>
  <c r="I1191" i="21"/>
  <c r="L1191" i="21"/>
  <c r="N1191" i="21"/>
  <c r="H1192" i="21"/>
  <c r="P1191" i="21"/>
  <c r="J1191" i="21"/>
  <c r="K1190" i="21"/>
  <c r="M1190" i="21"/>
  <c r="Q1190" i="21"/>
  <c r="O1190" i="21"/>
  <c r="E1191" i="21"/>
  <c r="D1192" i="21"/>
  <c r="F1191" i="21"/>
  <c r="K1191" i="21"/>
  <c r="M1191" i="21"/>
  <c r="Q1191" i="21"/>
  <c r="O1191" i="21"/>
  <c r="H1193" i="21"/>
  <c r="P1192" i="21"/>
  <c r="N1192" i="21"/>
  <c r="L1192" i="21"/>
  <c r="I1192" i="21"/>
  <c r="J1192" i="21"/>
  <c r="E1192" i="21"/>
  <c r="D1193" i="21"/>
  <c r="F1192" i="21"/>
  <c r="P1193" i="21"/>
  <c r="N1193" i="21"/>
  <c r="H1194" i="21"/>
  <c r="L1193" i="21"/>
  <c r="J1193" i="21"/>
  <c r="I1193" i="21"/>
  <c r="O1192" i="21"/>
  <c r="M1192" i="21"/>
  <c r="K1192" i="21"/>
  <c r="Q1192" i="21"/>
  <c r="D1194" i="21"/>
  <c r="E1193" i="21"/>
  <c r="F1193" i="21"/>
  <c r="H1195" i="21"/>
  <c r="N1194" i="21"/>
  <c r="L1194" i="21"/>
  <c r="J1194" i="21"/>
  <c r="I1194" i="21"/>
  <c r="P1194" i="21"/>
  <c r="K1193" i="21"/>
  <c r="M1193" i="21"/>
  <c r="O1193" i="21"/>
  <c r="Q1193" i="21"/>
  <c r="E1194" i="21"/>
  <c r="D1195" i="21"/>
  <c r="F1194" i="21"/>
  <c r="L1195" i="21"/>
  <c r="P1195" i="21"/>
  <c r="I1195" i="21"/>
  <c r="J1195" i="21"/>
  <c r="N1195" i="21"/>
  <c r="H1196" i="21"/>
  <c r="M1194" i="21"/>
  <c r="O1194" i="21"/>
  <c r="Q1194" i="21"/>
  <c r="K1194" i="21"/>
  <c r="E1195" i="21"/>
  <c r="D1196" i="21"/>
  <c r="F1195" i="21"/>
  <c r="Q1195" i="21"/>
  <c r="K1195" i="21"/>
  <c r="M1195" i="21"/>
  <c r="O1195" i="21"/>
  <c r="I1196" i="21"/>
  <c r="J1196" i="21"/>
  <c r="P1196" i="21"/>
  <c r="N1196" i="21"/>
  <c r="H1197" i="21"/>
  <c r="L1196" i="21"/>
  <c r="F1196" i="21"/>
  <c r="D1197" i="21"/>
  <c r="E1196" i="21"/>
  <c r="Q1196" i="21"/>
  <c r="K1196" i="21"/>
  <c r="M1196" i="21"/>
  <c r="O1196" i="21"/>
  <c r="H1198" i="21"/>
  <c r="N1197" i="21"/>
  <c r="I1197" i="21"/>
  <c r="P1197" i="21"/>
  <c r="J1197" i="21"/>
  <c r="L1197" i="21"/>
  <c r="D1198" i="21"/>
  <c r="F1197" i="21"/>
  <c r="E1197" i="21"/>
  <c r="L1198" i="21"/>
  <c r="I1198" i="21"/>
  <c r="J1198" i="21"/>
  <c r="N1198" i="21"/>
  <c r="P1198" i="21"/>
  <c r="H1199" i="21"/>
  <c r="O1197" i="21"/>
  <c r="M1197" i="21"/>
  <c r="K1197" i="21"/>
  <c r="Q1197" i="21"/>
  <c r="D1199" i="21"/>
  <c r="F1198" i="21"/>
  <c r="E1198" i="21"/>
  <c r="K1198" i="21"/>
  <c r="Q1198" i="21"/>
  <c r="M1198" i="21"/>
  <c r="O1198" i="21"/>
  <c r="J1199" i="21"/>
  <c r="P1199" i="21"/>
  <c r="L1199" i="21"/>
  <c r="N1199" i="21"/>
  <c r="H1200" i="21"/>
  <c r="I1199" i="21"/>
  <c r="E1199" i="21"/>
  <c r="F1199" i="21"/>
  <c r="D1200" i="21"/>
  <c r="N1200" i="21"/>
  <c r="I1200" i="21"/>
  <c r="P1200" i="21"/>
  <c r="J1200" i="21"/>
  <c r="H1201" i="21"/>
  <c r="L1200" i="21"/>
  <c r="K1199" i="21"/>
  <c r="O1199" i="21"/>
  <c r="Q1199" i="21"/>
  <c r="M1199" i="21"/>
  <c r="F1200" i="21"/>
  <c r="D1201" i="21"/>
  <c r="E1200" i="21"/>
  <c r="M1200" i="21"/>
  <c r="K1200" i="21"/>
  <c r="O1200" i="21"/>
  <c r="Q1200" i="21"/>
  <c r="J1201" i="21"/>
  <c r="P1201" i="21"/>
  <c r="H1202" i="21"/>
  <c r="L1201" i="21"/>
  <c r="I1201" i="21"/>
  <c r="N1201" i="21"/>
  <c r="F1201" i="21"/>
  <c r="D1202" i="21"/>
  <c r="E1201" i="21"/>
  <c r="L1202" i="21"/>
  <c r="N1202" i="21"/>
  <c r="I1202" i="21"/>
  <c r="J1202" i="21"/>
  <c r="H1203" i="21"/>
  <c r="P1202" i="21"/>
  <c r="Q1201" i="21"/>
  <c r="M1201" i="21"/>
  <c r="O1201" i="21"/>
  <c r="K1201" i="21"/>
  <c r="E1202" i="21"/>
  <c r="D1203" i="21"/>
  <c r="F1202" i="21"/>
  <c r="M1202" i="21"/>
  <c r="Q1202" i="21"/>
  <c r="O1202" i="21"/>
  <c r="K1202" i="21"/>
  <c r="J1203" i="21"/>
  <c r="I1203" i="21"/>
  <c r="L1203" i="21"/>
  <c r="H1204" i="21"/>
  <c r="P1203" i="21"/>
  <c r="N1203" i="21"/>
  <c r="F1203" i="21"/>
  <c r="D1204" i="21"/>
  <c r="E1203" i="21"/>
  <c r="K1203" i="21"/>
  <c r="M1203" i="21"/>
  <c r="O1203" i="21"/>
  <c r="Q1203" i="21"/>
  <c r="I1204" i="21"/>
  <c r="L1204" i="21"/>
  <c r="P1204" i="21"/>
  <c r="N1204" i="21"/>
  <c r="J1204" i="21"/>
  <c r="H1205" i="21"/>
  <c r="E1204" i="21"/>
  <c r="D1205" i="21"/>
  <c r="F1204" i="21"/>
  <c r="Q1204" i="21"/>
  <c r="O1204" i="21"/>
  <c r="M1204" i="21"/>
  <c r="K1204" i="21"/>
  <c r="P1205" i="21"/>
  <c r="J1205" i="21"/>
  <c r="I1205" i="21"/>
  <c r="H1206" i="21"/>
  <c r="L1205" i="21"/>
  <c r="N1205" i="21"/>
  <c r="E1205" i="21"/>
  <c r="D1206" i="21"/>
  <c r="F1205" i="21"/>
  <c r="Q1205" i="21"/>
  <c r="O1205" i="21"/>
  <c r="M1205" i="21"/>
  <c r="K1205" i="21"/>
  <c r="P1206" i="21"/>
  <c r="I1206" i="21"/>
  <c r="J1206" i="21"/>
  <c r="H1207" i="21"/>
  <c r="L1206" i="21"/>
  <c r="N1206" i="21"/>
  <c r="E1206" i="21"/>
  <c r="F1206" i="21"/>
  <c r="D1207" i="21"/>
  <c r="Q1206" i="21"/>
  <c r="O1206" i="21"/>
  <c r="M1206" i="21"/>
  <c r="K1206" i="21"/>
  <c r="J1207" i="21"/>
  <c r="P1207" i="21"/>
  <c r="H1208" i="21"/>
  <c r="I1207" i="21"/>
  <c r="N1207" i="21"/>
  <c r="L1207" i="21"/>
  <c r="D1208" i="21"/>
  <c r="E1207" i="21"/>
  <c r="F1207" i="21"/>
  <c r="H1209" i="21"/>
  <c r="P1208" i="21"/>
  <c r="J1208" i="21"/>
  <c r="I1208" i="21"/>
  <c r="N1208" i="21"/>
  <c r="L1208" i="21"/>
  <c r="M1207" i="21"/>
  <c r="Q1207" i="21"/>
  <c r="K1207" i="21"/>
  <c r="O1207" i="21"/>
  <c r="F1208" i="21"/>
  <c r="E1208" i="21"/>
  <c r="D1209" i="21"/>
  <c r="L1209" i="21"/>
  <c r="N1209" i="21"/>
  <c r="J1209" i="21"/>
  <c r="P1209" i="21"/>
  <c r="I1209" i="21"/>
  <c r="H1210" i="21"/>
  <c r="K1208" i="21"/>
  <c r="Q1208" i="21"/>
  <c r="O1208" i="21"/>
  <c r="M1208" i="21"/>
  <c r="D1210" i="21"/>
  <c r="F1209" i="21"/>
  <c r="E1209" i="21"/>
  <c r="K1209" i="21"/>
  <c r="Q1209" i="21"/>
  <c r="O1209" i="21"/>
  <c r="M1209" i="21"/>
  <c r="I1210" i="21"/>
  <c r="L1210" i="21"/>
  <c r="H1211" i="21"/>
  <c r="N1210" i="21"/>
  <c r="J1210" i="21"/>
  <c r="P1210" i="21"/>
  <c r="E1210" i="21"/>
  <c r="F1210" i="21"/>
  <c r="D1211" i="21"/>
  <c r="Q1210" i="21"/>
  <c r="O1210" i="21"/>
  <c r="M1210" i="21"/>
  <c r="K1210" i="21"/>
  <c r="N1211" i="21"/>
  <c r="I1211" i="21"/>
  <c r="H1212" i="21"/>
  <c r="L1211" i="21"/>
  <c r="P1211" i="21"/>
  <c r="J1211" i="21"/>
  <c r="F1211" i="21"/>
  <c r="D1212" i="21"/>
  <c r="E1211" i="21"/>
  <c r="K1211" i="21"/>
  <c r="M1211" i="21"/>
  <c r="Q1211" i="21"/>
  <c r="O1211" i="21"/>
  <c r="J1212" i="21"/>
  <c r="I1212" i="21"/>
  <c r="N1212" i="21"/>
  <c r="L1212" i="21"/>
  <c r="H1213" i="21"/>
  <c r="P1212" i="21"/>
  <c r="F1212" i="21"/>
  <c r="D1213" i="21"/>
  <c r="E1212" i="21"/>
  <c r="Q1212" i="21"/>
  <c r="M1212" i="21"/>
  <c r="K1212" i="21"/>
  <c r="O1212" i="21"/>
  <c r="L1213" i="21"/>
  <c r="N1213" i="21"/>
  <c r="J1213" i="21"/>
  <c r="H1214" i="21"/>
  <c r="P1213" i="21"/>
  <c r="I1213" i="21"/>
  <c r="F1213" i="21"/>
  <c r="E1213" i="21"/>
  <c r="D1214" i="21"/>
  <c r="H1215" i="21"/>
  <c r="J1214" i="21"/>
  <c r="I1214" i="21"/>
  <c r="P1214" i="21"/>
  <c r="N1214" i="21"/>
  <c r="L1214" i="21"/>
  <c r="O1213" i="21"/>
  <c r="K1213" i="21"/>
  <c r="Q1213" i="21"/>
  <c r="M1213" i="21"/>
  <c r="D1215" i="21"/>
  <c r="F1214" i="21"/>
  <c r="E1214" i="21"/>
  <c r="H1216" i="21"/>
  <c r="P1215" i="21"/>
  <c r="J1215" i="21"/>
  <c r="N1215" i="21"/>
  <c r="I1215" i="21"/>
  <c r="L1215" i="21"/>
  <c r="M1214" i="21"/>
  <c r="O1214" i="21"/>
  <c r="K1214" i="21"/>
  <c r="Q1214" i="21"/>
  <c r="D1216" i="21"/>
  <c r="E1215" i="21"/>
  <c r="F1215" i="21"/>
  <c r="P1216" i="21"/>
  <c r="I1216" i="21"/>
  <c r="L1216" i="21"/>
  <c r="N1216" i="21"/>
  <c r="H1217" i="21"/>
  <c r="J1216" i="21"/>
  <c r="K1215" i="21"/>
  <c r="Q1215" i="21"/>
  <c r="O1215" i="21"/>
  <c r="M1215" i="21"/>
  <c r="E1216" i="21"/>
  <c r="D1217" i="21"/>
  <c r="F1216" i="21"/>
  <c r="K1216" i="21"/>
  <c r="Q1216" i="21"/>
  <c r="O1216" i="21"/>
  <c r="M1216" i="21"/>
  <c r="P1217" i="21"/>
  <c r="L1217" i="21"/>
  <c r="J1217" i="21"/>
  <c r="I1217" i="21"/>
  <c r="H1218" i="21"/>
  <c r="N1217" i="21"/>
  <c r="E1217" i="21"/>
  <c r="F1217" i="21"/>
  <c r="D1218" i="21"/>
  <c r="Q1217" i="21"/>
  <c r="M1217" i="21"/>
  <c r="O1217" i="21"/>
  <c r="K1217" i="21"/>
  <c r="L1218" i="21"/>
  <c r="J1218" i="21"/>
  <c r="H1219" i="21"/>
  <c r="N1218" i="21"/>
  <c r="P1218" i="21"/>
  <c r="I1218" i="21"/>
  <c r="E1218" i="21"/>
  <c r="F1218" i="21"/>
  <c r="D1219" i="21"/>
  <c r="N1219" i="21"/>
  <c r="I1219" i="21"/>
  <c r="L1219" i="21"/>
  <c r="J1219" i="21"/>
  <c r="P1219" i="21"/>
  <c r="H1220" i="21"/>
  <c r="M1218" i="21"/>
  <c r="K1218" i="21"/>
  <c r="Q1218" i="21"/>
  <c r="O1218" i="21"/>
  <c r="F1219" i="21"/>
  <c r="E1219" i="21"/>
  <c r="D1220" i="21"/>
  <c r="K1219" i="21"/>
  <c r="O1219" i="21"/>
  <c r="M1219" i="21"/>
  <c r="Q1219" i="21"/>
  <c r="H1221" i="21"/>
  <c r="P1220" i="21"/>
  <c r="J1220" i="21"/>
  <c r="L1220" i="21"/>
  <c r="N1220" i="21"/>
  <c r="I1220" i="21"/>
  <c r="E1220" i="21"/>
  <c r="D1221" i="21"/>
  <c r="F1220" i="21"/>
  <c r="N1221" i="21"/>
  <c r="P1221" i="21"/>
  <c r="L1221" i="21"/>
  <c r="J1221" i="21"/>
  <c r="I1221" i="21"/>
  <c r="H1222" i="21"/>
  <c r="M1220" i="21"/>
  <c r="K1220" i="21"/>
  <c r="Q1220" i="21"/>
  <c r="O1220" i="21"/>
  <c r="D1222" i="21"/>
  <c r="E1221" i="21"/>
  <c r="F1221" i="21"/>
  <c r="Q1221" i="21"/>
  <c r="M1221" i="21"/>
  <c r="K1221" i="21"/>
  <c r="O1221" i="21"/>
  <c r="I1222" i="21"/>
  <c r="P1222" i="21"/>
  <c r="L1222" i="21"/>
  <c r="H1223" i="21"/>
  <c r="N1222" i="21"/>
  <c r="J1222" i="21"/>
  <c r="E1222" i="21"/>
  <c r="F1222" i="21"/>
  <c r="D1223" i="21"/>
  <c r="M1222" i="21"/>
  <c r="O1222" i="21"/>
  <c r="Q1222" i="21"/>
  <c r="K1222" i="21"/>
  <c r="P1223" i="21"/>
  <c r="N1223" i="21"/>
  <c r="L1223" i="21"/>
  <c r="I1223" i="21"/>
  <c r="J1223" i="21"/>
  <c r="H1224" i="21"/>
  <c r="E1223" i="21"/>
  <c r="D1224" i="21"/>
  <c r="F1223" i="21"/>
  <c r="M1223" i="21"/>
  <c r="Q1223" i="21"/>
  <c r="K1223" i="21"/>
  <c r="O1223" i="21"/>
  <c r="I1224" i="21"/>
  <c r="P1224" i="21"/>
  <c r="N1224" i="21"/>
  <c r="L1224" i="21"/>
  <c r="J1224" i="21"/>
  <c r="H1225" i="21"/>
  <c r="E1224" i="21"/>
  <c r="D1225" i="21"/>
  <c r="F1224" i="21"/>
  <c r="K1224" i="21"/>
  <c r="M1224" i="21"/>
  <c r="Q1224" i="21"/>
  <c r="O1224" i="21"/>
  <c r="I1225" i="21"/>
  <c r="N1225" i="21"/>
  <c r="J1225" i="21"/>
  <c r="P1225" i="21"/>
  <c r="H1226" i="21"/>
  <c r="L1225" i="21"/>
  <c r="F1225" i="21"/>
  <c r="D1226" i="21"/>
  <c r="E1225" i="21"/>
  <c r="O1225" i="21"/>
  <c r="K1225" i="21"/>
  <c r="M1225" i="21"/>
  <c r="Q1225" i="21"/>
  <c r="H1227" i="21"/>
  <c r="L1226" i="21"/>
  <c r="P1226" i="21"/>
  <c r="I1226" i="21"/>
  <c r="J1226" i="21"/>
  <c r="N1226" i="21"/>
  <c r="D1227" i="21"/>
  <c r="E1226" i="21"/>
  <c r="F1226" i="21"/>
  <c r="I1227" i="21"/>
  <c r="N1227" i="21"/>
  <c r="J1227" i="21"/>
  <c r="P1227" i="21"/>
  <c r="L1227" i="21"/>
  <c r="H1228" i="21"/>
  <c r="O1226" i="21"/>
  <c r="Q1226" i="21"/>
  <c r="M1226" i="21"/>
  <c r="K1226" i="21"/>
  <c r="D1228" i="21"/>
  <c r="E1227" i="21"/>
  <c r="F1227" i="21"/>
  <c r="M1227" i="21"/>
  <c r="K1227" i="21"/>
  <c r="O1227" i="21"/>
  <c r="Q1227" i="21"/>
  <c r="L1228" i="21"/>
  <c r="I1228" i="21"/>
  <c r="N1228" i="21"/>
  <c r="P1228" i="21"/>
  <c r="H1229" i="21"/>
  <c r="J1228" i="21"/>
  <c r="D1229" i="21"/>
  <c r="F1228" i="21"/>
  <c r="E1228" i="21"/>
  <c r="M1228" i="21"/>
  <c r="Q1228" i="21"/>
  <c r="K1228" i="21"/>
  <c r="O1228" i="21"/>
  <c r="J1229" i="21"/>
  <c r="I1229" i="21"/>
  <c r="P1229" i="21"/>
  <c r="L1229" i="21"/>
  <c r="N1229" i="21"/>
  <c r="H1230" i="21"/>
  <c r="E1229" i="21"/>
  <c r="D1230" i="21"/>
  <c r="F1229" i="21"/>
  <c r="K1229" i="21"/>
  <c r="M1229" i="21"/>
  <c r="O1229" i="21"/>
  <c r="Q1229" i="21"/>
  <c r="P1230" i="21"/>
  <c r="J1230" i="21"/>
  <c r="H1231" i="21"/>
  <c r="N1230" i="21"/>
  <c r="I1230" i="21"/>
  <c r="L1230" i="21"/>
  <c r="D1231" i="21"/>
  <c r="E1230" i="21"/>
  <c r="F1230" i="21"/>
  <c r="J1231" i="21"/>
  <c r="P1231" i="21"/>
  <c r="I1231" i="21"/>
  <c r="L1231" i="21"/>
  <c r="N1231" i="21"/>
  <c r="H1232" i="21"/>
  <c r="Q1230" i="21"/>
  <c r="M1230" i="21"/>
  <c r="K1230" i="21"/>
  <c r="O1230" i="21"/>
  <c r="D1232" i="21"/>
  <c r="F1231" i="21"/>
  <c r="E1231" i="21"/>
  <c r="Q1231" i="21"/>
  <c r="K1231" i="21"/>
  <c r="M1231" i="21"/>
  <c r="O1231" i="21"/>
  <c r="H1233" i="21"/>
  <c r="L1232" i="21"/>
  <c r="P1232" i="21"/>
  <c r="I1232" i="21"/>
  <c r="N1232" i="21"/>
  <c r="J1232" i="21"/>
  <c r="D1233" i="21"/>
  <c r="F1232" i="21"/>
  <c r="E1232" i="21"/>
  <c r="N1233" i="21"/>
  <c r="H1234" i="21"/>
  <c r="I1233" i="21"/>
  <c r="P1233" i="21"/>
  <c r="L1233" i="21"/>
  <c r="J1233" i="21"/>
  <c r="Q1232" i="21"/>
  <c r="K1232" i="21"/>
  <c r="M1232" i="21"/>
  <c r="O1232" i="21"/>
  <c r="E1233" i="21"/>
  <c r="D1234" i="21"/>
  <c r="F1233" i="21"/>
  <c r="H1235" i="21"/>
  <c r="P1234" i="21"/>
  <c r="L1234" i="21"/>
  <c r="J1234" i="21"/>
  <c r="I1234" i="21"/>
  <c r="N1234" i="21"/>
  <c r="K1233" i="21"/>
  <c r="M1233" i="21"/>
  <c r="Q1233" i="21"/>
  <c r="O1233" i="21"/>
  <c r="E1234" i="21"/>
  <c r="D1235" i="21"/>
  <c r="F1234" i="21"/>
  <c r="P1235" i="21"/>
  <c r="N1235" i="21"/>
  <c r="I1235" i="21"/>
  <c r="H1236" i="21"/>
  <c r="L1235" i="21"/>
  <c r="J1235" i="21"/>
  <c r="K1234" i="21"/>
  <c r="O1234" i="21"/>
  <c r="M1234" i="21"/>
  <c r="Q1234" i="21"/>
  <c r="D1236" i="21"/>
  <c r="F1235" i="21"/>
  <c r="E1235" i="21"/>
  <c r="Q1235" i="21"/>
  <c r="M1235" i="21"/>
  <c r="K1235" i="21"/>
  <c r="O1235" i="21"/>
  <c r="N1236" i="21"/>
  <c r="P1236" i="21"/>
  <c r="H1237" i="21"/>
  <c r="L1236" i="21"/>
  <c r="I1236" i="21"/>
  <c r="J1236" i="21"/>
  <c r="D1237" i="21"/>
  <c r="E1236" i="21"/>
  <c r="F1236" i="21"/>
  <c r="I1237" i="21"/>
  <c r="N1237" i="21"/>
  <c r="H1238" i="21"/>
  <c r="J1237" i="21"/>
  <c r="P1237" i="21"/>
  <c r="L1237" i="21"/>
  <c r="M1236" i="21"/>
  <c r="Q1236" i="21"/>
  <c r="O1236" i="21"/>
  <c r="K1236" i="21"/>
  <c r="F1237" i="21"/>
  <c r="D1238" i="21"/>
  <c r="E1237" i="21"/>
  <c r="K1237" i="21"/>
  <c r="Q1237" i="21"/>
  <c r="M1237" i="21"/>
  <c r="O1237" i="21"/>
  <c r="N1238" i="21"/>
  <c r="H1239" i="21"/>
  <c r="J1238" i="21"/>
  <c r="L1238" i="21"/>
  <c r="P1238" i="21"/>
  <c r="I1238" i="21"/>
  <c r="F1238" i="21"/>
  <c r="E1238" i="21"/>
  <c r="D1239" i="21"/>
  <c r="P1239" i="21"/>
  <c r="I1239" i="21"/>
  <c r="H1240" i="21"/>
  <c r="J1239" i="21"/>
  <c r="N1239" i="21"/>
  <c r="L1239" i="21"/>
  <c r="O1238" i="21"/>
  <c r="Q1238" i="21"/>
  <c r="M1238" i="21"/>
  <c r="K1238" i="21"/>
  <c r="F1239" i="21"/>
  <c r="D1240" i="21"/>
  <c r="E1239" i="21"/>
  <c r="O1239" i="21"/>
  <c r="Q1239" i="21"/>
  <c r="K1239" i="21"/>
  <c r="M1239" i="21"/>
  <c r="H1241" i="21"/>
  <c r="J1240" i="21"/>
  <c r="N1240" i="21"/>
  <c r="L1240" i="21"/>
  <c r="P1240" i="21"/>
  <c r="I1240" i="21"/>
  <c r="F1240" i="21"/>
  <c r="E1240" i="21"/>
  <c r="D1241" i="21"/>
  <c r="P1241" i="21"/>
  <c r="J1241" i="21"/>
  <c r="N1241" i="21"/>
  <c r="I1241" i="21"/>
  <c r="L1241" i="21"/>
  <c r="H1242" i="21"/>
  <c r="Q1240" i="21"/>
  <c r="K1240" i="21"/>
  <c r="O1240" i="21"/>
  <c r="M1240" i="21"/>
  <c r="F1241" i="21"/>
  <c r="D1242" i="21"/>
  <c r="E1241" i="21"/>
  <c r="K1241" i="21"/>
  <c r="Q1241" i="21"/>
  <c r="O1241" i="21"/>
  <c r="M1241" i="21"/>
  <c r="I1242" i="21"/>
  <c r="H1243" i="21"/>
  <c r="N1242" i="21"/>
  <c r="P1242" i="21"/>
  <c r="J1242" i="21"/>
  <c r="L1242" i="21"/>
  <c r="D1243" i="21"/>
  <c r="E1242" i="21"/>
  <c r="F1242" i="21"/>
  <c r="O1242" i="21"/>
  <c r="M1242" i="21"/>
  <c r="K1242" i="21"/>
  <c r="Q1242" i="21"/>
  <c r="L1243" i="21"/>
  <c r="I1243" i="21"/>
  <c r="H1244" i="21"/>
  <c r="J1243" i="21"/>
  <c r="P1243" i="21"/>
  <c r="N1243" i="21"/>
  <c r="F1243" i="21"/>
  <c r="E1243" i="21"/>
  <c r="D1244" i="21"/>
  <c r="M1243" i="21"/>
  <c r="O1243" i="21"/>
  <c r="Q1243" i="21"/>
  <c r="K1243" i="21"/>
  <c r="L1244" i="21"/>
  <c r="I1244" i="21"/>
  <c r="N1244" i="21"/>
  <c r="H1245" i="21"/>
  <c r="P1244" i="21"/>
  <c r="J1244" i="21"/>
  <c r="E1244" i="21"/>
  <c r="F1244" i="21"/>
  <c r="D1245" i="21"/>
  <c r="O1244" i="21"/>
  <c r="K1244" i="21"/>
  <c r="M1244" i="21"/>
  <c r="Q1244" i="21"/>
  <c r="N1245" i="21"/>
  <c r="I1245" i="21"/>
  <c r="J1245" i="21"/>
  <c r="P1245" i="21"/>
  <c r="H1246" i="21"/>
  <c r="L1245" i="21"/>
  <c r="F1245" i="21"/>
  <c r="D1246" i="21"/>
  <c r="E1245" i="21"/>
  <c r="O1245" i="21"/>
  <c r="M1245" i="21"/>
  <c r="Q1245" i="21"/>
  <c r="K1245" i="21"/>
  <c r="H1247" i="21"/>
  <c r="N1246" i="21"/>
  <c r="P1246" i="21"/>
  <c r="J1246" i="21"/>
  <c r="L1246" i="21"/>
  <c r="I1246" i="21"/>
  <c r="E1246" i="21"/>
  <c r="D1247" i="21"/>
  <c r="F1246" i="21"/>
  <c r="P1247" i="21"/>
  <c r="J1247" i="21"/>
  <c r="H1248" i="21"/>
  <c r="N1247" i="21"/>
  <c r="I1247" i="21"/>
  <c r="L1247" i="21"/>
  <c r="O1246" i="21"/>
  <c r="K1246" i="21"/>
  <c r="M1246" i="21"/>
  <c r="Q1246" i="21"/>
  <c r="D1248" i="21"/>
  <c r="F1247" i="21"/>
  <c r="E1247" i="21"/>
  <c r="N1248" i="21"/>
  <c r="P1248" i="21"/>
  <c r="I1248" i="21"/>
  <c r="L1248" i="21"/>
  <c r="H1249" i="21"/>
  <c r="J1248" i="21"/>
  <c r="K1247" i="21"/>
  <c r="Q1247" i="21"/>
  <c r="O1247" i="21"/>
  <c r="M1247" i="21"/>
  <c r="F1248" i="21"/>
  <c r="E1248" i="21"/>
  <c r="D1249" i="21"/>
  <c r="M1248" i="21"/>
  <c r="Q1248" i="21"/>
  <c r="K1248" i="21"/>
  <c r="O1248" i="21"/>
  <c r="L1249" i="21"/>
  <c r="H1250" i="21"/>
  <c r="P1249" i="21"/>
  <c r="I1249" i="21"/>
  <c r="N1249" i="21"/>
  <c r="J1249" i="21"/>
  <c r="D1250" i="21"/>
  <c r="F1249" i="21"/>
  <c r="E1249" i="21"/>
  <c r="N1250" i="21"/>
  <c r="J1250" i="21"/>
  <c r="P1250" i="21"/>
  <c r="I1250" i="21"/>
  <c r="H1251" i="21"/>
  <c r="L1250" i="21"/>
  <c r="O1249" i="21"/>
  <c r="K1249" i="21"/>
  <c r="Q1249" i="21"/>
  <c r="M1249" i="21"/>
  <c r="D1251" i="21"/>
  <c r="E1250" i="21"/>
  <c r="F1250" i="21"/>
  <c r="O1250" i="21"/>
  <c r="K1250" i="21"/>
  <c r="M1250" i="21"/>
  <c r="Q1250" i="21"/>
  <c r="I1251" i="21"/>
  <c r="J1251" i="21"/>
  <c r="L1251" i="21"/>
  <c r="N1251" i="21"/>
  <c r="P1251" i="21"/>
  <c r="H1252" i="21"/>
  <c r="F1251" i="21"/>
  <c r="E1251" i="21"/>
  <c r="D1252" i="21"/>
  <c r="K1251" i="21"/>
  <c r="O1251" i="21"/>
  <c r="Q1251" i="21"/>
  <c r="M1251" i="21"/>
  <c r="I1252" i="21"/>
  <c r="J1252" i="21"/>
  <c r="N1252" i="21"/>
  <c r="L1252" i="21"/>
  <c r="P1252" i="21"/>
  <c r="H1253" i="21"/>
  <c r="F1252" i="21"/>
  <c r="E1252" i="21"/>
  <c r="D1253" i="21"/>
  <c r="O1252" i="21"/>
  <c r="Q1252" i="21"/>
  <c r="M1252" i="21"/>
  <c r="K1252" i="21"/>
  <c r="H1254" i="21"/>
  <c r="J1253" i="21"/>
  <c r="I1253" i="21"/>
  <c r="L1253" i="21"/>
  <c r="N1253" i="21"/>
  <c r="P1253" i="21"/>
  <c r="F1253" i="21"/>
  <c r="E1253" i="21"/>
  <c r="D1254" i="21"/>
  <c r="J1254" i="21"/>
  <c r="P1254" i="21"/>
  <c r="I1254" i="21"/>
  <c r="N1254" i="21"/>
  <c r="H1255" i="21"/>
  <c r="L1254" i="21"/>
  <c r="O1253" i="21"/>
  <c r="Q1253" i="21"/>
  <c r="M1253" i="21"/>
  <c r="K1253" i="21"/>
  <c r="D1255" i="21"/>
  <c r="F1254" i="21"/>
  <c r="E1254" i="21"/>
  <c r="M1254" i="21"/>
  <c r="Q1254" i="21"/>
  <c r="O1254" i="21"/>
  <c r="K1254" i="21"/>
  <c r="H1256" i="21"/>
  <c r="J1255" i="21"/>
  <c r="P1255" i="21"/>
  <c r="I1255" i="21"/>
  <c r="N1255" i="21"/>
  <c r="L1255" i="21"/>
  <c r="F1255" i="21"/>
  <c r="E1255" i="21"/>
  <c r="D1256" i="21"/>
  <c r="N1256" i="21"/>
  <c r="P1256" i="21"/>
  <c r="I1256" i="21"/>
  <c r="L1256" i="21"/>
  <c r="J1256" i="21"/>
  <c r="H1257" i="21"/>
  <c r="K1255" i="21"/>
  <c r="M1255" i="21"/>
  <c r="Q1255" i="21"/>
  <c r="O1255" i="21"/>
  <c r="E1256" i="21"/>
  <c r="F1256" i="21"/>
  <c r="D1257" i="21"/>
  <c r="M1256" i="21"/>
  <c r="Q1256" i="21"/>
  <c r="O1256" i="21"/>
  <c r="K1256" i="21"/>
  <c r="L1257" i="21"/>
  <c r="H1258" i="21"/>
  <c r="P1257" i="21"/>
  <c r="J1257" i="21"/>
  <c r="N1257" i="21"/>
  <c r="I1257" i="21"/>
  <c r="E1257" i="21"/>
  <c r="F1257" i="21"/>
  <c r="D1258" i="21"/>
  <c r="P1258" i="21"/>
  <c r="L1258" i="21"/>
  <c r="N1258" i="21"/>
  <c r="J1258" i="21"/>
  <c r="H1259" i="21"/>
  <c r="I1258" i="21"/>
  <c r="O1257" i="21"/>
  <c r="Q1257" i="21"/>
  <c r="M1257" i="21"/>
  <c r="K1257" i="21"/>
  <c r="E1258" i="21"/>
  <c r="D1259" i="21"/>
  <c r="F1258" i="21"/>
  <c r="L1259" i="21"/>
  <c r="I1259" i="21"/>
  <c r="P1259" i="21"/>
  <c r="N1259" i="21"/>
  <c r="J1259" i="21"/>
  <c r="H1260" i="21"/>
  <c r="O1258" i="21"/>
  <c r="Q1258" i="21"/>
  <c r="K1258" i="21"/>
  <c r="M1258" i="21"/>
  <c r="F1259" i="21"/>
  <c r="D1260" i="21"/>
  <c r="E1259" i="21"/>
  <c r="Q1259" i="21"/>
  <c r="M1259" i="21"/>
  <c r="O1259" i="21"/>
  <c r="K1259" i="21"/>
  <c r="J1260" i="21"/>
  <c r="I1260" i="21"/>
  <c r="N1260" i="21"/>
  <c r="H1261" i="21"/>
  <c r="L1260" i="21"/>
  <c r="P1260" i="21"/>
  <c r="F1260" i="21"/>
  <c r="E1260" i="21"/>
  <c r="D1261" i="21"/>
  <c r="K1260" i="21"/>
  <c r="O1260" i="21"/>
  <c r="Q1260" i="21"/>
  <c r="M1260" i="21"/>
  <c r="H1262" i="21"/>
  <c r="L1261" i="21"/>
  <c r="N1261" i="21"/>
  <c r="J1261" i="21"/>
  <c r="P1261" i="21"/>
  <c r="I1261" i="21"/>
  <c r="D1262" i="21"/>
  <c r="F1261" i="21"/>
  <c r="E1261" i="21"/>
  <c r="I1262" i="21"/>
  <c r="J1262" i="21"/>
  <c r="L1262" i="21"/>
  <c r="H1263" i="21"/>
  <c r="P1262" i="21"/>
  <c r="N1262" i="21"/>
  <c r="M1261" i="21"/>
  <c r="K1261" i="21"/>
  <c r="Q1261" i="21"/>
  <c r="O1261" i="21"/>
  <c r="F1262" i="21"/>
  <c r="E1262" i="21"/>
  <c r="D1263" i="21"/>
  <c r="M1262" i="21"/>
  <c r="Q1262" i="21"/>
  <c r="K1262" i="21"/>
  <c r="O1262" i="21"/>
  <c r="I1263" i="21"/>
  <c r="L1263" i="21"/>
  <c r="J1263" i="21"/>
  <c r="N1263" i="21"/>
  <c r="H1264" i="21"/>
  <c r="P1263" i="21"/>
  <c r="D1264" i="21"/>
  <c r="E1263" i="21"/>
  <c r="F1263" i="21"/>
  <c r="M1263" i="21"/>
  <c r="O1263" i="21"/>
  <c r="Q1263" i="21"/>
  <c r="K1263" i="21"/>
  <c r="J1264" i="21"/>
  <c r="N1264" i="21"/>
  <c r="L1264" i="21"/>
  <c r="P1264" i="21"/>
  <c r="I1264" i="21"/>
  <c r="H1265" i="21"/>
  <c r="E1264" i="21"/>
  <c r="D1265" i="21"/>
  <c r="F1264" i="21"/>
  <c r="Q1264" i="21"/>
  <c r="O1264" i="21"/>
  <c r="K1264" i="21"/>
  <c r="M1264" i="21"/>
  <c r="L1265" i="21"/>
  <c r="H1266" i="21"/>
  <c r="N1265" i="21"/>
  <c r="P1265" i="21"/>
  <c r="I1265" i="21"/>
  <c r="J1265" i="21"/>
  <c r="F1265" i="21"/>
  <c r="E1265" i="21"/>
  <c r="D1266" i="21"/>
  <c r="H1267" i="21"/>
  <c r="L1266" i="21"/>
  <c r="N1266" i="21"/>
  <c r="P1266" i="21"/>
  <c r="I1266" i="21"/>
  <c r="J1266" i="21"/>
  <c r="Q1265" i="21"/>
  <c r="O1265" i="21"/>
  <c r="K1265" i="21"/>
  <c r="M1265" i="21"/>
  <c r="D1267" i="21"/>
  <c r="F1266" i="21"/>
  <c r="E1266" i="21"/>
  <c r="P1267" i="21"/>
  <c r="J1267" i="21"/>
  <c r="H1268" i="21"/>
  <c r="I1267" i="21"/>
  <c r="L1267" i="21"/>
  <c r="N1267" i="21"/>
  <c r="K1266" i="21"/>
  <c r="Q1266" i="21"/>
  <c r="M1266" i="21"/>
  <c r="O1266" i="21"/>
  <c r="D1268" i="21"/>
  <c r="F1267" i="21"/>
  <c r="E1267" i="21"/>
  <c r="I1268" i="21"/>
  <c r="L1268" i="21"/>
  <c r="J1268" i="21"/>
  <c r="P1268" i="21"/>
  <c r="H1269" i="21"/>
  <c r="N1268" i="21"/>
  <c r="Q1267" i="21"/>
  <c r="M1267" i="21"/>
  <c r="K1267" i="21"/>
  <c r="O1267" i="21"/>
  <c r="E1268" i="21"/>
  <c r="F1268" i="21"/>
  <c r="D1269" i="21"/>
  <c r="O1268" i="21"/>
  <c r="Q1268" i="21"/>
  <c r="K1268" i="21"/>
  <c r="M1268" i="21"/>
  <c r="P1269" i="21"/>
  <c r="N1269" i="21"/>
  <c r="L1269" i="21"/>
  <c r="I1269" i="21"/>
  <c r="H1270" i="21"/>
  <c r="J1269" i="21"/>
  <c r="F1269" i="21"/>
  <c r="E1269" i="21"/>
  <c r="D1270" i="21"/>
  <c r="O1269" i="21"/>
  <c r="Q1269" i="21"/>
  <c r="M1269" i="21"/>
  <c r="K1269" i="21"/>
  <c r="L1270" i="21"/>
  <c r="N1270" i="21"/>
  <c r="I1270" i="21"/>
  <c r="P1270" i="21"/>
  <c r="H1271" i="21"/>
  <c r="J1270" i="21"/>
  <c r="E1270" i="21"/>
  <c r="F1270" i="21"/>
  <c r="D1271" i="21"/>
  <c r="M1270" i="21"/>
  <c r="K1270" i="21"/>
  <c r="O1270" i="21"/>
  <c r="Q1270" i="21"/>
  <c r="P1271" i="21"/>
  <c r="J1271" i="21"/>
  <c r="N1271" i="21"/>
  <c r="L1271" i="21"/>
  <c r="I1271" i="21"/>
  <c r="H1272" i="21"/>
  <c r="E1271" i="21"/>
  <c r="F1271" i="21"/>
  <c r="D1272" i="21"/>
  <c r="M1271" i="21"/>
  <c r="K1271" i="21"/>
  <c r="O1271" i="21"/>
  <c r="Q1271" i="21"/>
  <c r="P1272" i="21"/>
  <c r="L1272" i="21"/>
  <c r="H1273" i="21"/>
  <c r="I1272" i="21"/>
  <c r="N1272" i="21"/>
  <c r="J1272" i="21"/>
  <c r="F1272" i="21"/>
  <c r="D1273" i="21"/>
  <c r="E1272" i="21"/>
  <c r="P1273" i="21"/>
  <c r="I1273" i="21"/>
  <c r="H1274" i="21"/>
  <c r="N1273" i="21"/>
  <c r="L1273" i="21"/>
  <c r="J1273" i="21"/>
  <c r="O1272" i="21"/>
  <c r="K1272" i="21"/>
  <c r="M1272" i="21"/>
  <c r="Q1272" i="21"/>
  <c r="D1274" i="21"/>
  <c r="F1273" i="21"/>
  <c r="E1273" i="21"/>
  <c r="K1273" i="21"/>
  <c r="Q1273" i="21"/>
  <c r="O1273" i="21"/>
  <c r="M1273" i="21"/>
  <c r="I1274" i="21"/>
  <c r="N1274" i="21"/>
  <c r="L1274" i="21"/>
  <c r="P1274" i="21"/>
  <c r="H1275" i="21"/>
  <c r="J1274" i="21"/>
  <c r="D1275" i="21"/>
  <c r="E1274" i="21"/>
  <c r="F1274" i="21"/>
  <c r="M1274" i="21"/>
  <c r="K1274" i="21"/>
  <c r="O1274" i="21"/>
  <c r="Q1274" i="21"/>
  <c r="P1275" i="21"/>
  <c r="N1275" i="21"/>
  <c r="J1275" i="21"/>
  <c r="I1275" i="21"/>
  <c r="H1276" i="21"/>
  <c r="L1275" i="21"/>
  <c r="E1275" i="21"/>
  <c r="D1276" i="21"/>
  <c r="F1275" i="21"/>
  <c r="O1275" i="21"/>
  <c r="M1275" i="21"/>
  <c r="K1275" i="21"/>
  <c r="Q1275" i="21"/>
  <c r="L1276" i="21"/>
  <c r="P1276" i="21"/>
  <c r="N1276" i="21"/>
  <c r="H1277" i="21"/>
  <c r="J1276" i="21"/>
  <c r="I1276" i="21"/>
  <c r="F1276" i="21"/>
  <c r="E1276" i="21"/>
  <c r="D1277" i="21"/>
  <c r="I1277" i="21"/>
  <c r="J1277" i="21"/>
  <c r="H1278" i="21"/>
  <c r="L1277" i="21"/>
  <c r="N1277" i="21"/>
  <c r="P1277" i="21"/>
  <c r="O1276" i="21"/>
  <c r="Q1276" i="21"/>
  <c r="M1276" i="21"/>
  <c r="K1276" i="21"/>
  <c r="D1278" i="21"/>
  <c r="E1277" i="21"/>
  <c r="F1277" i="21"/>
  <c r="M1277" i="21"/>
  <c r="Q1277" i="21"/>
  <c r="O1277" i="21"/>
  <c r="K1277" i="21"/>
  <c r="I1278" i="21"/>
  <c r="J1278" i="21"/>
  <c r="H1279" i="21"/>
  <c r="L1278" i="21"/>
  <c r="P1278" i="21"/>
  <c r="N1278" i="21"/>
  <c r="F1278" i="21"/>
  <c r="E1278" i="21"/>
  <c r="D1279" i="21"/>
  <c r="O1278" i="21"/>
  <c r="Q1278" i="21"/>
  <c r="M1278" i="21"/>
  <c r="K1278" i="21"/>
  <c r="L1279" i="21"/>
  <c r="N1279" i="21"/>
  <c r="I1279" i="21"/>
  <c r="H1280" i="21"/>
  <c r="J1279" i="21"/>
  <c r="P1279" i="21"/>
  <c r="F1279" i="21"/>
  <c r="D1280" i="21"/>
  <c r="E1279" i="21"/>
  <c r="Q1279" i="21"/>
  <c r="K1279" i="21"/>
  <c r="M1279" i="21"/>
  <c r="O1279" i="21"/>
  <c r="I1280" i="21"/>
  <c r="H1281" i="21"/>
  <c r="L1280" i="21"/>
  <c r="N1280" i="21"/>
  <c r="J1280" i="21"/>
  <c r="P1280" i="21"/>
  <c r="F1280" i="21"/>
  <c r="E1280" i="21"/>
  <c r="D1281" i="21"/>
  <c r="O1280" i="21"/>
  <c r="M1280" i="21"/>
  <c r="K1280" i="21"/>
  <c r="Q1280" i="21"/>
  <c r="L1281" i="21"/>
  <c r="H1282" i="21"/>
  <c r="J1281" i="21"/>
  <c r="P1281" i="21"/>
  <c r="N1281" i="21"/>
  <c r="I1281" i="21"/>
  <c r="F1281" i="21"/>
  <c r="D1282" i="21"/>
  <c r="E1281" i="21"/>
  <c r="N1282" i="21"/>
  <c r="H1283" i="21"/>
  <c r="J1282" i="21"/>
  <c r="P1282" i="21"/>
  <c r="I1282" i="21"/>
  <c r="L1282" i="21"/>
  <c r="O1281" i="21"/>
  <c r="M1281" i="21"/>
  <c r="K1281" i="21"/>
  <c r="Q1281" i="21"/>
  <c r="D1283" i="21"/>
  <c r="E1282" i="21"/>
  <c r="F1282" i="21"/>
  <c r="L1283" i="21"/>
  <c r="J1283" i="21"/>
  <c r="H1284" i="21"/>
  <c r="P1283" i="21"/>
  <c r="I1283" i="21"/>
  <c r="N1283" i="21"/>
  <c r="O1282" i="21"/>
  <c r="K1282" i="21"/>
  <c r="M1282" i="21"/>
  <c r="Q1282" i="21"/>
  <c r="D1284" i="21"/>
  <c r="E1283" i="21"/>
  <c r="F1283" i="21"/>
  <c r="P1284" i="21"/>
  <c r="N1284" i="21"/>
  <c r="L1284" i="21"/>
  <c r="H1285" i="21"/>
  <c r="J1284" i="21"/>
  <c r="I1284" i="21"/>
  <c r="Q1283" i="21"/>
  <c r="M1283" i="21"/>
  <c r="O1283" i="21"/>
  <c r="K1283" i="21"/>
  <c r="D1285" i="21"/>
  <c r="F1284" i="21"/>
  <c r="E1284" i="21"/>
  <c r="P1285" i="21"/>
  <c r="J1285" i="21"/>
  <c r="N1285" i="21"/>
  <c r="I1285" i="21"/>
  <c r="L1285" i="21"/>
  <c r="H1286" i="21"/>
  <c r="Q1284" i="21"/>
  <c r="O1284" i="21"/>
  <c r="K1284" i="21"/>
  <c r="M1284" i="21"/>
  <c r="F1285" i="21"/>
  <c r="E1285" i="21"/>
  <c r="D1286" i="21"/>
  <c r="Q1285" i="21"/>
  <c r="K1285" i="21"/>
  <c r="O1285" i="21"/>
  <c r="M1285" i="21"/>
  <c r="J1286" i="21"/>
  <c r="I1286" i="21"/>
  <c r="H1287" i="21"/>
  <c r="P1286" i="21"/>
  <c r="N1286" i="21"/>
  <c r="L1286" i="21"/>
  <c r="E1286" i="21"/>
  <c r="D1287" i="21"/>
  <c r="F1286" i="21"/>
  <c r="K1286" i="21"/>
  <c r="M1286" i="21"/>
  <c r="O1286" i="21"/>
  <c r="Q1286" i="21"/>
  <c r="H1288" i="21"/>
  <c r="J1287" i="21"/>
  <c r="N1287" i="21"/>
  <c r="I1287" i="21"/>
  <c r="P1287" i="21"/>
  <c r="L1287" i="21"/>
  <c r="F1287" i="21"/>
  <c r="E1287" i="21"/>
  <c r="D1288" i="21"/>
  <c r="N1288" i="21"/>
  <c r="I1288" i="21"/>
  <c r="P1288" i="21"/>
  <c r="J1288" i="21"/>
  <c r="H1289" i="21"/>
  <c r="L1288" i="21"/>
  <c r="M1287" i="21"/>
  <c r="Q1287" i="21"/>
  <c r="K1287" i="21"/>
  <c r="O1287" i="21"/>
  <c r="E1288" i="21"/>
  <c r="F1288" i="21"/>
  <c r="D1289" i="21"/>
  <c r="Q1288" i="21"/>
  <c r="K1288" i="21"/>
  <c r="O1288" i="21"/>
  <c r="M1288" i="21"/>
  <c r="N1289" i="21"/>
  <c r="I1289" i="21"/>
  <c r="P1289" i="21"/>
  <c r="H1290" i="21"/>
  <c r="J1289" i="21"/>
  <c r="L1289" i="21"/>
  <c r="F1289" i="21"/>
  <c r="D1290" i="21"/>
  <c r="E1289" i="21"/>
  <c r="K1289" i="21"/>
  <c r="Q1289" i="21"/>
  <c r="M1289" i="21"/>
  <c r="O1289" i="21"/>
  <c r="N1290" i="21"/>
  <c r="J1290" i="21"/>
  <c r="P1290" i="21"/>
  <c r="H1291" i="21"/>
  <c r="L1290" i="21"/>
  <c r="I1290" i="21"/>
  <c r="D1291" i="21"/>
  <c r="F1290" i="21"/>
  <c r="E1290" i="21"/>
  <c r="J1291" i="21"/>
  <c r="P1291" i="21"/>
  <c r="N1291" i="21"/>
  <c r="H1292" i="21"/>
  <c r="I1291" i="21"/>
  <c r="L1291" i="21"/>
  <c r="M1290" i="21"/>
  <c r="K1290" i="21"/>
  <c r="Q1290" i="21"/>
  <c r="O1290" i="21"/>
  <c r="F1291" i="21"/>
  <c r="D1292" i="21"/>
  <c r="E1291" i="21"/>
  <c r="N1292" i="21"/>
  <c r="J1292" i="21"/>
  <c r="H1293" i="21"/>
  <c r="I1292" i="21"/>
  <c r="P1292" i="21"/>
  <c r="L1292" i="21"/>
  <c r="Q1291" i="21"/>
  <c r="K1291" i="21"/>
  <c r="O1291" i="21"/>
  <c r="M1291" i="21"/>
  <c r="F1292" i="21"/>
  <c r="E1292" i="21"/>
  <c r="D1293" i="21"/>
  <c r="J1293" i="21"/>
  <c r="P1293" i="21"/>
  <c r="H1294" i="21"/>
  <c r="I1293" i="21"/>
  <c r="L1293" i="21"/>
  <c r="N1293" i="21"/>
  <c r="O1292" i="21"/>
  <c r="K1292" i="21"/>
  <c r="M1292" i="21"/>
  <c r="Q1292" i="21"/>
  <c r="E1293" i="21"/>
  <c r="F1293" i="21"/>
  <c r="D1294" i="21"/>
  <c r="L1294" i="21"/>
  <c r="H1295" i="21"/>
  <c r="I1294" i="21"/>
  <c r="J1294" i="21"/>
  <c r="P1294" i="21"/>
  <c r="N1294" i="21"/>
  <c r="Q1293" i="21"/>
  <c r="O1293" i="21"/>
  <c r="M1293" i="21"/>
  <c r="K1293" i="21"/>
  <c r="D1295" i="21"/>
  <c r="F1294" i="21"/>
  <c r="E1294" i="21"/>
  <c r="N1295" i="21"/>
  <c r="P1295" i="21"/>
  <c r="L1295" i="21"/>
  <c r="J1295" i="21"/>
  <c r="I1295" i="21"/>
  <c r="H1296" i="21"/>
  <c r="M1294" i="21"/>
  <c r="K1294" i="21"/>
  <c r="O1294" i="21"/>
  <c r="Q1294" i="21"/>
  <c r="F1295" i="21"/>
  <c r="D1296" i="21"/>
  <c r="E1295" i="21"/>
  <c r="O1295" i="21"/>
  <c r="K1295" i="21"/>
  <c r="Q1295" i="21"/>
  <c r="M1295" i="21"/>
  <c r="I1296" i="21"/>
  <c r="H1297" i="21"/>
  <c r="L1296" i="21"/>
  <c r="P1296" i="21"/>
  <c r="J1296" i="21"/>
  <c r="N1296" i="21"/>
  <c r="D1297" i="21"/>
  <c r="E1296" i="21"/>
  <c r="F1296" i="21"/>
  <c r="M1296" i="21"/>
  <c r="Q1296" i="21"/>
  <c r="O1296" i="21"/>
  <c r="K1296" i="21"/>
  <c r="L1297" i="21"/>
  <c r="N1297" i="21"/>
  <c r="J1297" i="21"/>
  <c r="I1297" i="21"/>
  <c r="P1297" i="21"/>
  <c r="H1298" i="21"/>
  <c r="F1297" i="21"/>
  <c r="E1297" i="21"/>
  <c r="D1298" i="21"/>
  <c r="O1297" i="21"/>
  <c r="K1297" i="21"/>
  <c r="Q1297" i="21"/>
  <c r="M1297" i="21"/>
  <c r="I1298" i="21"/>
  <c r="P1298" i="21"/>
  <c r="J1298" i="21"/>
  <c r="H1299" i="21"/>
  <c r="N1298" i="21"/>
  <c r="L1298" i="21"/>
  <c r="D1299" i="21"/>
  <c r="F1298" i="21"/>
  <c r="E1298" i="21"/>
  <c r="K1298" i="21"/>
  <c r="M1298" i="21"/>
  <c r="O1298" i="21"/>
  <c r="Q1298" i="21"/>
  <c r="N1299" i="21"/>
  <c r="I1299" i="21"/>
  <c r="L1299" i="21"/>
  <c r="H1300" i="21"/>
  <c r="P1299" i="21"/>
  <c r="J1299" i="21"/>
  <c r="F1299" i="21"/>
  <c r="D1300" i="21"/>
  <c r="E1299" i="21"/>
  <c r="Q1299" i="21"/>
  <c r="O1299" i="21"/>
  <c r="M1299" i="21"/>
  <c r="K1299" i="21"/>
  <c r="P1300" i="21"/>
  <c r="I1300" i="21"/>
  <c r="N1300" i="21"/>
  <c r="H1301" i="21"/>
  <c r="J1300" i="21"/>
  <c r="L1300" i="21"/>
  <c r="D1301" i="21"/>
  <c r="F1300" i="21"/>
  <c r="E1300" i="21"/>
  <c r="Q1300" i="21"/>
  <c r="M1300" i="21"/>
  <c r="O1300" i="21"/>
  <c r="K1300" i="21"/>
  <c r="N1301" i="21"/>
  <c r="H1302" i="21"/>
  <c r="I1301" i="21"/>
  <c r="P1301" i="21"/>
  <c r="L1301" i="21"/>
  <c r="J1301" i="21"/>
  <c r="E1301" i="21"/>
  <c r="F1301" i="21"/>
  <c r="D1302" i="21"/>
  <c r="P1302" i="21"/>
  <c r="J1302" i="21"/>
  <c r="L1302" i="21"/>
  <c r="I1302" i="21"/>
  <c r="H1303" i="21"/>
  <c r="N1302" i="21"/>
  <c r="O1301" i="21"/>
  <c r="Q1301" i="21"/>
  <c r="M1301" i="21"/>
  <c r="K1301" i="21"/>
  <c r="F1302" i="21"/>
  <c r="E1302" i="21"/>
  <c r="D1303" i="21"/>
  <c r="K1302" i="21"/>
  <c r="M1302" i="21"/>
  <c r="Q1302" i="21"/>
  <c r="O1302" i="21"/>
  <c r="P1303" i="21"/>
  <c r="J1303" i="21"/>
  <c r="L1303" i="21"/>
  <c r="I1303" i="21"/>
  <c r="N1303" i="21"/>
  <c r="H1304" i="21"/>
  <c r="F1303" i="21"/>
  <c r="D1304" i="21"/>
  <c r="E1303" i="21"/>
  <c r="Q1303" i="21"/>
  <c r="K1303" i="21"/>
  <c r="M1303" i="21"/>
  <c r="O1303" i="21"/>
  <c r="L1304" i="21"/>
  <c r="J1304" i="21"/>
  <c r="H1305" i="21"/>
  <c r="N1304" i="21"/>
  <c r="P1304" i="21"/>
  <c r="I1304" i="21"/>
  <c r="F1304" i="21"/>
  <c r="D1305" i="21"/>
  <c r="E1304" i="21"/>
  <c r="N1305" i="21"/>
  <c r="P1305" i="21"/>
  <c r="L1305" i="21"/>
  <c r="J1305" i="21"/>
  <c r="H1306" i="21"/>
  <c r="I1305" i="21"/>
  <c r="O1304" i="21"/>
  <c r="Q1304" i="21"/>
  <c r="M1304" i="21"/>
  <c r="K1304" i="21"/>
  <c r="D1306" i="21"/>
  <c r="E1305" i="21"/>
  <c r="F1305" i="21"/>
  <c r="L1306" i="21"/>
  <c r="N1306" i="21"/>
  <c r="J1306" i="21"/>
  <c r="P1306" i="21"/>
  <c r="I1306" i="21"/>
  <c r="H1307" i="21"/>
  <c r="Q1305" i="21"/>
  <c r="M1305" i="21"/>
  <c r="K1305" i="21"/>
  <c r="O1305" i="21"/>
  <c r="F1306" i="21"/>
  <c r="D1307" i="21"/>
  <c r="E1306" i="21"/>
  <c r="M1306" i="21"/>
  <c r="O1306" i="21"/>
  <c r="Q1306" i="21"/>
  <c r="K1306" i="21"/>
  <c r="I1307" i="21"/>
  <c r="J1307" i="21"/>
  <c r="N1307" i="21"/>
  <c r="P1307" i="21"/>
  <c r="H1308" i="21"/>
  <c r="L1307" i="21"/>
  <c r="D1308" i="21"/>
  <c r="F1307" i="21"/>
  <c r="E1307" i="21"/>
  <c r="Q1307" i="21"/>
  <c r="O1307" i="21"/>
  <c r="K1307" i="21"/>
  <c r="M1307" i="21"/>
  <c r="J1308" i="21"/>
  <c r="H1309" i="21"/>
  <c r="N1308" i="21"/>
  <c r="P1308" i="21"/>
  <c r="I1308" i="21"/>
  <c r="L1308" i="21"/>
  <c r="D1309" i="21"/>
  <c r="F1308" i="21"/>
  <c r="E1308" i="21"/>
  <c r="H1310" i="21"/>
  <c r="J1309" i="21"/>
  <c r="L1309" i="21"/>
  <c r="I1309" i="21"/>
  <c r="N1309" i="21"/>
  <c r="P1309" i="21"/>
  <c r="Q1308" i="21"/>
  <c r="K1308" i="21"/>
  <c r="M1308" i="21"/>
  <c r="O1308" i="21"/>
  <c r="F1309" i="21"/>
  <c r="E1309" i="21"/>
  <c r="D1310" i="21"/>
  <c r="N1310" i="21"/>
  <c r="J1310" i="21"/>
  <c r="P1310" i="21"/>
  <c r="I1310" i="21"/>
  <c r="H1311" i="21"/>
  <c r="L1310" i="21"/>
  <c r="Q1309" i="21"/>
  <c r="M1309" i="21"/>
  <c r="K1309" i="21"/>
  <c r="O1309" i="21"/>
  <c r="E1310" i="21"/>
  <c r="F1310" i="21"/>
  <c r="D1311" i="21"/>
  <c r="Q1310" i="21"/>
  <c r="K1310" i="21"/>
  <c r="M1310" i="21"/>
  <c r="O1310" i="21"/>
  <c r="N1311" i="21"/>
  <c r="J1311" i="21"/>
  <c r="L1311" i="21"/>
  <c r="P1311" i="21"/>
  <c r="I1311" i="21"/>
  <c r="H1312" i="21"/>
  <c r="E1311" i="21"/>
  <c r="D1312" i="21"/>
  <c r="F1311" i="21"/>
  <c r="M1311" i="21"/>
  <c r="O1311" i="21"/>
  <c r="Q1311" i="21"/>
  <c r="K1311" i="21"/>
  <c r="N1312" i="21"/>
  <c r="H1313" i="21"/>
  <c r="I1312" i="21"/>
  <c r="P1312" i="21"/>
  <c r="J1312" i="21"/>
  <c r="L1312" i="21"/>
  <c r="D1313" i="21"/>
  <c r="F1312" i="21"/>
  <c r="E1312" i="21"/>
  <c r="P1313" i="21"/>
  <c r="L1313" i="21"/>
  <c r="I1313" i="21"/>
  <c r="J1313" i="21"/>
  <c r="N1313" i="21"/>
  <c r="H1314" i="21"/>
  <c r="K1312" i="21"/>
  <c r="O1312" i="21"/>
  <c r="Q1312" i="21"/>
  <c r="M1312" i="21"/>
  <c r="F1313" i="21"/>
  <c r="E1313" i="21"/>
  <c r="D1314" i="21"/>
  <c r="M1313" i="21"/>
  <c r="Q1313" i="21"/>
  <c r="K1313" i="21"/>
  <c r="O1313" i="21"/>
  <c r="I1314" i="21"/>
  <c r="J1314" i="21"/>
  <c r="L1314" i="21"/>
  <c r="P1314" i="21"/>
  <c r="H1315" i="21"/>
  <c r="N1314" i="21"/>
  <c r="E1314" i="21"/>
  <c r="F1314" i="21"/>
  <c r="D1315" i="21"/>
  <c r="M1314" i="21"/>
  <c r="Q1314" i="21"/>
  <c r="O1314" i="21"/>
  <c r="K1314" i="21"/>
  <c r="H1316" i="21"/>
  <c r="L1315" i="21"/>
  <c r="P1315" i="21"/>
  <c r="N1315" i="21"/>
  <c r="J1315" i="21"/>
  <c r="I1315" i="21"/>
  <c r="D1316" i="21"/>
  <c r="F1315" i="21"/>
  <c r="E1315" i="21"/>
  <c r="J1316" i="21"/>
  <c r="H1317" i="21"/>
  <c r="N1316" i="21"/>
  <c r="L1316" i="21"/>
  <c r="I1316" i="21"/>
  <c r="P1316" i="21"/>
  <c r="O1315" i="21"/>
  <c r="K1315" i="21"/>
  <c r="Q1315" i="21"/>
  <c r="M1315" i="21"/>
  <c r="E1316" i="21"/>
  <c r="D1317" i="21"/>
  <c r="F1316" i="21"/>
  <c r="N1317" i="21"/>
  <c r="I1317" i="21"/>
  <c r="J1317" i="21"/>
  <c r="H1318" i="21"/>
  <c r="L1317" i="21"/>
  <c r="P1317" i="21"/>
  <c r="K1316" i="21"/>
  <c r="M1316" i="21"/>
  <c r="O1316" i="21"/>
  <c r="Q1316" i="21"/>
  <c r="D1318" i="21"/>
  <c r="E1317" i="21"/>
  <c r="F1317" i="21"/>
  <c r="O1317" i="21"/>
  <c r="K1317" i="21"/>
  <c r="M1317" i="21"/>
  <c r="Q1317" i="21"/>
  <c r="J1318" i="21"/>
  <c r="P1318" i="21"/>
  <c r="N1318" i="21"/>
  <c r="I1318" i="21"/>
  <c r="H1319" i="21"/>
  <c r="L1318" i="21"/>
  <c r="E1318" i="21"/>
  <c r="D1319" i="21"/>
  <c r="F1318" i="21"/>
  <c r="K1318" i="21"/>
  <c r="Q1318" i="21"/>
  <c r="O1318" i="21"/>
  <c r="M1318" i="21"/>
  <c r="H1320" i="21"/>
  <c r="N1319" i="21"/>
  <c r="L1319" i="21"/>
  <c r="P1319" i="21"/>
  <c r="J1319" i="21"/>
  <c r="I1319" i="21"/>
  <c r="F1319" i="21"/>
  <c r="D1320" i="21"/>
  <c r="E1319" i="21"/>
  <c r="J1320" i="21"/>
  <c r="P1320" i="21"/>
  <c r="N1320" i="21"/>
  <c r="H1321" i="21"/>
  <c r="L1320" i="21"/>
  <c r="I1320" i="21"/>
  <c r="M1319" i="21"/>
  <c r="O1319" i="21"/>
  <c r="Q1319" i="21"/>
  <c r="K1319" i="21"/>
  <c r="F1320" i="21"/>
  <c r="D1321" i="21"/>
  <c r="E1320" i="21"/>
  <c r="J1321" i="21"/>
  <c r="N1321" i="21"/>
  <c r="I1321" i="21"/>
  <c r="H1322" i="21"/>
  <c r="L1321" i="21"/>
  <c r="P1321" i="21"/>
  <c r="Q1320" i="21"/>
  <c r="K1320" i="21"/>
  <c r="O1320" i="21"/>
  <c r="M1320" i="21"/>
  <c r="F1321" i="21"/>
  <c r="D1322" i="21"/>
  <c r="E1321" i="21"/>
  <c r="M1321" i="21"/>
  <c r="K1321" i="21"/>
  <c r="Q1321" i="21"/>
  <c r="O1321" i="21"/>
  <c r="H1323" i="21"/>
  <c r="I1322" i="21"/>
  <c r="J1322" i="21"/>
  <c r="L1322" i="21"/>
  <c r="N1322" i="21"/>
  <c r="P1322" i="21"/>
  <c r="E1322" i="21"/>
  <c r="F1322" i="21"/>
  <c r="D1323" i="21"/>
  <c r="N1323" i="21"/>
  <c r="H1324" i="21"/>
  <c r="P1323" i="21"/>
  <c r="L1323" i="21"/>
  <c r="I1323" i="21"/>
  <c r="J1323" i="21"/>
  <c r="M1322" i="21"/>
  <c r="O1322" i="21"/>
  <c r="Q1322" i="21"/>
  <c r="K1322" i="21"/>
  <c r="D1324" i="21"/>
  <c r="E1323" i="21"/>
  <c r="F1323" i="21"/>
  <c r="N1324" i="21"/>
  <c r="I1324" i="21"/>
  <c r="H1325" i="21"/>
  <c r="J1324" i="21"/>
  <c r="L1324" i="21"/>
  <c r="P1324" i="21"/>
  <c r="K1323" i="21"/>
  <c r="O1323" i="21"/>
  <c r="Q1323" i="21"/>
  <c r="M1323" i="21"/>
  <c r="D1325" i="21"/>
  <c r="E1324" i="21"/>
  <c r="F1324" i="21"/>
  <c r="M1324" i="21"/>
  <c r="O1324" i="21"/>
  <c r="Q1324" i="21"/>
  <c r="K1324" i="21"/>
  <c r="J1325" i="21"/>
  <c r="L1325" i="21"/>
  <c r="I1325" i="21"/>
  <c r="P1325" i="21"/>
  <c r="H1326" i="21"/>
  <c r="N1325" i="21"/>
  <c r="E1325" i="21"/>
  <c r="D1326" i="21"/>
  <c r="F1325" i="21"/>
  <c r="Q1325" i="21"/>
  <c r="K1325" i="21"/>
  <c r="M1325" i="21"/>
  <c r="O1325" i="21"/>
  <c r="H1327" i="21"/>
  <c r="P1326" i="21"/>
  <c r="J1326" i="21"/>
  <c r="L1326" i="21"/>
  <c r="I1326" i="21"/>
  <c r="N1326" i="21"/>
  <c r="F1326" i="21"/>
  <c r="E1326" i="21"/>
  <c r="D1327" i="21"/>
  <c r="J1327" i="21"/>
  <c r="H1328" i="21"/>
  <c r="N1327" i="21"/>
  <c r="P1327" i="21"/>
  <c r="I1327" i="21"/>
  <c r="L1327" i="21"/>
  <c r="M1326" i="21"/>
  <c r="O1326" i="21"/>
  <c r="Q1326" i="21"/>
  <c r="K1326" i="21"/>
  <c r="E1327" i="21"/>
  <c r="F1327" i="21"/>
  <c r="D1328" i="21"/>
  <c r="L1328" i="21"/>
  <c r="H1329" i="21"/>
  <c r="I1328" i="21"/>
  <c r="J1328" i="21"/>
  <c r="P1328" i="21"/>
  <c r="N1328" i="21"/>
  <c r="O1327" i="21"/>
  <c r="K1327" i="21"/>
  <c r="Q1327" i="21"/>
  <c r="M1327" i="21"/>
  <c r="F1328" i="21"/>
  <c r="D1329" i="21"/>
  <c r="E1328" i="21"/>
  <c r="I1329" i="21"/>
  <c r="H1330" i="21"/>
  <c r="J1329" i="21"/>
  <c r="P1329" i="21"/>
  <c r="N1329" i="21"/>
  <c r="L1329" i="21"/>
  <c r="O1328" i="21"/>
  <c r="K1328" i="21"/>
  <c r="M1328" i="21"/>
  <c r="Q1328" i="21"/>
  <c r="D1330" i="21"/>
  <c r="F1329" i="21"/>
  <c r="E1329" i="21"/>
  <c r="O1329" i="21"/>
  <c r="M1329" i="21"/>
  <c r="Q1329" i="21"/>
  <c r="K1329" i="21"/>
  <c r="I1330" i="21"/>
  <c r="N1330" i="21"/>
  <c r="H1331" i="21"/>
  <c r="P1330" i="21"/>
  <c r="L1330" i="21"/>
  <c r="J1330" i="21"/>
  <c r="F1330" i="21"/>
  <c r="D1331" i="21"/>
  <c r="E1330" i="21"/>
  <c r="O1330" i="21"/>
  <c r="M1330" i="21"/>
  <c r="Q1330" i="21"/>
  <c r="K1330" i="21"/>
  <c r="H1332" i="21"/>
  <c r="I1331" i="21"/>
  <c r="J1331" i="21"/>
  <c r="P1331" i="21"/>
  <c r="L1331" i="21"/>
  <c r="N1331" i="21"/>
  <c r="E1331" i="21"/>
  <c r="F1331" i="21"/>
  <c r="D1332" i="21"/>
  <c r="H1333" i="21"/>
  <c r="I1332" i="21"/>
  <c r="J1332" i="21"/>
  <c r="P1332" i="21"/>
  <c r="L1332" i="21"/>
  <c r="N1332" i="21"/>
  <c r="M1331" i="21"/>
  <c r="O1331" i="21"/>
  <c r="K1331" i="21"/>
  <c r="Q1331" i="21"/>
  <c r="F1332" i="21"/>
  <c r="E1332" i="21"/>
  <c r="D1333" i="21"/>
  <c r="J1333" i="21"/>
  <c r="P1333" i="21"/>
  <c r="I1333" i="21"/>
  <c r="H1334" i="21"/>
  <c r="N1333" i="21"/>
  <c r="L1333" i="21"/>
  <c r="M1332" i="21"/>
  <c r="K1332" i="21"/>
  <c r="Q1332" i="21"/>
  <c r="O1332" i="21"/>
  <c r="F1333" i="21"/>
  <c r="E1333" i="21"/>
  <c r="D1334" i="21"/>
  <c r="Q1333" i="21"/>
  <c r="M1333" i="21"/>
  <c r="K1333" i="21"/>
  <c r="O1333" i="21"/>
  <c r="N1334" i="21"/>
  <c r="H1335" i="21"/>
  <c r="L1334" i="21"/>
  <c r="I1334" i="21"/>
  <c r="J1334" i="21"/>
  <c r="P1334" i="21"/>
  <c r="D1335" i="21"/>
  <c r="F1334" i="21"/>
  <c r="E1334" i="21"/>
  <c r="J1335" i="21"/>
  <c r="H1336" i="21"/>
  <c r="I1335" i="21"/>
  <c r="L1335" i="21"/>
  <c r="N1335" i="21"/>
  <c r="P1335" i="21"/>
  <c r="M1334" i="21"/>
  <c r="O1334" i="21"/>
  <c r="Q1334" i="21"/>
  <c r="K1334" i="21"/>
  <c r="E1335" i="21"/>
  <c r="D1336" i="21"/>
  <c r="F1335" i="21"/>
  <c r="I1336" i="21"/>
  <c r="L1336" i="21"/>
  <c r="J1336" i="21"/>
  <c r="P1336" i="21"/>
  <c r="H1337" i="21"/>
  <c r="N1336" i="21"/>
  <c r="K1335" i="21"/>
  <c r="M1335" i="21"/>
  <c r="Q1335" i="21"/>
  <c r="O1335" i="21"/>
  <c r="F1336" i="21"/>
  <c r="E1336" i="21"/>
  <c r="D1337" i="21"/>
  <c r="O1336" i="21"/>
  <c r="M1336" i="21"/>
  <c r="Q1336" i="21"/>
  <c r="K1336" i="21"/>
  <c r="N1337" i="21"/>
  <c r="L1337" i="21"/>
  <c r="P1337" i="21"/>
  <c r="H1338" i="21"/>
  <c r="J1337" i="21"/>
  <c r="I1337" i="21"/>
  <c r="D1338" i="21"/>
  <c r="E1337" i="21"/>
  <c r="F1337" i="21"/>
  <c r="J1338" i="21"/>
  <c r="L1338" i="21"/>
  <c r="I1338" i="21"/>
  <c r="P1338" i="21"/>
  <c r="N1338" i="21"/>
  <c r="H1339" i="21"/>
  <c r="K1337" i="21"/>
  <c r="O1337" i="21"/>
  <c r="M1337" i="21"/>
  <c r="Q1337" i="21"/>
  <c r="F1338" i="21"/>
  <c r="D1339" i="21"/>
  <c r="E1338" i="21"/>
  <c r="Q1338" i="21"/>
  <c r="M1338" i="21"/>
  <c r="O1338" i="21"/>
  <c r="K1338" i="21"/>
  <c r="J1339" i="21"/>
  <c r="I1339" i="21"/>
  <c r="L1339" i="21"/>
  <c r="N1339" i="21"/>
  <c r="H1340" i="21"/>
  <c r="P1339" i="21"/>
  <c r="D1340" i="21"/>
  <c r="F1339" i="21"/>
  <c r="E1339" i="21"/>
  <c r="Q1339" i="21"/>
  <c r="M1339" i="21"/>
  <c r="K1339" i="21"/>
  <c r="O1339" i="21"/>
  <c r="N1340" i="21"/>
  <c r="J1340" i="21"/>
  <c r="P1340" i="21"/>
  <c r="L1340" i="21"/>
  <c r="I1340" i="21"/>
  <c r="H1341" i="21"/>
  <c r="F1340" i="21"/>
  <c r="E1340" i="21"/>
  <c r="D1341" i="21"/>
  <c r="K1340" i="21"/>
  <c r="O1340" i="21"/>
  <c r="M1340" i="21"/>
  <c r="Q1340" i="21"/>
  <c r="L1341" i="21"/>
  <c r="N1341" i="21"/>
  <c r="H1342" i="21"/>
  <c r="J1341" i="21"/>
  <c r="I1341" i="21"/>
  <c r="P1341" i="21"/>
  <c r="E1341" i="21"/>
  <c r="F1341" i="21"/>
  <c r="D1342" i="21"/>
  <c r="L1342" i="21"/>
  <c r="I1342" i="21"/>
  <c r="P1342" i="21"/>
  <c r="J1342" i="21"/>
  <c r="H1343" i="21"/>
  <c r="N1342" i="21"/>
  <c r="M1341" i="21"/>
  <c r="O1341" i="21"/>
  <c r="Q1341" i="21"/>
  <c r="K1341" i="21"/>
  <c r="E1342" i="21"/>
  <c r="D1343" i="21"/>
  <c r="F1342" i="21"/>
  <c r="O1342" i="21"/>
  <c r="K1342" i="21"/>
  <c r="M1342" i="21"/>
  <c r="Q1342" i="21"/>
  <c r="L1343" i="21"/>
  <c r="P1343" i="21"/>
  <c r="J1343" i="21"/>
  <c r="I1343" i="21"/>
  <c r="H1344" i="21"/>
  <c r="N1343" i="21"/>
  <c r="E1343" i="21"/>
  <c r="F1343" i="21"/>
  <c r="D1344" i="21"/>
  <c r="Q1343" i="21"/>
  <c r="K1343" i="21"/>
  <c r="M1343" i="21"/>
  <c r="O1343" i="21"/>
  <c r="J1344" i="21"/>
  <c r="L1344" i="21"/>
  <c r="H1345" i="21"/>
  <c r="N1344" i="21"/>
  <c r="I1344" i="21"/>
  <c r="P1344" i="21"/>
  <c r="E1344" i="21"/>
  <c r="F1344" i="21"/>
  <c r="D1345" i="21"/>
  <c r="H1346" i="21"/>
  <c r="J1345" i="21"/>
  <c r="L1345" i="21"/>
  <c r="N1345" i="21"/>
  <c r="I1345" i="21"/>
  <c r="P1345" i="21"/>
  <c r="Q1344" i="21"/>
  <c r="M1344" i="21"/>
  <c r="O1344" i="21"/>
  <c r="K1344" i="21"/>
  <c r="E1345" i="21"/>
  <c r="F1345" i="21"/>
  <c r="D1346" i="21"/>
  <c r="J1346" i="21"/>
  <c r="H1347" i="21"/>
  <c r="L1346" i="21"/>
  <c r="P1346" i="21"/>
  <c r="N1346" i="21"/>
  <c r="I1346" i="21"/>
  <c r="M1345" i="21"/>
  <c r="Q1345" i="21"/>
  <c r="K1345" i="21"/>
  <c r="O1345" i="21"/>
  <c r="F1346" i="21"/>
  <c r="E1346" i="21"/>
  <c r="D1347" i="21"/>
  <c r="I1347" i="21"/>
  <c r="P1347" i="21"/>
  <c r="H1348" i="21"/>
  <c r="N1347" i="21"/>
  <c r="L1347" i="21"/>
  <c r="J1347" i="21"/>
  <c r="Q1346" i="21"/>
  <c r="O1346" i="21"/>
  <c r="K1346" i="21"/>
  <c r="M1346" i="21"/>
  <c r="D1348" i="21"/>
  <c r="E1347" i="21"/>
  <c r="F1347" i="21"/>
  <c r="Q1347" i="21"/>
  <c r="O1347" i="21"/>
  <c r="K1347" i="21"/>
  <c r="M1347" i="21"/>
  <c r="L1348" i="21"/>
  <c r="H1349" i="21"/>
  <c r="N1348" i="21"/>
  <c r="J1348" i="21"/>
  <c r="P1348" i="21"/>
  <c r="I1348" i="21"/>
  <c r="D1349" i="21"/>
  <c r="E1348" i="21"/>
  <c r="F1348" i="21"/>
  <c r="N1349" i="21"/>
  <c r="L1349" i="21"/>
  <c r="P1349" i="21"/>
  <c r="J1349" i="21"/>
  <c r="H1350" i="21"/>
  <c r="I1349" i="21"/>
  <c r="O1348" i="21"/>
  <c r="M1348" i="21"/>
  <c r="Q1348" i="21"/>
  <c r="K1348" i="21"/>
  <c r="E1349" i="21"/>
  <c r="F1349" i="21"/>
  <c r="D1350" i="21"/>
  <c r="P1350" i="21"/>
  <c r="H1351" i="21"/>
  <c r="L1350" i="21"/>
  <c r="I1350" i="21"/>
  <c r="N1350" i="21"/>
  <c r="J1350" i="21"/>
  <c r="O1349" i="21"/>
  <c r="K1349" i="21"/>
  <c r="Q1349" i="21"/>
  <c r="M1349" i="21"/>
  <c r="D1351" i="21"/>
  <c r="F1350" i="21"/>
  <c r="E1350" i="21"/>
  <c r="P1351" i="21"/>
  <c r="L1351" i="21"/>
  <c r="J1351" i="21"/>
  <c r="N1351" i="21"/>
  <c r="I1351" i="21"/>
  <c r="H1352" i="21"/>
  <c r="O1350" i="21"/>
  <c r="Q1350" i="21"/>
  <c r="M1350" i="21"/>
  <c r="K1350" i="21"/>
  <c r="F1351" i="21"/>
  <c r="E1351" i="21"/>
  <c r="D1352" i="21"/>
  <c r="O1351" i="21"/>
  <c r="M1351" i="21"/>
  <c r="K1351" i="21"/>
  <c r="Q1351" i="21"/>
  <c r="L1352" i="21"/>
  <c r="J1352" i="21"/>
  <c r="P1352" i="21"/>
  <c r="I1352" i="21"/>
  <c r="N1352" i="21"/>
  <c r="H1353" i="21"/>
  <c r="D1353" i="21"/>
  <c r="E1352" i="21"/>
  <c r="F1352" i="21"/>
  <c r="K1352" i="21"/>
  <c r="M1352" i="21"/>
  <c r="Q1352" i="21"/>
  <c r="O1352" i="21"/>
  <c r="H1354" i="21"/>
  <c r="L1353" i="21"/>
  <c r="I1353" i="21"/>
  <c r="N1353" i="21"/>
  <c r="P1353" i="21"/>
  <c r="J1353" i="21"/>
  <c r="E1353" i="21"/>
  <c r="D1354" i="21"/>
  <c r="F1353" i="21"/>
  <c r="J1354" i="21"/>
  <c r="I1354" i="21"/>
  <c r="L1354" i="21"/>
  <c r="N1354" i="21"/>
  <c r="H1355" i="21"/>
  <c r="P1354" i="21"/>
  <c r="M1353" i="21"/>
  <c r="Q1353" i="21"/>
  <c r="K1353" i="21"/>
  <c r="O1353" i="21"/>
  <c r="F1354" i="21"/>
  <c r="E1354" i="21"/>
  <c r="D1355" i="21"/>
  <c r="K1354" i="21"/>
  <c r="M1354" i="21"/>
  <c r="O1354" i="21"/>
  <c r="Q1354" i="21"/>
  <c r="L1355" i="21"/>
  <c r="I1355" i="21"/>
  <c r="N1355" i="21"/>
  <c r="H1356" i="21"/>
  <c r="J1355" i="21"/>
  <c r="P1355" i="21"/>
  <c r="E1355" i="21"/>
  <c r="D1356" i="21"/>
  <c r="F1355" i="21"/>
  <c r="K1355" i="21"/>
  <c r="O1355" i="21"/>
  <c r="Q1355" i="21"/>
  <c r="M1355" i="21"/>
  <c r="J1356" i="21"/>
  <c r="H1357" i="21"/>
  <c r="L1356" i="21"/>
  <c r="N1356" i="21"/>
  <c r="I1356" i="21"/>
  <c r="P1356" i="21"/>
  <c r="F1356" i="21"/>
  <c r="D1357" i="21"/>
  <c r="E1356" i="21"/>
  <c r="P1357" i="21"/>
  <c r="I1357" i="21"/>
  <c r="N1357" i="21"/>
  <c r="L1357" i="21"/>
  <c r="J1357" i="21"/>
  <c r="H1358" i="21"/>
  <c r="O1356" i="21"/>
  <c r="K1356" i="21"/>
  <c r="Q1356" i="21"/>
  <c r="M1356" i="21"/>
  <c r="F1357" i="21"/>
  <c r="D1358" i="21"/>
  <c r="E1357" i="21"/>
  <c r="M1357" i="21"/>
  <c r="Q1357" i="21"/>
  <c r="O1357" i="21"/>
  <c r="K1357" i="21"/>
  <c r="H1359" i="21"/>
  <c r="N1358" i="21"/>
  <c r="P1358" i="21"/>
  <c r="L1358" i="21"/>
  <c r="J1358" i="21"/>
  <c r="I1358" i="21"/>
  <c r="E1358" i="21"/>
  <c r="F1358" i="21"/>
  <c r="D1359" i="21"/>
  <c r="J1359" i="21"/>
  <c r="L1359" i="21"/>
  <c r="H1360" i="21"/>
  <c r="I1359" i="21"/>
  <c r="P1359" i="21"/>
  <c r="N1359" i="21"/>
  <c r="M1358" i="21"/>
  <c r="K1358" i="21"/>
  <c r="Q1358" i="21"/>
  <c r="O1358" i="21"/>
  <c r="E1359" i="21"/>
  <c r="F1359" i="21"/>
  <c r="D1360" i="21"/>
  <c r="P1360" i="21"/>
  <c r="N1360" i="21"/>
  <c r="L1360" i="21"/>
  <c r="I1360" i="21"/>
  <c r="H1361" i="21"/>
  <c r="J1360" i="21"/>
  <c r="K1359" i="21"/>
  <c r="M1359" i="21"/>
  <c r="O1359" i="21"/>
  <c r="Q1359" i="21"/>
  <c r="D1361" i="21"/>
  <c r="F1360" i="21"/>
  <c r="E1360" i="21"/>
  <c r="M1360" i="21"/>
  <c r="Q1360" i="21"/>
  <c r="O1360" i="21"/>
  <c r="K1360" i="21"/>
  <c r="L1361" i="21"/>
  <c r="I1361" i="21"/>
  <c r="N1361" i="21"/>
  <c r="H1362" i="21"/>
  <c r="J1361" i="21"/>
  <c r="P1361" i="21"/>
  <c r="F1361" i="21"/>
  <c r="E1361" i="21"/>
  <c r="D1362" i="21"/>
  <c r="M1361" i="21"/>
  <c r="O1361" i="21"/>
  <c r="K1361" i="21"/>
  <c r="Q1361" i="21"/>
  <c r="N1362" i="21"/>
  <c r="I1362" i="21"/>
  <c r="J1362" i="21"/>
  <c r="P1362" i="21"/>
  <c r="H1363" i="21"/>
  <c r="L1362" i="21"/>
  <c r="D1363" i="21"/>
  <c r="F1362" i="21"/>
  <c r="E1362" i="21"/>
  <c r="O1362" i="21"/>
  <c r="K1362" i="21"/>
  <c r="Q1362" i="21"/>
  <c r="M1362" i="21"/>
  <c r="P1363" i="21"/>
  <c r="I1363" i="21"/>
  <c r="H1364" i="21"/>
  <c r="N1363" i="21"/>
  <c r="L1363" i="21"/>
  <c r="J1363" i="21"/>
  <c r="F1363" i="21"/>
  <c r="E1363" i="21"/>
  <c r="D1364" i="21"/>
  <c r="O1363" i="21"/>
  <c r="K1363" i="21"/>
  <c r="M1363" i="21"/>
  <c r="Q1363" i="21"/>
  <c r="N1364" i="21"/>
  <c r="P1364" i="21"/>
  <c r="L1364" i="21"/>
  <c r="J1364" i="21"/>
  <c r="H1365" i="21"/>
  <c r="I1364" i="21"/>
  <c r="E1364" i="21"/>
  <c r="F1364" i="21"/>
  <c r="D1365" i="21"/>
  <c r="L1365" i="21"/>
  <c r="I1365" i="21"/>
  <c r="N1365" i="21"/>
  <c r="P1365" i="21"/>
  <c r="H1366" i="21"/>
  <c r="J1365" i="21"/>
  <c r="Q1364" i="21"/>
  <c r="M1364" i="21"/>
  <c r="O1364" i="21"/>
  <c r="K1364" i="21"/>
  <c r="D1366" i="21"/>
  <c r="E1365" i="21"/>
  <c r="F1365" i="21"/>
  <c r="K1365" i="21"/>
  <c r="O1365" i="21"/>
  <c r="Q1365" i="21"/>
  <c r="M1365" i="21"/>
  <c r="J1366" i="21"/>
  <c r="I1366" i="21"/>
  <c r="N1366" i="21"/>
  <c r="L1366" i="21"/>
  <c r="H1367" i="21"/>
  <c r="P1366" i="21"/>
  <c r="F1366" i="21"/>
  <c r="E1366" i="21"/>
  <c r="D1367" i="21"/>
  <c r="O1366" i="21"/>
  <c r="K1366" i="21"/>
  <c r="Q1366" i="21"/>
  <c r="M1366" i="21"/>
  <c r="I1367" i="21"/>
  <c r="N1367" i="21"/>
  <c r="J1367" i="21"/>
  <c r="L1367" i="21"/>
  <c r="P1367" i="21"/>
  <c r="H1368" i="21"/>
  <c r="F1367" i="21"/>
  <c r="D1368" i="21"/>
  <c r="E1367" i="21"/>
  <c r="O1367" i="21"/>
  <c r="K1367" i="21"/>
  <c r="Q1367" i="21"/>
  <c r="M1367" i="21"/>
  <c r="I1368" i="21"/>
  <c r="J1368" i="21"/>
  <c r="H1369" i="21"/>
  <c r="N1368" i="21"/>
  <c r="L1368" i="21"/>
  <c r="P1368" i="21"/>
  <c r="E1368" i="21"/>
  <c r="F1368" i="21"/>
  <c r="D1369" i="21"/>
  <c r="K1368" i="21"/>
  <c r="O1368" i="21"/>
  <c r="M1368" i="21"/>
  <c r="Q1368" i="21"/>
  <c r="L1369" i="21"/>
  <c r="I1369" i="21"/>
  <c r="N1369" i="21"/>
  <c r="H1370" i="21"/>
  <c r="J1369" i="21"/>
  <c r="P1369" i="21"/>
  <c r="F1369" i="21"/>
  <c r="D1370" i="21"/>
  <c r="E1369" i="21"/>
  <c r="M1369" i="21"/>
  <c r="Q1369" i="21"/>
  <c r="K1369" i="21"/>
  <c r="O1369" i="21"/>
  <c r="P1370" i="21"/>
  <c r="I1370" i="21"/>
  <c r="L1370" i="21"/>
  <c r="J1370" i="21"/>
  <c r="N1370" i="21"/>
  <c r="H1371" i="21"/>
  <c r="F1370" i="21"/>
  <c r="D1371" i="21"/>
  <c r="E1370" i="21"/>
  <c r="M1370" i="21"/>
  <c r="K1370" i="21"/>
  <c r="Q1370" i="21"/>
  <c r="O1370" i="21"/>
  <c r="P1371" i="21"/>
  <c r="H1372" i="21"/>
  <c r="N1371" i="21"/>
  <c r="I1371" i="21"/>
  <c r="L1371" i="21"/>
  <c r="J1371" i="21"/>
  <c r="D1372" i="21"/>
  <c r="E1371" i="21"/>
  <c r="F1371" i="21"/>
  <c r="N1372" i="21"/>
  <c r="I1372" i="21"/>
  <c r="H1373" i="21"/>
  <c r="P1372" i="21"/>
  <c r="L1372" i="21"/>
  <c r="J1372" i="21"/>
  <c r="K1371" i="21"/>
  <c r="M1371" i="21"/>
  <c r="Q1371" i="21"/>
  <c r="O1371" i="21"/>
  <c r="F1372" i="21"/>
  <c r="E1372" i="21"/>
  <c r="D1373" i="21"/>
  <c r="M1372" i="21"/>
  <c r="K1372" i="21"/>
  <c r="O1372" i="21"/>
  <c r="Q1372" i="21"/>
  <c r="N1373" i="21"/>
  <c r="L1373" i="21"/>
  <c r="J1373" i="21"/>
  <c r="P1373" i="21"/>
  <c r="H1374" i="21"/>
  <c r="I1373" i="21"/>
  <c r="F1373" i="21"/>
  <c r="E1373" i="21"/>
  <c r="D1374" i="21"/>
  <c r="I1374" i="21"/>
  <c r="N1374" i="21"/>
  <c r="P1374" i="21"/>
  <c r="L1374" i="21"/>
  <c r="J1374" i="21"/>
  <c r="H1375" i="21"/>
  <c r="O1373" i="21"/>
  <c r="M1373" i="21"/>
  <c r="K1373" i="21"/>
  <c r="Q1373" i="21"/>
  <c r="D1375" i="21"/>
  <c r="E1374" i="21"/>
  <c r="F1374" i="21"/>
  <c r="M1374" i="21"/>
  <c r="O1374" i="21"/>
  <c r="Q1374" i="21"/>
  <c r="K1374" i="21"/>
  <c r="L1375" i="21"/>
  <c r="N1375" i="21"/>
  <c r="J1375" i="21"/>
  <c r="H1376" i="21"/>
  <c r="I1375" i="21"/>
  <c r="P1375" i="21"/>
  <c r="F1375" i="21"/>
  <c r="E1375" i="21"/>
  <c r="D1376" i="21"/>
  <c r="J1376" i="21"/>
  <c r="P1376" i="21"/>
  <c r="L1376" i="21"/>
  <c r="N1376" i="21"/>
  <c r="H1377" i="21"/>
  <c r="I1376" i="21"/>
  <c r="K1375" i="21"/>
  <c r="O1375" i="21"/>
  <c r="Q1375" i="21"/>
  <c r="M1375" i="21"/>
  <c r="F1376" i="21"/>
  <c r="D1377" i="21"/>
  <c r="E1376" i="21"/>
  <c r="I1377" i="21"/>
  <c r="J1377" i="21"/>
  <c r="L1377" i="21"/>
  <c r="H1378" i="21"/>
  <c r="P1377" i="21"/>
  <c r="N1377" i="21"/>
  <c r="K1376" i="21"/>
  <c r="O1376" i="21"/>
  <c r="Q1376" i="21"/>
  <c r="M1376" i="21"/>
  <c r="E1377" i="21"/>
  <c r="F1377" i="21"/>
  <c r="D1378" i="21"/>
  <c r="Q1377" i="21"/>
  <c r="M1377" i="21"/>
  <c r="O1377" i="21"/>
  <c r="K1377" i="21"/>
  <c r="N1378" i="21"/>
  <c r="H1379" i="21"/>
  <c r="I1378" i="21"/>
  <c r="J1378" i="21"/>
  <c r="P1378" i="21"/>
  <c r="L1378" i="21"/>
  <c r="F1378" i="21"/>
  <c r="D1379" i="21"/>
  <c r="E1378" i="21"/>
  <c r="N1379" i="21"/>
  <c r="P1379" i="21"/>
  <c r="H1380" i="21"/>
  <c r="J1379" i="21"/>
  <c r="L1379" i="21"/>
  <c r="I1379" i="21"/>
  <c r="Q1378" i="21"/>
  <c r="M1378" i="21"/>
  <c r="O1378" i="21"/>
  <c r="K1378" i="21"/>
  <c r="F1379" i="21"/>
  <c r="D1380" i="21"/>
  <c r="E1379" i="21"/>
  <c r="N1380" i="21"/>
  <c r="J1380" i="21"/>
  <c r="P1380" i="21"/>
  <c r="L1380" i="21"/>
  <c r="H1381" i="21"/>
  <c r="I1380" i="21"/>
  <c r="O1379" i="21"/>
  <c r="K1379" i="21"/>
  <c r="M1379" i="21"/>
  <c r="Q1379" i="21"/>
  <c r="F1380" i="21"/>
  <c r="D1381" i="21"/>
  <c r="E1380" i="21"/>
  <c r="H1382" i="21"/>
  <c r="I1381" i="21"/>
  <c r="N1381" i="21"/>
  <c r="P1381" i="21"/>
  <c r="L1381" i="21"/>
  <c r="J1381" i="21"/>
  <c r="Q1380" i="21"/>
  <c r="K1380" i="21"/>
  <c r="O1380" i="21"/>
  <c r="M1380" i="21"/>
  <c r="D1382" i="21"/>
  <c r="F1381" i="21"/>
  <c r="E1381" i="21"/>
  <c r="N1382" i="21"/>
  <c r="J1382" i="21"/>
  <c r="L1382" i="21"/>
  <c r="P1382" i="21"/>
  <c r="H1383" i="21"/>
  <c r="I1382" i="21"/>
  <c r="O1381" i="21"/>
  <c r="K1381" i="21"/>
  <c r="M1381" i="21"/>
  <c r="Q1381" i="21"/>
  <c r="D1383" i="21"/>
  <c r="F1382" i="21"/>
  <c r="E1382" i="21"/>
  <c r="H1384" i="21"/>
  <c r="J1383" i="21"/>
  <c r="N1383" i="21"/>
  <c r="I1383" i="21"/>
  <c r="L1383" i="21"/>
  <c r="P1383" i="21"/>
  <c r="Q1382" i="21"/>
  <c r="K1382" i="21"/>
  <c r="O1382" i="21"/>
  <c r="M1382" i="21"/>
  <c r="E1383" i="21"/>
  <c r="D1384" i="21"/>
  <c r="F1383" i="21"/>
  <c r="N1384" i="21"/>
  <c r="L1384" i="21"/>
  <c r="H1385" i="21"/>
  <c r="P1384" i="21"/>
  <c r="J1384" i="21"/>
  <c r="I1384" i="21"/>
  <c r="O1383" i="21"/>
  <c r="K1383" i="21"/>
  <c r="M1383" i="21"/>
  <c r="Q1383" i="21"/>
  <c r="D1385" i="21"/>
  <c r="F1384" i="21"/>
  <c r="E1384" i="21"/>
  <c r="N1385" i="21"/>
  <c r="J1385" i="21"/>
  <c r="L1385" i="21"/>
  <c r="P1385" i="21"/>
  <c r="H1386" i="21"/>
  <c r="I1385" i="21"/>
  <c r="K1384" i="21"/>
  <c r="Q1384" i="21"/>
  <c r="O1384" i="21"/>
  <c r="M1384" i="21"/>
  <c r="D1386" i="21"/>
  <c r="F1385" i="21"/>
  <c r="E1385" i="21"/>
  <c r="P1386" i="21"/>
  <c r="I1386" i="21"/>
  <c r="L1386" i="21"/>
  <c r="N1386" i="21"/>
  <c r="J1386" i="21"/>
  <c r="H1387" i="21"/>
  <c r="K1385" i="21"/>
  <c r="O1385" i="21"/>
  <c r="M1385" i="21"/>
  <c r="Q1385" i="21"/>
  <c r="E1386" i="21"/>
  <c r="F1386" i="21"/>
  <c r="D1387" i="21"/>
  <c r="K1386" i="21"/>
  <c r="O1386" i="21"/>
  <c r="Q1386" i="21"/>
  <c r="M1386" i="21"/>
  <c r="J1387" i="21"/>
  <c r="N1387" i="21"/>
  <c r="L1387" i="21"/>
  <c r="P1387" i="21"/>
  <c r="H1388" i="21"/>
  <c r="I1387" i="21"/>
  <c r="E1387" i="21"/>
  <c r="F1387" i="21"/>
  <c r="D1388" i="21"/>
  <c r="P1388" i="21"/>
  <c r="I1388" i="21"/>
  <c r="H1389" i="21"/>
  <c r="J1388" i="21"/>
  <c r="N1388" i="21"/>
  <c r="L1388" i="21"/>
  <c r="M1387" i="21"/>
  <c r="Q1387" i="21"/>
  <c r="O1387" i="21"/>
  <c r="K1387" i="21"/>
  <c r="E1388" i="21"/>
  <c r="F1388" i="21"/>
  <c r="D1389" i="21"/>
  <c r="Q1388" i="21"/>
  <c r="M1388" i="21"/>
  <c r="K1388" i="21"/>
  <c r="O1388" i="21"/>
  <c r="P1389" i="21"/>
  <c r="L1389" i="21"/>
  <c r="J1389" i="21"/>
  <c r="I1389" i="21"/>
  <c r="H1390" i="21"/>
  <c r="N1389" i="21"/>
  <c r="D1390" i="21"/>
  <c r="E1389" i="21"/>
  <c r="F1389" i="21"/>
  <c r="K1389" i="21"/>
  <c r="M1389" i="21"/>
  <c r="O1389" i="21"/>
  <c r="Q1389" i="21"/>
  <c r="L1390" i="21"/>
  <c r="H1391" i="21"/>
  <c r="N1390" i="21"/>
  <c r="I1390" i="21"/>
  <c r="J1390" i="21"/>
  <c r="P1390" i="21"/>
  <c r="E1390" i="21"/>
  <c r="F1390" i="21"/>
  <c r="D1391" i="21"/>
  <c r="J1391" i="21"/>
  <c r="P1391" i="21"/>
  <c r="L1391" i="21"/>
  <c r="N1391" i="21"/>
  <c r="I1391" i="21"/>
  <c r="H1392" i="21"/>
  <c r="K1390" i="21"/>
  <c r="M1390" i="21"/>
  <c r="Q1390" i="21"/>
  <c r="O1390" i="21"/>
  <c r="D1392" i="21"/>
  <c r="F1391" i="21"/>
  <c r="E1391" i="21"/>
  <c r="Q1391" i="21"/>
  <c r="M1391" i="21"/>
  <c r="O1391" i="21"/>
  <c r="K1391" i="21"/>
  <c r="H1393" i="21"/>
  <c r="I1392" i="21"/>
  <c r="J1392" i="21"/>
  <c r="P1392" i="21"/>
  <c r="L1392" i="21"/>
  <c r="N1392" i="21"/>
  <c r="D1393" i="21"/>
  <c r="E1392" i="21"/>
  <c r="F1392" i="21"/>
  <c r="I1393" i="21"/>
  <c r="H1394" i="21"/>
  <c r="J1393" i="21"/>
  <c r="L1393" i="21"/>
  <c r="N1393" i="21"/>
  <c r="P1393" i="21"/>
  <c r="Q1392" i="21"/>
  <c r="O1392" i="21"/>
  <c r="K1392" i="21"/>
  <c r="M1392" i="21"/>
  <c r="D1394" i="21"/>
  <c r="F1393" i="21"/>
  <c r="E1393" i="21"/>
  <c r="O1393" i="21"/>
  <c r="K1393" i="21"/>
  <c r="Q1393" i="21"/>
  <c r="M1393" i="21"/>
  <c r="L1394" i="21"/>
  <c r="J1394" i="21"/>
  <c r="N1394" i="21"/>
  <c r="I1394" i="21"/>
  <c r="H1395" i="21"/>
  <c r="P1394" i="21"/>
  <c r="D1395" i="21"/>
  <c r="E1394" i="21"/>
  <c r="F1394" i="21"/>
  <c r="K1394" i="21"/>
  <c r="Q1394" i="21"/>
  <c r="M1394" i="21"/>
  <c r="O1394" i="21"/>
  <c r="L1395" i="21"/>
  <c r="J1395" i="21"/>
  <c r="P1395" i="21"/>
  <c r="H1396" i="21"/>
  <c r="N1395" i="21"/>
  <c r="I1395" i="21"/>
  <c r="F1395" i="21"/>
  <c r="D1396" i="21"/>
  <c r="E1395" i="21"/>
  <c r="J1396" i="21"/>
  <c r="N1396" i="21"/>
  <c r="P1396" i="21"/>
  <c r="H1397" i="21"/>
  <c r="I1396" i="21"/>
  <c r="L1396" i="21"/>
  <c r="K1395" i="21"/>
  <c r="Q1395" i="21"/>
  <c r="M1395" i="21"/>
  <c r="O1395" i="21"/>
  <c r="D1397" i="21"/>
  <c r="F1396" i="21"/>
  <c r="E1396" i="21"/>
  <c r="H1398" i="21"/>
  <c r="I1397" i="21"/>
  <c r="P1397" i="21"/>
  <c r="L1397" i="21"/>
  <c r="J1397" i="21"/>
  <c r="N1397" i="21"/>
  <c r="Q1396" i="21"/>
  <c r="K1396" i="21"/>
  <c r="M1396" i="21"/>
  <c r="O1396" i="21"/>
  <c r="E1397" i="21"/>
  <c r="D1398" i="21"/>
  <c r="F1397" i="21"/>
  <c r="I1398" i="21"/>
  <c r="L1398" i="21"/>
  <c r="P1398" i="21"/>
  <c r="J1398" i="21"/>
  <c r="N1398" i="21"/>
  <c r="H1399" i="21"/>
  <c r="M1397" i="21"/>
  <c r="O1397" i="21"/>
  <c r="K1397" i="21"/>
  <c r="Q1397" i="21"/>
  <c r="E1398" i="21"/>
  <c r="D1399" i="21"/>
  <c r="F1398" i="21"/>
  <c r="Q1398" i="21"/>
  <c r="O1398" i="21"/>
  <c r="M1398" i="21"/>
  <c r="K1398" i="21"/>
  <c r="H1400" i="21"/>
  <c r="P1399" i="21"/>
  <c r="I1399" i="21"/>
  <c r="N1399" i="21"/>
  <c r="J1399" i="21"/>
  <c r="L1399" i="21"/>
  <c r="F1399" i="21"/>
  <c r="E1399" i="21"/>
  <c r="D1400" i="21"/>
  <c r="J1400" i="21"/>
  <c r="L1400" i="21"/>
  <c r="I1400" i="21"/>
  <c r="H1401" i="21"/>
  <c r="P1400" i="21"/>
  <c r="N1400" i="21"/>
  <c r="Q1399" i="21"/>
  <c r="M1399" i="21"/>
  <c r="O1399" i="21"/>
  <c r="K1399" i="21"/>
  <c r="D1401" i="21"/>
  <c r="E1400" i="21"/>
  <c r="F1400" i="21"/>
  <c r="K1400" i="21"/>
  <c r="Q1400" i="21"/>
  <c r="M1400" i="21"/>
  <c r="O1400" i="21"/>
  <c r="P1401" i="21"/>
  <c r="N1401" i="21"/>
  <c r="I1401" i="21"/>
  <c r="L1401" i="21"/>
  <c r="J1401" i="21"/>
  <c r="H1402" i="21"/>
  <c r="E1401" i="21"/>
  <c r="D1402" i="21"/>
  <c r="F1401" i="21"/>
  <c r="K1401" i="21"/>
  <c r="O1401" i="21"/>
  <c r="Q1401" i="21"/>
  <c r="M1401" i="21"/>
  <c r="P1402" i="21"/>
  <c r="I1402" i="21"/>
  <c r="L1402" i="21"/>
  <c r="H1403" i="21"/>
  <c r="N1402" i="21"/>
  <c r="J1402" i="21"/>
  <c r="E1402" i="21"/>
  <c r="D1403" i="21"/>
  <c r="F1402" i="21"/>
  <c r="Q1402" i="21"/>
  <c r="K1402" i="21"/>
  <c r="M1402" i="21"/>
  <c r="O1402" i="21"/>
  <c r="L1403" i="21"/>
  <c r="H1404" i="21"/>
  <c r="P1403" i="21"/>
  <c r="N1403" i="21"/>
  <c r="J1403" i="21"/>
  <c r="I1403" i="21"/>
  <c r="D1404" i="21"/>
  <c r="E1403" i="21"/>
  <c r="F1403" i="21"/>
  <c r="L1404" i="21"/>
  <c r="J1404" i="21"/>
  <c r="P1404" i="21"/>
  <c r="N1404" i="21"/>
  <c r="I1404" i="21"/>
  <c r="H1405" i="21"/>
  <c r="M1403" i="21"/>
  <c r="Q1403" i="21"/>
  <c r="O1403" i="21"/>
  <c r="K1403" i="21"/>
  <c r="D1405" i="21"/>
  <c r="E1404" i="21"/>
  <c r="F1404" i="21"/>
  <c r="M1404" i="21"/>
  <c r="Q1404" i="21"/>
  <c r="O1404" i="21"/>
  <c r="K1404" i="21"/>
  <c r="N1405" i="21"/>
  <c r="I1405" i="21"/>
  <c r="P1405" i="21"/>
  <c r="J1405" i="21"/>
  <c r="H1406" i="21"/>
  <c r="L1405" i="21"/>
  <c r="E1405" i="21"/>
  <c r="D1406" i="21"/>
  <c r="F1405" i="21"/>
  <c r="Q1405" i="21"/>
  <c r="O1405" i="21"/>
  <c r="M1405" i="21"/>
  <c r="K1405" i="21"/>
  <c r="N1406" i="21"/>
  <c r="I1406" i="21"/>
  <c r="P1406" i="21"/>
  <c r="L1406" i="21"/>
  <c r="H1407" i="21"/>
  <c r="J1406" i="21"/>
  <c r="D1407" i="21"/>
  <c r="F1406" i="21"/>
  <c r="E1406" i="21"/>
  <c r="K1406" i="21"/>
  <c r="O1406" i="21"/>
  <c r="Q1406" i="21"/>
  <c r="M1406" i="21"/>
  <c r="J1407" i="21"/>
  <c r="H1408" i="21"/>
  <c r="N1407" i="21"/>
  <c r="I1407" i="21"/>
  <c r="P1407" i="21"/>
  <c r="L1407" i="21"/>
  <c r="E1407" i="21"/>
  <c r="F1407" i="21"/>
  <c r="D1408" i="21"/>
  <c r="H1409" i="21"/>
  <c r="N1408" i="21"/>
  <c r="L1408" i="21"/>
  <c r="J1408" i="21"/>
  <c r="P1408" i="21"/>
  <c r="I1408" i="21"/>
  <c r="K1407" i="21"/>
  <c r="O1407" i="21"/>
  <c r="Q1407" i="21"/>
  <c r="M1407" i="21"/>
  <c r="F1408" i="21"/>
  <c r="E1408" i="21"/>
  <c r="D1409" i="21"/>
  <c r="P1409" i="21"/>
  <c r="I1409" i="21"/>
  <c r="L1409" i="21"/>
  <c r="J1409" i="21"/>
  <c r="H1410" i="21"/>
  <c r="N1409" i="21"/>
  <c r="M1408" i="21"/>
  <c r="O1408" i="21"/>
  <c r="Q1408" i="21"/>
  <c r="K1408" i="21"/>
  <c r="F1409" i="21"/>
  <c r="D1410" i="21"/>
  <c r="E1409" i="21"/>
  <c r="O1409" i="21"/>
  <c r="K1409" i="21"/>
  <c r="M1409" i="21"/>
  <c r="Q1409" i="21"/>
  <c r="N1410" i="21"/>
  <c r="L1410" i="21"/>
  <c r="H1411" i="21"/>
  <c r="I1410" i="21"/>
  <c r="P1410" i="21"/>
  <c r="J1410" i="21"/>
  <c r="F1410" i="21"/>
  <c r="D1411" i="21"/>
  <c r="E1410" i="21"/>
  <c r="I1411" i="21"/>
  <c r="H1412" i="21"/>
  <c r="P1411" i="21"/>
  <c r="N1411" i="21"/>
  <c r="L1411" i="21"/>
  <c r="J1411" i="21"/>
  <c r="Q1410" i="21"/>
  <c r="O1410" i="21"/>
  <c r="K1410" i="21"/>
  <c r="M1410" i="21"/>
  <c r="E1411" i="21"/>
  <c r="F1411" i="21"/>
  <c r="D1412" i="21"/>
  <c r="O1411" i="21"/>
  <c r="K1411" i="21"/>
  <c r="Q1411" i="21"/>
  <c r="M1411" i="21"/>
  <c r="I1412" i="21"/>
  <c r="L1412" i="21"/>
  <c r="N1412" i="21"/>
  <c r="H1413" i="21"/>
  <c r="P1412" i="21"/>
  <c r="J1412" i="21"/>
  <c r="F1412" i="21"/>
  <c r="D1413" i="21"/>
  <c r="E1412" i="21"/>
  <c r="Q1412" i="21"/>
  <c r="O1412" i="21"/>
  <c r="M1412" i="21"/>
  <c r="K1412" i="21"/>
  <c r="J1413" i="21"/>
  <c r="N1413" i="21"/>
  <c r="P1413" i="21"/>
  <c r="I1413" i="21"/>
  <c r="H1414" i="21"/>
  <c r="L1413" i="21"/>
  <c r="E1413" i="21"/>
  <c r="D1414" i="21"/>
  <c r="F1413" i="21"/>
  <c r="K1413" i="21"/>
  <c r="Q1413" i="21"/>
  <c r="O1413" i="21"/>
  <c r="M1413" i="21"/>
  <c r="H1415" i="21"/>
  <c r="N1414" i="21"/>
  <c r="J1414" i="21"/>
  <c r="P1414" i="21"/>
  <c r="I1414" i="21"/>
  <c r="L1414" i="21"/>
  <c r="E1414" i="21"/>
  <c r="D1415" i="21"/>
  <c r="F1414" i="21"/>
  <c r="N1415" i="21"/>
  <c r="H1416" i="21"/>
  <c r="J1415" i="21"/>
  <c r="L1415" i="21"/>
  <c r="I1415" i="21"/>
  <c r="P1415" i="21"/>
  <c r="K1414" i="21"/>
  <c r="M1414" i="21"/>
  <c r="O1414" i="21"/>
  <c r="Q1414" i="21"/>
  <c r="D1416" i="21"/>
  <c r="E1415" i="21"/>
  <c r="F1415" i="21"/>
  <c r="J1416" i="21"/>
  <c r="H1417" i="21"/>
  <c r="P1416" i="21"/>
  <c r="I1416" i="21"/>
  <c r="N1416" i="21"/>
  <c r="L1416" i="21"/>
  <c r="K1415" i="21"/>
  <c r="M1415" i="21"/>
  <c r="Q1415" i="21"/>
  <c r="O1415" i="21"/>
  <c r="E1416" i="21"/>
  <c r="F1416" i="21"/>
  <c r="D1417" i="21"/>
  <c r="I1417" i="21"/>
  <c r="N1417" i="21"/>
  <c r="L1417" i="21"/>
  <c r="H1418" i="21"/>
  <c r="J1417" i="21"/>
  <c r="P1417" i="21"/>
  <c r="M1416" i="21"/>
  <c r="K1416" i="21"/>
  <c r="Q1416" i="21"/>
  <c r="O1416" i="21"/>
  <c r="E1417" i="21"/>
  <c r="F1417" i="21"/>
  <c r="D1418" i="21"/>
  <c r="O1417" i="21"/>
  <c r="M1417" i="21"/>
  <c r="K1417" i="21"/>
  <c r="Q1417" i="21"/>
  <c r="I1418" i="21"/>
  <c r="L1418" i="21"/>
  <c r="P1418" i="21"/>
  <c r="H1419" i="21"/>
  <c r="N1418" i="21"/>
  <c r="J1418" i="21"/>
  <c r="E1418" i="21"/>
  <c r="D1419" i="21"/>
  <c r="F1418" i="21"/>
  <c r="M1418" i="21"/>
  <c r="O1418" i="21"/>
  <c r="Q1418" i="21"/>
  <c r="K1418" i="21"/>
  <c r="L1419" i="21"/>
  <c r="J1419" i="21"/>
  <c r="H1420" i="21"/>
  <c r="I1419" i="21"/>
  <c r="P1419" i="21"/>
  <c r="N1419" i="21"/>
  <c r="F1419" i="21"/>
  <c r="D1420" i="21"/>
  <c r="E1419" i="21"/>
  <c r="N1420" i="21"/>
  <c r="I1420" i="21"/>
  <c r="P1420" i="21"/>
  <c r="L1420" i="21"/>
  <c r="H1421" i="21"/>
  <c r="J1420" i="21"/>
  <c r="M1419" i="21"/>
  <c r="O1419" i="21"/>
  <c r="K1419" i="21"/>
  <c r="Q1419" i="21"/>
  <c r="F1420" i="21"/>
  <c r="E1420" i="21"/>
  <c r="D1421" i="21"/>
  <c r="K1420" i="21"/>
  <c r="Q1420" i="21"/>
  <c r="M1420" i="21"/>
  <c r="O1420" i="21"/>
  <c r="L1421" i="21"/>
  <c r="I1421" i="21"/>
  <c r="J1421" i="21"/>
  <c r="H1422" i="21"/>
  <c r="N1421" i="21"/>
  <c r="P1421" i="21"/>
  <c r="D1422" i="21"/>
  <c r="E1421" i="21"/>
  <c r="F1421" i="21"/>
  <c r="O1421" i="21"/>
  <c r="M1421" i="21"/>
  <c r="K1421" i="21"/>
  <c r="Q1421" i="21"/>
  <c r="H1423" i="21"/>
  <c r="L1422" i="21"/>
  <c r="N1422" i="21"/>
  <c r="I1422" i="21"/>
  <c r="J1422" i="21"/>
  <c r="P1422" i="21"/>
  <c r="F1422" i="21"/>
  <c r="E1422" i="21"/>
  <c r="D1423" i="21"/>
  <c r="I1423" i="21"/>
  <c r="H1424" i="21"/>
  <c r="L1423" i="21"/>
  <c r="N1423" i="21"/>
  <c r="P1423" i="21"/>
  <c r="J1423" i="21"/>
  <c r="O1422" i="21"/>
  <c r="K1422" i="21"/>
  <c r="M1422" i="21"/>
  <c r="Q1422" i="21"/>
  <c r="E1423" i="21"/>
  <c r="F1423" i="21"/>
  <c r="D1424" i="21"/>
  <c r="Q1423" i="21"/>
  <c r="O1423" i="21"/>
  <c r="K1423" i="21"/>
  <c r="M1423" i="21"/>
  <c r="P1424" i="21"/>
  <c r="L1424" i="21"/>
  <c r="J1424" i="21"/>
  <c r="N1424" i="21"/>
  <c r="I1424" i="21"/>
  <c r="H1425" i="21"/>
  <c r="F1424" i="21"/>
  <c r="D1425" i="21"/>
  <c r="E1424" i="21"/>
  <c r="K1424" i="21"/>
  <c r="M1424" i="21"/>
  <c r="O1424" i="21"/>
  <c r="Q1424" i="21"/>
  <c r="I1425" i="21"/>
  <c r="P1425" i="21"/>
  <c r="H1426" i="21"/>
  <c r="N1425" i="21"/>
  <c r="L1425" i="21"/>
  <c r="J1425" i="21"/>
  <c r="E1425" i="21"/>
  <c r="D1426" i="21"/>
  <c r="F1425" i="21"/>
  <c r="O1425" i="21"/>
  <c r="K1425" i="21"/>
  <c r="M1425" i="21"/>
  <c r="Q1425" i="21"/>
  <c r="I1426" i="21"/>
  <c r="J1426" i="21"/>
  <c r="H1427" i="21"/>
  <c r="L1426" i="21"/>
  <c r="P1426" i="21"/>
  <c r="N1426" i="21"/>
  <c r="D1427" i="21"/>
  <c r="F1426" i="21"/>
  <c r="E1426" i="21"/>
  <c r="K1426" i="21"/>
  <c r="Q1426" i="21"/>
  <c r="O1426" i="21"/>
  <c r="M1426" i="21"/>
  <c r="N1427" i="21"/>
  <c r="L1427" i="21"/>
  <c r="J1427" i="21"/>
  <c r="H1428" i="21"/>
  <c r="P1427" i="21"/>
  <c r="I1427" i="21"/>
  <c r="E1427" i="21"/>
  <c r="F1427" i="21"/>
  <c r="D1428" i="21"/>
  <c r="J1428" i="21"/>
  <c r="H1429" i="21"/>
  <c r="L1428" i="21"/>
  <c r="P1428" i="21"/>
  <c r="I1428" i="21"/>
  <c r="N1428" i="21"/>
  <c r="K1427" i="21"/>
  <c r="Q1427" i="21"/>
  <c r="O1427" i="21"/>
  <c r="M1427" i="21"/>
  <c r="D1429" i="21"/>
  <c r="F1428" i="21"/>
  <c r="E1428" i="21"/>
  <c r="I1429" i="21"/>
  <c r="J1429" i="21"/>
  <c r="L1429" i="21"/>
  <c r="H1430" i="21"/>
  <c r="P1429" i="21"/>
  <c r="N1429" i="21"/>
  <c r="O1428" i="21"/>
  <c r="K1428" i="21"/>
  <c r="M1428" i="21"/>
  <c r="Q1428" i="21"/>
  <c r="F1429" i="21"/>
  <c r="E1429" i="21"/>
  <c r="D1430" i="21"/>
  <c r="K1429" i="21"/>
  <c r="Q1429" i="21"/>
  <c r="M1429" i="21"/>
  <c r="O1429" i="21"/>
  <c r="J1430" i="21"/>
  <c r="N1430" i="21"/>
  <c r="L1430" i="21"/>
  <c r="P1430" i="21"/>
  <c r="H1431" i="21"/>
  <c r="I1430" i="21"/>
  <c r="D1431" i="21"/>
  <c r="F1430" i="21"/>
  <c r="E1430" i="21"/>
  <c r="P1431" i="21"/>
  <c r="I1431" i="21"/>
  <c r="N1431" i="21"/>
  <c r="L1431" i="21"/>
  <c r="H1432" i="21"/>
  <c r="J1431" i="21"/>
  <c r="K1430" i="21"/>
  <c r="Q1430" i="21"/>
  <c r="O1430" i="21"/>
  <c r="M1430" i="21"/>
  <c r="E1431" i="21"/>
  <c r="D1432" i="21"/>
  <c r="F1431" i="21"/>
  <c r="M1431" i="21"/>
  <c r="K1431" i="21"/>
  <c r="Q1431" i="21"/>
  <c r="O1431" i="21"/>
  <c r="I1432" i="21"/>
  <c r="J1432" i="21"/>
  <c r="L1432" i="21"/>
  <c r="H1433" i="21"/>
  <c r="N1432" i="21"/>
  <c r="P1432" i="21"/>
  <c r="D1433" i="21"/>
  <c r="F1432" i="21"/>
  <c r="E1432" i="21"/>
  <c r="O1432" i="21"/>
  <c r="Q1432" i="21"/>
  <c r="K1432" i="21"/>
  <c r="M1432" i="21"/>
  <c r="P1433" i="21"/>
  <c r="N1433" i="21"/>
  <c r="L1433" i="21"/>
  <c r="I1433" i="21"/>
  <c r="H1434" i="21"/>
  <c r="J1433" i="21"/>
  <c r="F1433" i="21"/>
  <c r="D1434" i="21"/>
  <c r="E1433" i="21"/>
  <c r="Q1433" i="21"/>
  <c r="O1433" i="21"/>
  <c r="K1433" i="21"/>
  <c r="M1433" i="21"/>
  <c r="H1435" i="21"/>
  <c r="N1434" i="21"/>
  <c r="J1434" i="21"/>
  <c r="P1434" i="21"/>
  <c r="L1434" i="21"/>
  <c r="I1434" i="21"/>
  <c r="F1434" i="21"/>
  <c r="E1434" i="21"/>
  <c r="D1435" i="21"/>
  <c r="N1435" i="21"/>
  <c r="P1435" i="21"/>
  <c r="H1436" i="21"/>
  <c r="J1435" i="21"/>
  <c r="L1435" i="21"/>
  <c r="I1435" i="21"/>
  <c r="Q1434" i="21"/>
  <c r="M1434" i="21"/>
  <c r="O1434" i="21"/>
  <c r="K1434" i="21"/>
  <c r="F1435" i="21"/>
  <c r="D1436" i="21"/>
  <c r="E1435" i="21"/>
  <c r="P1436" i="21"/>
  <c r="I1436" i="21"/>
  <c r="H1437" i="21"/>
  <c r="L1436" i="21"/>
  <c r="J1436" i="21"/>
  <c r="N1436" i="21"/>
  <c r="M1435" i="21"/>
  <c r="K1435" i="21"/>
  <c r="O1435" i="21"/>
  <c r="Q1435" i="21"/>
  <c r="F1436" i="21"/>
  <c r="D1437" i="21"/>
  <c r="E1436" i="21"/>
  <c r="Q1436" i="21"/>
  <c r="K1436" i="21"/>
  <c r="M1436" i="21"/>
  <c r="O1436" i="21"/>
  <c r="P1437" i="21"/>
  <c r="N1437" i="21"/>
  <c r="L1437" i="21"/>
  <c r="H1438" i="21"/>
  <c r="I1437" i="21"/>
  <c r="J1437" i="21"/>
  <c r="F1437" i="21"/>
  <c r="D1438" i="21"/>
  <c r="E1437" i="21"/>
  <c r="H1439" i="21"/>
  <c r="L1438" i="21"/>
  <c r="J1438" i="21"/>
  <c r="P1438" i="21"/>
  <c r="I1438" i="21"/>
  <c r="N1438" i="21"/>
  <c r="K1437" i="21"/>
  <c r="M1437" i="21"/>
  <c r="O1437" i="21"/>
  <c r="Q1437" i="21"/>
  <c r="D1439" i="21"/>
  <c r="E1438" i="21"/>
  <c r="F1438" i="21"/>
  <c r="J1439" i="21"/>
  <c r="P1439" i="21"/>
  <c r="N1439" i="21"/>
  <c r="L1439" i="21"/>
  <c r="H1440" i="21"/>
  <c r="I1439" i="21"/>
  <c r="Q1438" i="21"/>
  <c r="K1438" i="21"/>
  <c r="M1438" i="21"/>
  <c r="O1438" i="21"/>
  <c r="E1439" i="21"/>
  <c r="F1439" i="21"/>
  <c r="D1440" i="21"/>
  <c r="H1441" i="21"/>
  <c r="L1440" i="21"/>
  <c r="J1440" i="21"/>
  <c r="N1440" i="21"/>
  <c r="P1440" i="21"/>
  <c r="I1440" i="21"/>
  <c r="Q1439" i="21"/>
  <c r="K1439" i="21"/>
  <c r="O1439" i="21"/>
  <c r="M1439" i="21"/>
  <c r="F1440" i="21"/>
  <c r="E1440" i="21"/>
  <c r="D1441" i="21"/>
  <c r="P1441" i="21"/>
  <c r="J1441" i="21"/>
  <c r="I1441" i="21"/>
  <c r="H1442" i="21"/>
  <c r="L1441" i="21"/>
  <c r="N1441" i="21"/>
  <c r="O1440" i="21"/>
  <c r="M1440" i="21"/>
  <c r="K1440" i="21"/>
  <c r="Q1440" i="21"/>
  <c r="F1441" i="21"/>
  <c r="E1441" i="21"/>
  <c r="D1442" i="21"/>
  <c r="O1441" i="21"/>
  <c r="M1441" i="21"/>
  <c r="Q1441" i="21"/>
  <c r="K1441" i="21"/>
  <c r="L1442" i="21"/>
  <c r="J1442" i="21"/>
  <c r="N1442" i="21"/>
  <c r="H1443" i="21"/>
  <c r="P1442" i="21"/>
  <c r="I1442" i="21"/>
  <c r="E1442" i="21"/>
  <c r="F1442" i="21"/>
  <c r="D1443" i="21"/>
  <c r="I1443" i="21"/>
  <c r="N1443" i="21"/>
  <c r="P1443" i="21"/>
  <c r="H1444" i="21"/>
  <c r="L1443" i="21"/>
  <c r="J1443" i="21"/>
  <c r="M1442" i="21"/>
  <c r="K1442" i="21"/>
  <c r="Q1442" i="21"/>
  <c r="O1442" i="21"/>
  <c r="E1443" i="21"/>
  <c r="F1443" i="21"/>
  <c r="D1444" i="21"/>
  <c r="O1443" i="21"/>
  <c r="M1443" i="21"/>
  <c r="K1443" i="21"/>
  <c r="Q1443" i="21"/>
  <c r="P1444" i="21"/>
  <c r="L1444" i="21"/>
  <c r="N1444" i="21"/>
  <c r="J1444" i="21"/>
  <c r="H1445" i="21"/>
  <c r="I1444" i="21"/>
  <c r="F1444" i="21"/>
  <c r="D1445" i="21"/>
  <c r="E1444" i="21"/>
  <c r="L1445" i="21"/>
  <c r="N1445" i="21"/>
  <c r="J1445" i="21"/>
  <c r="I1445" i="21"/>
  <c r="P1445" i="21"/>
  <c r="H1446" i="21"/>
  <c r="Q1444" i="21"/>
  <c r="K1444" i="21"/>
  <c r="O1444" i="21"/>
  <c r="M1444" i="21"/>
  <c r="E1445" i="21"/>
  <c r="F1445" i="21"/>
  <c r="D1446" i="21"/>
  <c r="Q1445" i="21"/>
  <c r="M1445" i="21"/>
  <c r="K1445" i="21"/>
  <c r="O1445" i="21"/>
  <c r="H1447" i="21"/>
  <c r="J1446" i="21"/>
  <c r="L1446" i="21"/>
  <c r="I1446" i="21"/>
  <c r="P1446" i="21"/>
  <c r="N1446" i="21"/>
  <c r="E1446" i="21"/>
  <c r="F1446" i="21"/>
  <c r="D1447" i="21"/>
  <c r="P1447" i="21"/>
  <c r="H1448" i="21"/>
  <c r="I1447" i="21"/>
  <c r="J1447" i="21"/>
  <c r="N1447" i="21"/>
  <c r="L1447" i="21"/>
  <c r="O1446" i="21"/>
  <c r="Q1446" i="21"/>
  <c r="K1446" i="21"/>
  <c r="M1446" i="21"/>
  <c r="D1448" i="21"/>
  <c r="F1447" i="21"/>
  <c r="E1447" i="21"/>
  <c r="P1448" i="21"/>
  <c r="N1448" i="21"/>
  <c r="I1448" i="21"/>
  <c r="J1448" i="21"/>
  <c r="L1448" i="21"/>
  <c r="H1449" i="21"/>
  <c r="O1447" i="21"/>
  <c r="M1447" i="21"/>
  <c r="Q1447" i="21"/>
  <c r="K1447" i="21"/>
  <c r="F1448" i="21"/>
  <c r="E1448" i="21"/>
  <c r="D1449" i="21"/>
  <c r="M1448" i="21"/>
  <c r="K1448" i="21"/>
  <c r="O1448" i="21"/>
  <c r="Q1448" i="21"/>
  <c r="P1449" i="21"/>
  <c r="N1449" i="21"/>
  <c r="J1449" i="21"/>
  <c r="H1450" i="21"/>
  <c r="L1449" i="21"/>
  <c r="I1449" i="21"/>
  <c r="E1449" i="21"/>
  <c r="D1450" i="21"/>
  <c r="F1449" i="21"/>
  <c r="J1450" i="21"/>
  <c r="I1450" i="21"/>
  <c r="H1451" i="21"/>
  <c r="P1450" i="21"/>
  <c r="N1450" i="21"/>
  <c r="L1450" i="21"/>
  <c r="O1449" i="21"/>
  <c r="K1449" i="21"/>
  <c r="Q1449" i="21"/>
  <c r="M1449" i="21"/>
  <c r="E1450" i="21"/>
  <c r="D1451" i="21"/>
  <c r="F1450" i="21"/>
  <c r="K1450" i="21"/>
  <c r="Q1450" i="21"/>
  <c r="O1450" i="21"/>
  <c r="M1450" i="21"/>
  <c r="N1451" i="21"/>
  <c r="H1452" i="21"/>
  <c r="L1451" i="21"/>
  <c r="I1451" i="21"/>
  <c r="P1451" i="21"/>
  <c r="J1451" i="21"/>
  <c r="F1451" i="21"/>
  <c r="E1451" i="21"/>
  <c r="D1452" i="21"/>
  <c r="L1452" i="21"/>
  <c r="I1452" i="21"/>
  <c r="H1453" i="21"/>
  <c r="J1452" i="21"/>
  <c r="P1452" i="21"/>
  <c r="N1452" i="21"/>
  <c r="Q1451" i="21"/>
  <c r="K1451" i="21"/>
  <c r="M1451" i="21"/>
  <c r="O1451" i="21"/>
  <c r="E1452" i="21"/>
  <c r="D1453" i="21"/>
  <c r="F1452" i="21"/>
  <c r="Q1452" i="21"/>
  <c r="K1452" i="21"/>
  <c r="O1452" i="21"/>
  <c r="M1452" i="21"/>
  <c r="N1453" i="21"/>
  <c r="H1454" i="21"/>
  <c r="P1453" i="21"/>
  <c r="I1453" i="21"/>
  <c r="L1453" i="21"/>
  <c r="J1453" i="21"/>
  <c r="D1454" i="21"/>
  <c r="F1453" i="21"/>
  <c r="E1453" i="21"/>
  <c r="I1454" i="21"/>
  <c r="L1454" i="21"/>
  <c r="J1454" i="21"/>
  <c r="H1455" i="21"/>
  <c r="P1454" i="21"/>
  <c r="N1454" i="21"/>
  <c r="M1453" i="21"/>
  <c r="Q1453" i="21"/>
  <c r="O1453" i="21"/>
  <c r="K1453" i="21"/>
  <c r="E1454" i="21"/>
  <c r="F1454" i="21"/>
  <c r="D1455" i="21"/>
  <c r="Q1454" i="21"/>
  <c r="K1454" i="21"/>
  <c r="O1454" i="21"/>
  <c r="M1454" i="21"/>
  <c r="H1456" i="21"/>
  <c r="N1455" i="21"/>
  <c r="P1455" i="21"/>
  <c r="I1455" i="21"/>
  <c r="L1455" i="21"/>
  <c r="J1455" i="21"/>
  <c r="E1455" i="21"/>
  <c r="F1455" i="21"/>
  <c r="D1456" i="21"/>
  <c r="I1456" i="21"/>
  <c r="L1456" i="21"/>
  <c r="J1456" i="21"/>
  <c r="N1456" i="21"/>
  <c r="H1457" i="21"/>
  <c r="P1456" i="21"/>
  <c r="O1455" i="21"/>
  <c r="K1455" i="21"/>
  <c r="M1455" i="21"/>
  <c r="Q1455" i="21"/>
  <c r="D1457" i="21"/>
  <c r="E1456" i="21"/>
  <c r="F1456" i="21"/>
  <c r="Q1456" i="21"/>
  <c r="O1456" i="21"/>
  <c r="K1456" i="21"/>
  <c r="M1456" i="21"/>
  <c r="P1457" i="21"/>
  <c r="L1457" i="21"/>
  <c r="N1457" i="21"/>
  <c r="I1457" i="21"/>
  <c r="J1457" i="21"/>
  <c r="H1458" i="21"/>
  <c r="F1457" i="21"/>
  <c r="E1457" i="21"/>
  <c r="D1458" i="21"/>
  <c r="O1457" i="21"/>
  <c r="M1457" i="21"/>
  <c r="Q1457" i="21"/>
  <c r="K1457" i="21"/>
  <c r="J1458" i="21"/>
  <c r="H1459" i="21"/>
  <c r="L1458" i="21"/>
  <c r="N1458" i="21"/>
  <c r="P1458" i="21"/>
  <c r="I1458" i="21"/>
  <c r="F1458" i="21"/>
  <c r="D1459" i="21"/>
  <c r="E1458" i="21"/>
  <c r="J1459" i="21"/>
  <c r="H1460" i="21"/>
  <c r="L1459" i="21"/>
  <c r="P1459" i="21"/>
  <c r="N1459" i="21"/>
  <c r="I1459" i="21"/>
  <c r="M1458" i="21"/>
  <c r="K1458" i="21"/>
  <c r="Q1458" i="21"/>
  <c r="O1458" i="21"/>
  <c r="F1459" i="21"/>
  <c r="E1459" i="21"/>
  <c r="D1460" i="21"/>
  <c r="I1460" i="21"/>
  <c r="P1460" i="21"/>
  <c r="L1460" i="21"/>
  <c r="H1461" i="21"/>
  <c r="J1460" i="21"/>
  <c r="N1460" i="21"/>
  <c r="O1459" i="21"/>
  <c r="Q1459" i="21"/>
  <c r="M1459" i="21"/>
  <c r="K1459" i="21"/>
  <c r="F1460" i="21"/>
  <c r="E1460" i="21"/>
  <c r="D1461" i="21"/>
  <c r="M1460" i="21"/>
  <c r="Q1460" i="21"/>
  <c r="K1460" i="21"/>
  <c r="O1460" i="21"/>
  <c r="N1461" i="21"/>
  <c r="P1461" i="21"/>
  <c r="J1461" i="21"/>
  <c r="L1461" i="21"/>
  <c r="H1462" i="21"/>
  <c r="I1461" i="21"/>
  <c r="F1461" i="21"/>
  <c r="D1462" i="21"/>
  <c r="E1461" i="21"/>
  <c r="P1462" i="21"/>
  <c r="J1462" i="21"/>
  <c r="N1462" i="21"/>
  <c r="L1462" i="21"/>
  <c r="H1463" i="21"/>
  <c r="I1462" i="21"/>
  <c r="Q1461" i="21"/>
  <c r="O1461" i="21"/>
  <c r="M1461" i="21"/>
  <c r="K1461" i="21"/>
  <c r="F1462" i="21"/>
  <c r="E1462" i="21"/>
  <c r="D1463" i="21"/>
  <c r="H1464" i="21"/>
  <c r="J1463" i="21"/>
  <c r="N1463" i="21"/>
  <c r="P1463" i="21"/>
  <c r="L1463" i="21"/>
  <c r="I1463" i="21"/>
  <c r="M1462" i="21"/>
  <c r="Q1462" i="21"/>
  <c r="O1462" i="21"/>
  <c r="K1462" i="21"/>
  <c r="E1463" i="21"/>
  <c r="D1464" i="21"/>
  <c r="F1463" i="21"/>
  <c r="H1465" i="21"/>
  <c r="I1464" i="21"/>
  <c r="P1464" i="21"/>
  <c r="N1464" i="21"/>
  <c r="J1464" i="21"/>
  <c r="L1464" i="21"/>
  <c r="Q1463" i="21"/>
  <c r="O1463" i="21"/>
  <c r="M1463" i="21"/>
  <c r="K1463" i="21"/>
  <c r="E1464" i="21"/>
  <c r="F1464" i="21"/>
  <c r="D1465" i="21"/>
  <c r="I1465" i="21"/>
  <c r="P1465" i="21"/>
  <c r="L1465" i="21"/>
  <c r="N1465" i="21"/>
  <c r="J1465" i="21"/>
  <c r="H1466" i="21"/>
  <c r="Q1464" i="21"/>
  <c r="O1464" i="21"/>
  <c r="M1464" i="21"/>
  <c r="K1464" i="21"/>
  <c r="D1466" i="21"/>
  <c r="E1465" i="21"/>
  <c r="F1465" i="21"/>
  <c r="O1465" i="21"/>
  <c r="K1465" i="21"/>
  <c r="Q1465" i="21"/>
  <c r="M1465" i="21"/>
  <c r="J1466" i="21"/>
  <c r="H1467" i="21"/>
  <c r="P1466" i="21"/>
  <c r="N1466" i="21"/>
  <c r="I1466" i="21"/>
  <c r="L1466" i="21"/>
  <c r="D1467" i="21"/>
  <c r="E1466" i="21"/>
  <c r="F1466" i="21"/>
  <c r="J1467" i="21"/>
  <c r="I1467" i="21"/>
  <c r="P1467" i="21"/>
  <c r="N1467" i="21"/>
  <c r="L1467" i="21"/>
  <c r="H1468" i="21"/>
  <c r="M1466" i="21"/>
  <c r="K1466" i="21"/>
  <c r="Q1466" i="21"/>
  <c r="O1466" i="21"/>
  <c r="F1467" i="21"/>
  <c r="D1468" i="21"/>
  <c r="E1467" i="21"/>
  <c r="M1467" i="21"/>
  <c r="O1467" i="21"/>
  <c r="K1467" i="21"/>
  <c r="Q1467" i="21"/>
  <c r="L1468" i="21"/>
  <c r="J1468" i="21"/>
  <c r="N1468" i="21"/>
  <c r="P1468" i="21"/>
  <c r="H1469" i="21"/>
  <c r="I1468" i="21"/>
  <c r="E1468" i="21"/>
  <c r="F1468" i="21"/>
  <c r="D1469" i="21"/>
  <c r="P1469" i="21"/>
  <c r="H1470" i="21"/>
  <c r="L1469" i="21"/>
  <c r="I1469" i="21"/>
  <c r="N1469" i="21"/>
  <c r="J1469" i="21"/>
  <c r="M1468" i="21"/>
  <c r="O1468" i="21"/>
  <c r="Q1468" i="21"/>
  <c r="K1468" i="21"/>
  <c r="D1470" i="21"/>
  <c r="E1469" i="21"/>
  <c r="F1469" i="21"/>
  <c r="I1470" i="21"/>
  <c r="J1470" i="21"/>
  <c r="P1470" i="21"/>
  <c r="N1470" i="21"/>
  <c r="L1470" i="21"/>
  <c r="H1471" i="21"/>
  <c r="K1469" i="21"/>
  <c r="O1469" i="21"/>
  <c r="M1469" i="21"/>
  <c r="Q1469" i="21"/>
  <c r="F1470" i="21"/>
  <c r="E1470" i="21"/>
  <c r="D1471" i="21"/>
  <c r="O1470" i="21"/>
  <c r="Q1470" i="21"/>
  <c r="M1470" i="21"/>
  <c r="K1470" i="21"/>
  <c r="P1471" i="21"/>
  <c r="L1471" i="21"/>
  <c r="N1471" i="21"/>
  <c r="H1472" i="21"/>
  <c r="J1471" i="21"/>
  <c r="I1471" i="21"/>
  <c r="F1471" i="21"/>
  <c r="D1472" i="21"/>
  <c r="E1471" i="21"/>
  <c r="N1472" i="21"/>
  <c r="J1472" i="21"/>
  <c r="L1472" i="21"/>
  <c r="I1472" i="21"/>
  <c r="H1473" i="21"/>
  <c r="P1472" i="21"/>
  <c r="M1471" i="21"/>
  <c r="O1471" i="21"/>
  <c r="K1471" i="21"/>
  <c r="Q1471" i="21"/>
  <c r="F1472" i="21"/>
  <c r="E1472" i="21"/>
  <c r="D1473" i="21"/>
  <c r="K1472" i="21"/>
  <c r="O1472" i="21"/>
  <c r="Q1472" i="21"/>
  <c r="M1472" i="21"/>
  <c r="L1473" i="21"/>
  <c r="N1473" i="21"/>
  <c r="P1473" i="21"/>
  <c r="I1473" i="21"/>
  <c r="H1474" i="21"/>
  <c r="J1473" i="21"/>
  <c r="F1473" i="21"/>
  <c r="E1473" i="21"/>
  <c r="D1474" i="21"/>
  <c r="Q1473" i="21"/>
  <c r="M1473" i="21"/>
  <c r="K1473" i="21"/>
  <c r="O1473" i="21"/>
  <c r="P1474" i="21"/>
  <c r="I1474" i="21"/>
  <c r="H1475" i="21"/>
  <c r="J1474" i="21"/>
  <c r="N1474" i="21"/>
  <c r="L1474" i="21"/>
  <c r="D1475" i="21"/>
  <c r="E1474" i="21"/>
  <c r="F1474" i="21"/>
  <c r="M1474" i="21"/>
  <c r="O1474" i="21"/>
  <c r="Q1474" i="21"/>
  <c r="K1474" i="21"/>
  <c r="J1475" i="21"/>
  <c r="P1475" i="21"/>
  <c r="H1476" i="21"/>
  <c r="I1475" i="21"/>
  <c r="N1475" i="21"/>
  <c r="L1475" i="21"/>
  <c r="E1475" i="21"/>
  <c r="F1475" i="21"/>
  <c r="D1476" i="21"/>
  <c r="I1476" i="21"/>
  <c r="H1477" i="21"/>
  <c r="N1476" i="21"/>
  <c r="J1476" i="21"/>
  <c r="P1476" i="21"/>
  <c r="L1476" i="21"/>
  <c r="Q1475" i="21"/>
  <c r="O1475" i="21"/>
  <c r="K1475" i="21"/>
  <c r="M1475" i="21"/>
  <c r="E1476" i="21"/>
  <c r="D1477" i="21"/>
  <c r="F1476" i="21"/>
  <c r="O1476" i="21"/>
  <c r="M1476" i="21"/>
  <c r="Q1476" i="21"/>
  <c r="K1476" i="21"/>
  <c r="I1477" i="21"/>
  <c r="H1478" i="21"/>
  <c r="L1477" i="21"/>
  <c r="N1477" i="21"/>
  <c r="J1477" i="21"/>
  <c r="P1477" i="21"/>
  <c r="E1477" i="21"/>
  <c r="D1478" i="21"/>
  <c r="F1477" i="21"/>
  <c r="K1477" i="21"/>
  <c r="M1477" i="21"/>
  <c r="Q1477" i="21"/>
  <c r="O1477" i="21"/>
  <c r="I1478" i="21"/>
  <c r="N1478" i="21"/>
  <c r="L1478" i="21"/>
  <c r="J1478" i="21"/>
  <c r="H1479" i="21"/>
  <c r="P1478" i="21"/>
  <c r="E1478" i="21"/>
  <c r="D1479" i="21"/>
  <c r="F1478" i="21"/>
  <c r="K1478" i="21"/>
  <c r="Q1478" i="21"/>
  <c r="O1478" i="21"/>
  <c r="M1478" i="21"/>
  <c r="N1479" i="21"/>
  <c r="J1479" i="21"/>
  <c r="P1479" i="21"/>
  <c r="H1480" i="21"/>
  <c r="I1479" i="21"/>
  <c r="L1479" i="21"/>
  <c r="F1479" i="21"/>
  <c r="D1480" i="21"/>
  <c r="E1479" i="21"/>
  <c r="L1480" i="21"/>
  <c r="P1480" i="21"/>
  <c r="N1480" i="21"/>
  <c r="I1480" i="21"/>
  <c r="J1480" i="21"/>
  <c r="H1481" i="21"/>
  <c r="O1479" i="21"/>
  <c r="K1479" i="21"/>
  <c r="Q1479" i="21"/>
  <c r="M1479" i="21"/>
  <c r="D1481" i="21"/>
  <c r="E1480" i="21"/>
  <c r="F1480" i="21"/>
  <c r="Q1480" i="21"/>
  <c r="K1480" i="21"/>
  <c r="O1480" i="21"/>
  <c r="M1480" i="21"/>
  <c r="L1481" i="21"/>
  <c r="P1481" i="21"/>
  <c r="N1481" i="21"/>
  <c r="H1482" i="21"/>
  <c r="I1481" i="21"/>
  <c r="J1481" i="21"/>
  <c r="F1481" i="21"/>
  <c r="E1481" i="21"/>
  <c r="D1482" i="21"/>
  <c r="L1482" i="21"/>
  <c r="I1482" i="21"/>
  <c r="J1482" i="21"/>
  <c r="H1483" i="21"/>
  <c r="P1482" i="21"/>
  <c r="N1482" i="21"/>
  <c r="O1481" i="21"/>
  <c r="Q1481" i="21"/>
  <c r="K1481" i="21"/>
  <c r="M1481" i="21"/>
  <c r="D1483" i="21"/>
  <c r="F1482" i="21"/>
  <c r="E1482" i="21"/>
  <c r="Q1482" i="21"/>
  <c r="M1482" i="21"/>
  <c r="O1482" i="21"/>
  <c r="K1482" i="21"/>
  <c r="P1483" i="21"/>
  <c r="L1483" i="21"/>
  <c r="H1484" i="21"/>
  <c r="J1483" i="21"/>
  <c r="N1483" i="21"/>
  <c r="I1483" i="21"/>
  <c r="D1484" i="21"/>
  <c r="E1483" i="21"/>
  <c r="F1483" i="21"/>
  <c r="I1484" i="21"/>
  <c r="N1484" i="21"/>
  <c r="J1484" i="21"/>
  <c r="P1484" i="21"/>
  <c r="L1484" i="21"/>
  <c r="H1485" i="21"/>
  <c r="Q1483" i="21"/>
  <c r="K1483" i="21"/>
  <c r="O1483" i="21"/>
  <c r="M1483" i="21"/>
  <c r="D1485" i="21"/>
  <c r="F1484" i="21"/>
  <c r="E1484" i="21"/>
  <c r="Q1484" i="21"/>
  <c r="M1484" i="21"/>
  <c r="K1484" i="21"/>
  <c r="O1484" i="21"/>
  <c r="H1486" i="21"/>
  <c r="L1485" i="21"/>
  <c r="J1485" i="21"/>
  <c r="P1485" i="21"/>
  <c r="N1485" i="21"/>
  <c r="I1485" i="21"/>
  <c r="E1485" i="21"/>
  <c r="F1485" i="21"/>
  <c r="D1486" i="21"/>
  <c r="I1486" i="21"/>
  <c r="N1486" i="21"/>
  <c r="L1486" i="21"/>
  <c r="H1487" i="21"/>
  <c r="J1486" i="21"/>
  <c r="P1486" i="21"/>
  <c r="Q1485" i="21"/>
  <c r="O1485" i="21"/>
  <c r="K1485" i="21"/>
  <c r="M1485" i="21"/>
  <c r="F1486" i="21"/>
  <c r="D1487" i="21"/>
  <c r="E1486" i="21"/>
  <c r="O1486" i="21"/>
  <c r="K1486" i="21"/>
  <c r="Q1486" i="21"/>
  <c r="M1486" i="21"/>
  <c r="I1487" i="21"/>
  <c r="P1487" i="21"/>
  <c r="J1487" i="21"/>
  <c r="L1487" i="21"/>
  <c r="N1487" i="21"/>
  <c r="H1488" i="21"/>
  <c r="E1487" i="21"/>
  <c r="D1488" i="21"/>
  <c r="F1487" i="21"/>
  <c r="Q1487" i="21"/>
  <c r="K1487" i="21"/>
  <c r="M1487" i="21"/>
  <c r="O1487" i="21"/>
  <c r="P1488" i="21"/>
  <c r="N1488" i="21"/>
  <c r="H1489" i="21"/>
  <c r="L1488" i="21"/>
  <c r="J1488" i="21"/>
  <c r="I1488" i="21"/>
  <c r="D1489" i="21"/>
  <c r="F1488" i="21"/>
  <c r="E1488" i="21"/>
  <c r="L1489" i="21"/>
  <c r="J1489" i="21"/>
  <c r="H1490" i="21"/>
  <c r="P1489" i="21"/>
  <c r="I1489" i="21"/>
  <c r="N1489" i="21"/>
  <c r="K1488" i="21"/>
  <c r="M1488" i="21"/>
  <c r="Q1488" i="21"/>
  <c r="O1488" i="21"/>
  <c r="F1489" i="21"/>
  <c r="D1490" i="21"/>
  <c r="E1489" i="21"/>
  <c r="J1490" i="21"/>
  <c r="I1490" i="21"/>
  <c r="H1491" i="21"/>
  <c r="P1490" i="21"/>
  <c r="N1490" i="21"/>
  <c r="L1490" i="21"/>
  <c r="Q1489" i="21"/>
  <c r="O1489" i="21"/>
  <c r="M1489" i="21"/>
  <c r="K1489" i="21"/>
  <c r="D1491" i="21"/>
  <c r="E1490" i="21"/>
  <c r="F1490" i="21"/>
  <c r="O1490" i="21"/>
  <c r="Q1490" i="21"/>
  <c r="M1490" i="21"/>
  <c r="K1490" i="21"/>
  <c r="J1491" i="21"/>
  <c r="I1491" i="21"/>
  <c r="L1491" i="21"/>
  <c r="H1492" i="21"/>
  <c r="N1491" i="21"/>
  <c r="P1491" i="21"/>
  <c r="F1491" i="21"/>
  <c r="D1492" i="21"/>
  <c r="E1491" i="21"/>
  <c r="K1491" i="21"/>
  <c r="O1491" i="21"/>
  <c r="Q1491" i="21"/>
  <c r="M1491" i="21"/>
  <c r="H1493" i="21"/>
  <c r="N1492" i="21"/>
  <c r="J1492" i="21"/>
  <c r="I1492" i="21"/>
  <c r="P1492" i="21"/>
  <c r="L1492" i="21"/>
  <c r="E1492" i="21"/>
  <c r="F1492" i="21"/>
  <c r="D1493" i="21"/>
  <c r="I1493" i="21"/>
  <c r="H1494" i="21"/>
  <c r="N1493" i="21"/>
  <c r="L1493" i="21"/>
  <c r="J1493" i="21"/>
  <c r="P1493" i="21"/>
  <c r="M1492" i="21"/>
  <c r="Q1492" i="21"/>
  <c r="O1492" i="21"/>
  <c r="K1492" i="21"/>
  <c r="E1493" i="21"/>
  <c r="D1494" i="21"/>
  <c r="F1493" i="21"/>
  <c r="Q1493" i="21"/>
  <c r="M1493" i="21"/>
  <c r="K1493" i="21"/>
  <c r="O1493" i="21"/>
  <c r="N1494" i="21"/>
  <c r="J1494" i="21"/>
  <c r="P1494" i="21"/>
  <c r="H1495" i="21"/>
  <c r="L1494" i="21"/>
  <c r="I1494" i="21"/>
  <c r="D1495" i="21"/>
  <c r="F1494" i="21"/>
  <c r="E1494" i="21"/>
  <c r="N1495" i="21"/>
  <c r="I1495" i="21"/>
  <c r="L1495" i="21"/>
  <c r="J1495" i="21"/>
  <c r="H1496" i="21"/>
  <c r="P1495" i="21"/>
  <c r="K1494" i="21"/>
  <c r="O1494" i="21"/>
  <c r="M1494" i="21"/>
  <c r="Q1494" i="21"/>
  <c r="E1495" i="21"/>
  <c r="F1495" i="21"/>
  <c r="D1496" i="21"/>
  <c r="Q1495" i="21"/>
  <c r="K1495" i="21"/>
  <c r="O1495" i="21"/>
  <c r="M1495" i="21"/>
  <c r="P1496" i="21"/>
  <c r="N1496" i="21"/>
  <c r="I1496" i="21"/>
  <c r="H1497" i="21"/>
  <c r="J1496" i="21"/>
  <c r="L1496" i="21"/>
  <c r="F1496" i="21"/>
  <c r="D1497" i="21"/>
  <c r="E1496" i="21"/>
  <c r="O1496" i="21"/>
  <c r="K1496" i="21"/>
  <c r="M1496" i="21"/>
  <c r="Q1496" i="21"/>
  <c r="H1498" i="21"/>
  <c r="P1497" i="21"/>
  <c r="N1497" i="21"/>
  <c r="J1497" i="21"/>
  <c r="I1497" i="21"/>
  <c r="L1497" i="21"/>
  <c r="E1497" i="21"/>
  <c r="D1498" i="21"/>
  <c r="F1497" i="21"/>
  <c r="H1499" i="21"/>
  <c r="I1498" i="21"/>
  <c r="P1498" i="21"/>
  <c r="N1498" i="21"/>
  <c r="J1498" i="21"/>
  <c r="L1498" i="21"/>
  <c r="K1497" i="21"/>
  <c r="M1497" i="21"/>
  <c r="Q1497" i="21"/>
  <c r="O1497" i="21"/>
  <c r="F1498" i="21"/>
  <c r="E1498" i="21"/>
  <c r="D1499" i="21"/>
  <c r="N1499" i="21"/>
  <c r="L1499" i="21"/>
  <c r="H1500" i="21"/>
  <c r="J1499" i="21"/>
  <c r="I1499" i="21"/>
  <c r="P1499" i="21"/>
  <c r="Q1498" i="21"/>
  <c r="K1498" i="21"/>
  <c r="O1498" i="21"/>
  <c r="M1498" i="21"/>
  <c r="F1499" i="21"/>
  <c r="D1500" i="21"/>
  <c r="E1499" i="21"/>
  <c r="L1500" i="21"/>
  <c r="J1500" i="21"/>
  <c r="P1500" i="21"/>
  <c r="N1500" i="21"/>
  <c r="H1501" i="21"/>
  <c r="I1500" i="21"/>
  <c r="M1499" i="21"/>
  <c r="O1499" i="21"/>
  <c r="Q1499" i="21"/>
  <c r="K1499" i="21"/>
  <c r="F1500" i="21"/>
  <c r="D1501" i="21"/>
  <c r="E1500" i="21"/>
  <c r="H1502" i="21"/>
  <c r="N1501" i="21"/>
  <c r="I1501" i="21"/>
  <c r="L1501" i="21"/>
  <c r="P1501" i="21"/>
  <c r="J1501" i="21"/>
  <c r="O1500" i="21"/>
  <c r="K1500" i="21"/>
  <c r="Q1500" i="21"/>
  <c r="M1500" i="21"/>
  <c r="F1501" i="21"/>
  <c r="E1501" i="21"/>
  <c r="D1502" i="21"/>
  <c r="P1502" i="21"/>
  <c r="N1502" i="21"/>
  <c r="L1502" i="21"/>
  <c r="J1502" i="21"/>
  <c r="H1503" i="21"/>
  <c r="I1502" i="21"/>
  <c r="O1501" i="21"/>
  <c r="K1501" i="21"/>
  <c r="M1501" i="21"/>
  <c r="Q1501" i="21"/>
  <c r="F1502" i="21"/>
  <c r="E1502" i="21"/>
  <c r="D1503" i="21"/>
  <c r="J1503" i="21"/>
  <c r="N1503" i="21"/>
  <c r="P1503" i="21"/>
  <c r="L1503" i="21"/>
  <c r="I1503" i="21"/>
  <c r="H1504" i="21"/>
  <c r="K1502" i="21"/>
  <c r="Q1502" i="21"/>
  <c r="O1502" i="21"/>
  <c r="M1502" i="21"/>
  <c r="D1504" i="21"/>
  <c r="E1503" i="21"/>
  <c r="F1503" i="21"/>
  <c r="O1503" i="21"/>
  <c r="K1503" i="21"/>
  <c r="Q1503" i="21"/>
  <c r="M1503" i="21"/>
  <c r="L1504" i="21"/>
  <c r="P1504" i="21"/>
  <c r="J1504" i="21"/>
  <c r="I1504" i="21"/>
  <c r="N1504" i="21"/>
  <c r="H1505" i="21"/>
  <c r="F1504" i="21"/>
  <c r="E1504" i="21"/>
  <c r="D1505" i="21"/>
  <c r="O1504" i="21"/>
  <c r="M1504" i="21"/>
  <c r="Q1504" i="21"/>
  <c r="K1504" i="21"/>
  <c r="P1505" i="21"/>
  <c r="I1505" i="21"/>
  <c r="H1506" i="21"/>
  <c r="J1505" i="21"/>
  <c r="N1505" i="21"/>
  <c r="L1505" i="21"/>
  <c r="F1505" i="21"/>
  <c r="D1506" i="21"/>
  <c r="E1505" i="21"/>
  <c r="M1505" i="21"/>
  <c r="O1505" i="21"/>
  <c r="Q1505" i="21"/>
  <c r="K1505" i="21"/>
  <c r="I1506" i="21"/>
  <c r="H1507" i="21"/>
  <c r="N1506" i="21"/>
  <c r="P1506" i="21"/>
  <c r="J1506" i="21"/>
  <c r="L1506" i="21"/>
  <c r="E1506" i="21"/>
  <c r="F1506" i="21"/>
  <c r="D1507" i="21"/>
  <c r="M1506" i="21"/>
  <c r="O1506" i="21"/>
  <c r="Q1506" i="21"/>
  <c r="K1506" i="21"/>
  <c r="H1508" i="21"/>
  <c r="N1507" i="21"/>
  <c r="P1507" i="21"/>
  <c r="I1507" i="21"/>
  <c r="L1507" i="21"/>
  <c r="J1507" i="21"/>
  <c r="F1507" i="21"/>
  <c r="D1508" i="21"/>
  <c r="E1507" i="21"/>
  <c r="L1508" i="21"/>
  <c r="J1508" i="21"/>
  <c r="P1508" i="21"/>
  <c r="N1508" i="21"/>
  <c r="H1509" i="21"/>
  <c r="I1508" i="21"/>
  <c r="M1507" i="21"/>
  <c r="O1507" i="21"/>
  <c r="Q1507" i="21"/>
  <c r="K1507" i="21"/>
  <c r="E1508" i="21"/>
  <c r="D1509" i="21"/>
  <c r="F1508" i="21"/>
  <c r="N1509" i="21"/>
  <c r="P1509" i="21"/>
  <c r="L1509" i="21"/>
  <c r="I1509" i="21"/>
  <c r="H1510" i="21"/>
  <c r="J1509" i="21"/>
  <c r="Q1508" i="21"/>
  <c r="K1508" i="21"/>
  <c r="O1508" i="21"/>
  <c r="M1508" i="21"/>
  <c r="D1510" i="21"/>
  <c r="F1509" i="21"/>
  <c r="E1509" i="21"/>
  <c r="M1509" i="21"/>
  <c r="K1509" i="21"/>
  <c r="Q1509" i="21"/>
  <c r="O1509" i="21"/>
  <c r="H1511" i="21"/>
  <c r="L1510" i="21"/>
  <c r="N1510" i="21"/>
  <c r="J1510" i="21"/>
  <c r="I1510" i="21"/>
  <c r="P1510" i="21"/>
  <c r="E1510" i="21"/>
  <c r="F1510" i="21"/>
  <c r="D1511" i="21"/>
  <c r="P1511" i="21"/>
  <c r="L1511" i="21"/>
  <c r="N1511" i="21"/>
  <c r="H1512" i="21"/>
  <c r="J1511" i="21"/>
  <c r="I1511" i="21"/>
  <c r="K1510" i="21"/>
  <c r="M1510" i="21"/>
  <c r="Q1510" i="21"/>
  <c r="O1510" i="21"/>
  <c r="E1511" i="21"/>
  <c r="F1511" i="21"/>
  <c r="D1512" i="21"/>
  <c r="L1512" i="21"/>
  <c r="H1513" i="21"/>
  <c r="J1512" i="21"/>
  <c r="I1512" i="21"/>
  <c r="P1512" i="21"/>
  <c r="N1512" i="21"/>
  <c r="Q1511" i="21"/>
  <c r="M1511" i="21"/>
  <c r="O1511" i="21"/>
  <c r="K1511" i="21"/>
  <c r="F1512" i="21"/>
  <c r="D1513" i="21"/>
  <c r="E1512" i="21"/>
  <c r="P1513" i="21"/>
  <c r="J1513" i="21"/>
  <c r="N1513" i="21"/>
  <c r="H1514" i="21"/>
  <c r="L1513" i="21"/>
  <c r="I1513" i="21"/>
  <c r="O1512" i="21"/>
  <c r="Q1512" i="21"/>
  <c r="K1512" i="21"/>
  <c r="M1512" i="21"/>
  <c r="E1513" i="21"/>
  <c r="D1514" i="21"/>
  <c r="F1513" i="21"/>
  <c r="L1514" i="21"/>
  <c r="N1514" i="21"/>
  <c r="P1514" i="21"/>
  <c r="I1514" i="21"/>
  <c r="H1515" i="21"/>
  <c r="J1514" i="21"/>
  <c r="M1513" i="21"/>
  <c r="Q1513" i="21"/>
  <c r="K1513" i="21"/>
  <c r="O1513" i="21"/>
  <c r="E1514" i="21"/>
  <c r="D1515" i="21"/>
  <c r="F1514" i="21"/>
  <c r="K1514" i="21"/>
  <c r="Q1514" i="21"/>
  <c r="M1514" i="21"/>
  <c r="O1514" i="21"/>
  <c r="L1515" i="21"/>
  <c r="N1515" i="21"/>
  <c r="J1515" i="21"/>
  <c r="H1516" i="21"/>
  <c r="P1515" i="21"/>
  <c r="I1515" i="21"/>
  <c r="E1515" i="21"/>
  <c r="D1516" i="21"/>
  <c r="F1515" i="21"/>
  <c r="N1516" i="21"/>
  <c r="J1516" i="21"/>
  <c r="P1516" i="21"/>
  <c r="L1516" i="21"/>
  <c r="H1517" i="21"/>
  <c r="I1516" i="21"/>
  <c r="K1515" i="21"/>
  <c r="M1515" i="21"/>
  <c r="O1515" i="21"/>
  <c r="Q1515" i="21"/>
  <c r="E1516" i="21"/>
  <c r="F1516" i="21"/>
  <c r="D1517" i="21"/>
  <c r="J1517" i="21"/>
  <c r="N1517" i="21"/>
  <c r="L1517" i="21"/>
  <c r="P1517" i="21"/>
  <c r="H1518" i="21"/>
  <c r="I1517" i="21"/>
  <c r="Q1516" i="21"/>
  <c r="K1516" i="21"/>
  <c r="M1516" i="21"/>
  <c r="O1516" i="21"/>
  <c r="F1517" i="21"/>
  <c r="D1518" i="21"/>
  <c r="E1517" i="21"/>
  <c r="N1518" i="21"/>
  <c r="P1518" i="21"/>
  <c r="H1519" i="21"/>
  <c r="I1518" i="21"/>
  <c r="J1518" i="21"/>
  <c r="L1518" i="21"/>
  <c r="K1517" i="21"/>
  <c r="Q1517" i="21"/>
  <c r="O1517" i="21"/>
  <c r="M1517" i="21"/>
  <c r="F1518" i="21"/>
  <c r="E1518" i="21"/>
  <c r="D1519" i="21"/>
  <c r="L1519" i="21"/>
  <c r="N1519" i="21"/>
  <c r="P1519" i="21"/>
  <c r="J1519" i="21"/>
  <c r="H1520" i="21"/>
  <c r="I1519" i="21"/>
  <c r="Q1518" i="21"/>
  <c r="M1518" i="21"/>
  <c r="K1518" i="21"/>
  <c r="O1518" i="21"/>
  <c r="E1519" i="21"/>
  <c r="D1520" i="21"/>
  <c r="F1519" i="21"/>
  <c r="L1520" i="21"/>
  <c r="I1520" i="21"/>
  <c r="N1520" i="21"/>
  <c r="H1521" i="21"/>
  <c r="J1520" i="21"/>
  <c r="P1520" i="21"/>
  <c r="M1519" i="21"/>
  <c r="K1519" i="21"/>
  <c r="O1519" i="21"/>
  <c r="Q1519" i="21"/>
  <c r="E1520" i="21"/>
  <c r="D1521" i="21"/>
  <c r="F1520" i="21"/>
  <c r="O1520" i="21"/>
  <c r="M1520" i="21"/>
  <c r="K1520" i="21"/>
  <c r="Q1520" i="21"/>
  <c r="H1522" i="21"/>
  <c r="J1521" i="21"/>
  <c r="L1521" i="21"/>
  <c r="P1521" i="21"/>
  <c r="N1521" i="21"/>
  <c r="I1521" i="21"/>
  <c r="E1521" i="21"/>
  <c r="D1522" i="21"/>
  <c r="F1521" i="21"/>
  <c r="H1523" i="21"/>
  <c r="J1522" i="21"/>
  <c r="L1522" i="21"/>
  <c r="N1522" i="21"/>
  <c r="I1522" i="21"/>
  <c r="P1522" i="21"/>
  <c r="O1521" i="21"/>
  <c r="M1521" i="21"/>
  <c r="Q1521" i="21"/>
  <c r="K1521" i="21"/>
  <c r="F1522" i="21"/>
  <c r="E1522" i="21"/>
  <c r="D1523" i="21"/>
  <c r="I1523" i="21"/>
  <c r="L1523" i="21"/>
  <c r="N1523" i="21"/>
  <c r="J1523" i="21"/>
  <c r="P1523" i="21"/>
  <c r="H1524" i="21"/>
  <c r="O1522" i="21"/>
  <c r="M1522" i="21"/>
  <c r="K1522" i="21"/>
  <c r="Q1522" i="21"/>
  <c r="F1523" i="21"/>
  <c r="E1523" i="21"/>
  <c r="D1524" i="21"/>
  <c r="Q1523" i="21"/>
  <c r="M1523" i="21"/>
  <c r="O1523" i="21"/>
  <c r="K1523" i="21"/>
  <c r="I1524" i="21"/>
  <c r="J1524" i="21"/>
  <c r="L1524" i="21"/>
  <c r="H1525" i="21"/>
  <c r="N1524" i="21"/>
  <c r="P1524" i="21"/>
  <c r="E1524" i="21"/>
  <c r="F1524" i="21"/>
  <c r="D1525" i="21"/>
  <c r="Q1524" i="21"/>
  <c r="K1524" i="21"/>
  <c r="M1524" i="21"/>
  <c r="O1524" i="21"/>
  <c r="L1525" i="21"/>
  <c r="P1525" i="21"/>
  <c r="J1525" i="21"/>
  <c r="I1525" i="21"/>
  <c r="H1526" i="21"/>
  <c r="N1525" i="21"/>
  <c r="F1525" i="21"/>
  <c r="D1526" i="21"/>
  <c r="E1525" i="21"/>
  <c r="M1525" i="21"/>
  <c r="Q1525" i="21"/>
  <c r="O1525" i="21"/>
  <c r="K1525" i="21"/>
  <c r="I1526" i="21"/>
  <c r="N1526" i="21"/>
  <c r="L1526" i="21"/>
  <c r="H1527" i="21"/>
  <c r="P1526" i="21"/>
  <c r="J1526" i="21"/>
  <c r="E1526" i="21"/>
  <c r="F1526" i="21"/>
  <c r="D1527" i="21"/>
  <c r="K1526" i="21"/>
  <c r="Q1526" i="21"/>
  <c r="M1526" i="21"/>
  <c r="O1526" i="21"/>
  <c r="H1528" i="21"/>
  <c r="I1527" i="21"/>
  <c r="P1527" i="21"/>
  <c r="N1527" i="21"/>
  <c r="J1527" i="21"/>
  <c r="L1527" i="21"/>
  <c r="E1527" i="21"/>
  <c r="D1528" i="21"/>
  <c r="F1527" i="21"/>
  <c r="J1528" i="21"/>
  <c r="H1529" i="21"/>
  <c r="N1528" i="21"/>
  <c r="L1528" i="21"/>
  <c r="P1528" i="21"/>
  <c r="I1528" i="21"/>
  <c r="O1527" i="21"/>
  <c r="M1527" i="21"/>
  <c r="Q1527" i="21"/>
  <c r="K1527" i="21"/>
  <c r="E1528" i="21"/>
  <c r="D1529" i="21"/>
  <c r="F1528" i="21"/>
  <c r="N1529" i="21"/>
  <c r="L1529" i="21"/>
  <c r="I1529" i="21"/>
  <c r="P1529" i="21"/>
  <c r="J1529" i="21"/>
  <c r="H1530" i="21"/>
  <c r="O1528" i="21"/>
  <c r="K1528" i="21"/>
  <c r="M1528" i="21"/>
  <c r="Q1528" i="21"/>
  <c r="D1530" i="21"/>
  <c r="E1529" i="21"/>
  <c r="F1529" i="21"/>
  <c r="Q1529" i="21"/>
  <c r="K1529" i="21"/>
  <c r="O1529" i="21"/>
  <c r="M1529" i="21"/>
  <c r="P1530" i="21"/>
  <c r="N1530" i="21"/>
  <c r="J1530" i="21"/>
  <c r="L1530" i="21"/>
  <c r="I1530" i="21"/>
  <c r="H1531" i="21"/>
  <c r="D1531" i="21"/>
  <c r="E1530" i="21"/>
  <c r="F1530" i="21"/>
  <c r="M1530" i="21"/>
  <c r="O1530" i="21"/>
  <c r="K1530" i="21"/>
  <c r="Q1530" i="21"/>
  <c r="L1531" i="21"/>
  <c r="J1531" i="21"/>
  <c r="N1531" i="21"/>
  <c r="I1531" i="21"/>
  <c r="P1531" i="21"/>
  <c r="H1532" i="21"/>
  <c r="E1531" i="21"/>
  <c r="F1531" i="21"/>
  <c r="D1532" i="21"/>
  <c r="K1531" i="21"/>
  <c r="M1531" i="21"/>
  <c r="O1531" i="21"/>
  <c r="Q1531" i="21"/>
  <c r="N1532" i="21"/>
  <c r="I1532" i="21"/>
  <c r="L1532" i="21"/>
  <c r="J1532" i="21"/>
  <c r="P1532" i="21"/>
  <c r="H1533" i="21"/>
  <c r="F1532" i="21"/>
  <c r="D1533" i="21"/>
  <c r="E1532" i="21"/>
  <c r="O1532" i="21"/>
  <c r="K1532" i="21"/>
  <c r="Q1532" i="21"/>
  <c r="M1532" i="21"/>
  <c r="J1533" i="21"/>
  <c r="P1533" i="21"/>
  <c r="N1533" i="21"/>
  <c r="H1534" i="21"/>
  <c r="L1533" i="21"/>
  <c r="I1533" i="21"/>
  <c r="D1534" i="21"/>
  <c r="F1533" i="21"/>
  <c r="E1533" i="21"/>
  <c r="P1534" i="21"/>
  <c r="L1534" i="21"/>
  <c r="J1534" i="21"/>
  <c r="N1534" i="21"/>
  <c r="I1534" i="21"/>
  <c r="H1535" i="21"/>
  <c r="M1533" i="21"/>
  <c r="Q1533" i="21"/>
  <c r="K1533" i="21"/>
  <c r="O1533" i="21"/>
  <c r="F1534" i="21"/>
  <c r="D1535" i="21"/>
  <c r="E1534" i="21"/>
  <c r="M1534" i="21"/>
  <c r="O1534" i="21"/>
  <c r="Q1534" i="21"/>
  <c r="K1534" i="21"/>
  <c r="N1535" i="21"/>
  <c r="I1535" i="21"/>
  <c r="J1535" i="21"/>
  <c r="L1535" i="21"/>
  <c r="P1535" i="21"/>
  <c r="H1536" i="21"/>
  <c r="D1536" i="21"/>
  <c r="E1535" i="21"/>
  <c r="F1535" i="21"/>
  <c r="O1535" i="21"/>
  <c r="K1535" i="21"/>
  <c r="Q1535" i="21"/>
  <c r="M1535" i="21"/>
  <c r="J1536" i="21"/>
  <c r="H1537" i="21"/>
  <c r="P1536" i="21"/>
  <c r="N1536" i="21"/>
  <c r="I1536" i="21"/>
  <c r="L1536" i="21"/>
  <c r="E1536" i="21"/>
  <c r="F1536" i="21"/>
  <c r="D1537" i="21"/>
  <c r="P1537" i="21"/>
  <c r="I1537" i="21"/>
  <c r="N1537" i="21"/>
  <c r="J1537" i="21"/>
  <c r="H1538" i="21"/>
  <c r="L1537" i="21"/>
  <c r="K1536" i="21"/>
  <c r="M1536" i="21"/>
  <c r="O1536" i="21"/>
  <c r="Q1536" i="21"/>
  <c r="E1537" i="21"/>
  <c r="F1537" i="21"/>
  <c r="D1538" i="21"/>
  <c r="Q1537" i="21"/>
  <c r="M1537" i="21"/>
  <c r="O1537" i="21"/>
  <c r="K1537" i="21"/>
  <c r="H1539" i="21"/>
  <c r="I1538" i="21"/>
  <c r="N1538" i="21"/>
  <c r="P1538" i="21"/>
  <c r="J1538" i="21"/>
  <c r="L1538" i="21"/>
  <c r="E1538" i="21"/>
  <c r="D1539" i="21"/>
  <c r="F1538" i="21"/>
  <c r="L1539" i="21"/>
  <c r="P1539" i="21"/>
  <c r="I1539" i="21"/>
  <c r="H1540" i="21"/>
  <c r="J1539" i="21"/>
  <c r="N1539" i="21"/>
  <c r="M1538" i="21"/>
  <c r="O1538" i="21"/>
  <c r="K1538" i="21"/>
  <c r="Q1538" i="21"/>
  <c r="E1539" i="21"/>
  <c r="F1539" i="21"/>
  <c r="D1540" i="21"/>
  <c r="O1539" i="21"/>
  <c r="Q1539" i="21"/>
  <c r="M1539" i="21"/>
  <c r="K1539" i="21"/>
  <c r="L1540" i="21"/>
  <c r="J1540" i="21"/>
  <c r="I1540" i="21"/>
  <c r="P1540" i="21"/>
  <c r="H1541" i="21"/>
  <c r="N1540" i="21"/>
  <c r="D1541" i="21"/>
  <c r="E1540" i="21"/>
  <c r="F1540" i="21"/>
  <c r="O1540" i="21"/>
  <c r="K1540" i="21"/>
  <c r="Q1540" i="21"/>
  <c r="M1540" i="21"/>
  <c r="L1541" i="21"/>
  <c r="J1541" i="21"/>
  <c r="H1542" i="21"/>
  <c r="I1541" i="21"/>
  <c r="P1541" i="21"/>
  <c r="N1541" i="21"/>
  <c r="E1541" i="21"/>
  <c r="F1541" i="21"/>
  <c r="D1542" i="21"/>
  <c r="N1542" i="21"/>
  <c r="J1542" i="21"/>
  <c r="I1542" i="21"/>
  <c r="L1542" i="21"/>
  <c r="P1542" i="21"/>
  <c r="H1543" i="21"/>
  <c r="Q1541" i="21"/>
  <c r="M1541" i="21"/>
  <c r="O1541" i="21"/>
  <c r="K1541" i="21"/>
  <c r="F1542" i="21"/>
  <c r="E1542" i="21"/>
  <c r="D1543" i="21"/>
  <c r="K1542" i="21"/>
  <c r="O1542" i="21"/>
  <c r="M1542" i="21"/>
  <c r="Q1542" i="21"/>
  <c r="L1543" i="21"/>
  <c r="I1543" i="21"/>
  <c r="N1543" i="21"/>
  <c r="P1543" i="21"/>
  <c r="J1543" i="21"/>
  <c r="H1544" i="21"/>
  <c r="F1543" i="21"/>
  <c r="E1543" i="21"/>
  <c r="D1544" i="21"/>
  <c r="K1543" i="21"/>
  <c r="Q1543" i="21"/>
  <c r="M1543" i="21"/>
  <c r="O1543" i="21"/>
  <c r="H1545" i="21"/>
  <c r="N1544" i="21"/>
  <c r="J1544" i="21"/>
  <c r="P1544" i="21"/>
  <c r="I1544" i="21"/>
  <c r="L1544" i="21"/>
  <c r="F1544" i="21"/>
  <c r="D1545" i="21"/>
  <c r="E1544" i="21"/>
  <c r="J1545" i="21"/>
  <c r="P1545" i="21"/>
  <c r="N1545" i="21"/>
  <c r="H1546" i="21"/>
  <c r="I1545" i="21"/>
  <c r="L1545" i="21"/>
  <c r="M1544" i="21"/>
  <c r="O1544" i="21"/>
  <c r="Q1544" i="21"/>
  <c r="K1544" i="21"/>
  <c r="E1545" i="21"/>
  <c r="F1545" i="21"/>
  <c r="D1546" i="21"/>
  <c r="J1546" i="21"/>
  <c r="H1547" i="21"/>
  <c r="I1546" i="21"/>
  <c r="L1546" i="21"/>
  <c r="N1546" i="21"/>
  <c r="P1546" i="21"/>
  <c r="O1545" i="21"/>
  <c r="Q1545" i="21"/>
  <c r="K1545" i="21"/>
  <c r="M1545" i="21"/>
  <c r="E1546" i="21"/>
  <c r="F1546" i="21"/>
  <c r="D1547" i="21"/>
  <c r="N1547" i="21"/>
  <c r="I1547" i="21"/>
  <c r="P1547" i="21"/>
  <c r="L1547" i="21"/>
  <c r="J1547" i="21"/>
  <c r="H1548" i="21"/>
  <c r="O1546" i="21"/>
  <c r="K1546" i="21"/>
  <c r="Q1546" i="21"/>
  <c r="M1546" i="21"/>
  <c r="E1547" i="21"/>
  <c r="D1548" i="21"/>
  <c r="F1547" i="21"/>
  <c r="K1547" i="21"/>
  <c r="M1547" i="21"/>
  <c r="O1547" i="21"/>
  <c r="Q1547" i="21"/>
  <c r="L1548" i="21"/>
  <c r="I1548" i="21"/>
  <c r="J1548" i="21"/>
  <c r="P1548" i="21"/>
  <c r="N1548" i="21"/>
  <c r="H1549" i="21"/>
  <c r="D1549" i="21"/>
  <c r="E1548" i="21"/>
  <c r="F1548" i="21"/>
  <c r="M1548" i="21"/>
  <c r="O1548" i="21"/>
  <c r="K1548" i="21"/>
  <c r="Q1548" i="21"/>
  <c r="N1549" i="21"/>
  <c r="H1550" i="21"/>
  <c r="J1549" i="21"/>
  <c r="L1549" i="21"/>
  <c r="I1549" i="21"/>
  <c r="P1549" i="21"/>
  <c r="E1549" i="21"/>
  <c r="D1550" i="21"/>
  <c r="F1549" i="21"/>
  <c r="L1550" i="21"/>
  <c r="J1550" i="21"/>
  <c r="H1551" i="21"/>
  <c r="N1550" i="21"/>
  <c r="I1550" i="21"/>
  <c r="P1550" i="21"/>
  <c r="Q1549" i="21"/>
  <c r="M1549" i="21"/>
  <c r="O1549" i="21"/>
  <c r="K1549" i="21"/>
  <c r="D1551" i="21"/>
  <c r="E1550" i="21"/>
  <c r="F1550" i="21"/>
  <c r="P1551" i="21"/>
  <c r="I1551" i="21"/>
  <c r="J1551" i="21"/>
  <c r="H1552" i="21"/>
  <c r="L1551" i="21"/>
  <c r="N1551" i="21"/>
  <c r="O1550" i="21"/>
  <c r="Q1550" i="21"/>
  <c r="K1550" i="21"/>
  <c r="M1550" i="21"/>
  <c r="D1552" i="21"/>
  <c r="E1551" i="21"/>
  <c r="F1551" i="21"/>
  <c r="K1551" i="21"/>
  <c r="O1551" i="21"/>
  <c r="Q1551" i="21"/>
  <c r="M1551" i="21"/>
  <c r="N1552" i="21"/>
  <c r="J1552" i="21"/>
  <c r="H1553" i="21"/>
  <c r="L1552" i="21"/>
  <c r="I1552" i="21"/>
  <c r="P1552" i="21"/>
  <c r="E1552" i="21"/>
  <c r="F1552" i="21"/>
  <c r="D1553" i="21"/>
  <c r="J1553" i="21"/>
  <c r="P1553" i="21"/>
  <c r="N1553" i="21"/>
  <c r="H1554" i="21"/>
  <c r="L1553" i="21"/>
  <c r="I1553" i="21"/>
  <c r="K1552" i="21"/>
  <c r="Q1552" i="21"/>
  <c r="M1552" i="21"/>
  <c r="O1552" i="21"/>
  <c r="E1553" i="21"/>
  <c r="D1554" i="21"/>
  <c r="F1553" i="21"/>
  <c r="J1554" i="21"/>
  <c r="H1555" i="21"/>
  <c r="L1554" i="21"/>
  <c r="P1554" i="21"/>
  <c r="I1554" i="21"/>
  <c r="N1554" i="21"/>
  <c r="K1553" i="21"/>
  <c r="M1553" i="21"/>
  <c r="O1553" i="21"/>
  <c r="Q1553" i="21"/>
  <c r="D1555" i="21"/>
  <c r="E1554" i="21"/>
  <c r="F1554" i="21"/>
  <c r="H1556" i="21"/>
  <c r="N1555" i="21"/>
  <c r="P1555" i="21"/>
  <c r="J1555" i="21"/>
  <c r="L1555" i="21"/>
  <c r="I1555" i="21"/>
  <c r="Q1554" i="21"/>
  <c r="M1554" i="21"/>
  <c r="O1554" i="21"/>
  <c r="K1554" i="21"/>
  <c r="E1555" i="21"/>
  <c r="D1556" i="21"/>
  <c r="F1555" i="21"/>
  <c r="H1557" i="21"/>
  <c r="N1556" i="21"/>
  <c r="P1556" i="21"/>
  <c r="I1556" i="21"/>
  <c r="L1556" i="21"/>
  <c r="J1556" i="21"/>
  <c r="M1555" i="21"/>
  <c r="Q1555" i="21"/>
  <c r="O1555" i="21"/>
  <c r="K1555" i="21"/>
  <c r="E1556" i="21"/>
  <c r="F1556" i="21"/>
  <c r="D1557" i="21"/>
  <c r="H1558" i="21"/>
  <c r="J1557" i="21"/>
  <c r="L1557" i="21"/>
  <c r="I1557" i="21"/>
  <c r="P1557" i="21"/>
  <c r="N1557" i="21"/>
  <c r="O1556" i="21"/>
  <c r="Q1556" i="21"/>
  <c r="K1556" i="21"/>
  <c r="M1556" i="21"/>
  <c r="D1558" i="21"/>
  <c r="E1557" i="21"/>
  <c r="F1557" i="21"/>
  <c r="J1558" i="21"/>
  <c r="H1559" i="21"/>
  <c r="L1558" i="21"/>
  <c r="P1558" i="21"/>
  <c r="N1558" i="21"/>
  <c r="I1558" i="21"/>
  <c r="M1557" i="21"/>
  <c r="O1557" i="21"/>
  <c r="K1557" i="21"/>
  <c r="Q1557" i="21"/>
  <c r="F1558" i="21"/>
  <c r="E1558" i="21"/>
  <c r="D1559" i="21"/>
  <c r="P1559" i="21"/>
  <c r="N1559" i="21"/>
  <c r="L1559" i="21"/>
  <c r="I1559" i="21"/>
  <c r="H1560" i="21"/>
  <c r="J1559" i="21"/>
  <c r="O1558" i="21"/>
  <c r="K1558" i="21"/>
  <c r="M1558" i="21"/>
  <c r="Q1558" i="21"/>
  <c r="F1559" i="21"/>
  <c r="E1559" i="21"/>
  <c r="D1560" i="21"/>
  <c r="K1559" i="21"/>
  <c r="Q1559" i="21"/>
  <c r="O1559" i="21"/>
  <c r="M1559" i="21"/>
  <c r="I1560" i="21"/>
  <c r="J1560" i="21"/>
  <c r="N1560" i="21"/>
  <c r="P1560" i="21"/>
  <c r="L1560" i="21"/>
  <c r="H1561" i="21"/>
  <c r="D1561" i="21"/>
  <c r="E1560" i="21"/>
  <c r="F1560" i="21"/>
  <c r="K1560" i="21"/>
  <c r="M1560" i="21"/>
  <c r="O1560" i="21"/>
  <c r="Q1560" i="21"/>
  <c r="I1561" i="21"/>
  <c r="P1561" i="21"/>
  <c r="L1561" i="21"/>
  <c r="J1561" i="21"/>
  <c r="H1562" i="21"/>
  <c r="N1561" i="21"/>
  <c r="F1561" i="21"/>
  <c r="E1561" i="21"/>
  <c r="D1562" i="21"/>
  <c r="O1561" i="21"/>
  <c r="M1561" i="21"/>
  <c r="K1561" i="21"/>
  <c r="Q1561" i="21"/>
  <c r="P1562" i="21"/>
  <c r="L1562" i="21"/>
  <c r="I1562" i="21"/>
  <c r="J1562" i="21"/>
  <c r="H1563" i="21"/>
  <c r="N1562" i="21"/>
  <c r="D1563" i="21"/>
  <c r="E1562" i="21"/>
  <c r="F1562" i="21"/>
  <c r="O1562" i="21"/>
  <c r="K1562" i="21"/>
  <c r="M1562" i="21"/>
  <c r="Q1562" i="21"/>
  <c r="I1563" i="21"/>
  <c r="J1563" i="21"/>
  <c r="L1563" i="21"/>
  <c r="N1563" i="21"/>
  <c r="H1564" i="21"/>
  <c r="P1563" i="21"/>
  <c r="D1564" i="21"/>
  <c r="F1563" i="21"/>
  <c r="E1563" i="21"/>
  <c r="O1563" i="21"/>
  <c r="K1563" i="21"/>
  <c r="Q1563" i="21"/>
  <c r="M1563" i="21"/>
  <c r="N1564" i="21"/>
  <c r="J1564" i="21"/>
  <c r="H1565" i="21"/>
  <c r="I1564" i="21"/>
  <c r="L1564" i="21"/>
  <c r="P1564" i="21"/>
  <c r="D1565" i="21"/>
  <c r="F1564" i="21"/>
  <c r="E1564" i="21"/>
  <c r="L1565" i="21"/>
  <c r="J1565" i="21"/>
  <c r="N1565" i="21"/>
  <c r="H1566" i="21"/>
  <c r="I1565" i="21"/>
  <c r="P1565" i="21"/>
  <c r="M1564" i="21"/>
  <c r="K1564" i="21"/>
  <c r="Q1564" i="21"/>
  <c r="O1564" i="21"/>
  <c r="F1565" i="21"/>
  <c r="D1566" i="21"/>
  <c r="E1565" i="21"/>
  <c r="N1566" i="21"/>
  <c r="L1566" i="21"/>
  <c r="H1567" i="21"/>
  <c r="I1566" i="21"/>
  <c r="P1566" i="21"/>
  <c r="J1566" i="21"/>
  <c r="O1565" i="21"/>
  <c r="Q1565" i="21"/>
  <c r="M1565" i="21"/>
  <c r="K1565" i="21"/>
  <c r="E1566" i="21"/>
  <c r="D1567" i="21"/>
  <c r="F1566" i="21"/>
  <c r="P1567" i="21"/>
  <c r="H1568" i="21"/>
  <c r="L1567" i="21"/>
  <c r="J1567" i="21"/>
  <c r="I1567" i="21"/>
  <c r="N1567" i="21"/>
  <c r="K1566" i="21"/>
  <c r="M1566" i="21"/>
  <c r="O1566" i="21"/>
  <c r="Q1566" i="21"/>
  <c r="F1567" i="21"/>
  <c r="E1567" i="21"/>
  <c r="D1568" i="21"/>
  <c r="J1568" i="21"/>
  <c r="I1568" i="21"/>
  <c r="H1569" i="21"/>
  <c r="P1568" i="21"/>
  <c r="N1568" i="21"/>
  <c r="L1568" i="21"/>
  <c r="K1567" i="21"/>
  <c r="M1567" i="21"/>
  <c r="O1567" i="21"/>
  <c r="Q1567" i="21"/>
  <c r="D1569" i="21"/>
  <c r="E1568" i="21"/>
  <c r="F1568" i="21"/>
  <c r="Q1568" i="21"/>
  <c r="O1568" i="21"/>
  <c r="K1568" i="21"/>
  <c r="M1568" i="21"/>
  <c r="I1569" i="21"/>
  <c r="N1569" i="21"/>
  <c r="H1570" i="21"/>
  <c r="P1569" i="21"/>
  <c r="L1569" i="21"/>
  <c r="J1569" i="21"/>
  <c r="D1570" i="21"/>
  <c r="F1569" i="21"/>
  <c r="E1569" i="21"/>
  <c r="K1569" i="21"/>
  <c r="M1569" i="21"/>
  <c r="O1569" i="21"/>
  <c r="Q1569" i="21"/>
  <c r="L1570" i="21"/>
  <c r="P1570" i="21"/>
  <c r="I1570" i="21"/>
  <c r="N1570" i="21"/>
  <c r="H1571" i="21"/>
  <c r="J1570" i="21"/>
  <c r="D1571" i="21"/>
  <c r="E1570" i="21"/>
  <c r="F1570" i="21"/>
  <c r="O1570" i="21"/>
  <c r="Q1570" i="21"/>
  <c r="M1570" i="21"/>
  <c r="K1570" i="21"/>
  <c r="P1571" i="21"/>
  <c r="I1571" i="21"/>
  <c r="N1571" i="21"/>
  <c r="J1571" i="21"/>
  <c r="L1571" i="21"/>
  <c r="H1572" i="21"/>
  <c r="E1571" i="21"/>
  <c r="F1571" i="21"/>
  <c r="D1572" i="21"/>
  <c r="M1571" i="21"/>
  <c r="O1571" i="21"/>
  <c r="K1571" i="21"/>
  <c r="Q1571" i="21"/>
  <c r="L1572" i="21"/>
  <c r="J1572" i="21"/>
  <c r="H1573" i="21"/>
  <c r="N1572" i="21"/>
  <c r="I1572" i="21"/>
  <c r="P1572" i="21"/>
  <c r="F1572" i="21"/>
  <c r="E1572" i="21"/>
  <c r="D1573" i="21"/>
  <c r="J1573" i="21"/>
  <c r="P1573" i="21"/>
  <c r="I1573" i="21"/>
  <c r="H1574" i="21"/>
  <c r="N1573" i="21"/>
  <c r="L1573" i="21"/>
  <c r="K1572" i="21"/>
  <c r="M1572" i="21"/>
  <c r="Q1572" i="21"/>
  <c r="O1572" i="21"/>
  <c r="E1573" i="21"/>
  <c r="D1574" i="21"/>
  <c r="F1573" i="21"/>
  <c r="K1573" i="21"/>
  <c r="M1573" i="21"/>
  <c r="Q1573" i="21"/>
  <c r="O1573" i="21"/>
  <c r="L1574" i="21"/>
  <c r="J1574" i="21"/>
  <c r="H1575" i="21"/>
  <c r="I1574" i="21"/>
  <c r="P1574" i="21"/>
  <c r="N1574" i="21"/>
  <c r="F1574" i="21"/>
  <c r="E1574" i="21"/>
  <c r="D1575" i="21"/>
  <c r="L1575" i="21"/>
  <c r="J1575" i="21"/>
  <c r="N1575" i="21"/>
  <c r="H1576" i="21"/>
  <c r="P1575" i="21"/>
  <c r="I1575" i="21"/>
  <c r="M1574" i="21"/>
  <c r="Q1574" i="21"/>
  <c r="O1574" i="21"/>
  <c r="K1574" i="21"/>
  <c r="F1575" i="21"/>
  <c r="E1575" i="21"/>
  <c r="D1576" i="21"/>
  <c r="J1576" i="21"/>
  <c r="H1577" i="21"/>
  <c r="I1576" i="21"/>
  <c r="N1576" i="21"/>
  <c r="L1576" i="21"/>
  <c r="P1576" i="21"/>
  <c r="Q1575" i="21"/>
  <c r="M1575" i="21"/>
  <c r="O1575" i="21"/>
  <c r="K1575" i="21"/>
  <c r="D1577" i="21"/>
  <c r="E1576" i="21"/>
  <c r="F1576" i="21"/>
  <c r="H1578" i="21"/>
  <c r="I1577" i="21"/>
  <c r="P1577" i="21"/>
  <c r="L1577" i="21"/>
  <c r="N1577" i="21"/>
  <c r="J1577" i="21"/>
  <c r="M1576" i="21"/>
  <c r="O1576" i="21"/>
  <c r="K1576" i="21"/>
  <c r="Q1576" i="21"/>
  <c r="E1577" i="21"/>
  <c r="F1577" i="21"/>
  <c r="D1578" i="21"/>
  <c r="N1578" i="21"/>
  <c r="H1579" i="21"/>
  <c r="P1578" i="21"/>
  <c r="I1578" i="21"/>
  <c r="L1578" i="21"/>
  <c r="J1578" i="21"/>
  <c r="Q1577" i="21"/>
  <c r="M1577" i="21"/>
  <c r="K1577" i="21"/>
  <c r="O1577" i="21"/>
  <c r="E1578" i="21"/>
  <c r="F1578" i="21"/>
  <c r="D1579" i="21"/>
  <c r="L1579" i="21"/>
  <c r="I1579" i="21"/>
  <c r="N1579" i="21"/>
  <c r="P1579" i="21"/>
  <c r="J1579" i="21"/>
  <c r="H1580" i="21"/>
  <c r="K1578" i="21"/>
  <c r="O1578" i="21"/>
  <c r="M1578" i="21"/>
  <c r="Q1578" i="21"/>
  <c r="E1579" i="21"/>
  <c r="F1579" i="21"/>
  <c r="D1580" i="21"/>
  <c r="M1579" i="21"/>
  <c r="Q1579" i="21"/>
  <c r="O1579" i="21"/>
  <c r="K1579" i="21"/>
  <c r="J1580" i="21"/>
  <c r="H1581" i="21"/>
  <c r="N1580" i="21"/>
  <c r="P1580" i="21"/>
  <c r="L1580" i="21"/>
  <c r="I1580" i="21"/>
  <c r="D1581" i="21"/>
  <c r="E1580" i="21"/>
  <c r="F1580" i="21"/>
  <c r="I1581" i="21"/>
  <c r="J1581" i="21"/>
  <c r="P1581" i="21"/>
  <c r="H1582" i="21"/>
  <c r="N1581" i="21"/>
  <c r="L1581" i="21"/>
  <c r="Q1580" i="21"/>
  <c r="K1580" i="21"/>
  <c r="M1580" i="21"/>
  <c r="O1580" i="21"/>
  <c r="D1582" i="21"/>
  <c r="E1581" i="21"/>
  <c r="F1581" i="21"/>
  <c r="O1581" i="21"/>
  <c r="Q1581" i="21"/>
  <c r="M1581" i="21"/>
  <c r="K1581" i="21"/>
  <c r="P1582" i="21"/>
  <c r="L1582" i="21"/>
  <c r="I1582" i="21"/>
  <c r="J1582" i="21"/>
  <c r="H1583" i="21"/>
  <c r="N1582" i="21"/>
  <c r="F1582" i="21"/>
  <c r="E1582" i="21"/>
  <c r="D1583" i="21"/>
  <c r="M1582" i="21"/>
  <c r="Q1582" i="21"/>
  <c r="K1582" i="21"/>
  <c r="O1582" i="21"/>
  <c r="J1583" i="21"/>
  <c r="N1583" i="21"/>
  <c r="H1584" i="21"/>
  <c r="L1583" i="21"/>
  <c r="P1583" i="21"/>
  <c r="I1583" i="21"/>
  <c r="D1584" i="21"/>
  <c r="F1583" i="21"/>
  <c r="E1583" i="21"/>
  <c r="J1584" i="21"/>
  <c r="I1584" i="21"/>
  <c r="H1585" i="21"/>
  <c r="N1584" i="21"/>
  <c r="L1584" i="21"/>
  <c r="P1584" i="21"/>
  <c r="K1583" i="21"/>
  <c r="M1583" i="21"/>
  <c r="O1583" i="21"/>
  <c r="Q1583" i="21"/>
  <c r="E1584" i="21"/>
  <c r="D1585" i="21"/>
  <c r="F1584" i="21"/>
  <c r="M1584" i="21"/>
  <c r="O1584" i="21"/>
  <c r="K1584" i="21"/>
  <c r="Q1584" i="21"/>
  <c r="N1585" i="21"/>
  <c r="I1585" i="21"/>
  <c r="H1586" i="21"/>
  <c r="L1585" i="21"/>
  <c r="J1585" i="21"/>
  <c r="P1585" i="21"/>
  <c r="F1585" i="21"/>
  <c r="E1585" i="21"/>
  <c r="D1586" i="21"/>
  <c r="Q1585" i="21"/>
  <c r="M1585" i="21"/>
  <c r="O1585" i="21"/>
  <c r="K1585" i="21"/>
  <c r="N1586" i="21"/>
  <c r="L1586" i="21"/>
  <c r="P1586" i="21"/>
  <c r="H1587" i="21"/>
  <c r="I1586" i="21"/>
  <c r="J1586" i="21"/>
  <c r="D1587" i="21"/>
  <c r="F1586" i="21"/>
  <c r="E1586" i="21"/>
  <c r="J1587" i="21"/>
  <c r="I1587" i="21"/>
  <c r="P1587" i="21"/>
  <c r="H1588" i="21"/>
  <c r="N1587" i="21"/>
  <c r="L1587" i="21"/>
  <c r="K1586" i="21"/>
  <c r="O1586" i="21"/>
  <c r="M1586" i="21"/>
  <c r="Q1586" i="21"/>
  <c r="D1588" i="21"/>
  <c r="F1587" i="21"/>
  <c r="E1587" i="21"/>
  <c r="K1587" i="21"/>
  <c r="M1587" i="21"/>
  <c r="Q1587" i="21"/>
  <c r="O1587" i="21"/>
  <c r="P1588" i="21"/>
  <c r="I1588" i="21"/>
  <c r="N1588" i="21"/>
  <c r="H1589" i="21"/>
  <c r="L1588" i="21"/>
  <c r="J1588" i="21"/>
  <c r="F1588" i="21"/>
  <c r="D1589" i="21"/>
  <c r="E1588" i="21"/>
  <c r="K1588" i="21"/>
  <c r="M1588" i="21"/>
  <c r="O1588" i="21"/>
  <c r="Q1588" i="21"/>
  <c r="L1589" i="21"/>
  <c r="J1589" i="21"/>
  <c r="I1589" i="21"/>
  <c r="N1589" i="21"/>
  <c r="H1590" i="21"/>
  <c r="P1589" i="21"/>
  <c r="F1589" i="21"/>
  <c r="D1590" i="21"/>
  <c r="E1589" i="21"/>
  <c r="O1589" i="21"/>
  <c r="M1589" i="21"/>
  <c r="K1589" i="21"/>
  <c r="Q1589" i="21"/>
  <c r="J1590" i="21"/>
  <c r="P1590" i="21"/>
  <c r="I1590" i="21"/>
  <c r="L1590" i="21"/>
  <c r="N1590" i="21"/>
  <c r="H1591" i="21"/>
  <c r="F1590" i="21"/>
  <c r="D1591" i="21"/>
  <c r="E1590" i="21"/>
  <c r="Q1590" i="21"/>
  <c r="K1590" i="21"/>
  <c r="M1590" i="21"/>
  <c r="O1590" i="21"/>
  <c r="N1591" i="21"/>
  <c r="L1591" i="21"/>
  <c r="J1591" i="21"/>
  <c r="I1591" i="21"/>
  <c r="H1592" i="21"/>
  <c r="P1591" i="21"/>
  <c r="F1591" i="21"/>
  <c r="E1591" i="21"/>
  <c r="D1592" i="21"/>
  <c r="O1591" i="21"/>
  <c r="K1591" i="21"/>
  <c r="Q1591" i="21"/>
  <c r="M1591" i="21"/>
  <c r="I1592" i="21"/>
  <c r="H1593" i="21"/>
  <c r="J1592" i="21"/>
  <c r="P1592" i="21"/>
  <c r="L1592" i="21"/>
  <c r="N1592" i="21"/>
  <c r="F1592" i="21"/>
  <c r="D1593" i="21"/>
  <c r="E1592" i="21"/>
  <c r="M1592" i="21"/>
  <c r="O1592" i="21"/>
  <c r="Q1592" i="21"/>
  <c r="K1592" i="21"/>
  <c r="N1593" i="21"/>
  <c r="H1594" i="21"/>
  <c r="J1593" i="21"/>
  <c r="P1593" i="21"/>
  <c r="L1593" i="21"/>
  <c r="I1593" i="21"/>
  <c r="E1593" i="21"/>
  <c r="F1593" i="21"/>
  <c r="D1594" i="21"/>
  <c r="I1594" i="21"/>
  <c r="P1594" i="21"/>
  <c r="L1594" i="21"/>
  <c r="N1594" i="21"/>
  <c r="H1595" i="21"/>
  <c r="J1594" i="21"/>
  <c r="O1593" i="21"/>
  <c r="Q1593" i="21"/>
  <c r="M1593" i="21"/>
  <c r="K1593" i="21"/>
  <c r="D1595" i="21"/>
  <c r="E1594" i="21"/>
  <c r="F1594" i="21"/>
  <c r="O1594" i="21"/>
  <c r="M1594" i="21"/>
  <c r="K1594" i="21"/>
  <c r="Q1594" i="21"/>
  <c r="L1595" i="21"/>
  <c r="J1595" i="21"/>
  <c r="N1595" i="21"/>
  <c r="H1596" i="21"/>
  <c r="P1595" i="21"/>
  <c r="I1595" i="21"/>
  <c r="F1595" i="21"/>
  <c r="D1596" i="21"/>
  <c r="E1595" i="21"/>
  <c r="J1596" i="21"/>
  <c r="H1597" i="21"/>
  <c r="N1596" i="21"/>
  <c r="L1596" i="21"/>
  <c r="I1596" i="21"/>
  <c r="P1596" i="21"/>
  <c r="M1595" i="21"/>
  <c r="K1595" i="21"/>
  <c r="Q1595" i="21"/>
  <c r="O1595" i="21"/>
  <c r="D1597" i="21"/>
  <c r="E1596" i="21"/>
  <c r="F1596" i="21"/>
  <c r="L1597" i="21"/>
  <c r="J1597" i="21"/>
  <c r="H1598" i="21"/>
  <c r="I1597" i="21"/>
  <c r="P1597" i="21"/>
  <c r="N1597" i="21"/>
  <c r="Q1596" i="21"/>
  <c r="M1596" i="21"/>
  <c r="K1596" i="21"/>
  <c r="O1596" i="21"/>
  <c r="F1597" i="21"/>
  <c r="D1598" i="21"/>
  <c r="E1597" i="21"/>
  <c r="J1598" i="21"/>
  <c r="P1598" i="21"/>
  <c r="H1599" i="21"/>
  <c r="L1598" i="21"/>
  <c r="I1598" i="21"/>
  <c r="N1598" i="21"/>
  <c r="O1597" i="21"/>
  <c r="Q1597" i="21"/>
  <c r="K1597" i="21"/>
  <c r="M1597" i="21"/>
  <c r="F1598" i="21"/>
  <c r="D1599" i="21"/>
  <c r="E1598" i="21"/>
  <c r="J1599" i="21"/>
  <c r="H1600" i="21"/>
  <c r="N1599" i="21"/>
  <c r="L1599" i="21"/>
  <c r="P1599" i="21"/>
  <c r="I1599" i="21"/>
  <c r="Q1598" i="21"/>
  <c r="M1598" i="21"/>
  <c r="O1598" i="21"/>
  <c r="K1598" i="21"/>
  <c r="D1600" i="21"/>
  <c r="F1599" i="21"/>
  <c r="E1599" i="21"/>
  <c r="N1600" i="21"/>
  <c r="P1600" i="21"/>
  <c r="H1601" i="21"/>
  <c r="I1600" i="21"/>
  <c r="L1600" i="21"/>
  <c r="J1600" i="21"/>
  <c r="Q1599" i="21"/>
  <c r="M1599" i="21"/>
  <c r="O1599" i="21"/>
  <c r="K1599" i="21"/>
  <c r="F1600" i="21"/>
  <c r="D1601" i="21"/>
  <c r="E1600" i="21"/>
  <c r="J1601" i="21"/>
  <c r="L1601" i="21"/>
  <c r="P1601" i="21"/>
  <c r="H1602" i="21"/>
  <c r="I1601" i="21"/>
  <c r="N1601" i="21"/>
  <c r="O1600" i="21"/>
  <c r="K1600" i="21"/>
  <c r="M1600" i="21"/>
  <c r="Q1600" i="21"/>
  <c r="E1601" i="21"/>
  <c r="F1601" i="21"/>
  <c r="D1602" i="21"/>
  <c r="H1603" i="21"/>
  <c r="I1602" i="21"/>
  <c r="P1602" i="21"/>
  <c r="J1602" i="21"/>
  <c r="L1602" i="21"/>
  <c r="N1602" i="21"/>
  <c r="Q1601" i="21"/>
  <c r="O1601" i="21"/>
  <c r="M1601" i="21"/>
  <c r="K1601" i="21"/>
  <c r="D1603" i="21"/>
  <c r="F1602" i="21"/>
  <c r="E1602" i="21"/>
  <c r="I1603" i="21"/>
  <c r="J1603" i="21"/>
  <c r="P1603" i="21"/>
  <c r="L1603" i="21"/>
  <c r="H1604" i="21"/>
  <c r="N1603" i="21"/>
  <c r="M1602" i="21"/>
  <c r="K1602" i="21"/>
  <c r="O1602" i="21"/>
  <c r="Q1602" i="21"/>
  <c r="E1603" i="21"/>
  <c r="F1603" i="21"/>
  <c r="D1604" i="21"/>
  <c r="Q1603" i="21"/>
  <c r="K1603" i="21"/>
  <c r="O1603" i="21"/>
  <c r="M1603" i="21"/>
  <c r="J1604" i="21"/>
  <c r="H1605" i="21"/>
  <c r="I1604" i="21"/>
  <c r="L1604" i="21"/>
  <c r="P1604" i="21"/>
  <c r="N1604" i="21"/>
  <c r="E1604" i="21"/>
  <c r="D1605" i="21"/>
  <c r="F1604" i="21"/>
  <c r="I1605" i="21"/>
  <c r="H1606" i="21"/>
  <c r="N1605" i="21"/>
  <c r="P1605" i="21"/>
  <c r="L1605" i="21"/>
  <c r="J1605" i="21"/>
  <c r="O1604" i="21"/>
  <c r="M1604" i="21"/>
  <c r="K1604" i="21"/>
  <c r="Q1604" i="21"/>
  <c r="F1605" i="21"/>
  <c r="D1606" i="21"/>
  <c r="E1605" i="21"/>
  <c r="O1605" i="21"/>
  <c r="Q1605" i="21"/>
  <c r="K1605" i="21"/>
  <c r="M1605" i="21"/>
  <c r="L1606" i="21"/>
  <c r="P1606" i="21"/>
  <c r="I1606" i="21"/>
  <c r="N1606" i="21"/>
  <c r="J1606" i="21"/>
  <c r="H1607" i="21"/>
  <c r="F1606" i="21"/>
  <c r="E1606" i="21"/>
  <c r="D1607" i="21"/>
  <c r="Q1606" i="21"/>
  <c r="K1606" i="21"/>
  <c r="O1606" i="21"/>
  <c r="M1606" i="21"/>
  <c r="J1607" i="21"/>
  <c r="H1608" i="21"/>
  <c r="I1607" i="21"/>
  <c r="P1607" i="21"/>
  <c r="N1607" i="21"/>
  <c r="L1607" i="21"/>
  <c r="D1608" i="21"/>
  <c r="E1607" i="21"/>
  <c r="F1607" i="21"/>
  <c r="I1608" i="21"/>
  <c r="J1608" i="21"/>
  <c r="L1608" i="21"/>
  <c r="N1608" i="21"/>
  <c r="H1609" i="21"/>
  <c r="P1608" i="21"/>
  <c r="K1607" i="21"/>
  <c r="Q1607" i="21"/>
  <c r="M1607" i="21"/>
  <c r="O1607" i="21"/>
  <c r="E1608" i="21"/>
  <c r="D1609" i="21"/>
  <c r="F1608" i="21"/>
  <c r="M1608" i="21"/>
  <c r="O1608" i="21"/>
  <c r="K1608" i="21"/>
  <c r="Q1608" i="21"/>
  <c r="H1610" i="21"/>
  <c r="L1609" i="21"/>
  <c r="P1609" i="21"/>
  <c r="N1609" i="21"/>
  <c r="J1609" i="21"/>
  <c r="I1609" i="21"/>
  <c r="D1610" i="21"/>
  <c r="F1609" i="21"/>
  <c r="E1609" i="21"/>
  <c r="H1611" i="21"/>
  <c r="P1610" i="21"/>
  <c r="N1610" i="21"/>
  <c r="J1610" i="21"/>
  <c r="L1610" i="21"/>
  <c r="I1610" i="21"/>
  <c r="O1609" i="21"/>
  <c r="Q1609" i="21"/>
  <c r="M1609" i="21"/>
  <c r="K1609" i="21"/>
  <c r="F1610" i="21"/>
  <c r="E1610" i="21"/>
  <c r="D1611" i="21"/>
  <c r="P1611" i="21"/>
  <c r="I1611" i="21"/>
  <c r="N1611" i="21"/>
  <c r="J1611" i="21"/>
  <c r="H1612" i="21"/>
  <c r="L1611" i="21"/>
  <c r="M1610" i="21"/>
  <c r="K1610" i="21"/>
  <c r="O1610" i="21"/>
  <c r="Q1610" i="21"/>
  <c r="F1611" i="21"/>
  <c r="E1611" i="21"/>
  <c r="D1612" i="21"/>
  <c r="K1611" i="21"/>
  <c r="Q1611" i="21"/>
  <c r="M1611" i="21"/>
  <c r="O1611" i="21"/>
  <c r="N1612" i="21"/>
  <c r="L1612" i="21"/>
  <c r="I1612" i="21"/>
  <c r="P1612" i="21"/>
  <c r="J1612" i="21"/>
  <c r="H1613" i="21"/>
  <c r="E1612" i="21"/>
  <c r="D1613" i="21"/>
  <c r="F1612" i="21"/>
  <c r="O1612" i="21"/>
  <c r="K1612" i="21"/>
  <c r="Q1612" i="21"/>
  <c r="M1612" i="21"/>
  <c r="J1613" i="21"/>
  <c r="P1613" i="21"/>
  <c r="N1613" i="21"/>
  <c r="L1613" i="21"/>
  <c r="H1614" i="21"/>
  <c r="I1613" i="21"/>
  <c r="F1613" i="21"/>
  <c r="D1614" i="21"/>
  <c r="E1613" i="21"/>
  <c r="H1615" i="21"/>
  <c r="L1614" i="21"/>
  <c r="J1614" i="21"/>
  <c r="N1614" i="21"/>
  <c r="P1614" i="21"/>
  <c r="I1614" i="21"/>
  <c r="Q1613" i="21"/>
  <c r="M1613" i="21"/>
  <c r="O1613" i="21"/>
  <c r="K1613" i="21"/>
  <c r="D1615" i="21"/>
  <c r="E1614" i="21"/>
  <c r="F1614" i="21"/>
  <c r="I1615" i="21"/>
  <c r="N1615" i="21"/>
  <c r="P1615" i="21"/>
  <c r="L1615" i="21"/>
  <c r="H1616" i="21"/>
  <c r="J1615" i="21"/>
  <c r="Q1614" i="21"/>
  <c r="O1614" i="21"/>
  <c r="K1614" i="21"/>
  <c r="M1614" i="21"/>
  <c r="D1616" i="21"/>
  <c r="F1615" i="21"/>
  <c r="E1615" i="21"/>
  <c r="M1615" i="21"/>
  <c r="Q1615" i="21"/>
  <c r="O1615" i="21"/>
  <c r="K1615" i="21"/>
  <c r="N1616" i="21"/>
  <c r="P1616" i="21"/>
  <c r="L1616" i="21"/>
  <c r="I1616" i="21"/>
  <c r="H1617" i="21"/>
  <c r="J1616" i="21"/>
  <c r="D1617" i="21"/>
  <c r="E1616" i="21"/>
  <c r="F1616" i="21"/>
  <c r="M1616" i="21"/>
  <c r="Q1616" i="21"/>
  <c r="O1616" i="21"/>
  <c r="K1616" i="21"/>
  <c r="I1617" i="21"/>
  <c r="P1617" i="21"/>
  <c r="N1617" i="21"/>
  <c r="H1618" i="21"/>
  <c r="J1617" i="21"/>
  <c r="L1617" i="21"/>
  <c r="D1618" i="21"/>
  <c r="E1617" i="21"/>
  <c r="F1617" i="21"/>
  <c r="O1617" i="21"/>
  <c r="Q1617" i="21"/>
  <c r="K1617" i="21"/>
  <c r="M1617" i="21"/>
  <c r="P1618" i="21"/>
  <c r="L1618" i="21"/>
  <c r="I1618" i="21"/>
  <c r="H1619" i="21"/>
  <c r="N1618" i="21"/>
  <c r="J1618" i="21"/>
  <c r="E1618" i="21"/>
  <c r="F1618" i="21"/>
  <c r="D1619" i="21"/>
  <c r="Q1618" i="21"/>
  <c r="M1618" i="21"/>
  <c r="O1618" i="21"/>
  <c r="K1618" i="21"/>
  <c r="H1620" i="21"/>
  <c r="J1619" i="21"/>
  <c r="P1619" i="21"/>
  <c r="I1619" i="21"/>
  <c r="L1619" i="21"/>
  <c r="N1619" i="21"/>
  <c r="D1620" i="21"/>
  <c r="E1619" i="21"/>
  <c r="F1619" i="21"/>
  <c r="P1620" i="21"/>
  <c r="N1620" i="21"/>
  <c r="J1620" i="21"/>
  <c r="I1620" i="21"/>
  <c r="H1621" i="21"/>
  <c r="L1620" i="21"/>
  <c r="K1619" i="21"/>
  <c r="M1619" i="21"/>
  <c r="Q1619" i="21"/>
  <c r="O1619" i="21"/>
  <c r="F1620" i="21"/>
  <c r="E1620" i="21"/>
  <c r="D1621" i="21"/>
  <c r="O1620" i="21"/>
  <c r="K1620" i="21"/>
  <c r="M1620" i="21"/>
  <c r="Q1620" i="21"/>
  <c r="J1621" i="21"/>
  <c r="L1621" i="21"/>
  <c r="I1621" i="21"/>
  <c r="N1621" i="21"/>
  <c r="H1622" i="21"/>
  <c r="P1621" i="21"/>
  <c r="D1622" i="21"/>
  <c r="E1621" i="21"/>
  <c r="F1621" i="21"/>
  <c r="O1621" i="21"/>
  <c r="K1621" i="21"/>
  <c r="Q1621" i="21"/>
  <c r="M1621" i="21"/>
  <c r="P1622" i="21"/>
  <c r="J1622" i="21"/>
  <c r="L1622" i="21"/>
  <c r="H1623" i="21"/>
  <c r="I1622" i="21"/>
  <c r="N1622" i="21"/>
  <c r="E1622" i="21"/>
  <c r="F1622" i="21"/>
  <c r="D1623" i="21"/>
  <c r="J1623" i="21"/>
  <c r="I1623" i="21"/>
  <c r="P1623" i="21"/>
  <c r="N1623" i="21"/>
  <c r="H1624" i="21"/>
  <c r="L1623" i="21"/>
  <c r="K1622" i="21"/>
  <c r="Q1622" i="21"/>
  <c r="M1622" i="21"/>
  <c r="O1622" i="21"/>
  <c r="E1623" i="21"/>
  <c r="D1624" i="21"/>
  <c r="F1623" i="21"/>
  <c r="K1623" i="21"/>
  <c r="Q1623" i="21"/>
  <c r="M1623" i="21"/>
  <c r="O1623" i="21"/>
  <c r="I1624" i="21"/>
  <c r="P1624" i="21"/>
  <c r="J1624" i="21"/>
  <c r="L1624" i="21"/>
  <c r="H1625" i="21"/>
  <c r="N1624" i="21"/>
  <c r="F1624" i="21"/>
  <c r="D1625" i="21"/>
  <c r="E1624" i="21"/>
  <c r="O1624" i="21"/>
  <c r="K1624" i="21"/>
  <c r="Q1624" i="21"/>
  <c r="M1624" i="21"/>
  <c r="P1625" i="21"/>
  <c r="H1626" i="21"/>
  <c r="N1625" i="21"/>
  <c r="I1625" i="21"/>
  <c r="J1625" i="21"/>
  <c r="L1625" i="21"/>
  <c r="F1625" i="21"/>
  <c r="E1625" i="21"/>
  <c r="D1626" i="21"/>
  <c r="H1627" i="21"/>
  <c r="J1626" i="21"/>
  <c r="P1626" i="21"/>
  <c r="N1626" i="21"/>
  <c r="L1626" i="21"/>
  <c r="I1626" i="21"/>
  <c r="K1625" i="21"/>
  <c r="O1625" i="21"/>
  <c r="Q1625" i="21"/>
  <c r="M1625" i="21"/>
  <c r="E1626" i="21"/>
  <c r="D1627" i="21"/>
  <c r="F1626" i="21"/>
  <c r="I1627" i="21"/>
  <c r="H1628" i="21"/>
  <c r="J1627" i="21"/>
  <c r="P1627" i="21"/>
  <c r="N1627" i="21"/>
  <c r="L1627" i="21"/>
  <c r="M1626" i="21"/>
  <c r="Q1626" i="21"/>
  <c r="O1626" i="21"/>
  <c r="K1626" i="21"/>
  <c r="D1628" i="21"/>
  <c r="F1627" i="21"/>
  <c r="E1627" i="21"/>
  <c r="K1627" i="21"/>
  <c r="O1627" i="21"/>
  <c r="Q1627" i="21"/>
  <c r="M1627" i="21"/>
  <c r="N1628" i="21"/>
  <c r="P1628" i="21"/>
  <c r="H1629" i="21"/>
  <c r="J1628" i="21"/>
  <c r="L1628" i="21"/>
  <c r="I1628" i="21"/>
  <c r="F1628" i="21"/>
  <c r="E1628" i="21"/>
  <c r="D1629" i="21"/>
  <c r="H1630" i="21"/>
  <c r="I1629" i="21"/>
  <c r="L1629" i="21"/>
  <c r="P1629" i="21"/>
  <c r="N1629" i="21"/>
  <c r="J1629" i="21"/>
  <c r="M1628" i="21"/>
  <c r="Q1628" i="21"/>
  <c r="K1628" i="21"/>
  <c r="O1628" i="21"/>
  <c r="F1629" i="21"/>
  <c r="E1629" i="21"/>
  <c r="D1630" i="21"/>
  <c r="L1630" i="21"/>
  <c r="N1630" i="21"/>
  <c r="J1630" i="21"/>
  <c r="I1630" i="21"/>
  <c r="P1630" i="21"/>
  <c r="H1631" i="21"/>
  <c r="Q1629" i="21"/>
  <c r="K1629" i="21"/>
  <c r="M1629" i="21"/>
  <c r="O1629" i="21"/>
  <c r="F1630" i="21"/>
  <c r="E1630" i="21"/>
  <c r="D1631" i="21"/>
  <c r="Q1630" i="21"/>
  <c r="K1630" i="21"/>
  <c r="M1630" i="21"/>
  <c r="O1630" i="21"/>
  <c r="P1631" i="21"/>
  <c r="L1631" i="21"/>
  <c r="J1631" i="21"/>
  <c r="I1631" i="21"/>
  <c r="H1632" i="21"/>
  <c r="N1631" i="21"/>
  <c r="E1631" i="21"/>
  <c r="F1631" i="21"/>
  <c r="D1632" i="21"/>
  <c r="M1631" i="21"/>
  <c r="K1631" i="21"/>
  <c r="Q1631" i="21"/>
  <c r="O1631" i="21"/>
  <c r="P1632" i="21"/>
  <c r="N1632" i="21"/>
  <c r="I1632" i="21"/>
  <c r="J1632" i="21"/>
  <c r="L1632" i="21"/>
  <c r="H1633" i="21"/>
  <c r="F1632" i="21"/>
  <c r="D1633" i="21"/>
  <c r="E1632" i="21"/>
  <c r="K1632" i="21"/>
  <c r="M1632" i="21"/>
  <c r="Q1632" i="21"/>
  <c r="O1632" i="21"/>
  <c r="J1633" i="21"/>
  <c r="L1633" i="21"/>
  <c r="N1633" i="21"/>
  <c r="P1633" i="21"/>
  <c r="H1634" i="21"/>
  <c r="I1633" i="21"/>
  <c r="E1633" i="21"/>
  <c r="F1633" i="21"/>
  <c r="D1634" i="21"/>
  <c r="N1634" i="21"/>
  <c r="I1634" i="21"/>
  <c r="L1634" i="21"/>
  <c r="J1634" i="21"/>
  <c r="H1635" i="21"/>
  <c r="P1634" i="21"/>
  <c r="M1633" i="21"/>
  <c r="O1633" i="21"/>
  <c r="K1633" i="21"/>
  <c r="Q1633" i="21"/>
  <c r="D1635" i="21"/>
  <c r="E1634" i="21"/>
  <c r="F1634" i="21"/>
  <c r="Q1634" i="21"/>
  <c r="K1634" i="21"/>
  <c r="O1634" i="21"/>
  <c r="M1634" i="21"/>
  <c r="J1635" i="21"/>
  <c r="L1635" i="21"/>
  <c r="N1635" i="21"/>
  <c r="I1635" i="21"/>
  <c r="H1636" i="21"/>
  <c r="P1635" i="21"/>
  <c r="F1635" i="21"/>
  <c r="E1635" i="21"/>
  <c r="D1636" i="21"/>
  <c r="Q1635" i="21"/>
  <c r="K1635" i="21"/>
  <c r="M1635" i="21"/>
  <c r="O1635" i="21"/>
  <c r="I1636" i="21"/>
  <c r="H1637" i="21"/>
  <c r="L1636" i="21"/>
  <c r="N1636" i="21"/>
  <c r="J1636" i="21"/>
  <c r="P1636" i="21"/>
  <c r="F1636" i="21"/>
  <c r="E1636" i="21"/>
  <c r="D1637" i="21"/>
  <c r="M1636" i="21"/>
  <c r="Q1636" i="21"/>
  <c r="O1636" i="21"/>
  <c r="K1636" i="21"/>
  <c r="I1637" i="21"/>
  <c r="L1637" i="21"/>
  <c r="P1637" i="21"/>
  <c r="N1637" i="21"/>
  <c r="J1637" i="21"/>
  <c r="H1638" i="21"/>
  <c r="E1637" i="21"/>
  <c r="D1638" i="21"/>
  <c r="F1637" i="21"/>
  <c r="O1637" i="21"/>
  <c r="M1637" i="21"/>
  <c r="Q1637" i="21"/>
  <c r="K1637" i="21"/>
  <c r="J1638" i="21"/>
  <c r="P1638" i="21"/>
  <c r="I1638" i="21"/>
  <c r="H1639" i="21"/>
  <c r="L1638" i="21"/>
  <c r="N1638" i="21"/>
  <c r="F1638" i="21"/>
  <c r="E1638" i="21"/>
  <c r="D1639" i="21"/>
  <c r="K1638" i="21"/>
  <c r="Q1638" i="21"/>
  <c r="O1638" i="21"/>
  <c r="M1638" i="21"/>
  <c r="L1639" i="21"/>
  <c r="P1639" i="21"/>
  <c r="I1639" i="21"/>
  <c r="J1639" i="21"/>
  <c r="N1639" i="21"/>
  <c r="H1640" i="21"/>
  <c r="F1639" i="21"/>
  <c r="D1640" i="21"/>
  <c r="E1639" i="21"/>
  <c r="M1639" i="21"/>
  <c r="Q1639" i="21"/>
  <c r="O1639" i="21"/>
  <c r="K1639" i="21"/>
  <c r="N1640" i="21"/>
  <c r="L1640" i="21"/>
  <c r="P1640" i="21"/>
  <c r="J1640" i="21"/>
  <c r="I1640" i="21"/>
  <c r="H1641" i="21"/>
  <c r="E1640" i="21"/>
  <c r="D1641" i="21"/>
  <c r="F1640" i="21"/>
  <c r="O1640" i="21"/>
  <c r="M1640" i="21"/>
  <c r="Q1640" i="21"/>
  <c r="K1640" i="21"/>
  <c r="N1641" i="21"/>
  <c r="H1642" i="21"/>
  <c r="I1641" i="21"/>
  <c r="J1641" i="21"/>
  <c r="L1641" i="21"/>
  <c r="P1641" i="21"/>
  <c r="F1641" i="21"/>
  <c r="E1641" i="21"/>
  <c r="D1642" i="21"/>
  <c r="N1642" i="21"/>
  <c r="L1642" i="21"/>
  <c r="I1642" i="21"/>
  <c r="J1642" i="21"/>
  <c r="H1643" i="21"/>
  <c r="P1642" i="21"/>
  <c r="Q1641" i="21"/>
  <c r="M1641" i="21"/>
  <c r="K1641" i="21"/>
  <c r="O1641" i="21"/>
  <c r="D1643" i="21"/>
  <c r="F1642" i="21"/>
  <c r="E1642" i="21"/>
  <c r="O1642" i="21"/>
  <c r="M1642" i="21"/>
  <c r="Q1642" i="21"/>
  <c r="K1642" i="21"/>
  <c r="J1643" i="21"/>
  <c r="N1643" i="21"/>
  <c r="H1644" i="21"/>
  <c r="L1643" i="21"/>
  <c r="I1643" i="21"/>
  <c r="P1643" i="21"/>
  <c r="D1644" i="21"/>
  <c r="E1643" i="21"/>
  <c r="F1643" i="21"/>
  <c r="J1644" i="21"/>
  <c r="N1644" i="21"/>
  <c r="P1644" i="21"/>
  <c r="I1644" i="21"/>
  <c r="L1644" i="21"/>
  <c r="H1645" i="21"/>
  <c r="K1643" i="21"/>
  <c r="Q1643" i="21"/>
  <c r="O1643" i="21"/>
  <c r="M1643" i="21"/>
  <c r="D1645" i="21"/>
  <c r="F1644" i="21"/>
  <c r="E1644" i="21"/>
  <c r="K1644" i="21"/>
  <c r="Q1644" i="21"/>
  <c r="M1644" i="21"/>
  <c r="O1644" i="21"/>
  <c r="H1646" i="21"/>
  <c r="I1645" i="21"/>
  <c r="P1645" i="21"/>
  <c r="N1645" i="21"/>
  <c r="L1645" i="21"/>
  <c r="J1645" i="21"/>
  <c r="F1645" i="21"/>
  <c r="E1645" i="21"/>
  <c r="D1646" i="21"/>
  <c r="P1646" i="21"/>
  <c r="N1646" i="21"/>
  <c r="H1647" i="21"/>
  <c r="L1646" i="21"/>
  <c r="J1646" i="21"/>
  <c r="I1646" i="21"/>
  <c r="Q1645" i="21"/>
  <c r="O1645" i="21"/>
  <c r="M1645" i="21"/>
  <c r="K1645" i="21"/>
  <c r="D1647" i="21"/>
  <c r="E1646" i="21"/>
  <c r="F1646" i="21"/>
  <c r="I1647" i="21"/>
  <c r="L1647" i="21"/>
  <c r="N1647" i="21"/>
  <c r="H1648" i="21"/>
  <c r="P1647" i="21"/>
  <c r="J1647" i="21"/>
  <c r="K1646" i="21"/>
  <c r="M1646" i="21"/>
  <c r="O1646" i="21"/>
  <c r="Q1646" i="21"/>
  <c r="D1648" i="21"/>
  <c r="E1647" i="21"/>
  <c r="F1647" i="21"/>
  <c r="M1647" i="21"/>
  <c r="K1647" i="21"/>
  <c r="Q1647" i="21"/>
  <c r="O1647" i="21"/>
  <c r="H1649" i="21"/>
  <c r="L1648" i="21"/>
  <c r="I1648" i="21"/>
  <c r="J1648" i="21"/>
  <c r="N1648" i="21"/>
  <c r="P1648" i="21"/>
  <c r="D1649" i="21"/>
  <c r="E1648" i="21"/>
  <c r="F1648" i="21"/>
  <c r="L1649" i="21"/>
  <c r="N1649" i="21"/>
  <c r="H1650" i="21"/>
  <c r="P1649" i="21"/>
  <c r="I1649" i="21"/>
  <c r="J1649" i="21"/>
  <c r="O1648" i="21"/>
  <c r="M1648" i="21"/>
  <c r="Q1648" i="21"/>
  <c r="K1648" i="21"/>
  <c r="E1649" i="21"/>
  <c r="D1650" i="21"/>
  <c r="F1649" i="21"/>
  <c r="P1650" i="21"/>
  <c r="L1650" i="21"/>
  <c r="H1651" i="21"/>
  <c r="N1650" i="21"/>
  <c r="J1650" i="21"/>
  <c r="I1650" i="21"/>
  <c r="M1649" i="21"/>
  <c r="O1649" i="21"/>
  <c r="K1649" i="21"/>
  <c r="Q1649" i="21"/>
  <c r="F1650" i="21"/>
  <c r="D1651" i="21"/>
  <c r="E1650" i="21"/>
  <c r="L1651" i="21"/>
  <c r="N1651" i="21"/>
  <c r="J1651" i="21"/>
  <c r="I1651" i="21"/>
  <c r="H1652" i="21"/>
  <c r="P1651" i="21"/>
  <c r="Q1650" i="21"/>
  <c r="M1650" i="21"/>
  <c r="K1650" i="21"/>
  <c r="O1650" i="21"/>
  <c r="E1651" i="21"/>
  <c r="D1652" i="21"/>
  <c r="F1651" i="21"/>
  <c r="Q1651" i="21"/>
  <c r="O1651" i="21"/>
  <c r="K1651" i="21"/>
  <c r="M1651" i="21"/>
  <c r="J1652" i="21"/>
  <c r="L1652" i="21"/>
  <c r="H1653" i="21"/>
  <c r="I1652" i="21"/>
  <c r="N1652" i="21"/>
  <c r="P1652" i="21"/>
  <c r="E1652" i="21"/>
  <c r="D1653" i="21"/>
  <c r="F1652" i="21"/>
  <c r="L1653" i="21"/>
  <c r="H1654" i="21"/>
  <c r="P1653" i="21"/>
  <c r="I1653" i="21"/>
  <c r="N1653" i="21"/>
  <c r="J1653" i="21"/>
  <c r="M1652" i="21"/>
  <c r="Q1652" i="21"/>
  <c r="K1652" i="21"/>
  <c r="O1652" i="21"/>
  <c r="D1654" i="21"/>
  <c r="E1653" i="21"/>
  <c r="F1653" i="21"/>
  <c r="H1655" i="21"/>
  <c r="P1654" i="21"/>
  <c r="J1654" i="21"/>
  <c r="I1654" i="21"/>
  <c r="L1654" i="21"/>
  <c r="N1654" i="21"/>
  <c r="K1653" i="21"/>
  <c r="M1653" i="21"/>
  <c r="Q1653" i="21"/>
  <c r="O1653" i="21"/>
  <c r="D1655" i="21"/>
  <c r="E1654" i="21"/>
  <c r="F1654" i="21"/>
  <c r="L1655" i="21"/>
  <c r="I1655" i="21"/>
  <c r="N1655" i="21"/>
  <c r="H1656" i="21"/>
  <c r="P1655" i="21"/>
  <c r="J1655" i="21"/>
  <c r="K1654" i="21"/>
  <c r="O1654" i="21"/>
  <c r="M1654" i="21"/>
  <c r="Q1654" i="21"/>
  <c r="F1655" i="21"/>
  <c r="D1656" i="21"/>
  <c r="E1655" i="21"/>
  <c r="O1655" i="21"/>
  <c r="K1655" i="21"/>
  <c r="Q1655" i="21"/>
  <c r="M1655" i="21"/>
  <c r="N1656" i="21"/>
  <c r="I1656" i="21"/>
  <c r="H1657" i="21"/>
  <c r="P1656" i="21"/>
  <c r="J1656" i="21"/>
  <c r="L1656" i="21"/>
  <c r="E1656" i="21"/>
  <c r="F1656" i="21"/>
  <c r="D1657" i="21"/>
  <c r="Q1656" i="21"/>
  <c r="M1656" i="21"/>
  <c r="O1656" i="21"/>
  <c r="K1656" i="21"/>
  <c r="J1657" i="21"/>
  <c r="I1657" i="21"/>
  <c r="N1657" i="21"/>
  <c r="P1657" i="21"/>
  <c r="H1658" i="21"/>
  <c r="L1657" i="21"/>
  <c r="E1657" i="21"/>
  <c r="D1658" i="21"/>
  <c r="F1657" i="21"/>
  <c r="K1657" i="21"/>
  <c r="Q1657" i="21"/>
  <c r="O1657" i="21"/>
  <c r="M1657" i="21"/>
  <c r="I1658" i="21"/>
  <c r="P1658" i="21"/>
  <c r="L1658" i="21"/>
  <c r="J1658" i="21"/>
  <c r="H1659" i="21"/>
  <c r="N1658" i="21"/>
  <c r="D1659" i="21"/>
  <c r="E1658" i="21"/>
  <c r="F1658" i="21"/>
  <c r="Q1658" i="21"/>
  <c r="K1658" i="21"/>
  <c r="M1658" i="21"/>
  <c r="O1658" i="21"/>
  <c r="P1659" i="21"/>
  <c r="I1659" i="21"/>
  <c r="H1660" i="21"/>
  <c r="N1659" i="21"/>
  <c r="J1659" i="21"/>
  <c r="L1659" i="21"/>
  <c r="F1659" i="21"/>
  <c r="E1659" i="21"/>
  <c r="D1660" i="21"/>
  <c r="M1659" i="21"/>
  <c r="K1659" i="21"/>
  <c r="O1659" i="21"/>
  <c r="Q1659" i="21"/>
  <c r="H1661" i="21"/>
  <c r="P1660" i="21"/>
  <c r="I1660" i="21"/>
  <c r="J1660" i="21"/>
  <c r="N1660" i="21"/>
  <c r="L1660" i="21"/>
  <c r="E1660" i="21"/>
  <c r="D1661" i="21"/>
  <c r="F1660" i="21"/>
  <c r="J1661" i="21"/>
  <c r="H1662" i="21"/>
  <c r="P1661" i="21"/>
  <c r="I1661" i="21"/>
  <c r="L1661" i="21"/>
  <c r="N1661" i="21"/>
  <c r="K1660" i="21"/>
  <c r="O1660" i="21"/>
  <c r="Q1660" i="21"/>
  <c r="M1660" i="21"/>
  <c r="D1662" i="21"/>
  <c r="F1661" i="21"/>
  <c r="E1661" i="21"/>
  <c r="L1662" i="21"/>
  <c r="I1662" i="21"/>
  <c r="H1663" i="21"/>
  <c r="P1662" i="21"/>
  <c r="N1662" i="21"/>
  <c r="J1662" i="21"/>
  <c r="M1661" i="21"/>
  <c r="Q1661" i="21"/>
  <c r="K1661" i="21"/>
  <c r="O1661" i="21"/>
  <c r="F1662" i="21"/>
  <c r="E1662" i="21"/>
  <c r="D1663" i="21"/>
  <c r="K1662" i="21"/>
  <c r="M1662" i="21"/>
  <c r="Q1662" i="21"/>
  <c r="O1662" i="21"/>
  <c r="L1663" i="21"/>
  <c r="N1663" i="21"/>
  <c r="I1663" i="21"/>
  <c r="P1663" i="21"/>
  <c r="H1664" i="21"/>
  <c r="J1663" i="21"/>
  <c r="F1663" i="21"/>
  <c r="E1663" i="21"/>
  <c r="D1664" i="21"/>
  <c r="Q1663" i="21"/>
  <c r="M1663" i="21"/>
  <c r="O1663" i="21"/>
  <c r="K1663" i="21"/>
  <c r="L1664" i="21"/>
  <c r="P1664" i="21"/>
  <c r="H1665" i="21"/>
  <c r="I1664" i="21"/>
  <c r="N1664" i="21"/>
  <c r="J1664" i="21"/>
  <c r="E1664" i="21"/>
  <c r="D1665" i="21"/>
  <c r="F1664" i="21"/>
  <c r="P1665" i="21"/>
  <c r="H1666" i="21"/>
  <c r="L1665" i="21"/>
  <c r="I1665" i="21"/>
  <c r="N1665" i="21"/>
  <c r="J1665" i="21"/>
  <c r="O1664" i="21"/>
  <c r="Q1664" i="21"/>
  <c r="M1664" i="21"/>
  <c r="K1664" i="21"/>
  <c r="F1665" i="21"/>
  <c r="D1666" i="21"/>
  <c r="E1665" i="21"/>
  <c r="J1666" i="21"/>
  <c r="P1666" i="21"/>
  <c r="H1667" i="21"/>
  <c r="N1666" i="21"/>
  <c r="L1666" i="21"/>
  <c r="I1666" i="21"/>
  <c r="M1665" i="21"/>
  <c r="Q1665" i="21"/>
  <c r="O1665" i="21"/>
  <c r="K1665" i="21"/>
  <c r="E1666" i="21"/>
  <c r="F1666" i="21"/>
  <c r="D1667" i="21"/>
  <c r="I1667" i="21"/>
  <c r="J1667" i="21"/>
  <c r="H1668" i="21"/>
  <c r="L1667" i="21"/>
  <c r="P1667" i="21"/>
  <c r="N1667" i="21"/>
  <c r="Q1666" i="21"/>
  <c r="K1666" i="21"/>
  <c r="O1666" i="21"/>
  <c r="M1666" i="21"/>
  <c r="D1668" i="21"/>
  <c r="E1667" i="21"/>
  <c r="F1667" i="21"/>
  <c r="M1667" i="21"/>
  <c r="K1667" i="21"/>
  <c r="Q1667" i="21"/>
  <c r="O1667" i="21"/>
  <c r="L1668" i="21"/>
  <c r="N1668" i="21"/>
  <c r="H1669" i="21"/>
  <c r="I1668" i="21"/>
  <c r="P1668" i="21"/>
  <c r="J1668" i="21"/>
  <c r="D1669" i="21"/>
  <c r="F1668" i="21"/>
  <c r="E1668" i="21"/>
  <c r="I1669" i="21"/>
  <c r="P1669" i="21"/>
  <c r="J1669" i="21"/>
  <c r="N1669" i="21"/>
  <c r="L1669" i="21"/>
  <c r="H1670" i="21"/>
  <c r="O1668" i="21"/>
  <c r="K1668" i="21"/>
  <c r="Q1668" i="21"/>
  <c r="M1668" i="21"/>
  <c r="E1669" i="21"/>
  <c r="D1670" i="21"/>
  <c r="F1669" i="21"/>
  <c r="O1669" i="21"/>
  <c r="Q1669" i="21"/>
  <c r="M1669" i="21"/>
  <c r="K1669" i="21"/>
  <c r="N1670" i="21"/>
  <c r="L1670" i="21"/>
  <c r="J1670" i="21"/>
  <c r="H1671" i="21"/>
  <c r="P1670" i="21"/>
  <c r="I1670" i="21"/>
  <c r="F1670" i="21"/>
  <c r="E1670" i="21"/>
  <c r="D1671" i="21"/>
  <c r="L1671" i="21"/>
  <c r="P1671" i="21"/>
  <c r="I1671" i="21"/>
  <c r="N1671" i="21"/>
  <c r="H1672" i="21"/>
  <c r="J1671" i="21"/>
  <c r="K1670" i="21"/>
  <c r="O1670" i="21"/>
  <c r="Q1670" i="21"/>
  <c r="M1670" i="21"/>
  <c r="D1672" i="21"/>
  <c r="E1671" i="21"/>
  <c r="F1671" i="21"/>
  <c r="O1671" i="21"/>
  <c r="M1671" i="21"/>
  <c r="Q1671" i="21"/>
  <c r="K1671" i="21"/>
  <c r="N1672" i="21"/>
  <c r="J1672" i="21"/>
  <c r="I1672" i="21"/>
  <c r="P1672" i="21"/>
  <c r="L1672" i="21"/>
  <c r="H1673" i="21"/>
  <c r="D1673" i="21"/>
  <c r="E1672" i="21"/>
  <c r="F1672" i="21"/>
  <c r="O1672" i="21"/>
  <c r="K1672" i="21"/>
  <c r="M1672" i="21"/>
  <c r="Q1672" i="21"/>
  <c r="J1673" i="21"/>
  <c r="N1673" i="21"/>
  <c r="I1673" i="21"/>
  <c r="L1673" i="21"/>
  <c r="H1674" i="21"/>
  <c r="P1673" i="21"/>
  <c r="F1673" i="21"/>
  <c r="D1674" i="21"/>
  <c r="E1673" i="21"/>
  <c r="K1673" i="21"/>
  <c r="Q1673" i="21"/>
  <c r="M1673" i="21"/>
  <c r="O1673" i="21"/>
  <c r="L1674" i="21"/>
  <c r="N1674" i="21"/>
  <c r="P1674" i="21"/>
  <c r="I1674" i="21"/>
  <c r="H1675" i="21"/>
  <c r="J1674" i="21"/>
  <c r="F1674" i="21"/>
  <c r="E1674" i="21"/>
  <c r="D1675" i="21"/>
  <c r="K1674" i="21"/>
  <c r="M1674" i="21"/>
  <c r="O1674" i="21"/>
  <c r="Q1674" i="21"/>
  <c r="L1675" i="21"/>
  <c r="P1675" i="21"/>
  <c r="N1675" i="21"/>
  <c r="I1675" i="21"/>
  <c r="J1675" i="21"/>
  <c r="H1676" i="21"/>
  <c r="F1675" i="21"/>
  <c r="D1676" i="21"/>
  <c r="E1675" i="21"/>
  <c r="K1675" i="21"/>
  <c r="Q1675" i="21"/>
  <c r="O1675" i="21"/>
  <c r="M1675" i="21"/>
  <c r="L1676" i="21"/>
  <c r="H1677" i="21"/>
  <c r="J1676" i="21"/>
  <c r="P1676" i="21"/>
  <c r="N1676" i="21"/>
  <c r="I1676" i="21"/>
  <c r="E1676" i="21"/>
  <c r="F1676" i="21"/>
  <c r="D1677" i="21"/>
  <c r="I1677" i="21"/>
  <c r="J1677" i="21"/>
  <c r="L1677" i="21"/>
  <c r="N1677" i="21"/>
  <c r="H1678" i="21"/>
  <c r="P1677" i="21"/>
  <c r="M1676" i="21"/>
  <c r="Q1676" i="21"/>
  <c r="O1676" i="21"/>
  <c r="K1676" i="21"/>
  <c r="E1677" i="21"/>
  <c r="F1677" i="21"/>
  <c r="D1678" i="21"/>
  <c r="K1677" i="21"/>
  <c r="O1677" i="21"/>
  <c r="M1677" i="21"/>
  <c r="Q1677" i="21"/>
  <c r="J1678" i="21"/>
  <c r="L1678" i="21"/>
  <c r="N1678" i="21"/>
  <c r="H1679" i="21"/>
  <c r="P1678" i="21"/>
  <c r="I1678" i="21"/>
  <c r="F1678" i="21"/>
  <c r="D1679" i="21"/>
  <c r="E1678" i="21"/>
  <c r="H1680" i="21"/>
  <c r="L1679" i="21"/>
  <c r="N1679" i="21"/>
  <c r="J1679" i="21"/>
  <c r="P1679" i="21"/>
  <c r="I1679" i="21"/>
  <c r="K1678" i="21"/>
  <c r="Q1678" i="21"/>
  <c r="M1678" i="21"/>
  <c r="O1678" i="21"/>
  <c r="D1680" i="21"/>
  <c r="F1679" i="21"/>
  <c r="E1679" i="21"/>
  <c r="I1680" i="21"/>
  <c r="P1680" i="21"/>
  <c r="N1680" i="21"/>
  <c r="H1681" i="21"/>
  <c r="J1680" i="21"/>
  <c r="L1680" i="21"/>
  <c r="K1679" i="21"/>
  <c r="O1679" i="21"/>
  <c r="M1679" i="21"/>
  <c r="Q1679" i="21"/>
  <c r="D1681" i="21"/>
  <c r="F1680" i="21"/>
  <c r="E1680" i="21"/>
  <c r="O1680" i="21"/>
  <c r="K1680" i="21"/>
  <c r="Q1680" i="21"/>
  <c r="M1680" i="21"/>
  <c r="L1681" i="21"/>
  <c r="J1681" i="21"/>
  <c r="N1681" i="21"/>
  <c r="I1681" i="21"/>
  <c r="H1682" i="21"/>
  <c r="P1681" i="21"/>
  <c r="F1681" i="21"/>
  <c r="D1682" i="21"/>
  <c r="E1681" i="21"/>
  <c r="O1681" i="21"/>
  <c r="K1681" i="21"/>
  <c r="Q1681" i="21"/>
  <c r="M1681" i="21"/>
  <c r="J1682" i="21"/>
  <c r="N1682" i="21"/>
  <c r="L1682" i="21"/>
  <c r="I1682" i="21"/>
  <c r="P1682" i="21"/>
  <c r="H1683" i="21"/>
  <c r="F1682" i="21"/>
  <c r="E1682" i="21"/>
  <c r="D1683" i="21"/>
  <c r="M1682" i="21"/>
  <c r="O1682" i="21"/>
  <c r="Q1682" i="21"/>
  <c r="K1682" i="21"/>
  <c r="J1683" i="21"/>
  <c r="L1683" i="21"/>
  <c r="N1683" i="21"/>
  <c r="I1683" i="21"/>
  <c r="H1684" i="21"/>
  <c r="P1683" i="21"/>
  <c r="D1684" i="21"/>
  <c r="E1683" i="21"/>
  <c r="F1683" i="21"/>
  <c r="O1683" i="21"/>
  <c r="Q1683" i="21"/>
  <c r="K1683" i="21"/>
  <c r="M1683" i="21"/>
  <c r="H1685" i="21"/>
  <c r="J1684" i="21"/>
  <c r="N1684" i="21"/>
  <c r="I1684" i="21"/>
  <c r="L1684" i="21"/>
  <c r="P1684" i="21"/>
  <c r="F1684" i="21"/>
  <c r="D1685" i="21"/>
  <c r="E1684" i="21"/>
  <c r="H1686" i="21"/>
  <c r="N1685" i="21"/>
  <c r="L1685" i="21"/>
  <c r="J1685" i="21"/>
  <c r="I1685" i="21"/>
  <c r="P1685" i="21"/>
  <c r="K1684" i="21"/>
  <c r="M1684" i="21"/>
  <c r="O1684" i="21"/>
  <c r="Q1684" i="21"/>
  <c r="D1686" i="21"/>
  <c r="E1685" i="21"/>
  <c r="F1685" i="21"/>
  <c r="L1686" i="21"/>
  <c r="J1686" i="21"/>
  <c r="N1686" i="21"/>
  <c r="H1687" i="21"/>
  <c r="P1686" i="21"/>
  <c r="I1686" i="21"/>
  <c r="M1685" i="21"/>
  <c r="K1685" i="21"/>
  <c r="Q1685" i="21"/>
  <c r="O1685" i="21"/>
  <c r="E1686" i="21"/>
  <c r="D1687" i="21"/>
  <c r="F1686" i="21"/>
  <c r="H1688" i="21"/>
  <c r="L1687" i="21"/>
  <c r="J1687" i="21"/>
  <c r="I1687" i="21"/>
  <c r="P1687" i="21"/>
  <c r="N1687" i="21"/>
  <c r="K1686" i="21"/>
  <c r="O1686" i="21"/>
  <c r="M1686" i="21"/>
  <c r="Q1686" i="21"/>
  <c r="D1688" i="21"/>
  <c r="F1687" i="21"/>
  <c r="E1687" i="21"/>
  <c r="J1688" i="21"/>
  <c r="L1688" i="21"/>
  <c r="I1688" i="21"/>
  <c r="P1688" i="21"/>
  <c r="H1689" i="21"/>
  <c r="N1688" i="21"/>
  <c r="M1687" i="21"/>
  <c r="O1687" i="21"/>
  <c r="Q1687" i="21"/>
  <c r="K1687" i="21"/>
  <c r="E1688" i="21"/>
  <c r="D1689" i="21"/>
  <c r="F1688" i="21"/>
  <c r="M1688" i="21"/>
  <c r="Q1688" i="21"/>
  <c r="K1688" i="21"/>
  <c r="O1688" i="21"/>
  <c r="L1689" i="21"/>
  <c r="I1689" i="21"/>
  <c r="N1689" i="21"/>
  <c r="P1689" i="21"/>
  <c r="J1689" i="21"/>
  <c r="H1690" i="21"/>
  <c r="D1690" i="21"/>
  <c r="F1689" i="21"/>
  <c r="E1689" i="21"/>
  <c r="Q1689" i="21"/>
  <c r="M1689" i="21"/>
  <c r="K1689" i="21"/>
  <c r="O1689" i="21"/>
  <c r="I1690" i="21"/>
  <c r="L1690" i="21"/>
  <c r="H1691" i="21"/>
  <c r="P1690" i="21"/>
  <c r="N1690" i="21"/>
  <c r="J1690" i="21"/>
  <c r="E1690" i="21"/>
  <c r="D1691" i="21"/>
  <c r="F1690" i="21"/>
  <c r="O1690" i="21"/>
  <c r="K1690" i="21"/>
  <c r="Q1690" i="21"/>
  <c r="M1690" i="21"/>
  <c r="N1691" i="21"/>
  <c r="J1691" i="21"/>
  <c r="L1691" i="21"/>
  <c r="H1692" i="21"/>
  <c r="P1691" i="21"/>
  <c r="I1691" i="21"/>
  <c r="F1691" i="21"/>
  <c r="E1691" i="21"/>
  <c r="D1692" i="21"/>
  <c r="N1692" i="21"/>
  <c r="J1692" i="21"/>
  <c r="P1692" i="21"/>
  <c r="L1692" i="21"/>
  <c r="H1693" i="21"/>
  <c r="I1692" i="21"/>
  <c r="Q1691" i="21"/>
  <c r="O1691" i="21"/>
  <c r="M1691" i="21"/>
  <c r="K1691" i="21"/>
  <c r="D1693" i="21"/>
  <c r="F1692" i="21"/>
  <c r="E1692" i="21"/>
  <c r="J1693" i="21"/>
  <c r="I1693" i="21"/>
  <c r="N1693" i="21"/>
  <c r="L1693" i="21"/>
  <c r="P1693" i="21"/>
  <c r="H1694" i="21"/>
  <c r="K1692" i="21"/>
  <c r="Q1692" i="21"/>
  <c r="O1692" i="21"/>
  <c r="M1692" i="21"/>
  <c r="F1693" i="21"/>
  <c r="E1693" i="21"/>
  <c r="D1694" i="21"/>
  <c r="O1693" i="21"/>
  <c r="M1693" i="21"/>
  <c r="Q1693" i="21"/>
  <c r="K1693" i="21"/>
  <c r="N1694" i="21"/>
  <c r="H1695" i="21"/>
  <c r="L1694" i="21"/>
  <c r="J1694" i="21"/>
  <c r="I1694" i="21"/>
  <c r="P1694" i="21"/>
  <c r="F1694" i="21"/>
  <c r="E1694" i="21"/>
  <c r="D1695" i="21"/>
  <c r="P1695" i="21"/>
  <c r="J1695" i="21"/>
  <c r="N1695" i="21"/>
  <c r="I1695" i="21"/>
  <c r="L1695" i="21"/>
  <c r="H1696" i="21"/>
  <c r="O1694" i="21"/>
  <c r="K1694" i="21"/>
  <c r="Q1694" i="21"/>
  <c r="M1694" i="21"/>
  <c r="E1695" i="21"/>
  <c r="F1695" i="21"/>
  <c r="D1696" i="21"/>
  <c r="M1695" i="21"/>
  <c r="K1695" i="21"/>
  <c r="O1695" i="21"/>
  <c r="Q1695" i="21"/>
  <c r="I1696" i="21"/>
  <c r="J1696" i="21"/>
  <c r="N1696" i="21"/>
  <c r="H1697" i="21"/>
  <c r="L1696" i="21"/>
  <c r="P1696" i="21"/>
  <c r="D1697" i="21"/>
  <c r="E1696" i="21"/>
  <c r="F1696" i="21"/>
  <c r="Q1696" i="21"/>
  <c r="M1696" i="21"/>
  <c r="O1696" i="21"/>
  <c r="K1696" i="21"/>
  <c r="H1698" i="21"/>
  <c r="L1697" i="21"/>
  <c r="I1697" i="21"/>
  <c r="J1697" i="21"/>
  <c r="N1697" i="21"/>
  <c r="P1697" i="21"/>
  <c r="F1697" i="21"/>
  <c r="D1698" i="21"/>
  <c r="E1697" i="21"/>
  <c r="N1698" i="21"/>
  <c r="P1698" i="21"/>
  <c r="H1699" i="21"/>
  <c r="J1698" i="21"/>
  <c r="I1698" i="21"/>
  <c r="L1698" i="21"/>
  <c r="Q1697" i="21"/>
  <c r="O1697" i="21"/>
  <c r="M1697" i="21"/>
  <c r="K1697" i="21"/>
  <c r="F1698" i="21"/>
  <c r="E1698" i="21"/>
  <c r="D1699" i="21"/>
  <c r="I1699" i="21"/>
  <c r="N1699" i="21"/>
  <c r="J1699" i="21"/>
  <c r="H1700" i="21"/>
  <c r="P1699" i="21"/>
  <c r="L1699" i="21"/>
  <c r="K1698" i="21"/>
  <c r="M1698" i="21"/>
  <c r="Q1698" i="21"/>
  <c r="O1698" i="21"/>
  <c r="F1699" i="21"/>
  <c r="E1699" i="21"/>
  <c r="D1700" i="21"/>
  <c r="M1699" i="21"/>
  <c r="O1699" i="21"/>
  <c r="Q1699" i="21"/>
  <c r="K1699" i="21"/>
  <c r="P1700" i="21"/>
  <c r="N1700" i="21"/>
  <c r="J1700" i="21"/>
  <c r="L1700" i="21"/>
  <c r="I1700" i="21"/>
  <c r="H1701" i="21"/>
  <c r="F1700" i="21"/>
  <c r="D1701" i="21"/>
  <c r="E1700" i="21"/>
  <c r="Q1700" i="21"/>
  <c r="K1700" i="21"/>
  <c r="M1700" i="21"/>
  <c r="O1700" i="21"/>
  <c r="P1701" i="21"/>
  <c r="I1701" i="21"/>
  <c r="J1701" i="21"/>
  <c r="L1701" i="21"/>
  <c r="N1701" i="21"/>
  <c r="H1702" i="21"/>
  <c r="D1702" i="21"/>
  <c r="F1701" i="21"/>
  <c r="E1701" i="21"/>
  <c r="Q1701" i="21"/>
  <c r="O1701" i="21"/>
  <c r="K1701" i="21"/>
  <c r="M1701" i="21"/>
  <c r="N1702" i="21"/>
  <c r="I1702" i="21"/>
  <c r="P1702" i="21"/>
  <c r="L1702" i="21"/>
  <c r="H1703" i="21"/>
  <c r="J1702" i="21"/>
  <c r="F1702" i="21"/>
  <c r="E1702" i="21"/>
  <c r="D1703" i="21"/>
  <c r="Q1702" i="21"/>
  <c r="M1702" i="21"/>
  <c r="O1702" i="21"/>
  <c r="K1702" i="21"/>
  <c r="I1703" i="21"/>
  <c r="H1704" i="21"/>
  <c r="L1703" i="21"/>
  <c r="J1703" i="21"/>
  <c r="P1703" i="21"/>
  <c r="N1703" i="21"/>
  <c r="F1703" i="21"/>
  <c r="D1704" i="21"/>
  <c r="E1703" i="21"/>
  <c r="O1703" i="21"/>
  <c r="Q1703" i="21"/>
  <c r="K1703" i="21"/>
  <c r="M1703" i="21"/>
  <c r="N1704" i="21"/>
  <c r="J1704" i="21"/>
  <c r="L1704" i="21"/>
  <c r="H1705" i="21"/>
  <c r="P1704" i="21"/>
  <c r="I1704" i="21"/>
  <c r="F1704" i="21"/>
  <c r="D1705" i="21"/>
  <c r="E1704" i="21"/>
  <c r="J1705" i="21"/>
  <c r="N1705" i="21"/>
  <c r="P1705" i="21"/>
  <c r="L1705" i="21"/>
  <c r="H1706" i="21"/>
  <c r="I1705" i="21"/>
  <c r="M1704" i="21"/>
  <c r="Q1704" i="21"/>
  <c r="O1704" i="21"/>
  <c r="K1704" i="21"/>
  <c r="F1705" i="21"/>
  <c r="D1706" i="21"/>
  <c r="E1705" i="21"/>
  <c r="I1706" i="21"/>
  <c r="J1706" i="21"/>
  <c r="N1706" i="21"/>
  <c r="H1707" i="21"/>
  <c r="L1706" i="21"/>
  <c r="P1706" i="21"/>
  <c r="Q1705" i="21"/>
  <c r="K1705" i="21"/>
  <c r="M1705" i="21"/>
  <c r="O1705" i="21"/>
  <c r="D1707" i="21"/>
  <c r="E1706" i="21"/>
  <c r="F1706" i="21"/>
  <c r="M1706" i="21"/>
  <c r="Q1706" i="21"/>
  <c r="O1706" i="21"/>
  <c r="K1706" i="21"/>
  <c r="H1708" i="21"/>
  <c r="L1707" i="21"/>
  <c r="I1707" i="21"/>
  <c r="N1707" i="21"/>
  <c r="J1707" i="21"/>
  <c r="P1707" i="21"/>
  <c r="D1708" i="21"/>
  <c r="F1707" i="21"/>
  <c r="E1707" i="21"/>
  <c r="N1708" i="21"/>
  <c r="H1709" i="21"/>
  <c r="I1708" i="21"/>
  <c r="P1708" i="21"/>
  <c r="L1708" i="21"/>
  <c r="J1708" i="21"/>
  <c r="O1707" i="21"/>
  <c r="M1707" i="21"/>
  <c r="K1707" i="21"/>
  <c r="Q1707" i="21"/>
  <c r="E1708" i="21"/>
  <c r="D1709" i="21"/>
  <c r="F1708" i="21"/>
  <c r="L1709" i="21"/>
  <c r="H1710" i="21"/>
  <c r="N1709" i="21"/>
  <c r="P1709" i="21"/>
  <c r="J1709" i="21"/>
  <c r="I1709" i="21"/>
  <c r="Q1708" i="21"/>
  <c r="O1708" i="21"/>
  <c r="K1708" i="21"/>
  <c r="M1708" i="21"/>
  <c r="F1709" i="21"/>
  <c r="D1710" i="21"/>
  <c r="E1709" i="21"/>
  <c r="L1710" i="21"/>
  <c r="J1710" i="21"/>
  <c r="I1710" i="21"/>
  <c r="P1710" i="21"/>
  <c r="N1710" i="21"/>
  <c r="H1711" i="21"/>
  <c r="M1709" i="21"/>
  <c r="K1709" i="21"/>
  <c r="Q1709" i="21"/>
  <c r="O1709" i="21"/>
  <c r="D1711" i="21"/>
  <c r="E1710" i="21"/>
  <c r="F1710" i="21"/>
  <c r="K1710" i="21"/>
  <c r="M1710" i="21"/>
  <c r="Q1710" i="21"/>
  <c r="O1710" i="21"/>
  <c r="N1711" i="21"/>
  <c r="I1711" i="21"/>
  <c r="H1712" i="21"/>
  <c r="P1711" i="21"/>
  <c r="J1711" i="21"/>
  <c r="L1711" i="21"/>
  <c r="E1711" i="21"/>
  <c r="F1711" i="21"/>
  <c r="D1712" i="21"/>
  <c r="Q1711" i="21"/>
  <c r="K1711" i="21"/>
  <c r="M1711" i="21"/>
  <c r="O1711" i="21"/>
  <c r="H1713" i="21"/>
  <c r="P1712" i="21"/>
  <c r="I1712" i="21"/>
  <c r="N1712" i="21"/>
  <c r="L1712" i="21"/>
  <c r="J1712" i="21"/>
  <c r="E1712" i="21"/>
  <c r="D1713" i="21"/>
  <c r="F1712" i="21"/>
  <c r="P1713" i="21"/>
  <c r="J1713" i="21"/>
  <c r="N1713" i="21"/>
  <c r="L1713" i="21"/>
  <c r="H1714" i="21"/>
  <c r="I1713" i="21"/>
  <c r="M1712" i="21"/>
  <c r="Q1712" i="21"/>
  <c r="O1712" i="21"/>
  <c r="K1712" i="21"/>
  <c r="D1714" i="21"/>
  <c r="F1713" i="21"/>
  <c r="E1713" i="21"/>
  <c r="I1714" i="21"/>
  <c r="P1714" i="21"/>
  <c r="L1714" i="21"/>
  <c r="J1714" i="21"/>
  <c r="H1715" i="21"/>
  <c r="N1714" i="21"/>
  <c r="M1713" i="21"/>
  <c r="K1713" i="21"/>
  <c r="Q1713" i="21"/>
  <c r="O1713" i="21"/>
  <c r="E1714" i="21"/>
  <c r="F1714" i="21"/>
  <c r="D1715" i="21"/>
  <c r="O1714" i="21"/>
  <c r="M1714" i="21"/>
  <c r="Q1714" i="21"/>
  <c r="K1714" i="21"/>
  <c r="L1715" i="21"/>
  <c r="I1715" i="21"/>
  <c r="N1715" i="21"/>
  <c r="P1715" i="21"/>
  <c r="H1716" i="21"/>
  <c r="J1715" i="21"/>
  <c r="D1716" i="21"/>
  <c r="F1715" i="21"/>
  <c r="E1715" i="21"/>
  <c r="K1715" i="21"/>
  <c r="Q1715" i="21"/>
  <c r="O1715" i="21"/>
  <c r="M1715" i="21"/>
  <c r="L1716" i="21"/>
  <c r="N1716" i="21"/>
  <c r="I1716" i="21"/>
  <c r="H1717" i="21"/>
  <c r="P1716" i="21"/>
  <c r="J1716" i="21"/>
  <c r="D1717" i="21"/>
  <c r="E1716" i="21"/>
  <c r="F1716" i="21"/>
  <c r="K1716" i="21"/>
  <c r="M1716" i="21"/>
  <c r="Q1716" i="21"/>
  <c r="O1716" i="21"/>
  <c r="H1718" i="21"/>
  <c r="I1717" i="21"/>
  <c r="P1717" i="21"/>
  <c r="J1717" i="21"/>
  <c r="N1717" i="21"/>
  <c r="L1717" i="21"/>
  <c r="D1718" i="21"/>
  <c r="F1717" i="21"/>
  <c r="E1717" i="21"/>
  <c r="J1718" i="21"/>
  <c r="L1718" i="21"/>
  <c r="H1719" i="21"/>
  <c r="I1718" i="21"/>
  <c r="P1718" i="21"/>
  <c r="N1718" i="21"/>
  <c r="M1717" i="21"/>
  <c r="Q1717" i="21"/>
  <c r="O1717" i="21"/>
  <c r="K1717" i="21"/>
  <c r="F1718" i="21"/>
  <c r="E1718" i="21"/>
  <c r="D1719" i="21"/>
  <c r="L1719" i="21"/>
  <c r="J1719" i="21"/>
  <c r="I1719" i="21"/>
  <c r="H1720" i="21"/>
  <c r="N1719" i="21"/>
  <c r="P1719" i="21"/>
  <c r="K1718" i="21"/>
  <c r="M1718" i="21"/>
  <c r="O1718" i="21"/>
  <c r="Q1718" i="21"/>
  <c r="E1719" i="21"/>
  <c r="D1720" i="21"/>
  <c r="F1719" i="21"/>
  <c r="M1719" i="21"/>
  <c r="O1719" i="21"/>
  <c r="K1719" i="21"/>
  <c r="Q1719" i="21"/>
  <c r="I1720" i="21"/>
  <c r="P1720" i="21"/>
  <c r="J1720" i="21"/>
  <c r="L1720" i="21"/>
  <c r="N1720" i="21"/>
  <c r="H1721" i="21"/>
  <c r="F1720" i="21"/>
  <c r="E1720" i="21"/>
  <c r="D1721" i="21"/>
  <c r="K1720" i="21"/>
  <c r="M1720" i="21"/>
  <c r="O1720" i="21"/>
  <c r="Q1720" i="21"/>
  <c r="J1721" i="21"/>
  <c r="I1721" i="21"/>
  <c r="H1722" i="21"/>
  <c r="P1721" i="21"/>
  <c r="N1721" i="21"/>
  <c r="L1721" i="21"/>
  <c r="E1721" i="21"/>
  <c r="F1721" i="21"/>
  <c r="D1722" i="21"/>
  <c r="O1721" i="21"/>
  <c r="Q1721" i="21"/>
  <c r="M1721" i="21"/>
  <c r="K1721" i="21"/>
  <c r="P1722" i="21"/>
  <c r="J1722" i="21"/>
  <c r="N1722" i="21"/>
  <c r="I1722" i="21"/>
  <c r="H1723" i="21"/>
  <c r="L1722" i="21"/>
  <c r="F1722" i="21"/>
  <c r="D1723" i="21"/>
  <c r="E1722" i="21"/>
  <c r="M1722" i="21"/>
  <c r="K1722" i="21"/>
  <c r="O1722" i="21"/>
  <c r="Q1722" i="21"/>
  <c r="H1724" i="21"/>
  <c r="N1723" i="21"/>
  <c r="L1723" i="21"/>
  <c r="P1723" i="21"/>
  <c r="J1723" i="21"/>
  <c r="I1723" i="21"/>
  <c r="E1723" i="21"/>
  <c r="D1724" i="21"/>
  <c r="F1723" i="21"/>
  <c r="P1724" i="21"/>
  <c r="L1724" i="21"/>
  <c r="J1724" i="21"/>
  <c r="N1724" i="21"/>
  <c r="I1724" i="21"/>
  <c r="H1725" i="21"/>
  <c r="M1723" i="21"/>
  <c r="Q1723" i="21"/>
  <c r="K1723" i="21"/>
  <c r="O1723" i="21"/>
  <c r="D1725" i="21"/>
  <c r="F1724" i="21"/>
  <c r="E1724" i="21"/>
  <c r="Q1724" i="21"/>
  <c r="M1724" i="21"/>
  <c r="O1724" i="21"/>
  <c r="K1724" i="21"/>
  <c r="N1725" i="21"/>
  <c r="I1725" i="21"/>
  <c r="H1726" i="21"/>
  <c r="L1725" i="21"/>
  <c r="J1725" i="21"/>
  <c r="P1725" i="21"/>
  <c r="F1725" i="21"/>
  <c r="E1725" i="21"/>
  <c r="D1726" i="21"/>
  <c r="M1725" i="21"/>
  <c r="K1725" i="21"/>
  <c r="Q1725" i="21"/>
  <c r="O1725" i="21"/>
  <c r="H1727" i="21"/>
  <c r="P1726" i="21"/>
  <c r="L1726" i="21"/>
  <c r="I1726" i="21"/>
  <c r="J1726" i="21"/>
  <c r="N1726" i="21"/>
  <c r="D1727" i="21"/>
  <c r="E1726" i="21"/>
  <c r="F1726" i="21"/>
  <c r="I1727" i="21"/>
  <c r="L1727" i="21"/>
  <c r="N1727" i="21"/>
  <c r="P1727" i="21"/>
  <c r="J1727" i="21"/>
  <c r="H1728" i="21"/>
  <c r="M1726" i="21"/>
  <c r="O1726" i="21"/>
  <c r="Q1726" i="21"/>
  <c r="K1726" i="21"/>
  <c r="F1727" i="21"/>
  <c r="D1728" i="21"/>
  <c r="E1727" i="21"/>
  <c r="Q1727" i="21"/>
  <c r="O1727" i="21"/>
  <c r="K1727" i="21"/>
  <c r="M1727" i="21"/>
  <c r="J1728" i="21"/>
  <c r="L1728" i="21"/>
  <c r="P1728" i="21"/>
  <c r="N1728" i="21"/>
  <c r="I1728" i="21"/>
  <c r="H1729" i="21"/>
  <c r="E1728" i="21"/>
  <c r="F1728" i="21"/>
  <c r="D1729" i="21"/>
  <c r="M1728" i="21"/>
  <c r="K1728" i="21"/>
  <c r="O1728" i="21"/>
  <c r="Q1728" i="21"/>
  <c r="J1729" i="21"/>
  <c r="P1729" i="21"/>
  <c r="L1729" i="21"/>
  <c r="I1729" i="21"/>
  <c r="H1730" i="21"/>
  <c r="N1729" i="21"/>
  <c r="D1730" i="21"/>
  <c r="E1729" i="21"/>
  <c r="F1729" i="21"/>
  <c r="M1729" i="21"/>
  <c r="O1729" i="21"/>
  <c r="Q1729" i="21"/>
  <c r="K1729" i="21"/>
  <c r="P1730" i="21"/>
  <c r="I1730" i="21"/>
  <c r="L1730" i="21"/>
  <c r="J1730" i="21"/>
  <c r="H1731" i="21"/>
  <c r="N1730" i="21"/>
  <c r="F1730" i="21"/>
  <c r="E1730" i="21"/>
  <c r="D1731" i="21"/>
  <c r="K1730" i="21"/>
  <c r="Q1730" i="21"/>
  <c r="M1730" i="21"/>
  <c r="O1730" i="21"/>
  <c r="N1731" i="21"/>
  <c r="H1732" i="21"/>
  <c r="L1731" i="21"/>
  <c r="P1731" i="21"/>
  <c r="J1731" i="21"/>
  <c r="I1731" i="21"/>
  <c r="D1732" i="21"/>
  <c r="F1731" i="21"/>
  <c r="E1731" i="21"/>
  <c r="I1732" i="21"/>
  <c r="L1732" i="21"/>
  <c r="P1732" i="21"/>
  <c r="H1733" i="21"/>
  <c r="N1732" i="21"/>
  <c r="J1732" i="21"/>
  <c r="K1731" i="21"/>
  <c r="Q1731" i="21"/>
  <c r="O1731" i="21"/>
  <c r="M1731" i="21"/>
  <c r="E1732" i="21"/>
  <c r="F1732" i="21"/>
  <c r="D1733" i="21"/>
  <c r="M1732" i="21"/>
  <c r="O1732" i="21"/>
  <c r="Q1732" i="21"/>
  <c r="K1732" i="21"/>
  <c r="J1733" i="21"/>
  <c r="H1734" i="21"/>
  <c r="I1733" i="21"/>
  <c r="L1733" i="21"/>
  <c r="P1733" i="21"/>
  <c r="N1733" i="21"/>
  <c r="D1734" i="21"/>
  <c r="E1733" i="21"/>
  <c r="F1733" i="21"/>
  <c r="P1734" i="21"/>
  <c r="N1734" i="21"/>
  <c r="J1734" i="21"/>
  <c r="L1734" i="21"/>
  <c r="H1735" i="21"/>
  <c r="I1734" i="21"/>
  <c r="O1733" i="21"/>
  <c r="M1733" i="21"/>
  <c r="Q1733" i="21"/>
  <c r="K1733" i="21"/>
  <c r="D1735" i="21"/>
  <c r="F1734" i="21"/>
  <c r="E1734" i="21"/>
  <c r="N1735" i="21"/>
  <c r="L1735" i="21"/>
  <c r="J1735" i="21"/>
  <c r="I1735" i="21"/>
  <c r="H1736" i="21"/>
  <c r="P1735" i="21"/>
  <c r="M1734" i="21"/>
  <c r="O1734" i="21"/>
  <c r="Q1734" i="21"/>
  <c r="K1734" i="21"/>
  <c r="F1735" i="21"/>
  <c r="D1736" i="21"/>
  <c r="E1735" i="21"/>
  <c r="O1735" i="21"/>
  <c r="K1735" i="21"/>
  <c r="Q1735" i="21"/>
  <c r="M1735" i="21"/>
  <c r="J1736" i="21"/>
  <c r="P1736" i="21"/>
  <c r="I1736" i="21"/>
  <c r="N1736" i="21"/>
  <c r="L1736" i="21"/>
  <c r="H1737" i="21"/>
  <c r="E1736" i="21"/>
  <c r="F1736" i="21"/>
  <c r="D1737" i="21"/>
  <c r="O1736" i="21"/>
  <c r="K1736" i="21"/>
  <c r="M1736" i="21"/>
  <c r="Q1736" i="21"/>
  <c r="I1737" i="21"/>
  <c r="J1737" i="21"/>
  <c r="H1738" i="21"/>
  <c r="P1737" i="21"/>
  <c r="N1737" i="21"/>
  <c r="L1737" i="21"/>
  <c r="D1738" i="21"/>
  <c r="F1737" i="21"/>
  <c r="E1737" i="21"/>
  <c r="Q1737" i="21"/>
  <c r="O1737" i="21"/>
  <c r="K1737" i="21"/>
  <c r="M1737" i="21"/>
  <c r="N1738" i="21"/>
  <c r="J1738" i="21"/>
  <c r="I1738" i="21"/>
  <c r="H1739" i="21"/>
  <c r="L1738" i="21"/>
  <c r="P1738" i="21"/>
  <c r="D1739" i="21"/>
  <c r="E1738" i="21"/>
  <c r="F1738" i="21"/>
  <c r="Q1738" i="21"/>
  <c r="M1738" i="21"/>
  <c r="K1738" i="21"/>
  <c r="O1738" i="21"/>
  <c r="P1739" i="21"/>
  <c r="H1740" i="21"/>
  <c r="I1739" i="21"/>
  <c r="J1739" i="21"/>
  <c r="L1739" i="21"/>
  <c r="N1739" i="21"/>
  <c r="D1740" i="21"/>
  <c r="E1739" i="21"/>
  <c r="F1739" i="21"/>
  <c r="J1740" i="21"/>
  <c r="N1740" i="21"/>
  <c r="I1740" i="21"/>
  <c r="P1740" i="21"/>
  <c r="L1740" i="21"/>
  <c r="H1741" i="21"/>
  <c r="Q1739" i="21"/>
  <c r="M1739" i="21"/>
  <c r="O1739" i="21"/>
  <c r="K1739" i="21"/>
  <c r="D1741" i="21"/>
  <c r="E1740" i="21"/>
  <c r="F1740" i="21"/>
  <c r="M1740" i="21"/>
  <c r="O1740" i="21"/>
  <c r="K1740" i="21"/>
  <c r="Q1740" i="21"/>
  <c r="L1741" i="21"/>
  <c r="I1741" i="21"/>
  <c r="H1742" i="21"/>
  <c r="J1741" i="21"/>
  <c r="P1741" i="21"/>
  <c r="N1741" i="21"/>
  <c r="E1741" i="21"/>
  <c r="F1741" i="21"/>
  <c r="D1742" i="21"/>
  <c r="M1741" i="21"/>
  <c r="K1741" i="21"/>
  <c r="Q1741" i="21"/>
  <c r="O1741" i="21"/>
  <c r="L1742" i="21"/>
  <c r="J1742" i="21"/>
  <c r="I1742" i="21"/>
  <c r="H1743" i="21"/>
  <c r="N1742" i="21"/>
  <c r="P1742" i="21"/>
  <c r="D1743" i="21"/>
  <c r="F1742" i="21"/>
  <c r="E1742" i="21"/>
  <c r="Q1742" i="21"/>
  <c r="O1742" i="21"/>
  <c r="K1742" i="21"/>
  <c r="M1742" i="21"/>
  <c r="L1743" i="21"/>
  <c r="J1743" i="21"/>
  <c r="P1743" i="21"/>
  <c r="H1744" i="21"/>
  <c r="N1743" i="21"/>
  <c r="I1743" i="21"/>
  <c r="E1743" i="21"/>
  <c r="F1743" i="21"/>
  <c r="D1744" i="21"/>
  <c r="J1744" i="21"/>
  <c r="N1744" i="21"/>
  <c r="P1744" i="21"/>
  <c r="L1744" i="21"/>
  <c r="I1744" i="21"/>
  <c r="H1745" i="21"/>
  <c r="M1743" i="21"/>
  <c r="O1743" i="21"/>
  <c r="K1743" i="21"/>
  <c r="Q1743" i="21"/>
  <c r="F1744" i="21"/>
  <c r="D1745" i="21"/>
  <c r="E1744" i="21"/>
  <c r="M1744" i="21"/>
  <c r="O1744" i="21"/>
  <c r="K1744" i="21"/>
  <c r="Q1744" i="21"/>
  <c r="I1745" i="21"/>
  <c r="J1745" i="21"/>
  <c r="H1746" i="21"/>
  <c r="L1745" i="21"/>
  <c r="P1745" i="21"/>
  <c r="N1745" i="21"/>
  <c r="E1745" i="21"/>
  <c r="D1746" i="21"/>
  <c r="F1745" i="21"/>
  <c r="M1745" i="21"/>
  <c r="K1745" i="21"/>
  <c r="Q1745" i="21"/>
  <c r="O1745" i="21"/>
  <c r="I1746" i="21"/>
  <c r="H1747" i="21"/>
  <c r="J1746" i="21"/>
  <c r="P1746" i="21"/>
  <c r="N1746" i="21"/>
  <c r="L1746" i="21"/>
  <c r="E1746" i="21"/>
  <c r="F1746" i="21"/>
  <c r="D1747" i="21"/>
  <c r="O1746" i="21"/>
  <c r="Q1746" i="21"/>
  <c r="K1746" i="21"/>
  <c r="M1746" i="21"/>
  <c r="J1747" i="21"/>
  <c r="I1747" i="21"/>
  <c r="L1747" i="21"/>
  <c r="N1747" i="21"/>
  <c r="H1748" i="21"/>
  <c r="P1747" i="21"/>
  <c r="D1748" i="21"/>
  <c r="E1747" i="21"/>
  <c r="F1747" i="21"/>
  <c r="Q1747" i="21"/>
  <c r="M1747" i="21"/>
  <c r="K1747" i="21"/>
  <c r="O1747" i="21"/>
  <c r="I1748" i="21"/>
  <c r="P1748" i="21"/>
  <c r="L1748" i="21"/>
  <c r="H1749" i="21"/>
  <c r="J1748" i="21"/>
  <c r="N1748" i="21"/>
  <c r="E1748" i="21"/>
  <c r="F1748" i="21"/>
  <c r="D1749" i="21"/>
  <c r="K1748" i="21"/>
  <c r="M1748" i="21"/>
  <c r="Q1748" i="21"/>
  <c r="O1748" i="21"/>
  <c r="P1749" i="21"/>
  <c r="J1749" i="21"/>
  <c r="L1749" i="21"/>
  <c r="N1749" i="21"/>
  <c r="I1749" i="21"/>
  <c r="H1750" i="21"/>
  <c r="E1749" i="21"/>
  <c r="D1750" i="21"/>
  <c r="F1749" i="21"/>
  <c r="O1749" i="21"/>
  <c r="K1749" i="21"/>
  <c r="Q1749" i="21"/>
  <c r="M1749" i="21"/>
  <c r="L1750" i="21"/>
  <c r="P1750" i="21"/>
  <c r="J1750" i="21"/>
  <c r="N1750" i="21"/>
  <c r="I1750" i="21"/>
  <c r="H1751" i="21"/>
  <c r="D1751" i="21"/>
  <c r="E1750" i="21"/>
  <c r="F1750" i="21"/>
  <c r="K1750" i="21"/>
  <c r="Q1750" i="21"/>
  <c r="M1750" i="21"/>
  <c r="O1750" i="21"/>
  <c r="L1751" i="21"/>
  <c r="H1752" i="21"/>
  <c r="J1751" i="21"/>
  <c r="I1751" i="21"/>
  <c r="N1751" i="21"/>
  <c r="P1751" i="21"/>
  <c r="D1752" i="21"/>
  <c r="F1751" i="21"/>
  <c r="E1751" i="21"/>
  <c r="J1752" i="21"/>
  <c r="H1753" i="21"/>
  <c r="P1752" i="21"/>
  <c r="N1752" i="21"/>
  <c r="I1752" i="21"/>
  <c r="L1752" i="21"/>
  <c r="M1751" i="21"/>
  <c r="Q1751" i="21"/>
  <c r="K1751" i="21"/>
  <c r="O1751" i="21"/>
  <c r="D1753" i="21"/>
  <c r="E1752" i="21"/>
  <c r="F1752" i="21"/>
  <c r="N1753" i="21"/>
  <c r="L1753" i="21"/>
  <c r="P1753" i="21"/>
  <c r="I1753" i="21"/>
  <c r="H1754" i="21"/>
  <c r="J1753" i="21"/>
  <c r="O1752" i="21"/>
  <c r="Q1752" i="21"/>
  <c r="M1752" i="21"/>
  <c r="K1752" i="21"/>
  <c r="F1753" i="21"/>
  <c r="D1754" i="21"/>
  <c r="E1753" i="21"/>
  <c r="O1753" i="21"/>
  <c r="K1753" i="21"/>
  <c r="Q1753" i="21"/>
  <c r="M1753" i="21"/>
  <c r="N1754" i="21"/>
  <c r="H1755" i="21"/>
  <c r="P1754" i="21"/>
  <c r="J1754" i="21"/>
  <c r="L1754" i="21"/>
  <c r="I1754" i="21"/>
  <c r="F1754" i="21"/>
  <c r="D1755" i="21"/>
  <c r="E1754" i="21"/>
  <c r="P1755" i="21"/>
  <c r="N1755" i="21"/>
  <c r="L1755" i="21"/>
  <c r="H1756" i="21"/>
  <c r="I1755" i="21"/>
  <c r="J1755" i="21"/>
  <c r="O1754" i="21"/>
  <c r="K1754" i="21"/>
  <c r="M1754" i="21"/>
  <c r="Q1754" i="21"/>
  <c r="E1755" i="21"/>
  <c r="D1756" i="21"/>
  <c r="F1755" i="21"/>
  <c r="H1757" i="21"/>
  <c r="J1756" i="21"/>
  <c r="P1756" i="21"/>
  <c r="N1756" i="21"/>
  <c r="L1756" i="21"/>
  <c r="I1756" i="21"/>
  <c r="M1755" i="21"/>
  <c r="Q1755" i="21"/>
  <c r="K1755" i="21"/>
  <c r="O1755" i="21"/>
  <c r="E1756" i="21"/>
  <c r="D1757" i="21"/>
  <c r="F1756" i="21"/>
  <c r="L1757" i="21"/>
  <c r="J1757" i="21"/>
  <c r="I1757" i="21"/>
  <c r="P1757" i="21"/>
  <c r="H1758" i="21"/>
  <c r="N1757" i="21"/>
  <c r="K1756" i="21"/>
  <c r="Q1756" i="21"/>
  <c r="M1756" i="21"/>
  <c r="O1756" i="21"/>
  <c r="E1757" i="21"/>
  <c r="F1757" i="21"/>
  <c r="D1758" i="21"/>
  <c r="O1757" i="21"/>
  <c r="K1757" i="21"/>
  <c r="Q1757" i="21"/>
  <c r="M1757" i="21"/>
  <c r="P1758" i="21"/>
  <c r="L1758" i="21"/>
  <c r="J1758" i="21"/>
  <c r="N1758" i="21"/>
  <c r="I1758" i="21"/>
  <c r="H1759" i="21"/>
  <c r="E1758" i="21"/>
  <c r="F1758" i="21"/>
  <c r="D1759" i="21"/>
  <c r="Q1758" i="21"/>
  <c r="M1758" i="21"/>
  <c r="O1758" i="21"/>
  <c r="K1758" i="21"/>
  <c r="P1759" i="21"/>
  <c r="I1759" i="21"/>
  <c r="J1759" i="21"/>
  <c r="H1760" i="21"/>
  <c r="L1759" i="21"/>
  <c r="N1759" i="21"/>
  <c r="E1759" i="21"/>
  <c r="F1759" i="21"/>
  <c r="D1760" i="21"/>
  <c r="O1759" i="21"/>
  <c r="Q1759" i="21"/>
  <c r="M1759" i="21"/>
  <c r="K1759" i="21"/>
  <c r="N1760" i="21"/>
  <c r="L1760" i="21"/>
  <c r="H1761" i="21"/>
  <c r="I1760" i="21"/>
  <c r="J1760" i="21"/>
  <c r="P1760" i="21"/>
  <c r="D1761" i="21"/>
  <c r="F1760" i="21"/>
  <c r="E1760" i="21"/>
  <c r="L1761" i="21"/>
  <c r="H1762" i="21"/>
  <c r="J1761" i="21"/>
  <c r="N1761" i="21"/>
  <c r="I1761" i="21"/>
  <c r="P1761" i="21"/>
  <c r="Q1760" i="21"/>
  <c r="M1760" i="21"/>
  <c r="K1760" i="21"/>
  <c r="O1760" i="21"/>
  <c r="E1761" i="21"/>
  <c r="D1762" i="21"/>
  <c r="F1761" i="21"/>
  <c r="I1762" i="21"/>
  <c r="H1763" i="21"/>
  <c r="L1762" i="21"/>
  <c r="P1762" i="21"/>
  <c r="N1762" i="21"/>
  <c r="J1762" i="21"/>
  <c r="M1761" i="21"/>
  <c r="O1761" i="21"/>
  <c r="K1761" i="21"/>
  <c r="Q1761" i="21"/>
  <c r="D1763" i="21"/>
  <c r="F1762" i="21"/>
  <c r="E1762" i="21"/>
  <c r="K1762" i="21"/>
  <c r="O1762" i="21"/>
  <c r="M1762" i="21"/>
  <c r="Q1762" i="21"/>
  <c r="H1764" i="21"/>
  <c r="I1763" i="21"/>
  <c r="P1763" i="21"/>
  <c r="L1763" i="21"/>
  <c r="N1763" i="21"/>
  <c r="J1763" i="21"/>
  <c r="D1764" i="21"/>
  <c r="E1763" i="21"/>
  <c r="F1763" i="21"/>
  <c r="H1765" i="21"/>
  <c r="P1764" i="21"/>
  <c r="J1764" i="21"/>
  <c r="L1764" i="21"/>
  <c r="N1764" i="21"/>
  <c r="I1764" i="21"/>
  <c r="O1763" i="21"/>
  <c r="M1763" i="21"/>
  <c r="Q1763" i="21"/>
  <c r="K1763" i="21"/>
  <c r="E1764" i="21"/>
  <c r="D1765" i="21"/>
  <c r="F1764" i="21"/>
  <c r="I1765" i="21"/>
  <c r="J1765" i="21"/>
  <c r="N1765" i="21"/>
  <c r="P1765" i="21"/>
  <c r="H1766" i="21"/>
  <c r="L1765" i="21"/>
  <c r="Q1764" i="21"/>
  <c r="M1764" i="21"/>
  <c r="O1764" i="21"/>
  <c r="K1764" i="21"/>
  <c r="F1765" i="21"/>
  <c r="D1766" i="21"/>
  <c r="E1765" i="21"/>
  <c r="O1765" i="21"/>
  <c r="Q1765" i="21"/>
  <c r="M1765" i="21"/>
  <c r="K1765" i="21"/>
  <c r="N1766" i="21"/>
  <c r="I1766" i="21"/>
  <c r="L1766" i="21"/>
  <c r="P1766" i="21"/>
  <c r="J1766" i="21"/>
  <c r="H1767" i="21"/>
  <c r="E1766" i="21"/>
  <c r="F1766" i="21"/>
  <c r="D1767" i="21"/>
  <c r="Q1766" i="21"/>
  <c r="O1766" i="21"/>
  <c r="K1766" i="21"/>
  <c r="M1766" i="21"/>
  <c r="J1767" i="21"/>
  <c r="N1767" i="21"/>
  <c r="P1767" i="21"/>
  <c r="L1767" i="21"/>
  <c r="I1767" i="21"/>
  <c r="H1768" i="21"/>
  <c r="D1768" i="21"/>
  <c r="F1767" i="21"/>
  <c r="E1767" i="21"/>
  <c r="M1767" i="21"/>
  <c r="O1767" i="21"/>
  <c r="Q1767" i="21"/>
  <c r="K1767" i="21"/>
  <c r="H1769" i="21"/>
  <c r="N1768" i="21"/>
  <c r="L1768" i="21"/>
  <c r="I1768" i="21"/>
  <c r="J1768" i="21"/>
  <c r="P1768" i="21"/>
  <c r="E1768" i="21"/>
  <c r="D1769" i="21"/>
  <c r="F1768" i="21"/>
  <c r="L1769" i="21"/>
  <c r="H1770" i="21"/>
  <c r="J1769" i="21"/>
  <c r="P1769" i="21"/>
  <c r="N1769" i="21"/>
  <c r="I1769" i="21"/>
  <c r="M1768" i="21"/>
  <c r="K1768" i="21"/>
  <c r="O1768" i="21"/>
  <c r="Q1768" i="21"/>
  <c r="D1770" i="21"/>
  <c r="F1769" i="21"/>
  <c r="E1769" i="21"/>
  <c r="N1770" i="21"/>
  <c r="J1770" i="21"/>
  <c r="H1771" i="21"/>
  <c r="L1770" i="21"/>
  <c r="I1770" i="21"/>
  <c r="P1770" i="21"/>
  <c r="K1769" i="21"/>
  <c r="Q1769" i="21"/>
  <c r="M1769" i="21"/>
  <c r="O1769" i="21"/>
  <c r="E1770" i="21"/>
  <c r="F1770" i="21"/>
  <c r="D1771" i="21"/>
  <c r="H1772" i="21"/>
  <c r="L1771" i="21"/>
  <c r="N1771" i="21"/>
  <c r="I1771" i="21"/>
  <c r="P1771" i="21"/>
  <c r="J1771" i="21"/>
  <c r="K1770" i="21"/>
  <c r="Q1770" i="21"/>
  <c r="O1770" i="21"/>
  <c r="M1770" i="21"/>
  <c r="E1771" i="21"/>
  <c r="F1771" i="21"/>
  <c r="D1772" i="21"/>
  <c r="I1772" i="21"/>
  <c r="N1772" i="21"/>
  <c r="P1772" i="21"/>
  <c r="H1773" i="21"/>
  <c r="J1772" i="21"/>
  <c r="M1771" i="21"/>
  <c r="K1771" i="21"/>
  <c r="O1771" i="21"/>
  <c r="Q1771" i="21"/>
  <c r="D1773" i="21"/>
  <c r="F1772" i="21"/>
  <c r="E1772" i="21"/>
  <c r="O1772" i="21"/>
  <c r="K1772" i="21"/>
  <c r="Q1772" i="21"/>
  <c r="M1772" i="21"/>
  <c r="L1773" i="21"/>
  <c r="J1773" i="21"/>
  <c r="I1773" i="21"/>
  <c r="H1774" i="21"/>
  <c r="P1773" i="21"/>
  <c r="N1773" i="21"/>
  <c r="F1773" i="21"/>
  <c r="D1774" i="21"/>
  <c r="E1773" i="21"/>
  <c r="K1773" i="21"/>
  <c r="Q1773" i="21"/>
  <c r="M1773" i="21"/>
  <c r="O1773" i="21"/>
  <c r="N1774" i="21"/>
  <c r="L1774" i="21"/>
  <c r="J1774" i="21"/>
  <c r="I1774" i="21"/>
  <c r="P1774" i="21"/>
  <c r="H1775" i="21"/>
  <c r="E1774" i="21"/>
  <c r="F1774" i="21"/>
  <c r="D1775" i="21"/>
  <c r="O1774" i="21"/>
  <c r="K1774" i="21"/>
  <c r="Q1774" i="21"/>
  <c r="M1774" i="21"/>
  <c r="L1775" i="21"/>
  <c r="J1775" i="21"/>
  <c r="P1775" i="21"/>
  <c r="N1775" i="21"/>
  <c r="I1775" i="21"/>
  <c r="H1776" i="21"/>
  <c r="D1776" i="21"/>
  <c r="E1775" i="21"/>
  <c r="F1775" i="21"/>
  <c r="O1775" i="21"/>
  <c r="K1775" i="21"/>
  <c r="Q1775" i="21"/>
  <c r="M1775" i="21"/>
  <c r="H1777" i="21"/>
  <c r="L1776" i="21"/>
  <c r="J1776" i="21"/>
  <c r="P1776" i="21"/>
  <c r="N1776" i="21"/>
  <c r="I1776" i="21"/>
  <c r="D1777" i="21"/>
  <c r="E1776" i="21"/>
  <c r="F1776" i="21"/>
  <c r="J1777" i="21"/>
  <c r="P1777" i="21"/>
  <c r="N1777" i="21"/>
  <c r="H1778" i="21"/>
  <c r="I1777" i="21"/>
  <c r="L1777" i="21"/>
  <c r="M1776" i="21"/>
  <c r="O1776" i="21"/>
  <c r="K1776" i="21"/>
  <c r="Q1776" i="21"/>
  <c r="E1777" i="21"/>
  <c r="F1777" i="21"/>
  <c r="D1778" i="21"/>
  <c r="H1779" i="21"/>
  <c r="L1778" i="21"/>
  <c r="J1778" i="21"/>
  <c r="P1778" i="21"/>
  <c r="N1778" i="21"/>
  <c r="I1778" i="21"/>
  <c r="M1777" i="21"/>
  <c r="O1777" i="21"/>
  <c r="K1777" i="21"/>
  <c r="Q1777" i="21"/>
  <c r="E1778" i="21"/>
  <c r="F1778" i="21"/>
  <c r="D1779" i="21"/>
  <c r="I1779" i="21"/>
  <c r="H1780" i="21"/>
  <c r="P1779" i="21"/>
  <c r="N1779" i="21"/>
  <c r="L1779" i="21"/>
  <c r="J1779" i="21"/>
  <c r="Q1778" i="21"/>
  <c r="O1778" i="21"/>
  <c r="M1778" i="21"/>
  <c r="K1778" i="21"/>
  <c r="D1780" i="21"/>
  <c r="E1779" i="21"/>
  <c r="F1779" i="21"/>
  <c r="O1779" i="21"/>
  <c r="K1779" i="21"/>
  <c r="Q1779" i="21"/>
  <c r="M1779" i="21"/>
  <c r="I1780" i="21"/>
  <c r="L1780" i="21"/>
  <c r="J1780" i="21"/>
  <c r="P1780" i="21"/>
  <c r="N1780" i="21"/>
  <c r="H1781" i="21"/>
  <c r="D1781" i="21"/>
  <c r="E1780" i="21"/>
  <c r="F1780" i="21"/>
  <c r="Q1780" i="21"/>
  <c r="M1780" i="21"/>
  <c r="O1780" i="21"/>
  <c r="K1780" i="21"/>
  <c r="L1781" i="21"/>
  <c r="J1781" i="21"/>
  <c r="P1781" i="21"/>
  <c r="N1781" i="21"/>
  <c r="H1782" i="21"/>
  <c r="I1781" i="21"/>
  <c r="D1782" i="21"/>
  <c r="F1781" i="21"/>
  <c r="E1781" i="21"/>
  <c r="H1783" i="21"/>
  <c r="L1782" i="21"/>
  <c r="J1782" i="21"/>
  <c r="P1782" i="21"/>
  <c r="N1782" i="21"/>
  <c r="I1782" i="21"/>
  <c r="M1781" i="21"/>
  <c r="O1781" i="21"/>
  <c r="K1781" i="21"/>
  <c r="Q1781" i="21"/>
  <c r="F1782" i="21"/>
  <c r="D1783" i="21"/>
  <c r="E1782" i="21"/>
  <c r="I1783" i="21"/>
  <c r="H1784" i="21"/>
  <c r="P1783" i="21"/>
  <c r="N1783" i="21"/>
  <c r="L1783" i="21"/>
  <c r="J1783" i="21"/>
  <c r="Q1782" i="21"/>
  <c r="M1782" i="21"/>
  <c r="O1782" i="21"/>
  <c r="K1782" i="21"/>
  <c r="E1783" i="21"/>
  <c r="D1784" i="21"/>
  <c r="F1783" i="21"/>
  <c r="O1783" i="21"/>
  <c r="K1783" i="21"/>
  <c r="Q1783" i="21"/>
  <c r="M1783" i="21"/>
  <c r="I1784" i="21"/>
  <c r="L1784" i="21"/>
  <c r="J1784" i="21"/>
  <c r="P1784" i="21"/>
  <c r="N1784" i="21"/>
  <c r="H1785" i="21"/>
  <c r="F1784" i="21"/>
  <c r="D1785" i="21"/>
  <c r="E1784" i="21"/>
  <c r="Q1784" i="21"/>
  <c r="M1784" i="21"/>
  <c r="O1784" i="21"/>
  <c r="K1784" i="21"/>
  <c r="J1785" i="21"/>
  <c r="L1785" i="21"/>
  <c r="P1785" i="21"/>
  <c r="N1785" i="21"/>
  <c r="H1786" i="21"/>
  <c r="I1785" i="21"/>
  <c r="E1785" i="21"/>
  <c r="F1785" i="21"/>
  <c r="D1786" i="21"/>
  <c r="I1786" i="21"/>
  <c r="L1786" i="21"/>
  <c r="J1786" i="21"/>
  <c r="P1786" i="21"/>
  <c r="N1786" i="21"/>
  <c r="H1787" i="21"/>
  <c r="M1785" i="21"/>
  <c r="O1785" i="21"/>
  <c r="K1785" i="21"/>
  <c r="Q1785" i="21"/>
  <c r="E1786" i="21"/>
  <c r="F1786" i="21"/>
  <c r="D1787" i="21"/>
  <c r="M1786" i="21"/>
  <c r="O1786" i="21"/>
  <c r="K1786" i="21"/>
  <c r="Q1786" i="21"/>
  <c r="H1788" i="21"/>
  <c r="P1787" i="21"/>
  <c r="N1787" i="21"/>
  <c r="L1787" i="21"/>
  <c r="J1787" i="21"/>
  <c r="I1787" i="21"/>
  <c r="E1787" i="21"/>
  <c r="D1788" i="21"/>
  <c r="F1787" i="21"/>
  <c r="I1788" i="21"/>
  <c r="L1788" i="21"/>
  <c r="J1788" i="21"/>
  <c r="P1788" i="21"/>
  <c r="N1788" i="21"/>
  <c r="H1789" i="21"/>
  <c r="M1787" i="21"/>
  <c r="K1787" i="21"/>
  <c r="Q1787" i="21"/>
  <c r="O1787" i="21"/>
  <c r="E1788" i="21"/>
  <c r="D1789" i="21"/>
  <c r="F1788" i="21"/>
  <c r="Q1788" i="21"/>
  <c r="M1788" i="21"/>
  <c r="O1788" i="21"/>
  <c r="K1788" i="21"/>
  <c r="L1789" i="21"/>
  <c r="J1789" i="21"/>
  <c r="P1789" i="21"/>
  <c r="N1789" i="21"/>
  <c r="H1790" i="21"/>
  <c r="I1789" i="21"/>
  <c r="E1789" i="21"/>
  <c r="D1790" i="21"/>
  <c r="F1789" i="21"/>
  <c r="I1790" i="21"/>
  <c r="L1790" i="21"/>
  <c r="J1790" i="21"/>
  <c r="P1790" i="21"/>
  <c r="N1790" i="21"/>
  <c r="H1791" i="21"/>
  <c r="M1789" i="21"/>
  <c r="O1789" i="21"/>
  <c r="K1789" i="21"/>
  <c r="Q1789" i="21"/>
  <c r="E1790" i="21"/>
  <c r="D1791" i="21"/>
  <c r="F1790" i="21"/>
  <c r="O1790" i="21"/>
  <c r="M1790" i="21"/>
  <c r="K1790" i="21"/>
  <c r="Q1790" i="21"/>
  <c r="H1792" i="21"/>
  <c r="P1791" i="21"/>
  <c r="N1791" i="21"/>
  <c r="L1791" i="21"/>
  <c r="J1791" i="21"/>
  <c r="I1791" i="21"/>
  <c r="D1792" i="21"/>
  <c r="F1791" i="21"/>
  <c r="E1791" i="21"/>
  <c r="H1793" i="21"/>
  <c r="L1792" i="21"/>
  <c r="J1792" i="21"/>
  <c r="P1792" i="21"/>
  <c r="N1792" i="21"/>
  <c r="I1792" i="21"/>
  <c r="O1791" i="21"/>
  <c r="K1791" i="21"/>
  <c r="Q1791" i="21"/>
  <c r="M1791" i="21"/>
  <c r="F1792" i="21"/>
  <c r="D1793" i="21"/>
  <c r="E1792" i="21"/>
  <c r="J1793" i="21"/>
  <c r="P1793" i="21"/>
  <c r="N1793" i="21"/>
  <c r="H1794" i="21"/>
  <c r="I1793" i="21"/>
  <c r="L1793" i="21"/>
  <c r="M1792" i="21"/>
  <c r="O1792" i="21"/>
  <c r="K1792" i="21"/>
  <c r="Q1792" i="21"/>
  <c r="D1794" i="21"/>
  <c r="E1793" i="21"/>
  <c r="F1793" i="21"/>
  <c r="I1794" i="21"/>
  <c r="L1794" i="21"/>
  <c r="J1794" i="21"/>
  <c r="P1794" i="21"/>
  <c r="N1794" i="21"/>
  <c r="H1795" i="21"/>
  <c r="M1793" i="21"/>
  <c r="O1793" i="21"/>
  <c r="K1793" i="21"/>
  <c r="Q1793" i="21"/>
  <c r="E1794" i="21"/>
  <c r="F1794" i="21"/>
  <c r="D1795" i="21"/>
  <c r="O1794" i="21"/>
  <c r="M1794" i="21"/>
  <c r="K1794" i="21"/>
  <c r="Q1794" i="21"/>
  <c r="H1796" i="21"/>
  <c r="P1795" i="21"/>
  <c r="N1795" i="21"/>
  <c r="L1795" i="21"/>
  <c r="J1795" i="21"/>
  <c r="I1795" i="21"/>
  <c r="D1796" i="21"/>
  <c r="E1795" i="21"/>
  <c r="F1795" i="21"/>
  <c r="I1796" i="21"/>
  <c r="L1796" i="21"/>
  <c r="J1796" i="21"/>
  <c r="P1796" i="21"/>
  <c r="N1796" i="21"/>
  <c r="H1797" i="21"/>
  <c r="O1795" i="21"/>
  <c r="K1795" i="21"/>
  <c r="Q1795" i="21"/>
  <c r="M1795" i="21"/>
  <c r="E1796" i="21"/>
  <c r="D1797" i="21"/>
  <c r="F1796" i="21"/>
  <c r="Q1796" i="21"/>
  <c r="M1796" i="21"/>
  <c r="O1796" i="21"/>
  <c r="K1796" i="21"/>
  <c r="L1797" i="21"/>
  <c r="J1797" i="21"/>
  <c r="P1797" i="21"/>
  <c r="N1797" i="21"/>
  <c r="H1798" i="21"/>
  <c r="I1797" i="21"/>
  <c r="F1797" i="21"/>
  <c r="D1798" i="21"/>
  <c r="E1797" i="21"/>
  <c r="H1799" i="21"/>
  <c r="L1798" i="21"/>
  <c r="J1798" i="21"/>
  <c r="P1798" i="21"/>
  <c r="N1798" i="21"/>
  <c r="I1798" i="21"/>
  <c r="M1797" i="21"/>
  <c r="O1797" i="21"/>
  <c r="K1797" i="21"/>
  <c r="Q1797" i="21"/>
  <c r="D1799" i="21"/>
  <c r="E1798" i="21"/>
  <c r="F1798" i="21"/>
  <c r="I1799" i="21"/>
  <c r="H1800" i="21"/>
  <c r="P1799" i="21"/>
  <c r="N1799" i="21"/>
  <c r="L1799" i="21"/>
  <c r="J1799" i="21"/>
  <c r="Q1798" i="21"/>
  <c r="M1798" i="21"/>
  <c r="O1798" i="21"/>
  <c r="K1798" i="21"/>
  <c r="D1800" i="21"/>
  <c r="F1799" i="21"/>
  <c r="E1799" i="21"/>
  <c r="M1799" i="21"/>
  <c r="K1799" i="21"/>
  <c r="Q1799" i="21"/>
  <c r="O1799" i="21"/>
  <c r="I1800" i="21"/>
  <c r="L1800" i="21"/>
  <c r="J1800" i="21"/>
  <c r="P1800" i="21"/>
  <c r="N1800" i="21"/>
  <c r="H1801" i="21"/>
  <c r="F1800" i="21"/>
  <c r="D1801" i="21"/>
  <c r="E1800" i="21"/>
  <c r="Q1800" i="21"/>
  <c r="M1800" i="21"/>
  <c r="O1800" i="21"/>
  <c r="K1800" i="21"/>
  <c r="J1801" i="21"/>
  <c r="L1801" i="21"/>
  <c r="P1801" i="21"/>
  <c r="N1801" i="21"/>
  <c r="H1802" i="21"/>
  <c r="I1801" i="21"/>
  <c r="F1801" i="21"/>
  <c r="E1801" i="21"/>
  <c r="D1802" i="21"/>
  <c r="I1802" i="21"/>
  <c r="L1802" i="21"/>
  <c r="J1802" i="21"/>
  <c r="P1802" i="21"/>
  <c r="N1802" i="21"/>
  <c r="H1803" i="21"/>
  <c r="M1801" i="21"/>
  <c r="O1801" i="21"/>
  <c r="K1801" i="21"/>
  <c r="Q1801" i="21"/>
  <c r="F1802" i="21"/>
  <c r="E1802" i="21"/>
  <c r="D1803" i="21"/>
  <c r="M1802" i="21"/>
  <c r="O1802" i="21"/>
  <c r="K1802" i="21"/>
  <c r="Q1802" i="21"/>
  <c r="H1804" i="21"/>
  <c r="P1803" i="21"/>
  <c r="N1803" i="21"/>
  <c r="L1803" i="21"/>
  <c r="J1803" i="21"/>
  <c r="I1803" i="21"/>
  <c r="D1804" i="21"/>
  <c r="E1803" i="21"/>
  <c r="F1803" i="21"/>
  <c r="H1805" i="21"/>
  <c r="L1804" i="21"/>
  <c r="J1804" i="21"/>
  <c r="P1804" i="21"/>
  <c r="N1804" i="21"/>
  <c r="I1804" i="21"/>
  <c r="M1803" i="21"/>
  <c r="K1803" i="21"/>
  <c r="Q1803" i="21"/>
  <c r="O1803" i="21"/>
  <c r="E1804" i="21"/>
  <c r="F1804" i="21"/>
  <c r="D1805" i="21"/>
  <c r="J1805" i="21"/>
  <c r="P1805" i="21"/>
  <c r="N1805" i="21"/>
  <c r="H1806" i="21"/>
  <c r="I1805" i="21"/>
  <c r="L1805" i="21"/>
  <c r="M1804" i="21"/>
  <c r="O1804" i="21"/>
  <c r="K1804" i="21"/>
  <c r="Q1804" i="21"/>
  <c r="F1805" i="21"/>
  <c r="E1805" i="21"/>
  <c r="D1806" i="21"/>
  <c r="I1806" i="21"/>
  <c r="L1806" i="21"/>
  <c r="J1806" i="21"/>
  <c r="P1806" i="21"/>
  <c r="N1806" i="21"/>
  <c r="H1807" i="21"/>
  <c r="M1805" i="21"/>
  <c r="O1805" i="21"/>
  <c r="K1805" i="21"/>
  <c r="Q1805" i="21"/>
  <c r="F1806" i="21"/>
  <c r="E1806" i="21"/>
  <c r="D1807" i="21"/>
  <c r="M1806" i="21"/>
  <c r="O1806" i="21"/>
  <c r="K1806" i="21"/>
  <c r="Q1806" i="21"/>
  <c r="H1808" i="21"/>
  <c r="P1807" i="21"/>
  <c r="N1807" i="21"/>
  <c r="L1807" i="21"/>
  <c r="J1807" i="21"/>
  <c r="I1807" i="21"/>
  <c r="E1807" i="21"/>
  <c r="D1808" i="21"/>
  <c r="F1807" i="21"/>
  <c r="H1809" i="21"/>
  <c r="L1808" i="21"/>
  <c r="J1808" i="21"/>
  <c r="P1808" i="21"/>
  <c r="N1808" i="21"/>
  <c r="I1808" i="21"/>
  <c r="O1807" i="21"/>
  <c r="K1807" i="21"/>
  <c r="Q1807" i="21"/>
  <c r="M1807" i="21"/>
  <c r="F1808" i="21"/>
  <c r="E1808" i="21"/>
  <c r="D1809" i="21"/>
  <c r="J1809" i="21"/>
  <c r="P1809" i="21"/>
  <c r="N1809" i="21"/>
  <c r="H1810" i="21"/>
  <c r="I1809" i="21"/>
  <c r="L1809" i="21"/>
  <c r="M1808" i="21"/>
  <c r="O1808" i="21"/>
  <c r="K1808" i="21"/>
  <c r="Q1808" i="21"/>
  <c r="F1809" i="21"/>
  <c r="D1810" i="21"/>
  <c r="E1809" i="21"/>
  <c r="I1810" i="21"/>
  <c r="L1810" i="21"/>
  <c r="J1810" i="21"/>
  <c r="P1810" i="21"/>
  <c r="N1810" i="21"/>
  <c r="H1811" i="21"/>
  <c r="M1809" i="21"/>
  <c r="O1809" i="21"/>
  <c r="K1809" i="21"/>
  <c r="Q1809" i="21"/>
  <c r="E1810" i="21"/>
  <c r="D1811" i="21"/>
  <c r="F1810" i="21"/>
  <c r="O1810" i="21"/>
  <c r="M1810" i="21"/>
  <c r="K1810" i="21"/>
  <c r="Q1810" i="21"/>
  <c r="H1812" i="21"/>
  <c r="P1811" i="21"/>
  <c r="N1811" i="21"/>
  <c r="L1811" i="21"/>
  <c r="J1811" i="21"/>
  <c r="I1811" i="21"/>
  <c r="F1811" i="21"/>
  <c r="D1812" i="21"/>
  <c r="E1811" i="21"/>
  <c r="I1812" i="21"/>
  <c r="L1812" i="21"/>
  <c r="J1812" i="21"/>
  <c r="P1812" i="21"/>
  <c r="N1812" i="21"/>
  <c r="H1813" i="21"/>
  <c r="O1811" i="21"/>
  <c r="K1811" i="21"/>
  <c r="Q1811" i="21"/>
  <c r="M1811" i="21"/>
  <c r="E1812" i="21"/>
  <c r="F1812" i="21"/>
  <c r="D1813" i="21"/>
  <c r="Q1812" i="21"/>
  <c r="M1812" i="21"/>
  <c r="O1812" i="21"/>
  <c r="K1812" i="21"/>
  <c r="L1813" i="21"/>
  <c r="J1813" i="21"/>
  <c r="P1813" i="21"/>
  <c r="N1813" i="21"/>
  <c r="H1814" i="21"/>
  <c r="I1813" i="21"/>
  <c r="F1813" i="21"/>
  <c r="E1813" i="21"/>
  <c r="D1814" i="21"/>
  <c r="H1815" i="21"/>
  <c r="L1814" i="21"/>
  <c r="J1814" i="21"/>
  <c r="P1814" i="21"/>
  <c r="N1814" i="21"/>
  <c r="I1814" i="21"/>
  <c r="M1813" i="21"/>
  <c r="O1813" i="21"/>
  <c r="K1813" i="21"/>
  <c r="Q1813" i="21"/>
  <c r="E1814" i="21"/>
  <c r="F1814" i="21"/>
  <c r="D1815" i="21"/>
  <c r="I1815" i="21"/>
  <c r="H1816" i="21"/>
  <c r="P1815" i="21"/>
  <c r="N1815" i="21"/>
  <c r="L1815" i="21"/>
  <c r="J1815" i="21"/>
  <c r="Q1814" i="21"/>
  <c r="M1814" i="21"/>
  <c r="O1814" i="21"/>
  <c r="K1814" i="21"/>
  <c r="E1815" i="21"/>
  <c r="D1816" i="21"/>
  <c r="F1815" i="21"/>
  <c r="M1815" i="21"/>
  <c r="K1815" i="21"/>
  <c r="Q1815" i="21"/>
  <c r="O1815" i="21"/>
  <c r="I1816" i="21"/>
  <c r="L1816" i="21"/>
  <c r="J1816" i="21"/>
  <c r="P1816" i="21"/>
  <c r="N1816" i="21"/>
  <c r="H1817" i="21"/>
  <c r="F1816" i="21"/>
  <c r="D1817" i="21"/>
  <c r="E1816" i="21"/>
  <c r="Q1816" i="21"/>
  <c r="M1816" i="21"/>
  <c r="O1816" i="21"/>
  <c r="K1816" i="21"/>
  <c r="J1817" i="21"/>
  <c r="L1817" i="21"/>
  <c r="P1817" i="21"/>
  <c r="N1817" i="21"/>
  <c r="H1818" i="21"/>
  <c r="I1817" i="21"/>
  <c r="D1818" i="21"/>
  <c r="E1817" i="21"/>
  <c r="F1817" i="21"/>
  <c r="I1818" i="21"/>
  <c r="L1818" i="21"/>
  <c r="J1818" i="21"/>
  <c r="P1818" i="21"/>
  <c r="N1818" i="21"/>
  <c r="H1819" i="21"/>
  <c r="M1817" i="21"/>
  <c r="O1817" i="21"/>
  <c r="K1817" i="21"/>
  <c r="Q1817" i="21"/>
  <c r="E1818" i="21"/>
  <c r="D1819" i="21"/>
  <c r="F1818" i="21"/>
  <c r="M1818" i="21"/>
  <c r="O1818" i="21"/>
  <c r="K1818" i="21"/>
  <c r="Q1818" i="21"/>
  <c r="H1820" i="21"/>
  <c r="P1819" i="21"/>
  <c r="N1819" i="21"/>
  <c r="L1819" i="21"/>
  <c r="J1819" i="21"/>
  <c r="I1819" i="21"/>
  <c r="F1819" i="21"/>
  <c r="D1820" i="21"/>
  <c r="E1819" i="21"/>
  <c r="I1820" i="21"/>
  <c r="L1820" i="21"/>
  <c r="J1820" i="21"/>
  <c r="P1820" i="21"/>
  <c r="N1820" i="21"/>
  <c r="H1821" i="21"/>
  <c r="M1819" i="21"/>
  <c r="K1819" i="21"/>
  <c r="Q1819" i="21"/>
  <c r="O1819" i="21"/>
  <c r="E1820" i="21"/>
  <c r="F1820" i="21"/>
  <c r="D1821" i="21"/>
  <c r="Q1820" i="21"/>
  <c r="M1820" i="21"/>
  <c r="O1820" i="21"/>
  <c r="K1820" i="21"/>
  <c r="L1821" i="21"/>
  <c r="J1821" i="21"/>
  <c r="P1821" i="21"/>
  <c r="N1821" i="21"/>
  <c r="H1822" i="21"/>
  <c r="I1821" i="21"/>
  <c r="F1821" i="21"/>
  <c r="E1821" i="21"/>
  <c r="D1822" i="21"/>
  <c r="I1822" i="21"/>
  <c r="L1822" i="21"/>
  <c r="J1822" i="21"/>
  <c r="P1822" i="21"/>
  <c r="N1822" i="21"/>
  <c r="H1823" i="21"/>
  <c r="M1821" i="21"/>
  <c r="O1821" i="21"/>
  <c r="K1821" i="21"/>
  <c r="Q1821" i="21"/>
  <c r="E1822" i="21"/>
  <c r="F1822" i="21"/>
  <c r="D1823" i="21"/>
  <c r="M1822" i="21"/>
  <c r="O1822" i="21"/>
  <c r="K1822" i="21"/>
  <c r="Q1822" i="21"/>
  <c r="H1824" i="21"/>
  <c r="P1823" i="21"/>
  <c r="N1823" i="21"/>
  <c r="L1823" i="21"/>
  <c r="J1823" i="21"/>
  <c r="I1823" i="21"/>
  <c r="E1823" i="21"/>
  <c r="D1824" i="21"/>
  <c r="F1823" i="21"/>
  <c r="H1825" i="21"/>
  <c r="L1824" i="21"/>
  <c r="J1824" i="21"/>
  <c r="P1824" i="21"/>
  <c r="N1824" i="21"/>
  <c r="I1824" i="21"/>
  <c r="O1823" i="21"/>
  <c r="K1823" i="21"/>
  <c r="Q1823" i="21"/>
  <c r="M1823" i="21"/>
  <c r="F1824" i="21"/>
  <c r="D1825" i="21"/>
  <c r="E1824" i="21"/>
  <c r="J1825" i="21"/>
  <c r="P1825" i="21"/>
  <c r="N1825" i="21"/>
  <c r="H1826" i="21"/>
  <c r="I1825" i="21"/>
  <c r="L1825" i="21"/>
  <c r="M1824" i="21"/>
  <c r="O1824" i="21"/>
  <c r="K1824" i="21"/>
  <c r="Q1824" i="21"/>
  <c r="E1825" i="21"/>
  <c r="F1825" i="21"/>
  <c r="D1826" i="21"/>
  <c r="H1827" i="21"/>
  <c r="L1826" i="21"/>
  <c r="J1826" i="21"/>
  <c r="P1826" i="21"/>
  <c r="N1826" i="21"/>
  <c r="I1826" i="21"/>
  <c r="M1825" i="21"/>
  <c r="O1825" i="21"/>
  <c r="K1825" i="21"/>
  <c r="Q1825" i="21"/>
  <c r="E1826" i="21"/>
  <c r="D1827" i="21"/>
  <c r="F1826" i="21"/>
  <c r="I1827" i="21"/>
  <c r="H1828" i="21"/>
  <c r="P1827" i="21"/>
  <c r="N1827" i="21"/>
  <c r="L1827" i="21"/>
  <c r="J1827" i="21"/>
  <c r="Q1826" i="21"/>
  <c r="O1826" i="21"/>
  <c r="M1826" i="21"/>
  <c r="K1826" i="21"/>
  <c r="E1827" i="21"/>
  <c r="D1828" i="21"/>
  <c r="F1827" i="21"/>
  <c r="O1827" i="21"/>
  <c r="K1827" i="21"/>
  <c r="Q1827" i="21"/>
  <c r="M1827" i="21"/>
  <c r="I1828" i="21"/>
  <c r="L1828" i="21"/>
  <c r="J1828" i="21"/>
  <c r="P1828" i="21"/>
  <c r="N1828" i="21"/>
  <c r="H1829" i="21"/>
  <c r="F1828" i="21"/>
  <c r="E1828" i="21"/>
  <c r="D1829" i="21"/>
  <c r="Q1828" i="21"/>
  <c r="M1828" i="21"/>
  <c r="O1828" i="21"/>
  <c r="K1828" i="21"/>
  <c r="J1829" i="21"/>
  <c r="L1829" i="21"/>
  <c r="P1829" i="21"/>
  <c r="N1829" i="21"/>
  <c r="H1830" i="21"/>
  <c r="I1829" i="21"/>
  <c r="F1829" i="21"/>
  <c r="E1829" i="21"/>
  <c r="D1830" i="21"/>
  <c r="H1831" i="21"/>
  <c r="L1830" i="21"/>
  <c r="J1830" i="21"/>
  <c r="P1830" i="21"/>
  <c r="N1830" i="21"/>
  <c r="I1830" i="21"/>
  <c r="M1829" i="21"/>
  <c r="O1829" i="21"/>
  <c r="K1829" i="21"/>
  <c r="Q1829" i="21"/>
  <c r="D1831" i="21"/>
  <c r="F1830" i="21"/>
  <c r="E1830" i="21"/>
  <c r="I1831" i="21"/>
  <c r="H1832" i="21"/>
  <c r="P1831" i="21"/>
  <c r="N1831" i="21"/>
  <c r="L1831" i="21"/>
  <c r="J1831" i="21"/>
  <c r="Q1830" i="21"/>
  <c r="M1830" i="21"/>
  <c r="O1830" i="21"/>
  <c r="K1830" i="21"/>
  <c r="E1831" i="21"/>
  <c r="D1832" i="21"/>
  <c r="F1831" i="21"/>
  <c r="O1831" i="21"/>
  <c r="K1831" i="21"/>
  <c r="Q1831" i="21"/>
  <c r="M1831" i="21"/>
  <c r="I1832" i="21"/>
  <c r="L1832" i="21"/>
  <c r="J1832" i="21"/>
  <c r="P1832" i="21"/>
  <c r="N1832" i="21"/>
  <c r="H1833" i="21"/>
  <c r="D1833" i="21"/>
  <c r="E1832" i="21"/>
  <c r="F1832" i="21"/>
  <c r="Q1832" i="21"/>
  <c r="M1832" i="21"/>
  <c r="O1832" i="21"/>
  <c r="K1832" i="21"/>
  <c r="J1833" i="21"/>
  <c r="L1833" i="21"/>
  <c r="P1833" i="21"/>
  <c r="N1833" i="21"/>
  <c r="H1834" i="21"/>
  <c r="I1833" i="21"/>
  <c r="D1834" i="21"/>
  <c r="F1833" i="21"/>
  <c r="E1833" i="21"/>
  <c r="I1834" i="21"/>
  <c r="L1834" i="21"/>
  <c r="J1834" i="21"/>
  <c r="P1834" i="21"/>
  <c r="N1834" i="21"/>
  <c r="H1835" i="21"/>
  <c r="M1833" i="21"/>
  <c r="O1833" i="21"/>
  <c r="K1833" i="21"/>
  <c r="Q1833" i="21"/>
  <c r="E1834" i="21"/>
  <c r="D1835" i="21"/>
  <c r="F1834" i="21"/>
  <c r="M1834" i="21"/>
  <c r="O1834" i="21"/>
  <c r="K1834" i="21"/>
  <c r="Q1834" i="21"/>
  <c r="H1836" i="21"/>
  <c r="P1835" i="21"/>
  <c r="N1835" i="21"/>
  <c r="L1835" i="21"/>
  <c r="J1835" i="21"/>
  <c r="I1835" i="21"/>
  <c r="E1835" i="21"/>
  <c r="D1836" i="21"/>
  <c r="F1835" i="21"/>
  <c r="I1836" i="21"/>
  <c r="L1836" i="21"/>
  <c r="J1836" i="21"/>
  <c r="P1836" i="21"/>
  <c r="N1836" i="21"/>
  <c r="H1837" i="21"/>
  <c r="M1835" i="21"/>
  <c r="K1835" i="21"/>
  <c r="Q1835" i="21"/>
  <c r="O1835" i="21"/>
  <c r="E1836" i="21"/>
  <c r="D1837" i="21"/>
  <c r="F1836" i="21"/>
  <c r="Q1836" i="21"/>
  <c r="M1836" i="21"/>
  <c r="O1836" i="21"/>
  <c r="K1836" i="21"/>
  <c r="L1837" i="21"/>
  <c r="J1837" i="21"/>
  <c r="P1837" i="21"/>
  <c r="N1837" i="21"/>
  <c r="H1838" i="21"/>
  <c r="I1837" i="21"/>
  <c r="F1837" i="21"/>
  <c r="E1837" i="21"/>
  <c r="D1838" i="21"/>
  <c r="I1838" i="21"/>
  <c r="L1838" i="21"/>
  <c r="J1838" i="21"/>
  <c r="P1838" i="21"/>
  <c r="N1838" i="21"/>
  <c r="H1839" i="21"/>
  <c r="M1837" i="21"/>
  <c r="O1837" i="21"/>
  <c r="K1837" i="21"/>
  <c r="Q1837" i="21"/>
  <c r="D1839" i="21"/>
  <c r="F1838" i="21"/>
  <c r="E1838" i="21"/>
  <c r="M1838" i="21"/>
  <c r="O1838" i="21"/>
  <c r="K1838" i="21"/>
  <c r="Q1838" i="21"/>
  <c r="H1840" i="21"/>
  <c r="P1839" i="21"/>
  <c r="N1839" i="21"/>
  <c r="L1839" i="21"/>
  <c r="J1839" i="21"/>
  <c r="I1839" i="21"/>
  <c r="E1839" i="21"/>
  <c r="D1840" i="21"/>
  <c r="F1839" i="21"/>
  <c r="H1841" i="21"/>
  <c r="L1840" i="21"/>
  <c r="J1840" i="21"/>
  <c r="P1840" i="21"/>
  <c r="N1840" i="21"/>
  <c r="I1840" i="21"/>
  <c r="O1839" i="21"/>
  <c r="K1839" i="21"/>
  <c r="Q1839" i="21"/>
  <c r="M1839" i="21"/>
  <c r="E1840" i="21"/>
  <c r="D1841" i="21"/>
  <c r="F1840" i="21"/>
  <c r="J1841" i="21"/>
  <c r="P1841" i="21"/>
  <c r="N1841" i="21"/>
  <c r="H1842" i="21"/>
  <c r="I1841" i="21"/>
  <c r="L1841" i="21"/>
  <c r="M1840" i="21"/>
  <c r="O1840" i="21"/>
  <c r="K1840" i="21"/>
  <c r="Q1840" i="21"/>
  <c r="D1842" i="21"/>
  <c r="F1841" i="21"/>
  <c r="E1841" i="21"/>
  <c r="H1843" i="21"/>
  <c r="L1842" i="21"/>
  <c r="J1842" i="21"/>
  <c r="P1842" i="21"/>
  <c r="N1842" i="21"/>
  <c r="I1842" i="21"/>
  <c r="M1841" i="21"/>
  <c r="O1841" i="21"/>
  <c r="K1841" i="21"/>
  <c r="Q1841" i="21"/>
  <c r="D1843" i="21"/>
  <c r="F1842" i="21"/>
  <c r="E1842" i="21"/>
  <c r="I1843" i="21"/>
  <c r="H1844" i="21"/>
  <c r="P1843" i="21"/>
  <c r="N1843" i="21"/>
  <c r="L1843" i="21"/>
  <c r="J1843" i="21"/>
  <c r="Q1842" i="21"/>
  <c r="O1842" i="21"/>
  <c r="M1842" i="21"/>
  <c r="K1842" i="21"/>
  <c r="E1843" i="21"/>
  <c r="D1844" i="21"/>
  <c r="F1843" i="21"/>
  <c r="O1843" i="21"/>
  <c r="K1843" i="21"/>
  <c r="Q1843" i="21"/>
  <c r="M1843" i="21"/>
  <c r="I1844" i="21"/>
  <c r="L1844" i="21"/>
  <c r="J1844" i="21"/>
  <c r="P1844" i="21"/>
  <c r="N1844" i="21"/>
  <c r="H1845" i="21"/>
  <c r="D1845" i="21"/>
  <c r="E1844" i="21"/>
  <c r="F1844" i="21"/>
  <c r="Q1844" i="21"/>
  <c r="M1844" i="21"/>
  <c r="O1844" i="21"/>
  <c r="K1844" i="21"/>
  <c r="L1845" i="21"/>
  <c r="J1845" i="21"/>
  <c r="P1845" i="21"/>
  <c r="N1845" i="21"/>
  <c r="H1846" i="21"/>
  <c r="I1845" i="21"/>
  <c r="E1845" i="21"/>
  <c r="F1845" i="21"/>
  <c r="D1846" i="21"/>
  <c r="H1847" i="21"/>
  <c r="L1846" i="21"/>
  <c r="J1846" i="21"/>
  <c r="P1846" i="21"/>
  <c r="N1846" i="21"/>
  <c r="I1846" i="21"/>
  <c r="M1845" i="21"/>
  <c r="O1845" i="21"/>
  <c r="K1845" i="21"/>
  <c r="Q1845" i="21"/>
  <c r="F1846" i="21"/>
  <c r="E1846" i="21"/>
  <c r="D1847" i="21"/>
  <c r="I1847" i="21"/>
  <c r="H1848" i="21"/>
  <c r="P1847" i="21"/>
  <c r="N1847" i="21"/>
  <c r="L1847" i="21"/>
  <c r="J1847" i="21"/>
  <c r="Q1846" i="21"/>
  <c r="M1846" i="21"/>
  <c r="O1846" i="21"/>
  <c r="K1846" i="21"/>
  <c r="E1847" i="21"/>
  <c r="D1848" i="21"/>
  <c r="F1847" i="21"/>
  <c r="O1847" i="21"/>
  <c r="K1847" i="21"/>
  <c r="Q1847" i="21"/>
  <c r="M1847" i="21"/>
  <c r="I1848" i="21"/>
  <c r="L1848" i="21"/>
  <c r="J1848" i="21"/>
  <c r="P1848" i="21"/>
  <c r="N1848" i="21"/>
  <c r="H1849" i="21"/>
  <c r="F1848" i="21"/>
  <c r="D1849" i="21"/>
  <c r="E1848" i="21"/>
  <c r="Q1848" i="21"/>
  <c r="M1848" i="21"/>
  <c r="O1848" i="21"/>
  <c r="K1848" i="21"/>
  <c r="J1849" i="21"/>
  <c r="L1849" i="21"/>
  <c r="P1849" i="21"/>
  <c r="N1849" i="21"/>
  <c r="H1850" i="21"/>
  <c r="I1849" i="21"/>
  <c r="D1850" i="21"/>
  <c r="F1849" i="21"/>
  <c r="E1849" i="21"/>
  <c r="I1850" i="21"/>
  <c r="L1850" i="21"/>
  <c r="J1850" i="21"/>
  <c r="P1850" i="21"/>
  <c r="N1850" i="21"/>
  <c r="H1851" i="21"/>
  <c r="M1849" i="21"/>
  <c r="O1849" i="21"/>
  <c r="K1849" i="21"/>
  <c r="Q1849" i="21"/>
  <c r="E1850" i="21"/>
  <c r="F1850" i="21"/>
  <c r="D1851" i="21"/>
  <c r="M1850" i="21"/>
  <c r="O1850" i="21"/>
  <c r="K1850" i="21"/>
  <c r="Q1850" i="21"/>
  <c r="H1852" i="21"/>
  <c r="P1851" i="21"/>
  <c r="N1851" i="21"/>
  <c r="L1851" i="21"/>
  <c r="J1851" i="21"/>
  <c r="I1851" i="21"/>
  <c r="D1852" i="21"/>
  <c r="E1851" i="21"/>
  <c r="F1851" i="21"/>
  <c r="H1853" i="21"/>
  <c r="L1852" i="21"/>
  <c r="J1852" i="21"/>
  <c r="P1852" i="21"/>
  <c r="N1852" i="21"/>
  <c r="I1852" i="21"/>
  <c r="M1851" i="21"/>
  <c r="K1851" i="21"/>
  <c r="Q1851" i="21"/>
  <c r="O1851" i="21"/>
  <c r="D1853" i="21"/>
  <c r="E1852" i="21"/>
  <c r="F1852" i="21"/>
  <c r="J1853" i="21"/>
  <c r="P1853" i="21"/>
  <c r="N1853" i="21"/>
  <c r="H1854" i="21"/>
  <c r="I1853" i="21"/>
  <c r="L1853" i="21"/>
  <c r="M1852" i="21"/>
  <c r="O1852" i="21"/>
  <c r="K1852" i="21"/>
  <c r="Q1852" i="21"/>
  <c r="E1853" i="21"/>
  <c r="D1854" i="21"/>
  <c r="F1853" i="21"/>
  <c r="I1854" i="21"/>
  <c r="L1854" i="21"/>
  <c r="J1854" i="21"/>
  <c r="P1854" i="21"/>
  <c r="N1854" i="21"/>
  <c r="H1855" i="21"/>
  <c r="M1853" i="21"/>
  <c r="O1853" i="21"/>
  <c r="K1853" i="21"/>
  <c r="Q1853" i="21"/>
  <c r="E1854" i="21"/>
  <c r="D1855" i="21"/>
  <c r="F1854" i="21"/>
  <c r="O1854" i="21"/>
  <c r="M1854" i="21"/>
  <c r="K1854" i="21"/>
  <c r="Q1854" i="21"/>
  <c r="H1856" i="21"/>
  <c r="P1855" i="21"/>
  <c r="N1855" i="21"/>
  <c r="L1855" i="21"/>
  <c r="J1855" i="21"/>
  <c r="I1855" i="21"/>
  <c r="D1856" i="21"/>
  <c r="F1855" i="21"/>
  <c r="E1855" i="21"/>
  <c r="H1857" i="21"/>
  <c r="L1856" i="21"/>
  <c r="J1856" i="21"/>
  <c r="P1856" i="21"/>
  <c r="N1856" i="21"/>
  <c r="I1856" i="21"/>
  <c r="O1855" i="21"/>
  <c r="K1855" i="21"/>
  <c r="Q1855" i="21"/>
  <c r="M1855" i="21"/>
  <c r="F1856" i="21"/>
  <c r="D1857" i="21"/>
  <c r="E1856" i="21"/>
  <c r="J1857" i="21"/>
  <c r="P1857" i="21"/>
  <c r="N1857" i="21"/>
  <c r="H1858" i="21"/>
  <c r="I1857" i="21"/>
  <c r="L1857" i="21"/>
  <c r="M1856" i="21"/>
  <c r="O1856" i="21"/>
  <c r="K1856" i="21"/>
  <c r="Q1856" i="21"/>
  <c r="E1857" i="21"/>
  <c r="D1858" i="21"/>
  <c r="F1857" i="21"/>
  <c r="I1858" i="21"/>
  <c r="L1858" i="21"/>
  <c r="J1858" i="21"/>
  <c r="P1858" i="21"/>
  <c r="N1858" i="21"/>
  <c r="H1859" i="21"/>
  <c r="M1857" i="21"/>
  <c r="O1857" i="21"/>
  <c r="K1857" i="21"/>
  <c r="Q1857" i="21"/>
  <c r="E1858" i="21"/>
  <c r="F1858" i="21"/>
  <c r="D1859" i="21"/>
  <c r="O1858" i="21"/>
  <c r="M1858" i="21"/>
  <c r="K1858" i="21"/>
  <c r="Q1858" i="21"/>
  <c r="H1860" i="21"/>
  <c r="P1859" i="21"/>
  <c r="N1859" i="21"/>
  <c r="L1859" i="21"/>
  <c r="J1859" i="21"/>
  <c r="I1859" i="21"/>
  <c r="D1860" i="21"/>
  <c r="E1859" i="21"/>
  <c r="F1859" i="21"/>
  <c r="I1860" i="21"/>
  <c r="L1860" i="21"/>
  <c r="J1860" i="21"/>
  <c r="P1860" i="21"/>
  <c r="N1860" i="21"/>
  <c r="H1861" i="21"/>
  <c r="O1859" i="21"/>
  <c r="K1859" i="21"/>
  <c r="Q1859" i="21"/>
  <c r="M1859" i="21"/>
  <c r="E1860" i="21"/>
  <c r="D1861" i="21"/>
  <c r="F1860" i="21"/>
  <c r="Q1860" i="21"/>
  <c r="M1860" i="21"/>
  <c r="O1860" i="21"/>
  <c r="K1860" i="21"/>
  <c r="L1861" i="21"/>
  <c r="J1861" i="21"/>
  <c r="P1861" i="21"/>
  <c r="N1861" i="21"/>
  <c r="H1862" i="21"/>
  <c r="I1861" i="21"/>
  <c r="F1861" i="21"/>
  <c r="D1862" i="21"/>
  <c r="E1861" i="21"/>
  <c r="H1863" i="21"/>
  <c r="L1862" i="21"/>
  <c r="J1862" i="21"/>
  <c r="P1862" i="21"/>
  <c r="N1862" i="21"/>
  <c r="I1862" i="21"/>
  <c r="M1861" i="21"/>
  <c r="O1861" i="21"/>
  <c r="K1861" i="21"/>
  <c r="Q1861" i="21"/>
  <c r="D1863" i="21"/>
  <c r="E1862" i="21"/>
  <c r="F1862" i="21"/>
  <c r="I1863" i="21"/>
  <c r="H1864" i="21"/>
  <c r="P1863" i="21"/>
  <c r="N1863" i="21"/>
  <c r="L1863" i="21"/>
  <c r="J1863" i="21"/>
  <c r="Q1862" i="21"/>
  <c r="M1862" i="21"/>
  <c r="O1862" i="21"/>
  <c r="K1862" i="21"/>
  <c r="D1864" i="21"/>
  <c r="F1863" i="21"/>
  <c r="E1863" i="21"/>
  <c r="M1863" i="21"/>
  <c r="K1863" i="21"/>
  <c r="Q1863" i="21"/>
  <c r="O1863" i="21"/>
  <c r="I1864" i="21"/>
  <c r="L1864" i="21"/>
  <c r="J1864" i="21"/>
  <c r="P1864" i="21"/>
  <c r="N1864" i="21"/>
  <c r="H1865" i="21"/>
  <c r="F1864" i="21"/>
  <c r="E1864" i="21"/>
  <c r="D1865" i="21"/>
  <c r="Q1864" i="21"/>
  <c r="M1864" i="21"/>
  <c r="O1864" i="21"/>
  <c r="K1864" i="21"/>
  <c r="J1865" i="21"/>
  <c r="L1865" i="21"/>
  <c r="P1865" i="21"/>
  <c r="N1865" i="21"/>
  <c r="H1866" i="21"/>
  <c r="I1865" i="21"/>
  <c r="F1865" i="21"/>
  <c r="E1865" i="21"/>
  <c r="D1866" i="21"/>
  <c r="I1866" i="21"/>
  <c r="L1866" i="21"/>
  <c r="J1866" i="21"/>
  <c r="P1866" i="21"/>
  <c r="N1866" i="21"/>
  <c r="H1867" i="21"/>
  <c r="M1865" i="21"/>
  <c r="O1865" i="21"/>
  <c r="K1865" i="21"/>
  <c r="Q1865" i="21"/>
  <c r="E1866" i="21"/>
  <c r="F1866" i="21"/>
  <c r="D1867" i="21"/>
  <c r="M1866" i="21"/>
  <c r="O1866" i="21"/>
  <c r="K1866" i="21"/>
  <c r="Q1866" i="21"/>
  <c r="H1868" i="21"/>
  <c r="P1867" i="21"/>
  <c r="N1867" i="21"/>
  <c r="L1867" i="21"/>
  <c r="J1867" i="21"/>
  <c r="I1867" i="21"/>
  <c r="E1867" i="21"/>
  <c r="D1868" i="21"/>
  <c r="F1867" i="21"/>
  <c r="H1869" i="21"/>
  <c r="L1868" i="21"/>
  <c r="J1868" i="21"/>
  <c r="P1868" i="21"/>
  <c r="N1868" i="21"/>
  <c r="I1868" i="21"/>
  <c r="M1867" i="21"/>
  <c r="K1867" i="21"/>
  <c r="Q1867" i="21"/>
  <c r="O1867" i="21"/>
  <c r="D1869" i="21"/>
  <c r="F1868" i="21"/>
  <c r="E1868" i="21"/>
  <c r="J1869" i="21"/>
  <c r="P1869" i="21"/>
  <c r="N1869" i="21"/>
  <c r="H1870" i="21"/>
  <c r="I1869" i="21"/>
  <c r="L1869" i="21"/>
  <c r="M1868" i="21"/>
  <c r="O1868" i="21"/>
  <c r="K1868" i="21"/>
  <c r="Q1868" i="21"/>
  <c r="F1869" i="21"/>
  <c r="D1870" i="21"/>
  <c r="E1869" i="21"/>
  <c r="I1870" i="21"/>
  <c r="L1870" i="21"/>
  <c r="J1870" i="21"/>
  <c r="P1870" i="21"/>
  <c r="N1870" i="21"/>
  <c r="H1871" i="21"/>
  <c r="M1869" i="21"/>
  <c r="O1869" i="21"/>
  <c r="K1869" i="21"/>
  <c r="Q1869" i="21"/>
  <c r="F1870" i="21"/>
  <c r="E1870" i="21"/>
  <c r="D1871" i="21"/>
  <c r="M1870" i="21"/>
  <c r="O1870" i="21"/>
  <c r="K1870" i="21"/>
  <c r="Q1870" i="21"/>
  <c r="H1872" i="21"/>
  <c r="P1871" i="21"/>
  <c r="N1871" i="21"/>
  <c r="L1871" i="21"/>
  <c r="J1871" i="21"/>
  <c r="I1871" i="21"/>
  <c r="E1871" i="21"/>
  <c r="D1872" i="21"/>
  <c r="F1871" i="21"/>
  <c r="H1873" i="21"/>
  <c r="L1872" i="21"/>
  <c r="J1872" i="21"/>
  <c r="P1872" i="21"/>
  <c r="N1872" i="21"/>
  <c r="I1872" i="21"/>
  <c r="O1871" i="21"/>
  <c r="K1871" i="21"/>
  <c r="Q1871" i="21"/>
  <c r="M1871" i="21"/>
  <c r="F1872" i="21"/>
  <c r="E1872" i="21"/>
  <c r="D1873" i="21"/>
  <c r="J1873" i="21"/>
  <c r="P1873" i="21"/>
  <c r="N1873" i="21"/>
  <c r="H1874" i="21"/>
  <c r="I1873" i="21"/>
  <c r="L1873" i="21"/>
  <c r="M1872" i="21"/>
  <c r="O1872" i="21"/>
  <c r="K1872" i="21"/>
  <c r="Q1872" i="21"/>
  <c r="F1873" i="21"/>
  <c r="E1873" i="21"/>
  <c r="D1874" i="21"/>
  <c r="I1874" i="21"/>
  <c r="L1874" i="21"/>
  <c r="J1874" i="21"/>
  <c r="P1874" i="21"/>
  <c r="N1874" i="21"/>
  <c r="H1875" i="21"/>
  <c r="M1873" i="21"/>
  <c r="O1873" i="21"/>
  <c r="K1873" i="21"/>
  <c r="Q1873" i="21"/>
  <c r="D1875" i="21"/>
  <c r="E1874" i="21"/>
  <c r="F1874" i="21"/>
  <c r="O1874" i="21"/>
  <c r="M1874" i="21"/>
  <c r="K1874" i="21"/>
  <c r="Q1874" i="21"/>
  <c r="H1876" i="21"/>
  <c r="P1875" i="21"/>
  <c r="N1875" i="21"/>
  <c r="L1875" i="21"/>
  <c r="J1875" i="21"/>
  <c r="I1875" i="21"/>
  <c r="F1875" i="21"/>
  <c r="E1875" i="21"/>
  <c r="D1876" i="21"/>
  <c r="I1876" i="21"/>
  <c r="L1876" i="21"/>
  <c r="J1876" i="21"/>
  <c r="P1876" i="21"/>
  <c r="N1876" i="21"/>
  <c r="H1877" i="21"/>
  <c r="O1875" i="21"/>
  <c r="K1875" i="21"/>
  <c r="Q1875" i="21"/>
  <c r="M1875" i="21"/>
  <c r="D1877" i="21"/>
  <c r="F1876" i="21"/>
  <c r="E1876" i="21"/>
  <c r="Q1876" i="21"/>
  <c r="M1876" i="21"/>
  <c r="O1876" i="21"/>
  <c r="K1876" i="21"/>
  <c r="L1877" i="21"/>
  <c r="J1877" i="21"/>
  <c r="P1877" i="21"/>
  <c r="N1877" i="21"/>
  <c r="H1878" i="21"/>
  <c r="I1877" i="21"/>
  <c r="F1877" i="21"/>
  <c r="E1877" i="21"/>
  <c r="D1878" i="21"/>
  <c r="H1879" i="21"/>
  <c r="L1878" i="21"/>
  <c r="J1878" i="21"/>
  <c r="P1878" i="21"/>
  <c r="N1878" i="21"/>
  <c r="I1878" i="21"/>
  <c r="M1877" i="21"/>
  <c r="O1877" i="21"/>
  <c r="K1877" i="21"/>
  <c r="Q1877" i="21"/>
  <c r="E1878" i="21"/>
  <c r="F1878" i="21"/>
  <c r="D1879" i="21"/>
  <c r="I1879" i="21"/>
  <c r="H1880" i="21"/>
  <c r="P1879" i="21"/>
  <c r="N1879" i="21"/>
  <c r="L1879" i="21"/>
  <c r="J1879" i="21"/>
  <c r="Q1878" i="21"/>
  <c r="M1878" i="21"/>
  <c r="O1878" i="21"/>
  <c r="K1878" i="21"/>
  <c r="E1879" i="21"/>
  <c r="D1880" i="21"/>
  <c r="F1879" i="21"/>
  <c r="M1879" i="21"/>
  <c r="K1879" i="21"/>
  <c r="Q1879" i="21"/>
  <c r="O1879" i="21"/>
  <c r="I1880" i="21"/>
  <c r="L1880" i="21"/>
  <c r="J1880" i="21"/>
  <c r="P1880" i="21"/>
  <c r="N1880" i="21"/>
  <c r="H1881" i="21"/>
  <c r="F1880" i="21"/>
  <c r="D1881" i="21"/>
  <c r="E1880" i="21"/>
  <c r="Q1880" i="21"/>
  <c r="M1880" i="21"/>
  <c r="O1880" i="21"/>
  <c r="K1880" i="21"/>
  <c r="J1881" i="21"/>
  <c r="L1881" i="21"/>
  <c r="P1881" i="21"/>
  <c r="N1881" i="21"/>
  <c r="H1882" i="21"/>
  <c r="I1881" i="21"/>
  <c r="E1881" i="21"/>
  <c r="D1882" i="21"/>
  <c r="F1881" i="21"/>
  <c r="I1882" i="21"/>
  <c r="L1882" i="21"/>
  <c r="J1882" i="21"/>
  <c r="P1882" i="21"/>
  <c r="N1882" i="21"/>
  <c r="H1883" i="21"/>
  <c r="M1881" i="21"/>
  <c r="O1881" i="21"/>
  <c r="K1881" i="21"/>
  <c r="Q1881" i="21"/>
  <c r="E1882" i="21"/>
  <c r="D1883" i="21"/>
  <c r="F1882" i="21"/>
  <c r="M1882" i="21"/>
  <c r="O1882" i="21"/>
  <c r="K1882" i="21"/>
  <c r="Q1882" i="21"/>
  <c r="H1884" i="21"/>
  <c r="P1883" i="21"/>
  <c r="N1883" i="21"/>
  <c r="L1883" i="21"/>
  <c r="J1883" i="21"/>
  <c r="I1883" i="21"/>
  <c r="F1883" i="21"/>
  <c r="D1884" i="21"/>
  <c r="E1883" i="21"/>
  <c r="I1884" i="21"/>
  <c r="L1884" i="21"/>
  <c r="J1884" i="21"/>
  <c r="P1884" i="21"/>
  <c r="N1884" i="21"/>
  <c r="H1885" i="21"/>
  <c r="M1883" i="21"/>
  <c r="K1883" i="21"/>
  <c r="Q1883" i="21"/>
  <c r="O1883" i="21"/>
  <c r="D1885" i="21"/>
  <c r="E1884" i="21"/>
  <c r="F1884" i="21"/>
  <c r="Q1884" i="21"/>
  <c r="M1884" i="21"/>
  <c r="O1884" i="21"/>
  <c r="K1884" i="21"/>
  <c r="L1885" i="21"/>
  <c r="J1885" i="21"/>
  <c r="P1885" i="21"/>
  <c r="N1885" i="21"/>
  <c r="H1886" i="21"/>
  <c r="I1885" i="21"/>
  <c r="F1885" i="21"/>
  <c r="D1886" i="21"/>
  <c r="E1885" i="21"/>
  <c r="I1886" i="21"/>
  <c r="L1886" i="21"/>
  <c r="J1886" i="21"/>
  <c r="P1886" i="21"/>
  <c r="N1886" i="21"/>
  <c r="H1887" i="21"/>
  <c r="M1885" i="21"/>
  <c r="O1885" i="21"/>
  <c r="K1885" i="21"/>
  <c r="Q1885" i="21"/>
  <c r="E1886" i="21"/>
  <c r="F1886" i="21"/>
  <c r="D1887" i="21"/>
  <c r="M1886" i="21"/>
  <c r="O1886" i="21"/>
  <c r="K1886" i="21"/>
  <c r="Q1886" i="21"/>
  <c r="H1888" i="21"/>
  <c r="P1887" i="21"/>
  <c r="N1887" i="21"/>
  <c r="L1887" i="21"/>
  <c r="J1887" i="21"/>
  <c r="I1887" i="21"/>
  <c r="E1887" i="21"/>
  <c r="D1888" i="21"/>
  <c r="F1887" i="21"/>
  <c r="H1889" i="21"/>
  <c r="L1888" i="21"/>
  <c r="J1888" i="21"/>
  <c r="P1888" i="21"/>
  <c r="N1888" i="21"/>
  <c r="I1888" i="21"/>
  <c r="O1887" i="21"/>
  <c r="K1887" i="21"/>
  <c r="Q1887" i="21"/>
  <c r="M1887" i="21"/>
  <c r="F1888" i="21"/>
  <c r="D1889" i="21"/>
  <c r="E1888" i="21"/>
  <c r="J1889" i="21"/>
  <c r="P1889" i="21"/>
  <c r="N1889" i="21"/>
  <c r="H1890" i="21"/>
  <c r="I1889" i="21"/>
  <c r="L1889" i="21"/>
  <c r="M1888" i="21"/>
  <c r="O1888" i="21"/>
  <c r="K1888" i="21"/>
  <c r="Q1888" i="21"/>
  <c r="E1889" i="21"/>
  <c r="F1889" i="21"/>
  <c r="D1890" i="21"/>
  <c r="H1891" i="21"/>
  <c r="L1890" i="21"/>
  <c r="J1890" i="21"/>
  <c r="P1890" i="21"/>
  <c r="N1890" i="21"/>
  <c r="I1890" i="21"/>
  <c r="M1889" i="21"/>
  <c r="O1889" i="21"/>
  <c r="K1889" i="21"/>
  <c r="Q1889" i="21"/>
  <c r="E1890" i="21"/>
  <c r="D1891" i="21"/>
  <c r="F1890" i="21"/>
  <c r="I1891" i="21"/>
  <c r="H1892" i="21"/>
  <c r="P1891" i="21"/>
  <c r="N1891" i="21"/>
  <c r="L1891" i="21"/>
  <c r="J1891" i="21"/>
  <c r="Q1890" i="21"/>
  <c r="O1890" i="21"/>
  <c r="M1890" i="21"/>
  <c r="K1890" i="21"/>
  <c r="E1891" i="21"/>
  <c r="D1892" i="21"/>
  <c r="F1891" i="21"/>
  <c r="O1891" i="21"/>
  <c r="K1891" i="21"/>
  <c r="Q1891" i="21"/>
  <c r="M1891" i="21"/>
  <c r="I1892" i="21"/>
  <c r="L1892" i="21"/>
  <c r="J1892" i="21"/>
  <c r="P1892" i="21"/>
  <c r="N1892" i="21"/>
  <c r="H1893" i="21"/>
  <c r="F1892" i="21"/>
  <c r="D1893" i="21"/>
  <c r="E1892" i="21"/>
  <c r="Q1892" i="21"/>
  <c r="M1892" i="21"/>
  <c r="O1892" i="21"/>
  <c r="K1892" i="21"/>
  <c r="J1893" i="21"/>
  <c r="L1893" i="21"/>
  <c r="P1893" i="21"/>
  <c r="N1893" i="21"/>
  <c r="H1894" i="21"/>
  <c r="I1893" i="21"/>
  <c r="F1893" i="21"/>
  <c r="D1894" i="21"/>
  <c r="E1893" i="21"/>
  <c r="H1895" i="21"/>
  <c r="L1894" i="21"/>
  <c r="J1894" i="21"/>
  <c r="P1894" i="21"/>
  <c r="N1894" i="21"/>
  <c r="I1894" i="21"/>
  <c r="M1893" i="21"/>
  <c r="O1893" i="21"/>
  <c r="K1893" i="21"/>
  <c r="Q1893" i="21"/>
  <c r="D1895" i="21"/>
  <c r="F1894" i="21"/>
  <c r="E1894" i="21"/>
  <c r="I1895" i="21"/>
  <c r="H1896" i="21"/>
  <c r="P1895" i="21"/>
  <c r="N1895" i="21"/>
  <c r="L1895" i="21"/>
  <c r="J1895" i="21"/>
  <c r="Q1894" i="21"/>
  <c r="M1894" i="21"/>
  <c r="O1894" i="21"/>
  <c r="K1894" i="21"/>
  <c r="E1895" i="21"/>
  <c r="D1896" i="21"/>
  <c r="F1895" i="21"/>
  <c r="O1895" i="21"/>
  <c r="K1895" i="21"/>
  <c r="Q1895" i="21"/>
  <c r="M1895" i="21"/>
  <c r="I1896" i="21"/>
  <c r="L1896" i="21"/>
  <c r="J1896" i="21"/>
  <c r="P1896" i="21"/>
  <c r="N1896" i="21"/>
  <c r="H1897" i="21"/>
  <c r="D1897" i="21"/>
  <c r="E1896" i="21"/>
  <c r="F1896" i="21"/>
  <c r="Q1896" i="21"/>
  <c r="M1896" i="21"/>
  <c r="O1896" i="21"/>
  <c r="K1896" i="21"/>
  <c r="J1897" i="21"/>
  <c r="L1897" i="21"/>
  <c r="P1897" i="21"/>
  <c r="N1897" i="21"/>
  <c r="H1898" i="21"/>
  <c r="I1897" i="21"/>
  <c r="E1897" i="21"/>
  <c r="F1897" i="21"/>
  <c r="D1898" i="21"/>
  <c r="I1898" i="21"/>
  <c r="L1898" i="21"/>
  <c r="J1898" i="21"/>
  <c r="P1898" i="21"/>
  <c r="N1898" i="21"/>
  <c r="H1899" i="21"/>
  <c r="M1897" i="21"/>
  <c r="O1897" i="21"/>
  <c r="K1897" i="21"/>
  <c r="Q1897" i="21"/>
  <c r="D1899" i="21"/>
  <c r="E1898" i="21"/>
  <c r="F1898" i="21"/>
  <c r="M1898" i="21"/>
  <c r="O1898" i="21"/>
  <c r="K1898" i="21"/>
  <c r="Q1898" i="21"/>
  <c r="H1900" i="21"/>
  <c r="P1899" i="21"/>
  <c r="N1899" i="21"/>
  <c r="L1899" i="21"/>
  <c r="J1899" i="21"/>
  <c r="I1899" i="21"/>
  <c r="E1899" i="21"/>
  <c r="D1900" i="21"/>
  <c r="F1899" i="21"/>
  <c r="I1900" i="21"/>
  <c r="L1900" i="21"/>
  <c r="J1900" i="21"/>
  <c r="P1900" i="21"/>
  <c r="N1900" i="21"/>
  <c r="H1901" i="21"/>
  <c r="M1899" i="21"/>
  <c r="K1899" i="21"/>
  <c r="Q1899" i="21"/>
  <c r="O1899" i="21"/>
  <c r="E1900" i="21"/>
  <c r="D1901" i="21"/>
  <c r="F1900" i="21"/>
  <c r="Q1900" i="21"/>
  <c r="M1900" i="21"/>
  <c r="O1900" i="21"/>
  <c r="K1900" i="21"/>
  <c r="L1901" i="21"/>
  <c r="J1901" i="21"/>
  <c r="P1901" i="21"/>
  <c r="N1901" i="21"/>
  <c r="H1902" i="21"/>
  <c r="I1901" i="21"/>
  <c r="F1901" i="21"/>
  <c r="E1901" i="21"/>
  <c r="D1902" i="21"/>
  <c r="I1902" i="21"/>
  <c r="L1902" i="21"/>
  <c r="J1902" i="21"/>
  <c r="P1902" i="21"/>
  <c r="N1902" i="21"/>
  <c r="H1903" i="21"/>
  <c r="M1901" i="21"/>
  <c r="O1901" i="21"/>
  <c r="K1901" i="21"/>
  <c r="Q1901" i="21"/>
  <c r="D1903" i="21"/>
  <c r="F1902" i="21"/>
  <c r="E1902" i="21"/>
  <c r="O1902" i="21"/>
  <c r="K1902" i="21"/>
  <c r="Q1902" i="21"/>
  <c r="M1902" i="21"/>
  <c r="H1904" i="21"/>
  <c r="P1903" i="21"/>
  <c r="N1903" i="21"/>
  <c r="L1903" i="21"/>
  <c r="J1903" i="21"/>
  <c r="I1903" i="21"/>
  <c r="D1904" i="21"/>
  <c r="E1903" i="21"/>
  <c r="F1903" i="21"/>
  <c r="I1904" i="21"/>
  <c r="J1904" i="21"/>
  <c r="H1905" i="21"/>
  <c r="P1904" i="21"/>
  <c r="N1904" i="21"/>
  <c r="L1904" i="21"/>
  <c r="O1903" i="21"/>
  <c r="K1903" i="21"/>
  <c r="Q1903" i="21"/>
  <c r="M1903" i="21"/>
  <c r="E1904" i="21"/>
  <c r="D1905" i="21"/>
  <c r="F1904" i="21"/>
  <c r="M1904" i="21"/>
  <c r="O1904" i="21"/>
  <c r="K1904" i="21"/>
  <c r="Q1904" i="21"/>
  <c r="H1906" i="21"/>
  <c r="P1905" i="21"/>
  <c r="N1905" i="21"/>
  <c r="I1905" i="21"/>
  <c r="L1905" i="21"/>
  <c r="J1905" i="21"/>
  <c r="D1906" i="21"/>
  <c r="E1905" i="21"/>
  <c r="F1905" i="21"/>
  <c r="L1906" i="21"/>
  <c r="N1906" i="21"/>
  <c r="I1906" i="21"/>
  <c r="J1906" i="21"/>
  <c r="H1907" i="21"/>
  <c r="P1906" i="21"/>
  <c r="Q1905" i="21"/>
  <c r="K1905" i="21"/>
  <c r="M1905" i="21"/>
  <c r="O1905" i="21"/>
  <c r="E1906" i="21"/>
  <c r="F1906" i="21"/>
  <c r="D1907" i="21"/>
  <c r="M1906" i="21"/>
  <c r="K1906" i="21"/>
  <c r="O1906" i="21"/>
  <c r="Q1906" i="21"/>
  <c r="N1907" i="21"/>
  <c r="I1907" i="21"/>
  <c r="H1908" i="21"/>
  <c r="P1907" i="21"/>
  <c r="L1907" i="21"/>
  <c r="J1907" i="21"/>
  <c r="E1907" i="21"/>
  <c r="D1908" i="21"/>
  <c r="F1907" i="21"/>
  <c r="K1907" i="21"/>
  <c r="O1907" i="21"/>
  <c r="Q1907" i="21"/>
  <c r="M1907" i="21"/>
  <c r="P1908" i="21"/>
  <c r="L1908" i="21"/>
  <c r="J1908" i="21"/>
  <c r="H1909" i="21"/>
  <c r="N1908" i="21"/>
  <c r="I1908" i="21"/>
  <c r="D1909" i="21"/>
  <c r="E1908" i="21"/>
  <c r="F1908" i="21"/>
  <c r="H1910" i="21"/>
  <c r="P1909" i="21"/>
  <c r="N1909" i="21"/>
  <c r="I1909" i="21"/>
  <c r="L1909" i="21"/>
  <c r="J1909" i="21"/>
  <c r="Q1908" i="21"/>
  <c r="M1908" i="21"/>
  <c r="O1908" i="21"/>
  <c r="K1908" i="21"/>
  <c r="E1909" i="21"/>
  <c r="F1909" i="21"/>
  <c r="D1910" i="21"/>
  <c r="L1910" i="21"/>
  <c r="N1910" i="21"/>
  <c r="I1910" i="21"/>
  <c r="J1910" i="21"/>
  <c r="H1911" i="21"/>
  <c r="P1910" i="21"/>
  <c r="Q1909" i="21"/>
  <c r="K1909" i="21"/>
  <c r="M1909" i="21"/>
  <c r="O1909" i="21"/>
  <c r="F1910" i="21"/>
  <c r="E1910" i="21"/>
  <c r="D1911" i="21"/>
  <c r="M1910" i="21"/>
  <c r="O1910" i="21"/>
  <c r="K1910" i="21"/>
  <c r="Q1910" i="21"/>
  <c r="N1911" i="21"/>
  <c r="I1911" i="21"/>
  <c r="H1912" i="21"/>
  <c r="P1911" i="21"/>
  <c r="L1911" i="21"/>
  <c r="J1911" i="21"/>
  <c r="D1912" i="21"/>
  <c r="E1911" i="21"/>
  <c r="F1911" i="21"/>
  <c r="K1911" i="21"/>
  <c r="O1911" i="21"/>
  <c r="Q1911" i="21"/>
  <c r="M1911" i="21"/>
  <c r="P1912" i="21"/>
  <c r="L1912" i="21"/>
  <c r="J1912" i="21"/>
  <c r="H1913" i="21"/>
  <c r="N1912" i="21"/>
  <c r="I1912" i="21"/>
  <c r="F1912" i="21"/>
  <c r="E1912" i="21"/>
  <c r="D1913" i="21"/>
  <c r="J1913" i="21"/>
  <c r="P1913" i="21"/>
  <c r="N1913" i="21"/>
  <c r="I1913" i="21"/>
  <c r="L1913" i="21"/>
  <c r="H1914" i="21"/>
  <c r="Q1912" i="21"/>
  <c r="M1912" i="21"/>
  <c r="O1912" i="21"/>
  <c r="K1912" i="21"/>
  <c r="D1914" i="21"/>
  <c r="F1913" i="21"/>
  <c r="E1913" i="21"/>
  <c r="Q1913" i="21"/>
  <c r="K1913" i="21"/>
  <c r="M1913" i="21"/>
  <c r="O1913" i="21"/>
  <c r="I1914" i="21"/>
  <c r="N1914" i="21"/>
  <c r="L1914" i="21"/>
  <c r="J1914" i="21"/>
  <c r="H1915" i="21"/>
  <c r="P1914" i="21"/>
  <c r="D1915" i="21"/>
  <c r="F1914" i="21"/>
  <c r="E1914" i="21"/>
  <c r="M1914" i="21"/>
  <c r="O1914" i="21"/>
  <c r="K1914" i="21"/>
  <c r="Q1914" i="21"/>
  <c r="N1915" i="21"/>
  <c r="I1915" i="21"/>
  <c r="H1916" i="21"/>
  <c r="P1915" i="21"/>
  <c r="L1915" i="21"/>
  <c r="J1915" i="21"/>
  <c r="D1916" i="21"/>
  <c r="E1915" i="21"/>
  <c r="F1915" i="21"/>
  <c r="K1915" i="21"/>
  <c r="M1915" i="21"/>
  <c r="Q1915" i="21"/>
  <c r="O1915" i="21"/>
  <c r="P1916" i="21"/>
  <c r="L1916" i="21"/>
  <c r="J1916" i="21"/>
  <c r="H1917" i="21"/>
  <c r="N1916" i="21"/>
  <c r="I1916" i="21"/>
  <c r="E1916" i="21"/>
  <c r="D1917" i="21"/>
  <c r="F1916" i="21"/>
  <c r="H1918" i="21"/>
  <c r="P1917" i="21"/>
  <c r="N1917" i="21"/>
  <c r="I1917" i="21"/>
  <c r="L1917" i="21"/>
  <c r="J1917" i="21"/>
  <c r="Q1916" i="21"/>
  <c r="M1916" i="21"/>
  <c r="O1916" i="21"/>
  <c r="K1916" i="21"/>
  <c r="E1917" i="21"/>
  <c r="D1918" i="21"/>
  <c r="F1917" i="21"/>
  <c r="I1918" i="21"/>
  <c r="N1918" i="21"/>
  <c r="L1918" i="21"/>
  <c r="J1918" i="21"/>
  <c r="H1919" i="21"/>
  <c r="P1918" i="21"/>
  <c r="Q1917" i="21"/>
  <c r="K1917" i="21"/>
  <c r="M1917" i="21"/>
  <c r="O1917" i="21"/>
  <c r="E1918" i="21"/>
  <c r="D1919" i="21"/>
  <c r="F1918" i="21"/>
  <c r="M1918" i="21"/>
  <c r="K1918" i="21"/>
  <c r="O1918" i="21"/>
  <c r="Q1918" i="21"/>
  <c r="N1919" i="21"/>
  <c r="I1919" i="21"/>
  <c r="H1920" i="21"/>
  <c r="P1919" i="21"/>
  <c r="L1919" i="21"/>
  <c r="J1919" i="21"/>
  <c r="D1920" i="21"/>
  <c r="F1919" i="21"/>
  <c r="E1919" i="21"/>
  <c r="K1919" i="21"/>
  <c r="O1919" i="21"/>
  <c r="Q1919" i="21"/>
  <c r="M1919" i="21"/>
  <c r="P1920" i="21"/>
  <c r="I1920" i="21"/>
  <c r="J1920" i="21"/>
  <c r="H1921" i="21"/>
  <c r="N1920" i="21"/>
  <c r="L1920" i="21"/>
  <c r="F1920" i="21"/>
  <c r="D1921" i="21"/>
  <c r="E1920" i="21"/>
  <c r="Q1920" i="21"/>
  <c r="M1920" i="21"/>
  <c r="O1920" i="21"/>
  <c r="K1920" i="21"/>
  <c r="H1922" i="21"/>
  <c r="P1921" i="21"/>
  <c r="N1921" i="21"/>
  <c r="I1921" i="21"/>
  <c r="L1921" i="21"/>
  <c r="J1921" i="21"/>
  <c r="E1921" i="21"/>
  <c r="D1922" i="21"/>
  <c r="F1921" i="21"/>
  <c r="I1922" i="21"/>
  <c r="N1922" i="21"/>
  <c r="L1922" i="21"/>
  <c r="J1922" i="21"/>
  <c r="H1923" i="21"/>
  <c r="P1922" i="21"/>
  <c r="Q1921" i="21"/>
  <c r="K1921" i="21"/>
  <c r="M1921" i="21"/>
  <c r="O1921" i="21"/>
  <c r="E1922" i="21"/>
  <c r="F1922" i="21"/>
  <c r="D1923" i="21"/>
  <c r="M1922" i="21"/>
  <c r="K1922" i="21"/>
  <c r="O1922" i="21"/>
  <c r="Q1922" i="21"/>
  <c r="N1923" i="21"/>
  <c r="I1923" i="21"/>
  <c r="H1924" i="21"/>
  <c r="P1923" i="21"/>
  <c r="L1923" i="21"/>
  <c r="J1923" i="21"/>
  <c r="D1924" i="21"/>
  <c r="E1923" i="21"/>
  <c r="F1923" i="21"/>
  <c r="K1923" i="21"/>
  <c r="O1923" i="21"/>
  <c r="Q1923" i="21"/>
  <c r="M1923" i="21"/>
  <c r="P1924" i="21"/>
  <c r="L1924" i="21"/>
  <c r="J1924" i="21"/>
  <c r="H1925" i="21"/>
  <c r="N1924" i="21"/>
  <c r="I1924" i="21"/>
  <c r="D1925" i="21"/>
  <c r="E1924" i="21"/>
  <c r="F1924" i="21"/>
  <c r="H1926" i="21"/>
  <c r="P1925" i="21"/>
  <c r="N1925" i="21"/>
  <c r="I1925" i="21"/>
  <c r="L1925" i="21"/>
  <c r="J1925" i="21"/>
  <c r="Q1924" i="21"/>
  <c r="M1924" i="21"/>
  <c r="O1924" i="21"/>
  <c r="K1924" i="21"/>
  <c r="F1925" i="21"/>
  <c r="D1926" i="21"/>
  <c r="E1925" i="21"/>
  <c r="L1926" i="21"/>
  <c r="N1926" i="21"/>
  <c r="I1926" i="21"/>
  <c r="J1926" i="21"/>
  <c r="H1927" i="21"/>
  <c r="P1926" i="21"/>
  <c r="Q1925" i="21"/>
  <c r="K1925" i="21"/>
  <c r="M1925" i="21"/>
  <c r="O1925" i="21"/>
  <c r="D1927" i="21"/>
  <c r="E1926" i="21"/>
  <c r="F1926" i="21"/>
  <c r="M1926" i="21"/>
  <c r="O1926" i="21"/>
  <c r="K1926" i="21"/>
  <c r="Q1926" i="21"/>
  <c r="N1927" i="21"/>
  <c r="I1927" i="21"/>
  <c r="H1928" i="21"/>
  <c r="P1927" i="21"/>
  <c r="L1927" i="21"/>
  <c r="J1927" i="21"/>
  <c r="D1928" i="21"/>
  <c r="F1927" i="21"/>
  <c r="E1927" i="21"/>
  <c r="K1927" i="21"/>
  <c r="M1927" i="21"/>
  <c r="Q1927" i="21"/>
  <c r="O1927" i="21"/>
  <c r="P1928" i="21"/>
  <c r="L1928" i="21"/>
  <c r="J1928" i="21"/>
  <c r="H1929" i="21"/>
  <c r="N1928" i="21"/>
  <c r="I1928" i="21"/>
  <c r="F1928" i="21"/>
  <c r="E1928" i="21"/>
  <c r="D1929" i="21"/>
  <c r="J1929" i="21"/>
  <c r="P1929" i="21"/>
  <c r="N1929" i="21"/>
  <c r="I1929" i="21"/>
  <c r="L1929" i="21"/>
  <c r="H1930" i="21"/>
  <c r="Q1928" i="21"/>
  <c r="M1928" i="21"/>
  <c r="O1928" i="21"/>
  <c r="K1928" i="21"/>
  <c r="F1929" i="21"/>
  <c r="E1929" i="21"/>
  <c r="D1930" i="21"/>
  <c r="Q1929" i="21"/>
  <c r="K1929" i="21"/>
  <c r="M1929" i="21"/>
  <c r="O1929" i="21"/>
  <c r="H1931" i="21"/>
  <c r="N1930" i="21"/>
  <c r="I1930" i="21"/>
  <c r="L1930" i="21"/>
  <c r="J1930" i="21"/>
  <c r="P1930" i="21"/>
  <c r="F1930" i="21"/>
  <c r="E1930" i="21"/>
  <c r="D1931" i="21"/>
  <c r="P1931" i="21"/>
  <c r="I1931" i="21"/>
  <c r="H1932" i="21"/>
  <c r="N1931" i="21"/>
  <c r="L1931" i="21"/>
  <c r="J1931" i="21"/>
  <c r="Q1930" i="21"/>
  <c r="K1930" i="21"/>
  <c r="O1930" i="21"/>
  <c r="M1930" i="21"/>
  <c r="E1931" i="21"/>
  <c r="D1932" i="21"/>
  <c r="F1931" i="21"/>
  <c r="M1931" i="21"/>
  <c r="O1931" i="21"/>
  <c r="K1931" i="21"/>
  <c r="Q1931" i="21"/>
  <c r="I1932" i="21"/>
  <c r="N1932" i="21"/>
  <c r="H1933" i="21"/>
  <c r="L1932" i="21"/>
  <c r="J1932" i="21"/>
  <c r="P1932" i="21"/>
  <c r="D1933" i="21"/>
  <c r="F1932" i="21"/>
  <c r="E1932" i="21"/>
  <c r="Q1932" i="21"/>
  <c r="O1932" i="21"/>
  <c r="M1932" i="21"/>
  <c r="K1932" i="21"/>
  <c r="I1933" i="21"/>
  <c r="N1933" i="21"/>
  <c r="L1933" i="21"/>
  <c r="J1933" i="21"/>
  <c r="P1933" i="21"/>
  <c r="H1934" i="21"/>
  <c r="F1933" i="21"/>
  <c r="E1933" i="21"/>
  <c r="D1934" i="21"/>
  <c r="M1933" i="21"/>
  <c r="O1933" i="21"/>
  <c r="Q1933" i="21"/>
  <c r="K1933" i="21"/>
  <c r="P1934" i="21"/>
  <c r="I1934" i="21"/>
  <c r="L1934" i="21"/>
  <c r="J1934" i="21"/>
  <c r="N1934" i="21"/>
  <c r="H1935" i="21"/>
  <c r="E1934" i="21"/>
  <c r="F1934" i="21"/>
  <c r="D1935" i="21"/>
  <c r="Q1934" i="21"/>
  <c r="K1934" i="21"/>
  <c r="O1934" i="21"/>
  <c r="M1934" i="21"/>
  <c r="P1935" i="21"/>
  <c r="I1935" i="21"/>
  <c r="H1936" i="21"/>
  <c r="N1935" i="21"/>
  <c r="L1935" i="21"/>
  <c r="J1935" i="21"/>
  <c r="E1935" i="21"/>
  <c r="D1936" i="21"/>
  <c r="F1935" i="21"/>
  <c r="O1935" i="21"/>
  <c r="M1935" i="21"/>
  <c r="K1935" i="21"/>
  <c r="Q1935" i="21"/>
  <c r="I1936" i="21"/>
  <c r="N1936" i="21"/>
  <c r="H1937" i="21"/>
  <c r="L1936" i="21"/>
  <c r="J1936" i="21"/>
  <c r="P1936" i="21"/>
  <c r="E1936" i="21"/>
  <c r="F1936" i="21"/>
  <c r="D1937" i="21"/>
  <c r="Q1936" i="21"/>
  <c r="O1936" i="21"/>
  <c r="M1936" i="21"/>
  <c r="K1936" i="21"/>
  <c r="I1937" i="21"/>
  <c r="N1937" i="21"/>
  <c r="L1937" i="21"/>
  <c r="J1937" i="21"/>
  <c r="P1937" i="21"/>
  <c r="H1938" i="21"/>
  <c r="F1937" i="21"/>
  <c r="E1937" i="21"/>
  <c r="D1938" i="21"/>
  <c r="M1937" i="21"/>
  <c r="O1937" i="21"/>
  <c r="Q1937" i="21"/>
  <c r="K1937" i="21"/>
  <c r="P1938" i="21"/>
  <c r="I1938" i="21"/>
  <c r="L1938" i="21"/>
  <c r="J1938" i="21"/>
  <c r="N1938" i="21"/>
  <c r="H1939" i="21"/>
  <c r="D1939" i="21"/>
  <c r="F1938" i="21"/>
  <c r="E1938" i="21"/>
  <c r="K1938" i="21"/>
  <c r="Q1938" i="21"/>
  <c r="O1938" i="21"/>
  <c r="M1938" i="21"/>
  <c r="P1939" i="21"/>
  <c r="H1940" i="21"/>
  <c r="I1939" i="21"/>
  <c r="N1939" i="21"/>
  <c r="L1939" i="21"/>
  <c r="J1939" i="21"/>
  <c r="F1939" i="21"/>
  <c r="E1939" i="21"/>
  <c r="D1940" i="21"/>
  <c r="N1940" i="21"/>
  <c r="J1940" i="21"/>
  <c r="H1941" i="21"/>
  <c r="I1940" i="21"/>
  <c r="P1940" i="21"/>
  <c r="L1940" i="21"/>
  <c r="Q1939" i="21"/>
  <c r="K1939" i="21"/>
  <c r="M1939" i="21"/>
  <c r="O1939" i="21"/>
  <c r="D1941" i="21"/>
  <c r="F1940" i="21"/>
  <c r="E1940" i="21"/>
  <c r="N1941" i="21"/>
  <c r="J1941" i="21"/>
  <c r="L1941" i="21"/>
  <c r="P1941" i="21"/>
  <c r="H1942" i="21"/>
  <c r="I1941" i="21"/>
  <c r="M1940" i="21"/>
  <c r="K1940" i="21"/>
  <c r="O1940" i="21"/>
  <c r="Q1940" i="21"/>
  <c r="F1941" i="21"/>
  <c r="D1942" i="21"/>
  <c r="E1941" i="21"/>
  <c r="L1942" i="21"/>
  <c r="P1942" i="21"/>
  <c r="I1942" i="21"/>
  <c r="J1942" i="21"/>
  <c r="N1942" i="21"/>
  <c r="H1943" i="21"/>
  <c r="M1941" i="21"/>
  <c r="O1941" i="21"/>
  <c r="Q1941" i="21"/>
  <c r="K1941" i="21"/>
  <c r="E1942" i="21"/>
  <c r="F1942" i="21"/>
  <c r="D1943" i="21"/>
  <c r="K1942" i="21"/>
  <c r="O1942" i="21"/>
  <c r="Q1942" i="21"/>
  <c r="M1942" i="21"/>
  <c r="N1943" i="21"/>
  <c r="H1944" i="21"/>
  <c r="L1943" i="21"/>
  <c r="J1943" i="21"/>
  <c r="P1943" i="21"/>
  <c r="I1943" i="21"/>
  <c r="D1944" i="21"/>
  <c r="E1943" i="21"/>
  <c r="F1943" i="21"/>
  <c r="L1944" i="21"/>
  <c r="P1944" i="21"/>
  <c r="H1945" i="21"/>
  <c r="J1944" i="21"/>
  <c r="N1944" i="21"/>
  <c r="I1944" i="21"/>
  <c r="K1943" i="21"/>
  <c r="O1943" i="21"/>
  <c r="Q1943" i="21"/>
  <c r="M1943" i="21"/>
  <c r="D1945" i="21"/>
  <c r="F1944" i="21"/>
  <c r="E1944" i="21"/>
  <c r="H1946" i="21"/>
  <c r="P1945" i="21"/>
  <c r="I1945" i="21"/>
  <c r="N1945" i="21"/>
  <c r="L1945" i="21"/>
  <c r="J1945" i="21"/>
  <c r="O1944" i="21"/>
  <c r="M1944" i="21"/>
  <c r="K1944" i="21"/>
  <c r="Q1944" i="21"/>
  <c r="E1945" i="21"/>
  <c r="F1945" i="21"/>
  <c r="D1946" i="21"/>
  <c r="I1946" i="21"/>
  <c r="N1946" i="21"/>
  <c r="H1947" i="21"/>
  <c r="L1946" i="21"/>
  <c r="J1946" i="21"/>
  <c r="P1946" i="21"/>
  <c r="K1945" i="21"/>
  <c r="Q1945" i="21"/>
  <c r="M1945" i="21"/>
  <c r="O1945" i="21"/>
  <c r="E1946" i="21"/>
  <c r="F1946" i="21"/>
  <c r="D1947" i="21"/>
  <c r="M1946" i="21"/>
  <c r="O1946" i="21"/>
  <c r="K1946" i="21"/>
  <c r="Q1946" i="21"/>
  <c r="H1948" i="21"/>
  <c r="L1947" i="21"/>
  <c r="I1947" i="21"/>
  <c r="N1947" i="21"/>
  <c r="J1947" i="21"/>
  <c r="P1947" i="21"/>
  <c r="F1947" i="21"/>
  <c r="D1948" i="21"/>
  <c r="E1947" i="21"/>
  <c r="L1948" i="21"/>
  <c r="P1948" i="21"/>
  <c r="I1948" i="21"/>
  <c r="J1948" i="21"/>
  <c r="N1948" i="21"/>
  <c r="H1949" i="21"/>
  <c r="K1947" i="21"/>
  <c r="O1947" i="21"/>
  <c r="Q1947" i="21"/>
  <c r="M1947" i="21"/>
  <c r="D1949" i="21"/>
  <c r="F1948" i="21"/>
  <c r="E1948" i="21"/>
  <c r="O1948" i="21"/>
  <c r="Q1948" i="21"/>
  <c r="M1948" i="21"/>
  <c r="K1948" i="21"/>
  <c r="L1949" i="21"/>
  <c r="H1950" i="21"/>
  <c r="I1949" i="21"/>
  <c r="N1949" i="21"/>
  <c r="J1949" i="21"/>
  <c r="P1949" i="21"/>
  <c r="F1949" i="21"/>
  <c r="D1950" i="21"/>
  <c r="E1949" i="21"/>
  <c r="L1950" i="21"/>
  <c r="P1950" i="21"/>
  <c r="J1950" i="21"/>
  <c r="I1950" i="21"/>
  <c r="H1951" i="21"/>
  <c r="N1950" i="21"/>
  <c r="M1949" i="21"/>
  <c r="Q1949" i="21"/>
  <c r="O1949" i="21"/>
  <c r="K1949" i="21"/>
  <c r="E1950" i="21"/>
  <c r="F1950" i="21"/>
  <c r="D1951" i="21"/>
  <c r="O1950" i="21"/>
  <c r="M1950" i="21"/>
  <c r="K1950" i="21"/>
  <c r="Q1950" i="21"/>
  <c r="J1951" i="21"/>
  <c r="N1951" i="21"/>
  <c r="L1951" i="21"/>
  <c r="P1951" i="21"/>
  <c r="I1951" i="21"/>
  <c r="H1952" i="21"/>
  <c r="E1951" i="21"/>
  <c r="D1952" i="21"/>
  <c r="F1951" i="21"/>
  <c r="K1951" i="21"/>
  <c r="M1951" i="21"/>
  <c r="Q1951" i="21"/>
  <c r="O1951" i="21"/>
  <c r="L1952" i="21"/>
  <c r="P1952" i="21"/>
  <c r="H1953" i="21"/>
  <c r="J1952" i="21"/>
  <c r="N1952" i="21"/>
  <c r="I1952" i="21"/>
  <c r="E1952" i="21"/>
  <c r="D1953" i="21"/>
  <c r="F1952" i="21"/>
  <c r="N1953" i="21"/>
  <c r="H1954" i="21"/>
  <c r="L1953" i="21"/>
  <c r="J1953" i="21"/>
  <c r="P1953" i="21"/>
  <c r="I1953" i="21"/>
  <c r="M1952" i="21"/>
  <c r="K1952" i="21"/>
  <c r="Q1952" i="21"/>
  <c r="O1952" i="21"/>
  <c r="E1953" i="21"/>
  <c r="F1953" i="21"/>
  <c r="D1954" i="21"/>
  <c r="P1954" i="21"/>
  <c r="L1954" i="21"/>
  <c r="J1954" i="21"/>
  <c r="H1955" i="21"/>
  <c r="I1954" i="21"/>
  <c r="N1954" i="21"/>
  <c r="M1953" i="21"/>
  <c r="Q1953" i="21"/>
  <c r="O1953" i="21"/>
  <c r="K1953" i="21"/>
  <c r="D1955" i="21"/>
  <c r="F1954" i="21"/>
  <c r="E1954" i="21"/>
  <c r="P1955" i="21"/>
  <c r="J1955" i="21"/>
  <c r="N1955" i="21"/>
  <c r="L1955" i="21"/>
  <c r="I1955" i="21"/>
  <c r="H1956" i="21"/>
  <c r="Q1954" i="21"/>
  <c r="K1954" i="21"/>
  <c r="M1954" i="21"/>
  <c r="O1954" i="21"/>
  <c r="E1955" i="21"/>
  <c r="D1956" i="21"/>
  <c r="F1955" i="21"/>
  <c r="Q1955" i="21"/>
  <c r="O1955" i="21"/>
  <c r="M1955" i="21"/>
  <c r="K1955" i="21"/>
  <c r="N1956" i="21"/>
  <c r="H1957" i="21"/>
  <c r="P1956" i="21"/>
  <c r="J1956" i="21"/>
  <c r="I1956" i="21"/>
  <c r="L1956" i="21"/>
  <c r="E1956" i="21"/>
  <c r="F1956" i="21"/>
  <c r="D1957" i="21"/>
  <c r="J1957" i="21"/>
  <c r="H1958" i="21"/>
  <c r="P1957" i="21"/>
  <c r="I1957" i="21"/>
  <c r="N1957" i="21"/>
  <c r="L1957" i="21"/>
  <c r="O1956" i="21"/>
  <c r="Q1956" i="21"/>
  <c r="K1956" i="21"/>
  <c r="M1956" i="21"/>
  <c r="F1957" i="21"/>
  <c r="E1957" i="21"/>
  <c r="D1958" i="21"/>
  <c r="N1958" i="21"/>
  <c r="L1958" i="21"/>
  <c r="H1959" i="21"/>
  <c r="I1958" i="21"/>
  <c r="J1958" i="21"/>
  <c r="P1958" i="21"/>
  <c r="M1957" i="21"/>
  <c r="Q1957" i="21"/>
  <c r="O1957" i="21"/>
  <c r="K1957" i="21"/>
  <c r="D1959" i="21"/>
  <c r="F1958" i="21"/>
  <c r="E1958" i="21"/>
  <c r="L1959" i="21"/>
  <c r="J1959" i="21"/>
  <c r="N1959" i="21"/>
  <c r="I1959" i="21"/>
  <c r="H1960" i="21"/>
  <c r="P1959" i="21"/>
  <c r="K1958" i="21"/>
  <c r="Q1958" i="21"/>
  <c r="M1958" i="21"/>
  <c r="O1958" i="21"/>
  <c r="D1960" i="21"/>
  <c r="F1959" i="21"/>
  <c r="E1959" i="21"/>
  <c r="M1959" i="21"/>
  <c r="K1959" i="21"/>
  <c r="Q1959" i="21"/>
  <c r="O1959" i="21"/>
  <c r="L1960" i="21"/>
  <c r="J1960" i="21"/>
  <c r="P1960" i="21"/>
  <c r="I1960" i="21"/>
  <c r="N1960" i="21"/>
  <c r="H1961" i="21"/>
  <c r="D1961" i="21"/>
  <c r="F1960" i="21"/>
  <c r="E1960" i="21"/>
  <c r="Q1960" i="21"/>
  <c r="O1960" i="21"/>
  <c r="M1960" i="21"/>
  <c r="K1960" i="21"/>
  <c r="J1961" i="21"/>
  <c r="I1961" i="21"/>
  <c r="N1961" i="21"/>
  <c r="L1961" i="21"/>
  <c r="P1961" i="21"/>
  <c r="H1962" i="21"/>
  <c r="F1961" i="21"/>
  <c r="D1962" i="21"/>
  <c r="E1961" i="21"/>
  <c r="Q1961" i="21"/>
  <c r="M1961" i="21"/>
  <c r="O1961" i="21"/>
  <c r="K1961" i="21"/>
  <c r="L1962" i="21"/>
  <c r="I1962" i="21"/>
  <c r="P1962" i="21"/>
  <c r="J1962" i="21"/>
  <c r="H1963" i="21"/>
  <c r="N1962" i="21"/>
  <c r="D1963" i="21"/>
  <c r="F1962" i="21"/>
  <c r="E1962" i="21"/>
  <c r="O1962" i="21"/>
  <c r="M1962" i="21"/>
  <c r="K1962" i="21"/>
  <c r="Q1962" i="21"/>
  <c r="L1963" i="21"/>
  <c r="I1963" i="21"/>
  <c r="P1963" i="21"/>
  <c r="N1963" i="21"/>
  <c r="H1964" i="21"/>
  <c r="J1963" i="21"/>
  <c r="D1964" i="21"/>
  <c r="E1963" i="21"/>
  <c r="F1963" i="21"/>
  <c r="O1963" i="21"/>
  <c r="K1963" i="21"/>
  <c r="Q1963" i="21"/>
  <c r="M1963" i="21"/>
  <c r="I1964" i="21"/>
  <c r="L1964" i="21"/>
  <c r="J1964" i="21"/>
  <c r="P1964" i="21"/>
  <c r="N1964" i="21"/>
  <c r="H1965" i="21"/>
  <c r="E1964" i="21"/>
  <c r="D1965" i="21"/>
  <c r="F1964" i="21"/>
  <c r="O1964" i="21"/>
  <c r="M1964" i="21"/>
  <c r="Q1964" i="21"/>
  <c r="K1964" i="21"/>
  <c r="I1965" i="21"/>
  <c r="J1965" i="21"/>
  <c r="N1965" i="21"/>
  <c r="L1965" i="21"/>
  <c r="P1965" i="21"/>
  <c r="H1966" i="21"/>
  <c r="F1965" i="21"/>
  <c r="D1966" i="21"/>
  <c r="E1965" i="21"/>
  <c r="Q1965" i="21"/>
  <c r="M1965" i="21"/>
  <c r="O1965" i="21"/>
  <c r="K1965" i="21"/>
  <c r="J1966" i="21"/>
  <c r="P1966" i="21"/>
  <c r="L1966" i="21"/>
  <c r="I1966" i="21"/>
  <c r="H1967" i="21"/>
  <c r="N1966" i="21"/>
  <c r="E1966" i="21"/>
  <c r="D1967" i="21"/>
  <c r="F1966" i="21"/>
  <c r="O1966" i="21"/>
  <c r="K1966" i="21"/>
  <c r="Q1966" i="21"/>
  <c r="M1966" i="21"/>
  <c r="I1967" i="21"/>
  <c r="J1967" i="21"/>
  <c r="H1968" i="21"/>
  <c r="P1967" i="21"/>
  <c r="L1967" i="21"/>
  <c r="N1967" i="21"/>
  <c r="D1968" i="21"/>
  <c r="E1967" i="21"/>
  <c r="F1967" i="21"/>
  <c r="O1967" i="21"/>
  <c r="K1967" i="21"/>
  <c r="Q1967" i="21"/>
  <c r="M1967" i="21"/>
  <c r="P1968" i="21"/>
  <c r="L1968" i="21"/>
  <c r="J1968" i="21"/>
  <c r="I1968" i="21"/>
  <c r="H1969" i="21"/>
  <c r="N1968" i="21"/>
  <c r="F1968" i="21"/>
  <c r="E1968" i="21"/>
  <c r="D1969" i="21"/>
  <c r="Q1968" i="21"/>
  <c r="M1968" i="21"/>
  <c r="O1968" i="21"/>
  <c r="K1968" i="21"/>
  <c r="N1969" i="21"/>
  <c r="L1969" i="21"/>
  <c r="I1969" i="21"/>
  <c r="H1970" i="21"/>
  <c r="J1969" i="21"/>
  <c r="P1969" i="21"/>
  <c r="D1970" i="21"/>
  <c r="F1969" i="21"/>
  <c r="E1969" i="21"/>
  <c r="M1969" i="21"/>
  <c r="O1969" i="21"/>
  <c r="K1969" i="21"/>
  <c r="Q1969" i="21"/>
  <c r="H1971" i="21"/>
  <c r="P1970" i="21"/>
  <c r="N1970" i="21"/>
  <c r="L1970" i="21"/>
  <c r="J1970" i="21"/>
  <c r="I1970" i="21"/>
  <c r="E1970" i="21"/>
  <c r="D1971" i="21"/>
  <c r="F1970" i="21"/>
  <c r="J1971" i="21"/>
  <c r="N1971" i="21"/>
  <c r="L1971" i="21"/>
  <c r="H1972" i="21"/>
  <c r="P1971" i="21"/>
  <c r="I1971" i="21"/>
  <c r="O1970" i="21"/>
  <c r="K1970" i="21"/>
  <c r="Q1970" i="21"/>
  <c r="M1970" i="21"/>
  <c r="E1971" i="21"/>
  <c r="D1972" i="21"/>
  <c r="F1971" i="21"/>
  <c r="H1973" i="21"/>
  <c r="I1972" i="21"/>
  <c r="J1972" i="21"/>
  <c r="P1972" i="21"/>
  <c r="N1972" i="21"/>
  <c r="L1972" i="21"/>
  <c r="Q1971" i="21"/>
  <c r="O1971" i="21"/>
  <c r="M1971" i="21"/>
  <c r="K1971" i="21"/>
  <c r="D1973" i="21"/>
  <c r="E1972" i="21"/>
  <c r="F1972" i="21"/>
  <c r="L1973" i="21"/>
  <c r="J1973" i="21"/>
  <c r="N1973" i="21"/>
  <c r="P1973" i="21"/>
  <c r="H1974" i="21"/>
  <c r="I1973" i="21"/>
  <c r="O1972" i="21"/>
  <c r="K1972" i="21"/>
  <c r="Q1972" i="21"/>
  <c r="M1972" i="21"/>
  <c r="D1974" i="21"/>
  <c r="F1973" i="21"/>
  <c r="E1973" i="21"/>
  <c r="J1974" i="21"/>
  <c r="I1974" i="21"/>
  <c r="H1975" i="21"/>
  <c r="P1974" i="21"/>
  <c r="N1974" i="21"/>
  <c r="L1974" i="21"/>
  <c r="Q1973" i="21"/>
  <c r="M1973" i="21"/>
  <c r="O1973" i="21"/>
  <c r="K1973" i="21"/>
  <c r="D1975" i="21"/>
  <c r="F1974" i="21"/>
  <c r="E1974" i="21"/>
  <c r="M1974" i="21"/>
  <c r="K1974" i="21"/>
  <c r="Q1974" i="21"/>
  <c r="O1974" i="21"/>
  <c r="H1976" i="21"/>
  <c r="I1975" i="21"/>
  <c r="N1975" i="21"/>
  <c r="L1975" i="21"/>
  <c r="P1975" i="21"/>
  <c r="J1975" i="21"/>
  <c r="D1976" i="21"/>
  <c r="E1975" i="21"/>
  <c r="F1975" i="21"/>
  <c r="N1976" i="21"/>
  <c r="I1976" i="21"/>
  <c r="L1976" i="21"/>
  <c r="J1976" i="21"/>
  <c r="H1977" i="21"/>
  <c r="P1976" i="21"/>
  <c r="M1975" i="21"/>
  <c r="K1975" i="21"/>
  <c r="Q1975" i="21"/>
  <c r="O1975" i="21"/>
  <c r="D1977" i="21"/>
  <c r="F1976" i="21"/>
  <c r="E1976" i="21"/>
  <c r="K1976" i="21"/>
  <c r="Q1976" i="21"/>
  <c r="O1976" i="21"/>
  <c r="M1976" i="21"/>
  <c r="L1977" i="21"/>
  <c r="H1978" i="21"/>
  <c r="J1977" i="21"/>
  <c r="I1977" i="21"/>
  <c r="P1977" i="21"/>
  <c r="N1977" i="21"/>
  <c r="D1978" i="21"/>
  <c r="F1977" i="21"/>
  <c r="E1977" i="21"/>
  <c r="H1979" i="21"/>
  <c r="P1978" i="21"/>
  <c r="N1978" i="21"/>
  <c r="L1978" i="21"/>
  <c r="J1978" i="21"/>
  <c r="I1978" i="21"/>
  <c r="M1977" i="21"/>
  <c r="O1977" i="21"/>
  <c r="K1977" i="21"/>
  <c r="Q1977" i="21"/>
  <c r="D1979" i="21"/>
  <c r="E1978" i="21"/>
  <c r="F1978" i="21"/>
  <c r="J1979" i="21"/>
  <c r="I1979" i="21"/>
  <c r="N1979" i="21"/>
  <c r="H1980" i="21"/>
  <c r="P1979" i="21"/>
  <c r="L1979" i="21"/>
  <c r="Q1978" i="21"/>
  <c r="O1978" i="21"/>
  <c r="K1978" i="21"/>
  <c r="M1978" i="21"/>
  <c r="F1979" i="21"/>
  <c r="E1979" i="21"/>
  <c r="D1980" i="21"/>
  <c r="O1979" i="21"/>
  <c r="M1979" i="21"/>
  <c r="K1979" i="21"/>
  <c r="Q1979" i="21"/>
  <c r="P1980" i="21"/>
  <c r="L1980" i="21"/>
  <c r="J1980" i="21"/>
  <c r="H1981" i="21"/>
  <c r="I1980" i="21"/>
  <c r="N1980" i="21"/>
  <c r="E1980" i="21"/>
  <c r="D1981" i="21"/>
  <c r="F1980" i="21"/>
  <c r="N1981" i="21"/>
  <c r="I1981" i="21"/>
  <c r="L1981" i="21"/>
  <c r="J1981" i="21"/>
  <c r="P1981" i="21"/>
  <c r="H1982" i="21"/>
  <c r="Q1980" i="21"/>
  <c r="M1980" i="21"/>
  <c r="O1980" i="21"/>
  <c r="K1980" i="21"/>
  <c r="E1981" i="21"/>
  <c r="D1982" i="21"/>
  <c r="F1981" i="21"/>
  <c r="Q1981" i="21"/>
  <c r="M1981" i="21"/>
  <c r="O1981" i="21"/>
  <c r="K1981" i="21"/>
  <c r="N1982" i="21"/>
  <c r="L1982" i="21"/>
  <c r="J1982" i="21"/>
  <c r="H1983" i="21"/>
  <c r="I1982" i="21"/>
  <c r="P1982" i="21"/>
  <c r="E1982" i="21"/>
  <c r="D1983" i="21"/>
  <c r="F1982" i="21"/>
  <c r="N1983" i="21"/>
  <c r="H1984" i="21"/>
  <c r="P1983" i="21"/>
  <c r="L1983" i="21"/>
  <c r="J1983" i="21"/>
  <c r="I1983" i="21"/>
  <c r="O1982" i="21"/>
  <c r="M1982" i="21"/>
  <c r="K1982" i="21"/>
  <c r="Q1982" i="21"/>
  <c r="D1984" i="21"/>
  <c r="F1983" i="21"/>
  <c r="E1983" i="21"/>
  <c r="I1984" i="21"/>
  <c r="P1984" i="21"/>
  <c r="L1984" i="21"/>
  <c r="H1985" i="21"/>
  <c r="N1984" i="21"/>
  <c r="J1984" i="21"/>
  <c r="O1983" i="21"/>
  <c r="K1983" i="21"/>
  <c r="Q1983" i="21"/>
  <c r="M1983" i="21"/>
  <c r="F1984" i="21"/>
  <c r="E1984" i="21"/>
  <c r="D1985" i="21"/>
  <c r="Q1984" i="21"/>
  <c r="M1984" i="21"/>
  <c r="O1984" i="21"/>
  <c r="K1984" i="21"/>
  <c r="I1985" i="21"/>
  <c r="L1985" i="21"/>
  <c r="J1985" i="21"/>
  <c r="P1985" i="21"/>
  <c r="N1985" i="21"/>
  <c r="H1986" i="21"/>
  <c r="F1985" i="21"/>
  <c r="E1985" i="21"/>
  <c r="D1986" i="21"/>
  <c r="Q1985" i="21"/>
  <c r="K1985" i="21"/>
  <c r="M1985" i="21"/>
  <c r="O1985" i="21"/>
  <c r="N1986" i="21"/>
  <c r="L1986" i="21"/>
  <c r="J1986" i="21"/>
  <c r="H1987" i="21"/>
  <c r="I1986" i="21"/>
  <c r="P1986" i="21"/>
  <c r="E1986" i="21"/>
  <c r="F1986" i="21"/>
  <c r="D1987" i="21"/>
  <c r="N1987" i="21"/>
  <c r="I1987" i="21"/>
  <c r="P1987" i="21"/>
  <c r="L1987" i="21"/>
  <c r="H1988" i="21"/>
  <c r="J1987" i="21"/>
  <c r="O1986" i="21"/>
  <c r="M1986" i="21"/>
  <c r="K1986" i="21"/>
  <c r="Q1986" i="21"/>
  <c r="F1987" i="21"/>
  <c r="E1987" i="21"/>
  <c r="D1988" i="21"/>
  <c r="K1987" i="21"/>
  <c r="Q1987" i="21"/>
  <c r="M1987" i="21"/>
  <c r="O1987" i="21"/>
  <c r="L1988" i="21"/>
  <c r="P1988" i="21"/>
  <c r="N1988" i="21"/>
  <c r="J1988" i="21"/>
  <c r="H1989" i="21"/>
  <c r="I1988" i="21"/>
  <c r="D1989" i="21"/>
  <c r="E1988" i="21"/>
  <c r="F1988" i="21"/>
  <c r="L1989" i="21"/>
  <c r="J1989" i="21"/>
  <c r="P1989" i="21"/>
  <c r="N1989" i="21"/>
  <c r="H1990" i="21"/>
  <c r="I1989" i="21"/>
  <c r="Q1988" i="21"/>
  <c r="M1988" i="21"/>
  <c r="O1988" i="21"/>
  <c r="K1988" i="21"/>
  <c r="F1989" i="21"/>
  <c r="D1990" i="21"/>
  <c r="E1989" i="21"/>
  <c r="J1990" i="21"/>
  <c r="P1990" i="21"/>
  <c r="H1991" i="21"/>
  <c r="L1990" i="21"/>
  <c r="N1990" i="21"/>
  <c r="I1990" i="21"/>
  <c r="M1989" i="21"/>
  <c r="O1989" i="21"/>
  <c r="K1989" i="21"/>
  <c r="Q1989" i="21"/>
  <c r="F1990" i="21"/>
  <c r="E1990" i="21"/>
  <c r="D1991" i="21"/>
  <c r="H1992" i="21"/>
  <c r="J1991" i="21"/>
  <c r="P1991" i="21"/>
  <c r="N1991" i="21"/>
  <c r="L1991" i="21"/>
  <c r="I1991" i="21"/>
  <c r="Q1990" i="21"/>
  <c r="M1990" i="21"/>
  <c r="O1990" i="21"/>
  <c r="K1990" i="21"/>
  <c r="D1992" i="21"/>
  <c r="E1991" i="21"/>
  <c r="F1991" i="21"/>
  <c r="I1992" i="21"/>
  <c r="L1992" i="21"/>
  <c r="J1992" i="21"/>
  <c r="P1992" i="21"/>
  <c r="N1992" i="21"/>
  <c r="H1993" i="21"/>
  <c r="Q1991" i="21"/>
  <c r="O1991" i="21"/>
  <c r="M1991" i="21"/>
  <c r="K1991" i="21"/>
  <c r="D1993" i="21"/>
  <c r="E1992" i="21"/>
  <c r="F1992" i="21"/>
  <c r="O1992" i="21"/>
  <c r="K1992" i="21"/>
  <c r="Q1992" i="21"/>
  <c r="M1992" i="21"/>
  <c r="I1993" i="21"/>
  <c r="L1993" i="21"/>
  <c r="J1993" i="21"/>
  <c r="N1993" i="21"/>
  <c r="P1993" i="21"/>
  <c r="H1994" i="21"/>
  <c r="F1993" i="21"/>
  <c r="E1993" i="21"/>
  <c r="D1994" i="21"/>
  <c r="K1993" i="21"/>
  <c r="Q1993" i="21"/>
  <c r="M1993" i="21"/>
  <c r="O1993" i="21"/>
  <c r="P1994" i="21"/>
  <c r="H1995" i="21"/>
  <c r="L1994" i="21"/>
  <c r="I1994" i="21"/>
  <c r="N1994" i="21"/>
  <c r="J1994" i="21"/>
  <c r="D1995" i="21"/>
  <c r="F1994" i="21"/>
  <c r="E1994" i="21"/>
  <c r="I1995" i="21"/>
  <c r="P1995" i="21"/>
  <c r="N1995" i="21"/>
  <c r="H1996" i="21"/>
  <c r="J1995" i="21"/>
  <c r="L1995" i="21"/>
  <c r="M1994" i="21"/>
  <c r="O1994" i="21"/>
  <c r="K1994" i="21"/>
  <c r="Q1994" i="21"/>
  <c r="E1995" i="21"/>
  <c r="D1996" i="21"/>
  <c r="F1995" i="21"/>
  <c r="M1995" i="21"/>
  <c r="K1995" i="21"/>
  <c r="Q1995" i="21"/>
  <c r="O1995" i="21"/>
  <c r="N1996" i="21"/>
  <c r="I1996" i="21"/>
  <c r="H1997" i="21"/>
  <c r="L1996" i="21"/>
  <c r="J1996" i="21"/>
  <c r="P1996" i="21"/>
  <c r="E1996" i="21"/>
  <c r="D1997" i="21"/>
  <c r="F1996" i="21"/>
  <c r="M1996" i="21"/>
  <c r="O1996" i="21"/>
  <c r="K1996" i="21"/>
  <c r="Q1996" i="21"/>
  <c r="I1997" i="21"/>
  <c r="N1997" i="21"/>
  <c r="P1997" i="21"/>
  <c r="L1997" i="21"/>
  <c r="J1997" i="21"/>
  <c r="H1998" i="21"/>
  <c r="F1997" i="21"/>
  <c r="D1998" i="21"/>
  <c r="E1997" i="21"/>
  <c r="K1997" i="21"/>
  <c r="Q1997" i="21"/>
  <c r="M1997" i="21"/>
  <c r="O1997" i="21"/>
  <c r="L1998" i="21"/>
  <c r="J1998" i="21"/>
  <c r="P1998" i="21"/>
  <c r="I1998" i="21"/>
  <c r="N1998" i="21"/>
  <c r="H1999" i="21"/>
  <c r="F1998" i="21"/>
  <c r="D1999" i="21"/>
  <c r="E1998" i="21"/>
  <c r="O1998" i="21"/>
  <c r="K1998" i="21"/>
  <c r="Q1998" i="21"/>
  <c r="M1998" i="21"/>
  <c r="L1999" i="21"/>
  <c r="P1999" i="21"/>
  <c r="J1999" i="21"/>
  <c r="H2000" i="21"/>
  <c r="N1999" i="21"/>
  <c r="I1999" i="21"/>
  <c r="E1999" i="21"/>
  <c r="D2000" i="21"/>
  <c r="F1999" i="21"/>
  <c r="I2000" i="21"/>
  <c r="L2000" i="21"/>
  <c r="N2000" i="21"/>
  <c r="J2000" i="21"/>
  <c r="P2000" i="21"/>
  <c r="H2001" i="21"/>
  <c r="Q1999" i="21"/>
  <c r="M1999" i="21"/>
  <c r="O1999" i="21"/>
  <c r="K1999" i="21"/>
  <c r="F2000" i="21"/>
  <c r="E2000" i="21"/>
  <c r="D2001" i="21"/>
  <c r="M2000" i="21"/>
  <c r="O2000" i="21"/>
  <c r="Q2000" i="21"/>
  <c r="K2000" i="21"/>
  <c r="J2001" i="21"/>
  <c r="H2002" i="21"/>
  <c r="P2001" i="21"/>
  <c r="N2001" i="21"/>
  <c r="L2001" i="21"/>
  <c r="I2001" i="21"/>
  <c r="F2001" i="21"/>
  <c r="D2002" i="21"/>
  <c r="E2001" i="21"/>
  <c r="L2002" i="21"/>
  <c r="P2002" i="21"/>
  <c r="J2002" i="21"/>
  <c r="I2002" i="21"/>
  <c r="H2003" i="21"/>
  <c r="N2002" i="21"/>
  <c r="Q2001" i="21"/>
  <c r="O2001" i="21"/>
  <c r="M2001" i="21"/>
  <c r="K2001" i="21"/>
  <c r="D2003" i="21"/>
  <c r="E2002" i="21"/>
  <c r="F2002" i="21"/>
  <c r="O2002" i="21"/>
  <c r="K2002" i="21"/>
  <c r="Q2002" i="21"/>
  <c r="M2002" i="21"/>
  <c r="P2003" i="21"/>
  <c r="L2003" i="21"/>
  <c r="J2003" i="21"/>
  <c r="N2003" i="21"/>
  <c r="I2003" i="21"/>
  <c r="H2004" i="21"/>
  <c r="E2003" i="21"/>
  <c r="D2004" i="21"/>
  <c r="F2003" i="21"/>
  <c r="Q2003" i="21"/>
  <c r="O2003" i="21"/>
  <c r="K2003" i="21"/>
  <c r="M2003" i="21"/>
  <c r="L2004" i="21"/>
  <c r="J2004" i="21"/>
  <c r="N2004" i="21"/>
  <c r="I2004" i="21"/>
  <c r="H2005" i="21"/>
  <c r="P2004" i="21"/>
  <c r="E2004" i="21"/>
  <c r="F2004" i="21"/>
  <c r="D2005" i="21"/>
  <c r="M2004" i="21"/>
  <c r="K2004" i="21"/>
  <c r="O2004" i="21"/>
  <c r="Q2004" i="21"/>
  <c r="L2005" i="21"/>
  <c r="P2005" i="21"/>
  <c r="H2006" i="21"/>
  <c r="J2005" i="21"/>
  <c r="N2005" i="21"/>
  <c r="I2005" i="21"/>
  <c r="F2005" i="21"/>
  <c r="E2005" i="21"/>
  <c r="D2006" i="21"/>
  <c r="I2006" i="21"/>
  <c r="L2006" i="21"/>
  <c r="P2006" i="21"/>
  <c r="J2006" i="21"/>
  <c r="H2007" i="21"/>
  <c r="N2006" i="21"/>
  <c r="K2005" i="21"/>
  <c r="Q2005" i="21"/>
  <c r="M2005" i="21"/>
  <c r="O2005" i="21"/>
  <c r="F2006" i="21"/>
  <c r="D2007" i="21"/>
  <c r="E2006" i="21"/>
  <c r="O2006" i="21"/>
  <c r="K2006" i="21"/>
  <c r="M2006" i="21"/>
  <c r="Q2006" i="21"/>
  <c r="L2007" i="21"/>
  <c r="J2007" i="21"/>
  <c r="N2007" i="21"/>
  <c r="H2008" i="21"/>
  <c r="I2007" i="21"/>
  <c r="P2007" i="21"/>
  <c r="E2007" i="21"/>
  <c r="D2008" i="21"/>
  <c r="F2007" i="21"/>
  <c r="N2008" i="21"/>
  <c r="I2008" i="21"/>
  <c r="H2009" i="21"/>
  <c r="L2008" i="21"/>
  <c r="P2008" i="21"/>
  <c r="J2008" i="21"/>
  <c r="K2007" i="21"/>
  <c r="Q2007" i="21"/>
  <c r="M2007" i="21"/>
  <c r="O2007" i="21"/>
  <c r="F2008" i="21"/>
  <c r="D2009" i="21"/>
  <c r="E2008" i="21"/>
  <c r="M2008" i="21"/>
  <c r="O2008" i="21"/>
  <c r="Q2008" i="21"/>
  <c r="K2008" i="21"/>
  <c r="N2009" i="21"/>
  <c r="J2009" i="21"/>
  <c r="H2010" i="21"/>
  <c r="L2009" i="21"/>
  <c r="P2009" i="21"/>
  <c r="I2009" i="21"/>
  <c r="E2009" i="21"/>
  <c r="F2009" i="21"/>
  <c r="D2010" i="21"/>
  <c r="I2010" i="21"/>
  <c r="L2010" i="21"/>
  <c r="J2010" i="21"/>
  <c r="P2010" i="21"/>
  <c r="H2011" i="21"/>
  <c r="N2010" i="21"/>
  <c r="Q2009" i="21"/>
  <c r="O2009" i="21"/>
  <c r="M2009" i="21"/>
  <c r="K2009" i="21"/>
  <c r="D2011" i="21"/>
  <c r="F2010" i="21"/>
  <c r="E2010" i="21"/>
  <c r="M2010" i="21"/>
  <c r="K2010" i="21"/>
  <c r="Q2010" i="21"/>
  <c r="O2010" i="21"/>
  <c r="J2011" i="21"/>
  <c r="N2011" i="21"/>
  <c r="L2011" i="21"/>
  <c r="P2011" i="21"/>
  <c r="H2012" i="21"/>
  <c r="I2011" i="21"/>
  <c r="F2011" i="21"/>
  <c r="E2011" i="21"/>
  <c r="D2012" i="21"/>
  <c r="H2013" i="21"/>
  <c r="N2012" i="21"/>
  <c r="J2012" i="21"/>
  <c r="L2012" i="21"/>
  <c r="P2012" i="21"/>
  <c r="I2012" i="21"/>
  <c r="Q2011" i="21"/>
  <c r="K2011" i="21"/>
  <c r="O2011" i="21"/>
  <c r="M2011" i="21"/>
  <c r="D2013" i="21"/>
  <c r="F2012" i="21"/>
  <c r="E2012" i="21"/>
  <c r="I2013" i="21"/>
  <c r="J2013" i="21"/>
  <c r="N2013" i="21"/>
  <c r="L2013" i="21"/>
  <c r="P2013" i="21"/>
  <c r="H2014" i="21"/>
  <c r="O2012" i="21"/>
  <c r="K2012" i="21"/>
  <c r="Q2012" i="21"/>
  <c r="M2012" i="21"/>
  <c r="F2013" i="21"/>
  <c r="D2014" i="21"/>
  <c r="E2013" i="21"/>
  <c r="K2013" i="21"/>
  <c r="M2013" i="21"/>
  <c r="Q2013" i="21"/>
  <c r="O2013" i="21"/>
  <c r="I2014" i="21"/>
  <c r="L2014" i="21"/>
  <c r="J2014" i="21"/>
  <c r="P2014" i="21"/>
  <c r="H2015" i="21"/>
  <c r="N2014" i="21"/>
  <c r="D2015" i="21"/>
  <c r="E2014" i="21"/>
  <c r="F2014" i="21"/>
  <c r="O2014" i="21"/>
  <c r="M2014" i="21"/>
  <c r="Q2014" i="21"/>
  <c r="K2014" i="21"/>
  <c r="N2015" i="21"/>
  <c r="L2015" i="21"/>
  <c r="J2015" i="21"/>
  <c r="P2015" i="21"/>
  <c r="I2015" i="21"/>
  <c r="H2016" i="21"/>
  <c r="F2015" i="21"/>
  <c r="E2015" i="21"/>
  <c r="D2016" i="21"/>
  <c r="K2015" i="21"/>
  <c r="M2015" i="21"/>
  <c r="O2015" i="21"/>
  <c r="Q2015" i="21"/>
  <c r="L2016" i="21"/>
  <c r="N2016" i="21"/>
  <c r="H2017" i="21"/>
  <c r="I2016" i="21"/>
  <c r="J2016" i="21"/>
  <c r="P2016" i="21"/>
  <c r="F2016" i="21"/>
  <c r="D2017" i="21"/>
  <c r="E2016" i="21"/>
  <c r="I2017" i="21"/>
  <c r="H2018" i="21"/>
  <c r="P2017" i="21"/>
  <c r="L2017" i="21"/>
  <c r="N2017" i="21"/>
  <c r="J2017" i="21"/>
  <c r="Q2016" i="21"/>
  <c r="M2016" i="21"/>
  <c r="O2016" i="21"/>
  <c r="K2016" i="21"/>
  <c r="D2018" i="21"/>
  <c r="F2017" i="21"/>
  <c r="E2017" i="21"/>
  <c r="M2017" i="21"/>
  <c r="O2017" i="21"/>
  <c r="K2017" i="21"/>
  <c r="Q2017" i="21"/>
  <c r="J2018" i="21"/>
  <c r="I2018" i="21"/>
  <c r="P2018" i="21"/>
  <c r="L2018" i="21"/>
  <c r="N2018" i="21"/>
  <c r="H2019" i="21"/>
  <c r="D2019" i="21"/>
  <c r="F2018" i="21"/>
  <c r="E2018" i="21"/>
  <c r="M2018" i="21"/>
  <c r="O2018" i="21"/>
  <c r="Q2018" i="21"/>
  <c r="K2018" i="21"/>
  <c r="N2019" i="21"/>
  <c r="P2019" i="21"/>
  <c r="H2020" i="21"/>
  <c r="L2019" i="21"/>
  <c r="I2019" i="21"/>
  <c r="J2019" i="21"/>
  <c r="E2019" i="21"/>
  <c r="F2019" i="21"/>
  <c r="D2020" i="21"/>
  <c r="J2020" i="21"/>
  <c r="I2020" i="21"/>
  <c r="L2020" i="21"/>
  <c r="P2020" i="21"/>
  <c r="N2020" i="21"/>
  <c r="H2021" i="21"/>
  <c r="O2019" i="21"/>
  <c r="K2019" i="21"/>
  <c r="Q2019" i="21"/>
  <c r="M2019" i="21"/>
  <c r="E2020" i="21"/>
  <c r="D2021" i="21"/>
  <c r="F2020" i="21"/>
  <c r="Q2020" i="21"/>
  <c r="M2020" i="21"/>
  <c r="O2020" i="21"/>
  <c r="K2020" i="21"/>
  <c r="N2021" i="21"/>
  <c r="P2021" i="21"/>
  <c r="J2021" i="21"/>
  <c r="L2021" i="21"/>
  <c r="H2022" i="21"/>
  <c r="I2021" i="21"/>
  <c r="F2021" i="21"/>
  <c r="D2022" i="21"/>
  <c r="E2021" i="21"/>
  <c r="N2022" i="21"/>
  <c r="I2022" i="21"/>
  <c r="J2022" i="21"/>
  <c r="H2023" i="21"/>
  <c r="P2022" i="21"/>
  <c r="L2022" i="21"/>
  <c r="M2021" i="21"/>
  <c r="K2021" i="21"/>
  <c r="Q2021" i="21"/>
  <c r="O2021" i="21"/>
  <c r="F2022" i="21"/>
  <c r="D2023" i="21"/>
  <c r="E2022" i="21"/>
  <c r="M2022" i="21"/>
  <c r="K2022" i="21"/>
  <c r="Q2022" i="21"/>
  <c r="O2022" i="21"/>
  <c r="N2023" i="21"/>
  <c r="J2023" i="21"/>
  <c r="H2024" i="21"/>
  <c r="L2023" i="21"/>
  <c r="P2023" i="21"/>
  <c r="I2023" i="21"/>
  <c r="D2024" i="21"/>
  <c r="E2023" i="21"/>
  <c r="F2023" i="21"/>
  <c r="H2025" i="21"/>
  <c r="I2024" i="21"/>
  <c r="N2024" i="21"/>
  <c r="L2024" i="21"/>
  <c r="J2024" i="21"/>
  <c r="P2024" i="21"/>
  <c r="Q2023" i="21"/>
  <c r="M2023" i="21"/>
  <c r="O2023" i="21"/>
  <c r="K2023" i="21"/>
  <c r="D2025" i="21"/>
  <c r="E2024" i="21"/>
  <c r="F2024" i="21"/>
  <c r="N2025" i="21"/>
  <c r="P2025" i="21"/>
  <c r="I2025" i="21"/>
  <c r="L2025" i="21"/>
  <c r="J2025" i="21"/>
  <c r="H2026" i="21"/>
  <c r="M2024" i="21"/>
  <c r="Q2024" i="21"/>
  <c r="O2024" i="21"/>
  <c r="K2024" i="21"/>
  <c r="D2026" i="21"/>
  <c r="F2025" i="21"/>
  <c r="E2025" i="21"/>
  <c r="K2025" i="21"/>
  <c r="O2025" i="21"/>
  <c r="M2025" i="21"/>
  <c r="Q2025" i="21"/>
  <c r="L2026" i="21"/>
  <c r="I2026" i="21"/>
  <c r="N2026" i="21"/>
  <c r="J2026" i="21"/>
  <c r="P2026" i="21"/>
  <c r="H2027" i="21"/>
  <c r="E2026" i="21"/>
  <c r="D2027" i="21"/>
  <c r="F2026" i="21"/>
  <c r="Q2026" i="21"/>
  <c r="M2026" i="21"/>
  <c r="O2026" i="21"/>
  <c r="K2026" i="21"/>
  <c r="L2027" i="21"/>
  <c r="P2027" i="21"/>
  <c r="H2028" i="21"/>
  <c r="I2027" i="21"/>
  <c r="J2027" i="21"/>
  <c r="N2027" i="21"/>
  <c r="F2027" i="21"/>
  <c r="D2028" i="21"/>
  <c r="E2027" i="21"/>
  <c r="P2028" i="21"/>
  <c r="I2028" i="21"/>
  <c r="L2028" i="21"/>
  <c r="J2028" i="21"/>
  <c r="H2029" i="21"/>
  <c r="N2028" i="21"/>
  <c r="O2027" i="21"/>
  <c r="K2027" i="21"/>
  <c r="Q2027" i="21"/>
  <c r="M2027" i="21"/>
  <c r="D2029" i="21"/>
  <c r="F2028" i="21"/>
  <c r="E2028" i="21"/>
  <c r="M2028" i="21"/>
  <c r="O2028" i="21"/>
  <c r="K2028" i="21"/>
  <c r="Q2028" i="21"/>
  <c r="J2029" i="21"/>
  <c r="H2030" i="21"/>
  <c r="L2029" i="21"/>
  <c r="I2029" i="21"/>
  <c r="P2029" i="21"/>
  <c r="N2029" i="21"/>
  <c r="F2029" i="21"/>
  <c r="E2029" i="21"/>
  <c r="D2030" i="21"/>
  <c r="L2030" i="21"/>
  <c r="J2030" i="21"/>
  <c r="P2030" i="21"/>
  <c r="I2030" i="21"/>
  <c r="N2030" i="21"/>
  <c r="H2031" i="21"/>
  <c r="K2029" i="21"/>
  <c r="Q2029" i="21"/>
  <c r="M2029" i="21"/>
  <c r="O2029" i="21"/>
  <c r="E2030" i="21"/>
  <c r="D2031" i="21"/>
  <c r="F2030" i="21"/>
  <c r="O2030" i="21"/>
  <c r="K2030" i="21"/>
  <c r="Q2030" i="21"/>
  <c r="M2030" i="21"/>
  <c r="L2031" i="21"/>
  <c r="P2031" i="21"/>
  <c r="J2031" i="21"/>
  <c r="H2032" i="21"/>
  <c r="N2031" i="21"/>
  <c r="I2031" i="21"/>
  <c r="D2032" i="21"/>
  <c r="F2031" i="21"/>
  <c r="E2031" i="21"/>
  <c r="I2032" i="21"/>
  <c r="L2032" i="21"/>
  <c r="N2032" i="21"/>
  <c r="J2032" i="21"/>
  <c r="P2032" i="21"/>
  <c r="H2033" i="21"/>
  <c r="Q2031" i="21"/>
  <c r="M2031" i="21"/>
  <c r="O2031" i="21"/>
  <c r="K2031" i="21"/>
  <c r="E2032" i="21"/>
  <c r="F2032" i="21"/>
  <c r="D2033" i="21"/>
  <c r="M2032" i="21"/>
  <c r="O2032" i="21"/>
  <c r="Q2032" i="21"/>
  <c r="K2032" i="21"/>
  <c r="J2033" i="21"/>
  <c r="H2034" i="21"/>
  <c r="P2033" i="21"/>
  <c r="N2033" i="21"/>
  <c r="L2033" i="21"/>
  <c r="I2033" i="21"/>
  <c r="E2033" i="21"/>
  <c r="F2033" i="21"/>
  <c r="D2034" i="21"/>
  <c r="N2034" i="21"/>
  <c r="P2034" i="21"/>
  <c r="J2034" i="21"/>
  <c r="I2034" i="21"/>
  <c r="H2035" i="21"/>
  <c r="L2034" i="21"/>
  <c r="Q2033" i="21"/>
  <c r="O2033" i="21"/>
  <c r="M2033" i="21"/>
  <c r="K2033" i="21"/>
  <c r="F2034" i="21"/>
  <c r="D2035" i="21"/>
  <c r="E2034" i="21"/>
  <c r="O2034" i="21"/>
  <c r="K2034" i="21"/>
  <c r="Q2034" i="21"/>
  <c r="M2034" i="21"/>
  <c r="P2035" i="21"/>
  <c r="L2035" i="21"/>
  <c r="J2035" i="21"/>
  <c r="N2035" i="21"/>
  <c r="I2035" i="21"/>
  <c r="H2036" i="21"/>
  <c r="E2035" i="21"/>
  <c r="D2036" i="21"/>
  <c r="F2035" i="21"/>
  <c r="Q2035" i="21"/>
  <c r="O2035" i="21"/>
  <c r="K2035" i="21"/>
  <c r="M2035" i="21"/>
  <c r="L2036" i="21"/>
  <c r="J2036" i="21"/>
  <c r="N2036" i="21"/>
  <c r="I2036" i="21"/>
  <c r="H2037" i="21"/>
  <c r="P2036" i="21"/>
  <c r="D2037" i="21"/>
  <c r="E2036" i="21"/>
  <c r="F2036" i="21"/>
  <c r="M2036" i="21"/>
  <c r="K2036" i="21"/>
  <c r="Q2036" i="21"/>
  <c r="O2036" i="21"/>
  <c r="L2037" i="21"/>
  <c r="P2037" i="21"/>
  <c r="H2038" i="21"/>
  <c r="J2037" i="21"/>
  <c r="N2037" i="21"/>
  <c r="I2037" i="21"/>
  <c r="E2037" i="21"/>
  <c r="F2037" i="21"/>
  <c r="D2038" i="21"/>
  <c r="I2038" i="21"/>
  <c r="L2038" i="21"/>
  <c r="P2038" i="21"/>
  <c r="J2038" i="21"/>
  <c r="H2039" i="21"/>
  <c r="N2038" i="21"/>
  <c r="K2037" i="21"/>
  <c r="Q2037" i="21"/>
  <c r="M2037" i="21"/>
  <c r="O2037" i="21"/>
  <c r="E2038" i="21"/>
  <c r="F2038" i="21"/>
  <c r="D2039" i="21"/>
  <c r="O2038" i="21"/>
  <c r="K2038" i="21"/>
  <c r="M2038" i="21"/>
  <c r="Q2038" i="21"/>
  <c r="L2039" i="21"/>
  <c r="J2039" i="21"/>
  <c r="N2039" i="21"/>
  <c r="H2040" i="21"/>
  <c r="I2039" i="21"/>
  <c r="P2039" i="21"/>
  <c r="D2040" i="21"/>
  <c r="F2039" i="21"/>
  <c r="E2039" i="21"/>
  <c r="N2040" i="21"/>
  <c r="I2040" i="21"/>
  <c r="H2041" i="21"/>
  <c r="L2040" i="21"/>
  <c r="P2040" i="21"/>
  <c r="J2040" i="21"/>
  <c r="K2039" i="21"/>
  <c r="M2039" i="21"/>
  <c r="Q2039" i="21"/>
  <c r="O2039" i="21"/>
  <c r="E2040" i="21"/>
  <c r="F2040" i="21"/>
  <c r="D2041" i="21"/>
  <c r="M2040" i="21"/>
  <c r="O2040" i="21"/>
  <c r="Q2040" i="21"/>
  <c r="K2040" i="21"/>
  <c r="N2041" i="21"/>
  <c r="J2041" i="21"/>
  <c r="H2042" i="21"/>
  <c r="L2041" i="21"/>
  <c r="P2041" i="21"/>
  <c r="I2041" i="21"/>
  <c r="E2041" i="21"/>
  <c r="F2041" i="21"/>
  <c r="D2042" i="21"/>
  <c r="I2042" i="21"/>
  <c r="L2042" i="21"/>
  <c r="J2042" i="21"/>
  <c r="P2042" i="21"/>
  <c r="H2043" i="21"/>
  <c r="N2042" i="21"/>
  <c r="Q2041" i="21"/>
  <c r="O2041" i="21"/>
  <c r="M2041" i="21"/>
  <c r="K2041" i="21"/>
  <c r="D2043" i="21"/>
  <c r="E2042" i="21"/>
  <c r="F2042" i="21"/>
  <c r="M2042" i="21"/>
  <c r="K2042" i="21"/>
  <c r="Q2042" i="21"/>
  <c r="O2042" i="21"/>
  <c r="J2043" i="21"/>
  <c r="N2043" i="21"/>
  <c r="L2043" i="21"/>
  <c r="P2043" i="21"/>
  <c r="H2044" i="21"/>
  <c r="I2043" i="21"/>
  <c r="F2043" i="21"/>
  <c r="E2043" i="21"/>
  <c r="D2044" i="21"/>
  <c r="I2044" i="21"/>
  <c r="N2044" i="21"/>
  <c r="J2044" i="21"/>
  <c r="L2044" i="21"/>
  <c r="P2044" i="21"/>
  <c r="H2045" i="21"/>
  <c r="Q2043" i="21"/>
  <c r="K2043" i="21"/>
  <c r="O2043" i="21"/>
  <c r="M2043" i="21"/>
  <c r="E2044" i="21"/>
  <c r="D2045" i="21"/>
  <c r="F2044" i="21"/>
  <c r="Q2044" i="21"/>
  <c r="M2044" i="21"/>
  <c r="O2044" i="21"/>
  <c r="K2044" i="21"/>
  <c r="I2045" i="21"/>
  <c r="P2045" i="21"/>
  <c r="N2045" i="21"/>
  <c r="J2045" i="21"/>
  <c r="H2046" i="21"/>
  <c r="L2045" i="21"/>
  <c r="E2045" i="21"/>
  <c r="D2046" i="21"/>
  <c r="F2045" i="21"/>
  <c r="K2045" i="21"/>
  <c r="M2045" i="21"/>
  <c r="Q2045" i="21"/>
  <c r="O2045" i="21"/>
  <c r="I2046" i="21"/>
  <c r="L2046" i="21"/>
  <c r="J2046" i="21"/>
  <c r="P2046" i="21"/>
  <c r="H2047" i="21"/>
  <c r="N2046" i="21"/>
  <c r="F2046" i="21"/>
  <c r="D2047" i="21"/>
  <c r="E2046" i="21"/>
  <c r="K2046" i="21"/>
  <c r="M2046" i="21"/>
  <c r="Q2046" i="21"/>
  <c r="O2046" i="21"/>
  <c r="N2047" i="21"/>
  <c r="L2047" i="21"/>
  <c r="J2047" i="21"/>
  <c r="P2047" i="21"/>
  <c r="I2047" i="21"/>
  <c r="H2048" i="21"/>
  <c r="F2047" i="21"/>
  <c r="D2048" i="21"/>
  <c r="E2047" i="21"/>
  <c r="K2047" i="21"/>
  <c r="M2047" i="21"/>
  <c r="O2047" i="21"/>
  <c r="Q2047" i="21"/>
  <c r="L2048" i="21"/>
  <c r="N2048" i="21"/>
  <c r="H2049" i="21"/>
  <c r="I2048" i="21"/>
  <c r="J2048" i="21"/>
  <c r="P2048" i="21"/>
  <c r="E2048" i="21"/>
  <c r="D2049" i="21"/>
  <c r="F2048" i="21"/>
  <c r="I2049" i="21"/>
  <c r="H2050" i="21"/>
  <c r="P2049" i="21"/>
  <c r="L2049" i="21"/>
  <c r="N2049" i="21"/>
  <c r="J2049" i="21"/>
  <c r="Q2048" i="21"/>
  <c r="M2048" i="21"/>
  <c r="O2048" i="21"/>
  <c r="K2048" i="21"/>
  <c r="D2050" i="21"/>
  <c r="F2049" i="21"/>
  <c r="E2049" i="21"/>
  <c r="M2049" i="21"/>
  <c r="O2049" i="21"/>
  <c r="K2049" i="21"/>
  <c r="Q2049" i="21"/>
  <c r="J2050" i="21"/>
  <c r="I2050" i="21"/>
  <c r="P2050" i="21"/>
  <c r="L2050" i="21"/>
  <c r="N2050" i="21"/>
  <c r="H2051" i="21"/>
  <c r="F2050" i="21"/>
  <c r="D2051" i="21"/>
  <c r="E2050" i="21"/>
  <c r="M2050" i="21"/>
  <c r="O2050" i="21"/>
  <c r="Q2050" i="21"/>
  <c r="K2050" i="21"/>
  <c r="N2051" i="21"/>
  <c r="P2051" i="21"/>
  <c r="H2052" i="21"/>
  <c r="L2051" i="21"/>
  <c r="I2051" i="21"/>
  <c r="J2051" i="21"/>
  <c r="D2052" i="21"/>
  <c r="E2051" i="21"/>
  <c r="F2051" i="21"/>
  <c r="J2052" i="21"/>
  <c r="I2052" i="21"/>
  <c r="L2052" i="21"/>
  <c r="P2052" i="21"/>
  <c r="N2052" i="21"/>
  <c r="H2053" i="21"/>
  <c r="O2051" i="21"/>
  <c r="K2051" i="21"/>
  <c r="Q2051" i="21"/>
  <c r="M2051" i="21"/>
  <c r="F2052" i="21"/>
  <c r="D2053" i="21"/>
  <c r="E2052" i="21"/>
  <c r="Q2052" i="21"/>
  <c r="M2052" i="21"/>
  <c r="O2052" i="21"/>
  <c r="K2052" i="21"/>
  <c r="P2053" i="21"/>
  <c r="N2053" i="21"/>
  <c r="J2053" i="21"/>
  <c r="L2053" i="21"/>
  <c r="H2054" i="21"/>
  <c r="I2053" i="21"/>
  <c r="F2053" i="21"/>
  <c r="D2054" i="21"/>
  <c r="E2053" i="21"/>
  <c r="N2054" i="21"/>
  <c r="I2054" i="21"/>
  <c r="J2054" i="21"/>
  <c r="H2055" i="21"/>
  <c r="P2054" i="21"/>
  <c r="L2054" i="21"/>
  <c r="M2053" i="21"/>
  <c r="K2053" i="21"/>
  <c r="Q2053" i="21"/>
  <c r="O2053" i="21"/>
  <c r="F2054" i="21"/>
  <c r="D2055" i="21"/>
  <c r="E2054" i="21"/>
  <c r="M2054" i="21"/>
  <c r="K2054" i="21"/>
  <c r="Q2054" i="21"/>
  <c r="O2054" i="21"/>
  <c r="N2055" i="21"/>
  <c r="J2055" i="21"/>
  <c r="H2056" i="21"/>
  <c r="L2055" i="21"/>
  <c r="P2055" i="21"/>
  <c r="I2055" i="21"/>
  <c r="D2056" i="21"/>
  <c r="E2055" i="21"/>
  <c r="F2055" i="21"/>
  <c r="H2057" i="21"/>
  <c r="I2056" i="21"/>
  <c r="N2056" i="21"/>
  <c r="L2056" i="21"/>
  <c r="J2056" i="21"/>
  <c r="P2056" i="21"/>
  <c r="Q2055" i="21"/>
  <c r="M2055" i="21"/>
  <c r="O2055" i="21"/>
  <c r="K2055" i="21"/>
  <c r="D2057" i="21"/>
  <c r="E2056" i="21"/>
  <c r="F2056" i="21"/>
  <c r="N2057" i="21"/>
  <c r="P2057" i="21"/>
  <c r="H2058" i="21"/>
  <c r="L2057" i="21"/>
  <c r="J2057" i="21"/>
  <c r="I2057" i="21"/>
  <c r="M2056" i="21"/>
  <c r="Q2056" i="21"/>
  <c r="O2056" i="21"/>
  <c r="K2056" i="21"/>
  <c r="F2057" i="21"/>
  <c r="E2057" i="21"/>
  <c r="D2058" i="21"/>
  <c r="L2058" i="21"/>
  <c r="J2058" i="21"/>
  <c r="I2058" i="21"/>
  <c r="P2058" i="21"/>
  <c r="N2058" i="21"/>
  <c r="H2059" i="21"/>
  <c r="M2057" i="21"/>
  <c r="Q2057" i="21"/>
  <c r="O2057" i="21"/>
  <c r="K2057" i="21"/>
  <c r="F2058" i="21"/>
  <c r="E2058" i="21"/>
  <c r="D2059" i="21"/>
  <c r="K2058" i="21"/>
  <c r="M2058" i="21"/>
  <c r="O2058" i="21"/>
  <c r="Q2058" i="21"/>
  <c r="J2059" i="21"/>
  <c r="P2059" i="21"/>
  <c r="N2059" i="21"/>
  <c r="H2060" i="21"/>
  <c r="I2059" i="21"/>
  <c r="L2059" i="21"/>
  <c r="E2059" i="21"/>
  <c r="D2060" i="21"/>
  <c r="F2059" i="21"/>
  <c r="P2060" i="21"/>
  <c r="L2060" i="21"/>
  <c r="J2060" i="21"/>
  <c r="H2061" i="21"/>
  <c r="I2060" i="21"/>
  <c r="N2060" i="21"/>
  <c r="K2059" i="21"/>
  <c r="M2059" i="21"/>
  <c r="Q2059" i="21"/>
  <c r="O2059" i="21"/>
  <c r="E2060" i="21"/>
  <c r="D2061" i="21"/>
  <c r="F2060" i="21"/>
  <c r="I2061" i="21"/>
  <c r="N2061" i="21"/>
  <c r="P2061" i="21"/>
  <c r="L2061" i="21"/>
  <c r="J2061" i="21"/>
  <c r="H2062" i="21"/>
  <c r="Q2060" i="21"/>
  <c r="M2060" i="21"/>
  <c r="O2060" i="21"/>
  <c r="K2060" i="21"/>
  <c r="F2061" i="21"/>
  <c r="E2061" i="21"/>
  <c r="D2062" i="21"/>
  <c r="O2061" i="21"/>
  <c r="K2061" i="21"/>
  <c r="M2061" i="21"/>
  <c r="Q2061" i="21"/>
  <c r="I2062" i="21"/>
  <c r="J2062" i="21"/>
  <c r="H2063" i="21"/>
  <c r="P2062" i="21"/>
  <c r="L2062" i="21"/>
  <c r="N2062" i="21"/>
  <c r="F2062" i="21"/>
  <c r="E2062" i="21"/>
  <c r="D2063" i="21"/>
  <c r="Q2062" i="21"/>
  <c r="O2062" i="21"/>
  <c r="K2062" i="21"/>
  <c r="M2062" i="21"/>
  <c r="H2064" i="21"/>
  <c r="N2063" i="21"/>
  <c r="J2063" i="21"/>
  <c r="L2063" i="21"/>
  <c r="P2063" i="21"/>
  <c r="I2063" i="21"/>
  <c r="E2063" i="21"/>
  <c r="F2063" i="21"/>
  <c r="D2064" i="21"/>
  <c r="L2064" i="21"/>
  <c r="J2064" i="21"/>
  <c r="I2064" i="21"/>
  <c r="N2064" i="21"/>
  <c r="H2065" i="21"/>
  <c r="P2064" i="21"/>
  <c r="M2063" i="21"/>
  <c r="O2063" i="21"/>
  <c r="K2063" i="21"/>
  <c r="Q2063" i="21"/>
  <c r="F2064" i="21"/>
  <c r="D2065" i="21"/>
  <c r="E2064" i="21"/>
  <c r="M2064" i="21"/>
  <c r="Q2064" i="21"/>
  <c r="O2064" i="21"/>
  <c r="K2064" i="21"/>
  <c r="N2065" i="21"/>
  <c r="L2065" i="21"/>
  <c r="H2066" i="21"/>
  <c r="P2065" i="21"/>
  <c r="J2065" i="21"/>
  <c r="I2065" i="21"/>
  <c r="F2065" i="21"/>
  <c r="D2066" i="21"/>
  <c r="E2065" i="21"/>
  <c r="L2066" i="21"/>
  <c r="P2066" i="21"/>
  <c r="J2066" i="21"/>
  <c r="H2067" i="21"/>
  <c r="I2066" i="21"/>
  <c r="N2066" i="21"/>
  <c r="M2065" i="21"/>
  <c r="K2065" i="21"/>
  <c r="Q2065" i="21"/>
  <c r="O2065" i="21"/>
  <c r="E2066" i="21"/>
  <c r="D2067" i="21"/>
  <c r="F2066" i="21"/>
  <c r="I2067" i="21"/>
  <c r="H2068" i="21"/>
  <c r="J2067" i="21"/>
  <c r="N2067" i="21"/>
  <c r="L2067" i="21"/>
  <c r="P2067" i="21"/>
  <c r="Q2066" i="21"/>
  <c r="M2066" i="21"/>
  <c r="O2066" i="21"/>
  <c r="K2066" i="21"/>
  <c r="E2067" i="21"/>
  <c r="D2068" i="21"/>
  <c r="F2067" i="21"/>
  <c r="O2067" i="21"/>
  <c r="Q2067" i="21"/>
  <c r="M2067" i="21"/>
  <c r="K2067" i="21"/>
  <c r="J2068" i="21"/>
  <c r="P2068" i="21"/>
  <c r="H2069" i="21"/>
  <c r="N2068" i="21"/>
  <c r="I2068" i="21"/>
  <c r="L2068" i="21"/>
  <c r="D2069" i="21"/>
  <c r="F2068" i="21"/>
  <c r="E2068" i="21"/>
  <c r="H2070" i="21"/>
  <c r="J2069" i="21"/>
  <c r="L2069" i="21"/>
  <c r="P2069" i="21"/>
  <c r="I2069" i="21"/>
  <c r="N2069" i="21"/>
  <c r="Q2068" i="21"/>
  <c r="M2068" i="21"/>
  <c r="K2068" i="21"/>
  <c r="O2068" i="21"/>
  <c r="F2069" i="21"/>
  <c r="E2069" i="21"/>
  <c r="D2070" i="21"/>
  <c r="H2071" i="21"/>
  <c r="L2070" i="21"/>
  <c r="P2070" i="21"/>
  <c r="J2070" i="21"/>
  <c r="N2070" i="21"/>
  <c r="I2070" i="21"/>
  <c r="O2069" i="21"/>
  <c r="K2069" i="21"/>
  <c r="M2069" i="21"/>
  <c r="Q2069" i="21"/>
  <c r="F2070" i="21"/>
  <c r="E2070" i="21"/>
  <c r="D2071" i="21"/>
  <c r="I2071" i="21"/>
  <c r="H2072" i="21"/>
  <c r="J2071" i="21"/>
  <c r="N2071" i="21"/>
  <c r="P2071" i="21"/>
  <c r="L2071" i="21"/>
  <c r="O2070" i="21"/>
  <c r="K2070" i="21"/>
  <c r="Q2070" i="21"/>
  <c r="M2070" i="21"/>
  <c r="E2071" i="21"/>
  <c r="D2072" i="21"/>
  <c r="F2071" i="21"/>
  <c r="Q2071" i="21"/>
  <c r="M2071" i="21"/>
  <c r="O2071" i="21"/>
  <c r="K2071" i="21"/>
  <c r="H2073" i="21"/>
  <c r="I2072" i="21"/>
  <c r="L2072" i="21"/>
  <c r="P2072" i="21"/>
  <c r="N2072" i="21"/>
  <c r="J2072" i="21"/>
  <c r="F2072" i="21"/>
  <c r="D2073" i="21"/>
  <c r="E2072" i="21"/>
  <c r="I2073" i="21"/>
  <c r="H2074" i="21"/>
  <c r="J2073" i="21"/>
  <c r="L2073" i="21"/>
  <c r="P2073" i="21"/>
  <c r="N2073" i="21"/>
  <c r="K2072" i="21"/>
  <c r="M2072" i="21"/>
  <c r="O2072" i="21"/>
  <c r="Q2072" i="21"/>
  <c r="E2073" i="21"/>
  <c r="F2073" i="21"/>
  <c r="D2074" i="21"/>
  <c r="O2073" i="21"/>
  <c r="Q2073" i="21"/>
  <c r="K2073" i="21"/>
  <c r="M2073" i="21"/>
  <c r="N2074" i="21"/>
  <c r="J2074" i="21"/>
  <c r="H2075" i="21"/>
  <c r="L2074" i="21"/>
  <c r="I2074" i="21"/>
  <c r="P2074" i="21"/>
  <c r="D2075" i="21"/>
  <c r="F2074" i="21"/>
  <c r="E2074" i="21"/>
  <c r="N2075" i="21"/>
  <c r="I2075" i="21"/>
  <c r="L2075" i="21"/>
  <c r="P2075" i="21"/>
  <c r="H2076" i="21"/>
  <c r="J2075" i="21"/>
  <c r="Q2074" i="21"/>
  <c r="M2074" i="21"/>
  <c r="K2074" i="21"/>
  <c r="O2074" i="21"/>
  <c r="F2075" i="21"/>
  <c r="D2076" i="21"/>
  <c r="E2075" i="21"/>
  <c r="Q2075" i="21"/>
  <c r="K2075" i="21"/>
  <c r="O2075" i="21"/>
  <c r="M2075" i="21"/>
  <c r="I2076" i="21"/>
  <c r="J2076" i="21"/>
  <c r="L2076" i="21"/>
  <c r="H2077" i="21"/>
  <c r="N2076" i="21"/>
  <c r="P2076" i="21"/>
  <c r="D2077" i="21"/>
  <c r="E2076" i="21"/>
  <c r="F2076" i="21"/>
  <c r="K2076" i="21"/>
  <c r="O2076" i="21"/>
  <c r="Q2076" i="21"/>
  <c r="M2076" i="21"/>
  <c r="I2077" i="21"/>
  <c r="J2077" i="21"/>
  <c r="L2077" i="21"/>
  <c r="N2077" i="21"/>
  <c r="P2077" i="21"/>
  <c r="H2078" i="21"/>
  <c r="F2077" i="21"/>
  <c r="E2077" i="21"/>
  <c r="D2078" i="21"/>
  <c r="M2077" i="21"/>
  <c r="K2077" i="21"/>
  <c r="O2077" i="21"/>
  <c r="Q2077" i="21"/>
  <c r="N2078" i="21"/>
  <c r="J2078" i="21"/>
  <c r="I2078" i="21"/>
  <c r="H2079" i="21"/>
  <c r="P2078" i="21"/>
  <c r="L2078" i="21"/>
  <c r="D2079" i="21"/>
  <c r="E2078" i="21"/>
  <c r="F2078" i="21"/>
  <c r="O2078" i="21"/>
  <c r="K2078" i="21"/>
  <c r="Q2078" i="21"/>
  <c r="M2078" i="21"/>
  <c r="N2079" i="21"/>
  <c r="J2079" i="21"/>
  <c r="L2079" i="21"/>
  <c r="I2079" i="21"/>
  <c r="P2079" i="21"/>
  <c r="H2080" i="21"/>
  <c r="F2079" i="21"/>
  <c r="E2079" i="21"/>
  <c r="D2080" i="21"/>
  <c r="Q2079" i="21"/>
  <c r="O2079" i="21"/>
  <c r="M2079" i="21"/>
  <c r="K2079" i="21"/>
  <c r="H2081" i="21"/>
  <c r="P2080" i="21"/>
  <c r="I2080" i="21"/>
  <c r="L2080" i="21"/>
  <c r="N2080" i="21"/>
  <c r="J2080" i="21"/>
  <c r="D2081" i="21"/>
  <c r="E2080" i="21"/>
  <c r="F2080" i="21"/>
  <c r="N2081" i="21"/>
  <c r="H2082" i="21"/>
  <c r="L2081" i="21"/>
  <c r="P2081" i="21"/>
  <c r="I2081" i="21"/>
  <c r="J2081" i="21"/>
  <c r="O2080" i="21"/>
  <c r="K2080" i="21"/>
  <c r="M2080" i="21"/>
  <c r="Q2080" i="21"/>
  <c r="F2081" i="21"/>
  <c r="D2082" i="21"/>
  <c r="E2081" i="21"/>
  <c r="I2082" i="21"/>
  <c r="J2082" i="21"/>
  <c r="P2082" i="21"/>
  <c r="H2083" i="21"/>
  <c r="L2082" i="21"/>
  <c r="N2082" i="21"/>
  <c r="Q2081" i="21"/>
  <c r="O2081" i="21"/>
  <c r="K2081" i="21"/>
  <c r="M2081" i="21"/>
  <c r="F2082" i="21"/>
  <c r="E2082" i="21"/>
  <c r="D2083" i="21"/>
  <c r="K2082" i="21"/>
  <c r="O2082" i="21"/>
  <c r="M2082" i="21"/>
  <c r="Q2082" i="21"/>
  <c r="P2083" i="21"/>
  <c r="I2083" i="21"/>
  <c r="L2083" i="21"/>
  <c r="N2083" i="21"/>
  <c r="H2084" i="21"/>
  <c r="J2083" i="21"/>
  <c r="E2083" i="21"/>
  <c r="D2084" i="21"/>
  <c r="F2083" i="21"/>
  <c r="M2083" i="21"/>
  <c r="O2083" i="21"/>
  <c r="K2083" i="21"/>
  <c r="Q2083" i="21"/>
  <c r="L2084" i="21"/>
  <c r="J2084" i="21"/>
  <c r="P2084" i="21"/>
  <c r="H2085" i="21"/>
  <c r="N2084" i="21"/>
  <c r="I2084" i="21"/>
  <c r="D2085" i="21"/>
  <c r="E2084" i="21"/>
  <c r="F2084" i="21"/>
  <c r="J2085" i="21"/>
  <c r="P2085" i="21"/>
  <c r="I2085" i="21"/>
  <c r="N2085" i="21"/>
  <c r="L2085" i="21"/>
  <c r="H2086" i="21"/>
  <c r="M2084" i="21"/>
  <c r="K2084" i="21"/>
  <c r="Q2084" i="21"/>
  <c r="O2084" i="21"/>
  <c r="F2085" i="21"/>
  <c r="E2085" i="21"/>
  <c r="D2086" i="21"/>
  <c r="M2085" i="21"/>
  <c r="Q2085" i="21"/>
  <c r="O2085" i="21"/>
  <c r="K2085" i="21"/>
  <c r="H2087" i="21"/>
  <c r="N2086" i="21"/>
  <c r="L2086" i="21"/>
  <c r="J2086" i="21"/>
  <c r="P2086" i="21"/>
  <c r="I2086" i="21"/>
  <c r="D2087" i="21"/>
  <c r="F2086" i="21"/>
  <c r="E2086" i="21"/>
  <c r="J2087" i="21"/>
  <c r="L2087" i="21"/>
  <c r="N2087" i="21"/>
  <c r="P2087" i="21"/>
  <c r="I2087" i="21"/>
  <c r="H2088" i="21"/>
  <c r="O2086" i="21"/>
  <c r="K2086" i="21"/>
  <c r="Q2086" i="21"/>
  <c r="M2086" i="21"/>
  <c r="E2087" i="21"/>
  <c r="D2088" i="21"/>
  <c r="F2087" i="21"/>
  <c r="O2087" i="21"/>
  <c r="Q2087" i="21"/>
  <c r="M2087" i="21"/>
  <c r="K2087" i="21"/>
  <c r="H2089" i="21"/>
  <c r="I2088" i="21"/>
  <c r="P2088" i="21"/>
  <c r="J2088" i="21"/>
  <c r="N2088" i="21"/>
  <c r="L2088" i="21"/>
  <c r="E2088" i="21"/>
  <c r="D2089" i="21"/>
  <c r="F2088" i="21"/>
  <c r="P2089" i="21"/>
  <c r="I2089" i="21"/>
  <c r="L2089" i="21"/>
  <c r="J2089" i="21"/>
  <c r="N2089" i="21"/>
  <c r="H2090" i="21"/>
  <c r="K2088" i="21"/>
  <c r="M2088" i="21"/>
  <c r="O2088" i="21"/>
  <c r="Q2088" i="21"/>
  <c r="F2089" i="21"/>
  <c r="D2090" i="21"/>
  <c r="E2089" i="21"/>
  <c r="K2089" i="21"/>
  <c r="O2089" i="21"/>
  <c r="M2089" i="21"/>
  <c r="Q2089" i="21"/>
  <c r="I2090" i="21"/>
  <c r="J2090" i="21"/>
  <c r="N2090" i="21"/>
  <c r="P2090" i="21"/>
  <c r="H2091" i="21"/>
  <c r="L2090" i="21"/>
  <c r="D2091" i="21"/>
  <c r="F2090" i="21"/>
  <c r="E2090" i="21"/>
  <c r="Q2090" i="21"/>
  <c r="M2090" i="21"/>
  <c r="O2090" i="21"/>
  <c r="K2090" i="21"/>
  <c r="P2091" i="21"/>
  <c r="I2091" i="21"/>
  <c r="H2092" i="21"/>
  <c r="J2091" i="21"/>
  <c r="N2091" i="21"/>
  <c r="L2091" i="21"/>
  <c r="F2091" i="21"/>
  <c r="E2091" i="21"/>
  <c r="D2092" i="21"/>
  <c r="O2091" i="21"/>
  <c r="M2091" i="21"/>
  <c r="K2091" i="21"/>
  <c r="Q2091" i="21"/>
  <c r="L2092" i="21"/>
  <c r="J2092" i="21"/>
  <c r="I2092" i="21"/>
  <c r="P2092" i="21"/>
  <c r="N2092" i="21"/>
  <c r="H2093" i="21"/>
  <c r="E2092" i="21"/>
  <c r="D2093" i="21"/>
  <c r="F2092" i="21"/>
  <c r="K2092" i="21"/>
  <c r="M2092" i="21"/>
  <c r="O2092" i="21"/>
  <c r="Q2092" i="21"/>
  <c r="N2093" i="21"/>
  <c r="P2093" i="21"/>
  <c r="L2093" i="21"/>
  <c r="J2093" i="21"/>
  <c r="H2094" i="21"/>
  <c r="I2093" i="21"/>
  <c r="F2093" i="21"/>
  <c r="D2094" i="21"/>
  <c r="E2093" i="21"/>
  <c r="L2094" i="21"/>
  <c r="I2094" i="21"/>
  <c r="N2094" i="21"/>
  <c r="H2095" i="21"/>
  <c r="J2094" i="21"/>
  <c r="P2094" i="21"/>
  <c r="O2093" i="21"/>
  <c r="K2093" i="21"/>
  <c r="M2093" i="21"/>
  <c r="Q2093" i="21"/>
  <c r="F2094" i="21"/>
  <c r="E2094" i="21"/>
  <c r="D2095" i="21"/>
  <c r="O2094" i="21"/>
  <c r="K2094" i="21"/>
  <c r="Q2094" i="21"/>
  <c r="M2094" i="21"/>
  <c r="P2095" i="21"/>
  <c r="J2095" i="21"/>
  <c r="I2095" i="21"/>
  <c r="N2095" i="21"/>
  <c r="L2095" i="21"/>
  <c r="H2096" i="21"/>
  <c r="D2096" i="21"/>
  <c r="E2095" i="21"/>
  <c r="F2095" i="21"/>
  <c r="Q2095" i="21"/>
  <c r="K2095" i="21"/>
  <c r="O2095" i="21"/>
  <c r="M2095" i="21"/>
  <c r="I2096" i="21"/>
  <c r="P2096" i="21"/>
  <c r="L2096" i="21"/>
  <c r="H2097" i="21"/>
  <c r="N2096" i="21"/>
  <c r="J2096" i="21"/>
  <c r="D2097" i="21"/>
  <c r="F2096" i="21"/>
  <c r="E2096" i="21"/>
  <c r="K2096" i="21"/>
  <c r="M2096" i="21"/>
  <c r="Q2096" i="21"/>
  <c r="O2096" i="21"/>
  <c r="N2097" i="21"/>
  <c r="I2097" i="21"/>
  <c r="L2097" i="21"/>
  <c r="H2098" i="21"/>
  <c r="P2097" i="21"/>
  <c r="J2097" i="21"/>
  <c r="E2097" i="21"/>
  <c r="F2097" i="21"/>
  <c r="D2098" i="21"/>
  <c r="M2097" i="21"/>
  <c r="K2097" i="21"/>
  <c r="Q2097" i="21"/>
  <c r="O2097" i="21"/>
  <c r="P2098" i="21"/>
  <c r="H2099" i="21"/>
  <c r="N2098" i="21"/>
  <c r="J2098" i="21"/>
  <c r="I2098" i="21"/>
  <c r="L2098" i="21"/>
  <c r="F2098" i="21"/>
  <c r="E2098" i="21"/>
  <c r="D2099" i="21"/>
  <c r="N2099" i="21"/>
  <c r="H2100" i="21"/>
  <c r="L2099" i="21"/>
  <c r="I2099" i="21"/>
  <c r="J2099" i="21"/>
  <c r="P2099" i="21"/>
  <c r="K2098" i="21"/>
  <c r="M2098" i="21"/>
  <c r="O2098" i="21"/>
  <c r="Q2098" i="21"/>
  <c r="D2100" i="21"/>
  <c r="E2099" i="21"/>
  <c r="F2099" i="21"/>
  <c r="P2100" i="21"/>
  <c r="L2100" i="21"/>
  <c r="N2100" i="21"/>
  <c r="H2101" i="21"/>
  <c r="I2100" i="21"/>
  <c r="J2100" i="21"/>
  <c r="O2099" i="21"/>
  <c r="Q2099" i="21"/>
  <c r="M2099" i="21"/>
  <c r="K2099" i="21"/>
  <c r="D2101" i="21"/>
  <c r="F2100" i="21"/>
  <c r="E2100" i="21"/>
  <c r="H2102" i="21"/>
  <c r="J2101" i="21"/>
  <c r="L2101" i="21"/>
  <c r="P2101" i="21"/>
  <c r="I2101" i="21"/>
  <c r="N2101" i="21"/>
  <c r="Q2100" i="21"/>
  <c r="M2100" i="21"/>
  <c r="K2100" i="21"/>
  <c r="O2100" i="21"/>
  <c r="D2102" i="21"/>
  <c r="F2101" i="21"/>
  <c r="E2101" i="21"/>
  <c r="H2103" i="21"/>
  <c r="L2102" i="21"/>
  <c r="P2102" i="21"/>
  <c r="J2102" i="21"/>
  <c r="N2102" i="21"/>
  <c r="I2102" i="21"/>
  <c r="O2101" i="21"/>
  <c r="K2101" i="21"/>
  <c r="M2101" i="21"/>
  <c r="Q2101" i="21"/>
  <c r="E2102" i="21"/>
  <c r="F2102" i="21"/>
  <c r="D2103" i="21"/>
  <c r="H2104" i="21"/>
  <c r="I2103" i="21"/>
  <c r="J2103" i="21"/>
  <c r="N2103" i="21"/>
  <c r="P2103" i="21"/>
  <c r="L2103" i="21"/>
  <c r="O2102" i="21"/>
  <c r="K2102" i="21"/>
  <c r="Q2102" i="21"/>
  <c r="M2102" i="21"/>
  <c r="F2103" i="21"/>
  <c r="D2104" i="21"/>
  <c r="E2103" i="21"/>
  <c r="N2104" i="21"/>
  <c r="H2105" i="21"/>
  <c r="L2104" i="21"/>
  <c r="J2104" i="21"/>
  <c r="I2104" i="21"/>
  <c r="P2104" i="21"/>
  <c r="K2103" i="21"/>
  <c r="Q2103" i="21"/>
  <c r="O2103" i="21"/>
  <c r="M2103" i="21"/>
  <c r="D2105" i="21"/>
  <c r="E2104" i="21"/>
  <c r="F2104" i="21"/>
  <c r="I2105" i="21"/>
  <c r="H2106" i="21"/>
  <c r="J2105" i="21"/>
  <c r="L2105" i="21"/>
  <c r="P2105" i="21"/>
  <c r="N2105" i="21"/>
  <c r="K2104" i="21"/>
  <c r="M2104" i="21"/>
  <c r="O2104" i="21"/>
  <c r="Q2104" i="21"/>
  <c r="F2105" i="21"/>
  <c r="D2106" i="21"/>
  <c r="E2105" i="21"/>
  <c r="O2105" i="21"/>
  <c r="Q2105" i="21"/>
  <c r="K2105" i="21"/>
  <c r="M2105" i="21"/>
  <c r="N2106" i="21"/>
  <c r="J2106" i="21"/>
  <c r="I2106" i="21"/>
  <c r="L2106" i="21"/>
  <c r="H2107" i="21"/>
  <c r="P2106" i="21"/>
  <c r="F2106" i="21"/>
  <c r="E2106" i="21"/>
  <c r="D2107" i="21"/>
  <c r="O2106" i="21"/>
  <c r="K2106" i="21"/>
  <c r="Q2106" i="21"/>
  <c r="M2106" i="21"/>
  <c r="P2107" i="21"/>
  <c r="N2107" i="21"/>
  <c r="L2107" i="21"/>
  <c r="H2108" i="21"/>
  <c r="J2107" i="21"/>
  <c r="I2107" i="21"/>
  <c r="E2107" i="21"/>
  <c r="D2108" i="21"/>
  <c r="F2107" i="21"/>
  <c r="N2108" i="21"/>
  <c r="J2108" i="21"/>
  <c r="I2108" i="21"/>
  <c r="L2108" i="21"/>
  <c r="P2108" i="21"/>
  <c r="H2109" i="21"/>
  <c r="Q2107" i="21"/>
  <c r="M2107" i="21"/>
  <c r="O2107" i="21"/>
  <c r="K2107" i="21"/>
  <c r="D2109" i="21"/>
  <c r="E2108" i="21"/>
  <c r="F2108" i="21"/>
  <c r="K2108" i="21"/>
  <c r="O2108" i="21"/>
  <c r="Q2108" i="21"/>
  <c r="M2108" i="21"/>
  <c r="H2110" i="21"/>
  <c r="P2109" i="21"/>
  <c r="L2109" i="21"/>
  <c r="N2109" i="21"/>
  <c r="J2109" i="21"/>
  <c r="I2109" i="21"/>
  <c r="E2109" i="21"/>
  <c r="D2110" i="21"/>
  <c r="F2109" i="21"/>
  <c r="L2110" i="21"/>
  <c r="J2110" i="21"/>
  <c r="N2110" i="21"/>
  <c r="I2110" i="21"/>
  <c r="H2111" i="21"/>
  <c r="P2110" i="21"/>
  <c r="K2109" i="21"/>
  <c r="Q2109" i="21"/>
  <c r="M2109" i="21"/>
  <c r="O2109" i="21"/>
  <c r="E2110" i="21"/>
  <c r="D2111" i="21"/>
  <c r="F2110" i="21"/>
  <c r="O2110" i="21"/>
  <c r="K2110" i="21"/>
  <c r="Q2110" i="21"/>
  <c r="M2110" i="21"/>
  <c r="P2111" i="21"/>
  <c r="N2111" i="21"/>
  <c r="I2111" i="21"/>
  <c r="J2111" i="21"/>
  <c r="L2111" i="21"/>
  <c r="H2112" i="21"/>
  <c r="F2111" i="21"/>
  <c r="E2111" i="21"/>
  <c r="D2112" i="21"/>
  <c r="K2111" i="21"/>
  <c r="M2111" i="21"/>
  <c r="O2111" i="21"/>
  <c r="Q2111" i="21"/>
  <c r="N2112" i="21"/>
  <c r="J2112" i="21"/>
  <c r="H2113" i="21"/>
  <c r="I2112" i="21"/>
  <c r="L2112" i="21"/>
  <c r="P2112" i="21"/>
  <c r="E2112" i="21"/>
  <c r="D2113" i="21"/>
  <c r="F2112" i="21"/>
  <c r="I2113" i="21"/>
  <c r="P2113" i="21"/>
  <c r="L2113" i="21"/>
  <c r="N2113" i="21"/>
  <c r="H2114" i="21"/>
  <c r="J2113" i="21"/>
  <c r="M2112" i="21"/>
  <c r="K2112" i="21"/>
  <c r="O2112" i="21"/>
  <c r="Q2112" i="21"/>
  <c r="D2114" i="21"/>
  <c r="E2113" i="21"/>
  <c r="F2113" i="21"/>
  <c r="M2113" i="21"/>
  <c r="K2113" i="21"/>
  <c r="Q2113" i="21"/>
  <c r="O2113" i="21"/>
  <c r="P2114" i="21"/>
  <c r="L2114" i="21"/>
  <c r="I2114" i="21"/>
  <c r="H2115" i="21"/>
  <c r="N2114" i="21"/>
  <c r="J2114" i="21"/>
  <c r="E2114" i="21"/>
  <c r="F2114" i="21"/>
  <c r="D2115" i="21"/>
  <c r="M2114" i="21"/>
  <c r="O2114" i="21"/>
  <c r="Q2114" i="21"/>
  <c r="K2114" i="21"/>
  <c r="N2115" i="21"/>
  <c r="L2115" i="21"/>
  <c r="I2115" i="21"/>
  <c r="J2115" i="21"/>
  <c r="P2115" i="21"/>
  <c r="H2116" i="21"/>
  <c r="D2116" i="21"/>
  <c r="E2115" i="21"/>
  <c r="F2115" i="21"/>
  <c r="M2115" i="21"/>
  <c r="O2115" i="21"/>
  <c r="K2115" i="21"/>
  <c r="Q2115" i="21"/>
  <c r="N2116" i="21"/>
  <c r="L2116" i="21"/>
  <c r="H2117" i="21"/>
  <c r="I2116" i="21"/>
  <c r="J2116" i="21"/>
  <c r="P2116" i="21"/>
  <c r="D2117" i="21"/>
  <c r="E2116" i="21"/>
  <c r="F2116" i="21"/>
  <c r="J2117" i="21"/>
  <c r="H2118" i="21"/>
  <c r="P2117" i="21"/>
  <c r="N2117" i="21"/>
  <c r="I2117" i="21"/>
  <c r="L2117" i="21"/>
  <c r="K2116" i="21"/>
  <c r="Q2116" i="21"/>
  <c r="O2116" i="21"/>
  <c r="M2116" i="21"/>
  <c r="F2117" i="21"/>
  <c r="D2118" i="21"/>
  <c r="E2117" i="21"/>
  <c r="H2119" i="21"/>
  <c r="J2118" i="21"/>
  <c r="N2118" i="21"/>
  <c r="L2118" i="21"/>
  <c r="P2118" i="21"/>
  <c r="I2118" i="21"/>
  <c r="M2117" i="21"/>
  <c r="Q2117" i="21"/>
  <c r="O2117" i="21"/>
  <c r="K2117" i="21"/>
  <c r="F2118" i="21"/>
  <c r="D2119" i="21"/>
  <c r="E2118" i="21"/>
  <c r="P2119" i="21"/>
  <c r="I2119" i="21"/>
  <c r="L2119" i="21"/>
  <c r="J2119" i="21"/>
  <c r="N2119" i="21"/>
  <c r="H2120" i="21"/>
  <c r="O2118" i="21"/>
  <c r="Q2118" i="21"/>
  <c r="K2118" i="21"/>
  <c r="M2118" i="21"/>
  <c r="D2120" i="21"/>
  <c r="E2119" i="21"/>
  <c r="F2119" i="21"/>
  <c r="O2119" i="21"/>
  <c r="Q2119" i="21"/>
  <c r="K2119" i="21"/>
  <c r="M2119" i="21"/>
  <c r="L2120" i="21"/>
  <c r="H2121" i="21"/>
  <c r="J2120" i="21"/>
  <c r="P2120" i="21"/>
  <c r="N2120" i="21"/>
  <c r="I2120" i="21"/>
  <c r="D2121" i="21"/>
  <c r="E2120" i="21"/>
  <c r="F2120" i="21"/>
  <c r="H2122" i="21"/>
  <c r="I2121" i="21"/>
  <c r="L2121" i="21"/>
  <c r="J2121" i="21"/>
  <c r="N2121" i="21"/>
  <c r="P2121" i="21"/>
  <c r="O2120" i="21"/>
  <c r="Q2120" i="21"/>
  <c r="M2120" i="21"/>
  <c r="K2120" i="21"/>
  <c r="F2121" i="21"/>
  <c r="D2122" i="21"/>
  <c r="E2121" i="21"/>
  <c r="J2122" i="21"/>
  <c r="P2122" i="21"/>
  <c r="N2122" i="21"/>
  <c r="I2122" i="21"/>
  <c r="H2123" i="21"/>
  <c r="L2122" i="21"/>
  <c r="O2121" i="21"/>
  <c r="Q2121" i="21"/>
  <c r="M2121" i="21"/>
  <c r="K2121" i="21"/>
  <c r="D2123" i="21"/>
  <c r="E2122" i="21"/>
  <c r="F2122" i="21"/>
  <c r="Q2122" i="21"/>
  <c r="O2122" i="21"/>
  <c r="K2122" i="21"/>
  <c r="M2122" i="21"/>
  <c r="I2123" i="21"/>
  <c r="J2123" i="21"/>
  <c r="L2123" i="21"/>
  <c r="P2123" i="21"/>
  <c r="N2123" i="21"/>
  <c r="H2124" i="21"/>
  <c r="D2124" i="21"/>
  <c r="E2123" i="21"/>
  <c r="F2123" i="21"/>
  <c r="O2123" i="21"/>
  <c r="K2123" i="21"/>
  <c r="Q2123" i="21"/>
  <c r="M2123" i="21"/>
  <c r="J2124" i="21"/>
  <c r="H2125" i="21"/>
  <c r="L2124" i="21"/>
  <c r="P2124" i="21"/>
  <c r="N2124" i="21"/>
  <c r="I2124" i="21"/>
  <c r="F2124" i="21"/>
  <c r="D2125" i="21"/>
  <c r="E2124" i="21"/>
  <c r="I2125" i="21"/>
  <c r="H2126" i="21"/>
  <c r="P2125" i="21"/>
  <c r="N2125" i="21"/>
  <c r="L2125" i="21"/>
  <c r="J2125" i="21"/>
  <c r="K2124" i="21"/>
  <c r="M2124" i="21"/>
  <c r="Q2124" i="21"/>
  <c r="O2124" i="21"/>
  <c r="F2125" i="21"/>
  <c r="D2126" i="21"/>
  <c r="E2125" i="21"/>
  <c r="O2125" i="21"/>
  <c r="Q2125" i="21"/>
  <c r="K2125" i="21"/>
  <c r="M2125" i="21"/>
  <c r="H2127" i="21"/>
  <c r="J2126" i="21"/>
  <c r="P2126" i="21"/>
  <c r="N2126" i="21"/>
  <c r="L2126" i="21"/>
  <c r="I2126" i="21"/>
  <c r="E2126" i="21"/>
  <c r="D2127" i="21"/>
  <c r="F2126" i="21"/>
  <c r="P2127" i="21"/>
  <c r="N2127" i="21"/>
  <c r="L2127" i="21"/>
  <c r="J2127" i="21"/>
  <c r="I2127" i="21"/>
  <c r="H2128" i="21"/>
  <c r="Q2126" i="21"/>
  <c r="K2126" i="21"/>
  <c r="O2126" i="21"/>
  <c r="M2126" i="21"/>
  <c r="E2127" i="21"/>
  <c r="D2128" i="21"/>
  <c r="F2127" i="21"/>
  <c r="O2127" i="21"/>
  <c r="Q2127" i="21"/>
  <c r="K2127" i="21"/>
  <c r="M2127" i="21"/>
  <c r="J2128" i="21"/>
  <c r="N2128" i="21"/>
  <c r="L2128" i="21"/>
  <c r="I2128" i="21"/>
  <c r="H2129" i="21"/>
  <c r="P2128" i="21"/>
  <c r="F2128" i="21"/>
  <c r="E2128" i="21"/>
  <c r="D2129" i="21"/>
  <c r="M2128" i="21"/>
  <c r="Q2128" i="21"/>
  <c r="K2128" i="21"/>
  <c r="O2128" i="21"/>
  <c r="N2129" i="21"/>
  <c r="J2129" i="21"/>
  <c r="I2129" i="21"/>
  <c r="L2129" i="21"/>
  <c r="H2130" i="21"/>
  <c r="P2129" i="21"/>
  <c r="E2129" i="21"/>
  <c r="D2130" i="21"/>
  <c r="F2129" i="21"/>
  <c r="M2129" i="21"/>
  <c r="K2129" i="21"/>
  <c r="O2129" i="21"/>
  <c r="Q2129" i="21"/>
  <c r="I2130" i="21"/>
  <c r="P2130" i="21"/>
  <c r="J2130" i="21"/>
  <c r="H2131" i="21"/>
  <c r="N2130" i="21"/>
  <c r="L2130" i="21"/>
  <c r="D2131" i="21"/>
  <c r="E2130" i="21"/>
  <c r="F2130" i="21"/>
  <c r="K2130" i="21"/>
  <c r="O2130" i="21"/>
  <c r="Q2130" i="21"/>
  <c r="M2130" i="21"/>
  <c r="H2132" i="21"/>
  <c r="N2131" i="21"/>
  <c r="L2131" i="21"/>
  <c r="P2131" i="21"/>
  <c r="I2131" i="21"/>
  <c r="J2131" i="21"/>
  <c r="D2132" i="21"/>
  <c r="E2131" i="21"/>
  <c r="F2131" i="21"/>
  <c r="L2132" i="21"/>
  <c r="J2132" i="21"/>
  <c r="I2132" i="21"/>
  <c r="N2132" i="21"/>
  <c r="P2132" i="21"/>
  <c r="H2133" i="21"/>
  <c r="M2131" i="21"/>
  <c r="K2131" i="21"/>
  <c r="Q2131" i="21"/>
  <c r="O2131" i="21"/>
  <c r="D2133" i="21"/>
  <c r="F2132" i="21"/>
  <c r="E2132" i="21"/>
  <c r="K2132" i="21"/>
  <c r="Q2132" i="21"/>
  <c r="M2132" i="21"/>
  <c r="O2132" i="21"/>
  <c r="N2133" i="21"/>
  <c r="H2134" i="21"/>
  <c r="L2133" i="21"/>
  <c r="J2133" i="21"/>
  <c r="I2133" i="21"/>
  <c r="P2133" i="21"/>
  <c r="F2133" i="21"/>
  <c r="E2133" i="21"/>
  <c r="D2134" i="21"/>
  <c r="L2134" i="21"/>
  <c r="I2134" i="21"/>
  <c r="J2134" i="21"/>
  <c r="H2135" i="21"/>
  <c r="P2134" i="21"/>
  <c r="N2134" i="21"/>
  <c r="O2133" i="21"/>
  <c r="Q2133" i="21"/>
  <c r="M2133" i="21"/>
  <c r="K2133" i="21"/>
  <c r="F2134" i="21"/>
  <c r="E2134" i="21"/>
  <c r="D2135" i="21"/>
  <c r="O2134" i="21"/>
  <c r="Q2134" i="21"/>
  <c r="K2134" i="21"/>
  <c r="M2134" i="21"/>
  <c r="N2135" i="21"/>
  <c r="L2135" i="21"/>
  <c r="H2136" i="21"/>
  <c r="J2135" i="21"/>
  <c r="P2135" i="21"/>
  <c r="I2135" i="21"/>
  <c r="E2135" i="21"/>
  <c r="D2136" i="21"/>
  <c r="F2135" i="21"/>
  <c r="N2136" i="21"/>
  <c r="J2136" i="21"/>
  <c r="L2136" i="21"/>
  <c r="H2137" i="21"/>
  <c r="P2136" i="21"/>
  <c r="I2136" i="21"/>
  <c r="O2135" i="21"/>
  <c r="K2135" i="21"/>
  <c r="M2135" i="21"/>
  <c r="Q2135" i="21"/>
  <c r="D2137" i="21"/>
  <c r="E2136" i="21"/>
  <c r="F2136" i="21"/>
  <c r="P2137" i="21"/>
  <c r="I2137" i="21"/>
  <c r="N2137" i="21"/>
  <c r="J2137" i="21"/>
  <c r="H2138" i="21"/>
  <c r="L2137" i="21"/>
  <c r="K2136" i="21"/>
  <c r="Q2136" i="21"/>
  <c r="M2136" i="21"/>
  <c r="O2136" i="21"/>
  <c r="F2137" i="21"/>
  <c r="E2137" i="21"/>
  <c r="D2138" i="21"/>
  <c r="Q2137" i="21"/>
  <c r="O2137" i="21"/>
  <c r="K2137" i="21"/>
  <c r="M2137" i="21"/>
  <c r="L2138" i="21"/>
  <c r="J2138" i="21"/>
  <c r="H2139" i="21"/>
  <c r="P2138" i="21"/>
  <c r="N2138" i="21"/>
  <c r="I2138" i="21"/>
  <c r="D2139" i="21"/>
  <c r="E2138" i="21"/>
  <c r="F2138" i="21"/>
  <c r="I2139" i="21"/>
  <c r="P2139" i="21"/>
  <c r="J2139" i="21"/>
  <c r="H2140" i="21"/>
  <c r="N2139" i="21"/>
  <c r="L2139" i="21"/>
  <c r="O2138" i="21"/>
  <c r="Q2138" i="21"/>
  <c r="K2138" i="21"/>
  <c r="M2138" i="21"/>
  <c r="F2139" i="21"/>
  <c r="D2140" i="21"/>
  <c r="E2139" i="21"/>
  <c r="M2139" i="21"/>
  <c r="O2139" i="21"/>
  <c r="Q2139" i="21"/>
  <c r="K2139" i="21"/>
  <c r="N2140" i="21"/>
  <c r="L2140" i="21"/>
  <c r="I2140" i="21"/>
  <c r="H2141" i="21"/>
  <c r="P2140" i="21"/>
  <c r="J2140" i="21"/>
  <c r="D2141" i="21"/>
  <c r="F2140" i="21"/>
  <c r="E2140" i="21"/>
  <c r="O2140" i="21"/>
  <c r="M2140" i="21"/>
  <c r="Q2140" i="21"/>
  <c r="K2140" i="21"/>
  <c r="N2141" i="21"/>
  <c r="J2141" i="21"/>
  <c r="H2142" i="21"/>
  <c r="I2141" i="21"/>
  <c r="P2141" i="21"/>
  <c r="L2141" i="21"/>
  <c r="F2141" i="21"/>
  <c r="D2142" i="21"/>
  <c r="E2141" i="21"/>
  <c r="I2142" i="21"/>
  <c r="P2142" i="21"/>
  <c r="J2142" i="21"/>
  <c r="H2143" i="21"/>
  <c r="N2142" i="21"/>
  <c r="L2142" i="21"/>
  <c r="O2141" i="21"/>
  <c r="M2141" i="21"/>
  <c r="Q2141" i="21"/>
  <c r="K2141" i="21"/>
  <c r="E2142" i="21"/>
  <c r="F2142" i="21"/>
  <c r="D2143" i="21"/>
  <c r="K2142" i="21"/>
  <c r="Q2142" i="21"/>
  <c r="O2142" i="21"/>
  <c r="M2142" i="21"/>
  <c r="N2143" i="21"/>
  <c r="P2143" i="21"/>
  <c r="H2144" i="21"/>
  <c r="L2143" i="21"/>
  <c r="J2143" i="21"/>
  <c r="I2143" i="21"/>
  <c r="F2143" i="21"/>
  <c r="E2143" i="21"/>
  <c r="D2144" i="21"/>
  <c r="J2144" i="21"/>
  <c r="P2144" i="21"/>
  <c r="I2144" i="21"/>
  <c r="N2144" i="21"/>
  <c r="H2145" i="21"/>
  <c r="L2144" i="21"/>
  <c r="Q2143" i="21"/>
  <c r="M2143" i="21"/>
  <c r="K2143" i="21"/>
  <c r="O2143" i="21"/>
  <c r="E2144" i="21"/>
  <c r="D2145" i="21"/>
  <c r="F2144" i="21"/>
  <c r="M2144" i="21"/>
  <c r="K2144" i="21"/>
  <c r="Q2144" i="21"/>
  <c r="O2144" i="21"/>
  <c r="I2145" i="21"/>
  <c r="L2145" i="21"/>
  <c r="N2145" i="21"/>
  <c r="H2146" i="21"/>
  <c r="P2145" i="21"/>
  <c r="J2145" i="21"/>
  <c r="F2145" i="21"/>
  <c r="D2146" i="21"/>
  <c r="E2145" i="21"/>
  <c r="M2145" i="21"/>
  <c r="K2145" i="21"/>
  <c r="O2145" i="21"/>
  <c r="Q2145" i="21"/>
  <c r="N2146" i="21"/>
  <c r="H2147" i="21"/>
  <c r="P2146" i="21"/>
  <c r="L2146" i="21"/>
  <c r="J2146" i="21"/>
  <c r="I2146" i="21"/>
  <c r="F2146" i="21"/>
  <c r="E2146" i="21"/>
  <c r="D2147" i="21"/>
  <c r="N2147" i="21"/>
  <c r="H2148" i="21"/>
  <c r="L2147" i="21"/>
  <c r="J2147" i="21"/>
  <c r="I2147" i="21"/>
  <c r="P2147" i="21"/>
  <c r="K2146" i="21"/>
  <c r="Q2146" i="21"/>
  <c r="M2146" i="21"/>
  <c r="O2146" i="21"/>
  <c r="E2147" i="21"/>
  <c r="D2148" i="21"/>
  <c r="F2147" i="21"/>
  <c r="H2149" i="21"/>
  <c r="P2148" i="21"/>
  <c r="I2148" i="21"/>
  <c r="J2148" i="21"/>
  <c r="N2148" i="21"/>
  <c r="L2148" i="21"/>
  <c r="M2147" i="21"/>
  <c r="K2147" i="21"/>
  <c r="Q2147" i="21"/>
  <c r="O2147" i="21"/>
  <c r="E2148" i="21"/>
  <c r="D2149" i="21"/>
  <c r="F2148" i="21"/>
  <c r="J2149" i="21"/>
  <c r="L2149" i="21"/>
  <c r="I2149" i="21"/>
  <c r="H2150" i="21"/>
  <c r="N2149" i="21"/>
  <c r="P2149" i="21"/>
  <c r="M2148" i="21"/>
  <c r="O2148" i="21"/>
  <c r="K2148" i="21"/>
  <c r="Q2148" i="21"/>
  <c r="F2149" i="21"/>
  <c r="D2150" i="21"/>
  <c r="E2149" i="21"/>
  <c r="M2149" i="21"/>
  <c r="K2149" i="21"/>
  <c r="O2149" i="21"/>
  <c r="Q2149" i="21"/>
  <c r="N2150" i="21"/>
  <c r="I2150" i="21"/>
  <c r="P2150" i="21"/>
  <c r="L2150" i="21"/>
  <c r="H2151" i="21"/>
  <c r="J2150" i="21"/>
  <c r="E2150" i="21"/>
  <c r="F2150" i="21"/>
  <c r="D2151" i="21"/>
  <c r="O2150" i="21"/>
  <c r="Q2150" i="21"/>
  <c r="K2150" i="21"/>
  <c r="M2150" i="21"/>
  <c r="J2151" i="21"/>
  <c r="I2151" i="21"/>
  <c r="L2151" i="21"/>
  <c r="N2151" i="21"/>
  <c r="P2151" i="21"/>
  <c r="H2152" i="21"/>
  <c r="F2151" i="21"/>
  <c r="E2151" i="21"/>
  <c r="D2152" i="21"/>
  <c r="M2151" i="21"/>
  <c r="O2151" i="21"/>
  <c r="Q2151" i="21"/>
  <c r="K2151" i="21"/>
  <c r="L2152" i="21"/>
  <c r="H2153" i="21"/>
  <c r="J2152" i="21"/>
  <c r="P2152" i="21"/>
  <c r="N2152" i="21"/>
  <c r="I2152" i="21"/>
  <c r="D2153" i="21"/>
  <c r="E2152" i="21"/>
  <c r="F2152" i="21"/>
  <c r="I2153" i="21"/>
  <c r="H2154" i="21"/>
  <c r="L2153" i="21"/>
  <c r="J2153" i="21"/>
  <c r="P2153" i="21"/>
  <c r="N2153" i="21"/>
  <c r="M2152" i="21"/>
  <c r="Q2152" i="21"/>
  <c r="O2152" i="21"/>
  <c r="K2152" i="21"/>
  <c r="E2153" i="21"/>
  <c r="F2153" i="21"/>
  <c r="D2154" i="21"/>
  <c r="Q2153" i="21"/>
  <c r="M2153" i="21"/>
  <c r="K2153" i="21"/>
  <c r="O2153" i="21"/>
  <c r="J2154" i="21"/>
  <c r="H2155" i="21"/>
  <c r="N2154" i="21"/>
  <c r="L2154" i="21"/>
  <c r="I2154" i="21"/>
  <c r="P2154" i="21"/>
  <c r="E2154" i="21"/>
  <c r="F2154" i="21"/>
  <c r="D2155" i="21"/>
  <c r="N2155" i="21"/>
  <c r="I2155" i="21"/>
  <c r="H2156" i="21"/>
  <c r="L2155" i="21"/>
  <c r="J2155" i="21"/>
  <c r="P2155" i="21"/>
  <c r="K2154" i="21"/>
  <c r="O2154" i="21"/>
  <c r="Q2154" i="21"/>
  <c r="M2154" i="21"/>
  <c r="F2155" i="21"/>
  <c r="E2155" i="21"/>
  <c r="D2156" i="21"/>
  <c r="K2155" i="21"/>
  <c r="M2155" i="21"/>
  <c r="Q2155" i="21"/>
  <c r="O2155" i="21"/>
  <c r="J2156" i="21"/>
  <c r="N2156" i="21"/>
  <c r="L2156" i="21"/>
  <c r="H2157" i="21"/>
  <c r="I2156" i="21"/>
  <c r="P2156" i="21"/>
  <c r="D2157" i="21"/>
  <c r="E2156" i="21"/>
  <c r="F2156" i="21"/>
  <c r="I2157" i="21"/>
  <c r="P2157" i="21"/>
  <c r="N2157" i="21"/>
  <c r="J2157" i="21"/>
  <c r="L2157" i="21"/>
  <c r="H2158" i="21"/>
  <c r="M2156" i="21"/>
  <c r="K2156" i="21"/>
  <c r="Q2156" i="21"/>
  <c r="O2156" i="21"/>
  <c r="F2157" i="21"/>
  <c r="E2157" i="21"/>
  <c r="D2158" i="21"/>
  <c r="M2157" i="21"/>
  <c r="K2157" i="21"/>
  <c r="O2157" i="21"/>
  <c r="Q2157" i="21"/>
  <c r="L2158" i="21"/>
  <c r="N2158" i="21"/>
  <c r="I2158" i="21"/>
  <c r="H2159" i="21"/>
  <c r="J2158" i="21"/>
  <c r="P2158" i="21"/>
  <c r="F2158" i="21"/>
  <c r="E2158" i="21"/>
  <c r="D2159" i="21"/>
  <c r="K2158" i="21"/>
  <c r="M2158" i="21"/>
  <c r="Q2158" i="21"/>
  <c r="O2158" i="21"/>
  <c r="J2159" i="21"/>
  <c r="H2160" i="21"/>
  <c r="I2159" i="21"/>
  <c r="L2159" i="21"/>
  <c r="N2159" i="21"/>
  <c r="P2159" i="21"/>
  <c r="D2160" i="21"/>
  <c r="E2159" i="21"/>
  <c r="F2159" i="21"/>
  <c r="P2160" i="21"/>
  <c r="J2160" i="21"/>
  <c r="N2160" i="21"/>
  <c r="I2160" i="21"/>
  <c r="H2161" i="21"/>
  <c r="L2160" i="21"/>
  <c r="M2159" i="21"/>
  <c r="K2159" i="21"/>
  <c r="Q2159" i="21"/>
  <c r="O2159" i="21"/>
  <c r="E2160" i="21"/>
  <c r="F2160" i="21"/>
  <c r="D2161" i="21"/>
  <c r="K2160" i="21"/>
  <c r="M2160" i="21"/>
  <c r="Q2160" i="21"/>
  <c r="O2160" i="21"/>
  <c r="N2161" i="21"/>
  <c r="H2162" i="21"/>
  <c r="L2161" i="21"/>
  <c r="J2161" i="21"/>
  <c r="I2161" i="21"/>
  <c r="P2161" i="21"/>
  <c r="E2161" i="21"/>
  <c r="F2161" i="21"/>
  <c r="D2162" i="21"/>
  <c r="H2163" i="21"/>
  <c r="N2162" i="21"/>
  <c r="I2162" i="21"/>
  <c r="L2162" i="21"/>
  <c r="J2162" i="21"/>
  <c r="P2162" i="21"/>
  <c r="O2161" i="21"/>
  <c r="M2161" i="21"/>
  <c r="Q2161" i="21"/>
  <c r="K2161" i="21"/>
  <c r="F2162" i="21"/>
  <c r="D2163" i="21"/>
  <c r="E2162" i="21"/>
  <c r="L2163" i="21"/>
  <c r="I2163" i="21"/>
  <c r="N2163" i="21"/>
  <c r="H2164" i="21"/>
  <c r="P2163" i="21"/>
  <c r="J2163" i="21"/>
  <c r="O2162" i="21"/>
  <c r="K2162" i="21"/>
  <c r="Q2162" i="21"/>
  <c r="M2162" i="21"/>
  <c r="F2163" i="21"/>
  <c r="D2164" i="21"/>
  <c r="E2163" i="21"/>
  <c r="O2163" i="21"/>
  <c r="M2163" i="21"/>
  <c r="K2163" i="21"/>
  <c r="Q2163" i="21"/>
  <c r="I2164" i="21"/>
  <c r="N2164" i="21"/>
  <c r="L2164" i="21"/>
  <c r="J2164" i="21"/>
  <c r="H2165" i="21"/>
  <c r="P2164" i="21"/>
  <c r="E2164" i="21"/>
  <c r="F2164" i="21"/>
  <c r="D2165" i="21"/>
  <c r="K2164" i="21"/>
  <c r="Q2164" i="21"/>
  <c r="O2164" i="21"/>
  <c r="M2164" i="21"/>
  <c r="J2165" i="21"/>
  <c r="P2165" i="21"/>
  <c r="N2165" i="21"/>
  <c r="I2165" i="21"/>
  <c r="H2166" i="21"/>
  <c r="L2165" i="21"/>
  <c r="D2166" i="21"/>
  <c r="F2165" i="21"/>
  <c r="E2165" i="21"/>
  <c r="O2165" i="21"/>
  <c r="K2165" i="21"/>
  <c r="M2165" i="21"/>
  <c r="Q2165" i="21"/>
  <c r="H2167" i="21"/>
  <c r="J2166" i="21"/>
  <c r="P2166" i="21"/>
  <c r="N2166" i="21"/>
  <c r="I2166" i="21"/>
  <c r="L2166" i="21"/>
  <c r="D2167" i="21"/>
  <c r="F2166" i="21"/>
  <c r="E2166" i="21"/>
  <c r="J2167" i="21"/>
  <c r="L2167" i="21"/>
  <c r="H2168" i="21"/>
  <c r="I2167" i="21"/>
  <c r="P2167" i="21"/>
  <c r="N2167" i="21"/>
  <c r="Q2166" i="21"/>
  <c r="M2166" i="21"/>
  <c r="O2166" i="21"/>
  <c r="K2166" i="21"/>
  <c r="F2167" i="21"/>
  <c r="E2167" i="21"/>
  <c r="D2168" i="21"/>
  <c r="L2168" i="21"/>
  <c r="P2168" i="21"/>
  <c r="N2168" i="21"/>
  <c r="I2168" i="21"/>
  <c r="H2169" i="21"/>
  <c r="J2168" i="21"/>
  <c r="Q2167" i="21"/>
  <c r="K2167" i="21"/>
  <c r="M2167" i="21"/>
  <c r="O2167" i="21"/>
  <c r="D2169" i="21"/>
  <c r="E2168" i="21"/>
  <c r="F2168" i="21"/>
  <c r="Q2168" i="21"/>
  <c r="O2168" i="21"/>
  <c r="M2168" i="21"/>
  <c r="K2168" i="21"/>
  <c r="L2169" i="21"/>
  <c r="I2169" i="21"/>
  <c r="P2169" i="21"/>
  <c r="H2170" i="21"/>
  <c r="N2169" i="21"/>
  <c r="J2169" i="21"/>
  <c r="E2169" i="21"/>
  <c r="F2169" i="21"/>
  <c r="D2170" i="21"/>
  <c r="O2169" i="21"/>
  <c r="Q2169" i="21"/>
  <c r="K2169" i="21"/>
  <c r="M2169" i="21"/>
  <c r="H2171" i="21"/>
  <c r="L2170" i="21"/>
  <c r="P2170" i="21"/>
  <c r="J2170" i="21"/>
  <c r="N2170" i="21"/>
  <c r="I2170" i="21"/>
  <c r="F2170" i="21"/>
  <c r="E2170" i="21"/>
  <c r="D2171" i="21"/>
  <c r="I2171" i="21"/>
  <c r="J2171" i="21"/>
  <c r="L2171" i="21"/>
  <c r="P2171" i="21"/>
  <c r="N2171" i="21"/>
  <c r="H2172" i="21"/>
  <c r="O2170" i="21"/>
  <c r="Q2170" i="21"/>
  <c r="K2170" i="21"/>
  <c r="M2170" i="21"/>
  <c r="E2171" i="21"/>
  <c r="D2172" i="21"/>
  <c r="F2171" i="21"/>
  <c r="K2171" i="21"/>
  <c r="Q2171" i="21"/>
  <c r="M2171" i="21"/>
  <c r="O2171" i="21"/>
  <c r="J2172" i="21"/>
  <c r="I2172" i="21"/>
  <c r="H2173" i="21"/>
  <c r="N2172" i="21"/>
  <c r="P2172" i="21"/>
  <c r="L2172" i="21"/>
  <c r="D2173" i="21"/>
  <c r="E2172" i="21"/>
  <c r="F2172" i="21"/>
  <c r="Q2172" i="21"/>
  <c r="M2172" i="21"/>
  <c r="O2172" i="21"/>
  <c r="K2172" i="21"/>
  <c r="I2173" i="21"/>
  <c r="J2173" i="21"/>
  <c r="N2173" i="21"/>
  <c r="P2173" i="21"/>
  <c r="H2174" i="21"/>
  <c r="L2173" i="21"/>
  <c r="D2174" i="21"/>
  <c r="E2173" i="21"/>
  <c r="F2173" i="21"/>
  <c r="Q2173" i="21"/>
  <c r="M2173" i="21"/>
  <c r="O2173" i="21"/>
  <c r="K2173" i="21"/>
  <c r="N2174" i="21"/>
  <c r="J2174" i="21"/>
  <c r="I2174" i="21"/>
  <c r="H2175" i="21"/>
  <c r="L2174" i="21"/>
  <c r="P2174" i="21"/>
  <c r="D2175" i="21"/>
  <c r="E2174" i="21"/>
  <c r="F2174" i="21"/>
  <c r="O2174" i="21"/>
  <c r="Q2174" i="21"/>
  <c r="K2174" i="21"/>
  <c r="M2174" i="21"/>
  <c r="I2175" i="21"/>
  <c r="L2175" i="21"/>
  <c r="N2175" i="21"/>
  <c r="P2175" i="21"/>
  <c r="J2175" i="21"/>
  <c r="H2176" i="21"/>
  <c r="F2175" i="21"/>
  <c r="E2175" i="21"/>
  <c r="D2176" i="21"/>
  <c r="K2175" i="21"/>
  <c r="M2175" i="21"/>
  <c r="O2175" i="21"/>
  <c r="Q2175" i="21"/>
  <c r="I2176" i="21"/>
  <c r="L2176" i="21"/>
  <c r="J2176" i="21"/>
  <c r="H2177" i="21"/>
  <c r="N2176" i="21"/>
  <c r="P2176" i="21"/>
  <c r="D2177" i="21"/>
  <c r="E2176" i="21"/>
  <c r="F2176" i="21"/>
  <c r="Q2176" i="21"/>
  <c r="K2176" i="21"/>
  <c r="M2176" i="21"/>
  <c r="O2176" i="21"/>
  <c r="J2177" i="21"/>
  <c r="I2177" i="21"/>
  <c r="P2177" i="21"/>
  <c r="N2177" i="21"/>
  <c r="L2177" i="21"/>
  <c r="H2178" i="21"/>
  <c r="D2178" i="21"/>
  <c r="E2177" i="21"/>
  <c r="F2177" i="21"/>
  <c r="K2177" i="21"/>
  <c r="Q2177" i="21"/>
  <c r="M2177" i="21"/>
  <c r="O2177" i="21"/>
  <c r="N2178" i="21"/>
  <c r="L2178" i="21"/>
  <c r="I2178" i="21"/>
  <c r="P2178" i="21"/>
  <c r="H2179" i="21"/>
  <c r="J2178" i="21"/>
  <c r="E2178" i="21"/>
  <c r="F2178" i="21"/>
  <c r="D2179" i="21"/>
  <c r="M2178" i="21"/>
  <c r="K2178" i="21"/>
  <c r="Q2178" i="21"/>
  <c r="O2178" i="21"/>
  <c r="J2179" i="21"/>
  <c r="N2179" i="21"/>
  <c r="I2179" i="21"/>
  <c r="H2180" i="21"/>
  <c r="P2179" i="21"/>
  <c r="L2179" i="21"/>
  <c r="D2180" i="21"/>
  <c r="E2179" i="21"/>
  <c r="F2179" i="21"/>
  <c r="O2179" i="21"/>
  <c r="M2179" i="21"/>
  <c r="K2179" i="21"/>
  <c r="Q2179" i="21"/>
  <c r="P2180" i="21"/>
  <c r="J2180" i="21"/>
  <c r="H2181" i="21"/>
  <c r="L2180" i="21"/>
  <c r="N2180" i="21"/>
  <c r="I2180" i="21"/>
  <c r="D2181" i="21"/>
  <c r="E2180" i="21"/>
  <c r="F2180" i="21"/>
  <c r="N2181" i="21"/>
  <c r="P2181" i="21"/>
  <c r="J2181" i="21"/>
  <c r="L2181" i="21"/>
  <c r="I2181" i="21"/>
  <c r="H2182" i="21"/>
  <c r="M2180" i="21"/>
  <c r="Q2180" i="21"/>
  <c r="O2180" i="21"/>
  <c r="K2180" i="21"/>
  <c r="D2182" i="21"/>
  <c r="E2181" i="21"/>
  <c r="F2181" i="21"/>
  <c r="M2181" i="21"/>
  <c r="K2181" i="21"/>
  <c r="O2181" i="21"/>
  <c r="Q2181" i="21"/>
  <c r="I2182" i="21"/>
  <c r="J2182" i="21"/>
  <c r="L2182" i="21"/>
  <c r="P2182" i="21"/>
  <c r="N2182" i="21"/>
  <c r="H2183" i="21"/>
  <c r="D2183" i="21"/>
  <c r="E2182" i="21"/>
  <c r="F2182" i="21"/>
  <c r="Q2182" i="21"/>
  <c r="M2182" i="21"/>
  <c r="O2182" i="21"/>
  <c r="K2182" i="21"/>
  <c r="N2183" i="21"/>
  <c r="I2183" i="21"/>
  <c r="J2183" i="21"/>
  <c r="L2183" i="21"/>
  <c r="P2183" i="21"/>
  <c r="H2184" i="21"/>
  <c r="E2183" i="21"/>
  <c r="F2183" i="21"/>
  <c r="D2184" i="21"/>
  <c r="Q2183" i="21"/>
  <c r="O2183" i="21"/>
  <c r="M2183" i="21"/>
  <c r="K2183" i="21"/>
  <c r="H2185" i="21"/>
  <c r="P2184" i="21"/>
  <c r="N2184" i="21"/>
  <c r="I2184" i="21"/>
  <c r="L2184" i="21"/>
  <c r="J2184" i="21"/>
  <c r="D2185" i="21"/>
  <c r="E2184" i="21"/>
  <c r="F2184" i="21"/>
  <c r="N2185" i="21"/>
  <c r="J2185" i="21"/>
  <c r="L2185" i="21"/>
  <c r="H2186" i="21"/>
  <c r="P2185" i="21"/>
  <c r="I2185" i="21"/>
  <c r="K2184" i="21"/>
  <c r="Q2184" i="21"/>
  <c r="M2184" i="21"/>
  <c r="O2184" i="21"/>
  <c r="F2185" i="21"/>
  <c r="E2185" i="21"/>
  <c r="D2186" i="21"/>
  <c r="I2186" i="21"/>
  <c r="L2186" i="21"/>
  <c r="N2186" i="21"/>
  <c r="P2186" i="21"/>
  <c r="J2186" i="21"/>
  <c r="H2187" i="21"/>
  <c r="Q2185" i="21"/>
  <c r="O2185" i="21"/>
  <c r="K2185" i="21"/>
  <c r="M2185" i="21"/>
  <c r="D2187" i="21"/>
  <c r="F2186" i="21"/>
  <c r="E2186" i="21"/>
  <c r="O2186" i="21"/>
  <c r="Q2186" i="21"/>
  <c r="K2186" i="21"/>
  <c r="M2186" i="21"/>
  <c r="J2187" i="21"/>
  <c r="P2187" i="21"/>
  <c r="I2187" i="21"/>
  <c r="H2188" i="21"/>
  <c r="N2187" i="21"/>
  <c r="L2187" i="21"/>
  <c r="F2187" i="21"/>
  <c r="D2188" i="21"/>
  <c r="E2187" i="21"/>
  <c r="M2187" i="21"/>
  <c r="K2187" i="21"/>
  <c r="O2187" i="21"/>
  <c r="Q2187" i="21"/>
  <c r="L2188" i="21"/>
  <c r="J2188" i="21"/>
  <c r="I2188" i="21"/>
  <c r="H2189" i="21"/>
  <c r="P2188" i="21"/>
  <c r="N2188" i="21"/>
  <c r="E2188" i="21"/>
  <c r="F2188" i="21"/>
  <c r="D2189" i="21"/>
  <c r="K2188" i="21"/>
  <c r="M2188" i="21"/>
  <c r="O2188" i="21"/>
  <c r="Q2188" i="21"/>
  <c r="J2189" i="21"/>
  <c r="N2189" i="21"/>
  <c r="L2189" i="21"/>
  <c r="P2189" i="21"/>
  <c r="I2189" i="21"/>
  <c r="H2190" i="21"/>
  <c r="D2190" i="21"/>
  <c r="F2189" i="21"/>
  <c r="E2189" i="21"/>
  <c r="O2189" i="21"/>
  <c r="K2189" i="21"/>
  <c r="Q2189" i="21"/>
  <c r="M2189" i="21"/>
  <c r="H2191" i="21"/>
  <c r="N2190" i="21"/>
  <c r="L2190" i="21"/>
  <c r="I2190" i="21"/>
  <c r="J2190" i="21"/>
  <c r="P2190" i="21"/>
  <c r="E2190" i="21"/>
  <c r="F2190" i="21"/>
  <c r="D2191" i="21"/>
  <c r="P2191" i="21"/>
  <c r="N2191" i="21"/>
  <c r="L2191" i="21"/>
  <c r="H2192" i="21"/>
  <c r="J2191" i="21"/>
  <c r="I2191" i="21"/>
  <c r="O2190" i="21"/>
  <c r="K2190" i="21"/>
  <c r="M2190" i="21"/>
  <c r="Q2190" i="21"/>
  <c r="F2191" i="21"/>
  <c r="D2192" i="21"/>
  <c r="E2191" i="21"/>
  <c r="H2193" i="21"/>
  <c r="I2192" i="21"/>
  <c r="J2192" i="21"/>
  <c r="P2192" i="21"/>
  <c r="N2192" i="21"/>
  <c r="L2192" i="21"/>
  <c r="Q2191" i="21"/>
  <c r="O2191" i="21"/>
  <c r="K2191" i="21"/>
  <c r="M2191" i="21"/>
  <c r="D2193" i="21"/>
  <c r="F2192" i="21"/>
  <c r="E2192" i="21"/>
  <c r="N2193" i="21"/>
  <c r="L2193" i="21"/>
  <c r="H2194" i="21"/>
  <c r="I2193" i="21"/>
  <c r="J2193" i="21"/>
  <c r="P2193" i="21"/>
  <c r="K2192" i="21"/>
  <c r="Q2192" i="21"/>
  <c r="O2192" i="21"/>
  <c r="M2192" i="21"/>
  <c r="F2193" i="21"/>
  <c r="D2194" i="21"/>
  <c r="E2193" i="21"/>
  <c r="J2194" i="21"/>
  <c r="P2194" i="21"/>
  <c r="H2195" i="21"/>
  <c r="L2194" i="21"/>
  <c r="N2194" i="21"/>
  <c r="I2194" i="21"/>
  <c r="M2193" i="21"/>
  <c r="O2193" i="21"/>
  <c r="Q2193" i="21"/>
  <c r="K2193" i="21"/>
  <c r="E2194" i="21"/>
  <c r="D2195" i="21"/>
  <c r="F2194" i="21"/>
  <c r="H2196" i="21"/>
  <c r="P2195" i="21"/>
  <c r="I2195" i="21"/>
  <c r="J2195" i="21"/>
  <c r="L2195" i="21"/>
  <c r="N2195" i="21"/>
  <c r="O2194" i="21"/>
  <c r="K2194" i="21"/>
  <c r="Q2194" i="21"/>
  <c r="M2194" i="21"/>
  <c r="F2195" i="21"/>
  <c r="E2195" i="21"/>
  <c r="D2196" i="21"/>
  <c r="L2196" i="21"/>
  <c r="H2197" i="21"/>
  <c r="J2196" i="21"/>
  <c r="N2196" i="21"/>
  <c r="P2196" i="21"/>
  <c r="I2196" i="21"/>
  <c r="M2195" i="21"/>
  <c r="Q2195" i="21"/>
  <c r="K2195" i="21"/>
  <c r="O2195" i="21"/>
  <c r="D2197" i="21"/>
  <c r="E2196" i="21"/>
  <c r="F2196" i="21"/>
  <c r="L2197" i="21"/>
  <c r="H2198" i="21"/>
  <c r="I2197" i="21"/>
  <c r="J2197" i="21"/>
  <c r="N2197" i="21"/>
  <c r="P2197" i="21"/>
  <c r="O2196" i="21"/>
  <c r="K2196" i="21"/>
  <c r="Q2196" i="21"/>
  <c r="M2196" i="21"/>
  <c r="E2197" i="21"/>
  <c r="D2198" i="21"/>
  <c r="F2197" i="21"/>
  <c r="J2198" i="21"/>
  <c r="L2198" i="21"/>
  <c r="H2199" i="21"/>
  <c r="P2198" i="21"/>
  <c r="N2198" i="21"/>
  <c r="I2198" i="21"/>
  <c r="O2197" i="21"/>
  <c r="Q2197" i="21"/>
  <c r="M2197" i="21"/>
  <c r="K2197" i="21"/>
  <c r="F2198" i="21"/>
  <c r="D2199" i="21"/>
  <c r="E2198" i="21"/>
  <c r="N2199" i="21"/>
  <c r="P2199" i="21"/>
  <c r="J2199" i="21"/>
  <c r="L2199" i="21"/>
  <c r="H2200" i="21"/>
  <c r="I2199" i="21"/>
  <c r="M2198" i="21"/>
  <c r="K2198" i="21"/>
  <c r="Q2198" i="21"/>
  <c r="O2198" i="21"/>
  <c r="E2199" i="21"/>
  <c r="D2200" i="21"/>
  <c r="F2199" i="21"/>
  <c r="J2200" i="21"/>
  <c r="L2200" i="21"/>
  <c r="I2200" i="21"/>
  <c r="P2200" i="21"/>
  <c r="N2200" i="21"/>
  <c r="H2201" i="21"/>
  <c r="K2199" i="21"/>
  <c r="O2199" i="21"/>
  <c r="M2199" i="21"/>
  <c r="Q2199" i="21"/>
  <c r="D2201" i="21"/>
  <c r="E2200" i="21"/>
  <c r="F2200" i="21"/>
  <c r="Q2200" i="21"/>
  <c r="M2200" i="21"/>
  <c r="O2200" i="21"/>
  <c r="K2200" i="21"/>
  <c r="P2201" i="21"/>
  <c r="I2201" i="21"/>
  <c r="N2201" i="21"/>
  <c r="L2201" i="21"/>
  <c r="J2201" i="21"/>
  <c r="H2202" i="21"/>
  <c r="F2201" i="21"/>
  <c r="D2202" i="21"/>
  <c r="E2201" i="21"/>
  <c r="M2201" i="21"/>
  <c r="O2201" i="21"/>
  <c r="K2201" i="21"/>
  <c r="Q2201" i="21"/>
  <c r="N2202" i="21"/>
  <c r="J2202" i="21"/>
  <c r="H2203" i="21"/>
  <c r="I2202" i="21"/>
  <c r="P2202" i="21"/>
  <c r="L2202" i="21"/>
  <c r="E2202" i="21"/>
  <c r="D2203" i="21"/>
  <c r="F2202" i="21"/>
  <c r="N2203" i="21"/>
  <c r="P2203" i="21"/>
  <c r="L2203" i="21"/>
  <c r="H2204" i="21"/>
  <c r="I2203" i="21"/>
  <c r="J2203" i="21"/>
  <c r="K2202" i="21"/>
  <c r="Q2202" i="21"/>
  <c r="M2202" i="21"/>
  <c r="O2202" i="21"/>
  <c r="E2203" i="21"/>
  <c r="D2204" i="21"/>
  <c r="F2203" i="21"/>
  <c r="P2204" i="21"/>
  <c r="H2205" i="21"/>
  <c r="J2204" i="21"/>
  <c r="N2204" i="21"/>
  <c r="L2204" i="21"/>
  <c r="I2204" i="21"/>
  <c r="K2203" i="21"/>
  <c r="O2203" i="21"/>
  <c r="M2203" i="21"/>
  <c r="Q2203" i="21"/>
  <c r="E2204" i="21"/>
  <c r="F2204" i="21"/>
  <c r="D2205" i="21"/>
  <c r="L2205" i="21"/>
  <c r="P2205" i="21"/>
  <c r="N2205" i="21"/>
  <c r="I2205" i="21"/>
  <c r="J2205" i="21"/>
  <c r="H2206" i="21"/>
  <c r="K2204" i="21"/>
  <c r="O2204" i="21"/>
  <c r="M2204" i="21"/>
  <c r="Q2204" i="21"/>
  <c r="E2205" i="21"/>
  <c r="D2206" i="21"/>
  <c r="F2205" i="21"/>
  <c r="K2205" i="21"/>
  <c r="Q2205" i="21"/>
  <c r="M2205" i="21"/>
  <c r="O2205" i="21"/>
  <c r="I2206" i="21"/>
  <c r="N2206" i="21"/>
  <c r="L2206" i="21"/>
  <c r="J2206" i="21"/>
  <c r="H2207" i="21"/>
  <c r="P2206" i="21"/>
  <c r="F2206" i="21"/>
  <c r="D2207" i="21"/>
  <c r="E2206" i="21"/>
  <c r="Q2206" i="21"/>
  <c r="O2206" i="21"/>
  <c r="K2206" i="21"/>
  <c r="M2206" i="21"/>
  <c r="N2207" i="21"/>
  <c r="P2207" i="21"/>
  <c r="I2207" i="21"/>
  <c r="H2208" i="21"/>
  <c r="L2207" i="21"/>
  <c r="J2207" i="21"/>
  <c r="D2208" i="21"/>
  <c r="E2207" i="21"/>
  <c r="F2207" i="21"/>
  <c r="Q2207" i="21"/>
  <c r="M2207" i="21"/>
  <c r="O2207" i="21"/>
  <c r="K2207" i="21"/>
  <c r="P2208" i="21"/>
  <c r="J2208" i="21"/>
  <c r="H2209" i="21"/>
  <c r="I2208" i="21"/>
  <c r="N2208" i="21"/>
  <c r="L2208" i="21"/>
  <c r="E2208" i="21"/>
  <c r="F2208" i="21"/>
  <c r="D2209" i="21"/>
  <c r="I2209" i="21"/>
  <c r="P2209" i="21"/>
  <c r="J2209" i="21"/>
  <c r="N2209" i="21"/>
  <c r="L2209" i="21"/>
  <c r="H2210" i="21"/>
  <c r="M2208" i="21"/>
  <c r="Q2208" i="21"/>
  <c r="K2208" i="21"/>
  <c r="O2208" i="21"/>
  <c r="F2209" i="21"/>
  <c r="E2209" i="21"/>
  <c r="D2210" i="21"/>
  <c r="Q2209" i="21"/>
  <c r="K2209" i="21"/>
  <c r="O2209" i="21"/>
  <c r="M2209" i="21"/>
  <c r="L2210" i="21"/>
  <c r="I2210" i="21"/>
  <c r="J2210" i="21"/>
  <c r="H2211" i="21"/>
  <c r="N2210" i="21"/>
  <c r="P2210" i="21"/>
  <c r="E2210" i="21"/>
  <c r="D2211" i="21"/>
  <c r="F2210" i="21"/>
  <c r="M2210" i="21"/>
  <c r="Q2210" i="21"/>
  <c r="K2210" i="21"/>
  <c r="O2210" i="21"/>
  <c r="I2211" i="21"/>
  <c r="H2212" i="21"/>
  <c r="P2211" i="21"/>
  <c r="N2211" i="21"/>
  <c r="L2211" i="21"/>
  <c r="J2211" i="21"/>
  <c r="E2211" i="21"/>
  <c r="D2212" i="21"/>
  <c r="F2211" i="21"/>
  <c r="Q2211" i="21"/>
  <c r="O2211" i="21"/>
  <c r="M2211" i="21"/>
  <c r="K2211" i="21"/>
  <c r="H2213" i="21"/>
  <c r="N2212" i="21"/>
  <c r="J2212" i="21"/>
  <c r="L2212" i="21"/>
  <c r="I2212" i="21"/>
  <c r="P2212" i="21"/>
  <c r="F2212" i="21"/>
  <c r="E2212" i="21"/>
  <c r="D2213" i="21"/>
  <c r="N2213" i="21"/>
  <c r="P2213" i="21"/>
  <c r="H2214" i="21"/>
  <c r="I2213" i="21"/>
  <c r="L2213" i="21"/>
  <c r="J2213" i="21"/>
  <c r="K2212" i="21"/>
  <c r="Q2212" i="21"/>
  <c r="M2212" i="21"/>
  <c r="O2212" i="21"/>
  <c r="E2213" i="21"/>
  <c r="D2214" i="21"/>
  <c r="F2213" i="21"/>
  <c r="H2215" i="21"/>
  <c r="N2214" i="21"/>
  <c r="P2214" i="21"/>
  <c r="L2214" i="21"/>
  <c r="I2214" i="21"/>
  <c r="J2214" i="21"/>
  <c r="Q2213" i="21"/>
  <c r="K2213" i="21"/>
  <c r="M2213" i="21"/>
  <c r="O2213" i="21"/>
  <c r="D2215" i="21"/>
  <c r="F2214" i="21"/>
  <c r="E2214" i="21"/>
  <c r="J2215" i="21"/>
  <c r="N2215" i="21"/>
  <c r="H2216" i="21"/>
  <c r="L2215" i="21"/>
  <c r="P2215" i="21"/>
  <c r="I2215" i="21"/>
  <c r="Q2214" i="21"/>
  <c r="M2214" i="21"/>
  <c r="O2214" i="21"/>
  <c r="K2214" i="21"/>
  <c r="D2216" i="21"/>
  <c r="E2215" i="21"/>
  <c r="F2215" i="21"/>
  <c r="I2216" i="21"/>
  <c r="N2216" i="21"/>
  <c r="H2217" i="21"/>
  <c r="P2216" i="21"/>
  <c r="J2216" i="21"/>
  <c r="L2216" i="21"/>
  <c r="O2215" i="21"/>
  <c r="M2215" i="21"/>
  <c r="Q2215" i="21"/>
  <c r="K2215" i="21"/>
  <c r="E2216" i="21"/>
  <c r="F2216" i="21"/>
  <c r="D2217" i="21"/>
  <c r="K2216" i="21"/>
  <c r="Q2216" i="21"/>
  <c r="M2216" i="21"/>
  <c r="O2216" i="21"/>
  <c r="J2217" i="21"/>
  <c r="N2217" i="21"/>
  <c r="L2217" i="21"/>
  <c r="H2218" i="21"/>
  <c r="P2217" i="21"/>
  <c r="I2217" i="21"/>
  <c r="F2217" i="21"/>
  <c r="D2218" i="21"/>
  <c r="E2217" i="21"/>
  <c r="H2219" i="21"/>
  <c r="L2218" i="21"/>
  <c r="N2218" i="21"/>
  <c r="P2218" i="21"/>
  <c r="J2218" i="21"/>
  <c r="I2218" i="21"/>
  <c r="Q2217" i="21"/>
  <c r="O2217" i="21"/>
  <c r="K2217" i="21"/>
  <c r="M2217" i="21"/>
  <c r="D2219" i="21"/>
  <c r="F2218" i="21"/>
  <c r="E2218" i="21"/>
  <c r="I2219" i="21"/>
  <c r="N2219" i="21"/>
  <c r="H2220" i="21"/>
  <c r="J2219" i="21"/>
  <c r="P2219" i="21"/>
  <c r="L2219" i="21"/>
  <c r="Q2218" i="21"/>
  <c r="K2218" i="21"/>
  <c r="M2218" i="21"/>
  <c r="O2218" i="21"/>
  <c r="F2219" i="21"/>
  <c r="D2220" i="21"/>
  <c r="E2219" i="21"/>
  <c r="M2219" i="21"/>
  <c r="K2219" i="21"/>
  <c r="O2219" i="21"/>
  <c r="Q2219" i="21"/>
  <c r="J2220" i="21"/>
  <c r="L2220" i="21"/>
  <c r="I2220" i="21"/>
  <c r="H2221" i="21"/>
  <c r="N2220" i="21"/>
  <c r="P2220" i="21"/>
  <c r="F2220" i="21"/>
  <c r="E2220" i="21"/>
  <c r="D2221" i="21"/>
  <c r="K2220" i="21"/>
  <c r="M2220" i="21"/>
  <c r="O2220" i="21"/>
  <c r="Q2220" i="21"/>
  <c r="N2221" i="21"/>
  <c r="I2221" i="21"/>
  <c r="J2221" i="21"/>
  <c r="P2221" i="21"/>
  <c r="H2222" i="21"/>
  <c r="L2221" i="21"/>
  <c r="E2221" i="21"/>
  <c r="D2222" i="21"/>
  <c r="F2221" i="21"/>
  <c r="O2221" i="21"/>
  <c r="K2221" i="21"/>
  <c r="Q2221" i="21"/>
  <c r="M2221" i="21"/>
  <c r="L2222" i="21"/>
  <c r="N2222" i="21"/>
  <c r="P2222" i="21"/>
  <c r="H2223" i="21"/>
  <c r="J2222" i="21"/>
  <c r="I2222" i="21"/>
  <c r="E2222" i="21"/>
  <c r="F2222" i="21"/>
  <c r="D2223" i="21"/>
  <c r="J2223" i="21"/>
  <c r="I2223" i="21"/>
  <c r="N2223" i="21"/>
  <c r="L2223" i="21"/>
  <c r="H2224" i="21"/>
  <c r="P2223" i="21"/>
  <c r="O2222" i="21"/>
  <c r="Q2222" i="21"/>
  <c r="K2222" i="21"/>
  <c r="M2222" i="21"/>
  <c r="D2224" i="21"/>
  <c r="E2223" i="21"/>
  <c r="F2223" i="21"/>
  <c r="K2223" i="21"/>
  <c r="Q2223" i="21"/>
  <c r="O2223" i="21"/>
  <c r="M2223" i="21"/>
  <c r="I2224" i="21"/>
  <c r="L2224" i="21"/>
  <c r="N2224" i="21"/>
  <c r="J2224" i="21"/>
  <c r="P2224" i="21"/>
  <c r="H2225" i="21"/>
  <c r="F2224" i="21"/>
  <c r="E2224" i="21"/>
  <c r="D2225" i="21"/>
  <c r="Q2224" i="21"/>
  <c r="O2224" i="21"/>
  <c r="M2224" i="21"/>
  <c r="K2224" i="21"/>
  <c r="L2225" i="21"/>
  <c r="P2225" i="21"/>
  <c r="J2225" i="21"/>
  <c r="H2226" i="21"/>
  <c r="I2225" i="21"/>
  <c r="N2225" i="21"/>
  <c r="F2225" i="21"/>
  <c r="D2226" i="21"/>
  <c r="E2225" i="21"/>
  <c r="J2226" i="21"/>
  <c r="P2226" i="21"/>
  <c r="I2226" i="21"/>
  <c r="L2226" i="21"/>
  <c r="N2226" i="21"/>
  <c r="H2227" i="21"/>
  <c r="M2225" i="21"/>
  <c r="O2225" i="21"/>
  <c r="Q2225" i="21"/>
  <c r="K2225" i="21"/>
  <c r="F2226" i="21"/>
  <c r="E2226" i="21"/>
  <c r="D2227" i="21"/>
  <c r="O2226" i="21"/>
  <c r="Q2226" i="21"/>
  <c r="K2226" i="21"/>
  <c r="M2226" i="21"/>
  <c r="N2227" i="21"/>
  <c r="P2227" i="21"/>
  <c r="H2228" i="21"/>
  <c r="J2227" i="21"/>
  <c r="I2227" i="21"/>
  <c r="L2227" i="21"/>
  <c r="E2227" i="21"/>
  <c r="D2228" i="21"/>
  <c r="F2227" i="21"/>
  <c r="P2228" i="21"/>
  <c r="L2228" i="21"/>
  <c r="N2228" i="21"/>
  <c r="H2229" i="21"/>
  <c r="I2228" i="21"/>
  <c r="J2228" i="21"/>
  <c r="M2227" i="21"/>
  <c r="Q2227" i="21"/>
  <c r="K2227" i="21"/>
  <c r="O2227" i="21"/>
  <c r="F2228" i="21"/>
  <c r="D2229" i="21"/>
  <c r="E2228" i="21"/>
  <c r="N2229" i="21"/>
  <c r="I2229" i="21"/>
  <c r="J2229" i="21"/>
  <c r="H2230" i="21"/>
  <c r="L2229" i="21"/>
  <c r="P2229" i="21"/>
  <c r="M2228" i="21"/>
  <c r="K2228" i="21"/>
  <c r="Q2228" i="21"/>
  <c r="O2228" i="21"/>
  <c r="D2230" i="21"/>
  <c r="E2229" i="21"/>
  <c r="F2229" i="21"/>
  <c r="K2229" i="21"/>
  <c r="M2229" i="21"/>
  <c r="O2229" i="21"/>
  <c r="Q2229" i="21"/>
  <c r="H2231" i="21"/>
  <c r="J2230" i="21"/>
  <c r="I2230" i="21"/>
  <c r="L2230" i="21"/>
  <c r="P2230" i="21"/>
  <c r="N2230" i="21"/>
  <c r="F2230" i="21"/>
  <c r="E2230" i="21"/>
  <c r="D2231" i="21"/>
  <c r="N2231" i="21"/>
  <c r="I2231" i="21"/>
  <c r="H2232" i="21"/>
  <c r="P2231" i="21"/>
  <c r="J2231" i="21"/>
  <c r="L2231" i="21"/>
  <c r="K2230" i="21"/>
  <c r="Q2230" i="21"/>
  <c r="M2230" i="21"/>
  <c r="O2230" i="21"/>
  <c r="D2232" i="21"/>
  <c r="F2231" i="21"/>
  <c r="E2231" i="21"/>
  <c r="Q2231" i="21"/>
  <c r="O2231" i="21"/>
  <c r="M2231" i="21"/>
  <c r="K2231" i="21"/>
  <c r="I2232" i="21"/>
  <c r="L2232" i="21"/>
  <c r="P2232" i="21"/>
  <c r="J2232" i="21"/>
  <c r="H2233" i="21"/>
  <c r="N2232" i="21"/>
  <c r="D2233" i="21"/>
  <c r="E2232" i="21"/>
  <c r="F2232" i="21"/>
  <c r="Q2232" i="21"/>
  <c r="M2232" i="21"/>
  <c r="O2232" i="21"/>
  <c r="K2232" i="21"/>
  <c r="L2233" i="21"/>
  <c r="H2234" i="21"/>
  <c r="P2233" i="21"/>
  <c r="I2233" i="21"/>
  <c r="J2233" i="21"/>
  <c r="N2233" i="21"/>
  <c r="D2234" i="21"/>
  <c r="F2233" i="21"/>
  <c r="E2233" i="21"/>
  <c r="N2234" i="21"/>
  <c r="J2234" i="21"/>
  <c r="H2235" i="21"/>
  <c r="I2234" i="21"/>
  <c r="P2234" i="21"/>
  <c r="L2234" i="21"/>
  <c r="M2233" i="21"/>
  <c r="O2233" i="21"/>
  <c r="K2233" i="21"/>
  <c r="Q2233" i="21"/>
  <c r="D2235" i="21"/>
  <c r="F2234" i="21"/>
  <c r="E2234" i="21"/>
  <c r="N2235" i="21"/>
  <c r="P2235" i="21"/>
  <c r="L2235" i="21"/>
  <c r="H2236" i="21"/>
  <c r="I2235" i="21"/>
  <c r="J2235" i="21"/>
  <c r="K2234" i="21"/>
  <c r="Q2234" i="21"/>
  <c r="M2234" i="21"/>
  <c r="O2234" i="21"/>
  <c r="F2235" i="21"/>
  <c r="E2235" i="21"/>
  <c r="D2236" i="21"/>
  <c r="P2236" i="21"/>
  <c r="H2237" i="21"/>
  <c r="I2236" i="21"/>
  <c r="N2236" i="21"/>
  <c r="L2236" i="21"/>
  <c r="J2236" i="21"/>
  <c r="K2235" i="21"/>
  <c r="O2235" i="21"/>
  <c r="M2235" i="21"/>
  <c r="Q2235" i="21"/>
  <c r="D2237" i="21"/>
  <c r="E2236" i="21"/>
  <c r="F2236" i="21"/>
  <c r="L2237" i="21"/>
  <c r="P2237" i="21"/>
  <c r="N2237" i="21"/>
  <c r="I2237" i="21"/>
  <c r="J2237" i="21"/>
  <c r="H2238" i="21"/>
  <c r="K2236" i="21"/>
  <c r="O2236" i="21"/>
  <c r="M2236" i="21"/>
  <c r="Q2236" i="21"/>
  <c r="F2237" i="21"/>
  <c r="E2237" i="21"/>
  <c r="D2238" i="21"/>
  <c r="K2237" i="21"/>
  <c r="Q2237" i="21"/>
  <c r="M2237" i="21"/>
  <c r="O2237" i="21"/>
  <c r="I2238" i="21"/>
  <c r="N2238" i="21"/>
  <c r="L2238" i="21"/>
  <c r="J2238" i="21"/>
  <c r="H2239" i="21"/>
  <c r="P2238" i="21"/>
  <c r="F2238" i="21"/>
  <c r="E2238" i="21"/>
  <c r="D2239" i="21"/>
  <c r="Q2238" i="21"/>
  <c r="O2238" i="21"/>
  <c r="K2238" i="21"/>
  <c r="M2238" i="21"/>
  <c r="N2239" i="21"/>
  <c r="P2239" i="21"/>
  <c r="I2239" i="21"/>
  <c r="H2240" i="21"/>
  <c r="L2239" i="21"/>
  <c r="J2239" i="21"/>
  <c r="F2239" i="21"/>
  <c r="E2239" i="21"/>
  <c r="D2240" i="21"/>
  <c r="Q2239" i="21"/>
  <c r="M2239" i="21"/>
  <c r="O2239" i="21"/>
  <c r="K2239" i="21"/>
  <c r="P2240" i="21"/>
  <c r="J2240" i="21"/>
  <c r="H2241" i="21"/>
  <c r="I2240" i="21"/>
  <c r="N2240" i="21"/>
  <c r="L2240" i="21"/>
  <c r="F2240" i="21"/>
  <c r="D2241" i="21"/>
  <c r="E2240" i="21"/>
  <c r="H2242" i="21"/>
  <c r="P2241" i="21"/>
  <c r="J2241" i="21"/>
  <c r="N2241" i="21"/>
  <c r="L2241" i="21"/>
  <c r="I2241" i="21"/>
  <c r="M2240" i="21"/>
  <c r="Q2240" i="21"/>
  <c r="K2240" i="21"/>
  <c r="O2240" i="21"/>
  <c r="F2241" i="21"/>
  <c r="E2241" i="21"/>
  <c r="D2242" i="21"/>
  <c r="P2242" i="21"/>
  <c r="J2242" i="21"/>
  <c r="I2242" i="21"/>
  <c r="L2242" i="21"/>
  <c r="N2242" i="21"/>
  <c r="H2243" i="21"/>
  <c r="K2241" i="21"/>
  <c r="Q2241" i="21"/>
  <c r="O2241" i="21"/>
  <c r="M2241" i="21"/>
  <c r="D2243" i="21"/>
  <c r="F2242" i="21"/>
  <c r="E2242" i="21"/>
  <c r="M2242" i="21"/>
  <c r="Q2242" i="21"/>
  <c r="K2242" i="21"/>
  <c r="O2242" i="21"/>
  <c r="J2243" i="21"/>
  <c r="H2244" i="21"/>
  <c r="L2243" i="21"/>
  <c r="I2243" i="21"/>
  <c r="P2243" i="21"/>
  <c r="N2243" i="21"/>
  <c r="D2244" i="21"/>
  <c r="E2243" i="21"/>
  <c r="F2243" i="21"/>
  <c r="H2245" i="21"/>
  <c r="N2244" i="21"/>
  <c r="J2244" i="21"/>
  <c r="L2244" i="21"/>
  <c r="I2244" i="21"/>
  <c r="P2244" i="21"/>
  <c r="Q2243" i="21"/>
  <c r="O2243" i="21"/>
  <c r="M2243" i="21"/>
  <c r="K2243" i="21"/>
  <c r="F2244" i="21"/>
  <c r="D2245" i="21"/>
  <c r="E2244" i="21"/>
  <c r="N2245" i="21"/>
  <c r="P2245" i="21"/>
  <c r="H2246" i="21"/>
  <c r="I2245" i="21"/>
  <c r="L2245" i="21"/>
  <c r="J2245" i="21"/>
  <c r="K2244" i="21"/>
  <c r="Q2244" i="21"/>
  <c r="M2244" i="21"/>
  <c r="O2244" i="21"/>
  <c r="D2246" i="21"/>
  <c r="E2245" i="21"/>
  <c r="F2245" i="21"/>
  <c r="I2246" i="21"/>
  <c r="P2246" i="21"/>
  <c r="N2246" i="21"/>
  <c r="L2246" i="21"/>
  <c r="H2247" i="21"/>
  <c r="J2246" i="21"/>
  <c r="Q2245" i="21"/>
  <c r="K2245" i="21"/>
  <c r="M2245" i="21"/>
  <c r="O2245" i="21"/>
  <c r="F2246" i="21"/>
  <c r="E2246" i="21"/>
  <c r="D2247" i="21"/>
  <c r="O2246" i="21"/>
  <c r="Q2246" i="21"/>
  <c r="M2246" i="21"/>
  <c r="K2246" i="21"/>
  <c r="I2247" i="21"/>
  <c r="P2247" i="21"/>
  <c r="N2247" i="21"/>
  <c r="L2247" i="21"/>
  <c r="J2247" i="21"/>
  <c r="H2248" i="21"/>
  <c r="D2248" i="21"/>
  <c r="F2247" i="21"/>
  <c r="E2247" i="21"/>
  <c r="Q2247" i="21"/>
  <c r="K2247" i="21"/>
  <c r="M2247" i="21"/>
  <c r="O2247" i="21"/>
  <c r="I2248" i="21"/>
  <c r="H2249" i="21"/>
  <c r="J2248" i="21"/>
  <c r="L2248" i="21"/>
  <c r="N2248" i="21"/>
  <c r="P2248" i="21"/>
  <c r="F2248" i="21"/>
  <c r="D2249" i="21"/>
  <c r="E2248" i="21"/>
  <c r="O2248" i="21"/>
  <c r="M2248" i="21"/>
  <c r="Q2248" i="21"/>
  <c r="K2248" i="21"/>
  <c r="H2250" i="21"/>
  <c r="N2249" i="21"/>
  <c r="P2249" i="21"/>
  <c r="J2249" i="21"/>
  <c r="L2249" i="21"/>
  <c r="I2249" i="21"/>
  <c r="E2249" i="21"/>
  <c r="D2250" i="21"/>
  <c r="F2249" i="21"/>
  <c r="H2251" i="21"/>
  <c r="I2250" i="21"/>
  <c r="N2250" i="21"/>
  <c r="J2250" i="21"/>
  <c r="P2250" i="21"/>
  <c r="L2250" i="21"/>
  <c r="Q2249" i="21"/>
  <c r="K2249" i="21"/>
  <c r="M2249" i="21"/>
  <c r="O2249" i="21"/>
  <c r="E2250" i="21"/>
  <c r="F2250" i="21"/>
  <c r="D2251" i="21"/>
  <c r="N2251" i="21"/>
  <c r="I2251" i="21"/>
  <c r="J2251" i="21"/>
  <c r="L2251" i="21"/>
  <c r="H2252" i="21"/>
  <c r="P2251" i="21"/>
  <c r="Q2250" i="21"/>
  <c r="O2250" i="21"/>
  <c r="K2250" i="21"/>
  <c r="M2250" i="21"/>
  <c r="F2251" i="21"/>
  <c r="E2251" i="21"/>
  <c r="D2252" i="21"/>
  <c r="O2251" i="21"/>
  <c r="M2251" i="21"/>
  <c r="K2251" i="21"/>
  <c r="Q2251" i="21"/>
  <c r="N2252" i="21"/>
  <c r="I2252" i="21"/>
  <c r="L2252" i="21"/>
  <c r="J2252" i="21"/>
  <c r="P2252" i="21"/>
  <c r="H2253" i="21"/>
  <c r="E2252" i="21"/>
  <c r="F2252" i="21"/>
  <c r="D2253" i="21"/>
  <c r="M2252" i="21"/>
  <c r="K2252" i="21"/>
  <c r="Q2252" i="21"/>
  <c r="O2252" i="21"/>
  <c r="N2253" i="21"/>
  <c r="I2253" i="21"/>
  <c r="P2253" i="21"/>
  <c r="H2254" i="21"/>
  <c r="L2253" i="21"/>
  <c r="J2253" i="21"/>
  <c r="F2253" i="21"/>
  <c r="E2253" i="21"/>
  <c r="D2254" i="21"/>
  <c r="K2253" i="21"/>
  <c r="Q2253" i="21"/>
  <c r="O2253" i="21"/>
  <c r="M2253" i="21"/>
  <c r="J2254" i="21"/>
  <c r="H2255" i="21"/>
  <c r="I2254" i="21"/>
  <c r="P2254" i="21"/>
  <c r="N2254" i="21"/>
  <c r="L2254" i="21"/>
  <c r="F2254" i="21"/>
  <c r="E2254" i="21"/>
  <c r="D2255" i="21"/>
  <c r="P2255" i="21"/>
  <c r="N2255" i="21"/>
  <c r="L2255" i="21"/>
  <c r="I2255" i="21"/>
  <c r="J2255" i="21"/>
  <c r="H2256" i="21"/>
  <c r="O2254" i="21"/>
  <c r="K2254" i="21"/>
  <c r="M2254" i="21"/>
  <c r="Q2254" i="21"/>
  <c r="D2256" i="21"/>
  <c r="F2255" i="21"/>
  <c r="E2255" i="21"/>
  <c r="K2255" i="21"/>
  <c r="Q2255" i="21"/>
  <c r="O2255" i="21"/>
  <c r="M2255" i="21"/>
  <c r="L2256" i="21"/>
  <c r="N2256" i="21"/>
  <c r="H2257" i="21"/>
  <c r="P2256" i="21"/>
  <c r="I2256" i="21"/>
  <c r="J2256" i="21"/>
  <c r="D2257" i="21"/>
  <c r="E2256" i="21"/>
  <c r="F2256" i="21"/>
  <c r="L2257" i="21"/>
  <c r="J2257" i="21"/>
  <c r="P2257" i="21"/>
  <c r="H2258" i="21"/>
  <c r="I2257" i="21"/>
  <c r="N2257" i="21"/>
  <c r="O2256" i="21"/>
  <c r="Q2256" i="21"/>
  <c r="M2256" i="21"/>
  <c r="K2256" i="21"/>
  <c r="E2257" i="21"/>
  <c r="D2258" i="21"/>
  <c r="F2257" i="21"/>
  <c r="J2258" i="21"/>
  <c r="P2258" i="21"/>
  <c r="I2258" i="21"/>
  <c r="L2258" i="21"/>
  <c r="N2258" i="21"/>
  <c r="H2259" i="21"/>
  <c r="M2257" i="21"/>
  <c r="O2257" i="21"/>
  <c r="Q2257" i="21"/>
  <c r="K2257" i="21"/>
  <c r="E2258" i="21"/>
  <c r="D2259" i="21"/>
  <c r="F2258" i="21"/>
  <c r="O2258" i="21"/>
  <c r="Q2258" i="21"/>
  <c r="K2258" i="21"/>
  <c r="M2258" i="21"/>
  <c r="N2259" i="21"/>
  <c r="P2259" i="21"/>
  <c r="I2259" i="21"/>
  <c r="H2260" i="21"/>
  <c r="J2259" i="21"/>
  <c r="L2259" i="21"/>
  <c r="F2259" i="21"/>
  <c r="D2260" i="21"/>
  <c r="E2259" i="21"/>
  <c r="K2259" i="21"/>
  <c r="M2259" i="21"/>
  <c r="Q2259" i="21"/>
  <c r="O2259" i="21"/>
  <c r="N2260" i="21"/>
  <c r="J2260" i="21"/>
  <c r="P2260" i="21"/>
  <c r="L2260" i="21"/>
  <c r="H2261" i="21"/>
  <c r="I2260" i="21"/>
  <c r="D2261" i="21"/>
  <c r="F2260" i="21"/>
  <c r="E2260" i="21"/>
  <c r="H2262" i="21"/>
  <c r="I2261" i="21"/>
  <c r="J2261" i="21"/>
  <c r="P2261" i="21"/>
  <c r="N2261" i="21"/>
  <c r="L2261" i="21"/>
  <c r="K2260" i="21"/>
  <c r="Q2260" i="21"/>
  <c r="O2260" i="21"/>
  <c r="M2260" i="21"/>
  <c r="E2261" i="21"/>
  <c r="F2261" i="21"/>
  <c r="D2262" i="21"/>
  <c r="N2262" i="21"/>
  <c r="I2262" i="21"/>
  <c r="L2262" i="21"/>
  <c r="J2262" i="21"/>
  <c r="P2262" i="21"/>
  <c r="H2263" i="21"/>
  <c r="Q2261" i="21"/>
  <c r="K2261" i="21"/>
  <c r="M2261" i="21"/>
  <c r="O2261" i="21"/>
  <c r="F2262" i="21"/>
  <c r="E2262" i="21"/>
  <c r="D2263" i="21"/>
  <c r="O2262" i="21"/>
  <c r="Q2262" i="21"/>
  <c r="M2262" i="21"/>
  <c r="K2262" i="21"/>
  <c r="P2263" i="21"/>
  <c r="H2264" i="21"/>
  <c r="I2263" i="21"/>
  <c r="L2263" i="21"/>
  <c r="J2263" i="21"/>
  <c r="N2263" i="21"/>
  <c r="F2263" i="21"/>
  <c r="D2264" i="21"/>
  <c r="E2263" i="21"/>
  <c r="I2264" i="21"/>
  <c r="J2264" i="21"/>
  <c r="P2264" i="21"/>
  <c r="L2264" i="21"/>
  <c r="N2264" i="21"/>
  <c r="H2265" i="21"/>
  <c r="O2263" i="21"/>
  <c r="M2263" i="21"/>
  <c r="Q2263" i="21"/>
  <c r="K2263" i="21"/>
  <c r="F2264" i="21"/>
  <c r="D2265" i="21"/>
  <c r="E2264" i="21"/>
  <c r="O2264" i="21"/>
  <c r="M2264" i="21"/>
  <c r="Q2264" i="21"/>
  <c r="K2264" i="21"/>
  <c r="P2265" i="21"/>
  <c r="H2266" i="21"/>
  <c r="I2265" i="21"/>
  <c r="L2265" i="21"/>
  <c r="N2265" i="21"/>
  <c r="J2265" i="21"/>
  <c r="F2265" i="21"/>
  <c r="E2265" i="21"/>
  <c r="D2266" i="21"/>
  <c r="J2266" i="21"/>
  <c r="H2267" i="21"/>
  <c r="N2266" i="21"/>
  <c r="P2266" i="21"/>
  <c r="L2266" i="21"/>
  <c r="I2266" i="21"/>
  <c r="O2265" i="21"/>
  <c r="K2265" i="21"/>
  <c r="Q2265" i="21"/>
  <c r="M2265" i="21"/>
  <c r="E2266" i="21"/>
  <c r="D2267" i="21"/>
  <c r="F2266" i="21"/>
  <c r="L2267" i="21"/>
  <c r="I2267" i="21"/>
  <c r="N2267" i="21"/>
  <c r="H2268" i="21"/>
  <c r="J2267" i="21"/>
  <c r="P2267" i="21"/>
  <c r="Q2266" i="21"/>
  <c r="M2266" i="21"/>
  <c r="K2266" i="21"/>
  <c r="O2266" i="21"/>
  <c r="D2268" i="21"/>
  <c r="E2267" i="21"/>
  <c r="F2267" i="21"/>
  <c r="M2267" i="21"/>
  <c r="O2267" i="21"/>
  <c r="K2267" i="21"/>
  <c r="Q2267" i="21"/>
  <c r="I2268" i="21"/>
  <c r="P2268" i="21"/>
  <c r="L2268" i="21"/>
  <c r="J2268" i="21"/>
  <c r="N2268" i="21"/>
  <c r="H2269" i="21"/>
  <c r="E2268" i="21"/>
  <c r="F2268" i="21"/>
  <c r="D2269" i="21"/>
  <c r="Q2268" i="21"/>
  <c r="K2268" i="21"/>
  <c r="M2268" i="21"/>
  <c r="O2268" i="21"/>
  <c r="I2269" i="21"/>
  <c r="L2269" i="21"/>
  <c r="H2270" i="21"/>
  <c r="N2269" i="21"/>
  <c r="J2269" i="21"/>
  <c r="P2269" i="21"/>
  <c r="F2269" i="21"/>
  <c r="E2269" i="21"/>
  <c r="D2270" i="21"/>
  <c r="O2269" i="21"/>
  <c r="Q2269" i="21"/>
  <c r="K2269" i="21"/>
  <c r="M2269" i="21"/>
  <c r="N2270" i="21"/>
  <c r="L2270" i="21"/>
  <c r="I2270" i="21"/>
  <c r="J2270" i="21"/>
  <c r="H2271" i="21"/>
  <c r="P2270" i="21"/>
  <c r="F2270" i="21"/>
  <c r="D2271" i="21"/>
  <c r="E2270" i="21"/>
  <c r="Q2270" i="21"/>
  <c r="O2270" i="21"/>
  <c r="K2270" i="21"/>
  <c r="M2270" i="21"/>
  <c r="L2271" i="21"/>
  <c r="I2271" i="21"/>
  <c r="J2271" i="21"/>
  <c r="N2271" i="21"/>
  <c r="P2271" i="21"/>
  <c r="H2272" i="21"/>
  <c r="E2271" i="21"/>
  <c r="F2271" i="21"/>
  <c r="D2272" i="21"/>
  <c r="Q2271" i="21"/>
  <c r="M2271" i="21"/>
  <c r="K2271" i="21"/>
  <c r="O2271" i="21"/>
  <c r="L2272" i="21"/>
  <c r="N2272" i="21"/>
  <c r="J2272" i="21"/>
  <c r="P2272" i="21"/>
  <c r="H2273" i="21"/>
  <c r="I2272" i="21"/>
  <c r="D2273" i="21"/>
  <c r="E2272" i="21"/>
  <c r="F2272" i="21"/>
  <c r="H2274" i="21"/>
  <c r="L2273" i="21"/>
  <c r="N2273" i="21"/>
  <c r="I2273" i="21"/>
  <c r="J2273" i="21"/>
  <c r="P2273" i="21"/>
  <c r="K2272" i="21"/>
  <c r="O2272" i="21"/>
  <c r="Q2272" i="21"/>
  <c r="M2272" i="21"/>
  <c r="D2274" i="21"/>
  <c r="F2273" i="21"/>
  <c r="E2273" i="21"/>
  <c r="N2274" i="21"/>
  <c r="H2275" i="21"/>
  <c r="L2274" i="21"/>
  <c r="I2274" i="21"/>
  <c r="J2274" i="21"/>
  <c r="P2274" i="21"/>
  <c r="O2273" i="21"/>
  <c r="Q2273" i="21"/>
  <c r="M2273" i="21"/>
  <c r="K2273" i="21"/>
  <c r="E2274" i="21"/>
  <c r="D2275" i="21"/>
  <c r="F2274" i="21"/>
  <c r="L2275" i="21"/>
  <c r="P2275" i="21"/>
  <c r="I2275" i="21"/>
  <c r="J2275" i="21"/>
  <c r="N2275" i="21"/>
  <c r="H2276" i="21"/>
  <c r="M2274" i="21"/>
  <c r="Q2274" i="21"/>
  <c r="K2274" i="21"/>
  <c r="O2274" i="21"/>
  <c r="E2275" i="21"/>
  <c r="D2276" i="21"/>
  <c r="F2275" i="21"/>
  <c r="K2275" i="21"/>
  <c r="M2275" i="21"/>
  <c r="O2275" i="21"/>
  <c r="Q2275" i="21"/>
  <c r="L2276" i="21"/>
  <c r="J2276" i="21"/>
  <c r="H2277" i="21"/>
  <c r="N2276" i="21"/>
  <c r="I2276" i="21"/>
  <c r="P2276" i="21"/>
  <c r="D2277" i="21"/>
  <c r="F2276" i="21"/>
  <c r="E2276" i="21"/>
  <c r="J2277" i="21"/>
  <c r="N2277" i="21"/>
  <c r="I2277" i="21"/>
  <c r="H2278" i="21"/>
  <c r="L2277" i="21"/>
  <c r="P2277" i="21"/>
  <c r="O2276" i="21"/>
  <c r="K2276" i="21"/>
  <c r="M2276" i="21"/>
  <c r="Q2276" i="21"/>
  <c r="D2278" i="21"/>
  <c r="F2277" i="21"/>
  <c r="E2277" i="21"/>
  <c r="M2277" i="21"/>
  <c r="O2277" i="21"/>
  <c r="K2277" i="21"/>
  <c r="Q2277" i="21"/>
  <c r="H2279" i="21"/>
  <c r="L2278" i="21"/>
  <c r="J2278" i="21"/>
  <c r="I2278" i="21"/>
  <c r="P2278" i="21"/>
  <c r="N2278" i="21"/>
  <c r="F2278" i="21"/>
  <c r="E2278" i="21"/>
  <c r="D2279" i="21"/>
  <c r="L2279" i="21"/>
  <c r="P2279" i="21"/>
  <c r="N2279" i="21"/>
  <c r="H2280" i="21"/>
  <c r="J2279" i="21"/>
  <c r="I2279" i="21"/>
  <c r="O2278" i="21"/>
  <c r="M2278" i="21"/>
  <c r="Q2278" i="21"/>
  <c r="K2278" i="21"/>
  <c r="E2279" i="21"/>
  <c r="F2279" i="21"/>
  <c r="D2280" i="21"/>
  <c r="L2280" i="21"/>
  <c r="I2280" i="21"/>
  <c r="J2280" i="21"/>
  <c r="H2281" i="21"/>
  <c r="P2280" i="21"/>
  <c r="N2280" i="21"/>
  <c r="M2279" i="21"/>
  <c r="Q2279" i="21"/>
  <c r="K2279" i="21"/>
  <c r="O2279" i="21"/>
  <c r="E2280" i="21"/>
  <c r="D2281" i="21"/>
  <c r="F2280" i="21"/>
  <c r="O2280" i="21"/>
  <c r="K2280" i="21"/>
  <c r="Q2280" i="21"/>
  <c r="M2280" i="21"/>
  <c r="H2282" i="21"/>
  <c r="N2281" i="21"/>
  <c r="P2281" i="21"/>
  <c r="I2281" i="21"/>
  <c r="J2281" i="21"/>
  <c r="L2281" i="21"/>
  <c r="D2282" i="21"/>
  <c r="F2281" i="21"/>
  <c r="E2281" i="21"/>
  <c r="P2282" i="21"/>
  <c r="H2283" i="21"/>
  <c r="I2282" i="21"/>
  <c r="N2282" i="21"/>
  <c r="J2282" i="21"/>
  <c r="L2282" i="21"/>
  <c r="Q2281" i="21"/>
  <c r="O2281" i="21"/>
  <c r="K2281" i="21"/>
  <c r="M2281" i="21"/>
  <c r="E2282" i="21"/>
  <c r="D2283" i="21"/>
  <c r="F2282" i="21"/>
  <c r="H2284" i="21"/>
  <c r="I2283" i="21"/>
  <c r="N2283" i="21"/>
  <c r="L2283" i="21"/>
  <c r="J2283" i="21"/>
  <c r="P2283" i="21"/>
  <c r="Q2282" i="21"/>
  <c r="K2282" i="21"/>
  <c r="M2282" i="21"/>
  <c r="O2282" i="21"/>
  <c r="D2284" i="21"/>
  <c r="E2283" i="21"/>
  <c r="F2283" i="21"/>
  <c r="J2284" i="21"/>
  <c r="P2284" i="21"/>
  <c r="H2285" i="21"/>
  <c r="N2284" i="21"/>
  <c r="I2284" i="21"/>
  <c r="L2284" i="21"/>
  <c r="K2283" i="21"/>
  <c r="M2283" i="21"/>
  <c r="O2283" i="21"/>
  <c r="Q2283" i="21"/>
  <c r="E2284" i="21"/>
  <c r="F2284" i="21"/>
  <c r="D2285" i="21"/>
  <c r="H2286" i="21"/>
  <c r="N2285" i="21"/>
  <c r="J2285" i="21"/>
  <c r="L2285" i="21"/>
  <c r="P2285" i="21"/>
  <c r="I2285" i="21"/>
  <c r="Q2284" i="21"/>
  <c r="M2284" i="21"/>
  <c r="K2284" i="21"/>
  <c r="O2284" i="21"/>
  <c r="F2285" i="21"/>
  <c r="D2286" i="21"/>
  <c r="E2285" i="21"/>
  <c r="J2286" i="21"/>
  <c r="H2287" i="21"/>
  <c r="I2286" i="21"/>
  <c r="P2286" i="21"/>
  <c r="L2286" i="21"/>
  <c r="N2286" i="21"/>
  <c r="O2285" i="21"/>
  <c r="Q2285" i="21"/>
  <c r="K2285" i="21"/>
  <c r="M2285" i="21"/>
  <c r="E2286" i="21"/>
  <c r="F2286" i="21"/>
  <c r="D2287" i="21"/>
  <c r="P2287" i="21"/>
  <c r="I2287" i="21"/>
  <c r="N2287" i="21"/>
  <c r="J2287" i="21"/>
  <c r="L2287" i="21"/>
  <c r="H2288" i="21"/>
  <c r="Q2286" i="21"/>
  <c r="K2286" i="21"/>
  <c r="O2286" i="21"/>
  <c r="M2286" i="21"/>
  <c r="F2287" i="21"/>
  <c r="D2288" i="21"/>
  <c r="E2287" i="21"/>
  <c r="M2287" i="21"/>
  <c r="Q2287" i="21"/>
  <c r="K2287" i="21"/>
  <c r="O2287" i="21"/>
  <c r="N2288" i="21"/>
  <c r="I2288" i="21"/>
  <c r="J2288" i="21"/>
  <c r="H2289" i="21"/>
  <c r="P2288" i="21"/>
  <c r="L2288" i="21"/>
  <c r="E2288" i="21"/>
  <c r="F2288" i="21"/>
  <c r="D2289" i="21"/>
  <c r="M2288" i="21"/>
  <c r="K2288" i="21"/>
  <c r="Q2288" i="21"/>
  <c r="O2288" i="21"/>
  <c r="L2289" i="21"/>
  <c r="N2289" i="21"/>
  <c r="H2290" i="21"/>
  <c r="P2289" i="21"/>
  <c r="I2289" i="21"/>
  <c r="J2289" i="21"/>
  <c r="D2290" i="21"/>
  <c r="F2289" i="21"/>
  <c r="E2289" i="21"/>
  <c r="L2290" i="21"/>
  <c r="H2291" i="21"/>
  <c r="J2290" i="21"/>
  <c r="P2290" i="21"/>
  <c r="I2290" i="21"/>
  <c r="N2290" i="21"/>
  <c r="O2289" i="21"/>
  <c r="Q2289" i="21"/>
  <c r="M2289" i="21"/>
  <c r="K2289" i="21"/>
  <c r="E2290" i="21"/>
  <c r="D2291" i="21"/>
  <c r="F2290" i="21"/>
  <c r="N2291" i="21"/>
  <c r="H2292" i="21"/>
  <c r="I2291" i="21"/>
  <c r="L2291" i="21"/>
  <c r="P2291" i="21"/>
  <c r="J2291" i="21"/>
  <c r="Q2290" i="21"/>
  <c r="K2290" i="21"/>
  <c r="M2290" i="21"/>
  <c r="O2290" i="21"/>
  <c r="F2291" i="21"/>
  <c r="E2291" i="21"/>
  <c r="D2292" i="21"/>
  <c r="L2292" i="21"/>
  <c r="H2293" i="21"/>
  <c r="I2292" i="21"/>
  <c r="N2292" i="21"/>
  <c r="P2292" i="21"/>
  <c r="J2292" i="21"/>
  <c r="Q2291" i="21"/>
  <c r="M2291" i="21"/>
  <c r="K2291" i="21"/>
  <c r="O2291" i="21"/>
  <c r="D2293" i="21"/>
  <c r="F2292" i="21"/>
  <c r="E2292" i="21"/>
  <c r="I2293" i="21"/>
  <c r="H2294" i="21"/>
  <c r="N2293" i="21"/>
  <c r="P2293" i="21"/>
  <c r="J2293" i="21"/>
  <c r="L2293" i="21"/>
  <c r="M2292" i="21"/>
  <c r="O2292" i="21"/>
  <c r="K2292" i="21"/>
  <c r="Q2292" i="21"/>
  <c r="D2294" i="21"/>
  <c r="E2293" i="21"/>
  <c r="F2293" i="21"/>
  <c r="O2293" i="21"/>
  <c r="M2293" i="21"/>
  <c r="Q2293" i="21"/>
  <c r="K2293" i="21"/>
  <c r="H2295" i="21"/>
  <c r="P2294" i="21"/>
  <c r="I2294" i="21"/>
  <c r="N2294" i="21"/>
  <c r="J2294" i="21"/>
  <c r="L2294" i="21"/>
  <c r="E2294" i="21"/>
  <c r="F2294" i="21"/>
  <c r="D2295" i="21"/>
  <c r="J2295" i="21"/>
  <c r="P2295" i="21"/>
  <c r="L2295" i="21"/>
  <c r="I2295" i="21"/>
  <c r="H2296" i="21"/>
  <c r="N2295" i="21"/>
  <c r="Q2294" i="21"/>
  <c r="K2294" i="21"/>
  <c r="M2294" i="21"/>
  <c r="O2294" i="21"/>
  <c r="D2296" i="21"/>
  <c r="F2295" i="21"/>
  <c r="E2295" i="21"/>
  <c r="O2295" i="21"/>
  <c r="M2295" i="21"/>
  <c r="K2295" i="21"/>
  <c r="Q2295" i="21"/>
  <c r="I2296" i="21"/>
  <c r="L2296" i="21"/>
  <c r="P2296" i="21"/>
  <c r="N2296" i="21"/>
  <c r="J2296" i="21"/>
  <c r="H2297" i="21"/>
  <c r="F2296" i="21"/>
  <c r="D2297" i="21"/>
  <c r="E2296" i="21"/>
  <c r="K2296" i="21"/>
  <c r="Q2296" i="21"/>
  <c r="O2296" i="21"/>
  <c r="M2296" i="21"/>
  <c r="N2297" i="21"/>
  <c r="I2297" i="21"/>
  <c r="J2297" i="21"/>
  <c r="H2298" i="21"/>
  <c r="P2297" i="21"/>
  <c r="L2297" i="21"/>
  <c r="F2297" i="21"/>
  <c r="E2297" i="21"/>
  <c r="D2298" i="21"/>
  <c r="K2297" i="21"/>
  <c r="Q2297" i="21"/>
  <c r="O2297" i="21"/>
  <c r="M2297" i="21"/>
  <c r="P2298" i="21"/>
  <c r="L2298" i="21"/>
  <c r="J2298" i="21"/>
  <c r="I2298" i="21"/>
  <c r="N2298" i="21"/>
  <c r="H2299" i="21"/>
  <c r="E2298" i="21"/>
  <c r="D2299" i="21"/>
  <c r="F2298" i="21"/>
  <c r="Q2298" i="21"/>
  <c r="K2298" i="21"/>
  <c r="M2298" i="21"/>
  <c r="O2298" i="21"/>
  <c r="L2299" i="21"/>
  <c r="J2299" i="21"/>
  <c r="P2299" i="21"/>
  <c r="I2299" i="21"/>
  <c r="N2299" i="21"/>
  <c r="H2300" i="21"/>
  <c r="E2299" i="21"/>
  <c r="F2299" i="21"/>
  <c r="D2300" i="21"/>
  <c r="Q2299" i="21"/>
  <c r="M2299" i="21"/>
  <c r="O2299" i="21"/>
  <c r="K2299" i="21"/>
  <c r="J2300" i="21"/>
  <c r="I2300" i="21"/>
  <c r="P2300" i="21"/>
  <c r="N2300" i="21"/>
  <c r="H2301" i="21"/>
  <c r="L2300" i="21"/>
  <c r="F2300" i="21"/>
  <c r="D2301" i="21"/>
  <c r="E2300" i="21"/>
  <c r="M2300" i="21"/>
  <c r="Q2300" i="21"/>
  <c r="O2300" i="21"/>
  <c r="K2300" i="21"/>
  <c r="H2302" i="21"/>
  <c r="P2301" i="21"/>
  <c r="N2301" i="21"/>
  <c r="J2301" i="21"/>
  <c r="I2301" i="21"/>
  <c r="L2301" i="21"/>
  <c r="E2301" i="21"/>
  <c r="D2302" i="21"/>
  <c r="F2301" i="21"/>
  <c r="I2302" i="21"/>
  <c r="P2302" i="21"/>
  <c r="H2303" i="21"/>
  <c r="J2302" i="21"/>
  <c r="L2302" i="21"/>
  <c r="N2302" i="21"/>
  <c r="K2301" i="21"/>
  <c r="Q2301" i="21"/>
  <c r="M2301" i="21"/>
  <c r="O2301" i="21"/>
  <c r="E2302" i="21"/>
  <c r="F2302" i="21"/>
  <c r="D2303" i="21"/>
  <c r="O2302" i="21"/>
  <c r="K2302" i="21"/>
  <c r="Q2302" i="21"/>
  <c r="M2302" i="21"/>
  <c r="H2304" i="21"/>
  <c r="N2303" i="21"/>
  <c r="P2303" i="21"/>
  <c r="J2303" i="21"/>
  <c r="L2303" i="21"/>
  <c r="I2303" i="21"/>
  <c r="E2303" i="21"/>
  <c r="F2303" i="21"/>
  <c r="D2304" i="21"/>
  <c r="P2304" i="21"/>
  <c r="J2304" i="21"/>
  <c r="H2305" i="21"/>
  <c r="I2304" i="21"/>
  <c r="N2304" i="21"/>
  <c r="L2304" i="21"/>
  <c r="M2303" i="21"/>
  <c r="K2303" i="21"/>
  <c r="O2303" i="21"/>
  <c r="Q2303" i="21"/>
  <c r="D2305" i="21"/>
  <c r="F2304" i="21"/>
  <c r="E2304" i="21"/>
  <c r="J2305" i="21"/>
  <c r="H2306" i="21"/>
  <c r="L2305" i="21"/>
  <c r="N2305" i="21"/>
  <c r="I2305" i="21"/>
  <c r="P2305" i="21"/>
  <c r="Q2304" i="21"/>
  <c r="M2304" i="21"/>
  <c r="O2304" i="21"/>
  <c r="K2304" i="21"/>
  <c r="E2305" i="21"/>
  <c r="D2306" i="21"/>
  <c r="F2305" i="21"/>
  <c r="L2306" i="21"/>
  <c r="J2306" i="21"/>
  <c r="P2306" i="21"/>
  <c r="N2306" i="21"/>
  <c r="H2307" i="21"/>
  <c r="I2306" i="21"/>
  <c r="K2305" i="21"/>
  <c r="O2305" i="21"/>
  <c r="Q2305" i="21"/>
  <c r="M2305" i="21"/>
  <c r="F2306" i="21"/>
  <c r="D2307" i="21"/>
  <c r="E2306" i="21"/>
  <c r="H2308" i="21"/>
  <c r="N2307" i="21"/>
  <c r="L2307" i="21"/>
  <c r="J2307" i="21"/>
  <c r="P2307" i="21"/>
  <c r="I2307" i="21"/>
  <c r="Q2306" i="21"/>
  <c r="K2306" i="21"/>
  <c r="M2306" i="21"/>
  <c r="O2306" i="21"/>
  <c r="D2308" i="21"/>
  <c r="E2307" i="21"/>
  <c r="F2307" i="21"/>
  <c r="J2308" i="21"/>
  <c r="I2308" i="21"/>
  <c r="P2308" i="21"/>
  <c r="N2308" i="21"/>
  <c r="H2309" i="21"/>
  <c r="L2308" i="21"/>
  <c r="Q2307" i="21"/>
  <c r="K2307" i="21"/>
  <c r="M2307" i="21"/>
  <c r="O2307" i="21"/>
  <c r="D2309" i="21"/>
  <c r="E2308" i="21"/>
  <c r="F2308" i="21"/>
  <c r="M2308" i="21"/>
  <c r="Q2308" i="21"/>
  <c r="O2308" i="21"/>
  <c r="K2308" i="21"/>
  <c r="N2309" i="21"/>
  <c r="J2309" i="21"/>
  <c r="L2309" i="21"/>
  <c r="I2309" i="21"/>
  <c r="H2310" i="21"/>
  <c r="P2309" i="21"/>
  <c r="E2309" i="21"/>
  <c r="F2309" i="21"/>
  <c r="D2310" i="21"/>
  <c r="Q2309" i="21"/>
  <c r="O2309" i="21"/>
  <c r="K2309" i="21"/>
  <c r="M2309" i="21"/>
  <c r="L2310" i="21"/>
  <c r="H2311" i="21"/>
  <c r="P2310" i="21"/>
  <c r="I2310" i="21"/>
  <c r="J2310" i="21"/>
  <c r="N2310" i="21"/>
  <c r="F2310" i="21"/>
  <c r="E2310" i="21"/>
  <c r="D2311" i="21"/>
  <c r="L2311" i="21"/>
  <c r="I2311" i="21"/>
  <c r="J2311" i="21"/>
  <c r="N2311" i="21"/>
  <c r="P2311" i="21"/>
  <c r="H2312" i="21"/>
  <c r="Q2310" i="21"/>
  <c r="M2310" i="21"/>
  <c r="O2310" i="21"/>
  <c r="K2310" i="21"/>
  <c r="D2312" i="21"/>
  <c r="F2311" i="21"/>
  <c r="E2311" i="21"/>
  <c r="M2311" i="21"/>
  <c r="O2311" i="21"/>
  <c r="K2311" i="21"/>
  <c r="Q2311" i="21"/>
  <c r="H2313" i="21"/>
  <c r="N2312" i="21"/>
  <c r="L2312" i="21"/>
  <c r="I2312" i="21"/>
  <c r="P2312" i="21"/>
  <c r="J2312" i="21"/>
  <c r="F2312" i="21"/>
  <c r="D2313" i="21"/>
  <c r="E2312" i="21"/>
  <c r="L2313" i="21"/>
  <c r="J2313" i="21"/>
  <c r="P2313" i="21"/>
  <c r="I2313" i="21"/>
  <c r="N2313" i="21"/>
  <c r="H2314" i="21"/>
  <c r="O2312" i="21"/>
  <c r="K2312" i="21"/>
  <c r="Q2312" i="21"/>
  <c r="M2312" i="21"/>
  <c r="D2314" i="21"/>
  <c r="E2313" i="21"/>
  <c r="F2313" i="21"/>
  <c r="O2313" i="21"/>
  <c r="M2313" i="21"/>
  <c r="K2313" i="21"/>
  <c r="Q2313" i="21"/>
  <c r="I2314" i="21"/>
  <c r="H2315" i="21"/>
  <c r="L2314" i="21"/>
  <c r="J2314" i="21"/>
  <c r="N2314" i="21"/>
  <c r="P2314" i="21"/>
  <c r="E2314" i="21"/>
  <c r="F2314" i="21"/>
  <c r="D2315" i="21"/>
  <c r="K2314" i="21"/>
  <c r="O2314" i="21"/>
  <c r="M2314" i="21"/>
  <c r="Q2314" i="21"/>
  <c r="P2315" i="21"/>
  <c r="L2315" i="21"/>
  <c r="J2315" i="21"/>
  <c r="H2316" i="21"/>
  <c r="I2315" i="21"/>
  <c r="N2315" i="21"/>
  <c r="F2315" i="21"/>
  <c r="D2316" i="21"/>
  <c r="E2315" i="21"/>
  <c r="I2316" i="21"/>
  <c r="J2316" i="21"/>
  <c r="L2316" i="21"/>
  <c r="N2316" i="21"/>
  <c r="P2316" i="21"/>
  <c r="H2317" i="21"/>
  <c r="M2315" i="21"/>
  <c r="K2315" i="21"/>
  <c r="O2315" i="21"/>
  <c r="Q2315" i="21"/>
  <c r="D2317" i="21"/>
  <c r="F2316" i="21"/>
  <c r="E2316" i="21"/>
  <c r="Q2316" i="21"/>
  <c r="M2316" i="21"/>
  <c r="O2316" i="21"/>
  <c r="K2316" i="21"/>
  <c r="J2317" i="21"/>
  <c r="L2317" i="21"/>
  <c r="I2317" i="21"/>
  <c r="N2317" i="21"/>
  <c r="H2318" i="21"/>
  <c r="P2317" i="21"/>
  <c r="F2317" i="21"/>
  <c r="D2318" i="21"/>
  <c r="E2317" i="21"/>
  <c r="O2317" i="21"/>
  <c r="K2317" i="21"/>
  <c r="M2317" i="21"/>
  <c r="Q2317" i="21"/>
  <c r="N2318" i="21"/>
  <c r="L2318" i="21"/>
  <c r="H2319" i="21"/>
  <c r="J2318" i="21"/>
  <c r="P2318" i="21"/>
  <c r="I2318" i="21"/>
  <c r="F2318" i="21"/>
  <c r="D2319" i="21"/>
  <c r="E2318" i="21"/>
  <c r="P2319" i="21"/>
  <c r="J2319" i="21"/>
  <c r="H2320" i="21"/>
  <c r="L2319" i="21"/>
  <c r="N2319" i="21"/>
  <c r="I2319" i="21"/>
  <c r="K2318" i="21"/>
  <c r="O2318" i="21"/>
  <c r="Q2318" i="21"/>
  <c r="M2318" i="21"/>
  <c r="E2319" i="21"/>
  <c r="F2319" i="21"/>
  <c r="D2320" i="21"/>
  <c r="P2320" i="21"/>
  <c r="H2321" i="21"/>
  <c r="L2320" i="21"/>
  <c r="N2320" i="21"/>
  <c r="I2320" i="21"/>
  <c r="J2320" i="21"/>
  <c r="K2319" i="21"/>
  <c r="M2319" i="21"/>
  <c r="O2319" i="21"/>
  <c r="Q2319" i="21"/>
  <c r="E2320" i="21"/>
  <c r="D2321" i="21"/>
  <c r="F2320" i="21"/>
  <c r="I2321" i="21"/>
  <c r="H2322" i="21"/>
  <c r="N2321" i="21"/>
  <c r="P2321" i="21"/>
  <c r="L2321" i="21"/>
  <c r="J2321" i="21"/>
  <c r="O2320" i="21"/>
  <c r="Q2320" i="21"/>
  <c r="M2320" i="21"/>
  <c r="K2320" i="21"/>
  <c r="E2321" i="21"/>
  <c r="D2322" i="21"/>
  <c r="F2321" i="21"/>
  <c r="M2321" i="21"/>
  <c r="O2321" i="21"/>
  <c r="K2321" i="21"/>
  <c r="Q2321" i="21"/>
  <c r="L2322" i="21"/>
  <c r="J2322" i="21"/>
  <c r="P2322" i="21"/>
  <c r="I2322" i="21"/>
  <c r="H2323" i="21"/>
  <c r="N2322" i="21"/>
  <c r="D2323" i="21"/>
  <c r="E2322" i="21"/>
  <c r="F2322" i="21"/>
  <c r="M2322" i="21"/>
  <c r="K2322" i="21"/>
  <c r="O2322" i="21"/>
  <c r="Q2322" i="21"/>
  <c r="I2323" i="21"/>
  <c r="L2323" i="21"/>
  <c r="H2324" i="21"/>
  <c r="N2323" i="21"/>
  <c r="J2323" i="21"/>
  <c r="P2323" i="21"/>
  <c r="F2323" i="21"/>
  <c r="E2323" i="21"/>
  <c r="D2324" i="21"/>
  <c r="Q2323" i="21"/>
  <c r="K2323" i="21"/>
  <c r="M2323" i="21"/>
  <c r="O2323" i="21"/>
  <c r="H2325" i="21"/>
  <c r="J2324" i="21"/>
  <c r="P2324" i="21"/>
  <c r="I2324" i="21"/>
  <c r="N2324" i="21"/>
  <c r="L2324" i="21"/>
  <c r="E2324" i="21"/>
  <c r="F2324" i="21"/>
  <c r="D2325" i="21"/>
  <c r="N2325" i="21"/>
  <c r="J2325" i="21"/>
  <c r="H2326" i="21"/>
  <c r="I2325" i="21"/>
  <c r="L2325" i="21"/>
  <c r="P2325" i="21"/>
  <c r="Q2324" i="21"/>
  <c r="M2324" i="21"/>
  <c r="O2324" i="21"/>
  <c r="K2324" i="21"/>
  <c r="D2326" i="21"/>
  <c r="F2325" i="21"/>
  <c r="E2325" i="21"/>
  <c r="P2326" i="21"/>
  <c r="N2326" i="21"/>
  <c r="H2327" i="21"/>
  <c r="I2326" i="21"/>
  <c r="J2326" i="21"/>
  <c r="L2326" i="21"/>
  <c r="Q2325" i="21"/>
  <c r="O2325" i="21"/>
  <c r="K2325" i="21"/>
  <c r="M2325" i="21"/>
  <c r="F2326" i="21"/>
  <c r="D2327" i="21"/>
  <c r="E2326" i="21"/>
  <c r="N2327" i="21"/>
  <c r="I2327" i="21"/>
  <c r="H2328" i="21"/>
  <c r="J2327" i="21"/>
  <c r="L2327" i="21"/>
  <c r="P2327" i="21"/>
  <c r="M2326" i="21"/>
  <c r="Q2326" i="21"/>
  <c r="K2326" i="21"/>
  <c r="O2326" i="21"/>
  <c r="F2327" i="21"/>
  <c r="E2327" i="21"/>
  <c r="D2328" i="21"/>
  <c r="O2327" i="21"/>
  <c r="K2327" i="21"/>
  <c r="M2327" i="21"/>
  <c r="Q2327" i="21"/>
  <c r="J2328" i="21"/>
  <c r="N2328" i="21"/>
  <c r="L2328" i="21"/>
  <c r="P2328" i="21"/>
  <c r="H2329" i="21"/>
  <c r="I2328" i="21"/>
  <c r="F2328" i="21"/>
  <c r="D2329" i="21"/>
  <c r="E2328" i="21"/>
  <c r="N2329" i="21"/>
  <c r="P2329" i="21"/>
  <c r="L2329" i="21"/>
  <c r="H2330" i="21"/>
  <c r="I2329" i="21"/>
  <c r="J2329" i="21"/>
  <c r="O2328" i="21"/>
  <c r="K2328" i="21"/>
  <c r="Q2328" i="21"/>
  <c r="M2328" i="21"/>
  <c r="F2329" i="21"/>
  <c r="E2329" i="21"/>
  <c r="D2330" i="21"/>
  <c r="H2331" i="21"/>
  <c r="J2330" i="21"/>
  <c r="L2330" i="21"/>
  <c r="I2330" i="21"/>
  <c r="N2330" i="21"/>
  <c r="P2330" i="21"/>
  <c r="Q2329" i="21"/>
  <c r="K2329" i="21"/>
  <c r="M2329" i="21"/>
  <c r="O2329" i="21"/>
  <c r="E2330" i="21"/>
  <c r="D2331" i="21"/>
  <c r="F2330" i="21"/>
  <c r="J2331" i="21"/>
  <c r="N2331" i="21"/>
  <c r="I2331" i="21"/>
  <c r="H2332" i="21"/>
  <c r="L2331" i="21"/>
  <c r="P2331" i="21"/>
  <c r="M2330" i="21"/>
  <c r="O2330" i="21"/>
  <c r="Q2330" i="21"/>
  <c r="K2330" i="21"/>
  <c r="E2331" i="21"/>
  <c r="D2332" i="21"/>
  <c r="F2331" i="21"/>
  <c r="K2331" i="21"/>
  <c r="O2331" i="21"/>
  <c r="Q2331" i="21"/>
  <c r="M2331" i="21"/>
  <c r="H2333" i="21"/>
  <c r="I2332" i="21"/>
  <c r="P2332" i="21"/>
  <c r="L2332" i="21"/>
  <c r="J2332" i="21"/>
  <c r="N2332" i="21"/>
  <c r="D2333" i="21"/>
  <c r="F2332" i="21"/>
  <c r="E2332" i="21"/>
  <c r="J2333" i="21"/>
  <c r="I2333" i="21"/>
  <c r="H2334" i="21"/>
  <c r="P2333" i="21"/>
  <c r="N2333" i="21"/>
  <c r="L2333" i="21"/>
  <c r="K2332" i="21"/>
  <c r="M2332" i="21"/>
  <c r="Q2332" i="21"/>
  <c r="O2332" i="21"/>
  <c r="F2333" i="21"/>
  <c r="E2333" i="21"/>
  <c r="D2334" i="21"/>
  <c r="Q2333" i="21"/>
  <c r="K2333" i="21"/>
  <c r="M2333" i="21"/>
  <c r="O2333" i="21"/>
  <c r="I2334" i="21"/>
  <c r="P2334" i="21"/>
  <c r="J2334" i="21"/>
  <c r="H2335" i="21"/>
  <c r="N2334" i="21"/>
  <c r="L2334" i="21"/>
  <c r="E2334" i="21"/>
  <c r="D2335" i="21"/>
  <c r="F2334" i="21"/>
  <c r="M2334" i="21"/>
  <c r="O2334" i="21"/>
  <c r="Q2334" i="21"/>
  <c r="K2334" i="21"/>
  <c r="N2335" i="21"/>
  <c r="H2336" i="21"/>
  <c r="J2335" i="21"/>
  <c r="P2335" i="21"/>
  <c r="L2335" i="21"/>
  <c r="I2335" i="21"/>
  <c r="F2335" i="21"/>
  <c r="D2336" i="21"/>
  <c r="E2335" i="21"/>
  <c r="L2336" i="21"/>
  <c r="J2336" i="21"/>
  <c r="H2337" i="21"/>
  <c r="P2336" i="21"/>
  <c r="I2336" i="21"/>
  <c r="N2336" i="21"/>
  <c r="O2335" i="21"/>
  <c r="K2335" i="21"/>
  <c r="Q2335" i="21"/>
  <c r="M2335" i="21"/>
  <c r="D2337" i="21"/>
  <c r="E2336" i="21"/>
  <c r="F2336" i="21"/>
  <c r="N2337" i="21"/>
  <c r="L2337" i="21"/>
  <c r="I2337" i="21"/>
  <c r="J2337" i="21"/>
  <c r="P2337" i="21"/>
  <c r="H2338" i="21"/>
  <c r="M2336" i="21"/>
  <c r="K2336" i="21"/>
  <c r="O2336" i="21"/>
  <c r="Q2336" i="21"/>
  <c r="E2337" i="21"/>
  <c r="F2337" i="21"/>
  <c r="D2338" i="21"/>
  <c r="O2337" i="21"/>
  <c r="Q2337" i="21"/>
  <c r="M2337" i="21"/>
  <c r="K2337" i="21"/>
  <c r="I2338" i="21"/>
  <c r="J2338" i="21"/>
  <c r="P2338" i="21"/>
  <c r="H2339" i="21"/>
  <c r="N2338" i="21"/>
  <c r="L2338" i="21"/>
  <c r="E2338" i="21"/>
  <c r="D2339" i="21"/>
  <c r="F2338" i="21"/>
  <c r="O2338" i="21"/>
  <c r="M2338" i="21"/>
  <c r="K2338" i="21"/>
  <c r="Q2338" i="21"/>
  <c r="N2339" i="21"/>
  <c r="J2339" i="21"/>
  <c r="L2339" i="21"/>
  <c r="I2339" i="21"/>
  <c r="H2340" i="21"/>
  <c r="P2339" i="21"/>
  <c r="E2339" i="21"/>
  <c r="D2340" i="21"/>
  <c r="F2339" i="21"/>
  <c r="M2339" i="21"/>
  <c r="Q2339" i="21"/>
  <c r="O2339" i="21"/>
  <c r="K2339" i="21"/>
  <c r="I2340" i="21"/>
  <c r="N2340" i="21"/>
  <c r="H2341" i="21"/>
  <c r="J2340" i="21"/>
  <c r="P2340" i="21"/>
  <c r="L2340" i="21"/>
  <c r="E2340" i="21"/>
  <c r="F2340" i="21"/>
  <c r="D2341" i="21"/>
  <c r="M2340" i="21"/>
  <c r="O2340" i="21"/>
  <c r="K2340" i="21"/>
  <c r="Q2340" i="21"/>
  <c r="N2341" i="21"/>
  <c r="J2341" i="21"/>
  <c r="I2341" i="21"/>
  <c r="L2341" i="21"/>
  <c r="P2341" i="21"/>
  <c r="H2342" i="21"/>
  <c r="E2341" i="21"/>
  <c r="F2341" i="21"/>
  <c r="D2342" i="21"/>
  <c r="K2341" i="21"/>
  <c r="M2341" i="21"/>
  <c r="O2341" i="21"/>
  <c r="Q2341" i="21"/>
  <c r="P2342" i="21"/>
  <c r="H2343" i="21"/>
  <c r="L2342" i="21"/>
  <c r="I2342" i="21"/>
  <c r="J2342" i="21"/>
  <c r="N2342" i="21"/>
  <c r="F2342" i="21"/>
  <c r="D2343" i="21"/>
  <c r="E2342" i="21"/>
  <c r="P2343" i="21"/>
  <c r="J2343" i="21"/>
  <c r="L2343" i="21"/>
  <c r="I2343" i="21"/>
  <c r="N2343" i="21"/>
  <c r="H2344" i="21"/>
  <c r="O2342" i="21"/>
  <c r="K2342" i="21"/>
  <c r="M2342" i="21"/>
  <c r="Q2342" i="21"/>
  <c r="D2344" i="21"/>
  <c r="F2343" i="21"/>
  <c r="E2343" i="21"/>
  <c r="K2343" i="21"/>
  <c r="M2343" i="21"/>
  <c r="O2343" i="21"/>
  <c r="Q2343" i="21"/>
  <c r="P2344" i="21"/>
  <c r="J2344" i="21"/>
  <c r="N2344" i="21"/>
  <c r="L2344" i="21"/>
  <c r="I2344" i="21"/>
  <c r="H2345" i="21"/>
  <c r="E2344" i="21"/>
  <c r="D2345" i="21"/>
  <c r="F2344" i="21"/>
  <c r="O2344" i="21"/>
  <c r="M2344" i="21"/>
  <c r="K2344" i="21"/>
  <c r="Q2344" i="21"/>
  <c r="J2345" i="21"/>
  <c r="I2345" i="21"/>
  <c r="N2345" i="21"/>
  <c r="L2345" i="21"/>
  <c r="P2345" i="21"/>
  <c r="H2346" i="21"/>
  <c r="E2345" i="21"/>
  <c r="F2345" i="21"/>
  <c r="D2346" i="21"/>
  <c r="Q2345" i="21"/>
  <c r="M2345" i="21"/>
  <c r="O2345" i="21"/>
  <c r="K2345" i="21"/>
  <c r="I2346" i="21"/>
  <c r="P2346" i="21"/>
  <c r="L2346" i="21"/>
  <c r="N2346" i="21"/>
  <c r="J2346" i="21"/>
  <c r="H2347" i="21"/>
  <c r="E2346" i="21"/>
  <c r="D2347" i="21"/>
  <c r="F2346" i="21"/>
  <c r="K2346" i="21"/>
  <c r="O2346" i="21"/>
  <c r="M2346" i="21"/>
  <c r="Q2346" i="21"/>
  <c r="I2347" i="21"/>
  <c r="N2347" i="21"/>
  <c r="H2348" i="21"/>
  <c r="J2347" i="21"/>
  <c r="P2347" i="21"/>
  <c r="L2347" i="21"/>
  <c r="F2347" i="21"/>
  <c r="E2347" i="21"/>
  <c r="D2348" i="21"/>
  <c r="Q2347" i="21"/>
  <c r="K2347" i="21"/>
  <c r="O2347" i="21"/>
  <c r="M2347" i="21"/>
  <c r="H2349" i="21"/>
  <c r="I2348" i="21"/>
  <c r="J2348" i="21"/>
  <c r="P2348" i="21"/>
  <c r="L2348" i="21"/>
  <c r="N2348" i="21"/>
  <c r="D2349" i="21"/>
  <c r="F2348" i="21"/>
  <c r="E2348" i="21"/>
  <c r="P2349" i="21"/>
  <c r="H2350" i="21"/>
  <c r="J2349" i="21"/>
  <c r="N2349" i="21"/>
  <c r="L2349" i="21"/>
  <c r="I2349" i="21"/>
  <c r="M2348" i="21"/>
  <c r="Q2348" i="21"/>
  <c r="O2348" i="21"/>
  <c r="K2348" i="21"/>
  <c r="F2349" i="21"/>
  <c r="D2350" i="21"/>
  <c r="E2349" i="21"/>
  <c r="L2350" i="21"/>
  <c r="P2350" i="21"/>
  <c r="I2350" i="21"/>
  <c r="H2351" i="21"/>
  <c r="J2350" i="21"/>
  <c r="N2350" i="21"/>
  <c r="O2349" i="21"/>
  <c r="K2349" i="21"/>
  <c r="Q2349" i="21"/>
  <c r="M2349" i="21"/>
  <c r="D2351" i="21"/>
  <c r="F2350" i="21"/>
  <c r="E2350" i="21"/>
  <c r="M2350" i="21"/>
  <c r="Q2350" i="21"/>
  <c r="O2350" i="21"/>
  <c r="K2350" i="21"/>
  <c r="I2351" i="21"/>
  <c r="J2351" i="21"/>
  <c r="P2351" i="21"/>
  <c r="L2351" i="21"/>
  <c r="N2351" i="21"/>
  <c r="H2352" i="21"/>
  <c r="F2351" i="21"/>
  <c r="D2352" i="21"/>
  <c r="E2351" i="21"/>
  <c r="M2351" i="21"/>
  <c r="Q2351" i="21"/>
  <c r="K2351" i="21"/>
  <c r="O2351" i="21"/>
  <c r="I2352" i="21"/>
  <c r="J2352" i="21"/>
  <c r="H2353" i="21"/>
  <c r="N2352" i="21"/>
  <c r="L2352" i="21"/>
  <c r="P2352" i="21"/>
  <c r="F2352" i="21"/>
  <c r="D2353" i="21"/>
  <c r="E2352" i="21"/>
  <c r="K2352" i="21"/>
  <c r="O2352" i="21"/>
  <c r="M2352" i="21"/>
  <c r="Q2352" i="21"/>
  <c r="I2353" i="21"/>
  <c r="J2353" i="21"/>
  <c r="H2354" i="21"/>
  <c r="N2353" i="21"/>
  <c r="L2353" i="21"/>
  <c r="P2353" i="21"/>
  <c r="E2353" i="21"/>
  <c r="F2353" i="21"/>
  <c r="D2354" i="21"/>
  <c r="K2353" i="21"/>
  <c r="M2353" i="21"/>
  <c r="O2353" i="21"/>
  <c r="Q2353" i="21"/>
  <c r="H2355" i="21"/>
  <c r="L2354" i="21"/>
  <c r="J2354" i="21"/>
  <c r="I2354" i="21"/>
  <c r="N2354" i="21"/>
  <c r="P2354" i="21"/>
  <c r="E2354" i="21"/>
  <c r="D2355" i="21"/>
  <c r="F2354" i="21"/>
  <c r="I2355" i="21"/>
  <c r="J2355" i="21"/>
  <c r="H2356" i="21"/>
  <c r="P2355" i="21"/>
  <c r="N2355" i="21"/>
  <c r="L2355" i="21"/>
  <c r="O2354" i="21"/>
  <c r="Q2354" i="21"/>
  <c r="M2354" i="21"/>
  <c r="K2354" i="21"/>
  <c r="F2355" i="21"/>
  <c r="E2355" i="21"/>
  <c r="D2356" i="21"/>
  <c r="Q2355" i="21"/>
  <c r="K2355" i="21"/>
  <c r="O2355" i="21"/>
  <c r="M2355" i="21"/>
  <c r="I2356" i="21"/>
  <c r="J2356" i="21"/>
  <c r="N2356" i="21"/>
  <c r="P2356" i="21"/>
  <c r="L2356" i="21"/>
  <c r="H2357" i="21"/>
  <c r="E2356" i="21"/>
  <c r="F2356" i="21"/>
  <c r="D2357" i="21"/>
  <c r="K2356" i="21"/>
  <c r="Q2356" i="21"/>
  <c r="O2356" i="21"/>
  <c r="M2356" i="21"/>
  <c r="I2357" i="21"/>
  <c r="P2357" i="21"/>
  <c r="N2357" i="21"/>
  <c r="H2358" i="21"/>
  <c r="L2357" i="21"/>
  <c r="J2357" i="21"/>
  <c r="E2357" i="21"/>
  <c r="D2358" i="21"/>
  <c r="F2357" i="21"/>
  <c r="O2357" i="21"/>
  <c r="K2357" i="21"/>
  <c r="Q2357" i="21"/>
  <c r="M2357" i="21"/>
  <c r="H2359" i="21"/>
  <c r="N2358" i="21"/>
  <c r="I2358" i="21"/>
  <c r="L2358" i="21"/>
  <c r="J2358" i="21"/>
  <c r="P2358" i="21"/>
  <c r="E2358" i="21"/>
  <c r="F2358" i="21"/>
  <c r="D2359" i="21"/>
  <c r="N2359" i="21"/>
  <c r="J2359" i="21"/>
  <c r="P2359" i="21"/>
  <c r="I2359" i="21"/>
  <c r="H2360" i="21"/>
  <c r="L2359" i="21"/>
  <c r="O2358" i="21"/>
  <c r="K2358" i="21"/>
  <c r="M2358" i="21"/>
  <c r="Q2358" i="21"/>
  <c r="D2360" i="21"/>
  <c r="F2359" i="21"/>
  <c r="E2359" i="21"/>
  <c r="M2359" i="21"/>
  <c r="O2359" i="21"/>
  <c r="K2359" i="21"/>
  <c r="Q2359" i="21"/>
  <c r="L2360" i="21"/>
  <c r="I2360" i="21"/>
  <c r="J2360" i="21"/>
  <c r="H2361" i="21"/>
  <c r="P2360" i="21"/>
  <c r="N2360" i="21"/>
  <c r="F2360" i="21"/>
  <c r="D2361" i="21"/>
  <c r="E2360" i="21"/>
  <c r="K2360" i="21"/>
  <c r="Q2360" i="21"/>
  <c r="M2360" i="21"/>
  <c r="O2360" i="21"/>
  <c r="I2361" i="21"/>
  <c r="H2362" i="21"/>
  <c r="J2361" i="21"/>
  <c r="L2361" i="21"/>
  <c r="N2361" i="21"/>
  <c r="P2361" i="21"/>
  <c r="F2361" i="21"/>
  <c r="E2361" i="21"/>
  <c r="D2362" i="21"/>
  <c r="Q2361" i="21"/>
  <c r="K2361" i="21"/>
  <c r="O2361" i="21"/>
  <c r="M2361" i="21"/>
  <c r="H2363" i="21"/>
  <c r="J2362" i="21"/>
  <c r="L2362" i="21"/>
  <c r="I2362" i="21"/>
  <c r="P2362" i="21"/>
  <c r="N2362" i="21"/>
  <c r="D2363" i="21"/>
  <c r="E2362" i="21"/>
  <c r="F2362" i="21"/>
  <c r="J2363" i="21"/>
  <c r="H2364" i="21"/>
  <c r="N2363" i="21"/>
  <c r="L2363" i="21"/>
  <c r="P2363" i="21"/>
  <c r="I2363" i="21"/>
  <c r="O2362" i="21"/>
  <c r="Q2362" i="21"/>
  <c r="K2362" i="21"/>
  <c r="M2362" i="21"/>
  <c r="F2363" i="21"/>
  <c r="D2364" i="21"/>
  <c r="E2363" i="21"/>
  <c r="L2364" i="21"/>
  <c r="I2364" i="21"/>
  <c r="J2364" i="21"/>
  <c r="N2364" i="21"/>
  <c r="P2364" i="21"/>
  <c r="H2365" i="21"/>
  <c r="K2363" i="21"/>
  <c r="M2363" i="21"/>
  <c r="Q2363" i="21"/>
  <c r="O2363" i="21"/>
  <c r="F2364" i="21"/>
  <c r="E2364" i="21"/>
  <c r="D2365" i="21"/>
  <c r="M2364" i="21"/>
  <c r="O2364" i="21"/>
  <c r="Q2364" i="21"/>
  <c r="K2364" i="21"/>
  <c r="P2365" i="21"/>
  <c r="N2365" i="21"/>
  <c r="L2365" i="21"/>
  <c r="I2365" i="21"/>
  <c r="J2365" i="21"/>
  <c r="H2366" i="21"/>
  <c r="E2365" i="21"/>
  <c r="D2366" i="21"/>
  <c r="F2365" i="21"/>
  <c r="K2365" i="21"/>
  <c r="Q2365" i="21"/>
  <c r="M2365" i="21"/>
  <c r="O2365" i="21"/>
  <c r="N2366" i="21"/>
  <c r="H2367" i="21"/>
  <c r="I2366" i="21"/>
  <c r="L2366" i="21"/>
  <c r="J2366" i="21"/>
  <c r="P2366" i="21"/>
  <c r="E2366" i="21"/>
  <c r="F2366" i="21"/>
  <c r="D2367" i="21"/>
  <c r="P2367" i="21"/>
  <c r="H2368" i="21"/>
  <c r="N2367" i="21"/>
  <c r="I2367" i="21"/>
  <c r="L2367" i="21"/>
  <c r="J2367" i="21"/>
  <c r="Q2366" i="21"/>
  <c r="O2366" i="21"/>
  <c r="K2366" i="21"/>
  <c r="M2366" i="21"/>
  <c r="D2368" i="21"/>
  <c r="F2367" i="21"/>
  <c r="E2367" i="21"/>
  <c r="J2368" i="21"/>
  <c r="H2369" i="21"/>
  <c r="P2368" i="21"/>
  <c r="I2368" i="21"/>
  <c r="N2368" i="21"/>
  <c r="L2368" i="21"/>
  <c r="M2367" i="21"/>
  <c r="K2367" i="21"/>
  <c r="Q2367" i="21"/>
  <c r="O2367" i="21"/>
  <c r="D2369" i="21"/>
  <c r="F2368" i="21"/>
  <c r="E2368" i="21"/>
  <c r="J2369" i="21"/>
  <c r="H2370" i="21"/>
  <c r="N2369" i="21"/>
  <c r="L2369" i="21"/>
  <c r="I2369" i="21"/>
  <c r="P2369" i="21"/>
  <c r="M2368" i="21"/>
  <c r="O2368" i="21"/>
  <c r="K2368" i="21"/>
  <c r="Q2368" i="21"/>
  <c r="E2369" i="21"/>
  <c r="D2370" i="21"/>
  <c r="F2369" i="21"/>
  <c r="P2370" i="21"/>
  <c r="I2370" i="21"/>
  <c r="N2370" i="21"/>
  <c r="L2370" i="21"/>
  <c r="H2371" i="21"/>
  <c r="J2370" i="21"/>
  <c r="Q2369" i="21"/>
  <c r="K2369" i="21"/>
  <c r="O2369" i="21"/>
  <c r="M2369" i="21"/>
  <c r="F2370" i="21"/>
  <c r="D2371" i="21"/>
  <c r="E2370" i="21"/>
  <c r="K2370" i="21"/>
  <c r="M2370" i="21"/>
  <c r="Q2370" i="21"/>
  <c r="O2370" i="21"/>
  <c r="N2371" i="21"/>
  <c r="P2371" i="21"/>
  <c r="L2371" i="21"/>
  <c r="I2371" i="21"/>
  <c r="H2372" i="21"/>
  <c r="J2371" i="21"/>
  <c r="D2372" i="21"/>
  <c r="E2371" i="21"/>
  <c r="F2371" i="21"/>
  <c r="K2371" i="21"/>
  <c r="O2371" i="21"/>
  <c r="Q2371" i="21"/>
  <c r="M2371" i="21"/>
  <c r="H2373" i="21"/>
  <c r="P2372" i="21"/>
  <c r="L2372" i="21"/>
  <c r="N2372" i="21"/>
  <c r="J2372" i="21"/>
  <c r="I2372" i="21"/>
  <c r="D2373" i="21"/>
  <c r="E2372" i="21"/>
  <c r="F2372" i="21"/>
  <c r="H2374" i="21"/>
  <c r="N2373" i="21"/>
  <c r="J2373" i="21"/>
  <c r="P2373" i="21"/>
  <c r="I2373" i="21"/>
  <c r="L2373" i="21"/>
  <c r="K2372" i="21"/>
  <c r="O2372" i="21"/>
  <c r="M2372" i="21"/>
  <c r="Q2372" i="21"/>
  <c r="F2373" i="21"/>
  <c r="E2373" i="21"/>
  <c r="D2374" i="21"/>
  <c r="N2374" i="21"/>
  <c r="P2374" i="21"/>
  <c r="J2374" i="21"/>
  <c r="L2374" i="21"/>
  <c r="H2375" i="21"/>
  <c r="I2374" i="21"/>
  <c r="M2373" i="21"/>
  <c r="K2373" i="21"/>
  <c r="O2373" i="21"/>
  <c r="Q2373" i="21"/>
  <c r="E2374" i="21"/>
  <c r="D2375" i="21"/>
  <c r="F2374" i="21"/>
  <c r="I2375" i="21"/>
  <c r="P2375" i="21"/>
  <c r="H2376" i="21"/>
  <c r="L2375" i="21"/>
  <c r="N2375" i="21"/>
  <c r="J2375" i="21"/>
  <c r="O2374" i="21"/>
  <c r="M2374" i="21"/>
  <c r="K2374" i="21"/>
  <c r="Q2374" i="21"/>
  <c r="D2376" i="21"/>
  <c r="F2375" i="21"/>
  <c r="E2375" i="21"/>
  <c r="M2375" i="21"/>
  <c r="K2375" i="21"/>
  <c r="Q2375" i="21"/>
  <c r="O2375" i="21"/>
  <c r="N2376" i="21"/>
  <c r="P2376" i="21"/>
  <c r="J2376" i="21"/>
  <c r="I2376" i="21"/>
  <c r="L2376" i="21"/>
  <c r="H2377" i="21"/>
  <c r="F2376" i="21"/>
  <c r="D2377" i="21"/>
  <c r="E2376" i="21"/>
  <c r="Q2376" i="21"/>
  <c r="O2376" i="21"/>
  <c r="M2376" i="21"/>
  <c r="K2376" i="21"/>
  <c r="I2377" i="21"/>
  <c r="P2377" i="21"/>
  <c r="J2377" i="21"/>
  <c r="H2378" i="21"/>
  <c r="N2377" i="21"/>
  <c r="L2377" i="21"/>
  <c r="E2377" i="21"/>
  <c r="D2378" i="21"/>
  <c r="F2377" i="21"/>
  <c r="M2377" i="21"/>
  <c r="Q2377" i="21"/>
  <c r="K2377" i="21"/>
  <c r="O2377" i="21"/>
  <c r="I2378" i="21"/>
  <c r="H2379" i="21"/>
  <c r="N2378" i="21"/>
  <c r="P2378" i="21"/>
  <c r="J2378" i="21"/>
  <c r="L2378" i="21"/>
  <c r="E2378" i="21"/>
  <c r="F2378" i="21"/>
  <c r="D2379" i="21"/>
  <c r="O2378" i="21"/>
  <c r="Q2378" i="21"/>
  <c r="K2378" i="21"/>
  <c r="M2378" i="21"/>
  <c r="P2379" i="21"/>
  <c r="H2380" i="21"/>
  <c r="L2379" i="21"/>
  <c r="N2379" i="21"/>
  <c r="I2379" i="21"/>
  <c r="J2379" i="21"/>
  <c r="F2379" i="21"/>
  <c r="D2380" i="21"/>
  <c r="E2379" i="21"/>
  <c r="N2380" i="21"/>
  <c r="H2381" i="21"/>
  <c r="L2380" i="21"/>
  <c r="J2380" i="21"/>
  <c r="P2380" i="21"/>
  <c r="I2380" i="21"/>
  <c r="Q2379" i="21"/>
  <c r="O2379" i="21"/>
  <c r="M2379" i="21"/>
  <c r="K2379" i="21"/>
  <c r="D2381" i="21"/>
  <c r="F2380" i="21"/>
  <c r="E2380" i="21"/>
  <c r="L2381" i="21"/>
  <c r="I2381" i="21"/>
  <c r="J2381" i="21"/>
  <c r="H2382" i="21"/>
  <c r="N2381" i="21"/>
  <c r="P2381" i="21"/>
  <c r="K2380" i="21"/>
  <c r="Q2380" i="21"/>
  <c r="M2380" i="21"/>
  <c r="O2380" i="21"/>
  <c r="F2381" i="21"/>
  <c r="D2382" i="21"/>
  <c r="E2381" i="21"/>
  <c r="Q2381" i="21"/>
  <c r="M2381" i="21"/>
  <c r="K2381" i="21"/>
  <c r="O2381" i="21"/>
  <c r="I2382" i="21"/>
  <c r="H2383" i="21"/>
  <c r="P2382" i="21"/>
  <c r="N2382" i="21"/>
  <c r="L2382" i="21"/>
  <c r="J2382" i="21"/>
  <c r="E2382" i="21"/>
  <c r="F2382" i="21"/>
  <c r="D2383" i="21"/>
  <c r="O2382" i="21"/>
  <c r="Q2382" i="21"/>
  <c r="K2382" i="21"/>
  <c r="M2382" i="21"/>
  <c r="J2383" i="21"/>
  <c r="N2383" i="21"/>
  <c r="L2383" i="21"/>
  <c r="H2384" i="21"/>
  <c r="I2383" i="21"/>
  <c r="P2383" i="21"/>
  <c r="E2383" i="21"/>
  <c r="F2383" i="21"/>
  <c r="D2384" i="21"/>
  <c r="L2384" i="21"/>
  <c r="J2384" i="21"/>
  <c r="H2385" i="21"/>
  <c r="N2384" i="21"/>
  <c r="P2384" i="21"/>
  <c r="I2384" i="21"/>
  <c r="Q2383" i="21"/>
  <c r="M2383" i="21"/>
  <c r="O2383" i="21"/>
  <c r="K2383" i="21"/>
  <c r="D2385" i="21"/>
  <c r="F2384" i="21"/>
  <c r="E2384" i="21"/>
  <c r="L2385" i="21"/>
  <c r="N2385" i="21"/>
  <c r="P2385" i="21"/>
  <c r="J2385" i="21"/>
  <c r="I2385" i="21"/>
  <c r="H2386" i="21"/>
  <c r="Q2384" i="21"/>
  <c r="M2384" i="21"/>
  <c r="K2384" i="21"/>
  <c r="O2384" i="21"/>
  <c r="E2385" i="21"/>
  <c r="D2386" i="21"/>
  <c r="F2385" i="21"/>
  <c r="M2385" i="21"/>
  <c r="K2385" i="21"/>
  <c r="O2385" i="21"/>
  <c r="Q2385" i="21"/>
  <c r="P2386" i="21"/>
  <c r="L2386" i="21"/>
  <c r="N2386" i="21"/>
  <c r="J2386" i="21"/>
  <c r="H2387" i="21"/>
  <c r="I2386" i="21"/>
  <c r="E2386" i="21"/>
  <c r="D2387" i="21"/>
  <c r="F2386" i="21"/>
  <c r="N2387" i="21"/>
  <c r="H2388" i="21"/>
  <c r="J2387" i="21"/>
  <c r="I2387" i="21"/>
  <c r="L2387" i="21"/>
  <c r="P2387" i="21"/>
  <c r="Q2386" i="21"/>
  <c r="K2386" i="21"/>
  <c r="M2386" i="21"/>
  <c r="O2386" i="21"/>
  <c r="E2387" i="21"/>
  <c r="D2388" i="21"/>
  <c r="F2387" i="21"/>
  <c r="N2388" i="21"/>
  <c r="H2389" i="21"/>
  <c r="I2388" i="21"/>
  <c r="J2388" i="21"/>
  <c r="P2388" i="21"/>
  <c r="L2388" i="21"/>
  <c r="O2387" i="21"/>
  <c r="M2387" i="21"/>
  <c r="Q2387" i="21"/>
  <c r="K2387" i="21"/>
  <c r="E2388" i="21"/>
  <c r="F2388" i="21"/>
  <c r="D2389" i="21"/>
  <c r="H2390" i="21"/>
  <c r="N2389" i="21"/>
  <c r="J2389" i="21"/>
  <c r="I2389" i="21"/>
  <c r="L2389" i="21"/>
  <c r="P2389" i="21"/>
  <c r="Q2388" i="21"/>
  <c r="O2388" i="21"/>
  <c r="K2388" i="21"/>
  <c r="M2388" i="21"/>
  <c r="F2389" i="21"/>
  <c r="E2389" i="21"/>
  <c r="D2390" i="21"/>
  <c r="H2391" i="21"/>
  <c r="L2390" i="21"/>
  <c r="I2390" i="21"/>
  <c r="J2390" i="21"/>
  <c r="N2390" i="21"/>
  <c r="P2390" i="21"/>
  <c r="M2389" i="21"/>
  <c r="K2389" i="21"/>
  <c r="Q2389" i="21"/>
  <c r="O2389" i="21"/>
  <c r="E2390" i="21"/>
  <c r="D2391" i="21"/>
  <c r="F2390" i="21"/>
  <c r="J2391" i="21"/>
  <c r="I2391" i="21"/>
  <c r="N2391" i="21"/>
  <c r="H2392" i="21"/>
  <c r="P2391" i="21"/>
  <c r="L2391" i="21"/>
  <c r="K2390" i="21"/>
  <c r="O2390" i="21"/>
  <c r="Q2390" i="21"/>
  <c r="M2390" i="21"/>
  <c r="F2391" i="21"/>
  <c r="E2391" i="21"/>
  <c r="D2392" i="21"/>
  <c r="K2391" i="21"/>
  <c r="Q2391" i="21"/>
  <c r="O2391" i="21"/>
  <c r="M2391" i="21"/>
  <c r="N2392" i="21"/>
  <c r="H2393" i="21"/>
  <c r="P2392" i="21"/>
  <c r="J2392" i="21"/>
  <c r="I2392" i="21"/>
  <c r="L2392" i="21"/>
  <c r="E2392" i="21"/>
  <c r="D2393" i="21"/>
  <c r="F2392" i="21"/>
  <c r="I2393" i="21"/>
  <c r="J2393" i="21"/>
  <c r="H2394" i="21"/>
  <c r="N2393" i="21"/>
  <c r="L2393" i="21"/>
  <c r="P2393" i="21"/>
  <c r="K2392" i="21"/>
  <c r="Q2392" i="21"/>
  <c r="M2392" i="21"/>
  <c r="O2392" i="21"/>
  <c r="E2393" i="21"/>
  <c r="F2393" i="21"/>
  <c r="D2394" i="21"/>
  <c r="Q2393" i="21"/>
  <c r="M2393" i="21"/>
  <c r="O2393" i="21"/>
  <c r="K2393" i="21"/>
  <c r="I2394" i="21"/>
  <c r="P2394" i="21"/>
  <c r="L2394" i="21"/>
  <c r="H2395" i="21"/>
  <c r="J2394" i="21"/>
  <c r="N2394" i="21"/>
  <c r="E2394" i="21"/>
  <c r="D2395" i="21"/>
  <c r="F2394" i="21"/>
  <c r="K2394" i="21"/>
  <c r="O2394" i="21"/>
  <c r="Q2394" i="21"/>
  <c r="M2394" i="21"/>
  <c r="N2395" i="21"/>
  <c r="J2395" i="21"/>
  <c r="P2395" i="21"/>
  <c r="L2395" i="21"/>
  <c r="H2396" i="21"/>
  <c r="I2395" i="21"/>
  <c r="E2395" i="21"/>
  <c r="F2395" i="21"/>
  <c r="D2396" i="21"/>
  <c r="L2396" i="21"/>
  <c r="H2397" i="21"/>
  <c r="J2396" i="21"/>
  <c r="P2396" i="21"/>
  <c r="I2396" i="21"/>
  <c r="N2396" i="21"/>
  <c r="M2395" i="21"/>
  <c r="O2395" i="21"/>
  <c r="Q2395" i="21"/>
  <c r="K2395" i="21"/>
  <c r="E2396" i="21"/>
  <c r="F2396" i="21"/>
  <c r="D2397" i="21"/>
  <c r="H2398" i="21"/>
  <c r="L2397" i="21"/>
  <c r="N2397" i="21"/>
  <c r="P2397" i="21"/>
  <c r="I2397" i="21"/>
  <c r="J2397" i="21"/>
  <c r="M2396" i="21"/>
  <c r="K2396" i="21"/>
  <c r="Q2396" i="21"/>
  <c r="O2396" i="21"/>
  <c r="F2397" i="21"/>
  <c r="E2397" i="21"/>
  <c r="D2398" i="21"/>
  <c r="L2398" i="21"/>
  <c r="J2398" i="21"/>
  <c r="P2398" i="21"/>
  <c r="H2399" i="21"/>
  <c r="I2398" i="21"/>
  <c r="N2398" i="21"/>
  <c r="O2397" i="21"/>
  <c r="M2397" i="21"/>
  <c r="Q2397" i="21"/>
  <c r="K2397" i="21"/>
  <c r="F2398" i="21"/>
  <c r="D2399" i="21"/>
  <c r="E2398" i="21"/>
  <c r="L2399" i="21"/>
  <c r="P2399" i="21"/>
  <c r="N2399" i="21"/>
  <c r="J2399" i="21"/>
  <c r="I2399" i="21"/>
  <c r="H2400" i="21"/>
  <c r="M2398" i="21"/>
  <c r="K2398" i="21"/>
  <c r="Q2398" i="21"/>
  <c r="O2398" i="21"/>
  <c r="E2399" i="21"/>
  <c r="F2399" i="21"/>
  <c r="D2400" i="21"/>
  <c r="O2399" i="21"/>
  <c r="Q2399" i="21"/>
  <c r="M2399" i="21"/>
  <c r="K2399" i="21"/>
  <c r="P2400" i="21"/>
  <c r="N2400" i="21"/>
  <c r="J2400" i="21"/>
  <c r="H2401" i="21"/>
  <c r="L2400" i="21"/>
  <c r="I2400" i="21"/>
  <c r="E2400" i="21"/>
  <c r="F2400" i="21"/>
  <c r="D2401" i="21"/>
  <c r="H2402" i="21"/>
  <c r="J2401" i="21"/>
  <c r="N2401" i="21"/>
  <c r="P2401" i="21"/>
  <c r="L2401" i="21"/>
  <c r="I2401" i="21"/>
  <c r="Q2400" i="21"/>
  <c r="K2400" i="21"/>
  <c r="M2400" i="21"/>
  <c r="O2400" i="21"/>
  <c r="E2401" i="21"/>
  <c r="F2401" i="21"/>
  <c r="D2402" i="21"/>
  <c r="L2402" i="21"/>
  <c r="J2402" i="21"/>
  <c r="I2402" i="21"/>
  <c r="H2403" i="21"/>
  <c r="N2402" i="21"/>
  <c r="P2402" i="21"/>
  <c r="O2401" i="21"/>
  <c r="Q2401" i="21"/>
  <c r="M2401" i="21"/>
  <c r="K2401" i="21"/>
  <c r="D2403" i="21"/>
  <c r="E2402" i="21"/>
  <c r="F2402" i="21"/>
  <c r="Q2402" i="21"/>
  <c r="O2402" i="21"/>
  <c r="K2402" i="21"/>
  <c r="M2402" i="21"/>
  <c r="J2403" i="21"/>
  <c r="H2404" i="21"/>
  <c r="P2403" i="21"/>
  <c r="L2403" i="21"/>
  <c r="N2403" i="21"/>
  <c r="I2403" i="21"/>
  <c r="E2403" i="21"/>
  <c r="D2404" i="21"/>
  <c r="F2403" i="21"/>
  <c r="J2404" i="21"/>
  <c r="P2404" i="21"/>
  <c r="H2405" i="21"/>
  <c r="I2404" i="21"/>
  <c r="N2404" i="21"/>
  <c r="L2404" i="21"/>
  <c r="Q2403" i="21"/>
  <c r="O2403" i="21"/>
  <c r="M2403" i="21"/>
  <c r="K2403" i="21"/>
  <c r="D2405" i="21"/>
  <c r="F2404" i="21"/>
  <c r="E2404" i="21"/>
  <c r="L2405" i="21"/>
  <c r="H2406" i="21"/>
  <c r="P2405" i="21"/>
  <c r="I2405" i="21"/>
  <c r="N2405" i="21"/>
  <c r="J2405" i="21"/>
  <c r="Q2404" i="21"/>
  <c r="M2404" i="21"/>
  <c r="O2404" i="21"/>
  <c r="K2404" i="21"/>
  <c r="D2406" i="21"/>
  <c r="F2405" i="21"/>
  <c r="E2405" i="21"/>
  <c r="L2406" i="21"/>
  <c r="H2407" i="21"/>
  <c r="J2406" i="21"/>
  <c r="I2406" i="21"/>
  <c r="N2406" i="21"/>
  <c r="P2406" i="21"/>
  <c r="O2405" i="21"/>
  <c r="K2405" i="21"/>
  <c r="Q2405" i="21"/>
  <c r="M2405" i="21"/>
  <c r="D2407" i="21"/>
  <c r="E2406" i="21"/>
  <c r="F2406" i="21"/>
  <c r="I2407" i="21"/>
  <c r="L2407" i="21"/>
  <c r="J2407" i="21"/>
  <c r="H2408" i="21"/>
  <c r="P2407" i="21"/>
  <c r="N2407" i="21"/>
  <c r="M2406" i="21"/>
  <c r="O2406" i="21"/>
  <c r="Q2406" i="21"/>
  <c r="K2406" i="21"/>
  <c r="D2408" i="21"/>
  <c r="F2407" i="21"/>
  <c r="E2407" i="21"/>
  <c r="O2407" i="21"/>
  <c r="Q2407" i="21"/>
  <c r="K2407" i="21"/>
  <c r="M2407" i="21"/>
  <c r="N2408" i="21"/>
  <c r="I2408" i="21"/>
  <c r="H2409" i="21"/>
  <c r="J2408" i="21"/>
  <c r="P2408" i="21"/>
  <c r="L2408" i="21"/>
  <c r="E2408" i="21"/>
  <c r="D2409" i="21"/>
  <c r="F2408" i="21"/>
  <c r="M2408" i="21"/>
  <c r="K2408" i="21"/>
  <c r="Q2408" i="21"/>
  <c r="O2408" i="21"/>
  <c r="H2410" i="21"/>
  <c r="J2409" i="21"/>
  <c r="N2409" i="21"/>
  <c r="P2409" i="21"/>
  <c r="I2409" i="21"/>
  <c r="L2409" i="21"/>
  <c r="E2409" i="21"/>
  <c r="F2409" i="21"/>
  <c r="D2410" i="21"/>
  <c r="I2410" i="21"/>
  <c r="L2410" i="21"/>
  <c r="P2410" i="21"/>
  <c r="J2410" i="21"/>
  <c r="H2411" i="21"/>
  <c r="N2410" i="21"/>
  <c r="O2409" i="21"/>
  <c r="M2409" i="21"/>
  <c r="Q2409" i="21"/>
  <c r="K2409" i="21"/>
  <c r="D2411" i="21"/>
  <c r="E2410" i="21"/>
  <c r="F2410" i="21"/>
  <c r="O2410" i="21"/>
  <c r="K2410" i="21"/>
  <c r="Q2410" i="21"/>
  <c r="M2410" i="21"/>
  <c r="J2411" i="21"/>
  <c r="H2412" i="21"/>
  <c r="L2411" i="21"/>
  <c r="I2411" i="21"/>
  <c r="P2411" i="21"/>
  <c r="N2411" i="21"/>
  <c r="E2411" i="21"/>
  <c r="D2412" i="21"/>
  <c r="F2411" i="21"/>
  <c r="J2412" i="21"/>
  <c r="P2412" i="21"/>
  <c r="L2412" i="21"/>
  <c r="I2412" i="21"/>
  <c r="N2412" i="21"/>
  <c r="H2413" i="21"/>
  <c r="Q2411" i="21"/>
  <c r="K2411" i="21"/>
  <c r="M2411" i="21"/>
  <c r="O2411" i="21"/>
  <c r="D2413" i="21"/>
  <c r="F2412" i="21"/>
  <c r="E2412" i="21"/>
  <c r="Q2412" i="21"/>
  <c r="K2412" i="21"/>
  <c r="M2412" i="21"/>
  <c r="O2412" i="21"/>
  <c r="P2413" i="21"/>
  <c r="J2413" i="21"/>
  <c r="I2413" i="21"/>
  <c r="L2413" i="21"/>
  <c r="N2413" i="21"/>
  <c r="H2414" i="21"/>
  <c r="E2413" i="21"/>
  <c r="F2413" i="21"/>
  <c r="D2414" i="21"/>
  <c r="O2413" i="21"/>
  <c r="K2413" i="21"/>
  <c r="M2413" i="21"/>
  <c r="Q2413" i="21"/>
  <c r="H2415" i="21"/>
  <c r="L2414" i="21"/>
  <c r="I2414" i="21"/>
  <c r="P2414" i="21"/>
  <c r="J2414" i="21"/>
  <c r="N2414" i="21"/>
  <c r="E2414" i="21"/>
  <c r="D2415" i="21"/>
  <c r="F2414" i="21"/>
  <c r="I2415" i="21"/>
  <c r="N2415" i="21"/>
  <c r="H2416" i="21"/>
  <c r="J2415" i="21"/>
  <c r="L2415" i="21"/>
  <c r="P2415" i="21"/>
  <c r="Q2414" i="21"/>
  <c r="K2414" i="21"/>
  <c r="M2414" i="21"/>
  <c r="O2414" i="21"/>
  <c r="F2415" i="21"/>
  <c r="E2415" i="21"/>
  <c r="D2416" i="21"/>
  <c r="M2415" i="21"/>
  <c r="Q2415" i="21"/>
  <c r="O2415" i="21"/>
  <c r="K2415" i="21"/>
  <c r="J2416" i="21"/>
  <c r="L2416" i="21"/>
  <c r="I2416" i="21"/>
  <c r="H2417" i="21"/>
  <c r="P2416" i="21"/>
  <c r="N2416" i="21"/>
  <c r="F2416" i="21"/>
  <c r="E2416" i="21"/>
  <c r="D2417" i="21"/>
  <c r="M2416" i="21"/>
  <c r="O2416" i="21"/>
  <c r="K2416" i="21"/>
  <c r="Q2416" i="21"/>
  <c r="J2417" i="21"/>
  <c r="H2418" i="21"/>
  <c r="P2417" i="21"/>
  <c r="I2417" i="21"/>
  <c r="L2417" i="21"/>
  <c r="N2417" i="21"/>
  <c r="E2417" i="21"/>
  <c r="F2417" i="21"/>
  <c r="D2418" i="21"/>
  <c r="N2418" i="21"/>
  <c r="I2418" i="21"/>
  <c r="P2418" i="21"/>
  <c r="J2418" i="21"/>
  <c r="H2419" i="21"/>
  <c r="L2418" i="21"/>
  <c r="Q2417" i="21"/>
  <c r="K2417" i="21"/>
  <c r="O2417" i="21"/>
  <c r="M2417" i="21"/>
  <c r="D2419" i="21"/>
  <c r="E2418" i="21"/>
  <c r="F2418" i="21"/>
  <c r="K2418" i="21"/>
  <c r="M2418" i="21"/>
  <c r="O2418" i="21"/>
  <c r="Q2418" i="21"/>
  <c r="J2419" i="21"/>
  <c r="N2419" i="21"/>
  <c r="L2419" i="21"/>
  <c r="P2419" i="21"/>
  <c r="H2420" i="21"/>
  <c r="I2419" i="21"/>
  <c r="D2420" i="21"/>
  <c r="E2419" i="21"/>
  <c r="F2419" i="21"/>
  <c r="L2420" i="21"/>
  <c r="J2420" i="21"/>
  <c r="N2420" i="21"/>
  <c r="H2421" i="21"/>
  <c r="I2420" i="21"/>
  <c r="P2420" i="21"/>
  <c r="O2419" i="21"/>
  <c r="Q2419" i="21"/>
  <c r="M2419" i="21"/>
  <c r="K2419" i="21"/>
  <c r="E2420" i="21"/>
  <c r="F2420" i="21"/>
  <c r="D2421" i="21"/>
  <c r="P2421" i="21"/>
  <c r="I2421" i="21"/>
  <c r="L2421" i="21"/>
  <c r="N2421" i="21"/>
  <c r="H2422" i="21"/>
  <c r="J2421" i="21"/>
  <c r="O2420" i="21"/>
  <c r="M2420" i="21"/>
  <c r="K2420" i="21"/>
  <c r="Q2420" i="21"/>
  <c r="E2421" i="21"/>
  <c r="F2421" i="21"/>
  <c r="D2422" i="21"/>
  <c r="K2421" i="21"/>
  <c r="Q2421" i="21"/>
  <c r="M2421" i="21"/>
  <c r="O2421" i="21"/>
  <c r="J2422" i="21"/>
  <c r="I2422" i="21"/>
  <c r="P2422" i="21"/>
  <c r="H2423" i="21"/>
  <c r="N2422" i="21"/>
  <c r="L2422" i="21"/>
  <c r="F2422" i="21"/>
  <c r="D2423" i="21"/>
  <c r="E2422" i="21"/>
  <c r="Q2422" i="21"/>
  <c r="O2422" i="21"/>
  <c r="K2422" i="21"/>
  <c r="M2422" i="21"/>
  <c r="L2423" i="21"/>
  <c r="H2424" i="21"/>
  <c r="I2423" i="21"/>
  <c r="N2423" i="21"/>
  <c r="J2423" i="21"/>
  <c r="P2423" i="21"/>
  <c r="E2423" i="21"/>
  <c r="F2423" i="21"/>
  <c r="D2424" i="21"/>
  <c r="N2424" i="21"/>
  <c r="J2424" i="21"/>
  <c r="H2425" i="21"/>
  <c r="P2424" i="21"/>
  <c r="L2424" i="21"/>
  <c r="I2424" i="21"/>
  <c r="K2423" i="21"/>
  <c r="M2423" i="21"/>
  <c r="Q2423" i="21"/>
  <c r="O2423" i="21"/>
  <c r="D2425" i="21"/>
  <c r="F2424" i="21"/>
  <c r="E2424" i="21"/>
  <c r="J2425" i="21"/>
  <c r="L2425" i="21"/>
  <c r="P2425" i="21"/>
  <c r="N2425" i="21"/>
  <c r="I2425" i="21"/>
  <c r="H2426" i="21"/>
  <c r="O2424" i="21"/>
  <c r="Q2424" i="21"/>
  <c r="M2424" i="21"/>
  <c r="K2424" i="21"/>
  <c r="D2426" i="21"/>
  <c r="E2425" i="21"/>
  <c r="F2425" i="21"/>
  <c r="Q2425" i="21"/>
  <c r="M2425" i="21"/>
  <c r="O2425" i="21"/>
  <c r="K2425" i="21"/>
  <c r="H2427" i="21"/>
  <c r="N2426" i="21"/>
  <c r="L2426" i="21"/>
  <c r="I2426" i="21"/>
  <c r="J2426" i="21"/>
  <c r="P2426" i="21"/>
  <c r="E2426" i="21"/>
  <c r="D2427" i="21"/>
  <c r="F2426" i="21"/>
  <c r="L2427" i="21"/>
  <c r="H2428" i="21"/>
  <c r="I2427" i="21"/>
  <c r="J2427" i="21"/>
  <c r="N2427" i="21"/>
  <c r="P2427" i="21"/>
  <c r="O2426" i="21"/>
  <c r="M2426" i="21"/>
  <c r="K2426" i="21"/>
  <c r="Q2426" i="21"/>
  <c r="D2428" i="21"/>
  <c r="E2427" i="21"/>
  <c r="F2427" i="21"/>
  <c r="I2428" i="21"/>
  <c r="L2428" i="21"/>
  <c r="H2429" i="21"/>
  <c r="J2428" i="21"/>
  <c r="P2428" i="21"/>
  <c r="N2428" i="21"/>
  <c r="M2427" i="21"/>
  <c r="K2427" i="21"/>
  <c r="O2427" i="21"/>
  <c r="Q2427" i="21"/>
  <c r="F2428" i="21"/>
  <c r="E2428" i="21"/>
  <c r="D2429" i="21"/>
  <c r="O2428" i="21"/>
  <c r="M2428" i="21"/>
  <c r="K2428" i="21"/>
  <c r="Q2428" i="21"/>
  <c r="H2430" i="21"/>
  <c r="I2429" i="21"/>
  <c r="N2429" i="21"/>
  <c r="L2429" i="21"/>
  <c r="J2429" i="21"/>
  <c r="P2429" i="21"/>
  <c r="D2430" i="21"/>
  <c r="E2429" i="21"/>
  <c r="F2429" i="21"/>
  <c r="H2431" i="21"/>
  <c r="I2430" i="21"/>
  <c r="P2430" i="21"/>
  <c r="L2430" i="21"/>
  <c r="N2430" i="21"/>
  <c r="J2430" i="21"/>
  <c r="Q2429" i="21"/>
  <c r="K2429" i="21"/>
  <c r="O2429" i="21"/>
  <c r="M2429" i="21"/>
  <c r="D2431" i="21"/>
  <c r="F2430" i="21"/>
  <c r="E2430" i="21"/>
  <c r="L2431" i="21"/>
  <c r="P2431" i="21"/>
  <c r="I2431" i="21"/>
  <c r="N2431" i="21"/>
  <c r="J2431" i="21"/>
  <c r="H2432" i="21"/>
  <c r="M2430" i="21"/>
  <c r="O2430" i="21"/>
  <c r="K2430" i="21"/>
  <c r="Q2430" i="21"/>
  <c r="F2431" i="21"/>
  <c r="D2432" i="21"/>
  <c r="E2431" i="21"/>
  <c r="Q2431" i="21"/>
  <c r="M2431" i="21"/>
  <c r="K2431" i="21"/>
  <c r="O2431" i="21"/>
  <c r="J2432" i="21"/>
  <c r="I2432" i="21"/>
  <c r="L2432" i="21"/>
  <c r="N2432" i="21"/>
  <c r="H2433" i="21"/>
  <c r="P2432" i="21"/>
  <c r="F2432" i="21"/>
  <c r="E2432" i="21"/>
  <c r="D2433" i="21"/>
  <c r="M2432" i="21"/>
  <c r="Q2432" i="21"/>
  <c r="O2432" i="21"/>
  <c r="K2432" i="21"/>
  <c r="I2433" i="21"/>
  <c r="N2433" i="21"/>
  <c r="J2433" i="21"/>
  <c r="L2433" i="21"/>
  <c r="P2433" i="21"/>
  <c r="H2434" i="21"/>
  <c r="F2433" i="21"/>
  <c r="E2433" i="21"/>
  <c r="D2434" i="21"/>
  <c r="M2433" i="21"/>
  <c r="Q2433" i="21"/>
  <c r="O2433" i="21"/>
  <c r="K2433" i="21"/>
  <c r="N2434" i="21"/>
  <c r="J2434" i="21"/>
  <c r="I2434" i="21"/>
  <c r="H2435" i="21"/>
  <c r="P2434" i="21"/>
  <c r="L2434" i="21"/>
  <c r="F2434" i="21"/>
  <c r="E2434" i="21"/>
  <c r="D2435" i="21"/>
  <c r="K2434" i="21"/>
  <c r="Q2434" i="21"/>
  <c r="O2434" i="21"/>
  <c r="M2434" i="21"/>
  <c r="P2435" i="21"/>
  <c r="L2435" i="21"/>
  <c r="N2435" i="21"/>
  <c r="I2435" i="21"/>
  <c r="J2435" i="21"/>
  <c r="H2436" i="21"/>
  <c r="F2435" i="21"/>
  <c r="E2435" i="21"/>
  <c r="D2436" i="21"/>
  <c r="O2435" i="21"/>
  <c r="M2435" i="21"/>
  <c r="K2435" i="21"/>
  <c r="Q2435" i="21"/>
  <c r="J2436" i="21"/>
  <c r="N2436" i="21"/>
  <c r="P2436" i="21"/>
  <c r="H2437" i="21"/>
  <c r="I2436" i="21"/>
  <c r="L2436" i="21"/>
  <c r="E2436" i="21"/>
  <c r="D2437" i="21"/>
  <c r="F2436" i="21"/>
  <c r="P2437" i="21"/>
  <c r="J2437" i="21"/>
  <c r="H2438" i="21"/>
  <c r="L2437" i="21"/>
  <c r="I2437" i="21"/>
  <c r="N2437" i="21"/>
  <c r="Q2436" i="21"/>
  <c r="M2436" i="21"/>
  <c r="O2436" i="21"/>
  <c r="K2436" i="21"/>
  <c r="F2437" i="21"/>
  <c r="E2437" i="21"/>
  <c r="D2438" i="21"/>
  <c r="I2438" i="21"/>
  <c r="P2438" i="21"/>
  <c r="J2438" i="21"/>
  <c r="H2439" i="21"/>
  <c r="N2438" i="21"/>
  <c r="L2438" i="21"/>
  <c r="M2437" i="21"/>
  <c r="O2437" i="21"/>
  <c r="K2437" i="21"/>
  <c r="Q2437" i="21"/>
  <c r="F2438" i="21"/>
  <c r="E2438" i="21"/>
  <c r="D2439" i="21"/>
  <c r="O2438" i="21"/>
  <c r="M2438" i="21"/>
  <c r="K2438" i="21"/>
  <c r="Q2438" i="21"/>
  <c r="N2439" i="21"/>
  <c r="H2440" i="21"/>
  <c r="L2439" i="21"/>
  <c r="P2439" i="21"/>
  <c r="J2439" i="21"/>
  <c r="I2439" i="21"/>
  <c r="D2440" i="21"/>
  <c r="F2439" i="21"/>
  <c r="E2439" i="21"/>
  <c r="P2440" i="21"/>
  <c r="I2440" i="21"/>
  <c r="L2440" i="21"/>
  <c r="J2440" i="21"/>
  <c r="H2441" i="21"/>
  <c r="N2440" i="21"/>
  <c r="O2439" i="21"/>
  <c r="K2439" i="21"/>
  <c r="Q2439" i="21"/>
  <c r="M2439" i="21"/>
  <c r="F2440" i="21"/>
  <c r="D2441" i="21"/>
  <c r="E2440" i="21"/>
  <c r="M2440" i="21"/>
  <c r="Q2440" i="21"/>
  <c r="O2440" i="21"/>
  <c r="K2440" i="21"/>
  <c r="J2441" i="21"/>
  <c r="I2441" i="21"/>
  <c r="P2441" i="21"/>
  <c r="L2441" i="21"/>
  <c r="N2441" i="21"/>
  <c r="H2442" i="21"/>
  <c r="D2442" i="21"/>
  <c r="E2441" i="21"/>
  <c r="F2441" i="21"/>
  <c r="Q2441" i="21"/>
  <c r="O2441" i="21"/>
  <c r="K2441" i="21"/>
  <c r="M2441" i="21"/>
  <c r="J2442" i="21"/>
  <c r="H2443" i="21"/>
  <c r="N2442" i="21"/>
  <c r="I2442" i="21"/>
  <c r="P2442" i="21"/>
  <c r="L2442" i="21"/>
  <c r="F2442" i="21"/>
  <c r="D2443" i="21"/>
  <c r="E2442" i="21"/>
  <c r="H2444" i="21"/>
  <c r="N2443" i="21"/>
  <c r="I2443" i="21"/>
  <c r="J2443" i="21"/>
  <c r="L2443" i="21"/>
  <c r="P2443" i="21"/>
  <c r="M2442" i="21"/>
  <c r="O2442" i="21"/>
  <c r="Q2442" i="21"/>
  <c r="K2442" i="21"/>
  <c r="D2444" i="21"/>
  <c r="F2443" i="21"/>
  <c r="E2443" i="21"/>
  <c r="P2444" i="21"/>
  <c r="L2444" i="21"/>
  <c r="H2445" i="21"/>
  <c r="J2444" i="21"/>
  <c r="N2444" i="21"/>
  <c r="I2444" i="21"/>
  <c r="O2443" i="21"/>
  <c r="K2443" i="21"/>
  <c r="Q2443" i="21"/>
  <c r="M2443" i="21"/>
  <c r="D2445" i="21"/>
  <c r="F2444" i="21"/>
  <c r="E2444" i="21"/>
  <c r="N2445" i="21"/>
  <c r="J2445" i="21"/>
  <c r="L2445" i="21"/>
  <c r="H2446" i="21"/>
  <c r="I2445" i="21"/>
  <c r="P2445" i="21"/>
  <c r="K2444" i="21"/>
  <c r="O2444" i="21"/>
  <c r="M2444" i="21"/>
  <c r="Q2444" i="21"/>
  <c r="F2445" i="21"/>
  <c r="D2446" i="21"/>
  <c r="E2445" i="21"/>
  <c r="L2446" i="21"/>
  <c r="N2446" i="21"/>
  <c r="P2446" i="21"/>
  <c r="J2446" i="21"/>
  <c r="H2447" i="21"/>
  <c r="I2446" i="21"/>
  <c r="O2445" i="21"/>
  <c r="Q2445" i="21"/>
  <c r="M2445" i="21"/>
  <c r="K2445" i="21"/>
  <c r="E2446" i="21"/>
  <c r="F2446" i="21"/>
  <c r="D2447" i="21"/>
  <c r="N2447" i="21"/>
  <c r="P2447" i="21"/>
  <c r="I2447" i="21"/>
  <c r="H2448" i="21"/>
  <c r="L2447" i="21"/>
  <c r="J2447" i="21"/>
  <c r="K2446" i="21"/>
  <c r="O2446" i="21"/>
  <c r="M2446" i="21"/>
  <c r="Q2446" i="21"/>
  <c r="E2447" i="21"/>
  <c r="F2447" i="21"/>
  <c r="D2448" i="21"/>
  <c r="K2447" i="21"/>
  <c r="O2447" i="21"/>
  <c r="M2447" i="21"/>
  <c r="Q2447" i="21"/>
  <c r="L2448" i="21"/>
  <c r="H2449" i="21"/>
  <c r="I2448" i="21"/>
  <c r="N2448" i="21"/>
  <c r="J2448" i="21"/>
  <c r="P2448" i="21"/>
  <c r="D2449" i="21"/>
  <c r="F2448" i="21"/>
  <c r="E2448" i="21"/>
  <c r="L2449" i="21"/>
  <c r="I2449" i="21"/>
  <c r="N2449" i="21"/>
  <c r="J2449" i="21"/>
  <c r="H2450" i="21"/>
  <c r="P2449" i="21"/>
  <c r="Q2448" i="21"/>
  <c r="O2448" i="21"/>
  <c r="K2448" i="21"/>
  <c r="M2448" i="21"/>
  <c r="F2449" i="21"/>
  <c r="D2450" i="21"/>
  <c r="E2449" i="21"/>
  <c r="O2449" i="21"/>
  <c r="M2449" i="21"/>
  <c r="K2449" i="21"/>
  <c r="Q2449" i="21"/>
  <c r="L2450" i="21"/>
  <c r="J2450" i="21"/>
  <c r="N2450" i="21"/>
  <c r="H2451" i="21"/>
  <c r="I2450" i="21"/>
  <c r="P2450" i="21"/>
  <c r="D2451" i="21"/>
  <c r="E2450" i="21"/>
  <c r="F2450" i="21"/>
  <c r="L2451" i="21"/>
  <c r="P2451" i="21"/>
  <c r="H2452" i="21"/>
  <c r="N2451" i="21"/>
  <c r="J2451" i="21"/>
  <c r="I2451" i="21"/>
  <c r="Q2450" i="21"/>
  <c r="M2450" i="21"/>
  <c r="K2450" i="21"/>
  <c r="O2450" i="21"/>
  <c r="E2451" i="21"/>
  <c r="D2452" i="21"/>
  <c r="F2451" i="21"/>
  <c r="H2453" i="21"/>
  <c r="P2452" i="21"/>
  <c r="N2452" i="21"/>
  <c r="L2452" i="21"/>
  <c r="J2452" i="21"/>
  <c r="I2452" i="21"/>
  <c r="K2451" i="21"/>
  <c r="O2451" i="21"/>
  <c r="Q2451" i="21"/>
  <c r="M2451" i="21"/>
  <c r="E2452" i="21"/>
  <c r="F2452" i="21"/>
  <c r="D2453" i="21"/>
  <c r="H2454" i="21"/>
  <c r="L2453" i="21"/>
  <c r="P2453" i="21"/>
  <c r="N2453" i="21"/>
  <c r="J2453" i="21"/>
  <c r="I2453" i="21"/>
  <c r="O2452" i="21"/>
  <c r="K2452" i="21"/>
  <c r="M2452" i="21"/>
  <c r="Q2452" i="21"/>
  <c r="F2453" i="21"/>
  <c r="E2453" i="21"/>
  <c r="D2454" i="21"/>
  <c r="H2455" i="21"/>
  <c r="J2454" i="21"/>
  <c r="N2454" i="21"/>
  <c r="I2454" i="21"/>
  <c r="L2454" i="21"/>
  <c r="P2454" i="21"/>
  <c r="Q2453" i="21"/>
  <c r="M2453" i="21"/>
  <c r="O2453" i="21"/>
  <c r="K2453" i="21"/>
  <c r="E2454" i="21"/>
  <c r="F2454" i="21"/>
  <c r="D2455" i="21"/>
  <c r="P2455" i="21"/>
  <c r="I2455" i="21"/>
  <c r="L2455" i="21"/>
  <c r="J2455" i="21"/>
  <c r="H2456" i="21"/>
  <c r="N2455" i="21"/>
  <c r="Q2454" i="21"/>
  <c r="M2454" i="21"/>
  <c r="O2454" i="21"/>
  <c r="K2454" i="21"/>
  <c r="F2455" i="21"/>
  <c r="E2455" i="21"/>
  <c r="D2456" i="21"/>
  <c r="M2455" i="21"/>
  <c r="K2455" i="21"/>
  <c r="O2455" i="21"/>
  <c r="Q2455" i="21"/>
  <c r="J2456" i="21"/>
  <c r="H2457" i="21"/>
  <c r="I2456" i="21"/>
  <c r="N2456" i="21"/>
  <c r="P2456" i="21"/>
  <c r="L2456" i="21"/>
  <c r="E2456" i="21"/>
  <c r="D2457" i="21"/>
  <c r="F2456" i="21"/>
  <c r="H2458" i="21"/>
  <c r="J2457" i="21"/>
  <c r="I2457" i="21"/>
  <c r="N2457" i="21"/>
  <c r="P2457" i="21"/>
  <c r="L2457" i="21"/>
  <c r="O2456" i="21"/>
  <c r="M2456" i="21"/>
  <c r="K2456" i="21"/>
  <c r="Q2456" i="21"/>
  <c r="E2457" i="21"/>
  <c r="F2457" i="21"/>
  <c r="D2458" i="21"/>
  <c r="P2458" i="21"/>
  <c r="I2458" i="21"/>
  <c r="N2458" i="21"/>
  <c r="H2459" i="21"/>
  <c r="J2458" i="21"/>
  <c r="L2458" i="21"/>
  <c r="O2457" i="21"/>
  <c r="Q2457" i="21"/>
  <c r="M2457" i="21"/>
  <c r="K2457" i="21"/>
  <c r="D2459" i="21"/>
  <c r="E2458" i="21"/>
  <c r="F2458" i="21"/>
  <c r="Q2458" i="21"/>
  <c r="M2458" i="21"/>
  <c r="K2458" i="21"/>
  <c r="O2458" i="21"/>
  <c r="L2459" i="21"/>
  <c r="J2459" i="21"/>
  <c r="P2459" i="21"/>
  <c r="H2460" i="21"/>
  <c r="N2459" i="21"/>
  <c r="I2459" i="21"/>
  <c r="E2459" i="21"/>
  <c r="F2459" i="21"/>
  <c r="D2460" i="21"/>
  <c r="J2460" i="21"/>
  <c r="L2460" i="21"/>
  <c r="P2460" i="21"/>
  <c r="N2460" i="21"/>
  <c r="I2460" i="21"/>
  <c r="H2461" i="21"/>
  <c r="M2459" i="21"/>
  <c r="O2459" i="21"/>
  <c r="Q2459" i="21"/>
  <c r="K2459" i="21"/>
  <c r="E2460" i="21"/>
  <c r="F2460" i="21"/>
  <c r="D2461" i="21"/>
  <c r="O2460" i="21"/>
  <c r="K2460" i="21"/>
  <c r="Q2460" i="21"/>
  <c r="M2460" i="21"/>
  <c r="N2461" i="21"/>
  <c r="L2461" i="21"/>
  <c r="P2461" i="21"/>
  <c r="I2461" i="21"/>
  <c r="J2461" i="21"/>
  <c r="H2462" i="21"/>
  <c r="F2461" i="21"/>
  <c r="E2461" i="21"/>
  <c r="D2462" i="21"/>
  <c r="K2461" i="21"/>
  <c r="Q2461" i="21"/>
  <c r="O2461" i="21"/>
  <c r="M2461" i="21"/>
  <c r="J2462" i="21"/>
  <c r="P2462" i="21"/>
  <c r="N2462" i="21"/>
  <c r="L2462" i="21"/>
  <c r="H2463" i="21"/>
  <c r="I2462" i="21"/>
  <c r="E2462" i="21"/>
  <c r="D2463" i="21"/>
  <c r="F2462" i="21"/>
  <c r="P2463" i="21"/>
  <c r="N2463" i="21"/>
  <c r="J2463" i="21"/>
  <c r="H2464" i="21"/>
  <c r="L2463" i="21"/>
  <c r="I2463" i="21"/>
  <c r="O2462" i="21"/>
  <c r="M2462" i="21"/>
  <c r="Q2462" i="21"/>
  <c r="K2462" i="21"/>
  <c r="E2463" i="21"/>
  <c r="F2463" i="21"/>
  <c r="D2464" i="21"/>
  <c r="J2464" i="21"/>
  <c r="N2464" i="21"/>
  <c r="I2464" i="21"/>
  <c r="H2465" i="21"/>
  <c r="L2464" i="21"/>
  <c r="P2464" i="21"/>
  <c r="O2463" i="21"/>
  <c r="K2463" i="21"/>
  <c r="Q2463" i="21"/>
  <c r="M2463" i="21"/>
  <c r="E2464" i="21"/>
  <c r="F2464" i="21"/>
  <c r="D2465" i="21"/>
  <c r="K2464" i="21"/>
  <c r="M2464" i="21"/>
  <c r="Q2464" i="21"/>
  <c r="O2464" i="21"/>
  <c r="P2465" i="21"/>
  <c r="I2465" i="21"/>
  <c r="L2465" i="21"/>
  <c r="H2466" i="21"/>
  <c r="J2465" i="21"/>
  <c r="N2465" i="21"/>
  <c r="E2465" i="21"/>
  <c r="F2465" i="21"/>
  <c r="D2466" i="21"/>
  <c r="Q2465" i="21"/>
  <c r="O2465" i="21"/>
  <c r="K2465" i="21"/>
  <c r="M2465" i="21"/>
  <c r="H2467" i="21"/>
  <c r="J2466" i="21"/>
  <c r="I2466" i="21"/>
  <c r="P2466" i="21"/>
  <c r="L2466" i="21"/>
  <c r="N2466" i="21"/>
  <c r="E2466" i="21"/>
  <c r="D2467" i="21"/>
  <c r="F2466" i="21"/>
  <c r="H2468" i="21"/>
  <c r="J2467" i="21"/>
  <c r="N2467" i="21"/>
  <c r="P2467" i="21"/>
  <c r="I2467" i="21"/>
  <c r="L2467" i="21"/>
  <c r="M2466" i="21"/>
  <c r="K2466" i="21"/>
  <c r="O2466" i="21"/>
  <c r="Q2466" i="21"/>
  <c r="E2467" i="21"/>
  <c r="D2468" i="21"/>
  <c r="F2467" i="21"/>
  <c r="J2468" i="21"/>
  <c r="H2469" i="21"/>
  <c r="L2468" i="21"/>
  <c r="N2468" i="21"/>
  <c r="P2468" i="21"/>
  <c r="I2468" i="21"/>
  <c r="Q2467" i="21"/>
  <c r="M2467" i="21"/>
  <c r="O2467" i="21"/>
  <c r="K2467" i="21"/>
  <c r="D2469" i="21"/>
  <c r="F2468" i="21"/>
  <c r="E2468" i="21"/>
  <c r="H2470" i="21"/>
  <c r="I2469" i="21"/>
  <c r="L2469" i="21"/>
  <c r="J2469" i="21"/>
  <c r="P2469" i="21"/>
  <c r="N2469" i="21"/>
  <c r="O2468" i="21"/>
  <c r="Q2468" i="21"/>
  <c r="M2468" i="21"/>
  <c r="K2468" i="21"/>
  <c r="D2470" i="21"/>
  <c r="F2469" i="21"/>
  <c r="E2469" i="21"/>
  <c r="N2470" i="21"/>
  <c r="P2470" i="21"/>
  <c r="L2470" i="21"/>
  <c r="I2470" i="21"/>
  <c r="J2470" i="21"/>
  <c r="H2471" i="21"/>
  <c r="M2469" i="21"/>
  <c r="O2469" i="21"/>
  <c r="K2469" i="21"/>
  <c r="Q2469" i="21"/>
  <c r="F2470" i="21"/>
  <c r="D2471" i="21"/>
  <c r="E2470" i="21"/>
  <c r="Q2470" i="21"/>
  <c r="O2470" i="21"/>
  <c r="K2470" i="21"/>
  <c r="M2470" i="21"/>
  <c r="P2471" i="21"/>
  <c r="I2471" i="21"/>
  <c r="H2472" i="21"/>
  <c r="J2471" i="21"/>
  <c r="L2471" i="21"/>
  <c r="N2471" i="21"/>
  <c r="D2472" i="21"/>
  <c r="F2471" i="21"/>
  <c r="E2471" i="21"/>
  <c r="O2471" i="21"/>
  <c r="K2471" i="21"/>
  <c r="M2471" i="21"/>
  <c r="Q2471" i="21"/>
  <c r="I2472" i="21"/>
  <c r="J2472" i="21"/>
  <c r="N2472" i="21"/>
  <c r="L2472" i="21"/>
  <c r="P2472" i="21"/>
  <c r="H2473" i="21"/>
  <c r="E2472" i="21"/>
  <c r="D2473" i="21"/>
  <c r="F2472" i="21"/>
  <c r="K2472" i="21"/>
  <c r="M2472" i="21"/>
  <c r="Q2472" i="21"/>
  <c r="O2472" i="21"/>
  <c r="H2474" i="21"/>
  <c r="I2473" i="21"/>
  <c r="L2473" i="21"/>
  <c r="P2473" i="21"/>
  <c r="J2473" i="21"/>
  <c r="N2473" i="21"/>
  <c r="E2473" i="21"/>
  <c r="F2473" i="21"/>
  <c r="D2474" i="21"/>
  <c r="I2474" i="21"/>
  <c r="J2474" i="21"/>
  <c r="H2475" i="21"/>
  <c r="P2474" i="21"/>
  <c r="N2474" i="21"/>
  <c r="L2474" i="21"/>
  <c r="Q2473" i="21"/>
  <c r="M2473" i="21"/>
  <c r="K2473" i="21"/>
  <c r="O2473" i="21"/>
  <c r="E2474" i="21"/>
  <c r="D2475" i="21"/>
  <c r="F2474" i="21"/>
  <c r="M2474" i="21"/>
  <c r="Q2474" i="21"/>
  <c r="K2474" i="21"/>
  <c r="O2474" i="21"/>
  <c r="H2476" i="21"/>
  <c r="N2475" i="21"/>
  <c r="I2475" i="21"/>
  <c r="J2475" i="21"/>
  <c r="P2475" i="21"/>
  <c r="L2475" i="21"/>
  <c r="D2476" i="21"/>
  <c r="E2475" i="21"/>
  <c r="F2475" i="21"/>
  <c r="P2476" i="21"/>
  <c r="I2476" i="21"/>
  <c r="J2476" i="21"/>
  <c r="L2476" i="21"/>
  <c r="H2477" i="21"/>
  <c r="N2476" i="21"/>
  <c r="O2475" i="21"/>
  <c r="K2475" i="21"/>
  <c r="Q2475" i="21"/>
  <c r="M2475" i="21"/>
  <c r="E2476" i="21"/>
  <c r="F2476" i="21"/>
  <c r="D2477" i="21"/>
  <c r="O2476" i="21"/>
  <c r="Q2476" i="21"/>
  <c r="K2476" i="21"/>
  <c r="M2476" i="21"/>
  <c r="L2477" i="21"/>
  <c r="N2477" i="21"/>
  <c r="I2477" i="21"/>
  <c r="P2477" i="21"/>
  <c r="H2478" i="21"/>
  <c r="J2477" i="21"/>
  <c r="D2478" i="21"/>
  <c r="F2477" i="21"/>
  <c r="E2477" i="21"/>
  <c r="K2477" i="21"/>
  <c r="M2477" i="21"/>
  <c r="O2477" i="21"/>
  <c r="Q2477" i="21"/>
  <c r="H2479" i="21"/>
  <c r="L2478" i="21"/>
  <c r="I2478" i="21"/>
  <c r="P2478" i="21"/>
  <c r="J2478" i="21"/>
  <c r="N2478" i="21"/>
  <c r="D2479" i="21"/>
  <c r="E2478" i="21"/>
  <c r="F2478" i="21"/>
  <c r="I2479" i="21"/>
  <c r="L2479" i="21"/>
  <c r="N2479" i="21"/>
  <c r="H2480" i="21"/>
  <c r="P2479" i="21"/>
  <c r="J2479" i="21"/>
  <c r="K2478" i="21"/>
  <c r="M2478" i="21"/>
  <c r="O2478" i="21"/>
  <c r="Q2478" i="21"/>
  <c r="D2480" i="21"/>
  <c r="F2479" i="21"/>
  <c r="E2479" i="21"/>
  <c r="K2479" i="21"/>
  <c r="M2479" i="21"/>
  <c r="Q2479" i="21"/>
  <c r="O2479" i="21"/>
  <c r="L2480" i="21"/>
  <c r="P2480" i="21"/>
  <c r="I2480" i="21"/>
  <c r="J2480" i="21"/>
  <c r="H2481" i="21"/>
  <c r="N2480" i="21"/>
  <c r="D2481" i="21"/>
  <c r="E2480" i="21"/>
  <c r="F2480" i="21"/>
  <c r="Q2480" i="21"/>
  <c r="O2480" i="21"/>
  <c r="M2480" i="21"/>
  <c r="K2480" i="21"/>
  <c r="J2481" i="21"/>
  <c r="N2481" i="21"/>
  <c r="I2481" i="21"/>
  <c r="L2481" i="21"/>
  <c r="H2482" i="21"/>
  <c r="P2481" i="21"/>
  <c r="E2481" i="21"/>
  <c r="F2481" i="21"/>
  <c r="D2482" i="21"/>
  <c r="O2481" i="21"/>
  <c r="M2481" i="21"/>
  <c r="Q2481" i="21"/>
  <c r="K2481" i="21"/>
  <c r="N2482" i="21"/>
  <c r="L2482" i="21"/>
  <c r="P2482" i="21"/>
  <c r="J2482" i="21"/>
  <c r="H2483" i="21"/>
  <c r="I2482" i="21"/>
  <c r="E2482" i="21"/>
  <c r="D2483" i="21"/>
  <c r="F2482" i="21"/>
  <c r="J2483" i="21"/>
  <c r="N2483" i="21"/>
  <c r="P2483" i="21"/>
  <c r="L2483" i="21"/>
  <c r="H2484" i="21"/>
  <c r="I2483" i="21"/>
  <c r="K2482" i="21"/>
  <c r="Q2482" i="21"/>
  <c r="M2482" i="21"/>
  <c r="O2482" i="21"/>
  <c r="F2483" i="21"/>
  <c r="E2483" i="21"/>
  <c r="D2484" i="21"/>
  <c r="P2484" i="21"/>
  <c r="H2485" i="21"/>
  <c r="I2484" i="21"/>
  <c r="J2484" i="21"/>
  <c r="L2484" i="21"/>
  <c r="N2484" i="21"/>
  <c r="K2483" i="21"/>
  <c r="M2483" i="21"/>
  <c r="Q2483" i="21"/>
  <c r="O2483" i="21"/>
  <c r="E2484" i="21"/>
  <c r="F2484" i="21"/>
  <c r="D2485" i="21"/>
  <c r="L2485" i="21"/>
  <c r="H2486" i="21"/>
  <c r="P2485" i="21"/>
  <c r="J2485" i="21"/>
  <c r="I2485" i="21"/>
  <c r="N2485" i="21"/>
  <c r="O2484" i="21"/>
  <c r="M2484" i="21"/>
  <c r="Q2484" i="21"/>
  <c r="K2484" i="21"/>
  <c r="D2486" i="21"/>
  <c r="F2485" i="21"/>
  <c r="E2485" i="21"/>
  <c r="I2486" i="21"/>
  <c r="J2486" i="21"/>
  <c r="H2487" i="21"/>
  <c r="P2486" i="21"/>
  <c r="N2486" i="21"/>
  <c r="L2486" i="21"/>
  <c r="Q2485" i="21"/>
  <c r="M2485" i="21"/>
  <c r="K2485" i="21"/>
  <c r="O2485" i="21"/>
  <c r="F2486" i="21"/>
  <c r="D2487" i="21"/>
  <c r="E2486" i="21"/>
  <c r="O2486" i="21"/>
  <c r="M2486" i="21"/>
  <c r="K2486" i="21"/>
  <c r="Q2486" i="21"/>
  <c r="H2488" i="21"/>
  <c r="J2487" i="21"/>
  <c r="I2487" i="21"/>
  <c r="L2487" i="21"/>
  <c r="N2487" i="21"/>
  <c r="P2487" i="21"/>
  <c r="E2487" i="21"/>
  <c r="F2487" i="21"/>
  <c r="D2488" i="21"/>
  <c r="N2488" i="21"/>
  <c r="I2488" i="21"/>
  <c r="H2489" i="21"/>
  <c r="P2488" i="21"/>
  <c r="J2488" i="21"/>
  <c r="L2488" i="21"/>
  <c r="Q2487" i="21"/>
  <c r="M2487" i="21"/>
  <c r="K2487" i="21"/>
  <c r="O2487" i="21"/>
  <c r="F2488" i="21"/>
  <c r="D2489" i="21"/>
  <c r="E2488" i="21"/>
  <c r="K2488" i="21"/>
  <c r="O2488" i="21"/>
  <c r="Q2488" i="21"/>
  <c r="M2488" i="21"/>
  <c r="L2489" i="21"/>
  <c r="P2489" i="21"/>
  <c r="J2489" i="21"/>
  <c r="N2489" i="21"/>
  <c r="I2489" i="21"/>
  <c r="H2490" i="21"/>
  <c r="E2489" i="21"/>
  <c r="D2490" i="21"/>
  <c r="F2489" i="21"/>
  <c r="M2489" i="21"/>
  <c r="K2489" i="21"/>
  <c r="Q2489" i="21"/>
  <c r="O2489" i="21"/>
  <c r="H2491" i="21"/>
  <c r="L2490" i="21"/>
  <c r="N2490" i="21"/>
  <c r="J2490" i="21"/>
  <c r="P2490" i="21"/>
  <c r="I2490" i="21"/>
  <c r="E2490" i="21"/>
  <c r="D2491" i="21"/>
  <c r="F2490" i="21"/>
  <c r="P2491" i="21"/>
  <c r="I2491" i="21"/>
  <c r="H2492" i="21"/>
  <c r="J2491" i="21"/>
  <c r="N2491" i="21"/>
  <c r="L2491" i="21"/>
  <c r="O2490" i="21"/>
  <c r="M2490" i="21"/>
  <c r="Q2490" i="21"/>
  <c r="K2490" i="21"/>
  <c r="E2491" i="21"/>
  <c r="D2492" i="21"/>
  <c r="F2491" i="21"/>
  <c r="Q2491" i="21"/>
  <c r="K2491" i="21"/>
  <c r="M2491" i="21"/>
  <c r="O2491" i="21"/>
  <c r="N2492" i="21"/>
  <c r="P2492" i="21"/>
  <c r="H2493" i="21"/>
  <c r="I2492" i="21"/>
  <c r="J2492" i="21"/>
  <c r="L2492" i="21"/>
  <c r="F2492" i="21"/>
  <c r="E2492" i="21"/>
  <c r="D2493" i="21"/>
  <c r="H2494" i="21"/>
  <c r="J2493" i="21"/>
  <c r="N2493" i="21"/>
  <c r="P2493" i="21"/>
  <c r="L2493" i="21"/>
  <c r="I2493" i="21"/>
  <c r="Q2492" i="21"/>
  <c r="O2492" i="21"/>
  <c r="K2492" i="21"/>
  <c r="M2492" i="21"/>
  <c r="D2494" i="21"/>
  <c r="E2493" i="21"/>
  <c r="F2493" i="21"/>
  <c r="P2494" i="21"/>
  <c r="J2494" i="21"/>
  <c r="H2495" i="21"/>
  <c r="I2494" i="21"/>
  <c r="N2494" i="21"/>
  <c r="L2494" i="21"/>
  <c r="Q2493" i="21"/>
  <c r="O2493" i="21"/>
  <c r="K2493" i="21"/>
  <c r="M2493" i="21"/>
  <c r="F2494" i="21"/>
  <c r="E2494" i="21"/>
  <c r="D2495" i="21"/>
  <c r="H2496" i="21"/>
  <c r="I2495" i="21"/>
  <c r="N2495" i="21"/>
  <c r="P2495" i="21"/>
  <c r="L2495" i="21"/>
  <c r="J2495" i="21"/>
  <c r="Q2494" i="21"/>
  <c r="M2494" i="21"/>
  <c r="K2494" i="21"/>
  <c r="O2494" i="21"/>
  <c r="D2496" i="21"/>
  <c r="F2495" i="21"/>
  <c r="E2495" i="21"/>
  <c r="I2496" i="21"/>
  <c r="N2496" i="21"/>
  <c r="J2496" i="21"/>
  <c r="P2496" i="21"/>
  <c r="L2496" i="21"/>
  <c r="H2497" i="21"/>
  <c r="K2495" i="21"/>
  <c r="Q2495" i="21"/>
  <c r="O2495" i="21"/>
  <c r="M2495" i="21"/>
  <c r="F2496" i="21"/>
  <c r="D2497" i="21"/>
  <c r="E2496" i="21"/>
  <c r="K2496" i="21"/>
  <c r="Q2496" i="21"/>
  <c r="M2496" i="21"/>
  <c r="O2496" i="21"/>
  <c r="H2498" i="21"/>
  <c r="I2497" i="21"/>
  <c r="P2497" i="21"/>
  <c r="J2497" i="21"/>
  <c r="L2497" i="21"/>
  <c r="N2497" i="21"/>
  <c r="D2498" i="21"/>
  <c r="F2497" i="21"/>
  <c r="E2497" i="21"/>
  <c r="H2499" i="21"/>
  <c r="J2498" i="21"/>
  <c r="N2498" i="21"/>
  <c r="I2498" i="21"/>
  <c r="P2498" i="21"/>
  <c r="L2498" i="21"/>
  <c r="K2497" i="21"/>
  <c r="Q2497" i="21"/>
  <c r="M2497" i="21"/>
  <c r="O2497" i="21"/>
  <c r="D2499" i="21"/>
  <c r="E2498" i="21"/>
  <c r="F2498" i="21"/>
  <c r="N2499" i="21"/>
  <c r="L2499" i="21"/>
  <c r="J2499" i="21"/>
  <c r="H2500" i="21"/>
  <c r="P2499" i="21"/>
  <c r="I2499" i="21"/>
  <c r="K2498" i="21"/>
  <c r="Q2498" i="21"/>
  <c r="M2498" i="21"/>
  <c r="O2498" i="21"/>
  <c r="E2499" i="21"/>
  <c r="F2499" i="21"/>
  <c r="D2500" i="21"/>
  <c r="L2500" i="21"/>
  <c r="H2501" i="21"/>
  <c r="I2500" i="21"/>
  <c r="P2500" i="21"/>
  <c r="N2500" i="21"/>
  <c r="J2500" i="21"/>
  <c r="M2499" i="21"/>
  <c r="Q2499" i="21"/>
  <c r="O2499" i="21"/>
  <c r="K2499" i="21"/>
  <c r="E2500" i="21"/>
  <c r="F2500" i="21"/>
  <c r="D2501" i="21"/>
  <c r="L2501" i="21"/>
  <c r="P2501" i="21"/>
  <c r="H2502" i="21"/>
  <c r="N2501" i="21"/>
  <c r="J2501" i="21"/>
  <c r="I2501" i="21"/>
  <c r="Q2500" i="21"/>
  <c r="O2500" i="21"/>
  <c r="K2500" i="21"/>
  <c r="M2500" i="21"/>
  <c r="F2501" i="21"/>
  <c r="D2502" i="21"/>
  <c r="E2501" i="21"/>
  <c r="P2502" i="21"/>
  <c r="J2502" i="21"/>
  <c r="I2502" i="21"/>
  <c r="H2503" i="21"/>
  <c r="L2502" i="21"/>
  <c r="N2502" i="21"/>
  <c r="O2501" i="21"/>
  <c r="Q2501" i="21"/>
  <c r="M2501" i="21"/>
  <c r="K2501" i="21"/>
  <c r="E2502" i="21"/>
  <c r="D2503" i="21"/>
  <c r="F2502" i="21"/>
  <c r="M2502" i="21"/>
  <c r="O2502" i="21"/>
  <c r="K2502" i="21"/>
  <c r="Q2502" i="21"/>
  <c r="H2504" i="21"/>
  <c r="I2503" i="21"/>
  <c r="P2503" i="21"/>
  <c r="N2503" i="21"/>
  <c r="J2503" i="21"/>
  <c r="L2503" i="21"/>
  <c r="D2504" i="21"/>
  <c r="F2503" i="21"/>
  <c r="E2503" i="21"/>
  <c r="J2504" i="21"/>
  <c r="P2504" i="21"/>
  <c r="L2504" i="21"/>
  <c r="I2504" i="21"/>
  <c r="N2504" i="21"/>
  <c r="H2505" i="21"/>
  <c r="Q2503" i="21"/>
  <c r="K2503" i="21"/>
  <c r="O2503" i="21"/>
  <c r="M2503" i="21"/>
  <c r="E2504" i="21"/>
  <c r="D2505" i="21"/>
  <c r="F2504" i="21"/>
  <c r="K2504" i="21"/>
  <c r="O2504" i="21"/>
  <c r="M2504" i="21"/>
  <c r="Q2504" i="21"/>
  <c r="P2505" i="21"/>
  <c r="H2506" i="21"/>
  <c r="L2505" i="21"/>
  <c r="I2505" i="21"/>
  <c r="N2505" i="21"/>
  <c r="J2505" i="21"/>
  <c r="E2505" i="21"/>
  <c r="F2505" i="21"/>
  <c r="D2506" i="21"/>
  <c r="I2506" i="21"/>
  <c r="L2506" i="21"/>
  <c r="N2506" i="21"/>
  <c r="J2506" i="21"/>
  <c r="P2506" i="21"/>
  <c r="H2507" i="21"/>
  <c r="Q2505" i="21"/>
  <c r="K2505" i="21"/>
  <c r="O2505" i="21"/>
  <c r="M2505" i="21"/>
  <c r="E2506" i="21"/>
  <c r="D2507" i="21"/>
  <c r="F2506" i="21"/>
  <c r="K2506" i="21"/>
  <c r="M2506" i="21"/>
  <c r="Q2506" i="21"/>
  <c r="O2506" i="21"/>
  <c r="L2507" i="21"/>
  <c r="P2507" i="21"/>
  <c r="N2507" i="21"/>
  <c r="H2508" i="21"/>
  <c r="J2507" i="21"/>
  <c r="I2507" i="21"/>
  <c r="E2507" i="21"/>
  <c r="F2507" i="21"/>
  <c r="D2508" i="21"/>
  <c r="P2508" i="21"/>
  <c r="L2508" i="21"/>
  <c r="N2508" i="21"/>
  <c r="H2509" i="21"/>
  <c r="J2508" i="21"/>
  <c r="I2508" i="21"/>
  <c r="M2507" i="21"/>
  <c r="Q2507" i="21"/>
  <c r="K2507" i="21"/>
  <c r="O2507" i="21"/>
  <c r="E2508" i="21"/>
  <c r="D2509" i="21"/>
  <c r="F2508" i="21"/>
  <c r="I2509" i="21"/>
  <c r="L2509" i="21"/>
  <c r="H2510" i="21"/>
  <c r="J2509" i="21"/>
  <c r="N2509" i="21"/>
  <c r="P2509" i="21"/>
  <c r="K2508" i="21"/>
  <c r="O2508" i="21"/>
  <c r="M2508" i="21"/>
  <c r="Q2508" i="21"/>
  <c r="F2509" i="21"/>
  <c r="D2510" i="21"/>
  <c r="E2509" i="21"/>
  <c r="K2509" i="21"/>
  <c r="Q2509" i="21"/>
  <c r="O2509" i="21"/>
  <c r="M2509" i="21"/>
  <c r="N2510" i="21"/>
  <c r="P2510" i="21"/>
  <c r="I2510" i="21"/>
  <c r="J2510" i="21"/>
  <c r="L2510" i="21"/>
  <c r="H2511" i="21"/>
  <c r="F2510" i="21"/>
  <c r="E2510" i="21"/>
  <c r="D2511" i="21"/>
  <c r="Q2510" i="21"/>
  <c r="O2510" i="21"/>
  <c r="M2510" i="21"/>
  <c r="K2510" i="21"/>
  <c r="P2511" i="21"/>
  <c r="I2511" i="21"/>
  <c r="H2512" i="21"/>
  <c r="L2511" i="21"/>
  <c r="J2511" i="21"/>
  <c r="N2511" i="21"/>
  <c r="F2511" i="21"/>
  <c r="E2511" i="21"/>
  <c r="D2512" i="21"/>
  <c r="O2511" i="21"/>
  <c r="M2511" i="21"/>
  <c r="K2511" i="21"/>
  <c r="Q2511" i="21"/>
  <c r="I2512" i="21"/>
  <c r="P2512" i="21"/>
  <c r="H2513" i="21"/>
  <c r="N2512" i="21"/>
  <c r="L2512" i="21"/>
  <c r="J2512" i="21"/>
  <c r="E2512" i="21"/>
  <c r="F2512" i="21"/>
  <c r="D2513" i="21"/>
  <c r="K2512" i="21"/>
  <c r="M2512" i="21"/>
  <c r="O2512" i="21"/>
  <c r="Q2512" i="21"/>
  <c r="I2513" i="21"/>
  <c r="P2513" i="21"/>
  <c r="L2513" i="21"/>
  <c r="N2513" i="21"/>
  <c r="J2513" i="21"/>
  <c r="H2514" i="21"/>
  <c r="E2513" i="21"/>
  <c r="D2514" i="21"/>
  <c r="F2513" i="21"/>
  <c r="O2513" i="21"/>
  <c r="M2513" i="21"/>
  <c r="Q2513" i="21"/>
  <c r="K2513" i="21"/>
  <c r="H2515" i="21"/>
  <c r="N2514" i="21"/>
  <c r="I2514" i="21"/>
  <c r="J2514" i="21"/>
  <c r="L2514" i="21"/>
  <c r="P2514" i="21"/>
  <c r="D2515" i="21"/>
  <c r="E2514" i="21"/>
  <c r="F2514" i="21"/>
  <c r="H2516" i="21"/>
  <c r="N2515" i="21"/>
  <c r="L2515" i="21"/>
  <c r="J2515" i="21"/>
  <c r="I2515" i="21"/>
  <c r="P2515" i="21"/>
  <c r="Q2514" i="21"/>
  <c r="K2514" i="21"/>
  <c r="M2514" i="21"/>
  <c r="O2514" i="21"/>
  <c r="D2516" i="21"/>
  <c r="E2515" i="21"/>
  <c r="F2515" i="21"/>
  <c r="N2516" i="21"/>
  <c r="I2516" i="21"/>
  <c r="P2516" i="21"/>
  <c r="H2517" i="21"/>
  <c r="L2516" i="21"/>
  <c r="J2516" i="21"/>
  <c r="M2515" i="21"/>
  <c r="Q2515" i="21"/>
  <c r="O2515" i="21"/>
  <c r="K2515" i="21"/>
  <c r="E2516" i="21"/>
  <c r="D2517" i="21"/>
  <c r="F2516" i="21"/>
  <c r="Q2516" i="21"/>
  <c r="M2516" i="21"/>
  <c r="O2516" i="21"/>
  <c r="K2516" i="21"/>
  <c r="H2518" i="21"/>
  <c r="I2517" i="21"/>
  <c r="L2517" i="21"/>
  <c r="P2517" i="21"/>
  <c r="J2517" i="21"/>
  <c r="N2517" i="21"/>
  <c r="F2517" i="21"/>
  <c r="D2518" i="21"/>
  <c r="E2517" i="21"/>
  <c r="I2518" i="21"/>
  <c r="P2518" i="21"/>
  <c r="H2519" i="21"/>
  <c r="J2518" i="21"/>
  <c r="L2518" i="21"/>
  <c r="N2518" i="21"/>
  <c r="K2517" i="21"/>
  <c r="Q2517" i="21"/>
  <c r="O2517" i="21"/>
  <c r="M2517" i="21"/>
  <c r="E2518" i="21"/>
  <c r="F2518" i="21"/>
  <c r="D2519" i="21"/>
  <c r="M2518" i="21"/>
  <c r="K2518" i="21"/>
  <c r="O2518" i="21"/>
  <c r="Q2518" i="21"/>
  <c r="N2519" i="21"/>
  <c r="I2519" i="21"/>
  <c r="H2520" i="21"/>
  <c r="J2519" i="21"/>
  <c r="P2519" i="21"/>
  <c r="L2519" i="21"/>
  <c r="E2519" i="21"/>
  <c r="F2519" i="21"/>
  <c r="D2520" i="21"/>
  <c r="O2519" i="21"/>
  <c r="Q2519" i="21"/>
  <c r="K2519" i="21"/>
  <c r="M2519" i="21"/>
  <c r="J2520" i="21"/>
  <c r="L2520" i="21"/>
  <c r="P2520" i="21"/>
  <c r="I2520" i="21"/>
  <c r="H2521" i="21"/>
  <c r="N2520" i="21"/>
  <c r="E2520" i="21"/>
  <c r="D2521" i="21"/>
  <c r="F2520" i="21"/>
  <c r="Q2520" i="21"/>
  <c r="M2520" i="21"/>
  <c r="O2520" i="21"/>
  <c r="K2520" i="21"/>
  <c r="I2521" i="21"/>
  <c r="L2521" i="21"/>
  <c r="P2521" i="21"/>
  <c r="H2522" i="21"/>
  <c r="J2521" i="21"/>
  <c r="N2521" i="21"/>
  <c r="F2521" i="21"/>
  <c r="E2521" i="21"/>
  <c r="D2522" i="21"/>
  <c r="K2521" i="21"/>
  <c r="Q2521" i="21"/>
  <c r="O2521" i="21"/>
  <c r="M2521" i="21"/>
  <c r="H2523" i="21"/>
  <c r="I2522" i="21"/>
  <c r="J2522" i="21"/>
  <c r="N2522" i="21"/>
  <c r="P2522" i="21"/>
  <c r="L2522" i="21"/>
  <c r="F2522" i="21"/>
  <c r="D2523" i="21"/>
  <c r="E2522" i="21"/>
  <c r="I2523" i="21"/>
  <c r="H2524" i="21"/>
  <c r="J2523" i="21"/>
  <c r="L2523" i="21"/>
  <c r="N2523" i="21"/>
  <c r="P2523" i="21"/>
  <c r="M2522" i="21"/>
  <c r="O2522" i="21"/>
  <c r="Q2522" i="21"/>
  <c r="K2522" i="21"/>
  <c r="F2523" i="21"/>
  <c r="D2524" i="21"/>
  <c r="E2523" i="21"/>
  <c r="Q2523" i="21"/>
  <c r="K2523" i="21"/>
  <c r="O2523" i="21"/>
  <c r="M2523" i="21"/>
  <c r="N2524" i="21"/>
  <c r="L2524" i="21"/>
  <c r="J2524" i="21"/>
  <c r="I2524" i="21"/>
  <c r="H2525" i="21"/>
  <c r="P2524" i="21"/>
  <c r="E2524" i="21"/>
  <c r="D2525" i="21"/>
  <c r="F2524" i="21"/>
  <c r="O2524" i="21"/>
  <c r="M2524" i="21"/>
  <c r="Q2524" i="21"/>
  <c r="K2524" i="21"/>
  <c r="J2525" i="21"/>
  <c r="I2525" i="21"/>
  <c r="H2526" i="21"/>
  <c r="N2525" i="21"/>
  <c r="P2525" i="21"/>
  <c r="L2525" i="21"/>
  <c r="D2526" i="21"/>
  <c r="E2525" i="21"/>
  <c r="F2525" i="21"/>
  <c r="M2525" i="21"/>
  <c r="O2525" i="21"/>
  <c r="Q2525" i="21"/>
  <c r="K2525" i="21"/>
  <c r="P2526" i="21"/>
  <c r="I2526" i="21"/>
  <c r="L2526" i="21"/>
  <c r="N2526" i="21"/>
  <c r="J2526" i="21"/>
  <c r="H2527" i="21"/>
  <c r="D2527" i="21"/>
  <c r="F2526" i="21"/>
  <c r="E2526" i="21"/>
  <c r="K2526" i="21"/>
  <c r="O2526" i="21"/>
  <c r="M2526" i="21"/>
  <c r="Q2526" i="21"/>
  <c r="L2527" i="21"/>
  <c r="P2527" i="21"/>
  <c r="J2527" i="21"/>
  <c r="N2527" i="21"/>
  <c r="I2527" i="21"/>
  <c r="H2528" i="21"/>
  <c r="F2527" i="21"/>
  <c r="D2528" i="21"/>
  <c r="E2527" i="21"/>
  <c r="M2527" i="21"/>
  <c r="K2527" i="21"/>
  <c r="Q2527" i="21"/>
  <c r="O2527" i="21"/>
  <c r="N2528" i="21"/>
  <c r="H2529" i="21"/>
  <c r="J2528" i="21"/>
  <c r="P2528" i="21"/>
  <c r="L2528" i="21"/>
  <c r="I2528" i="21"/>
  <c r="E2528" i="21"/>
  <c r="F2528" i="21"/>
  <c r="D2529" i="21"/>
  <c r="H2530" i="21"/>
  <c r="N2529" i="21"/>
  <c r="J2529" i="21"/>
  <c r="I2529" i="21"/>
  <c r="P2529" i="21"/>
  <c r="L2529" i="21"/>
  <c r="Q2528" i="21"/>
  <c r="M2528" i="21"/>
  <c r="O2528" i="21"/>
  <c r="K2528" i="21"/>
  <c r="F2529" i="21"/>
  <c r="D2530" i="21"/>
  <c r="E2529" i="21"/>
  <c r="L2530" i="21"/>
  <c r="N2530" i="21"/>
  <c r="P2530" i="21"/>
  <c r="H2531" i="21"/>
  <c r="I2530" i="21"/>
  <c r="J2530" i="21"/>
  <c r="Q2529" i="21"/>
  <c r="M2529" i="21"/>
  <c r="O2529" i="21"/>
  <c r="K2529" i="21"/>
  <c r="E2530" i="21"/>
  <c r="D2531" i="21"/>
  <c r="F2530" i="21"/>
  <c r="P2531" i="21"/>
  <c r="J2531" i="21"/>
  <c r="N2531" i="21"/>
  <c r="H2532" i="21"/>
  <c r="I2531" i="21"/>
  <c r="L2531" i="21"/>
  <c r="O2530" i="21"/>
  <c r="K2530" i="21"/>
  <c r="Q2530" i="21"/>
  <c r="M2530" i="21"/>
  <c r="D2532" i="21"/>
  <c r="E2531" i="21"/>
  <c r="F2531" i="21"/>
  <c r="J2532" i="21"/>
  <c r="H2533" i="21"/>
  <c r="I2532" i="21"/>
  <c r="L2532" i="21"/>
  <c r="P2532" i="21"/>
  <c r="N2532" i="21"/>
  <c r="K2531" i="21"/>
  <c r="O2531" i="21"/>
  <c r="Q2531" i="21"/>
  <c r="M2531" i="21"/>
  <c r="E2532" i="21"/>
  <c r="D2533" i="21"/>
  <c r="F2532" i="21"/>
  <c r="J2533" i="21"/>
  <c r="H2534" i="21"/>
  <c r="I2533" i="21"/>
  <c r="P2533" i="21"/>
  <c r="N2533" i="21"/>
  <c r="L2533" i="21"/>
  <c r="Q2532" i="21"/>
  <c r="K2532" i="21"/>
  <c r="M2532" i="21"/>
  <c r="O2532" i="21"/>
  <c r="D2534" i="21"/>
  <c r="F2533" i="21"/>
  <c r="E2533" i="21"/>
  <c r="H2535" i="21"/>
  <c r="P2534" i="21"/>
  <c r="I2534" i="21"/>
  <c r="L2534" i="21"/>
  <c r="N2534" i="21"/>
  <c r="J2534" i="21"/>
  <c r="Q2533" i="21"/>
  <c r="M2533" i="21"/>
  <c r="K2533" i="21"/>
  <c r="O2533" i="21"/>
  <c r="E2534" i="21"/>
  <c r="D2535" i="21"/>
  <c r="F2534" i="21"/>
  <c r="J2535" i="21"/>
  <c r="L2535" i="21"/>
  <c r="I2535" i="21"/>
  <c r="P2535" i="21"/>
  <c r="N2535" i="21"/>
  <c r="H2536" i="21"/>
  <c r="Q2534" i="21"/>
  <c r="M2534" i="21"/>
  <c r="O2534" i="21"/>
  <c r="K2534" i="21"/>
  <c r="E2535" i="21"/>
  <c r="F2535" i="21"/>
  <c r="D2536" i="21"/>
  <c r="K2535" i="21"/>
  <c r="Q2535" i="21"/>
  <c r="O2535" i="21"/>
  <c r="M2535" i="21"/>
  <c r="P2536" i="21"/>
  <c r="H2537" i="21"/>
  <c r="J2536" i="21"/>
  <c r="L2536" i="21"/>
  <c r="N2536" i="21"/>
  <c r="I2536" i="21"/>
  <c r="F2536" i="21"/>
  <c r="D2537" i="21"/>
  <c r="E2536" i="21"/>
  <c r="I2537" i="21"/>
  <c r="L2537" i="21"/>
  <c r="P2537" i="21"/>
  <c r="N2537" i="21"/>
  <c r="H2538" i="21"/>
  <c r="J2537" i="21"/>
  <c r="K2536" i="21"/>
  <c r="M2536" i="21"/>
  <c r="Q2536" i="21"/>
  <c r="O2536" i="21"/>
  <c r="F2537" i="21"/>
  <c r="D2538" i="21"/>
  <c r="E2537" i="21"/>
  <c r="K2537" i="21"/>
  <c r="M2537" i="21"/>
  <c r="Q2537" i="21"/>
  <c r="O2537" i="21"/>
  <c r="I2538" i="21"/>
  <c r="N2538" i="21"/>
  <c r="P2538" i="21"/>
  <c r="H2539" i="21"/>
  <c r="J2538" i="21"/>
  <c r="L2538" i="21"/>
  <c r="F2538" i="21"/>
  <c r="E2538" i="21"/>
  <c r="D2539" i="21"/>
  <c r="M2538" i="21"/>
  <c r="O2538" i="21"/>
  <c r="K2538" i="21"/>
  <c r="Q2538" i="21"/>
  <c r="P2539" i="21"/>
  <c r="L2539" i="21"/>
  <c r="H2540" i="21"/>
  <c r="I2539" i="21"/>
  <c r="J2539" i="21"/>
  <c r="N2539" i="21"/>
  <c r="F2539" i="21"/>
  <c r="D2540" i="21"/>
  <c r="E2539" i="21"/>
  <c r="I2540" i="21"/>
  <c r="N2540" i="21"/>
  <c r="L2540" i="21"/>
  <c r="H2541" i="21"/>
  <c r="J2540" i="21"/>
  <c r="P2540" i="21"/>
  <c r="M2539" i="21"/>
  <c r="Q2539" i="21"/>
  <c r="K2539" i="21"/>
  <c r="O2539" i="21"/>
  <c r="D2541" i="21"/>
  <c r="F2540" i="21"/>
  <c r="E2540" i="21"/>
  <c r="O2540" i="21"/>
  <c r="Q2540" i="21"/>
  <c r="K2540" i="21"/>
  <c r="M2540" i="21"/>
  <c r="I2541" i="21"/>
  <c r="J2541" i="21"/>
  <c r="L2541" i="21"/>
  <c r="H2542" i="21"/>
  <c r="N2541" i="21"/>
  <c r="P2541" i="21"/>
  <c r="E2541" i="21"/>
  <c r="F2541" i="21"/>
  <c r="D2542" i="21"/>
  <c r="O2541" i="21"/>
  <c r="K2541" i="21"/>
  <c r="Q2541" i="21"/>
  <c r="M2541" i="21"/>
  <c r="P2542" i="21"/>
  <c r="L2542" i="21"/>
  <c r="H2543" i="21"/>
  <c r="N2542" i="21"/>
  <c r="J2542" i="21"/>
  <c r="I2542" i="21"/>
  <c r="D2543" i="21"/>
  <c r="F2542" i="21"/>
  <c r="E2542" i="21"/>
  <c r="H2544" i="21"/>
  <c r="J2543" i="21"/>
  <c r="N2543" i="21"/>
  <c r="L2543" i="21"/>
  <c r="P2543" i="21"/>
  <c r="I2543" i="21"/>
  <c r="M2542" i="21"/>
  <c r="K2542" i="21"/>
  <c r="O2542" i="21"/>
  <c r="Q2542" i="21"/>
  <c r="F2543" i="21"/>
  <c r="E2543" i="21"/>
  <c r="D2544" i="21"/>
  <c r="I2544" i="21"/>
  <c r="H2545" i="21"/>
  <c r="L2544" i="21"/>
  <c r="P2544" i="21"/>
  <c r="N2544" i="21"/>
  <c r="J2544" i="21"/>
  <c r="K2543" i="21"/>
  <c r="O2543" i="21"/>
  <c r="Q2543" i="21"/>
  <c r="M2543" i="21"/>
  <c r="D2545" i="21"/>
  <c r="F2544" i="21"/>
  <c r="E2544" i="21"/>
  <c r="K2544" i="21"/>
  <c r="M2544" i="21"/>
  <c r="Q2544" i="21"/>
  <c r="O2544" i="21"/>
  <c r="I2545" i="21"/>
  <c r="P2545" i="21"/>
  <c r="J2545" i="21"/>
  <c r="L2545" i="21"/>
  <c r="H2546" i="21"/>
  <c r="N2545" i="21"/>
  <c r="F2545" i="21"/>
  <c r="E2545" i="21"/>
  <c r="D2546" i="21"/>
  <c r="O2545" i="21"/>
  <c r="K2545" i="21"/>
  <c r="M2545" i="21"/>
  <c r="Q2545" i="21"/>
  <c r="I2546" i="21"/>
  <c r="H2547" i="21"/>
  <c r="P2546" i="21"/>
  <c r="J2546" i="21"/>
  <c r="N2546" i="21"/>
  <c r="L2546" i="21"/>
  <c r="D2547" i="21"/>
  <c r="F2546" i="21"/>
  <c r="E2546" i="21"/>
  <c r="O2546" i="21"/>
  <c r="K2546" i="21"/>
  <c r="Q2546" i="21"/>
  <c r="M2546" i="21"/>
  <c r="H2548" i="21"/>
  <c r="L2547" i="21"/>
  <c r="I2547" i="21"/>
  <c r="N2547" i="21"/>
  <c r="J2547" i="21"/>
  <c r="P2547" i="21"/>
  <c r="D2548" i="21"/>
  <c r="F2547" i="21"/>
  <c r="E2547" i="21"/>
  <c r="L2548" i="21"/>
  <c r="H2549" i="21"/>
  <c r="P2548" i="21"/>
  <c r="I2548" i="21"/>
  <c r="N2548" i="21"/>
  <c r="J2548" i="21"/>
  <c r="K2547" i="21"/>
  <c r="M2547" i="21"/>
  <c r="Q2547" i="21"/>
  <c r="O2547" i="21"/>
  <c r="D2549" i="21"/>
  <c r="E2548" i="21"/>
  <c r="F2548" i="21"/>
  <c r="J2549" i="21"/>
  <c r="N2549" i="21"/>
  <c r="P2549" i="21"/>
  <c r="L2549" i="21"/>
  <c r="I2549" i="21"/>
  <c r="H2550" i="21"/>
  <c r="O2548" i="21"/>
  <c r="K2548" i="21"/>
  <c r="Q2548" i="21"/>
  <c r="M2548" i="21"/>
  <c r="E2549" i="21"/>
  <c r="F2549" i="21"/>
  <c r="D2550" i="21"/>
  <c r="M2549" i="21"/>
  <c r="K2549" i="21"/>
  <c r="O2549" i="21"/>
  <c r="Q2549" i="21"/>
  <c r="P2550" i="21"/>
  <c r="L2550" i="21"/>
  <c r="J2550" i="21"/>
  <c r="I2550" i="21"/>
  <c r="H2551" i="21"/>
  <c r="N2550" i="21"/>
  <c r="F2550" i="21"/>
  <c r="E2550" i="21"/>
  <c r="D2551" i="21"/>
  <c r="O2550" i="21"/>
  <c r="Q2550" i="21"/>
  <c r="M2550" i="21"/>
  <c r="K2550" i="21"/>
  <c r="L2551" i="21"/>
  <c r="I2551" i="21"/>
  <c r="P2551" i="21"/>
  <c r="J2551" i="21"/>
  <c r="H2552" i="21"/>
  <c r="N2551" i="21"/>
  <c r="F2551" i="21"/>
  <c r="D2552" i="21"/>
  <c r="E2551" i="21"/>
  <c r="O2551" i="21"/>
  <c r="M2551" i="21"/>
  <c r="Q2551" i="21"/>
  <c r="K2551" i="21"/>
  <c r="J2552" i="21"/>
  <c r="N2552" i="21"/>
  <c r="H2553" i="21"/>
  <c r="L2552" i="21"/>
  <c r="P2552" i="21"/>
  <c r="I2552" i="21"/>
  <c r="F2552" i="21"/>
  <c r="D2553" i="21"/>
  <c r="E2552" i="21"/>
  <c r="N2553" i="21"/>
  <c r="H2554" i="21"/>
  <c r="L2553" i="21"/>
  <c r="J2553" i="21"/>
  <c r="P2553" i="21"/>
  <c r="I2553" i="21"/>
  <c r="K2552" i="21"/>
  <c r="O2552" i="21"/>
  <c r="Q2552" i="21"/>
  <c r="M2552" i="21"/>
  <c r="E2553" i="21"/>
  <c r="F2553" i="21"/>
  <c r="D2554" i="21"/>
  <c r="H2555" i="21"/>
  <c r="N2554" i="21"/>
  <c r="L2554" i="21"/>
  <c r="I2554" i="21"/>
  <c r="P2554" i="21"/>
  <c r="J2554" i="21"/>
  <c r="K2553" i="21"/>
  <c r="O2553" i="21"/>
  <c r="Q2553" i="21"/>
  <c r="M2553" i="21"/>
  <c r="F2554" i="21"/>
  <c r="E2554" i="21"/>
  <c r="D2555" i="21"/>
  <c r="H2556" i="21"/>
  <c r="I2555" i="21"/>
  <c r="N2555" i="21"/>
  <c r="P2555" i="21"/>
  <c r="J2555" i="21"/>
  <c r="L2555" i="21"/>
  <c r="M2554" i="21"/>
  <c r="Q2554" i="21"/>
  <c r="O2554" i="21"/>
  <c r="K2554" i="21"/>
  <c r="E2555" i="21"/>
  <c r="F2555" i="21"/>
  <c r="D2556" i="21"/>
  <c r="J2556" i="21"/>
  <c r="I2556" i="21"/>
  <c r="N2556" i="21"/>
  <c r="L2556" i="21"/>
  <c r="H2557" i="21"/>
  <c r="P2556" i="21"/>
  <c r="Q2555" i="21"/>
  <c r="O2555" i="21"/>
  <c r="K2555" i="21"/>
  <c r="M2555" i="21"/>
  <c r="D2557" i="21"/>
  <c r="F2556" i="21"/>
  <c r="E2556" i="21"/>
  <c r="M2556" i="21"/>
  <c r="O2556" i="21"/>
  <c r="K2556" i="21"/>
  <c r="Q2556" i="21"/>
  <c r="P2557" i="21"/>
  <c r="N2557" i="21"/>
  <c r="L2557" i="21"/>
  <c r="J2557" i="21"/>
  <c r="I2557" i="21"/>
  <c r="H2558" i="21"/>
  <c r="F2557" i="21"/>
  <c r="D2558" i="21"/>
  <c r="E2557" i="21"/>
  <c r="M2557" i="21"/>
  <c r="K2557" i="21"/>
  <c r="Q2557" i="21"/>
  <c r="O2557" i="21"/>
  <c r="I2558" i="21"/>
  <c r="L2558" i="21"/>
  <c r="P2558" i="21"/>
  <c r="J2558" i="21"/>
  <c r="H2559" i="21"/>
  <c r="N2558" i="21"/>
  <c r="F2558" i="21"/>
  <c r="E2558" i="21"/>
  <c r="D2559" i="21"/>
  <c r="O2558" i="21"/>
  <c r="M2558" i="21"/>
  <c r="K2558" i="21"/>
  <c r="Q2558" i="21"/>
  <c r="J2559" i="21"/>
  <c r="L2559" i="21"/>
  <c r="H2560" i="21"/>
  <c r="N2559" i="21"/>
  <c r="I2559" i="21"/>
  <c r="P2559" i="21"/>
  <c r="E2559" i="21"/>
  <c r="F2559" i="21"/>
  <c r="D2560" i="21"/>
  <c r="P2560" i="21"/>
  <c r="I2560" i="21"/>
  <c r="L2560" i="21"/>
  <c r="J2560" i="21"/>
  <c r="H2561" i="21"/>
  <c r="N2560" i="21"/>
  <c r="Q2559" i="21"/>
  <c r="M2559" i="21"/>
  <c r="K2559" i="21"/>
  <c r="O2559" i="21"/>
  <c r="F2560" i="21"/>
  <c r="D2561" i="21"/>
  <c r="E2560" i="21"/>
  <c r="Q2560" i="21"/>
  <c r="O2560" i="21"/>
  <c r="K2560" i="21"/>
  <c r="M2560" i="21"/>
  <c r="H2562" i="21"/>
  <c r="I2561" i="21"/>
  <c r="N2561" i="21"/>
  <c r="P2561" i="21"/>
  <c r="J2561" i="21"/>
  <c r="L2561" i="21"/>
  <c r="D2562" i="21"/>
  <c r="F2561" i="21"/>
  <c r="E2561" i="21"/>
  <c r="I2562" i="21"/>
  <c r="P2562" i="21"/>
  <c r="J2562" i="21"/>
  <c r="H2563" i="21"/>
  <c r="N2562" i="21"/>
  <c r="L2562" i="21"/>
  <c r="O2561" i="21"/>
  <c r="M2561" i="21"/>
  <c r="K2561" i="21"/>
  <c r="Q2561" i="21"/>
  <c r="E2562" i="21"/>
  <c r="F2562" i="21"/>
  <c r="D2563" i="21"/>
  <c r="O2562" i="21"/>
  <c r="K2562" i="21"/>
  <c r="Q2562" i="21"/>
  <c r="M2562" i="21"/>
  <c r="N2563" i="21"/>
  <c r="P2563" i="21"/>
  <c r="I2563" i="21"/>
  <c r="H2564" i="21"/>
  <c r="L2563" i="21"/>
  <c r="J2563" i="21"/>
  <c r="D2564" i="21"/>
  <c r="E2563" i="21"/>
  <c r="F2563" i="21"/>
  <c r="M2563" i="21"/>
  <c r="O2563" i="21"/>
  <c r="K2563" i="21"/>
  <c r="Q2563" i="21"/>
  <c r="I2564" i="21"/>
  <c r="N2564" i="21"/>
  <c r="L2564" i="21"/>
  <c r="P2564" i="21"/>
  <c r="J2564" i="21"/>
  <c r="H2565" i="21"/>
  <c r="F2564" i="21"/>
  <c r="D2565" i="21"/>
  <c r="E2564" i="21"/>
  <c r="Q2564" i="21"/>
  <c r="M2564" i="21"/>
  <c r="K2564" i="21"/>
  <c r="O2564" i="21"/>
  <c r="N2565" i="21"/>
  <c r="H2566" i="21"/>
  <c r="J2565" i="21"/>
  <c r="P2565" i="21"/>
  <c r="L2565" i="21"/>
  <c r="I2565" i="21"/>
  <c r="F2565" i="21"/>
  <c r="E2565" i="21"/>
  <c r="D2566" i="21"/>
  <c r="H2567" i="21"/>
  <c r="J2566" i="21"/>
  <c r="N2566" i="21"/>
  <c r="I2566" i="21"/>
  <c r="L2566" i="21"/>
  <c r="P2566" i="21"/>
  <c r="Q2565" i="21"/>
  <c r="O2565" i="21"/>
  <c r="M2565" i="21"/>
  <c r="K2565" i="21"/>
  <c r="D2567" i="21"/>
  <c r="E2566" i="21"/>
  <c r="F2566" i="21"/>
  <c r="H2568" i="21"/>
  <c r="P2567" i="21"/>
  <c r="I2567" i="21"/>
  <c r="N2567" i="21"/>
  <c r="J2567" i="21"/>
  <c r="L2567" i="21"/>
  <c r="M2566" i="21"/>
  <c r="O2566" i="21"/>
  <c r="K2566" i="21"/>
  <c r="Q2566" i="21"/>
  <c r="F2567" i="21"/>
  <c r="E2567" i="21"/>
  <c r="D2568" i="21"/>
  <c r="N2568" i="21"/>
  <c r="P2568" i="21"/>
  <c r="H2569" i="21"/>
  <c r="I2568" i="21"/>
  <c r="L2568" i="21"/>
  <c r="J2568" i="21"/>
  <c r="K2567" i="21"/>
  <c r="O2567" i="21"/>
  <c r="Q2567" i="21"/>
  <c r="M2567" i="21"/>
  <c r="F2568" i="21"/>
  <c r="D2569" i="21"/>
  <c r="E2568" i="21"/>
  <c r="I2569" i="21"/>
  <c r="P2569" i="21"/>
  <c r="L2569" i="21"/>
  <c r="N2569" i="21"/>
  <c r="J2569" i="21"/>
  <c r="H2570" i="21"/>
  <c r="K2568" i="21"/>
  <c r="Q2568" i="21"/>
  <c r="O2568" i="21"/>
  <c r="M2568" i="21"/>
  <c r="F2569" i="21"/>
  <c r="D2570" i="21"/>
  <c r="E2569" i="21"/>
  <c r="O2569" i="21"/>
  <c r="K2569" i="21"/>
  <c r="M2569" i="21"/>
  <c r="Q2569" i="21"/>
  <c r="L2570" i="21"/>
  <c r="H2571" i="21"/>
  <c r="N2570" i="21"/>
  <c r="I2570" i="21"/>
  <c r="J2570" i="21"/>
  <c r="P2570" i="21"/>
  <c r="D2571" i="21"/>
  <c r="E2570" i="21"/>
  <c r="F2570" i="21"/>
  <c r="L2571" i="21"/>
  <c r="H2572" i="21"/>
  <c r="P2571" i="21"/>
  <c r="N2571" i="21"/>
  <c r="J2571" i="21"/>
  <c r="I2571" i="21"/>
  <c r="O2570" i="21"/>
  <c r="Q2570" i="21"/>
  <c r="M2570" i="21"/>
  <c r="K2570" i="21"/>
  <c r="D2572" i="21"/>
  <c r="E2571" i="21"/>
  <c r="F2571" i="21"/>
  <c r="J2572" i="21"/>
  <c r="H2573" i="21"/>
  <c r="L2572" i="21"/>
  <c r="I2572" i="21"/>
  <c r="N2572" i="21"/>
  <c r="P2572" i="21"/>
  <c r="M2571" i="21"/>
  <c r="K2571" i="21"/>
  <c r="O2571" i="21"/>
  <c r="Q2571" i="21"/>
  <c r="D2573" i="21"/>
  <c r="E2572" i="21"/>
  <c r="F2572" i="21"/>
  <c r="J2573" i="21"/>
  <c r="I2573" i="21"/>
  <c r="P2573" i="21"/>
  <c r="L2573" i="21"/>
  <c r="H2574" i="21"/>
  <c r="N2573" i="21"/>
  <c r="O2572" i="21"/>
  <c r="Q2572" i="21"/>
  <c r="M2572" i="21"/>
  <c r="K2572" i="21"/>
  <c r="F2573" i="21"/>
  <c r="D2574" i="21"/>
  <c r="E2573" i="21"/>
  <c r="O2573" i="21"/>
  <c r="Q2573" i="21"/>
  <c r="M2573" i="21"/>
  <c r="K2573" i="21"/>
  <c r="I2574" i="21"/>
  <c r="N2574" i="21"/>
  <c r="L2574" i="21"/>
  <c r="H2575" i="21"/>
  <c r="J2574" i="21"/>
  <c r="P2574" i="21"/>
  <c r="E2574" i="21"/>
  <c r="F2574" i="21"/>
  <c r="D2575" i="21"/>
  <c r="Q2574" i="21"/>
  <c r="O2574" i="21"/>
  <c r="M2574" i="21"/>
  <c r="K2574" i="21"/>
  <c r="H2576" i="21"/>
  <c r="I2575" i="21"/>
  <c r="N2575" i="21"/>
  <c r="L2575" i="21"/>
  <c r="P2575" i="21"/>
  <c r="J2575" i="21"/>
  <c r="E2575" i="21"/>
  <c r="F2575" i="21"/>
  <c r="D2576" i="21"/>
  <c r="L2576" i="21"/>
  <c r="P2576" i="21"/>
  <c r="H2577" i="21"/>
  <c r="I2576" i="21"/>
  <c r="N2576" i="21"/>
  <c r="J2576" i="21"/>
  <c r="K2575" i="21"/>
  <c r="M2575" i="21"/>
  <c r="O2575" i="21"/>
  <c r="Q2575" i="21"/>
  <c r="D2577" i="21"/>
  <c r="E2576" i="21"/>
  <c r="F2576" i="21"/>
  <c r="N2577" i="21"/>
  <c r="P2577" i="21"/>
  <c r="I2577" i="21"/>
  <c r="J2577" i="21"/>
  <c r="L2577" i="21"/>
  <c r="H2578" i="21"/>
  <c r="Q2576" i="21"/>
  <c r="M2576" i="21"/>
  <c r="K2576" i="21"/>
  <c r="O2576" i="21"/>
  <c r="D2578" i="21"/>
  <c r="E2577" i="21"/>
  <c r="F2577" i="21"/>
  <c r="O2577" i="21"/>
  <c r="M2577" i="21"/>
  <c r="K2577" i="21"/>
  <c r="Q2577" i="21"/>
  <c r="H2579" i="21"/>
  <c r="L2578" i="21"/>
  <c r="P2578" i="21"/>
  <c r="N2578" i="21"/>
  <c r="J2578" i="21"/>
  <c r="I2578" i="21"/>
  <c r="D2579" i="21"/>
  <c r="E2578" i="21"/>
  <c r="F2578" i="21"/>
  <c r="I2579" i="21"/>
  <c r="L2579" i="21"/>
  <c r="N2579" i="21"/>
  <c r="J2579" i="21"/>
  <c r="P2579" i="21"/>
  <c r="H2580" i="21"/>
  <c r="K2578" i="21"/>
  <c r="M2578" i="21"/>
  <c r="O2578" i="21"/>
  <c r="Q2578" i="21"/>
  <c r="F2579" i="21"/>
  <c r="E2579" i="21"/>
  <c r="D2580" i="21"/>
  <c r="Q2579" i="21"/>
  <c r="O2579" i="21"/>
  <c r="K2579" i="21"/>
  <c r="M2579" i="21"/>
  <c r="N2580" i="21"/>
  <c r="J2580" i="21"/>
  <c r="I2580" i="21"/>
  <c r="H2581" i="21"/>
  <c r="P2580" i="21"/>
  <c r="L2580" i="21"/>
  <c r="D2581" i="21"/>
  <c r="E2580" i="21"/>
  <c r="F2580" i="21"/>
  <c r="Q2580" i="21"/>
  <c r="O2580" i="21"/>
  <c r="M2580" i="21"/>
  <c r="K2580" i="21"/>
  <c r="L2581" i="21"/>
  <c r="N2581" i="21"/>
  <c r="P2581" i="21"/>
  <c r="J2581" i="21"/>
  <c r="I2581" i="21"/>
  <c r="H2582" i="21"/>
  <c r="F2581" i="21"/>
  <c r="D2582" i="21"/>
  <c r="E2581" i="21"/>
  <c r="M2581" i="21"/>
  <c r="Q2581" i="21"/>
  <c r="O2581" i="21"/>
  <c r="K2581" i="21"/>
  <c r="J2582" i="21"/>
  <c r="N2582" i="21"/>
  <c r="H2583" i="21"/>
  <c r="I2582" i="21"/>
  <c r="P2582" i="21"/>
  <c r="L2582" i="21"/>
  <c r="F2582" i="21"/>
  <c r="D2583" i="21"/>
  <c r="E2582" i="21"/>
  <c r="J2583" i="21"/>
  <c r="L2583" i="21"/>
  <c r="H2584" i="21"/>
  <c r="P2583" i="21"/>
  <c r="N2583" i="21"/>
  <c r="I2583" i="21"/>
  <c r="Q2582" i="21"/>
  <c r="O2582" i="21"/>
  <c r="K2582" i="21"/>
  <c r="M2582" i="21"/>
  <c r="F2583" i="21"/>
  <c r="D2584" i="21"/>
  <c r="E2583" i="21"/>
  <c r="H2585" i="21"/>
  <c r="J2584" i="21"/>
  <c r="P2584" i="21"/>
  <c r="N2584" i="21"/>
  <c r="L2584" i="21"/>
  <c r="I2584" i="21"/>
  <c r="Q2583" i="21"/>
  <c r="M2583" i="21"/>
  <c r="K2583" i="21"/>
  <c r="O2583" i="21"/>
  <c r="F2584" i="21"/>
  <c r="E2584" i="21"/>
  <c r="D2585" i="21"/>
  <c r="L2585" i="21"/>
  <c r="J2585" i="21"/>
  <c r="N2585" i="21"/>
  <c r="P2585" i="21"/>
  <c r="I2585" i="21"/>
  <c r="H2586" i="21"/>
  <c r="K2584" i="21"/>
  <c r="Q2584" i="21"/>
  <c r="O2584" i="21"/>
  <c r="M2584" i="21"/>
  <c r="E2585" i="21"/>
  <c r="F2585" i="21"/>
  <c r="D2586" i="21"/>
  <c r="Q2585" i="21"/>
  <c r="M2585" i="21"/>
  <c r="O2585" i="21"/>
  <c r="K2585" i="21"/>
  <c r="H2587" i="21"/>
  <c r="I2586" i="21"/>
  <c r="N2586" i="21"/>
  <c r="L2586" i="21"/>
  <c r="J2586" i="21"/>
  <c r="P2586" i="21"/>
  <c r="D2587" i="21"/>
  <c r="E2586" i="21"/>
  <c r="F2586" i="21"/>
  <c r="I2587" i="21"/>
  <c r="L2587" i="21"/>
  <c r="P2587" i="21"/>
  <c r="J2587" i="21"/>
  <c r="H2588" i="21"/>
  <c r="N2587" i="21"/>
  <c r="K2586" i="21"/>
  <c r="Q2586" i="21"/>
  <c r="O2586" i="21"/>
  <c r="M2586" i="21"/>
  <c r="F2587" i="21"/>
  <c r="D2588" i="21"/>
  <c r="E2587" i="21"/>
  <c r="M2587" i="21"/>
  <c r="K2587" i="21"/>
  <c r="O2587" i="21"/>
  <c r="Q2587" i="21"/>
  <c r="I2588" i="21"/>
  <c r="P2588" i="21"/>
  <c r="H2589" i="21"/>
  <c r="N2588" i="21"/>
  <c r="J2588" i="21"/>
  <c r="L2588" i="21"/>
  <c r="D2589" i="21"/>
  <c r="E2588" i="21"/>
  <c r="F2588" i="21"/>
  <c r="O2588" i="21"/>
  <c r="Q2588" i="21"/>
  <c r="M2588" i="21"/>
  <c r="K2588" i="21"/>
  <c r="L2589" i="21"/>
  <c r="P2589" i="21"/>
  <c r="H2590" i="21"/>
  <c r="I2589" i="21"/>
  <c r="J2589" i="21"/>
  <c r="N2589" i="21"/>
  <c r="D2590" i="21"/>
  <c r="F2589" i="21"/>
  <c r="E2589" i="21"/>
  <c r="P2590" i="21"/>
  <c r="H2591" i="21"/>
  <c r="I2590" i="21"/>
  <c r="J2590" i="21"/>
  <c r="N2590" i="21"/>
  <c r="L2590" i="21"/>
  <c r="M2589" i="21"/>
  <c r="Q2589" i="21"/>
  <c r="O2589" i="21"/>
  <c r="K2589" i="21"/>
  <c r="E2590" i="21"/>
  <c r="F2590" i="21"/>
  <c r="D2591" i="21"/>
  <c r="I2591" i="21"/>
  <c r="J2591" i="21"/>
  <c r="N2591" i="21"/>
  <c r="L2591" i="21"/>
  <c r="P2591" i="21"/>
  <c r="H2592" i="21"/>
  <c r="M2590" i="21"/>
  <c r="Q2590" i="21"/>
  <c r="K2590" i="21"/>
  <c r="O2590" i="21"/>
  <c r="F2591" i="21"/>
  <c r="D2592" i="21"/>
  <c r="E2591" i="21"/>
  <c r="O2591" i="21"/>
  <c r="K2591" i="21"/>
  <c r="M2591" i="21"/>
  <c r="Q2591" i="21"/>
  <c r="N2592" i="21"/>
  <c r="H2593" i="21"/>
  <c r="I2592" i="21"/>
  <c r="P2592" i="21"/>
  <c r="L2592" i="21"/>
  <c r="J2592" i="21"/>
  <c r="D2593" i="21"/>
  <c r="E2592" i="21"/>
  <c r="F2592" i="21"/>
  <c r="P2593" i="21"/>
  <c r="L2593" i="21"/>
  <c r="I2593" i="21"/>
  <c r="N2593" i="21"/>
  <c r="J2593" i="21"/>
  <c r="H2594" i="21"/>
  <c r="Q2592" i="21"/>
  <c r="M2592" i="21"/>
  <c r="O2592" i="21"/>
  <c r="K2592" i="21"/>
  <c r="D2594" i="21"/>
  <c r="F2593" i="21"/>
  <c r="E2593" i="21"/>
  <c r="K2593" i="21"/>
  <c r="M2593" i="21"/>
  <c r="Q2593" i="21"/>
  <c r="O2593" i="21"/>
  <c r="N2594" i="21"/>
  <c r="L2594" i="21"/>
  <c r="I2594" i="21"/>
  <c r="H2595" i="21"/>
  <c r="P2594" i="21"/>
  <c r="J2594" i="21"/>
  <c r="E2594" i="21"/>
  <c r="D2595" i="21"/>
  <c r="F2594" i="21"/>
  <c r="M2594" i="21"/>
  <c r="Q2594" i="21"/>
  <c r="O2594" i="21"/>
  <c r="K2594" i="21"/>
  <c r="L2595" i="21"/>
  <c r="I2595" i="21"/>
  <c r="J2595" i="21"/>
  <c r="P2595" i="21"/>
  <c r="N2595" i="21"/>
  <c r="H2596" i="21"/>
  <c r="E2595" i="21"/>
  <c r="F2595" i="21"/>
  <c r="D2596" i="21"/>
  <c r="O2595" i="21"/>
  <c r="M2595" i="21"/>
  <c r="K2595" i="21"/>
  <c r="Q2595" i="21"/>
  <c r="I2596" i="21"/>
  <c r="L2596" i="21"/>
  <c r="H2597" i="21"/>
  <c r="P2596" i="21"/>
  <c r="J2596" i="21"/>
  <c r="N2596" i="21"/>
  <c r="D2597" i="21"/>
  <c r="E2596" i="21"/>
  <c r="F2596" i="21"/>
  <c r="Q2596" i="21"/>
  <c r="M2596" i="21"/>
  <c r="O2596" i="21"/>
  <c r="K2596" i="21"/>
  <c r="H2598" i="21"/>
  <c r="I2597" i="21"/>
  <c r="J2597" i="21"/>
  <c r="N2597" i="21"/>
  <c r="P2597" i="21"/>
  <c r="L2597" i="21"/>
  <c r="E2597" i="21"/>
  <c r="D2598" i="21"/>
  <c r="F2597" i="21"/>
  <c r="P2598" i="21"/>
  <c r="N2598" i="21"/>
  <c r="J2598" i="21"/>
  <c r="L2598" i="21"/>
  <c r="I2598" i="21"/>
  <c r="H2599" i="21"/>
  <c r="Q2597" i="21"/>
  <c r="M2597" i="21"/>
  <c r="O2597" i="21"/>
  <c r="K2597" i="21"/>
  <c r="F2598" i="21"/>
  <c r="D2599" i="21"/>
  <c r="E2598" i="21"/>
  <c r="M2598" i="21"/>
  <c r="Q2598" i="21"/>
  <c r="O2598" i="21"/>
  <c r="K2598" i="21"/>
  <c r="J2599" i="21"/>
  <c r="H2600" i="21"/>
  <c r="I2599" i="21"/>
  <c r="P2599" i="21"/>
  <c r="L2599" i="21"/>
  <c r="N2599" i="21"/>
  <c r="F2599" i="21"/>
  <c r="E2599" i="21"/>
  <c r="D2600" i="21"/>
  <c r="L2600" i="21"/>
  <c r="H2601" i="21"/>
  <c r="J2600" i="21"/>
  <c r="N2600" i="21"/>
  <c r="P2600" i="21"/>
  <c r="I2600" i="21"/>
  <c r="K2599" i="21"/>
  <c r="O2599" i="21"/>
  <c r="M2599" i="21"/>
  <c r="Q2599" i="21"/>
  <c r="E2600" i="21"/>
  <c r="D2601" i="21"/>
  <c r="F2600" i="21"/>
  <c r="H2602" i="21"/>
  <c r="P2601" i="21"/>
  <c r="L2601" i="21"/>
  <c r="J2601" i="21"/>
  <c r="N2601" i="21"/>
  <c r="I2601" i="21"/>
  <c r="Q2600" i="21"/>
  <c r="O2600" i="21"/>
  <c r="K2600" i="21"/>
  <c r="M2600" i="21"/>
  <c r="E2601" i="21"/>
  <c r="F2601" i="21"/>
  <c r="D2602" i="21"/>
  <c r="J2602" i="21"/>
  <c r="I2602" i="21"/>
  <c r="L2602" i="21"/>
  <c r="H2603" i="21"/>
  <c r="N2602" i="21"/>
  <c r="P2602" i="21"/>
  <c r="M2601" i="21"/>
  <c r="O2601" i="21"/>
  <c r="Q2601" i="21"/>
  <c r="K2601" i="21"/>
  <c r="F2602" i="21"/>
  <c r="E2602" i="21"/>
  <c r="D2603" i="21"/>
  <c r="K2602" i="21"/>
  <c r="O2602" i="21"/>
  <c r="M2602" i="21"/>
  <c r="Q2602" i="21"/>
  <c r="P2603" i="21"/>
  <c r="J2603" i="21"/>
  <c r="L2603" i="21"/>
  <c r="N2603" i="21"/>
  <c r="H2604" i="21"/>
  <c r="I2603" i="21"/>
  <c r="F2603" i="21"/>
  <c r="D2604" i="21"/>
  <c r="E2603" i="21"/>
  <c r="H2605" i="21"/>
  <c r="J2604" i="21"/>
  <c r="L2604" i="21"/>
  <c r="I2604" i="21"/>
  <c r="N2604" i="21"/>
  <c r="P2604" i="21"/>
  <c r="M2603" i="21"/>
  <c r="O2603" i="21"/>
  <c r="Q2603" i="21"/>
  <c r="K2603" i="21"/>
  <c r="D2605" i="21"/>
  <c r="E2604" i="21"/>
  <c r="F2604" i="21"/>
  <c r="I2605" i="21"/>
  <c r="P2605" i="21"/>
  <c r="J2605" i="21"/>
  <c r="L2605" i="21"/>
  <c r="H2606" i="21"/>
  <c r="N2605" i="21"/>
  <c r="O2604" i="21"/>
  <c r="M2604" i="21"/>
  <c r="Q2604" i="21"/>
  <c r="K2604" i="21"/>
  <c r="D2606" i="21"/>
  <c r="E2605" i="21"/>
  <c r="F2605" i="21"/>
  <c r="M2605" i="21"/>
  <c r="K2605" i="21"/>
  <c r="Q2605" i="21"/>
  <c r="O2605" i="21"/>
  <c r="N2606" i="21"/>
  <c r="H2607" i="21"/>
  <c r="P2606" i="21"/>
  <c r="L2606" i="21"/>
  <c r="I2606" i="21"/>
  <c r="J2606" i="21"/>
  <c r="F2606" i="21"/>
  <c r="E2606" i="21"/>
  <c r="D2607" i="21"/>
  <c r="L2607" i="21"/>
  <c r="N2607" i="21"/>
  <c r="P2607" i="21"/>
  <c r="I2607" i="21"/>
  <c r="H2608" i="21"/>
  <c r="J2607" i="21"/>
  <c r="K2606" i="21"/>
  <c r="O2606" i="21"/>
  <c r="M2606" i="21"/>
  <c r="Q2606" i="21"/>
  <c r="D2608" i="21"/>
  <c r="F2607" i="21"/>
  <c r="E2607" i="21"/>
  <c r="Q2607" i="21"/>
  <c r="O2607" i="21"/>
  <c r="M2607" i="21"/>
  <c r="K2607" i="21"/>
  <c r="L2608" i="21"/>
  <c r="J2608" i="21"/>
  <c r="I2608" i="21"/>
  <c r="N2608" i="21"/>
  <c r="H2609" i="21"/>
  <c r="P2608" i="21"/>
  <c r="E2608" i="21"/>
  <c r="F2608" i="21"/>
  <c r="D2609" i="21"/>
  <c r="K2608" i="21"/>
  <c r="M2608" i="21"/>
  <c r="O2608" i="21"/>
  <c r="Q2608" i="21"/>
  <c r="P2609" i="21"/>
  <c r="N2609" i="21"/>
  <c r="J2609" i="21"/>
  <c r="I2609" i="21"/>
  <c r="L2609" i="21"/>
  <c r="H2610" i="21"/>
  <c r="D2610" i="21"/>
  <c r="F2609" i="21"/>
  <c r="E2609" i="21"/>
  <c r="Q2609" i="21"/>
  <c r="K2609" i="21"/>
  <c r="M2609" i="21"/>
  <c r="O2609" i="21"/>
  <c r="L2610" i="21"/>
  <c r="P2610" i="21"/>
  <c r="N2610" i="21"/>
  <c r="J2610" i="21"/>
  <c r="H2611" i="21"/>
  <c r="I2610" i="21"/>
  <c r="D2611" i="21"/>
  <c r="F2610" i="21"/>
  <c r="E2610" i="21"/>
  <c r="J2611" i="21"/>
  <c r="H2612" i="21"/>
  <c r="P2611" i="21"/>
  <c r="I2611" i="21"/>
  <c r="L2611" i="21"/>
  <c r="N2611" i="21"/>
  <c r="M2610" i="21"/>
  <c r="Q2610" i="21"/>
  <c r="K2610" i="21"/>
  <c r="O2610" i="21"/>
  <c r="D2612" i="21"/>
  <c r="F2611" i="21"/>
  <c r="E2611" i="21"/>
  <c r="J2612" i="21"/>
  <c r="P2612" i="21"/>
  <c r="H2613" i="21"/>
  <c r="I2612" i="21"/>
  <c r="L2612" i="21"/>
  <c r="N2612" i="21"/>
  <c r="Q2611" i="21"/>
  <c r="O2611" i="21"/>
  <c r="M2611" i="21"/>
  <c r="K2611" i="21"/>
  <c r="D2613" i="21"/>
  <c r="E2612" i="21"/>
  <c r="F2612" i="21"/>
  <c r="J2613" i="21"/>
  <c r="H2614" i="21"/>
  <c r="N2613" i="21"/>
  <c r="I2613" i="21"/>
  <c r="L2613" i="21"/>
  <c r="P2613" i="21"/>
  <c r="M2612" i="21"/>
  <c r="Q2612" i="21"/>
  <c r="K2612" i="21"/>
  <c r="O2612" i="21"/>
  <c r="E2613" i="21"/>
  <c r="D2614" i="21"/>
  <c r="F2613" i="21"/>
  <c r="I2614" i="21"/>
  <c r="P2614" i="21"/>
  <c r="H2615" i="21"/>
  <c r="L2614" i="21"/>
  <c r="N2614" i="21"/>
  <c r="J2614" i="21"/>
  <c r="K2613" i="21"/>
  <c r="O2613" i="21"/>
  <c r="M2613" i="21"/>
  <c r="Q2613" i="21"/>
  <c r="E2614" i="21"/>
  <c r="F2614" i="21"/>
  <c r="D2615" i="21"/>
  <c r="M2614" i="21"/>
  <c r="Q2614" i="21"/>
  <c r="O2614" i="21"/>
  <c r="K2614" i="21"/>
  <c r="I2615" i="21"/>
  <c r="N2615" i="21"/>
  <c r="P2615" i="21"/>
  <c r="H2616" i="21"/>
  <c r="J2615" i="21"/>
  <c r="L2615" i="21"/>
  <c r="F2615" i="21"/>
  <c r="D2616" i="21"/>
  <c r="E2615" i="21"/>
  <c r="M2615" i="21"/>
  <c r="O2615" i="21"/>
  <c r="Q2615" i="21"/>
  <c r="K2615" i="21"/>
  <c r="L2616" i="21"/>
  <c r="P2616" i="21"/>
  <c r="N2616" i="21"/>
  <c r="I2616" i="21"/>
  <c r="H2617" i="21"/>
  <c r="J2616" i="21"/>
  <c r="F2616" i="21"/>
  <c r="D2617" i="21"/>
  <c r="E2616" i="21"/>
  <c r="M2616" i="21"/>
  <c r="Q2616" i="21"/>
  <c r="K2616" i="21"/>
  <c r="O2616" i="21"/>
  <c r="L2617" i="21"/>
  <c r="I2617" i="21"/>
  <c r="N2617" i="21"/>
  <c r="P2617" i="21"/>
  <c r="H2618" i="21"/>
  <c r="J2617" i="21"/>
  <c r="E2617" i="21"/>
  <c r="F2617" i="21"/>
  <c r="D2618" i="21"/>
  <c r="O2617" i="21"/>
  <c r="M2617" i="21"/>
  <c r="Q2617" i="21"/>
  <c r="K2617" i="21"/>
  <c r="N2618" i="21"/>
  <c r="I2618" i="21"/>
  <c r="H2619" i="21"/>
  <c r="L2618" i="21"/>
  <c r="J2618" i="21"/>
  <c r="P2618" i="21"/>
  <c r="F2618" i="21"/>
  <c r="E2618" i="21"/>
  <c r="D2619" i="21"/>
  <c r="M2618" i="21"/>
  <c r="O2618" i="21"/>
  <c r="Q2618" i="21"/>
  <c r="K2618" i="21"/>
  <c r="I2619" i="21"/>
  <c r="N2619" i="21"/>
  <c r="H2620" i="21"/>
  <c r="P2619" i="21"/>
  <c r="L2619" i="21"/>
  <c r="J2619" i="21"/>
  <c r="D2620" i="21"/>
  <c r="F2619" i="21"/>
  <c r="E2619" i="21"/>
  <c r="M2619" i="21"/>
  <c r="K2619" i="21"/>
  <c r="Q2619" i="21"/>
  <c r="O2619" i="21"/>
  <c r="P2620" i="21"/>
  <c r="N2620" i="21"/>
  <c r="J2620" i="21"/>
  <c r="L2620" i="21"/>
  <c r="I2620" i="21"/>
  <c r="H2621" i="21"/>
  <c r="D2621" i="21"/>
  <c r="F2620" i="21"/>
  <c r="E2620" i="21"/>
  <c r="Q2620" i="21"/>
  <c r="K2620" i="21"/>
  <c r="O2620" i="21"/>
  <c r="M2620" i="21"/>
  <c r="N2621" i="21"/>
  <c r="H2622" i="21"/>
  <c r="I2621" i="21"/>
  <c r="P2621" i="21"/>
  <c r="J2621" i="21"/>
  <c r="L2621" i="21"/>
  <c r="D2622" i="21"/>
  <c r="F2621" i="21"/>
  <c r="E2621" i="21"/>
  <c r="J2622" i="21"/>
  <c r="I2622" i="21"/>
  <c r="N2622" i="21"/>
  <c r="L2622" i="21"/>
  <c r="P2622" i="21"/>
  <c r="H2623" i="21"/>
  <c r="Q2621" i="21"/>
  <c r="O2621" i="21"/>
  <c r="M2621" i="21"/>
  <c r="K2621" i="21"/>
  <c r="F2622" i="21"/>
  <c r="E2622" i="21"/>
  <c r="D2623" i="21"/>
  <c r="O2622" i="21"/>
  <c r="K2622" i="21"/>
  <c r="Q2622" i="21"/>
  <c r="M2622" i="21"/>
  <c r="N2623" i="21"/>
  <c r="P2623" i="21"/>
  <c r="J2623" i="21"/>
  <c r="H2624" i="21"/>
  <c r="I2623" i="21"/>
  <c r="L2623" i="21"/>
  <c r="E2623" i="21"/>
  <c r="F2623" i="21"/>
  <c r="D2624" i="21"/>
  <c r="P2624" i="21"/>
  <c r="L2624" i="21"/>
  <c r="N2624" i="21"/>
  <c r="J2624" i="21"/>
  <c r="H2625" i="21"/>
  <c r="I2624" i="21"/>
  <c r="Q2623" i="21"/>
  <c r="M2623" i="21"/>
  <c r="O2623" i="21"/>
  <c r="K2623" i="21"/>
  <c r="F2624" i="21"/>
  <c r="D2625" i="21"/>
  <c r="E2624" i="21"/>
  <c r="H2626" i="21"/>
  <c r="N2625" i="21"/>
  <c r="P2625" i="21"/>
  <c r="I2625" i="21"/>
  <c r="L2625" i="21"/>
  <c r="J2625" i="21"/>
  <c r="M2624" i="21"/>
  <c r="O2624" i="21"/>
  <c r="Q2624" i="21"/>
  <c r="K2624" i="21"/>
  <c r="E2625" i="21"/>
  <c r="F2625" i="21"/>
  <c r="D2626" i="21"/>
  <c r="I2626" i="21"/>
  <c r="P2626" i="21"/>
  <c r="L2626" i="21"/>
  <c r="J2626" i="21"/>
  <c r="N2626" i="21"/>
  <c r="H2627" i="21"/>
  <c r="O2625" i="21"/>
  <c r="K2625" i="21"/>
  <c r="Q2625" i="21"/>
  <c r="M2625" i="21"/>
  <c r="E2626" i="21"/>
  <c r="F2626" i="21"/>
  <c r="D2627" i="21"/>
  <c r="K2626" i="21"/>
  <c r="M2626" i="21"/>
  <c r="O2626" i="21"/>
  <c r="Q2626" i="21"/>
  <c r="H2628" i="21"/>
  <c r="N2627" i="21"/>
  <c r="P2627" i="21"/>
  <c r="L2627" i="21"/>
  <c r="I2627" i="21"/>
  <c r="J2627" i="21"/>
  <c r="D2628" i="21"/>
  <c r="E2627" i="21"/>
  <c r="F2627" i="21"/>
  <c r="I2628" i="21"/>
  <c r="N2628" i="21"/>
  <c r="J2628" i="21"/>
  <c r="P2628" i="21"/>
  <c r="L2628" i="21"/>
  <c r="H2629" i="21"/>
  <c r="K2627" i="21"/>
  <c r="O2627" i="21"/>
  <c r="M2627" i="21"/>
  <c r="Q2627" i="21"/>
  <c r="F2628" i="21"/>
  <c r="D2629" i="21"/>
  <c r="E2628" i="21"/>
  <c r="O2628" i="21"/>
  <c r="M2628" i="21"/>
  <c r="Q2628" i="21"/>
  <c r="K2628" i="21"/>
  <c r="H2630" i="21"/>
  <c r="N2629" i="21"/>
  <c r="L2629" i="21"/>
  <c r="P2629" i="21"/>
  <c r="J2629" i="21"/>
  <c r="I2629" i="21"/>
  <c r="F2629" i="21"/>
  <c r="D2630" i="21"/>
  <c r="E2629" i="21"/>
  <c r="J2630" i="21"/>
  <c r="P2630" i="21"/>
  <c r="I2630" i="21"/>
  <c r="L2630" i="21"/>
  <c r="N2630" i="21"/>
  <c r="H2631" i="21"/>
  <c r="M2629" i="21"/>
  <c r="O2629" i="21"/>
  <c r="K2629" i="21"/>
  <c r="Q2629" i="21"/>
  <c r="F2630" i="21"/>
  <c r="D2631" i="21"/>
  <c r="E2630" i="21"/>
  <c r="M2630" i="21"/>
  <c r="O2630" i="21"/>
  <c r="K2630" i="21"/>
  <c r="Q2630" i="21"/>
  <c r="H2632" i="21"/>
  <c r="N2631" i="21"/>
  <c r="L2631" i="21"/>
  <c r="J2631" i="21"/>
  <c r="P2631" i="21"/>
  <c r="I2631" i="21"/>
  <c r="F2631" i="21"/>
  <c r="D2632" i="21"/>
  <c r="E2631" i="21"/>
  <c r="P2632" i="21"/>
  <c r="I2632" i="21"/>
  <c r="L2632" i="21"/>
  <c r="J2632" i="21"/>
  <c r="N2632" i="21"/>
  <c r="H2633" i="21"/>
  <c r="O2631" i="21"/>
  <c r="K2631" i="21"/>
  <c r="Q2631" i="21"/>
  <c r="M2631" i="21"/>
  <c r="F2632" i="21"/>
  <c r="D2633" i="21"/>
  <c r="E2632" i="21"/>
  <c r="O2632" i="21"/>
  <c r="K2632" i="21"/>
  <c r="Q2632" i="21"/>
  <c r="M2632" i="21"/>
  <c r="I2633" i="21"/>
  <c r="L2633" i="21"/>
  <c r="J2633" i="21"/>
  <c r="N2633" i="21"/>
  <c r="P2633" i="21"/>
  <c r="H2634" i="21"/>
  <c r="F2633" i="21"/>
  <c r="D2634" i="21"/>
  <c r="E2633" i="21"/>
  <c r="M2633" i="21"/>
  <c r="Q2633" i="21"/>
  <c r="O2633" i="21"/>
  <c r="K2633" i="21"/>
  <c r="J2634" i="21"/>
  <c r="P2634" i="21"/>
  <c r="N2634" i="21"/>
  <c r="H2635" i="21"/>
  <c r="I2634" i="21"/>
  <c r="L2634" i="21"/>
  <c r="D2635" i="21"/>
  <c r="E2634" i="21"/>
  <c r="F2634" i="21"/>
  <c r="N2635" i="21"/>
  <c r="H2636" i="21"/>
  <c r="P2635" i="21"/>
  <c r="L2635" i="21"/>
  <c r="I2635" i="21"/>
  <c r="J2635" i="21"/>
  <c r="K2634" i="21"/>
  <c r="Q2634" i="21"/>
  <c r="M2634" i="21"/>
  <c r="O2634" i="21"/>
  <c r="D2636" i="21"/>
  <c r="E2635" i="21"/>
  <c r="F2635" i="21"/>
  <c r="L2636" i="21"/>
  <c r="H2637" i="21"/>
  <c r="I2636" i="21"/>
  <c r="J2636" i="21"/>
  <c r="P2636" i="21"/>
  <c r="N2636" i="21"/>
  <c r="O2635" i="21"/>
  <c r="M2635" i="21"/>
  <c r="K2635" i="21"/>
  <c r="Q2635" i="21"/>
  <c r="D2637" i="21"/>
  <c r="E2636" i="21"/>
  <c r="F2636" i="21"/>
  <c r="I2637" i="21"/>
  <c r="N2637" i="21"/>
  <c r="L2637" i="21"/>
  <c r="P2637" i="21"/>
  <c r="H2638" i="21"/>
  <c r="J2637" i="21"/>
  <c r="Q2636" i="21"/>
  <c r="O2636" i="21"/>
  <c r="M2636" i="21"/>
  <c r="K2636" i="21"/>
  <c r="F2637" i="21"/>
  <c r="D2638" i="21"/>
  <c r="E2637" i="21"/>
  <c r="M2637" i="21"/>
  <c r="K2637" i="21"/>
  <c r="Q2637" i="21"/>
  <c r="O2637" i="21"/>
  <c r="N2638" i="21"/>
  <c r="P2638" i="21"/>
  <c r="L2638" i="21"/>
  <c r="I2638" i="21"/>
  <c r="J2638" i="21"/>
  <c r="H2639" i="21"/>
  <c r="D2639" i="21"/>
  <c r="F2638" i="21"/>
  <c r="E2638" i="21"/>
  <c r="M2638" i="21"/>
  <c r="O2638" i="21"/>
  <c r="Q2638" i="21"/>
  <c r="K2638" i="21"/>
  <c r="J2639" i="21"/>
  <c r="N2639" i="21"/>
  <c r="L2639" i="21"/>
  <c r="I2639" i="21"/>
  <c r="H2640" i="21"/>
  <c r="P2639" i="21"/>
  <c r="D2640" i="21"/>
  <c r="F2639" i="21"/>
  <c r="E2639" i="21"/>
  <c r="K2639" i="21"/>
  <c r="M2639" i="21"/>
  <c r="Q2639" i="21"/>
  <c r="O2639" i="21"/>
  <c r="L2640" i="21"/>
  <c r="N2640" i="21"/>
  <c r="I2640" i="21"/>
  <c r="J2640" i="21"/>
  <c r="H2641" i="21"/>
  <c r="P2640" i="21"/>
  <c r="D2641" i="21"/>
  <c r="E2640" i="21"/>
  <c r="F2640" i="21"/>
  <c r="K2640" i="21"/>
  <c r="Q2640" i="21"/>
  <c r="M2640" i="21"/>
  <c r="O2640" i="21"/>
  <c r="P2641" i="21"/>
  <c r="H2642" i="21"/>
  <c r="I2641" i="21"/>
  <c r="N2641" i="21"/>
  <c r="L2641" i="21"/>
  <c r="J2641" i="21"/>
  <c r="D2642" i="21"/>
  <c r="E2641" i="21"/>
  <c r="F2641" i="21"/>
  <c r="L2642" i="21"/>
  <c r="P2642" i="21"/>
  <c r="N2642" i="21"/>
  <c r="I2642" i="21"/>
  <c r="J2642" i="21"/>
  <c r="H2643" i="21"/>
  <c r="K2641" i="21"/>
  <c r="Q2641" i="21"/>
  <c r="M2641" i="21"/>
  <c r="O2641" i="21"/>
  <c r="D2643" i="21"/>
  <c r="E2642" i="21"/>
  <c r="F2642" i="21"/>
  <c r="O2642" i="21"/>
  <c r="K2642" i="21"/>
  <c r="M2642" i="21"/>
  <c r="Q2642" i="21"/>
  <c r="H2644" i="21"/>
  <c r="L2643" i="21"/>
  <c r="I2643" i="21"/>
  <c r="P2643" i="21"/>
  <c r="J2643" i="21"/>
  <c r="N2643" i="21"/>
  <c r="F2643" i="21"/>
  <c r="E2643" i="21"/>
  <c r="D2644" i="21"/>
  <c r="H2645" i="21"/>
  <c r="I2644" i="21"/>
  <c r="P2644" i="21"/>
  <c r="L2644" i="21"/>
  <c r="N2644" i="21"/>
  <c r="J2644" i="21"/>
  <c r="M2643" i="21"/>
  <c r="O2643" i="21"/>
  <c r="K2643" i="21"/>
  <c r="Q2643" i="21"/>
  <c r="E2644" i="21"/>
  <c r="D2645" i="21"/>
  <c r="F2644" i="21"/>
  <c r="L2645" i="21"/>
  <c r="H2646" i="21"/>
  <c r="N2645" i="21"/>
  <c r="J2645" i="21"/>
  <c r="P2645" i="21"/>
  <c r="I2645" i="21"/>
  <c r="O2644" i="21"/>
  <c r="Q2644" i="21"/>
  <c r="K2644" i="21"/>
  <c r="M2644" i="21"/>
  <c r="F2645" i="21"/>
  <c r="D2646" i="21"/>
  <c r="E2645" i="21"/>
  <c r="I2646" i="21"/>
  <c r="L2646" i="21"/>
  <c r="H2647" i="21"/>
  <c r="N2646" i="21"/>
  <c r="P2646" i="21"/>
  <c r="J2646" i="21"/>
  <c r="O2645" i="21"/>
  <c r="M2645" i="21"/>
  <c r="Q2645" i="21"/>
  <c r="K2645" i="21"/>
  <c r="F2646" i="21"/>
  <c r="D2647" i="21"/>
  <c r="E2646" i="21"/>
  <c r="Q2646" i="21"/>
  <c r="M2646" i="21"/>
  <c r="O2646" i="21"/>
  <c r="K2646" i="21"/>
  <c r="I2647" i="21"/>
  <c r="N2647" i="21"/>
  <c r="P2647" i="21"/>
  <c r="J2647" i="21"/>
  <c r="H2648" i="21"/>
  <c r="L2647" i="21"/>
  <c r="F2647" i="21"/>
  <c r="E2647" i="21"/>
  <c r="D2648" i="21"/>
  <c r="O2647" i="21"/>
  <c r="K2647" i="21"/>
  <c r="M2647" i="21"/>
  <c r="Q2647" i="21"/>
  <c r="I2648" i="21"/>
  <c r="P2648" i="21"/>
  <c r="J2648" i="21"/>
  <c r="L2648" i="21"/>
  <c r="H2649" i="21"/>
  <c r="N2648" i="21"/>
  <c r="F2648" i="21"/>
  <c r="E2648" i="21"/>
  <c r="D2649" i="21"/>
  <c r="O2648" i="21"/>
  <c r="Q2648" i="21"/>
  <c r="M2648" i="21"/>
  <c r="K2648" i="21"/>
  <c r="P2649" i="21"/>
  <c r="H2650" i="21"/>
  <c r="J2649" i="21"/>
  <c r="L2649" i="21"/>
  <c r="N2649" i="21"/>
  <c r="I2649" i="21"/>
  <c r="D2650" i="21"/>
  <c r="F2649" i="21"/>
  <c r="E2649" i="21"/>
  <c r="N2650" i="21"/>
  <c r="H2651" i="21"/>
  <c r="I2650" i="21"/>
  <c r="J2650" i="21"/>
  <c r="L2650" i="21"/>
  <c r="P2650" i="21"/>
  <c r="O2649" i="21"/>
  <c r="Q2649" i="21"/>
  <c r="K2649" i="21"/>
  <c r="M2649" i="21"/>
  <c r="D2651" i="21"/>
  <c r="E2650" i="21"/>
  <c r="F2650" i="21"/>
  <c r="I2651" i="21"/>
  <c r="N2651" i="21"/>
  <c r="P2651" i="21"/>
  <c r="J2651" i="21"/>
  <c r="H2652" i="21"/>
  <c r="L2651" i="21"/>
  <c r="K2650" i="21"/>
  <c r="Q2650" i="21"/>
  <c r="M2650" i="21"/>
  <c r="O2650" i="21"/>
  <c r="E2651" i="21"/>
  <c r="D2652" i="21"/>
  <c r="F2651" i="21"/>
  <c r="Q2651" i="21"/>
  <c r="K2651" i="21"/>
  <c r="O2651" i="21"/>
  <c r="M2651" i="21"/>
  <c r="N2652" i="21"/>
  <c r="J2652" i="21"/>
  <c r="P2652" i="21"/>
  <c r="H2653" i="21"/>
  <c r="I2652" i="21"/>
  <c r="L2652" i="21"/>
  <c r="E2652" i="21"/>
  <c r="D2653" i="21"/>
  <c r="F2652" i="21"/>
  <c r="I2653" i="21"/>
  <c r="H2654" i="21"/>
  <c r="N2653" i="21"/>
  <c r="L2653" i="21"/>
  <c r="P2653" i="21"/>
  <c r="J2653" i="21"/>
  <c r="K2652" i="21"/>
  <c r="M2652" i="21"/>
  <c r="Q2652" i="21"/>
  <c r="O2652" i="21"/>
  <c r="E2653" i="21"/>
  <c r="F2653" i="21"/>
  <c r="D2654" i="21"/>
  <c r="O2653" i="21"/>
  <c r="M2653" i="21"/>
  <c r="K2653" i="21"/>
  <c r="Q2653" i="21"/>
  <c r="J2654" i="21"/>
  <c r="N2654" i="21"/>
  <c r="P2654" i="21"/>
  <c r="I2654" i="21"/>
  <c r="L2654" i="21"/>
  <c r="D2655" i="21"/>
  <c r="F2654" i="21"/>
  <c r="E2654" i="21"/>
  <c r="K2654" i="21"/>
  <c r="O2654" i="21"/>
  <c r="M2654" i="21"/>
  <c r="Q2654" i="21"/>
  <c r="F2655" i="21"/>
  <c r="D2656" i="21"/>
  <c r="E2655" i="21"/>
  <c r="D2657" i="21"/>
  <c r="E2656" i="21"/>
  <c r="F2656" i="21"/>
  <c r="D2658" i="21"/>
  <c r="F2657" i="21"/>
  <c r="E2657" i="21"/>
  <c r="E2658" i="21"/>
  <c r="D2659" i="21"/>
  <c r="F2658" i="21"/>
  <c r="D2660" i="21"/>
  <c r="F2659" i="21"/>
  <c r="E2659" i="21"/>
  <c r="D2661" i="21"/>
  <c r="E2660" i="21"/>
  <c r="F2660" i="21"/>
  <c r="D2662" i="21"/>
  <c r="E2661" i="21"/>
  <c r="F2661" i="21"/>
  <c r="F2662" i="21"/>
  <c r="D2663" i="21"/>
  <c r="E2662" i="21"/>
  <c r="F2663" i="21"/>
  <c r="D2664" i="21"/>
  <c r="E2663" i="21"/>
  <c r="F2664" i="21"/>
  <c r="D2665" i="21"/>
  <c r="E2664" i="21"/>
  <c r="D2666" i="21"/>
  <c r="F2665" i="21"/>
  <c r="E2665" i="21"/>
  <c r="F2666" i="21"/>
  <c r="E2666" i="21"/>
  <c r="D2667" i="21"/>
  <c r="F2667" i="21"/>
  <c r="D2668" i="21"/>
  <c r="E2667" i="21"/>
  <c r="D2669" i="21"/>
  <c r="E2668" i="21"/>
  <c r="F2668" i="21"/>
  <c r="D2670" i="21"/>
  <c r="E2669" i="21"/>
  <c r="F2669" i="21"/>
  <c r="F2670" i="21"/>
  <c r="E2670" i="21"/>
  <c r="D2671" i="21"/>
  <c r="E2671" i="21"/>
  <c r="F2671" i="21"/>
  <c r="D2672" i="21"/>
  <c r="D2673" i="21"/>
  <c r="F2672" i="21"/>
  <c r="E2672" i="21"/>
  <c r="D2674" i="21"/>
  <c r="F2673" i="21"/>
  <c r="E2673" i="21"/>
  <c r="D2675" i="21"/>
  <c r="F2674" i="21"/>
  <c r="E2674" i="21"/>
  <c r="D2676" i="21"/>
  <c r="F2675" i="21"/>
  <c r="E2675" i="21"/>
  <c r="E2676" i="21"/>
  <c r="D2677" i="21"/>
  <c r="F2676" i="21"/>
  <c r="D2678" i="21"/>
  <c r="E2677" i="21"/>
  <c r="F2677" i="21"/>
  <c r="E2678" i="21"/>
  <c r="F2678" i="21"/>
  <c r="D2679" i="21"/>
  <c r="F2679" i="21"/>
  <c r="D2680" i="21"/>
  <c r="E2679" i="21"/>
  <c r="F2680" i="21"/>
  <c r="E2680" i="21"/>
  <c r="D2681" i="21"/>
  <c r="D2682" i="21"/>
  <c r="F2681" i="21"/>
  <c r="E2681" i="21"/>
  <c r="F2682" i="21"/>
  <c r="E2682" i="21"/>
  <c r="D2683" i="21"/>
  <c r="D2684" i="21"/>
  <c r="F2683" i="21"/>
  <c r="E2683" i="21"/>
  <c r="D2685" i="21"/>
  <c r="F2684" i="21"/>
  <c r="E2684" i="21"/>
  <c r="E2685" i="21"/>
  <c r="F2685" i="21"/>
  <c r="D2686" i="21"/>
  <c r="F2686" i="21"/>
  <c r="E2686" i="21"/>
  <c r="D2687" i="21"/>
  <c r="E2687" i="21"/>
  <c r="F2687" i="21"/>
  <c r="D2688" i="21"/>
  <c r="F2688" i="21"/>
  <c r="D2689" i="21"/>
  <c r="E2688" i="21"/>
  <c r="D2690" i="21"/>
  <c r="F2689" i="21"/>
  <c r="E2689" i="21"/>
  <c r="E2690" i="21"/>
  <c r="F2690" i="21"/>
  <c r="D2691" i="21"/>
  <c r="E2691" i="21"/>
  <c r="D2692" i="21"/>
  <c r="F2691" i="21"/>
  <c r="F2692" i="21"/>
  <c r="D2693" i="21"/>
  <c r="E2692" i="21"/>
  <c r="F2693" i="21"/>
  <c r="D2694" i="21"/>
  <c r="E2693" i="21"/>
  <c r="F2694" i="21"/>
  <c r="D2695" i="21"/>
  <c r="E2694" i="21"/>
  <c r="F2695" i="21"/>
  <c r="E2695" i="21"/>
  <c r="D2696" i="21"/>
  <c r="F2696" i="21"/>
  <c r="D2697" i="21"/>
  <c r="E2696" i="21"/>
  <c r="F2697" i="21"/>
  <c r="D2698" i="21"/>
  <c r="E2697" i="21"/>
  <c r="E2698" i="21"/>
  <c r="D2699" i="21"/>
  <c r="F2698" i="21"/>
  <c r="E2699" i="21"/>
  <c r="D2700" i="21"/>
  <c r="F2699" i="21"/>
  <c r="D2701" i="21"/>
  <c r="E2700" i="21"/>
  <c r="F2700" i="21"/>
  <c r="F2701" i="21"/>
  <c r="E2701" i="21"/>
  <c r="D2702" i="21"/>
  <c r="E2702" i="21"/>
  <c r="F2702" i="21"/>
  <c r="D2703" i="21"/>
  <c r="D2704" i="21"/>
  <c r="F2703" i="21"/>
  <c r="E2703" i="21"/>
  <c r="D2705" i="21"/>
  <c r="E2704" i="21"/>
  <c r="F2704" i="21"/>
  <c r="D2706" i="21"/>
  <c r="E2705" i="21"/>
  <c r="F2705" i="21"/>
  <c r="D2707" i="21"/>
  <c r="E2706" i="21"/>
  <c r="F2706" i="21"/>
  <c r="F2707" i="21"/>
  <c r="E2707" i="21"/>
  <c r="D2708" i="21"/>
  <c r="D2709" i="21"/>
  <c r="E2708" i="21"/>
  <c r="F2708" i="21"/>
  <c r="F2709" i="21"/>
  <c r="E2709" i="21"/>
  <c r="D2710" i="21"/>
  <c r="F2710" i="21"/>
  <c r="E2710" i="21"/>
  <c r="D2711" i="21"/>
  <c r="F2711" i="21"/>
  <c r="D2712" i="21"/>
  <c r="E2711" i="21"/>
  <c r="F2712" i="21"/>
  <c r="E2712" i="21"/>
  <c r="D2713" i="21"/>
  <c r="E2713" i="21"/>
  <c r="F2713" i="21"/>
  <c r="D2714" i="21"/>
  <c r="E2714" i="21"/>
  <c r="D2715" i="21"/>
  <c r="F2714" i="21"/>
  <c r="D2716" i="21"/>
  <c r="E2715" i="21"/>
  <c r="F2715" i="21"/>
  <c r="E2716" i="21"/>
  <c r="D2717" i="21"/>
  <c r="F2716" i="21"/>
  <c r="D2718" i="21"/>
  <c r="F2717" i="21"/>
  <c r="E2717" i="21"/>
  <c r="E2718" i="21"/>
  <c r="F2718" i="21"/>
  <c r="D2719" i="21"/>
  <c r="F2719" i="21"/>
  <c r="D2720" i="21"/>
  <c r="E2719" i="21"/>
  <c r="D2721" i="21"/>
  <c r="E2720" i="21"/>
  <c r="F2720" i="21"/>
  <c r="D2722" i="21"/>
  <c r="F2721" i="21"/>
  <c r="E2721" i="21"/>
  <c r="E2722" i="21"/>
  <c r="D2723" i="21"/>
  <c r="F2722" i="21"/>
  <c r="D2724" i="21"/>
  <c r="F2723" i="21"/>
  <c r="E2723" i="21"/>
  <c r="D2725" i="21"/>
  <c r="E2724" i="21"/>
  <c r="F2724" i="21"/>
  <c r="E2725" i="21"/>
  <c r="D2726" i="21"/>
  <c r="F2725" i="21"/>
  <c r="E2726" i="21"/>
  <c r="D2727" i="21"/>
  <c r="F2726" i="21"/>
  <c r="F2727" i="21"/>
  <c r="E2727" i="21"/>
  <c r="D2728" i="21"/>
  <c r="E2728" i="21"/>
  <c r="D2729" i="21"/>
  <c r="F2728" i="21"/>
  <c r="E2729" i="21"/>
  <c r="F2729" i="21"/>
  <c r="D2730" i="21"/>
  <c r="F2730" i="21"/>
  <c r="E2730" i="21"/>
  <c r="D2731" i="21"/>
  <c r="F2731" i="21"/>
  <c r="E2731" i="21"/>
  <c r="D2732" i="21"/>
  <c r="D2733" i="21"/>
  <c r="E2732" i="21"/>
  <c r="F2732" i="21"/>
  <c r="D2734" i="21"/>
  <c r="E2733" i="21"/>
  <c r="F2733" i="21"/>
  <c r="F2734" i="21"/>
  <c r="D2735" i="21"/>
  <c r="E2734" i="21"/>
  <c r="E2735" i="21"/>
  <c r="F2735" i="21"/>
  <c r="D2736" i="21"/>
  <c r="E2736" i="21"/>
  <c r="F2736" i="21"/>
  <c r="D2737" i="21"/>
  <c r="E2737" i="21"/>
  <c r="F2737" i="21"/>
  <c r="D2738" i="21"/>
  <c r="E2738" i="21"/>
  <c r="F2738" i="21"/>
  <c r="D2739" i="21"/>
  <c r="D2740" i="21"/>
  <c r="F2739" i="21"/>
  <c r="E2739" i="21"/>
  <c r="E2740" i="21"/>
  <c r="D2741" i="21"/>
  <c r="F2740" i="21"/>
  <c r="E2741" i="21"/>
  <c r="D2742" i="21"/>
  <c r="F2741" i="21"/>
  <c r="D2743" i="21"/>
  <c r="F2742" i="21"/>
  <c r="E2742" i="21"/>
  <c r="F2743" i="21"/>
  <c r="E2743" i="21"/>
  <c r="D2744" i="21"/>
  <c r="F2744" i="21"/>
  <c r="D2745" i="21"/>
  <c r="E2744" i="21"/>
  <c r="D2746" i="21"/>
  <c r="F2745" i="21"/>
  <c r="E2745" i="21"/>
  <c r="F2746" i="21"/>
  <c r="E2746" i="21"/>
  <c r="D2747" i="21"/>
  <c r="F2747" i="21"/>
  <c r="E2747" i="21"/>
  <c r="D2748" i="21"/>
  <c r="D2749" i="21"/>
  <c r="F2748" i="21"/>
  <c r="E2748" i="21"/>
  <c r="D2750" i="21"/>
  <c r="F2749" i="21"/>
  <c r="E2749" i="21"/>
  <c r="F2750" i="21"/>
  <c r="D2751" i="21"/>
  <c r="E2750" i="21"/>
  <c r="D2752" i="21"/>
  <c r="F2751" i="21"/>
  <c r="E2751" i="21"/>
  <c r="D2753" i="21"/>
  <c r="F2752" i="21"/>
  <c r="E2752" i="21"/>
  <c r="F2753" i="21"/>
  <c r="E2753" i="21"/>
  <c r="D2754" i="21"/>
  <c r="E2754" i="21"/>
  <c r="F2754" i="21"/>
  <c r="D2755" i="21"/>
  <c r="D2756" i="21"/>
  <c r="F2755" i="21"/>
  <c r="E2755" i="21"/>
  <c r="F2756" i="21"/>
  <c r="E2756" i="21"/>
  <c r="D2757" i="21"/>
  <c r="F2757" i="21"/>
  <c r="E2757" i="21"/>
  <c r="D2758" i="21"/>
  <c r="D2759" i="21"/>
  <c r="F2758" i="21"/>
  <c r="E2758" i="21"/>
  <c r="F2759" i="21"/>
  <c r="E2759" i="21"/>
  <c r="D2760" i="21"/>
  <c r="F2760" i="21"/>
  <c r="D2761" i="21"/>
  <c r="E2760" i="21"/>
  <c r="E2761" i="21"/>
  <c r="F2761" i="21"/>
  <c r="D2762" i="21"/>
  <c r="E2762" i="21"/>
  <c r="D2763" i="21"/>
  <c r="F2762" i="21"/>
  <c r="E2763" i="21"/>
  <c r="F2763" i="21"/>
  <c r="D2764" i="21"/>
  <c r="D2765" i="21"/>
  <c r="F2764" i="21"/>
  <c r="E2764" i="21"/>
  <c r="E2765" i="21"/>
  <c r="F2765" i="21"/>
  <c r="D2766" i="21"/>
  <c r="F2766" i="21"/>
  <c r="D2767" i="21"/>
  <c r="E2766" i="21"/>
  <c r="E2767" i="21"/>
  <c r="F2767" i="21"/>
  <c r="D2768" i="21"/>
  <c r="E2768" i="21"/>
  <c r="F2768" i="21"/>
  <c r="D2769" i="21"/>
  <c r="E2769" i="21"/>
  <c r="F2769" i="21"/>
  <c r="D2770" i="21"/>
  <c r="D2771" i="21"/>
  <c r="E2770" i="21"/>
  <c r="F2770" i="21"/>
  <c r="D2772" i="21"/>
  <c r="F2771" i="21"/>
  <c r="E2771" i="21"/>
  <c r="D2773" i="21"/>
  <c r="F2772" i="21"/>
  <c r="E2772" i="21"/>
  <c r="F2773" i="21"/>
  <c r="D2774" i="21"/>
  <c r="E2773" i="21"/>
  <c r="E2774" i="21"/>
  <c r="D2775" i="21"/>
  <c r="F2774" i="21"/>
  <c r="F2775" i="21"/>
  <c r="D2776" i="21"/>
  <c r="E2775" i="21"/>
  <c r="F2776" i="21"/>
  <c r="E2776" i="21"/>
  <c r="D2777" i="21"/>
  <c r="F2777" i="21"/>
  <c r="D2778" i="21"/>
  <c r="E2777" i="21"/>
  <c r="D2779" i="21"/>
  <c r="E2778" i="21"/>
  <c r="F2778" i="21"/>
  <c r="E2779" i="21"/>
  <c r="D2780" i="21"/>
  <c r="F2779" i="21"/>
  <c r="E2780" i="21"/>
  <c r="F2780" i="21"/>
  <c r="D2781" i="21"/>
  <c r="D2782" i="21"/>
  <c r="F2781" i="21"/>
  <c r="E2781" i="21"/>
  <c r="D2783" i="21"/>
  <c r="E2782" i="21"/>
  <c r="F2782" i="21"/>
  <c r="F2783" i="21"/>
  <c r="D2784" i="21"/>
  <c r="E2783" i="21"/>
  <c r="F2784" i="21"/>
  <c r="D2785" i="21"/>
  <c r="E2784" i="21"/>
  <c r="F2785" i="21"/>
  <c r="E2785" i="21"/>
  <c r="D2786" i="21"/>
  <c r="D2787" i="21"/>
  <c r="E2786" i="21"/>
  <c r="F2786" i="21"/>
  <c r="F2787" i="21"/>
  <c r="E2787" i="21"/>
  <c r="D2788" i="21"/>
  <c r="D2789" i="21"/>
  <c r="F2788" i="21"/>
  <c r="E2788" i="21"/>
  <c r="E2789" i="21"/>
  <c r="D2790" i="21"/>
  <c r="F2789" i="21"/>
  <c r="D2791" i="21"/>
  <c r="E2790" i="21"/>
  <c r="F2790" i="21"/>
  <c r="F2791" i="21"/>
  <c r="E2791" i="21"/>
  <c r="D2792" i="21"/>
  <c r="D2793" i="21"/>
  <c r="E2792" i="21"/>
  <c r="F2792" i="21"/>
  <c r="F2793" i="21"/>
  <c r="E2793" i="21"/>
  <c r="D2794" i="21"/>
  <c r="F2794" i="21"/>
  <c r="D2795" i="21"/>
  <c r="E2794" i="21"/>
  <c r="E2795" i="21"/>
  <c r="D2796" i="21"/>
  <c r="F2795" i="21"/>
  <c r="E2796" i="21"/>
  <c r="F2796" i="21"/>
  <c r="D2797" i="21"/>
  <c r="E2797" i="21"/>
  <c r="D2798" i="21"/>
  <c r="F2797" i="21"/>
  <c r="E2798" i="21"/>
  <c r="D2799" i="21"/>
  <c r="F2798" i="21"/>
  <c r="E2799" i="21"/>
  <c r="F2799" i="21"/>
  <c r="D2800" i="21"/>
  <c r="E2800" i="21"/>
  <c r="D2801" i="21"/>
  <c r="F2800" i="21"/>
  <c r="F2801" i="21"/>
  <c r="E2801" i="21"/>
  <c r="D2802" i="21"/>
  <c r="D2803" i="21"/>
  <c r="F2802" i="21"/>
  <c r="E2802" i="21"/>
  <c r="E2803" i="21"/>
  <c r="D2804" i="21"/>
  <c r="F2803" i="21"/>
  <c r="E2804" i="21"/>
  <c r="F2804" i="21"/>
  <c r="D2805" i="21"/>
  <c r="E2805" i="21"/>
  <c r="D2806" i="21"/>
  <c r="F2805" i="21"/>
  <c r="F2806" i="21"/>
  <c r="D2807" i="21"/>
  <c r="E2806" i="21"/>
  <c r="F2807" i="21"/>
  <c r="E2807" i="21"/>
  <c r="D2808" i="21"/>
  <c r="F2808" i="21"/>
  <c r="E2808" i="21"/>
  <c r="D2809" i="21"/>
  <c r="F2809" i="21"/>
  <c r="D2810" i="21"/>
  <c r="E2809" i="21"/>
  <c r="F2810" i="21"/>
  <c r="D2811" i="21"/>
  <c r="E2810" i="21"/>
  <c r="F2811" i="21"/>
  <c r="D2812" i="21"/>
  <c r="E2811" i="21"/>
  <c r="D2813" i="21"/>
  <c r="E2812" i="21"/>
  <c r="F2812" i="21"/>
  <c r="E2813" i="21"/>
  <c r="F2813" i="21"/>
  <c r="D2814" i="21"/>
  <c r="D2815" i="21"/>
  <c r="E2814" i="21"/>
  <c r="F2814" i="21"/>
  <c r="E2815" i="21"/>
  <c r="F2815" i="21"/>
  <c r="D2816" i="21"/>
  <c r="D2817" i="21"/>
  <c r="E2816" i="21"/>
  <c r="F2816" i="21"/>
  <c r="F2817" i="21"/>
  <c r="E2817" i="21"/>
  <c r="D2818" i="21"/>
  <c r="E2818" i="21"/>
  <c r="F2818" i="21"/>
  <c r="D2819" i="21"/>
  <c r="E2819" i="21"/>
  <c r="D2820" i="21"/>
  <c r="F2819" i="21"/>
  <c r="F2820" i="21"/>
  <c r="D2821" i="21"/>
  <c r="E2820" i="21"/>
  <c r="F2821" i="21"/>
  <c r="E2821" i="21"/>
  <c r="D2822" i="21"/>
  <c r="E2822" i="21"/>
  <c r="F2822" i="21"/>
  <c r="D2823" i="21"/>
  <c r="F2823" i="21"/>
  <c r="E2823" i="21"/>
  <c r="D2824" i="21"/>
  <c r="F2824" i="21"/>
  <c r="E2824" i="21"/>
  <c r="D2825" i="21"/>
  <c r="E2825" i="21"/>
  <c r="D2826" i="21"/>
  <c r="F2825" i="21"/>
  <c r="D2827" i="21"/>
  <c r="E2826" i="21"/>
  <c r="F2826" i="21"/>
  <c r="D2828" i="21"/>
  <c r="F2827" i="21"/>
  <c r="E2827" i="21"/>
  <c r="E2828" i="21"/>
  <c r="F2828" i="21"/>
  <c r="D2829" i="21"/>
  <c r="E2829" i="21"/>
  <c r="F2829" i="21"/>
  <c r="D2830" i="21"/>
  <c r="F2830" i="21"/>
  <c r="D2831" i="21"/>
  <c r="E2830" i="21"/>
  <c r="E2831" i="21"/>
  <c r="F2831" i="21"/>
  <c r="D2832" i="21"/>
  <c r="D2833" i="21"/>
  <c r="F2832" i="21"/>
  <c r="E2832" i="21"/>
  <c r="D2834" i="21"/>
  <c r="E2833" i="21"/>
  <c r="F2833" i="21"/>
  <c r="E2834" i="21"/>
  <c r="D2835" i="21"/>
  <c r="F2834" i="21"/>
  <c r="F2835" i="21"/>
  <c r="E2835" i="21"/>
  <c r="D2836" i="21"/>
  <c r="D2837" i="21"/>
  <c r="F2836" i="21"/>
  <c r="E2836" i="21"/>
  <c r="F2837" i="21"/>
  <c r="E2837" i="21"/>
  <c r="D2838" i="21"/>
  <c r="D2839" i="21"/>
  <c r="E2838" i="21"/>
  <c r="F2838" i="21"/>
  <c r="F2839" i="21"/>
  <c r="D2840" i="21"/>
  <c r="E2839" i="21"/>
  <c r="F2840" i="21"/>
  <c r="E2840" i="21"/>
  <c r="D2841" i="21"/>
  <c r="F2841" i="21"/>
  <c r="D2842" i="21"/>
  <c r="E2841" i="21"/>
  <c r="E2842" i="21"/>
  <c r="D2843" i="21"/>
  <c r="F2842" i="21"/>
  <c r="D2844" i="21"/>
  <c r="E2843" i="21"/>
  <c r="F2843" i="21"/>
  <c r="D2845" i="21"/>
  <c r="F2844" i="21"/>
  <c r="E2844" i="21"/>
  <c r="F2845" i="21"/>
  <c r="D2846" i="21"/>
  <c r="E2845" i="21"/>
  <c r="E2846" i="21"/>
  <c r="D2847" i="21"/>
  <c r="F2846" i="21"/>
  <c r="F2847" i="21"/>
  <c r="E2847" i="21"/>
  <c r="D2848" i="21"/>
  <c r="F2848" i="21"/>
  <c r="D2849" i="21"/>
  <c r="E2848" i="21"/>
  <c r="F2849" i="21"/>
  <c r="D2850" i="21"/>
  <c r="E2849" i="21"/>
  <c r="D2851" i="21"/>
  <c r="E2850" i="21"/>
  <c r="F2850" i="21"/>
  <c r="E2851" i="21"/>
  <c r="D2852" i="21"/>
  <c r="F2851" i="21"/>
  <c r="D2853" i="21"/>
  <c r="F2852" i="21"/>
  <c r="E2852" i="21"/>
  <c r="D2854" i="21"/>
  <c r="E2853" i="21"/>
  <c r="F2853" i="21"/>
  <c r="E2854" i="21"/>
  <c r="F2854" i="21"/>
  <c r="D2855" i="21"/>
  <c r="F2855" i="21"/>
  <c r="D2856" i="21"/>
  <c r="E2855" i="21"/>
  <c r="F2856" i="21"/>
  <c r="E2856" i="21"/>
  <c r="D2857" i="21"/>
  <c r="F2857" i="21"/>
  <c r="E2857" i="21"/>
  <c r="D2858" i="21"/>
  <c r="D2859" i="21"/>
  <c r="E2858" i="21"/>
  <c r="F2858" i="21"/>
  <c r="F2859" i="21"/>
  <c r="D2860" i="21"/>
  <c r="E2859" i="21"/>
  <c r="E2860" i="21"/>
  <c r="F2860" i="21"/>
  <c r="D2861" i="21"/>
  <c r="E2861" i="21"/>
  <c r="D2862" i="21"/>
  <c r="F2861" i="21"/>
  <c r="E2862" i="21"/>
  <c r="F2862" i="21"/>
  <c r="D2863" i="21"/>
  <c r="D2864" i="21"/>
  <c r="F2863" i="21"/>
  <c r="E2863" i="21"/>
  <c r="D2865" i="21"/>
  <c r="E2864" i="21"/>
  <c r="F2864" i="21"/>
  <c r="F2865" i="21"/>
  <c r="D2866" i="21"/>
  <c r="E2865" i="21"/>
  <c r="E2866" i="21"/>
  <c r="F2866" i="21"/>
  <c r="D2867" i="21"/>
  <c r="F2867" i="21"/>
  <c r="E2867" i="21"/>
  <c r="D2868" i="21"/>
  <c r="D2869" i="21"/>
  <c r="F2868" i="21"/>
  <c r="E2868" i="21"/>
  <c r="E2869" i="21"/>
  <c r="D2870" i="21"/>
  <c r="F2869" i="21"/>
  <c r="F2870" i="21"/>
  <c r="E2870" i="21"/>
  <c r="D2871" i="21"/>
  <c r="F2871" i="21"/>
  <c r="E2871" i="21"/>
  <c r="D2872" i="21"/>
  <c r="F2872" i="21"/>
  <c r="D2873" i="21"/>
  <c r="E2872" i="21"/>
  <c r="F2873" i="21"/>
  <c r="E2873" i="21"/>
  <c r="D2874" i="21"/>
  <c r="F2874" i="21"/>
  <c r="E2874" i="21"/>
  <c r="D2875" i="21"/>
  <c r="E2875" i="21"/>
  <c r="F2875" i="21"/>
  <c r="D2876" i="21"/>
  <c r="E2876" i="21"/>
  <c r="D2877" i="21"/>
  <c r="F2876" i="21"/>
  <c r="D2878" i="21"/>
  <c r="F2877" i="21"/>
  <c r="E2877" i="21"/>
  <c r="D2879" i="21"/>
  <c r="F2878" i="21"/>
  <c r="E2878" i="21"/>
  <c r="E2879" i="21"/>
  <c r="F2879" i="21"/>
  <c r="D2880" i="21"/>
  <c r="E2880" i="21"/>
  <c r="F2880" i="21"/>
  <c r="D2881" i="21"/>
  <c r="F2881" i="21"/>
  <c r="E2881" i="21"/>
  <c r="D2882" i="21"/>
  <c r="E2882" i="21"/>
  <c r="F2882" i="21"/>
  <c r="D2883" i="21"/>
  <c r="E2883" i="21"/>
  <c r="F2883" i="21"/>
  <c r="D2884" i="21"/>
  <c r="F2884" i="21"/>
  <c r="E2884" i="21"/>
  <c r="D2885" i="21"/>
  <c r="E2885" i="21"/>
  <c r="F2885" i="21"/>
  <c r="D2886" i="21"/>
  <c r="E2886" i="21"/>
  <c r="F2886" i="21"/>
  <c r="D2887" i="21"/>
  <c r="F2887" i="21"/>
  <c r="D2888" i="21"/>
  <c r="E2887" i="21"/>
  <c r="F2888" i="21"/>
  <c r="E2888" i="21"/>
  <c r="D2889" i="21"/>
  <c r="E2889" i="21"/>
  <c r="D2890" i="21"/>
  <c r="F2889" i="21"/>
  <c r="D2891" i="21"/>
  <c r="E2890" i="21"/>
  <c r="F2890" i="21"/>
  <c r="D2892" i="21"/>
  <c r="F2891" i="21"/>
  <c r="E2891" i="21"/>
  <c r="D2893" i="21"/>
  <c r="F2892" i="21"/>
  <c r="E2892" i="21"/>
  <c r="D2894" i="21"/>
  <c r="E2893" i="21"/>
  <c r="F2893" i="21"/>
  <c r="E2894" i="21"/>
  <c r="D2895" i="21"/>
  <c r="F2894" i="21"/>
  <c r="E2895" i="21"/>
  <c r="F2895" i="21"/>
  <c r="D2896" i="21"/>
  <c r="D2897" i="21"/>
  <c r="F2896" i="21"/>
  <c r="E2896" i="21"/>
  <c r="D2898" i="21"/>
  <c r="E2897" i="21"/>
  <c r="F2897" i="21"/>
  <c r="E2898" i="21"/>
  <c r="D2899" i="21"/>
  <c r="F2898" i="21"/>
  <c r="F2899" i="21"/>
  <c r="D2900" i="21"/>
  <c r="E2899" i="21"/>
  <c r="E2900" i="21"/>
  <c r="F2900" i="21"/>
  <c r="D2901" i="21"/>
  <c r="F2901" i="21"/>
  <c r="E2901" i="21"/>
  <c r="D2902" i="21"/>
  <c r="D2903" i="21"/>
  <c r="E2902" i="21"/>
  <c r="F2902" i="21"/>
  <c r="F2903" i="21"/>
  <c r="D2904" i="21"/>
  <c r="E2903" i="21"/>
  <c r="F2904" i="21"/>
  <c r="E2904" i="21"/>
  <c r="D2905" i="21"/>
  <c r="F2905" i="21"/>
  <c r="D2906" i="21"/>
  <c r="E2905" i="21"/>
  <c r="D2907" i="21"/>
  <c r="E2906" i="21"/>
  <c r="F2906" i="21"/>
  <c r="D2908" i="21"/>
  <c r="E2907" i="21"/>
  <c r="F2907" i="21"/>
  <c r="E2908" i="21"/>
  <c r="F2908" i="21"/>
  <c r="D2909" i="21"/>
  <c r="F2909" i="21"/>
  <c r="D2910" i="21"/>
  <c r="E2909" i="21"/>
  <c r="D2911" i="21"/>
  <c r="F2910" i="21"/>
  <c r="E2910" i="21"/>
  <c r="F2911" i="21"/>
  <c r="D2912" i="21"/>
  <c r="E2911" i="21"/>
  <c r="F2912" i="21"/>
  <c r="D2913" i="21"/>
  <c r="E2912" i="21"/>
  <c r="F2913" i="21"/>
  <c r="D2914" i="21"/>
  <c r="E2913" i="21"/>
  <c r="E2914" i="21"/>
  <c r="F2914" i="21"/>
  <c r="D2915" i="21"/>
  <c r="F2915" i="21"/>
  <c r="D2916" i="21"/>
  <c r="E2915" i="21"/>
  <c r="E2916" i="21"/>
  <c r="F2916" i="21"/>
  <c r="D2917" i="21"/>
  <c r="E2917" i="21"/>
  <c r="D2918" i="21"/>
  <c r="F2917" i="21"/>
  <c r="E2918" i="21"/>
  <c r="D2919" i="21"/>
  <c r="F2918" i="21"/>
  <c r="D2920" i="21"/>
  <c r="F2919" i="21"/>
  <c r="E2919" i="21"/>
  <c r="F2920" i="21"/>
  <c r="D2921" i="21"/>
  <c r="E2920" i="21"/>
  <c r="F2921" i="21"/>
  <c r="E2921" i="21"/>
  <c r="D2922" i="21"/>
  <c r="F2922" i="21"/>
  <c r="E2922" i="21"/>
  <c r="D2923" i="21"/>
  <c r="F2923" i="21"/>
  <c r="D2924" i="21"/>
  <c r="E2923" i="21"/>
  <c r="E2924" i="21"/>
  <c r="F2924" i="21"/>
  <c r="D2925" i="21"/>
  <c r="D2926" i="21"/>
  <c r="E2925" i="21"/>
  <c r="F2925" i="21"/>
  <c r="E2926" i="21"/>
  <c r="D2927" i="21"/>
  <c r="F2926" i="21"/>
  <c r="E2927" i="21"/>
  <c r="F2927" i="21"/>
  <c r="D2928" i="21"/>
  <c r="D2929" i="21"/>
  <c r="E2928" i="21"/>
  <c r="F2928" i="21"/>
  <c r="F2929" i="21"/>
  <c r="E2929" i="21"/>
  <c r="D2930" i="21"/>
  <c r="E2930" i="21"/>
  <c r="F2930" i="21"/>
  <c r="D2931" i="21"/>
  <c r="E2931" i="21"/>
  <c r="D2932" i="21"/>
  <c r="F2931" i="21"/>
  <c r="D2933" i="21"/>
  <c r="F2932" i="21"/>
  <c r="E2932" i="21"/>
  <c r="E2933" i="21"/>
  <c r="D2934" i="21"/>
  <c r="F2933" i="21"/>
  <c r="F2934" i="21"/>
  <c r="E2934" i="21"/>
  <c r="D2935" i="21"/>
  <c r="F2935" i="21"/>
  <c r="D2936" i="21"/>
  <c r="E2935" i="21"/>
  <c r="D2937" i="21"/>
  <c r="E2936" i="21"/>
  <c r="F2936" i="21"/>
  <c r="F2937" i="21"/>
  <c r="D2938" i="21"/>
  <c r="E2937" i="21"/>
  <c r="F2938" i="21"/>
  <c r="D2939" i="21"/>
  <c r="E2938" i="21"/>
  <c r="D2940" i="21"/>
  <c r="F2939" i="21"/>
  <c r="E2939" i="21"/>
  <c r="E2940" i="21"/>
  <c r="D2941" i="21"/>
  <c r="F2940" i="21"/>
  <c r="E2941" i="21"/>
  <c r="D2942" i="21"/>
  <c r="F2941" i="21"/>
  <c r="D2943" i="21"/>
  <c r="E2942" i="21"/>
  <c r="F2942" i="21"/>
  <c r="E2943" i="21"/>
  <c r="F2943" i="21"/>
  <c r="D2944" i="21"/>
  <c r="F2944" i="21"/>
  <c r="E2944" i="21"/>
  <c r="D2945" i="21"/>
  <c r="F2945" i="21"/>
  <c r="D2946" i="21"/>
  <c r="E2945" i="21"/>
  <c r="E2946" i="21"/>
  <c r="F2946" i="21"/>
  <c r="D2947" i="21"/>
  <c r="E2947" i="21"/>
  <c r="F2947" i="21"/>
  <c r="D2948" i="21"/>
  <c r="F2948" i="21"/>
  <c r="E2948" i="21"/>
  <c r="D2949" i="21"/>
  <c r="F2949" i="21"/>
  <c r="D2950" i="21"/>
  <c r="E2949" i="21"/>
  <c r="D2951" i="21"/>
  <c r="F2950" i="21"/>
  <c r="E2950" i="21"/>
  <c r="F2951" i="21"/>
  <c r="D2952" i="21"/>
  <c r="E2951" i="21"/>
  <c r="F2952" i="21"/>
  <c r="E2952" i="21"/>
  <c r="D2953" i="21"/>
  <c r="D2954" i="21"/>
  <c r="F2953" i="21"/>
  <c r="E2953" i="21"/>
  <c r="D2955" i="21"/>
  <c r="F2954" i="21"/>
  <c r="E2954" i="21"/>
  <c r="D2956" i="21"/>
  <c r="F2955" i="21"/>
  <c r="E2955" i="21"/>
  <c r="E2956" i="21"/>
  <c r="F2956" i="21"/>
  <c r="D2957" i="21"/>
  <c r="D2958" i="21"/>
  <c r="F2957" i="21"/>
  <c r="E2957" i="21"/>
  <c r="F2958" i="21"/>
  <c r="D2959" i="21"/>
  <c r="E2958" i="21"/>
  <c r="F2959" i="21"/>
  <c r="E2959" i="21"/>
  <c r="D2960" i="21"/>
  <c r="D2961" i="21"/>
  <c r="F2960" i="21"/>
  <c r="E2960" i="21"/>
  <c r="E2961" i="21"/>
  <c r="F2961" i="21"/>
  <c r="D2962" i="21"/>
  <c r="E2962" i="21"/>
  <c r="F2962" i="21"/>
  <c r="D2963" i="21"/>
  <c r="D2964" i="21"/>
  <c r="E2963" i="21"/>
  <c r="F2963" i="21"/>
  <c r="E2964" i="21"/>
  <c r="F2964" i="21"/>
  <c r="D2965" i="21"/>
  <c r="F2965" i="21"/>
  <c r="E2965" i="21"/>
  <c r="D2966" i="21"/>
  <c r="D2967" i="21"/>
  <c r="E2966" i="21"/>
  <c r="F2966" i="21"/>
  <c r="F2967" i="21"/>
  <c r="E2967" i="21"/>
  <c r="D2968" i="21"/>
  <c r="F2968" i="21"/>
  <c r="D2969" i="21"/>
  <c r="E2968" i="21"/>
  <c r="F2969" i="21"/>
  <c r="E2969" i="21"/>
  <c r="D2970" i="21"/>
  <c r="E2970" i="21"/>
  <c r="F2970" i="21"/>
  <c r="D2971" i="21"/>
  <c r="D2972" i="21"/>
  <c r="E2971" i="21"/>
  <c r="F2971" i="21"/>
  <c r="E2972" i="21"/>
  <c r="F2972" i="21"/>
  <c r="D2973" i="21"/>
  <c r="F2973" i="21"/>
  <c r="D2974" i="21"/>
  <c r="E2973" i="21"/>
  <c r="D2975" i="21"/>
  <c r="F2974" i="21"/>
  <c r="E2974" i="21"/>
  <c r="D2976" i="21"/>
  <c r="F2975" i="21"/>
  <c r="E2975" i="21"/>
  <c r="D2977" i="21"/>
  <c r="E2976" i="21"/>
  <c r="F2976" i="21"/>
  <c r="D2978" i="21"/>
  <c r="E2977" i="21"/>
  <c r="F2977" i="21"/>
  <c r="E2978" i="21"/>
  <c r="F2978" i="21"/>
  <c r="D2979" i="21"/>
  <c r="F2979" i="21"/>
  <c r="E2979" i="21"/>
  <c r="D2980" i="21"/>
  <c r="E2980" i="21"/>
  <c r="D2981" i="21"/>
  <c r="F2980" i="21"/>
  <c r="D2982" i="21"/>
  <c r="E2981" i="21"/>
  <c r="F2981" i="21"/>
  <c r="E2982" i="21"/>
  <c r="F2982" i="21"/>
  <c r="D2983" i="21"/>
  <c r="F2983" i="21"/>
  <c r="E2983" i="21"/>
  <c r="D2984" i="21"/>
  <c r="E2984" i="21"/>
  <c r="D2985" i="21"/>
  <c r="F2984" i="21"/>
  <c r="E2985" i="21"/>
  <c r="D2986" i="21"/>
  <c r="F2985" i="21"/>
  <c r="E2986" i="21"/>
  <c r="F2986" i="21"/>
  <c r="D2987" i="21"/>
  <c r="D2988" i="21"/>
  <c r="F2987" i="21"/>
  <c r="E2987" i="21"/>
  <c r="D2989" i="21"/>
  <c r="F2988" i="21"/>
  <c r="E2988" i="21"/>
  <c r="D2990" i="21"/>
  <c r="E2989" i="21"/>
  <c r="F2989" i="21"/>
  <c r="D2991" i="21"/>
  <c r="F2990" i="21"/>
  <c r="E2990" i="21"/>
  <c r="E2991" i="21"/>
  <c r="F2991" i="21"/>
  <c r="D2992" i="21"/>
  <c r="F2992" i="21"/>
  <c r="E2992" i="21"/>
  <c r="D2993" i="21"/>
  <c r="D2994" i="21"/>
  <c r="E2993" i="21"/>
  <c r="F2993" i="21"/>
  <c r="E2994" i="21"/>
  <c r="D2995" i="21"/>
  <c r="F2994" i="21"/>
  <c r="E2995" i="21"/>
  <c r="D2996" i="21"/>
  <c r="F2995" i="21"/>
  <c r="D2997" i="21"/>
  <c r="E2996" i="21"/>
  <c r="F2996" i="21"/>
  <c r="F2997" i="21"/>
  <c r="D2998" i="21"/>
  <c r="E2997" i="21"/>
  <c r="E2998" i="21"/>
  <c r="F2998" i="21"/>
  <c r="D2999" i="21"/>
  <c r="E2999" i="21"/>
  <c r="D3000" i="21"/>
  <c r="F2999" i="21"/>
  <c r="E3000" i="21"/>
  <c r="F3000" i="21"/>
  <c r="D3001" i="21"/>
  <c r="D3002" i="21"/>
  <c r="F3001" i="21"/>
  <c r="E3001" i="21"/>
  <c r="E3002" i="21"/>
  <c r="D3003" i="21"/>
  <c r="F3002" i="21"/>
  <c r="E3003" i="21"/>
  <c r="D3004" i="21"/>
  <c r="F3003" i="21"/>
  <c r="D3005" i="21"/>
  <c r="F3004" i="21"/>
  <c r="E3004" i="21"/>
  <c r="D3006" i="21"/>
  <c r="E3005" i="21"/>
  <c r="F3005" i="21"/>
  <c r="F3006" i="21"/>
  <c r="E3006" i="21"/>
  <c r="D3007" i="21"/>
  <c r="E3007" i="21"/>
  <c r="F3007" i="21"/>
  <c r="D3008" i="21"/>
  <c r="E3008" i="21"/>
  <c r="D3009" i="21"/>
  <c r="F3008" i="21"/>
  <c r="F3009" i="21"/>
  <c r="E3009" i="21"/>
  <c r="D3010" i="21"/>
  <c r="D3011" i="21"/>
  <c r="E3010" i="21"/>
  <c r="F3010" i="21"/>
  <c r="E3011" i="21"/>
  <c r="D3012" i="21"/>
  <c r="F3011" i="21"/>
  <c r="F3012" i="21"/>
  <c r="E3012" i="21"/>
  <c r="D3013" i="21"/>
  <c r="E3013" i="21"/>
  <c r="D3014" i="21"/>
  <c r="F3013" i="21"/>
  <c r="D3015" i="21"/>
  <c r="F3014" i="21"/>
  <c r="E3014" i="21"/>
  <c r="E3015" i="21"/>
  <c r="F3015" i="21"/>
  <c r="D3016" i="21"/>
  <c r="F3016" i="21"/>
  <c r="E3016" i="21"/>
  <c r="D3017" i="21"/>
  <c r="D3018" i="21"/>
  <c r="F3017" i="21"/>
  <c r="E3017" i="21"/>
  <c r="F3018" i="21"/>
  <c r="D3019" i="21"/>
  <c r="E3018" i="21"/>
  <c r="E3019" i="21"/>
  <c r="F3019" i="21"/>
  <c r="D3020" i="21"/>
  <c r="D3021" i="21"/>
  <c r="F3020" i="21"/>
  <c r="E3020" i="21"/>
  <c r="E3021" i="21"/>
  <c r="D3022" i="21"/>
  <c r="F3021" i="21"/>
  <c r="F3022" i="21"/>
  <c r="E3022" i="21"/>
  <c r="D3023" i="21"/>
  <c r="E3023" i="21"/>
  <c r="D3024" i="21"/>
  <c r="F3023" i="21"/>
  <c r="D3025" i="21"/>
  <c r="F3024" i="21"/>
  <c r="E3024" i="21"/>
  <c r="F3025" i="21"/>
  <c r="E3025" i="21"/>
  <c r="D3026" i="21"/>
  <c r="E3026" i="21"/>
  <c r="F3026" i="21"/>
  <c r="D3027" i="21"/>
  <c r="E3027" i="21"/>
  <c r="F3027" i="21"/>
  <c r="D3028" i="21"/>
  <c r="E3028" i="21"/>
  <c r="F3028" i="21"/>
  <c r="D3029" i="21"/>
  <c r="F3029" i="21"/>
  <c r="E3029" i="21"/>
  <c r="D3030" i="21"/>
  <c r="E3030" i="21"/>
  <c r="F3030" i="21"/>
  <c r="D3031" i="21"/>
  <c r="D3032" i="21"/>
  <c r="E3031" i="21"/>
  <c r="F3031" i="21"/>
  <c r="F3032" i="21"/>
  <c r="E3032" i="21"/>
  <c r="D3033" i="21"/>
  <c r="D3034" i="21"/>
  <c r="F3033" i="21"/>
  <c r="E3033" i="21"/>
  <c r="D3035" i="21"/>
  <c r="E3034" i="21"/>
  <c r="F3034" i="21"/>
  <c r="D3036" i="21"/>
  <c r="E3035" i="21"/>
  <c r="F3035" i="21"/>
  <c r="D3037" i="21"/>
  <c r="F3036" i="21"/>
  <c r="E3036" i="21"/>
  <c r="D3038" i="21"/>
  <c r="E3037" i="21"/>
  <c r="F3037" i="21"/>
  <c r="E3038" i="21"/>
  <c r="D3039" i="21"/>
  <c r="F3038" i="21"/>
  <c r="D3040" i="21"/>
  <c r="F3039" i="21"/>
  <c r="E3039" i="21"/>
  <c r="D3041" i="21"/>
  <c r="F3040" i="21"/>
  <c r="E3040" i="21"/>
  <c r="E3041" i="21"/>
  <c r="F3041" i="21"/>
  <c r="D3042" i="21"/>
  <c r="D3043" i="21"/>
  <c r="E3042" i="21"/>
  <c r="F3042" i="21"/>
  <c r="E3043" i="21"/>
  <c r="D3044" i="21"/>
  <c r="F3043" i="21"/>
  <c r="E3044" i="21"/>
  <c r="D3045" i="21"/>
  <c r="F3044" i="21"/>
  <c r="E3045" i="21"/>
  <c r="D3046" i="21"/>
  <c r="F3045" i="21"/>
  <c r="D3047" i="21"/>
  <c r="E3046" i="21"/>
  <c r="F3046" i="21"/>
  <c r="E3047" i="21"/>
  <c r="D3048" i="21"/>
  <c r="F3047" i="21"/>
  <c r="D3049" i="21"/>
  <c r="F3048" i="21"/>
  <c r="E3048" i="21"/>
  <c r="D3050" i="21"/>
  <c r="F3049" i="21"/>
  <c r="E3049" i="21"/>
  <c r="E3050" i="21"/>
  <c r="D3051" i="21"/>
  <c r="F3050" i="21"/>
  <c r="E3051" i="21"/>
  <c r="D3052" i="21"/>
  <c r="F3051" i="21"/>
  <c r="F3052" i="21"/>
  <c r="D3053" i="21"/>
  <c r="E3052" i="21"/>
  <c r="F3053" i="21"/>
  <c r="D3054" i="21"/>
  <c r="E3053" i="21"/>
  <c r="F3054" i="21"/>
  <c r="D3055" i="21"/>
  <c r="E3054" i="21"/>
  <c r="E3055" i="21"/>
  <c r="D3056" i="21"/>
  <c r="F3055" i="21"/>
  <c r="F3056" i="21"/>
  <c r="D3057" i="21"/>
  <c r="E3056" i="21"/>
  <c r="E3057" i="21"/>
  <c r="F3057" i="21"/>
  <c r="D3058" i="21"/>
  <c r="E3058" i="21"/>
  <c r="F3058" i="21"/>
  <c r="D3059" i="21"/>
  <c r="F3059" i="21"/>
  <c r="D3060" i="21"/>
  <c r="E3059" i="21"/>
  <c r="F3060" i="21"/>
  <c r="E3060" i="21"/>
  <c r="D3061" i="21"/>
  <c r="F3061" i="21"/>
  <c r="E3061" i="21"/>
  <c r="D3062" i="21"/>
  <c r="E3062" i="21"/>
  <c r="F3062" i="21"/>
  <c r="D3063" i="21"/>
  <c r="F3063" i="21"/>
  <c r="D3064" i="21"/>
  <c r="E3063" i="21"/>
  <c r="D3065" i="21"/>
  <c r="E3064" i="21"/>
  <c r="F3064" i="21"/>
  <c r="F3065" i="21"/>
  <c r="E3065" i="21"/>
  <c r="D3066" i="21"/>
  <c r="F3066" i="21"/>
  <c r="D3067" i="21"/>
  <c r="E3066" i="21"/>
  <c r="E3067" i="21"/>
  <c r="D3068" i="21"/>
  <c r="F3067" i="21"/>
  <c r="E3068" i="21"/>
  <c r="F3068" i="21"/>
  <c r="D3069" i="21"/>
  <c r="F3069" i="21"/>
  <c r="E3069" i="21"/>
  <c r="D3070" i="21"/>
  <c r="F3070" i="21"/>
  <c r="E3070" i="21"/>
  <c r="D3071" i="21"/>
  <c r="D3072" i="21"/>
  <c r="E3071" i="21"/>
  <c r="F3071" i="21"/>
  <c r="E3072" i="21"/>
  <c r="D3073" i="21"/>
  <c r="F3072" i="21"/>
  <c r="F3073" i="21"/>
  <c r="D3074" i="21"/>
  <c r="E3073" i="21"/>
  <c r="E3074" i="21"/>
  <c r="D3075" i="21"/>
  <c r="F3074" i="21"/>
  <c r="E3075" i="21"/>
  <c r="F3075" i="21"/>
  <c r="D3076" i="21"/>
  <c r="E3076" i="21"/>
  <c r="D3077" i="21"/>
  <c r="F3076" i="21"/>
  <c r="F3077" i="21"/>
  <c r="E3077" i="21"/>
  <c r="D3078" i="21"/>
  <c r="E3078" i="21"/>
  <c r="F3078" i="21"/>
  <c r="D3079" i="21"/>
  <c r="E3079" i="21"/>
  <c r="F3079" i="21"/>
  <c r="D3080" i="21"/>
  <c r="F3080" i="21"/>
  <c r="E3080" i="21"/>
  <c r="D3081" i="21"/>
  <c r="F3081" i="21"/>
  <c r="E3081" i="21"/>
  <c r="D3082" i="21"/>
  <c r="D3083" i="21"/>
  <c r="F3082" i="21"/>
  <c r="E3082" i="21"/>
  <c r="E3083" i="21"/>
  <c r="F3083" i="21"/>
  <c r="D3084" i="21"/>
  <c r="E3084" i="21"/>
  <c r="F3084" i="21"/>
  <c r="D3085" i="21"/>
  <c r="E3085" i="21"/>
  <c r="F3085" i="21"/>
  <c r="D3086" i="21"/>
  <c r="F3086" i="21"/>
  <c r="E3086" i="21"/>
  <c r="D3087" i="21"/>
  <c r="D3088" i="21"/>
  <c r="E3087" i="21"/>
  <c r="F3087" i="21"/>
  <c r="E3088" i="21"/>
  <c r="D3089" i="21"/>
  <c r="F3088" i="21"/>
  <c r="F3089" i="21"/>
  <c r="E3089" i="21"/>
  <c r="D3090" i="21"/>
  <c r="F3090" i="21"/>
  <c r="E3090" i="21"/>
  <c r="D3091" i="21"/>
  <c r="E3091" i="21"/>
  <c r="F3091" i="21"/>
  <c r="D3092" i="21"/>
  <c r="F3092" i="21"/>
  <c r="E3092" i="21"/>
  <c r="D3093" i="21"/>
  <c r="F3093" i="21"/>
  <c r="D3094" i="21"/>
  <c r="E3093" i="21"/>
  <c r="F3094" i="21"/>
  <c r="D3095" i="21"/>
  <c r="E3094" i="21"/>
  <c r="D3096" i="21"/>
  <c r="F3095" i="21"/>
  <c r="E3095" i="21"/>
  <c r="D3097" i="21"/>
  <c r="E3096" i="21"/>
  <c r="F3096" i="21"/>
  <c r="D3098" i="21"/>
  <c r="F3097" i="21"/>
  <c r="E3097" i="21"/>
  <c r="E3098" i="21"/>
  <c r="F3098" i="21"/>
  <c r="D3099" i="21"/>
  <c r="D3100" i="21"/>
  <c r="E3099" i="21"/>
  <c r="F3099" i="21"/>
  <c r="F3100" i="21"/>
  <c r="E3100" i="21"/>
  <c r="D3101" i="21"/>
  <c r="D3102" i="21"/>
  <c r="F3101" i="21"/>
  <c r="E3101" i="21"/>
  <c r="F3102" i="21"/>
  <c r="D3103" i="21"/>
  <c r="E3102" i="21"/>
  <c r="D3104" i="21"/>
  <c r="E3103" i="21"/>
  <c r="F3103" i="21"/>
  <c r="E3104" i="21"/>
  <c r="F3104" i="21"/>
  <c r="D3105" i="21"/>
  <c r="E3105" i="21"/>
  <c r="D3106" i="21"/>
  <c r="F3105" i="21"/>
  <c r="F3106" i="21"/>
  <c r="D3107" i="21"/>
  <c r="E3106" i="21"/>
  <c r="D3108" i="21"/>
  <c r="F3107" i="21"/>
  <c r="E3107" i="21"/>
  <c r="F3108" i="21"/>
  <c r="E3108" i="21"/>
  <c r="D3109" i="21"/>
  <c r="D3110" i="21"/>
  <c r="F3109" i="21"/>
  <c r="E3109" i="21"/>
  <c r="E3110" i="21"/>
  <c r="F3110" i="21"/>
  <c r="D3111" i="21"/>
  <c r="D3112" i="21"/>
  <c r="E3111" i="21"/>
  <c r="F3111" i="21"/>
  <c r="D3113" i="21"/>
  <c r="F3112" i="21"/>
  <c r="E3112" i="21"/>
  <c r="E3113" i="21"/>
  <c r="D3114" i="21"/>
  <c r="F3113" i="21"/>
  <c r="E3114" i="21"/>
  <c r="F3114" i="21"/>
  <c r="D3115" i="21"/>
  <c r="F3115" i="21"/>
  <c r="D3116" i="21"/>
  <c r="E3115" i="21"/>
  <c r="F3116" i="21"/>
  <c r="D3117" i="21"/>
  <c r="E3116" i="21"/>
  <c r="D3118" i="21"/>
  <c r="E3117" i="21"/>
  <c r="F3117" i="21"/>
  <c r="E3118" i="21"/>
  <c r="F3118" i="21"/>
  <c r="D3119" i="21"/>
  <c r="E3119" i="21"/>
  <c r="D3120" i="21"/>
  <c r="F3119" i="21"/>
  <c r="F3120" i="21"/>
  <c r="D3121" i="21"/>
  <c r="E3120" i="21"/>
  <c r="E3121" i="21"/>
  <c r="D3122" i="21"/>
  <c r="F3121" i="21"/>
  <c r="D3123" i="21"/>
  <c r="F3122" i="21"/>
  <c r="E3122" i="21"/>
  <c r="E3123" i="21"/>
  <c r="F3123" i="21"/>
  <c r="D3124" i="21"/>
  <c r="F3124" i="21"/>
  <c r="D3125" i="21"/>
  <c r="E3124" i="21"/>
  <c r="F3125" i="21"/>
  <c r="D3126" i="21"/>
  <c r="E3125" i="21"/>
  <c r="D3127" i="21"/>
  <c r="E3126" i="21"/>
  <c r="F3126" i="21"/>
  <c r="F3127" i="21"/>
  <c r="E3127" i="21"/>
  <c r="D3128" i="21"/>
  <c r="D3129" i="21"/>
  <c r="F3128" i="21"/>
  <c r="E3128" i="21"/>
  <c r="E3129" i="21"/>
  <c r="F3129" i="21"/>
  <c r="D3130" i="21"/>
  <c r="E3130" i="21"/>
  <c r="D3131" i="21"/>
  <c r="F3130" i="21"/>
  <c r="F3131" i="21"/>
  <c r="D3132" i="21"/>
  <c r="E3131" i="21"/>
  <c r="F3132" i="21"/>
  <c r="D3133" i="21"/>
  <c r="E3132" i="21"/>
  <c r="F3133" i="21"/>
  <c r="E3133" i="21"/>
  <c r="D3134" i="21"/>
  <c r="F3134" i="21"/>
  <c r="E3134" i="21"/>
  <c r="D3135" i="21"/>
  <c r="D3136" i="21"/>
  <c r="F3135" i="21"/>
  <c r="E3135" i="21"/>
  <c r="E3136" i="21"/>
  <c r="D3137" i="21"/>
  <c r="F3136" i="21"/>
  <c r="E3137" i="21"/>
  <c r="D3138" i="21"/>
  <c r="F3137" i="21"/>
  <c r="E3138" i="21"/>
  <c r="D3139" i="21"/>
  <c r="F3138" i="21"/>
  <c r="F3139" i="21"/>
  <c r="E3139" i="21"/>
  <c r="D3140" i="21"/>
  <c r="E3140" i="21"/>
  <c r="F3140" i="21"/>
  <c r="D3141" i="21"/>
  <c r="F3141" i="21"/>
  <c r="D3142" i="21"/>
  <c r="E3141" i="21"/>
  <c r="E3142" i="21"/>
  <c r="D3143" i="21"/>
  <c r="F3142" i="21"/>
  <c r="E3143" i="21"/>
  <c r="F3143" i="21"/>
  <c r="D3144" i="21"/>
  <c r="F3144" i="21"/>
  <c r="D3145" i="21"/>
  <c r="E3144" i="21"/>
  <c r="D3146" i="21"/>
  <c r="F3145" i="21"/>
  <c r="E3145" i="21"/>
  <c r="E3146" i="21"/>
  <c r="F3146" i="21"/>
  <c r="D3147" i="21"/>
  <c r="E3147" i="21"/>
  <c r="F3147" i="21"/>
  <c r="D3148" i="21"/>
  <c r="D3149" i="21"/>
  <c r="F3148" i="21"/>
  <c r="E3148" i="21"/>
  <c r="D3150" i="21"/>
  <c r="F3149" i="21"/>
  <c r="E3149" i="21"/>
  <c r="F3150" i="21"/>
  <c r="E3150" i="21"/>
  <c r="D3151" i="21"/>
  <c r="F3151" i="21"/>
  <c r="E3151" i="21"/>
  <c r="D3152" i="21"/>
  <c r="D3153" i="21"/>
  <c r="F3152" i="21"/>
  <c r="E3152" i="21"/>
  <c r="D3154" i="21"/>
  <c r="F3153" i="21"/>
  <c r="E3153" i="21"/>
  <c r="D3155" i="21"/>
  <c r="F3154" i="21"/>
  <c r="E3154" i="21"/>
  <c r="E3155" i="21"/>
  <c r="F3155" i="21"/>
  <c r="D3156" i="21"/>
  <c r="D3157" i="21"/>
  <c r="F3156" i="21"/>
  <c r="E3156" i="21"/>
  <c r="F3157" i="21"/>
  <c r="D3158" i="21"/>
  <c r="E3157" i="21"/>
  <c r="E3158" i="21"/>
  <c r="D3159" i="21"/>
  <c r="F3158" i="21"/>
  <c r="E3159" i="21"/>
  <c r="F3159" i="21"/>
  <c r="D3160" i="21"/>
  <c r="E3160" i="21"/>
  <c r="F3160" i="21"/>
  <c r="D3161" i="21"/>
  <c r="F3161" i="21"/>
  <c r="E3161" i="21"/>
  <c r="D3162" i="21"/>
  <c r="F3162" i="21"/>
  <c r="D3163" i="21"/>
  <c r="E3162" i="21"/>
  <c r="D3164" i="21"/>
  <c r="F3163" i="21"/>
  <c r="E3163" i="21"/>
  <c r="E3164" i="21"/>
  <c r="F3164" i="21"/>
  <c r="D3165" i="21"/>
  <c r="E3165" i="21"/>
  <c r="D3166" i="21"/>
  <c r="F3165" i="21"/>
  <c r="F3166" i="21"/>
  <c r="E3166" i="21"/>
  <c r="D3167" i="21"/>
  <c r="D3168" i="21"/>
  <c r="F3167" i="21"/>
  <c r="E3167" i="21"/>
  <c r="E3168" i="21"/>
  <c r="D3169" i="21"/>
  <c r="F3168" i="21"/>
  <c r="F3169" i="21"/>
  <c r="E3169" i="21"/>
  <c r="D3170" i="21"/>
  <c r="D3171" i="21"/>
  <c r="F3170" i="21"/>
  <c r="E3170" i="21"/>
  <c r="D3172" i="21"/>
  <c r="F3171" i="21"/>
  <c r="E3171" i="21"/>
  <c r="E3172" i="21"/>
  <c r="F3172" i="21"/>
  <c r="D3173" i="21"/>
  <c r="E3173" i="21"/>
  <c r="F3173" i="21"/>
  <c r="D3174" i="21"/>
  <c r="F3174" i="21"/>
  <c r="D3175" i="21"/>
  <c r="E3174" i="21"/>
  <c r="F3175" i="21"/>
  <c r="E3175" i="21"/>
  <c r="D3176" i="21"/>
  <c r="E3176" i="21"/>
  <c r="F3176" i="21"/>
  <c r="D3177" i="21"/>
  <c r="D3178" i="21"/>
  <c r="E3177" i="21"/>
  <c r="F3177" i="21"/>
  <c r="F3178" i="21"/>
  <c r="E3178" i="21"/>
  <c r="D3179" i="21"/>
  <c r="F3179" i="21"/>
  <c r="E3179" i="21"/>
  <c r="D3180" i="21"/>
  <c r="D3181" i="21"/>
  <c r="F3180" i="21"/>
  <c r="E3180" i="21"/>
  <c r="D3182" i="21"/>
  <c r="F3181" i="21"/>
  <c r="E3181" i="21"/>
  <c r="E3182" i="21"/>
  <c r="D3183" i="21"/>
  <c r="F3182" i="21"/>
  <c r="F3183" i="21"/>
  <c r="E3183" i="21"/>
  <c r="D3184" i="21"/>
  <c r="D3185" i="21"/>
  <c r="E3184" i="21"/>
  <c r="F3184" i="21"/>
  <c r="E3185" i="21"/>
  <c r="F3185" i="21"/>
  <c r="D3186" i="21"/>
  <c r="E3186" i="21"/>
  <c r="D3187" i="21"/>
  <c r="F3186" i="21"/>
  <c r="E3187" i="21"/>
  <c r="D3188" i="21"/>
  <c r="F3187" i="21"/>
  <c r="E3188" i="21"/>
  <c r="D3189" i="21"/>
  <c r="F3188" i="21"/>
  <c r="E3189" i="21"/>
  <c r="F3189" i="21"/>
  <c r="D3190" i="21"/>
  <c r="D3191" i="21"/>
  <c r="F3190" i="21"/>
  <c r="E3190" i="21"/>
  <c r="E3191" i="21"/>
  <c r="F3191" i="21"/>
  <c r="D3192" i="21"/>
  <c r="D3193" i="21"/>
  <c r="F3192" i="21"/>
  <c r="E3192" i="21"/>
  <c r="D3194" i="21"/>
  <c r="F3193" i="21"/>
  <c r="E3193" i="21"/>
  <c r="D3195" i="21"/>
  <c r="F3194" i="21"/>
  <c r="E3194" i="21"/>
  <c r="E3195" i="21"/>
  <c r="F3195" i="21"/>
  <c r="D3196" i="21"/>
  <c r="E3196" i="21"/>
  <c r="D3197" i="21"/>
  <c r="F3196" i="21"/>
  <c r="D3198" i="21"/>
  <c r="F3197" i="21"/>
  <c r="E3197" i="21"/>
  <c r="D3199" i="21"/>
  <c r="E3198" i="21"/>
  <c r="F3198" i="21"/>
  <c r="D3200" i="21"/>
  <c r="F3199" i="21"/>
  <c r="E3199" i="21"/>
  <c r="D3201" i="21"/>
  <c r="F3200" i="21"/>
  <c r="E3200" i="21"/>
  <c r="D3202" i="21"/>
  <c r="E3201" i="21"/>
  <c r="F3201" i="21"/>
  <c r="D3203" i="21"/>
  <c r="E3202" i="21"/>
  <c r="F3202" i="21"/>
  <c r="D3204" i="21"/>
  <c r="E3203" i="21"/>
  <c r="F3203" i="21"/>
  <c r="D3205" i="21"/>
  <c r="F3204" i="21"/>
  <c r="E3204" i="21"/>
  <c r="E3205" i="21"/>
  <c r="D3206" i="21"/>
  <c r="F3205" i="21"/>
  <c r="E3206" i="21"/>
  <c r="F3206" i="21"/>
  <c r="D3207" i="21"/>
  <c r="E3207" i="21"/>
  <c r="F3207" i="21"/>
  <c r="D3208" i="21"/>
  <c r="E3208" i="21"/>
  <c r="F3208" i="21"/>
  <c r="D3209" i="21"/>
  <c r="E3209" i="21"/>
  <c r="D3210" i="21"/>
  <c r="F3209" i="21"/>
  <c r="E3210" i="21"/>
  <c r="F3210" i="21"/>
  <c r="D3211" i="21"/>
  <c r="E3211" i="21"/>
  <c r="D3212" i="21"/>
  <c r="F3211" i="21"/>
  <c r="E3212" i="21"/>
  <c r="D3213" i="21"/>
  <c r="F3212" i="21"/>
  <c r="F3213" i="21"/>
  <c r="D3214" i="21"/>
  <c r="E3213" i="21"/>
  <c r="D3215" i="21"/>
  <c r="E3214" i="21"/>
  <c r="F3214" i="21"/>
  <c r="D3216" i="21"/>
  <c r="F3215" i="21"/>
  <c r="E3215" i="21"/>
  <c r="E3216" i="21"/>
  <c r="F3216" i="21"/>
  <c r="D3217" i="21"/>
  <c r="F3217" i="21"/>
  <c r="D3218" i="21"/>
  <c r="E3217" i="21"/>
  <c r="F3218" i="21"/>
  <c r="E3218" i="21"/>
  <c r="D3219" i="21"/>
  <c r="D3220" i="21"/>
  <c r="F3219" i="21"/>
  <c r="E3219" i="21"/>
  <c r="D3221" i="21"/>
  <c r="E3220" i="21"/>
  <c r="F3220" i="21"/>
  <c r="F3221" i="21"/>
  <c r="D3222" i="21"/>
  <c r="E3221" i="21"/>
  <c r="D3223" i="21"/>
  <c r="E3222" i="21"/>
  <c r="F3222" i="21"/>
  <c r="D3224" i="21"/>
  <c r="F3223" i="21"/>
  <c r="E3223" i="21"/>
  <c r="F3224" i="21"/>
  <c r="E3224" i="21"/>
  <c r="D3225" i="21"/>
  <c r="E3225" i="21"/>
  <c r="D3226" i="21"/>
  <c r="F3225" i="21"/>
  <c r="F3226" i="21"/>
  <c r="E3226" i="21"/>
  <c r="D3227" i="21"/>
  <c r="E3227" i="21"/>
  <c r="F3227" i="21"/>
  <c r="D3228" i="21"/>
  <c r="E3228" i="21"/>
  <c r="D3229" i="21"/>
  <c r="F3228" i="21"/>
  <c r="F3229" i="21"/>
  <c r="E3229" i="21"/>
  <c r="D3230" i="21"/>
  <c r="D3231" i="21"/>
  <c r="E3230" i="21"/>
  <c r="F3230" i="21"/>
  <c r="F3231" i="21"/>
  <c r="E3231" i="21"/>
  <c r="D3232" i="21"/>
  <c r="E3232" i="21"/>
  <c r="F3232" i="21"/>
  <c r="D3233" i="21"/>
  <c r="E3233" i="21"/>
  <c r="D3234" i="21"/>
  <c r="F3233" i="21"/>
  <c r="F3234" i="21"/>
  <c r="E3234" i="21"/>
  <c r="D3235" i="21"/>
  <c r="D3236" i="21"/>
  <c r="F3235" i="21"/>
  <c r="E3235" i="21"/>
  <c r="E3236" i="21"/>
  <c r="D3237" i="21"/>
  <c r="F3236" i="21"/>
  <c r="D3238" i="21"/>
  <c r="E3237" i="21"/>
  <c r="F3237" i="21"/>
  <c r="E3238" i="21"/>
  <c r="D3239" i="21"/>
  <c r="F3238" i="21"/>
  <c r="F3239" i="21"/>
  <c r="E3239" i="21"/>
  <c r="D3240" i="21"/>
  <c r="D3241" i="21"/>
  <c r="F3240" i="21"/>
  <c r="E3240" i="21"/>
  <c r="D3242" i="21"/>
  <c r="E3241" i="21"/>
  <c r="F3241" i="21"/>
  <c r="D3243" i="21"/>
  <c r="F3242" i="21"/>
  <c r="E3242" i="21"/>
  <c r="E3243" i="21"/>
  <c r="F3243" i="21"/>
  <c r="D3244" i="21"/>
  <c r="E3244" i="21"/>
  <c r="F3244" i="21"/>
  <c r="D3245" i="21"/>
  <c r="D3246" i="21"/>
  <c r="F3245" i="21"/>
  <c r="E3245" i="21"/>
  <c r="E3246" i="21"/>
  <c r="D3247" i="21"/>
  <c r="F3246" i="21"/>
  <c r="E3247" i="21"/>
  <c r="F3247" i="21"/>
  <c r="D3248" i="21"/>
  <c r="D3249" i="21"/>
  <c r="F3248" i="21"/>
  <c r="E3248" i="21"/>
  <c r="D3250" i="21"/>
  <c r="E3249" i="21"/>
  <c r="F3249" i="21"/>
  <c r="E3250" i="21"/>
  <c r="F3250" i="21"/>
  <c r="D3251" i="21"/>
  <c r="F3251" i="21"/>
  <c r="E3251" i="21"/>
  <c r="D3252" i="21"/>
  <c r="E3252" i="21"/>
  <c r="D3253" i="21"/>
  <c r="F3252" i="21"/>
  <c r="E3253" i="21"/>
  <c r="D3254" i="21"/>
  <c r="F3253" i="21"/>
  <c r="F3254" i="21"/>
  <c r="D3255" i="21"/>
  <c r="E3254" i="21"/>
  <c r="F3255" i="21"/>
  <c r="D3256" i="21"/>
  <c r="E3255" i="21"/>
  <c r="E3256" i="21"/>
  <c r="D3257" i="21"/>
  <c r="F3256" i="21"/>
  <c r="D3258" i="21"/>
  <c r="F3257" i="21"/>
  <c r="E3257" i="21"/>
  <c r="E3258" i="21"/>
  <c r="D3259" i="21"/>
  <c r="F3258" i="21"/>
  <c r="D3260" i="21"/>
  <c r="E3259" i="21"/>
  <c r="F3259" i="21"/>
  <c r="D3261" i="21"/>
  <c r="F3260" i="21"/>
  <c r="E3260" i="21"/>
  <c r="E3261" i="21"/>
  <c r="F3261" i="21"/>
  <c r="D3262" i="21"/>
  <c r="D3263" i="21"/>
  <c r="F3262" i="21"/>
  <c r="E3262" i="21"/>
  <c r="D3264" i="21"/>
  <c r="F3263" i="21"/>
  <c r="E3263" i="21"/>
  <c r="F3264" i="21"/>
  <c r="D3265" i="21"/>
  <c r="E3264" i="21"/>
  <c r="F3265" i="21"/>
  <c r="D3266" i="21"/>
  <c r="E3265" i="21"/>
  <c r="F3266" i="21"/>
  <c r="D3267" i="21"/>
  <c r="E3266" i="21"/>
  <c r="F3267" i="21"/>
  <c r="D3268" i="21"/>
  <c r="E3267" i="21"/>
  <c r="D3269" i="21"/>
  <c r="F3268" i="21"/>
  <c r="E3268" i="21"/>
  <c r="D3270" i="21"/>
  <c r="F3269" i="21"/>
  <c r="E3269" i="21"/>
  <c r="E3270" i="21"/>
  <c r="D3271" i="21"/>
  <c r="F3270" i="21"/>
  <c r="E3271" i="21"/>
  <c r="F3271" i="21"/>
  <c r="D3272" i="21"/>
  <c r="E3272" i="21"/>
  <c r="F3272" i="21"/>
  <c r="D3273" i="21"/>
  <c r="E3273" i="21"/>
  <c r="D3274" i="21"/>
  <c r="F3273" i="21"/>
  <c r="E3274" i="21"/>
  <c r="D3275" i="21"/>
  <c r="F3274" i="21"/>
  <c r="F3275" i="21"/>
  <c r="D3276" i="21"/>
  <c r="E3275" i="21"/>
  <c r="D3277" i="21"/>
  <c r="E3276" i="21"/>
  <c r="F3276" i="21"/>
  <c r="F3277" i="21"/>
  <c r="D3278" i="21"/>
  <c r="E3277" i="21"/>
  <c r="E3278" i="21"/>
  <c r="D3279" i="21"/>
  <c r="F3278" i="21"/>
  <c r="F3279" i="21"/>
  <c r="D3280" i="21"/>
  <c r="E3279" i="21"/>
  <c r="F3280" i="21"/>
  <c r="D3281" i="21"/>
  <c r="E3280" i="21"/>
  <c r="E3281" i="21"/>
  <c r="D3282" i="21"/>
  <c r="F3281" i="21"/>
  <c r="E3282" i="21"/>
  <c r="F3282" i="21"/>
  <c r="D3283" i="21"/>
  <c r="F3283" i="21"/>
  <c r="E3283" i="21"/>
  <c r="D3284" i="21"/>
  <c r="E3284" i="21"/>
  <c r="F3284" i="21"/>
  <c r="D3285" i="21"/>
  <c r="E3285" i="21"/>
  <c r="F3285" i="21"/>
  <c r="D3286" i="21"/>
  <c r="F3286" i="21"/>
  <c r="D3287" i="21"/>
  <c r="E3286" i="21"/>
  <c r="D3288" i="21"/>
  <c r="F3287" i="21"/>
  <c r="E3287" i="21"/>
  <c r="E3288" i="21"/>
  <c r="F3288" i="21"/>
  <c r="D3289" i="21"/>
  <c r="D3290" i="21"/>
  <c r="E3289" i="21"/>
  <c r="F3289" i="21"/>
  <c r="F3290" i="21"/>
  <c r="D3291" i="21"/>
  <c r="E3290" i="21"/>
  <c r="D3292" i="21"/>
  <c r="E3291" i="21"/>
  <c r="F3291" i="21"/>
  <c r="D3293" i="21"/>
  <c r="F3292" i="21"/>
  <c r="E3292" i="21"/>
  <c r="E3293" i="21"/>
  <c r="D3294" i="21"/>
  <c r="F3293" i="21"/>
  <c r="D3295" i="21"/>
  <c r="E3294" i="21"/>
  <c r="F3294" i="21"/>
  <c r="F3295" i="21"/>
  <c r="D3296" i="21"/>
  <c r="E3295" i="21"/>
  <c r="F3296" i="21"/>
  <c r="D3297" i="21"/>
  <c r="E3296" i="21"/>
  <c r="F3297" i="21"/>
  <c r="E3297" i="21"/>
  <c r="D3298" i="21"/>
  <c r="E3298" i="21"/>
  <c r="F3298" i="21"/>
  <c r="D3299" i="21"/>
  <c r="D3300" i="21"/>
  <c r="F3299" i="21"/>
  <c r="E3299" i="21"/>
  <c r="E3300" i="21"/>
  <c r="D3301" i="21"/>
  <c r="F3300" i="21"/>
  <c r="F3301" i="21"/>
  <c r="E3301" i="21"/>
  <c r="D3302" i="21"/>
  <c r="E3302" i="21"/>
  <c r="F3302" i="21"/>
  <c r="D3303" i="21"/>
  <c r="F3303" i="21"/>
  <c r="D3304" i="21"/>
  <c r="E3303" i="21"/>
  <c r="E3304" i="21"/>
  <c r="D3305" i="21"/>
  <c r="F3304" i="21"/>
  <c r="E3305" i="21"/>
  <c r="D3306" i="21"/>
  <c r="F3305" i="21"/>
  <c r="F3306" i="21"/>
  <c r="E3306" i="21"/>
  <c r="D3307" i="21"/>
  <c r="E3307" i="21"/>
  <c r="D3308" i="21"/>
  <c r="F3307" i="21"/>
  <c r="E3308" i="21"/>
  <c r="F3308" i="21"/>
  <c r="D3309" i="21"/>
  <c r="E3309" i="21"/>
  <c r="D3310" i="21"/>
  <c r="F3309" i="21"/>
  <c r="E3310" i="21"/>
  <c r="D3311" i="21"/>
  <c r="F3310" i="21"/>
  <c r="E3311" i="21"/>
  <c r="F3311" i="21"/>
  <c r="D3312" i="21"/>
  <c r="F3312" i="21"/>
  <c r="E3312" i="21"/>
  <c r="D3313" i="21"/>
  <c r="D3314" i="21"/>
  <c r="F3313" i="21"/>
  <c r="E3313" i="21"/>
  <c r="E3314" i="21"/>
  <c r="F3314" i="21"/>
  <c r="D3315" i="21"/>
  <c r="D3316" i="21"/>
  <c r="E3315" i="21"/>
  <c r="F3315" i="21"/>
  <c r="D3317" i="21"/>
  <c r="E3316" i="21"/>
  <c r="F3316" i="21"/>
  <c r="F3317" i="21"/>
  <c r="D3318" i="21"/>
  <c r="E3317" i="21"/>
  <c r="F3318" i="21"/>
  <c r="E3318" i="21"/>
  <c r="D3319" i="21"/>
  <c r="D3320" i="21"/>
  <c r="F3319" i="21"/>
  <c r="E3319" i="21"/>
  <c r="D3321" i="21"/>
  <c r="E3320" i="21"/>
  <c r="F3320" i="21"/>
  <c r="D3322" i="21"/>
  <c r="F3321" i="21"/>
  <c r="E3321" i="21"/>
  <c r="E3322" i="21"/>
  <c r="D3323" i="21"/>
  <c r="F3322" i="21"/>
  <c r="F3323" i="21"/>
  <c r="D3324" i="21"/>
  <c r="E3323" i="21"/>
  <c r="D3325" i="21"/>
  <c r="F3324" i="21"/>
  <c r="E3324" i="21"/>
  <c r="D3326" i="21"/>
  <c r="E3325" i="21"/>
  <c r="F3325" i="21"/>
  <c r="D3327" i="21"/>
  <c r="F3326" i="21"/>
  <c r="E3326" i="21"/>
  <c r="E3327" i="21"/>
  <c r="F3327" i="21"/>
  <c r="D3328" i="21"/>
  <c r="F3328" i="21"/>
  <c r="E3328" i="21"/>
  <c r="D3329" i="21"/>
  <c r="F3329" i="21"/>
  <c r="D3330" i="21"/>
  <c r="E3329" i="21"/>
  <c r="F3330" i="21"/>
  <c r="D3331" i="21"/>
  <c r="E3330" i="21"/>
  <c r="D3332" i="21"/>
  <c r="E3331" i="21"/>
  <c r="F3331" i="21"/>
  <c r="D3333" i="21"/>
  <c r="E3332" i="21"/>
  <c r="F3332" i="21"/>
  <c r="E3333" i="21"/>
  <c r="D3334" i="21"/>
  <c r="F3333" i="21"/>
  <c r="D3335" i="21"/>
  <c r="F3334" i="21"/>
  <c r="E3334" i="21"/>
  <c r="D3336" i="21"/>
  <c r="F3335" i="21"/>
  <c r="E3335" i="21"/>
  <c r="D3337" i="21"/>
  <c r="E3336" i="21"/>
  <c r="F3336" i="21"/>
  <c r="E3337" i="21"/>
  <c r="F3337" i="21"/>
  <c r="D3338" i="21"/>
  <c r="E3338" i="21"/>
  <c r="D3339" i="21"/>
  <c r="F3338" i="21"/>
  <c r="F3339" i="21"/>
  <c r="D3340" i="21"/>
  <c r="E3339" i="21"/>
  <c r="D3341" i="21"/>
  <c r="E3340" i="21"/>
  <c r="F3340" i="21"/>
  <c r="D3342" i="21"/>
  <c r="F3341" i="21"/>
  <c r="E3341" i="21"/>
  <c r="E3342" i="21"/>
  <c r="D3343" i="21"/>
  <c r="F3342" i="21"/>
  <c r="D3344" i="21"/>
  <c r="F3343" i="21"/>
  <c r="E3343" i="21"/>
  <c r="E3344" i="21"/>
  <c r="D3345" i="21"/>
  <c r="F3344" i="21"/>
  <c r="D3346" i="21"/>
  <c r="F3345" i="21"/>
  <c r="E3345" i="21"/>
  <c r="E3346" i="21"/>
  <c r="D3347" i="21"/>
  <c r="F3346" i="21"/>
  <c r="F3347" i="21"/>
  <c r="D3348" i="21"/>
  <c r="E3347" i="21"/>
  <c r="D3349" i="21"/>
  <c r="F3348" i="21"/>
  <c r="E3348" i="21"/>
  <c r="E3349" i="21"/>
  <c r="F3349" i="21"/>
  <c r="D3350" i="21"/>
  <c r="F3350" i="21"/>
  <c r="E3350" i="21"/>
  <c r="D3351" i="21"/>
  <c r="D3352" i="21"/>
  <c r="F3351" i="21"/>
  <c r="E3351" i="21"/>
  <c r="D3353" i="21"/>
  <c r="E3352" i="21"/>
  <c r="F3352" i="21"/>
  <c r="F3353" i="21"/>
  <c r="D3354" i="21"/>
  <c r="E3353" i="21"/>
  <c r="F3354" i="21"/>
  <c r="D3355" i="21"/>
  <c r="E3354" i="21"/>
  <c r="E3355" i="21"/>
  <c r="D3356" i="21"/>
  <c r="F3355" i="21"/>
  <c r="D3357" i="21"/>
  <c r="E3356" i="21"/>
  <c r="F3356" i="21"/>
  <c r="E3357" i="21"/>
  <c r="F3357" i="21"/>
  <c r="D3358" i="21"/>
  <c r="F3358" i="21"/>
  <c r="E3358" i="21"/>
  <c r="D3359" i="21"/>
  <c r="D3360" i="21"/>
  <c r="F3359" i="21"/>
  <c r="E3359" i="21"/>
  <c r="E3360" i="21"/>
  <c r="D3361" i="21"/>
  <c r="F3360" i="21"/>
  <c r="D3362" i="21"/>
  <c r="F3361" i="21"/>
  <c r="E3361" i="21"/>
  <c r="F3362" i="21"/>
  <c r="E3362" i="21"/>
  <c r="D3363" i="21"/>
  <c r="D3364" i="21"/>
  <c r="F3363" i="21"/>
  <c r="E3363" i="21"/>
  <c r="D3365" i="21"/>
  <c r="E3364" i="21"/>
  <c r="F3364" i="21"/>
  <c r="F3365" i="21"/>
  <c r="E3365" i="21"/>
  <c r="D3366" i="21"/>
  <c r="F3366" i="21"/>
  <c r="D3367" i="21"/>
  <c r="E3366" i="21"/>
  <c r="F3367" i="21"/>
  <c r="D3368" i="21"/>
  <c r="E3367" i="21"/>
  <c r="D3369" i="21"/>
  <c r="E3368" i="21"/>
  <c r="F3368" i="21"/>
  <c r="E3369" i="21"/>
  <c r="F3369" i="21"/>
  <c r="D3370" i="21"/>
  <c r="D3371" i="21"/>
  <c r="F3370" i="21"/>
  <c r="E3370" i="21"/>
  <c r="D3372" i="21"/>
  <c r="F3371" i="21"/>
  <c r="E3371" i="21"/>
  <c r="D3373" i="21"/>
  <c r="E3372" i="21"/>
  <c r="F3372" i="21"/>
  <c r="D3374" i="21"/>
  <c r="F3373" i="21"/>
  <c r="E3373" i="21"/>
  <c r="D3375" i="21"/>
  <c r="E3374" i="21"/>
  <c r="F3374" i="21"/>
  <c r="E3375" i="21"/>
  <c r="F3375" i="21"/>
  <c r="D3376" i="21"/>
  <c r="F3376" i="21"/>
  <c r="D3377" i="21"/>
  <c r="E3376" i="21"/>
  <c r="D3378" i="21"/>
  <c r="E3377" i="21"/>
  <c r="F3377" i="21"/>
  <c r="E3378" i="21"/>
  <c r="F3378" i="21"/>
  <c r="D3379" i="21"/>
  <c r="D3380" i="21"/>
  <c r="E3379" i="21"/>
  <c r="F3379" i="21"/>
  <c r="D3381" i="21"/>
  <c r="E3380" i="21"/>
  <c r="F3380" i="21"/>
  <c r="E3381" i="21"/>
  <c r="F3381" i="21"/>
  <c r="D3382" i="21"/>
  <c r="D3383" i="21"/>
  <c r="F3382" i="21"/>
  <c r="E3382" i="21"/>
  <c r="D3384" i="21"/>
  <c r="F3383" i="21"/>
  <c r="E3383" i="21"/>
  <c r="E3384" i="21"/>
  <c r="D3385" i="21"/>
  <c r="F3384" i="21"/>
  <c r="E3385" i="21"/>
  <c r="F3385" i="21"/>
  <c r="D3386" i="21"/>
  <c r="E3386" i="21"/>
  <c r="F3386" i="21"/>
  <c r="D3387" i="21"/>
  <c r="E3387" i="21"/>
  <c r="F3387" i="21"/>
  <c r="D3388" i="21"/>
  <c r="E3388" i="21"/>
  <c r="F3388" i="21"/>
  <c r="D3389" i="21"/>
  <c r="D3390" i="21"/>
  <c r="E3389" i="21"/>
  <c r="F3389" i="21"/>
  <c r="D3391" i="21"/>
  <c r="E3390" i="21"/>
  <c r="F3390" i="21"/>
  <c r="E3391" i="21"/>
  <c r="F3391" i="21"/>
  <c r="D3392" i="21"/>
  <c r="D3393" i="21"/>
  <c r="E3392" i="21"/>
  <c r="F3392" i="21"/>
  <c r="D3394" i="21"/>
  <c r="E3393" i="21"/>
  <c r="F3393" i="21"/>
  <c r="E3394" i="21"/>
  <c r="D3395" i="21"/>
  <c r="F3394" i="21"/>
  <c r="E3395" i="21"/>
  <c r="F3395" i="21"/>
  <c r="D3396" i="21"/>
  <c r="D3397" i="21"/>
  <c r="E3396" i="21"/>
  <c r="F3396" i="21"/>
  <c r="E3397" i="21"/>
  <c r="D3398" i="21"/>
  <c r="F3397" i="21"/>
  <c r="F3398" i="21"/>
  <c r="E3398" i="21"/>
  <c r="D3399" i="21"/>
  <c r="F3399" i="21"/>
  <c r="E3399" i="21"/>
  <c r="D3400" i="21"/>
  <c r="F3400" i="21"/>
  <c r="D3401" i="21"/>
  <c r="E3400" i="21"/>
  <c r="E3401" i="21"/>
  <c r="F3401" i="21"/>
  <c r="D3402" i="21"/>
  <c r="E3402" i="21"/>
  <c r="F3402" i="21"/>
  <c r="D3403" i="21"/>
  <c r="F3403" i="21"/>
  <c r="E3403" i="21"/>
  <c r="D3404" i="21"/>
  <c r="D3405" i="21"/>
  <c r="E3404" i="21"/>
  <c r="F3404" i="21"/>
  <c r="F3405" i="21"/>
  <c r="E3405" i="21"/>
  <c r="D3406" i="21"/>
  <c r="E3406" i="21"/>
  <c r="D3407" i="21"/>
  <c r="F3406" i="21"/>
  <c r="D3408" i="21"/>
  <c r="F3407" i="21"/>
  <c r="E3407" i="21"/>
  <c r="D3409" i="21"/>
  <c r="E3408" i="21"/>
  <c r="F3408" i="21"/>
  <c r="F3409" i="21"/>
  <c r="E3409" i="21"/>
  <c r="D3410" i="21"/>
  <c r="D3411" i="21"/>
  <c r="E3410" i="21"/>
  <c r="F3410" i="21"/>
  <c r="F3411" i="21"/>
  <c r="D3412" i="21"/>
  <c r="E3411" i="21"/>
  <c r="E3412" i="21"/>
  <c r="D3413" i="21"/>
  <c r="F3412" i="21"/>
  <c r="E3413" i="21"/>
  <c r="D3414" i="21"/>
  <c r="F3413" i="21"/>
  <c r="E3414" i="21"/>
  <c r="D3415" i="21"/>
  <c r="F3414" i="21"/>
  <c r="E3415" i="21"/>
  <c r="F3415" i="21"/>
  <c r="D3416" i="21"/>
  <c r="F3416" i="21"/>
  <c r="E3416" i="21"/>
  <c r="D3417" i="21"/>
  <c r="E3417" i="21"/>
  <c r="D3418" i="21"/>
  <c r="F3417" i="21"/>
  <c r="D3419" i="21"/>
  <c r="E3418" i="21"/>
  <c r="F3418" i="21"/>
  <c r="E3419" i="21"/>
  <c r="D3420" i="21"/>
  <c r="F3419" i="21"/>
  <c r="D3421" i="21"/>
  <c r="E3420" i="21"/>
  <c r="F3420" i="21"/>
  <c r="F3421" i="21"/>
  <c r="E3421" i="21"/>
  <c r="D3422" i="21"/>
  <c r="D3423" i="21"/>
  <c r="F3422" i="21"/>
  <c r="E3422" i="21"/>
  <c r="F3423" i="21"/>
  <c r="D3424" i="21"/>
  <c r="E3423" i="21"/>
  <c r="E3424" i="21"/>
  <c r="F3424" i="21"/>
  <c r="D3425" i="21"/>
  <c r="F3425" i="21"/>
  <c r="E3425" i="21"/>
  <c r="D3426" i="21"/>
  <c r="F3426" i="21"/>
  <c r="E3426" i="21"/>
  <c r="D3427" i="21"/>
  <c r="D3428" i="21"/>
  <c r="F3427" i="21"/>
  <c r="E3427" i="21"/>
  <c r="D3429" i="21"/>
  <c r="E3428" i="21"/>
  <c r="F3428" i="21"/>
  <c r="D3430" i="21"/>
  <c r="F3429" i="21"/>
  <c r="E3429" i="21"/>
  <c r="F3430" i="21"/>
  <c r="D3431" i="21"/>
  <c r="E3430" i="21"/>
  <c r="F3431" i="21"/>
  <c r="E3431" i="21"/>
  <c r="D3432" i="21"/>
  <c r="D3433" i="21"/>
  <c r="F3432" i="21"/>
  <c r="E3432" i="21"/>
  <c r="D3434" i="21"/>
  <c r="E3433" i="21"/>
  <c r="F3433" i="21"/>
  <c r="E3434" i="21"/>
  <c r="D3435" i="21"/>
  <c r="F3434" i="21"/>
  <c r="F3435" i="21"/>
  <c r="E3435" i="21"/>
  <c r="D3436" i="21"/>
  <c r="E3436" i="21"/>
  <c r="F3436" i="21"/>
  <c r="D3437" i="21"/>
  <c r="D3438" i="21"/>
  <c r="E3437" i="21"/>
  <c r="F3437" i="21"/>
  <c r="E3438" i="21"/>
  <c r="D3439" i="21"/>
  <c r="F3438" i="21"/>
  <c r="F3439" i="21"/>
  <c r="E3439" i="21"/>
  <c r="D3440" i="21"/>
  <c r="D3441" i="21"/>
  <c r="E3440" i="21"/>
  <c r="F3440" i="21"/>
  <c r="F3441" i="21"/>
  <c r="E3441" i="21"/>
  <c r="D3442" i="21"/>
  <c r="E3442" i="21"/>
  <c r="F3442" i="21"/>
  <c r="D3443" i="21"/>
  <c r="F3443" i="21"/>
  <c r="E3443" i="21"/>
  <c r="D3444" i="21"/>
  <c r="D3445" i="21"/>
  <c r="E3444" i="21"/>
  <c r="F3444" i="21"/>
  <c r="D3446" i="21"/>
  <c r="E3445" i="21"/>
  <c r="F3445" i="21"/>
  <c r="D3447" i="21"/>
  <c r="F3446" i="21"/>
  <c r="E3446" i="21"/>
  <c r="E3447" i="21"/>
  <c r="F3447" i="21"/>
  <c r="D3448" i="21"/>
  <c r="F3448" i="21"/>
  <c r="D3449" i="21"/>
  <c r="E3448" i="21"/>
  <c r="F3449" i="21"/>
  <c r="E3449" i="21"/>
  <c r="D3450" i="21"/>
  <c r="F3450" i="21"/>
  <c r="D3451" i="21"/>
  <c r="E3450" i="21"/>
  <c r="E3451" i="21"/>
  <c r="D3452" i="21"/>
  <c r="F3451" i="21"/>
  <c r="E3452" i="21"/>
  <c r="F3452" i="21"/>
  <c r="D3453" i="21"/>
  <c r="E3453" i="21"/>
  <c r="D3454" i="21"/>
  <c r="F3453" i="21"/>
  <c r="F3454" i="21"/>
  <c r="D3455" i="21"/>
  <c r="E3454" i="21"/>
  <c r="E3455" i="21"/>
  <c r="F3455" i="21"/>
  <c r="D3456" i="21"/>
  <c r="D3457" i="21"/>
  <c r="E3456" i="21"/>
  <c r="F3456" i="21"/>
  <c r="E3457" i="21"/>
  <c r="D3458" i="21"/>
  <c r="F3457" i="21"/>
  <c r="F3458" i="21"/>
  <c r="D3459" i="21"/>
  <c r="E3458" i="21"/>
  <c r="F3459" i="21"/>
  <c r="D3460" i="21"/>
  <c r="E3459" i="21"/>
  <c r="E3460" i="21"/>
  <c r="F3460" i="21"/>
  <c r="D3461" i="21"/>
  <c r="F3461" i="21"/>
  <c r="D3462" i="21"/>
  <c r="E3461" i="21"/>
  <c r="E3462" i="21"/>
  <c r="D3463" i="21"/>
  <c r="F3462" i="21"/>
  <c r="F3463" i="21"/>
  <c r="D3464" i="21"/>
  <c r="E3463" i="21"/>
  <c r="E3464" i="21"/>
  <c r="F3464" i="21"/>
  <c r="D3465" i="21"/>
  <c r="E3465" i="21"/>
  <c r="D3466" i="21"/>
  <c r="F3465" i="21"/>
  <c r="E3466" i="21"/>
  <c r="D3467" i="21"/>
  <c r="F3466" i="21"/>
  <c r="E3467" i="21"/>
  <c r="D3468" i="21"/>
  <c r="F3467" i="21"/>
  <c r="D3469" i="21"/>
  <c r="F3468" i="21"/>
  <c r="E3468" i="21"/>
  <c r="F3469" i="21"/>
  <c r="D3470" i="21"/>
  <c r="E3469" i="21"/>
  <c r="E3470" i="21"/>
  <c r="F3470" i="21"/>
  <c r="D3471" i="21"/>
  <c r="D3472" i="21"/>
  <c r="E3471" i="21"/>
  <c r="F3471" i="21"/>
  <c r="E3472" i="21"/>
  <c r="F3472" i="21"/>
  <c r="D3473" i="21"/>
  <c r="E3473" i="21"/>
  <c r="D3474" i="21"/>
  <c r="F3473" i="21"/>
  <c r="F3474" i="21"/>
  <c r="D3475" i="21"/>
  <c r="E3474" i="21"/>
  <c r="F3475" i="21"/>
  <c r="E3475" i="21"/>
  <c r="D3476" i="21"/>
  <c r="D3477" i="21"/>
  <c r="F3476" i="21"/>
  <c r="E3476" i="21"/>
  <c r="D3478" i="21"/>
  <c r="F3477" i="21"/>
  <c r="E3477" i="21"/>
  <c r="D3479" i="21"/>
  <c r="F3478" i="21"/>
  <c r="E3478" i="21"/>
  <c r="E3479" i="21"/>
  <c r="F3479" i="21"/>
  <c r="D3480" i="21"/>
  <c r="D3481" i="21"/>
  <c r="E3480" i="21"/>
  <c r="F3480" i="21"/>
  <c r="E3481" i="21"/>
  <c r="F3481" i="21"/>
  <c r="D3482" i="21"/>
  <c r="D3483" i="21"/>
  <c r="F3482" i="21"/>
  <c r="E3482" i="21"/>
  <c r="F3483" i="21"/>
  <c r="D3484" i="21"/>
  <c r="E3483" i="21"/>
  <c r="F3484" i="21"/>
  <c r="E3484" i="21"/>
  <c r="D3485" i="21"/>
  <c r="D3486" i="21"/>
  <c r="E3485" i="21"/>
  <c r="F3485" i="21"/>
  <c r="F3486" i="21"/>
  <c r="D3487" i="21"/>
  <c r="E3486" i="21"/>
  <c r="F3487" i="21"/>
  <c r="E3487" i="21"/>
  <c r="D3488" i="21"/>
  <c r="F3488" i="21"/>
  <c r="D3489" i="21"/>
  <c r="E3488" i="21"/>
  <c r="D3490" i="21"/>
  <c r="E3489" i="21"/>
  <c r="F3489" i="21"/>
  <c r="E3490" i="21"/>
  <c r="F3490" i="21"/>
  <c r="D3491" i="21"/>
  <c r="E3491" i="21"/>
  <c r="F3491" i="21"/>
  <c r="D3492" i="21"/>
  <c r="E3492" i="21"/>
  <c r="D3493" i="21"/>
  <c r="F3492" i="21"/>
  <c r="D3494" i="21"/>
  <c r="E3493" i="21"/>
  <c r="F3493" i="21"/>
  <c r="E3494" i="21"/>
  <c r="F3494" i="21"/>
  <c r="D3495" i="21"/>
  <c r="D3496" i="21"/>
  <c r="F3495" i="21"/>
  <c r="E3495" i="21"/>
  <c r="E3496" i="21"/>
  <c r="F3496" i="21"/>
  <c r="D3497" i="21"/>
  <c r="E3497" i="21"/>
  <c r="D3498" i="21"/>
  <c r="F3497" i="21"/>
  <c r="E3498" i="21"/>
  <c r="F3498" i="21"/>
  <c r="D3499" i="21"/>
  <c r="E3499" i="21"/>
  <c r="D3500" i="21"/>
  <c r="F3499" i="21"/>
  <c r="F3500" i="21"/>
  <c r="E3500" i="21"/>
  <c r="D3501" i="21"/>
  <c r="E3501" i="21"/>
  <c r="D3502" i="21"/>
  <c r="F3501" i="21"/>
  <c r="E3502" i="21"/>
  <c r="F3502" i="21"/>
  <c r="D3503" i="21"/>
  <c r="F3503" i="21"/>
  <c r="E3503" i="21"/>
  <c r="D3504" i="21"/>
  <c r="F3504" i="21"/>
  <c r="D3505" i="21"/>
  <c r="E3504" i="21"/>
  <c r="F3505" i="21"/>
  <c r="D3506" i="21"/>
  <c r="E3505" i="21"/>
  <c r="F3506" i="21"/>
  <c r="D3507" i="21"/>
  <c r="E3506" i="21"/>
  <c r="F3507" i="21"/>
  <c r="E3507" i="21"/>
  <c r="D3508" i="21"/>
  <c r="D3509" i="21"/>
  <c r="E3508" i="21"/>
  <c r="F3508" i="21"/>
  <c r="E3509" i="21"/>
  <c r="D3510" i="21"/>
  <c r="F3509" i="21"/>
  <c r="F3510" i="21"/>
  <c r="D3511" i="21"/>
  <c r="E3510" i="21"/>
  <c r="D3512" i="21"/>
  <c r="E3511" i="21"/>
  <c r="F3511" i="21"/>
  <c r="F3512" i="21"/>
  <c r="E3512" i="21"/>
  <c r="D3513" i="21"/>
  <c r="D3514" i="21"/>
  <c r="E3513" i="21"/>
  <c r="F3513" i="21"/>
  <c r="D3515" i="21"/>
  <c r="F3514" i="21"/>
  <c r="E3514" i="21"/>
  <c r="F3515" i="21"/>
  <c r="E3515" i="21"/>
  <c r="D3516" i="21"/>
  <c r="D3517" i="21"/>
  <c r="F3516" i="21"/>
  <c r="E3516" i="21"/>
  <c r="F3517" i="21"/>
  <c r="E3517" i="21"/>
  <c r="D3518" i="21"/>
  <c r="D3519" i="21"/>
  <c r="E3518" i="21"/>
  <c r="F3518" i="21"/>
  <c r="D3520" i="21"/>
  <c r="E3519" i="21"/>
  <c r="F3519" i="21"/>
  <c r="E3520" i="21"/>
  <c r="F3520" i="21"/>
  <c r="D3521" i="21"/>
  <c r="E3521" i="21"/>
  <c r="D3522" i="21"/>
  <c r="F3521" i="21"/>
  <c r="F3522" i="21"/>
  <c r="D3523" i="21"/>
  <c r="E3522" i="21"/>
  <c r="F3523" i="21"/>
  <c r="D3524" i="21"/>
  <c r="E3523" i="21"/>
  <c r="F3524" i="21"/>
  <c r="E3524" i="21"/>
  <c r="D3525" i="21"/>
  <c r="D3526" i="21"/>
  <c r="F3525" i="21"/>
  <c r="E3525" i="21"/>
  <c r="F3526" i="21"/>
  <c r="D3527" i="21"/>
  <c r="E3526" i="21"/>
  <c r="D3528" i="21"/>
  <c r="E3527" i="21"/>
  <c r="F3527" i="21"/>
  <c r="D3529" i="21"/>
  <c r="E3528" i="21"/>
  <c r="F3528" i="21"/>
  <c r="D3530" i="21"/>
  <c r="E3529" i="21"/>
  <c r="F3529" i="21"/>
  <c r="E3530" i="21"/>
  <c r="F3530" i="21"/>
  <c r="D3531" i="21"/>
  <c r="F3531" i="21"/>
  <c r="D3532" i="21"/>
  <c r="E3531" i="21"/>
  <c r="F3532" i="21"/>
  <c r="D3533" i="21"/>
  <c r="E3532" i="21"/>
  <c r="F3533" i="21"/>
  <c r="E3533" i="21"/>
  <c r="D3534" i="21"/>
  <c r="D3535" i="21"/>
  <c r="F3534" i="21"/>
  <c r="E3534" i="21"/>
  <c r="D3536" i="21"/>
  <c r="E3535" i="21"/>
  <c r="F3535" i="21"/>
  <c r="E3536" i="21"/>
  <c r="D3537" i="21"/>
  <c r="F3536" i="21"/>
  <c r="F3537" i="21"/>
  <c r="E3537" i="21"/>
  <c r="AI30" i="13" l="1"/>
  <c r="AJ30" i="13" s="1"/>
  <c r="AI29" i="13"/>
  <c r="AJ29" i="13" s="1"/>
  <c r="AI28" i="13"/>
  <c r="AJ28" i="13" s="1"/>
  <c r="D12" i="13"/>
  <c r="D6" i="13"/>
  <c r="AI27" i="13"/>
  <c r="AJ27" i="13" s="1"/>
  <c r="D11" i="13"/>
  <c r="D10" i="13"/>
  <c r="AI26" i="13"/>
  <c r="AJ26" i="13" s="1"/>
  <c r="D19" i="22"/>
  <c r="E14" i="28"/>
  <c r="E5" i="26"/>
  <c r="E8" i="28"/>
  <c r="E5" i="28"/>
  <c r="E6" i="26"/>
  <c r="E11" i="26"/>
  <c r="E15" i="13"/>
  <c r="E11" i="27"/>
  <c r="E12" i="27"/>
  <c r="E16" i="26"/>
  <c r="E8" i="26"/>
  <c r="E14" i="13"/>
  <c r="E13" i="13"/>
  <c r="E5" i="29"/>
  <c r="E3" i="28"/>
  <c r="E6" i="29"/>
  <c r="E12" i="26"/>
  <c r="E12" i="28"/>
  <c r="E8" i="29"/>
  <c r="E6" i="27"/>
  <c r="E9" i="26"/>
  <c r="E14" i="26"/>
  <c r="E15" i="26"/>
  <c r="E8" i="27"/>
  <c r="E8" i="13"/>
  <c r="E9" i="27"/>
  <c r="E7" i="26"/>
  <c r="E13" i="27"/>
  <c r="E3" i="27"/>
  <c r="E9" i="28"/>
  <c r="E12" i="13"/>
  <c r="E11" i="13"/>
  <c r="E4" i="26"/>
  <c r="E3" i="29"/>
  <c r="E3" i="26"/>
  <c r="E9" i="13"/>
  <c r="E7" i="27"/>
  <c r="E5" i="27"/>
  <c r="E4" i="28"/>
  <c r="E7" i="28"/>
  <c r="E6" i="28"/>
  <c r="E16" i="27"/>
  <c r="E7" i="29"/>
  <c r="E10" i="13"/>
  <c r="E10" i="28"/>
  <c r="E10" i="26"/>
  <c r="E13" i="26"/>
  <c r="E11" i="28"/>
  <c r="E16" i="28"/>
  <c r="E13" i="28"/>
  <c r="E5" i="13"/>
  <c r="E4" i="27"/>
  <c r="E15" i="28"/>
  <c r="E9" i="29"/>
  <c r="E14" i="27"/>
  <c r="E3" i="13"/>
  <c r="E6" i="13"/>
  <c r="E16" i="13"/>
  <c r="E7" i="13"/>
  <c r="E10" i="27"/>
  <c r="E4" i="13"/>
  <c r="E15" i="27"/>
  <c r="E4" i="29"/>
  <c r="L1772" i="21"/>
  <c r="R30" i="28"/>
  <c r="R40" i="28"/>
  <c r="U40" i="28" s="1"/>
  <c r="T27" i="27"/>
  <c r="G8" i="28"/>
  <c r="I8" i="28"/>
  <c r="G8" i="26"/>
  <c r="I8" i="26"/>
  <c r="G8" i="29"/>
  <c r="I8" i="29"/>
  <c r="G7" i="26"/>
  <c r="I7" i="26"/>
  <c r="G3" i="26"/>
  <c r="I3" i="26"/>
  <c r="G7" i="29"/>
  <c r="I7" i="29"/>
  <c r="G5" i="13"/>
  <c r="I5" i="13"/>
  <c r="G7" i="13"/>
  <c r="I7" i="13"/>
  <c r="U28" i="13"/>
  <c r="U26" i="28"/>
  <c r="U34" i="26"/>
  <c r="U32" i="26"/>
  <c r="U23" i="28"/>
  <c r="AH31" i="13"/>
  <c r="R23" i="26"/>
  <c r="G5" i="28"/>
  <c r="I5" i="28"/>
  <c r="G14" i="13"/>
  <c r="I14" i="13"/>
  <c r="I6" i="27"/>
  <c r="G6" i="27"/>
  <c r="I13" i="27"/>
  <c r="G13" i="27"/>
  <c r="G10" i="13"/>
  <c r="I10" i="13"/>
  <c r="G4" i="27"/>
  <c r="I4" i="27"/>
  <c r="I10" i="27"/>
  <c r="G10" i="27"/>
  <c r="U33" i="26"/>
  <c r="U24" i="26"/>
  <c r="U29" i="26"/>
  <c r="U26" i="26"/>
  <c r="U25" i="13"/>
  <c r="R30" i="13"/>
  <c r="R24" i="28"/>
  <c r="G6" i="26"/>
  <c r="I6" i="26"/>
  <c r="I13" i="13"/>
  <c r="G13" i="13"/>
  <c r="I3" i="27"/>
  <c r="G3" i="27"/>
  <c r="I7" i="27"/>
  <c r="G7" i="27"/>
  <c r="I10" i="28"/>
  <c r="G10" i="28"/>
  <c r="G15" i="28"/>
  <c r="I15" i="28"/>
  <c r="I4" i="13"/>
  <c r="G4" i="13"/>
  <c r="U31" i="26"/>
  <c r="U26" i="13"/>
  <c r="U37" i="26"/>
  <c r="E6" i="21"/>
  <c r="I5" i="29"/>
  <c r="G5" i="29"/>
  <c r="G14" i="26"/>
  <c r="I14" i="26"/>
  <c r="I10" i="26"/>
  <c r="G10" i="26"/>
  <c r="H2655" i="21"/>
  <c r="P2655" i="21" s="1"/>
  <c r="U31" i="13"/>
  <c r="U31" i="28"/>
  <c r="R34" i="28"/>
  <c r="U34" i="28" s="1"/>
  <c r="G3" i="28"/>
  <c r="I3" i="28"/>
  <c r="I15" i="26"/>
  <c r="G15" i="26"/>
  <c r="G4" i="28"/>
  <c r="I4" i="28"/>
  <c r="G14" i="27"/>
  <c r="I14" i="27"/>
  <c r="U38" i="26"/>
  <c r="U41" i="28"/>
  <c r="U29" i="13"/>
  <c r="G8" i="27"/>
  <c r="I8" i="27"/>
  <c r="I7" i="28"/>
  <c r="G7" i="28"/>
  <c r="G3" i="13"/>
  <c r="I3" i="13"/>
  <c r="U42" i="28"/>
  <c r="L2655" i="21"/>
  <c r="U28" i="28"/>
  <c r="R46" i="28"/>
  <c r="R32" i="13"/>
  <c r="I14" i="28"/>
  <c r="G14" i="28"/>
  <c r="I12" i="26"/>
  <c r="G12" i="26"/>
  <c r="G4" i="26"/>
  <c r="I4" i="26"/>
  <c r="T23" i="27"/>
  <c r="U38" i="28"/>
  <c r="U23" i="13"/>
  <c r="U36" i="26"/>
  <c r="R35" i="28"/>
  <c r="G5" i="26"/>
  <c r="I5" i="26"/>
  <c r="I12" i="28"/>
  <c r="G12" i="28"/>
  <c r="I3" i="29"/>
  <c r="G3" i="29"/>
  <c r="I13" i="28"/>
  <c r="G13" i="28"/>
  <c r="T32" i="27"/>
  <c r="U40" i="26"/>
  <c r="U33" i="13"/>
  <c r="U32" i="28"/>
  <c r="U25" i="28"/>
  <c r="R39" i="26"/>
  <c r="G11" i="26"/>
  <c r="I11" i="26"/>
  <c r="I5" i="27"/>
  <c r="G5" i="27"/>
  <c r="G15" i="27"/>
  <c r="I15" i="27"/>
  <c r="J2655" i="21"/>
  <c r="U24" i="13"/>
  <c r="U33" i="28"/>
  <c r="R27" i="26"/>
  <c r="I15" i="13"/>
  <c r="G15" i="13"/>
  <c r="G12" i="13"/>
  <c r="I12" i="13"/>
  <c r="I13" i="26"/>
  <c r="G13" i="26"/>
  <c r="I4" i="29"/>
  <c r="G4" i="29"/>
  <c r="U25" i="26"/>
  <c r="U35" i="26"/>
  <c r="U28" i="26"/>
  <c r="T29" i="27"/>
  <c r="G11" i="27"/>
  <c r="I11" i="27"/>
  <c r="I6" i="29"/>
  <c r="G6" i="29"/>
  <c r="G11" i="13"/>
  <c r="I11" i="13"/>
  <c r="G11" i="28"/>
  <c r="I11" i="28"/>
  <c r="T30" i="27"/>
  <c r="U34" i="13"/>
  <c r="U30" i="26"/>
  <c r="U45" i="28"/>
  <c r="T25" i="27"/>
  <c r="G12" i="27"/>
  <c r="I12" i="27"/>
  <c r="G8" i="13"/>
  <c r="I8" i="13"/>
  <c r="I6" i="28"/>
  <c r="G6" i="28"/>
  <c r="I6" i="13"/>
  <c r="G6" i="13"/>
  <c r="N2655" i="21"/>
  <c r="U27" i="28"/>
  <c r="T35" i="27"/>
  <c r="U27" i="13"/>
  <c r="U43" i="28"/>
  <c r="U39" i="28"/>
  <c r="H6" i="13" l="1"/>
  <c r="J6" i="13"/>
  <c r="H6" i="28"/>
  <c r="J6" i="28"/>
  <c r="K6" i="28" s="1"/>
  <c r="J8" i="13"/>
  <c r="H8" i="13"/>
  <c r="J12" i="27"/>
  <c r="K12" i="27" s="1"/>
  <c r="H12" i="27"/>
  <c r="J11" i="28"/>
  <c r="H11" i="28"/>
  <c r="J11" i="13"/>
  <c r="H11" i="13"/>
  <c r="H6" i="29"/>
  <c r="J6" i="29"/>
  <c r="K6" i="29" s="1"/>
  <c r="J11" i="27"/>
  <c r="K11" i="27" s="1"/>
  <c r="H11" i="27"/>
  <c r="H4" i="29"/>
  <c r="J4" i="29"/>
  <c r="H13" i="26"/>
  <c r="J13" i="26"/>
  <c r="J12" i="13"/>
  <c r="K12" i="13" s="1"/>
  <c r="H12" i="13"/>
  <c r="H15" i="13"/>
  <c r="J15" i="13"/>
  <c r="K15" i="13" s="1"/>
  <c r="H5" i="27"/>
  <c r="J5" i="27"/>
  <c r="J11" i="26"/>
  <c r="H11" i="26"/>
  <c r="H13" i="28"/>
  <c r="J13" i="28"/>
  <c r="H3" i="29"/>
  <c r="J3" i="29"/>
  <c r="K3" i="29" s="1"/>
  <c r="H12" i="28"/>
  <c r="J12" i="28"/>
  <c r="K12" i="28" s="1"/>
  <c r="J5" i="26"/>
  <c r="H5" i="26"/>
  <c r="J4" i="26"/>
  <c r="K4" i="26" s="1"/>
  <c r="H4" i="26"/>
  <c r="H12" i="26"/>
  <c r="J12" i="26"/>
  <c r="K12" i="26" s="1"/>
  <c r="H14" i="28"/>
  <c r="J14" i="28"/>
  <c r="K14" i="28" s="1"/>
  <c r="J3" i="13"/>
  <c r="K3" i="13" s="1"/>
  <c r="H3" i="13"/>
  <c r="H7" i="28"/>
  <c r="J7" i="28"/>
  <c r="J14" i="27"/>
  <c r="H14" i="27"/>
  <c r="J4" i="28"/>
  <c r="H4" i="28"/>
  <c r="H15" i="26"/>
  <c r="K15" i="26" s="1"/>
  <c r="J15" i="26"/>
  <c r="J3" i="28"/>
  <c r="H3" i="28"/>
  <c r="H10" i="26"/>
  <c r="J10" i="26"/>
  <c r="J14" i="26"/>
  <c r="H14" i="26"/>
  <c r="H5" i="29"/>
  <c r="J5" i="29"/>
  <c r="H4" i="13"/>
  <c r="J4" i="13"/>
  <c r="H10" i="28"/>
  <c r="J10" i="28"/>
  <c r="H7" i="27"/>
  <c r="J7" i="27"/>
  <c r="K7" i="27" s="1"/>
  <c r="H3" i="27"/>
  <c r="J3" i="27"/>
  <c r="H13" i="13"/>
  <c r="J13" i="13"/>
  <c r="K13" i="13" s="1"/>
  <c r="J6" i="26"/>
  <c r="H6" i="26"/>
  <c r="H10" i="27"/>
  <c r="K10" i="27" s="1"/>
  <c r="J10" i="27"/>
  <c r="J4" i="27"/>
  <c r="H4" i="27"/>
  <c r="J10" i="13"/>
  <c r="H10" i="13"/>
  <c r="H13" i="27"/>
  <c r="J13" i="27"/>
  <c r="K13" i="27" s="1"/>
  <c r="H6" i="27"/>
  <c r="K6" i="27" s="1"/>
  <c r="J6" i="27"/>
  <c r="J14" i="13"/>
  <c r="H14" i="13"/>
  <c r="J5" i="28"/>
  <c r="H5" i="28"/>
  <c r="K5" i="28" s="1"/>
  <c r="AI31" i="13"/>
  <c r="AJ31" i="13" s="1"/>
  <c r="J7" i="13"/>
  <c r="H7" i="13"/>
  <c r="J5" i="13"/>
  <c r="H5" i="13"/>
  <c r="J7" i="29"/>
  <c r="H7" i="29"/>
  <c r="J3" i="26"/>
  <c r="K3" i="26" s="1"/>
  <c r="H3" i="26"/>
  <c r="J7" i="26"/>
  <c r="H7" i="26"/>
  <c r="J8" i="26"/>
  <c r="H8" i="26"/>
  <c r="D7" i="13"/>
  <c r="D13" i="13"/>
  <c r="K5" i="29"/>
  <c r="K7" i="28"/>
  <c r="K10" i="28"/>
  <c r="K6" i="13"/>
  <c r="K10" i="13"/>
  <c r="X29" i="13"/>
  <c r="X25" i="13"/>
  <c r="X24" i="13"/>
  <c r="X31" i="13"/>
  <c r="X33" i="13"/>
  <c r="X23" i="13"/>
  <c r="X26" i="13"/>
  <c r="X27" i="13"/>
  <c r="X34" i="13"/>
  <c r="X28" i="13"/>
  <c r="K4" i="13"/>
  <c r="K7" i="13"/>
  <c r="K10" i="26"/>
  <c r="K8" i="26"/>
  <c r="J8" i="29"/>
  <c r="H8" i="29"/>
  <c r="J8" i="28"/>
  <c r="H15" i="28"/>
  <c r="J15" i="28"/>
  <c r="H8" i="28"/>
  <c r="J8" i="27"/>
  <c r="H8" i="27"/>
  <c r="H15" i="27"/>
  <c r="J15" i="27"/>
  <c r="K8" i="13"/>
  <c r="U27" i="26"/>
  <c r="I2655" i="21"/>
  <c r="K2655" i="21"/>
  <c r="U30" i="28"/>
  <c r="H2656" i="21"/>
  <c r="U39" i="26"/>
  <c r="U32" i="13"/>
  <c r="U24" i="28"/>
  <c r="U23" i="26"/>
  <c r="O2655" i="21"/>
  <c r="U35" i="28"/>
  <c r="U46" i="28"/>
  <c r="U30" i="13"/>
  <c r="AH32" i="13"/>
  <c r="P2656" i="21"/>
  <c r="M2655" i="21"/>
  <c r="N2656" i="21"/>
  <c r="J2656" i="21"/>
  <c r="L2656" i="21"/>
  <c r="I2656" i="21"/>
  <c r="H2657" i="21"/>
  <c r="AH33" i="13"/>
  <c r="M2656" i="21"/>
  <c r="Q2656" i="21"/>
  <c r="K2656" i="21"/>
  <c r="O2656" i="21"/>
  <c r="J2657" i="21"/>
  <c r="N2657" i="21"/>
  <c r="P2657" i="21"/>
  <c r="I2657" i="21"/>
  <c r="H2658" i="21"/>
  <c r="L2657" i="21"/>
  <c r="AH34" i="13"/>
  <c r="M2657" i="21"/>
  <c r="O2657" i="21"/>
  <c r="Q2657" i="21"/>
  <c r="K2657" i="21"/>
  <c r="H2659" i="21"/>
  <c r="L2658" i="21"/>
  <c r="N2658" i="21"/>
  <c r="I2658" i="21"/>
  <c r="P2658" i="21"/>
  <c r="J2658" i="21"/>
  <c r="AH35" i="13"/>
  <c r="L2659" i="21"/>
  <c r="H2660" i="21"/>
  <c r="J2659" i="21"/>
  <c r="I2659" i="21"/>
  <c r="P2659" i="21"/>
  <c r="N2659" i="21"/>
  <c r="M2658" i="21"/>
  <c r="O2658" i="21"/>
  <c r="K2658" i="21"/>
  <c r="Q2658" i="21"/>
  <c r="AH36" i="13"/>
  <c r="L2660" i="21"/>
  <c r="J2660" i="21"/>
  <c r="P2660" i="21"/>
  <c r="I2660" i="21"/>
  <c r="H2661" i="21"/>
  <c r="N2660" i="21"/>
  <c r="O2659" i="21"/>
  <c r="K2659" i="21"/>
  <c r="Q2659" i="21"/>
  <c r="M2659" i="21"/>
  <c r="K2660" i="21"/>
  <c r="Q2660" i="21"/>
  <c r="O2660" i="21"/>
  <c r="M2660" i="21"/>
  <c r="I2661" i="21"/>
  <c r="J2661" i="21"/>
  <c r="H2662" i="21"/>
  <c r="P2661" i="21"/>
  <c r="N2661" i="21"/>
  <c r="L2661" i="21"/>
  <c r="M2661" i="21"/>
  <c r="K2661" i="21"/>
  <c r="O2661" i="21"/>
  <c r="Q2661" i="21"/>
  <c r="J2662" i="21"/>
  <c r="I2662" i="21"/>
  <c r="H2663" i="21"/>
  <c r="P2662" i="21"/>
  <c r="N2662" i="21"/>
  <c r="L2662" i="21"/>
  <c r="O2662" i="21"/>
  <c r="K2662" i="21"/>
  <c r="Q2662" i="21"/>
  <c r="M2662" i="21"/>
  <c r="N2663" i="21"/>
  <c r="L2663" i="21"/>
  <c r="J2663" i="21"/>
  <c r="H2664" i="21"/>
  <c r="P2663" i="21"/>
  <c r="I2663" i="21"/>
  <c r="I2664" i="21"/>
  <c r="H2665" i="21"/>
  <c r="P2664" i="21"/>
  <c r="N2664" i="21"/>
  <c r="L2664" i="21"/>
  <c r="J2664" i="21"/>
  <c r="O2663" i="21"/>
  <c r="M2663" i="21"/>
  <c r="K2663" i="21"/>
  <c r="Q2663" i="21"/>
  <c r="Q2664" i="21"/>
  <c r="O2664" i="21"/>
  <c r="K2664" i="21"/>
  <c r="M2664" i="21"/>
  <c r="J2665" i="21"/>
  <c r="L2665" i="21"/>
  <c r="H2666" i="21"/>
  <c r="I2665" i="21"/>
  <c r="N2665" i="21"/>
  <c r="P2665" i="21"/>
  <c r="H2667" i="21"/>
  <c r="P2666" i="21"/>
  <c r="N2666" i="21"/>
  <c r="L2666" i="21"/>
  <c r="J2666" i="21"/>
  <c r="I2666" i="21"/>
  <c r="O2665" i="21"/>
  <c r="Q2665" i="21"/>
  <c r="M2665" i="21"/>
  <c r="K2665" i="21"/>
  <c r="N2667" i="21"/>
  <c r="L2667" i="21"/>
  <c r="J2667" i="21"/>
  <c r="H2668" i="21"/>
  <c r="P2667" i="21"/>
  <c r="I2667" i="21"/>
  <c r="O2666" i="21"/>
  <c r="K2666" i="21"/>
  <c r="Q2666" i="21"/>
  <c r="M2666" i="21"/>
  <c r="I2668" i="21"/>
  <c r="H2669" i="21"/>
  <c r="P2668" i="21"/>
  <c r="N2668" i="21"/>
  <c r="L2668" i="21"/>
  <c r="J2668" i="21"/>
  <c r="O2667" i="21"/>
  <c r="M2667" i="21"/>
  <c r="K2667" i="21"/>
  <c r="Q2667" i="21"/>
  <c r="Q2668" i="21"/>
  <c r="O2668" i="21"/>
  <c r="K2668" i="21"/>
  <c r="M2668" i="21"/>
  <c r="L2669" i="21"/>
  <c r="J2669" i="21"/>
  <c r="H2670" i="21"/>
  <c r="I2669" i="21"/>
  <c r="N2669" i="21"/>
  <c r="P2669" i="21"/>
  <c r="H2671" i="21"/>
  <c r="P2670" i="21"/>
  <c r="N2670" i="21"/>
  <c r="L2670" i="21"/>
  <c r="J2670" i="21"/>
  <c r="I2670" i="21"/>
  <c r="O2669" i="21"/>
  <c r="Q2669" i="21"/>
  <c r="M2669" i="21"/>
  <c r="K2669" i="21"/>
  <c r="N2671" i="21"/>
  <c r="L2671" i="21"/>
  <c r="J2671" i="21"/>
  <c r="H2672" i="21"/>
  <c r="P2671" i="21"/>
  <c r="I2671" i="21"/>
  <c r="O2670" i="21"/>
  <c r="K2670" i="21"/>
  <c r="Q2670" i="21"/>
  <c r="M2670" i="21"/>
  <c r="I2672" i="21"/>
  <c r="H2673" i="21"/>
  <c r="P2672" i="21"/>
  <c r="N2672" i="21"/>
  <c r="L2672" i="21"/>
  <c r="J2672" i="21"/>
  <c r="O2671" i="21"/>
  <c r="M2671" i="21"/>
  <c r="K2671" i="21"/>
  <c r="Q2671" i="21"/>
  <c r="Q2672" i="21"/>
  <c r="O2672" i="21"/>
  <c r="K2672" i="21"/>
  <c r="M2672" i="21"/>
  <c r="L2673" i="21"/>
  <c r="J2673" i="21"/>
  <c r="H2674" i="21"/>
  <c r="I2673" i="21"/>
  <c r="N2673" i="21"/>
  <c r="P2673" i="21"/>
  <c r="H2675" i="21"/>
  <c r="P2674" i="21"/>
  <c r="N2674" i="21"/>
  <c r="L2674" i="21"/>
  <c r="J2674" i="21"/>
  <c r="I2674" i="21"/>
  <c r="O2673" i="21"/>
  <c r="Q2673" i="21"/>
  <c r="M2673" i="21"/>
  <c r="K2673" i="21"/>
  <c r="N2675" i="21"/>
  <c r="L2675" i="21"/>
  <c r="J2675" i="21"/>
  <c r="H2676" i="21"/>
  <c r="P2675" i="21"/>
  <c r="I2675" i="21"/>
  <c r="O2674" i="21"/>
  <c r="K2674" i="21"/>
  <c r="Q2674" i="21"/>
  <c r="M2674" i="21"/>
  <c r="I2676" i="21"/>
  <c r="H2677" i="21"/>
  <c r="P2676" i="21"/>
  <c r="N2676" i="21"/>
  <c r="L2676" i="21"/>
  <c r="J2676" i="21"/>
  <c r="O2675" i="21"/>
  <c r="M2675" i="21"/>
  <c r="K2675" i="21"/>
  <c r="Q2675" i="21"/>
  <c r="Q2676" i="21"/>
  <c r="O2676" i="21"/>
  <c r="K2676" i="21"/>
  <c r="M2676" i="21"/>
  <c r="L2677" i="21"/>
  <c r="J2677" i="21"/>
  <c r="H2678" i="21"/>
  <c r="I2677" i="21"/>
  <c r="N2677" i="21"/>
  <c r="P2677" i="21"/>
  <c r="H2679" i="21"/>
  <c r="P2678" i="21"/>
  <c r="N2678" i="21"/>
  <c r="L2678" i="21"/>
  <c r="J2678" i="21"/>
  <c r="I2678" i="21"/>
  <c r="O2677" i="21"/>
  <c r="Q2677" i="21"/>
  <c r="M2677" i="21"/>
  <c r="K2677" i="21"/>
  <c r="N2679" i="21"/>
  <c r="L2679" i="21"/>
  <c r="J2679" i="21"/>
  <c r="H2680" i="21"/>
  <c r="P2679" i="21"/>
  <c r="I2679" i="21"/>
  <c r="O2678" i="21"/>
  <c r="K2678" i="21"/>
  <c r="Q2678" i="21"/>
  <c r="M2678" i="21"/>
  <c r="I2680" i="21"/>
  <c r="H2681" i="21"/>
  <c r="P2680" i="21"/>
  <c r="N2680" i="21"/>
  <c r="L2680" i="21"/>
  <c r="J2680" i="21"/>
  <c r="O2679" i="21"/>
  <c r="M2679" i="21"/>
  <c r="K2679" i="21"/>
  <c r="Q2679" i="21"/>
  <c r="Q2680" i="21"/>
  <c r="O2680" i="21"/>
  <c r="K2680" i="21"/>
  <c r="M2680" i="21"/>
  <c r="L2681" i="21"/>
  <c r="J2681" i="21"/>
  <c r="H2682" i="21"/>
  <c r="I2681" i="21"/>
  <c r="N2681" i="21"/>
  <c r="P2681" i="21"/>
  <c r="H2683" i="21"/>
  <c r="P2682" i="21"/>
  <c r="N2682" i="21"/>
  <c r="L2682" i="21"/>
  <c r="J2682" i="21"/>
  <c r="I2682" i="21"/>
  <c r="O2681" i="21"/>
  <c r="Q2681" i="21"/>
  <c r="M2681" i="21"/>
  <c r="K2681" i="21"/>
  <c r="N2683" i="21"/>
  <c r="L2683" i="21"/>
  <c r="J2683" i="21"/>
  <c r="H2684" i="21"/>
  <c r="P2683" i="21"/>
  <c r="I2683" i="21"/>
  <c r="O2682" i="21"/>
  <c r="K2682" i="21"/>
  <c r="Q2682" i="21"/>
  <c r="M2682" i="21"/>
  <c r="I2684" i="21"/>
  <c r="H2685" i="21"/>
  <c r="P2684" i="21"/>
  <c r="N2684" i="21"/>
  <c r="L2684" i="21"/>
  <c r="J2684" i="21"/>
  <c r="O2683" i="21"/>
  <c r="M2683" i="21"/>
  <c r="K2683" i="21"/>
  <c r="Q2683" i="21"/>
  <c r="Q2684" i="21"/>
  <c r="O2684" i="21"/>
  <c r="K2684" i="21"/>
  <c r="M2684" i="21"/>
  <c r="L2685" i="21"/>
  <c r="J2685" i="21"/>
  <c r="H2686" i="21"/>
  <c r="I2685" i="21"/>
  <c r="N2685" i="21"/>
  <c r="P2685" i="21"/>
  <c r="H2687" i="21"/>
  <c r="P2686" i="21"/>
  <c r="N2686" i="21"/>
  <c r="L2686" i="21"/>
  <c r="J2686" i="21"/>
  <c r="I2686" i="21"/>
  <c r="O2685" i="21"/>
  <c r="Q2685" i="21"/>
  <c r="M2685" i="21"/>
  <c r="K2685" i="21"/>
  <c r="N2687" i="21"/>
  <c r="L2687" i="21"/>
  <c r="J2687" i="21"/>
  <c r="H2688" i="21"/>
  <c r="P2687" i="21"/>
  <c r="I2687" i="21"/>
  <c r="O2686" i="21"/>
  <c r="K2686" i="21"/>
  <c r="Q2686" i="21"/>
  <c r="M2686" i="21"/>
  <c r="I2688" i="21"/>
  <c r="H2689" i="21"/>
  <c r="P2688" i="21"/>
  <c r="N2688" i="21"/>
  <c r="L2688" i="21"/>
  <c r="J2688" i="21"/>
  <c r="O2687" i="21"/>
  <c r="M2687" i="21"/>
  <c r="K2687" i="21"/>
  <c r="Q2687" i="21"/>
  <c r="Q2688" i="21"/>
  <c r="O2688" i="21"/>
  <c r="K2688" i="21"/>
  <c r="M2688" i="21"/>
  <c r="L2689" i="21"/>
  <c r="J2689" i="21"/>
  <c r="H2690" i="21"/>
  <c r="I2689" i="21"/>
  <c r="N2689" i="21"/>
  <c r="P2689" i="21"/>
  <c r="H2691" i="21"/>
  <c r="P2690" i="21"/>
  <c r="N2690" i="21"/>
  <c r="L2690" i="21"/>
  <c r="J2690" i="21"/>
  <c r="I2690" i="21"/>
  <c r="O2689" i="21"/>
  <c r="Q2689" i="21"/>
  <c r="M2689" i="21"/>
  <c r="K2689" i="21"/>
  <c r="N2691" i="21"/>
  <c r="L2691" i="21"/>
  <c r="J2691" i="21"/>
  <c r="H2692" i="21"/>
  <c r="P2691" i="21"/>
  <c r="I2691" i="21"/>
  <c r="O2690" i="21"/>
  <c r="K2690" i="21"/>
  <c r="Q2690" i="21"/>
  <c r="M2690" i="21"/>
  <c r="I2692" i="21"/>
  <c r="H2693" i="21"/>
  <c r="P2692" i="21"/>
  <c r="N2692" i="21"/>
  <c r="L2692" i="21"/>
  <c r="J2692" i="21"/>
  <c r="O2691" i="21"/>
  <c r="M2691" i="21"/>
  <c r="K2691" i="21"/>
  <c r="Q2691" i="21"/>
  <c r="Q2692" i="21"/>
  <c r="O2692" i="21"/>
  <c r="K2692" i="21"/>
  <c r="M2692" i="21"/>
  <c r="L2693" i="21"/>
  <c r="J2693" i="21"/>
  <c r="H2694" i="21"/>
  <c r="I2693" i="21"/>
  <c r="N2693" i="21"/>
  <c r="P2693" i="21"/>
  <c r="H2695" i="21"/>
  <c r="P2694" i="21"/>
  <c r="N2694" i="21"/>
  <c r="L2694" i="21"/>
  <c r="J2694" i="21"/>
  <c r="I2694" i="21"/>
  <c r="O2693" i="21"/>
  <c r="Q2693" i="21"/>
  <c r="M2693" i="21"/>
  <c r="K2693" i="21"/>
  <c r="N2695" i="21"/>
  <c r="L2695" i="21"/>
  <c r="J2695" i="21"/>
  <c r="H2696" i="21"/>
  <c r="P2695" i="21"/>
  <c r="I2695" i="21"/>
  <c r="O2694" i="21"/>
  <c r="K2694" i="21"/>
  <c r="Q2694" i="21"/>
  <c r="M2694" i="21"/>
  <c r="I2696" i="21"/>
  <c r="H2697" i="21"/>
  <c r="P2696" i="21"/>
  <c r="N2696" i="21"/>
  <c r="L2696" i="21"/>
  <c r="J2696" i="21"/>
  <c r="O2695" i="21"/>
  <c r="M2695" i="21"/>
  <c r="K2695" i="21"/>
  <c r="Q2695" i="21"/>
  <c r="Q2696" i="21"/>
  <c r="O2696" i="21"/>
  <c r="K2696" i="21"/>
  <c r="M2696" i="21"/>
  <c r="L2697" i="21"/>
  <c r="J2697" i="21"/>
  <c r="H2698" i="21"/>
  <c r="I2697" i="21"/>
  <c r="N2697" i="21"/>
  <c r="P2697" i="21"/>
  <c r="H2699" i="21"/>
  <c r="P2698" i="21"/>
  <c r="N2698" i="21"/>
  <c r="L2698" i="21"/>
  <c r="J2698" i="21"/>
  <c r="I2698" i="21"/>
  <c r="O2697" i="21"/>
  <c r="Q2697" i="21"/>
  <c r="M2697" i="21"/>
  <c r="K2697" i="21"/>
  <c r="N2699" i="21"/>
  <c r="L2699" i="21"/>
  <c r="J2699" i="21"/>
  <c r="H2700" i="21"/>
  <c r="P2699" i="21"/>
  <c r="I2699" i="21"/>
  <c r="O2698" i="21"/>
  <c r="K2698" i="21"/>
  <c r="Q2698" i="21"/>
  <c r="M2698" i="21"/>
  <c r="I2700" i="21"/>
  <c r="H2701" i="21"/>
  <c r="P2700" i="21"/>
  <c r="N2700" i="21"/>
  <c r="L2700" i="21"/>
  <c r="J2700" i="21"/>
  <c r="O2699" i="21"/>
  <c r="M2699" i="21"/>
  <c r="K2699" i="21"/>
  <c r="Q2699" i="21"/>
  <c r="Q2700" i="21"/>
  <c r="O2700" i="21"/>
  <c r="K2700" i="21"/>
  <c r="M2700" i="21"/>
  <c r="L2701" i="21"/>
  <c r="J2701" i="21"/>
  <c r="H2702" i="21"/>
  <c r="I2701" i="21"/>
  <c r="N2701" i="21"/>
  <c r="P2701" i="21"/>
  <c r="H2703" i="21"/>
  <c r="P2702" i="21"/>
  <c r="N2702" i="21"/>
  <c r="L2702" i="21"/>
  <c r="J2702" i="21"/>
  <c r="I2702" i="21"/>
  <c r="O2701" i="21"/>
  <c r="Q2701" i="21"/>
  <c r="M2701" i="21"/>
  <c r="K2701" i="21"/>
  <c r="N2703" i="21"/>
  <c r="L2703" i="21"/>
  <c r="J2703" i="21"/>
  <c r="H2704" i="21"/>
  <c r="P2703" i="21"/>
  <c r="I2703" i="21"/>
  <c r="O2702" i="21"/>
  <c r="K2702" i="21"/>
  <c r="Q2702" i="21"/>
  <c r="M2702" i="21"/>
  <c r="I2704" i="21"/>
  <c r="H2705" i="21"/>
  <c r="P2704" i="21"/>
  <c r="N2704" i="21"/>
  <c r="L2704" i="21"/>
  <c r="J2704" i="21"/>
  <c r="O2703" i="21"/>
  <c r="M2703" i="21"/>
  <c r="K2703" i="21"/>
  <c r="Q2703" i="21"/>
  <c r="Q2704" i="21"/>
  <c r="O2704" i="21"/>
  <c r="K2704" i="21"/>
  <c r="M2704" i="21"/>
  <c r="L2705" i="21"/>
  <c r="J2705" i="21"/>
  <c r="H2706" i="21"/>
  <c r="I2705" i="21"/>
  <c r="N2705" i="21"/>
  <c r="P2705" i="21"/>
  <c r="H2707" i="21"/>
  <c r="P2706" i="21"/>
  <c r="N2706" i="21"/>
  <c r="L2706" i="21"/>
  <c r="J2706" i="21"/>
  <c r="I2706" i="21"/>
  <c r="O2705" i="21"/>
  <c r="Q2705" i="21"/>
  <c r="M2705" i="21"/>
  <c r="K2705" i="21"/>
  <c r="N2707" i="21"/>
  <c r="L2707" i="21"/>
  <c r="J2707" i="21"/>
  <c r="H2708" i="21"/>
  <c r="P2707" i="21"/>
  <c r="I2707" i="21"/>
  <c r="O2706" i="21"/>
  <c r="K2706" i="21"/>
  <c r="Q2706" i="21"/>
  <c r="M2706" i="21"/>
  <c r="I2708" i="21"/>
  <c r="H2709" i="21"/>
  <c r="P2708" i="21"/>
  <c r="N2708" i="21"/>
  <c r="L2708" i="21"/>
  <c r="J2708" i="21"/>
  <c r="O2707" i="21"/>
  <c r="M2707" i="21"/>
  <c r="K2707" i="21"/>
  <c r="Q2707" i="21"/>
  <c r="Q2708" i="21"/>
  <c r="O2708" i="21"/>
  <c r="K2708" i="21"/>
  <c r="M2708" i="21"/>
  <c r="L2709" i="21"/>
  <c r="J2709" i="21"/>
  <c r="H2710" i="21"/>
  <c r="I2709" i="21"/>
  <c r="N2709" i="21"/>
  <c r="P2709" i="21"/>
  <c r="H2711" i="21"/>
  <c r="P2710" i="21"/>
  <c r="N2710" i="21"/>
  <c r="L2710" i="21"/>
  <c r="J2710" i="21"/>
  <c r="I2710" i="21"/>
  <c r="O2709" i="21"/>
  <c r="Q2709" i="21"/>
  <c r="M2709" i="21"/>
  <c r="K2709" i="21"/>
  <c r="N2711" i="21"/>
  <c r="L2711" i="21"/>
  <c r="J2711" i="21"/>
  <c r="H2712" i="21"/>
  <c r="P2711" i="21"/>
  <c r="I2711" i="21"/>
  <c r="O2710" i="21"/>
  <c r="K2710" i="21"/>
  <c r="Q2710" i="21"/>
  <c r="M2710" i="21"/>
  <c r="I2712" i="21"/>
  <c r="H2713" i="21"/>
  <c r="P2712" i="21"/>
  <c r="N2712" i="21"/>
  <c r="L2712" i="21"/>
  <c r="J2712" i="21"/>
  <c r="O2711" i="21"/>
  <c r="M2711" i="21"/>
  <c r="K2711" i="21"/>
  <c r="Q2711" i="21"/>
  <c r="Q2712" i="21"/>
  <c r="O2712" i="21"/>
  <c r="K2712" i="21"/>
  <c r="M2712" i="21"/>
  <c r="L2713" i="21"/>
  <c r="J2713" i="21"/>
  <c r="H2714" i="21"/>
  <c r="I2713" i="21"/>
  <c r="N2713" i="21"/>
  <c r="P2713" i="21"/>
  <c r="H2715" i="21"/>
  <c r="P2714" i="21"/>
  <c r="N2714" i="21"/>
  <c r="L2714" i="21"/>
  <c r="J2714" i="21"/>
  <c r="I2714" i="21"/>
  <c r="O2713" i="21"/>
  <c r="Q2713" i="21"/>
  <c r="M2713" i="21"/>
  <c r="K2713" i="21"/>
  <c r="N2715" i="21"/>
  <c r="L2715" i="21"/>
  <c r="J2715" i="21"/>
  <c r="H2716" i="21"/>
  <c r="P2715" i="21"/>
  <c r="I2715" i="21"/>
  <c r="O2714" i="21"/>
  <c r="K2714" i="21"/>
  <c r="Q2714" i="21"/>
  <c r="M2714" i="21"/>
  <c r="I2716" i="21"/>
  <c r="H2717" i="21"/>
  <c r="P2716" i="21"/>
  <c r="N2716" i="21"/>
  <c r="L2716" i="21"/>
  <c r="J2716" i="21"/>
  <c r="O2715" i="21"/>
  <c r="M2715" i="21"/>
  <c r="K2715" i="21"/>
  <c r="Q2715" i="21"/>
  <c r="Q2716" i="21"/>
  <c r="O2716" i="21"/>
  <c r="K2716" i="21"/>
  <c r="M2716" i="21"/>
  <c r="L2717" i="21"/>
  <c r="J2717" i="21"/>
  <c r="H2718" i="21"/>
  <c r="I2717" i="21"/>
  <c r="N2717" i="21"/>
  <c r="P2717" i="21"/>
  <c r="H2719" i="21"/>
  <c r="P2718" i="21"/>
  <c r="N2718" i="21"/>
  <c r="L2718" i="21"/>
  <c r="J2718" i="21"/>
  <c r="I2718" i="21"/>
  <c r="O2717" i="21"/>
  <c r="Q2717" i="21"/>
  <c r="M2717" i="21"/>
  <c r="K2717" i="21"/>
  <c r="N2719" i="21"/>
  <c r="L2719" i="21"/>
  <c r="J2719" i="21"/>
  <c r="H2720" i="21"/>
  <c r="P2719" i="21"/>
  <c r="I2719" i="21"/>
  <c r="O2718" i="21"/>
  <c r="K2718" i="21"/>
  <c r="Q2718" i="21"/>
  <c r="M2718" i="21"/>
  <c r="I2720" i="21"/>
  <c r="H2721" i="21"/>
  <c r="P2720" i="21"/>
  <c r="N2720" i="21"/>
  <c r="L2720" i="21"/>
  <c r="J2720" i="21"/>
  <c r="O2719" i="21"/>
  <c r="M2719" i="21"/>
  <c r="K2719" i="21"/>
  <c r="Q2719" i="21"/>
  <c r="Q2720" i="21"/>
  <c r="O2720" i="21"/>
  <c r="K2720" i="21"/>
  <c r="M2720" i="21"/>
  <c r="L2721" i="21"/>
  <c r="J2721" i="21"/>
  <c r="H2722" i="21"/>
  <c r="I2721" i="21"/>
  <c r="N2721" i="21"/>
  <c r="P2721" i="21"/>
  <c r="H2723" i="21"/>
  <c r="P2722" i="21"/>
  <c r="N2722" i="21"/>
  <c r="L2722" i="21"/>
  <c r="J2722" i="21"/>
  <c r="I2722" i="21"/>
  <c r="O2721" i="21"/>
  <c r="Q2721" i="21"/>
  <c r="M2721" i="21"/>
  <c r="K2721" i="21"/>
  <c r="N2723" i="21"/>
  <c r="L2723" i="21"/>
  <c r="J2723" i="21"/>
  <c r="H2724" i="21"/>
  <c r="P2723" i="21"/>
  <c r="I2723" i="21"/>
  <c r="O2722" i="21"/>
  <c r="K2722" i="21"/>
  <c r="Q2722" i="21"/>
  <c r="M2722" i="21"/>
  <c r="I2724" i="21"/>
  <c r="H2725" i="21"/>
  <c r="P2724" i="21"/>
  <c r="N2724" i="21"/>
  <c r="L2724" i="21"/>
  <c r="J2724" i="21"/>
  <c r="O2723" i="21"/>
  <c r="M2723" i="21"/>
  <c r="K2723" i="21"/>
  <c r="Q2723" i="21"/>
  <c r="Q2724" i="21"/>
  <c r="O2724" i="21"/>
  <c r="K2724" i="21"/>
  <c r="M2724" i="21"/>
  <c r="L2725" i="21"/>
  <c r="J2725" i="21"/>
  <c r="H2726" i="21"/>
  <c r="I2725" i="21"/>
  <c r="N2725" i="21"/>
  <c r="P2725" i="21"/>
  <c r="H2727" i="21"/>
  <c r="P2726" i="21"/>
  <c r="N2726" i="21"/>
  <c r="L2726" i="21"/>
  <c r="J2726" i="21"/>
  <c r="I2726" i="21"/>
  <c r="O2725" i="21"/>
  <c r="Q2725" i="21"/>
  <c r="M2725" i="21"/>
  <c r="K2725" i="21"/>
  <c r="N2727" i="21"/>
  <c r="L2727" i="21"/>
  <c r="J2727" i="21"/>
  <c r="H2728" i="21"/>
  <c r="P2727" i="21"/>
  <c r="I2727" i="21"/>
  <c r="O2726" i="21"/>
  <c r="K2726" i="21"/>
  <c r="Q2726" i="21"/>
  <c r="M2726" i="21"/>
  <c r="I2728" i="21"/>
  <c r="H2729" i="21"/>
  <c r="P2728" i="21"/>
  <c r="N2728" i="21"/>
  <c r="L2728" i="21"/>
  <c r="J2728" i="21"/>
  <c r="O2727" i="21"/>
  <c r="M2727" i="21"/>
  <c r="K2727" i="21"/>
  <c r="Q2727" i="21"/>
  <c r="Q2728" i="21"/>
  <c r="O2728" i="21"/>
  <c r="K2728" i="21"/>
  <c r="M2728" i="21"/>
  <c r="L2729" i="21"/>
  <c r="J2729" i="21"/>
  <c r="H2730" i="21"/>
  <c r="I2729" i="21"/>
  <c r="N2729" i="21"/>
  <c r="P2729" i="21"/>
  <c r="H2731" i="21"/>
  <c r="P2730" i="21"/>
  <c r="N2730" i="21"/>
  <c r="L2730" i="21"/>
  <c r="J2730" i="21"/>
  <c r="I2730" i="21"/>
  <c r="O2729" i="21"/>
  <c r="Q2729" i="21"/>
  <c r="M2729" i="21"/>
  <c r="K2729" i="21"/>
  <c r="N2731" i="21"/>
  <c r="L2731" i="21"/>
  <c r="J2731" i="21"/>
  <c r="H2732" i="21"/>
  <c r="P2731" i="21"/>
  <c r="I2731" i="21"/>
  <c r="O2730" i="21"/>
  <c r="K2730" i="21"/>
  <c r="Q2730" i="21"/>
  <c r="M2730" i="21"/>
  <c r="I2732" i="21"/>
  <c r="H2733" i="21"/>
  <c r="P2732" i="21"/>
  <c r="N2732" i="21"/>
  <c r="L2732" i="21"/>
  <c r="J2732" i="21"/>
  <c r="O2731" i="21"/>
  <c r="M2731" i="21"/>
  <c r="K2731" i="21"/>
  <c r="Q2731" i="21"/>
  <c r="Q2732" i="21"/>
  <c r="O2732" i="21"/>
  <c r="K2732" i="21"/>
  <c r="M2732" i="21"/>
  <c r="L2733" i="21"/>
  <c r="J2733" i="21"/>
  <c r="H2734" i="21"/>
  <c r="I2733" i="21"/>
  <c r="N2733" i="21"/>
  <c r="P2733" i="21"/>
  <c r="H2735" i="21"/>
  <c r="P2734" i="21"/>
  <c r="N2734" i="21"/>
  <c r="L2734" i="21"/>
  <c r="J2734" i="21"/>
  <c r="I2734" i="21"/>
  <c r="O2733" i="21"/>
  <c r="Q2733" i="21"/>
  <c r="M2733" i="21"/>
  <c r="K2733" i="21"/>
  <c r="N2735" i="21"/>
  <c r="L2735" i="21"/>
  <c r="J2735" i="21"/>
  <c r="H2736" i="21"/>
  <c r="P2735" i="21"/>
  <c r="I2735" i="21"/>
  <c r="O2734" i="21"/>
  <c r="K2734" i="21"/>
  <c r="Q2734" i="21"/>
  <c r="M2734" i="21"/>
  <c r="I2736" i="21"/>
  <c r="H2737" i="21"/>
  <c r="P2736" i="21"/>
  <c r="N2736" i="21"/>
  <c r="L2736" i="21"/>
  <c r="J2736" i="21"/>
  <c r="O2735" i="21"/>
  <c r="M2735" i="21"/>
  <c r="K2735" i="21"/>
  <c r="Q2735" i="21"/>
  <c r="Q2736" i="21"/>
  <c r="O2736" i="21"/>
  <c r="K2736" i="21"/>
  <c r="M2736" i="21"/>
  <c r="L2737" i="21"/>
  <c r="J2737" i="21"/>
  <c r="H2738" i="21"/>
  <c r="I2737" i="21"/>
  <c r="N2737" i="21"/>
  <c r="P2737" i="21"/>
  <c r="H2739" i="21"/>
  <c r="P2738" i="21"/>
  <c r="N2738" i="21"/>
  <c r="L2738" i="21"/>
  <c r="J2738" i="21"/>
  <c r="I2738" i="21"/>
  <c r="O2737" i="21"/>
  <c r="Q2737" i="21"/>
  <c r="M2737" i="21"/>
  <c r="K2737" i="21"/>
  <c r="N2739" i="21"/>
  <c r="L2739" i="21"/>
  <c r="J2739" i="21"/>
  <c r="H2740" i="21"/>
  <c r="P2739" i="21"/>
  <c r="I2739" i="21"/>
  <c r="O2738" i="21"/>
  <c r="K2738" i="21"/>
  <c r="Q2738" i="21"/>
  <c r="M2738" i="21"/>
  <c r="I2740" i="21"/>
  <c r="H2741" i="21"/>
  <c r="P2740" i="21"/>
  <c r="N2740" i="21"/>
  <c r="L2740" i="21"/>
  <c r="J2740" i="21"/>
  <c r="O2739" i="21"/>
  <c r="M2739" i="21"/>
  <c r="K2739" i="21"/>
  <c r="Q2739" i="21"/>
  <c r="Q2740" i="21"/>
  <c r="O2740" i="21"/>
  <c r="K2740" i="21"/>
  <c r="M2740" i="21"/>
  <c r="L2741" i="21"/>
  <c r="J2741" i="21"/>
  <c r="H2742" i="21"/>
  <c r="I2741" i="21"/>
  <c r="N2741" i="21"/>
  <c r="P2741" i="21"/>
  <c r="H2743" i="21"/>
  <c r="P2742" i="21"/>
  <c r="N2742" i="21"/>
  <c r="L2742" i="21"/>
  <c r="J2742" i="21"/>
  <c r="I2742" i="21"/>
  <c r="O2741" i="21"/>
  <c r="Q2741" i="21"/>
  <c r="M2741" i="21"/>
  <c r="K2741" i="21"/>
  <c r="N2743" i="21"/>
  <c r="L2743" i="21"/>
  <c r="J2743" i="21"/>
  <c r="H2744" i="21"/>
  <c r="P2743" i="21"/>
  <c r="I2743" i="21"/>
  <c r="O2742" i="21"/>
  <c r="K2742" i="21"/>
  <c r="Q2742" i="21"/>
  <c r="M2742" i="21"/>
  <c r="I2744" i="21"/>
  <c r="H2745" i="21"/>
  <c r="P2744" i="21"/>
  <c r="N2744" i="21"/>
  <c r="L2744" i="21"/>
  <c r="J2744" i="21"/>
  <c r="O2743" i="21"/>
  <c r="M2743" i="21"/>
  <c r="K2743" i="21"/>
  <c r="Q2743" i="21"/>
  <c r="Q2744" i="21"/>
  <c r="O2744" i="21"/>
  <c r="K2744" i="21"/>
  <c r="M2744" i="21"/>
  <c r="L2745" i="21"/>
  <c r="J2745" i="21"/>
  <c r="H2746" i="21"/>
  <c r="I2745" i="21"/>
  <c r="N2745" i="21"/>
  <c r="P2745" i="21"/>
  <c r="H2747" i="21"/>
  <c r="P2746" i="21"/>
  <c r="N2746" i="21"/>
  <c r="L2746" i="21"/>
  <c r="J2746" i="21"/>
  <c r="I2746" i="21"/>
  <c r="O2745" i="21"/>
  <c r="Q2745" i="21"/>
  <c r="M2745" i="21"/>
  <c r="K2745" i="21"/>
  <c r="N2747" i="21"/>
  <c r="L2747" i="21"/>
  <c r="J2747" i="21"/>
  <c r="H2748" i="21"/>
  <c r="P2747" i="21"/>
  <c r="I2747" i="21"/>
  <c r="O2746" i="21"/>
  <c r="K2746" i="21"/>
  <c r="Q2746" i="21"/>
  <c r="M2746" i="21"/>
  <c r="I2748" i="21"/>
  <c r="H2749" i="21"/>
  <c r="P2748" i="21"/>
  <c r="N2748" i="21"/>
  <c r="L2748" i="21"/>
  <c r="J2748" i="21"/>
  <c r="O2747" i="21"/>
  <c r="M2747" i="21"/>
  <c r="K2747" i="21"/>
  <c r="Q2747" i="21"/>
  <c r="Q2748" i="21"/>
  <c r="O2748" i="21"/>
  <c r="K2748" i="21"/>
  <c r="M2748" i="21"/>
  <c r="L2749" i="21"/>
  <c r="J2749" i="21"/>
  <c r="H2750" i="21"/>
  <c r="I2749" i="21"/>
  <c r="N2749" i="21"/>
  <c r="P2749" i="21"/>
  <c r="H2751" i="21"/>
  <c r="P2750" i="21"/>
  <c r="N2750" i="21"/>
  <c r="L2750" i="21"/>
  <c r="J2750" i="21"/>
  <c r="I2750" i="21"/>
  <c r="O2749" i="21"/>
  <c r="Q2749" i="21"/>
  <c r="M2749" i="21"/>
  <c r="K2749" i="21"/>
  <c r="N2751" i="21"/>
  <c r="L2751" i="21"/>
  <c r="J2751" i="21"/>
  <c r="H2752" i="21"/>
  <c r="P2751" i="21"/>
  <c r="I2751" i="21"/>
  <c r="O2750" i="21"/>
  <c r="K2750" i="21"/>
  <c r="Q2750" i="21"/>
  <c r="M2750" i="21"/>
  <c r="I2752" i="21"/>
  <c r="H2753" i="21"/>
  <c r="P2752" i="21"/>
  <c r="N2752" i="21"/>
  <c r="L2752" i="21"/>
  <c r="J2752" i="21"/>
  <c r="O2751" i="21"/>
  <c r="M2751" i="21"/>
  <c r="K2751" i="21"/>
  <c r="Q2751" i="21"/>
  <c r="Q2752" i="21"/>
  <c r="O2752" i="21"/>
  <c r="K2752" i="21"/>
  <c r="M2752" i="21"/>
  <c r="L2753" i="21"/>
  <c r="J2753" i="21"/>
  <c r="H2754" i="21"/>
  <c r="I2753" i="21"/>
  <c r="N2753" i="21"/>
  <c r="P2753" i="21"/>
  <c r="H2755" i="21"/>
  <c r="P2754" i="21"/>
  <c r="N2754" i="21"/>
  <c r="L2754" i="21"/>
  <c r="J2754" i="21"/>
  <c r="I2754" i="21"/>
  <c r="O2753" i="21"/>
  <c r="Q2753" i="21"/>
  <c r="M2753" i="21"/>
  <c r="K2753" i="21"/>
  <c r="N2755" i="21"/>
  <c r="L2755" i="21"/>
  <c r="J2755" i="21"/>
  <c r="H2756" i="21"/>
  <c r="P2755" i="21"/>
  <c r="I2755" i="21"/>
  <c r="O2754" i="21"/>
  <c r="K2754" i="21"/>
  <c r="Q2754" i="21"/>
  <c r="M2754" i="21"/>
  <c r="I2756" i="21"/>
  <c r="H2757" i="21"/>
  <c r="P2756" i="21"/>
  <c r="N2756" i="21"/>
  <c r="L2756" i="21"/>
  <c r="J2756" i="21"/>
  <c r="O2755" i="21"/>
  <c r="M2755" i="21"/>
  <c r="K2755" i="21"/>
  <c r="Q2755" i="21"/>
  <c r="Q2756" i="21"/>
  <c r="O2756" i="21"/>
  <c r="K2756" i="21"/>
  <c r="M2756" i="21"/>
  <c r="L2757" i="21"/>
  <c r="J2757" i="21"/>
  <c r="H2758" i="21"/>
  <c r="I2757" i="21"/>
  <c r="N2757" i="21"/>
  <c r="P2757" i="21"/>
  <c r="H2759" i="21"/>
  <c r="P2758" i="21"/>
  <c r="N2758" i="21"/>
  <c r="L2758" i="21"/>
  <c r="J2758" i="21"/>
  <c r="I2758" i="21"/>
  <c r="O2757" i="21"/>
  <c r="Q2757" i="21"/>
  <c r="M2757" i="21"/>
  <c r="K2757" i="21"/>
  <c r="N2759" i="21"/>
  <c r="L2759" i="21"/>
  <c r="J2759" i="21"/>
  <c r="H2760" i="21"/>
  <c r="P2759" i="21"/>
  <c r="I2759" i="21"/>
  <c r="O2758" i="21"/>
  <c r="K2758" i="21"/>
  <c r="Q2758" i="21"/>
  <c r="M2758" i="21"/>
  <c r="I2760" i="21"/>
  <c r="H2761" i="21"/>
  <c r="P2760" i="21"/>
  <c r="N2760" i="21"/>
  <c r="L2760" i="21"/>
  <c r="J2760" i="21"/>
  <c r="O2759" i="21"/>
  <c r="M2759" i="21"/>
  <c r="K2759" i="21"/>
  <c r="Q2759" i="21"/>
  <c r="Q2760" i="21"/>
  <c r="O2760" i="21"/>
  <c r="K2760" i="21"/>
  <c r="M2760" i="21"/>
  <c r="L2761" i="21"/>
  <c r="J2761" i="21"/>
  <c r="H2762" i="21"/>
  <c r="I2761" i="21"/>
  <c r="N2761" i="21"/>
  <c r="P2761" i="21"/>
  <c r="H2763" i="21"/>
  <c r="P2762" i="21"/>
  <c r="N2762" i="21"/>
  <c r="L2762" i="21"/>
  <c r="J2762" i="21"/>
  <c r="I2762" i="21"/>
  <c r="O2761" i="21"/>
  <c r="Q2761" i="21"/>
  <c r="M2761" i="21"/>
  <c r="K2761" i="21"/>
  <c r="N2763" i="21"/>
  <c r="L2763" i="21"/>
  <c r="J2763" i="21"/>
  <c r="H2764" i="21"/>
  <c r="P2763" i="21"/>
  <c r="I2763" i="21"/>
  <c r="O2762" i="21"/>
  <c r="K2762" i="21"/>
  <c r="Q2762" i="21"/>
  <c r="M2762" i="21"/>
  <c r="I2764" i="21"/>
  <c r="H2765" i="21"/>
  <c r="P2764" i="21"/>
  <c r="N2764" i="21"/>
  <c r="L2764" i="21"/>
  <c r="J2764" i="21"/>
  <c r="O2763" i="21"/>
  <c r="M2763" i="21"/>
  <c r="K2763" i="21"/>
  <c r="Q2763" i="21"/>
  <c r="Q2764" i="21"/>
  <c r="O2764" i="21"/>
  <c r="K2764" i="21"/>
  <c r="M2764" i="21"/>
  <c r="L2765" i="21"/>
  <c r="J2765" i="21"/>
  <c r="H2766" i="21"/>
  <c r="I2765" i="21"/>
  <c r="N2765" i="21"/>
  <c r="P2765" i="21"/>
  <c r="H2767" i="21"/>
  <c r="P2766" i="21"/>
  <c r="N2766" i="21"/>
  <c r="L2766" i="21"/>
  <c r="J2766" i="21"/>
  <c r="I2766" i="21"/>
  <c r="O2765" i="21"/>
  <c r="Q2765" i="21"/>
  <c r="M2765" i="21"/>
  <c r="K2765" i="21"/>
  <c r="N2767" i="21"/>
  <c r="L2767" i="21"/>
  <c r="J2767" i="21"/>
  <c r="H2768" i="21"/>
  <c r="P2767" i="21"/>
  <c r="I2767" i="21"/>
  <c r="O2766" i="21"/>
  <c r="K2766" i="21"/>
  <c r="Q2766" i="21"/>
  <c r="M2766" i="21"/>
  <c r="I2768" i="21"/>
  <c r="H2769" i="21"/>
  <c r="P2768" i="21"/>
  <c r="N2768" i="21"/>
  <c r="L2768" i="21"/>
  <c r="J2768" i="21"/>
  <c r="O2767" i="21"/>
  <c r="M2767" i="21"/>
  <c r="K2767" i="21"/>
  <c r="Q2767" i="21"/>
  <c r="Q2768" i="21"/>
  <c r="O2768" i="21"/>
  <c r="K2768" i="21"/>
  <c r="M2768" i="21"/>
  <c r="L2769" i="21"/>
  <c r="J2769" i="21"/>
  <c r="H2770" i="21"/>
  <c r="I2769" i="21"/>
  <c r="N2769" i="21"/>
  <c r="P2769" i="21"/>
  <c r="H2771" i="21"/>
  <c r="P2770" i="21"/>
  <c r="N2770" i="21"/>
  <c r="L2770" i="21"/>
  <c r="J2770" i="21"/>
  <c r="I2770" i="21"/>
  <c r="O2769" i="21"/>
  <c r="Q2769" i="21"/>
  <c r="M2769" i="21"/>
  <c r="K2769" i="21"/>
  <c r="N2771" i="21"/>
  <c r="L2771" i="21"/>
  <c r="J2771" i="21"/>
  <c r="H2772" i="21"/>
  <c r="P2771" i="21"/>
  <c r="I2771" i="21"/>
  <c r="O2770" i="21"/>
  <c r="K2770" i="21"/>
  <c r="Q2770" i="21"/>
  <c r="M2770" i="21"/>
  <c r="I2772" i="21"/>
  <c r="H2773" i="21"/>
  <c r="P2772" i="21"/>
  <c r="N2772" i="21"/>
  <c r="L2772" i="21"/>
  <c r="J2772" i="21"/>
  <c r="O2771" i="21"/>
  <c r="M2771" i="21"/>
  <c r="K2771" i="21"/>
  <c r="Q2771" i="21"/>
  <c r="Q2772" i="21"/>
  <c r="O2772" i="21"/>
  <c r="K2772" i="21"/>
  <c r="M2772" i="21"/>
  <c r="L2773" i="21"/>
  <c r="J2773" i="21"/>
  <c r="H2774" i="21"/>
  <c r="I2773" i="21"/>
  <c r="N2773" i="21"/>
  <c r="P2773" i="21"/>
  <c r="H2775" i="21"/>
  <c r="P2774" i="21"/>
  <c r="N2774" i="21"/>
  <c r="L2774" i="21"/>
  <c r="J2774" i="21"/>
  <c r="I2774" i="21"/>
  <c r="O2773" i="21"/>
  <c r="Q2773" i="21"/>
  <c r="M2773" i="21"/>
  <c r="K2773" i="21"/>
  <c r="N2775" i="21"/>
  <c r="L2775" i="21"/>
  <c r="J2775" i="21"/>
  <c r="H2776" i="21"/>
  <c r="P2775" i="21"/>
  <c r="I2775" i="21"/>
  <c r="O2774" i="21"/>
  <c r="K2774" i="21"/>
  <c r="Q2774" i="21"/>
  <c r="M2774" i="21"/>
  <c r="I2776" i="21"/>
  <c r="H2777" i="21"/>
  <c r="P2776" i="21"/>
  <c r="N2776" i="21"/>
  <c r="L2776" i="21"/>
  <c r="J2776" i="21"/>
  <c r="O2775" i="21"/>
  <c r="M2775" i="21"/>
  <c r="K2775" i="21"/>
  <c r="Q2775" i="21"/>
  <c r="Q2776" i="21"/>
  <c r="O2776" i="21"/>
  <c r="K2776" i="21"/>
  <c r="M2776" i="21"/>
  <c r="L2777" i="21"/>
  <c r="J2777" i="21"/>
  <c r="H2778" i="21"/>
  <c r="I2777" i="21"/>
  <c r="N2777" i="21"/>
  <c r="P2777" i="21"/>
  <c r="H2779" i="21"/>
  <c r="P2778" i="21"/>
  <c r="N2778" i="21"/>
  <c r="L2778" i="21"/>
  <c r="J2778" i="21"/>
  <c r="I2778" i="21"/>
  <c r="O2777" i="21"/>
  <c r="Q2777" i="21"/>
  <c r="M2777" i="21"/>
  <c r="K2777" i="21"/>
  <c r="N2779" i="21"/>
  <c r="L2779" i="21"/>
  <c r="J2779" i="21"/>
  <c r="H2780" i="21"/>
  <c r="P2779" i="21"/>
  <c r="I2779" i="21"/>
  <c r="O2778" i="21"/>
  <c r="K2778" i="21"/>
  <c r="Q2778" i="21"/>
  <c r="M2778" i="21"/>
  <c r="I2780" i="21"/>
  <c r="H2781" i="21"/>
  <c r="P2780" i="21"/>
  <c r="N2780" i="21"/>
  <c r="L2780" i="21"/>
  <c r="J2780" i="21"/>
  <c r="O2779" i="21"/>
  <c r="M2779" i="21"/>
  <c r="K2779" i="21"/>
  <c r="Q2779" i="21"/>
  <c r="Q2780" i="21"/>
  <c r="O2780" i="21"/>
  <c r="K2780" i="21"/>
  <c r="M2780" i="21"/>
  <c r="L2781" i="21"/>
  <c r="J2781" i="21"/>
  <c r="H2782" i="21"/>
  <c r="I2781" i="21"/>
  <c r="N2781" i="21"/>
  <c r="P2781" i="21"/>
  <c r="H2783" i="21"/>
  <c r="P2782" i="21"/>
  <c r="N2782" i="21"/>
  <c r="L2782" i="21"/>
  <c r="J2782" i="21"/>
  <c r="I2782" i="21"/>
  <c r="O2781" i="21"/>
  <c r="Q2781" i="21"/>
  <c r="M2781" i="21"/>
  <c r="K2781" i="21"/>
  <c r="N2783" i="21"/>
  <c r="L2783" i="21"/>
  <c r="J2783" i="21"/>
  <c r="H2784" i="21"/>
  <c r="P2783" i="21"/>
  <c r="I2783" i="21"/>
  <c r="O2782" i="21"/>
  <c r="K2782" i="21"/>
  <c r="Q2782" i="21"/>
  <c r="M2782" i="21"/>
  <c r="I2784" i="21"/>
  <c r="H2785" i="21"/>
  <c r="P2784" i="21"/>
  <c r="N2784" i="21"/>
  <c r="L2784" i="21"/>
  <c r="J2784" i="21"/>
  <c r="O2783" i="21"/>
  <c r="M2783" i="21"/>
  <c r="K2783" i="21"/>
  <c r="Q2783" i="21"/>
  <c r="Q2784" i="21"/>
  <c r="O2784" i="21"/>
  <c r="K2784" i="21"/>
  <c r="M2784" i="21"/>
  <c r="L2785" i="21"/>
  <c r="J2785" i="21"/>
  <c r="H2786" i="21"/>
  <c r="I2785" i="21"/>
  <c r="N2785" i="21"/>
  <c r="P2785" i="21"/>
  <c r="H2787" i="21"/>
  <c r="P2786" i="21"/>
  <c r="N2786" i="21"/>
  <c r="L2786" i="21"/>
  <c r="J2786" i="21"/>
  <c r="I2786" i="21"/>
  <c r="O2785" i="21"/>
  <c r="Q2785" i="21"/>
  <c r="M2785" i="21"/>
  <c r="K2785" i="21"/>
  <c r="N2787" i="21"/>
  <c r="L2787" i="21"/>
  <c r="J2787" i="21"/>
  <c r="H2788" i="21"/>
  <c r="P2787" i="21"/>
  <c r="I2787" i="21"/>
  <c r="O2786" i="21"/>
  <c r="K2786" i="21"/>
  <c r="Q2786" i="21"/>
  <c r="M2786" i="21"/>
  <c r="I2788" i="21"/>
  <c r="H2789" i="21"/>
  <c r="P2788" i="21"/>
  <c r="N2788" i="21"/>
  <c r="L2788" i="21"/>
  <c r="J2788" i="21"/>
  <c r="O2787" i="21"/>
  <c r="M2787" i="21"/>
  <c r="K2787" i="21"/>
  <c r="Q2787" i="21"/>
  <c r="Q2788" i="21"/>
  <c r="O2788" i="21"/>
  <c r="K2788" i="21"/>
  <c r="M2788" i="21"/>
  <c r="L2789" i="21"/>
  <c r="J2789" i="21"/>
  <c r="H2790" i="21"/>
  <c r="I2789" i="21"/>
  <c r="N2789" i="21"/>
  <c r="P2789" i="21"/>
  <c r="H2791" i="21"/>
  <c r="P2790" i="21"/>
  <c r="N2790" i="21"/>
  <c r="L2790" i="21"/>
  <c r="J2790" i="21"/>
  <c r="I2790" i="21"/>
  <c r="O2789" i="21"/>
  <c r="Q2789" i="21"/>
  <c r="M2789" i="21"/>
  <c r="K2789" i="21"/>
  <c r="N2791" i="21"/>
  <c r="L2791" i="21"/>
  <c r="J2791" i="21"/>
  <c r="H2792" i="21"/>
  <c r="P2791" i="21"/>
  <c r="I2791" i="21"/>
  <c r="O2790" i="21"/>
  <c r="K2790" i="21"/>
  <c r="Q2790" i="21"/>
  <c r="M2790" i="21"/>
  <c r="I2792" i="21"/>
  <c r="H2793" i="21"/>
  <c r="P2792" i="21"/>
  <c r="N2792" i="21"/>
  <c r="L2792" i="21"/>
  <c r="J2792" i="21"/>
  <c r="O2791" i="21"/>
  <c r="M2791" i="21"/>
  <c r="K2791" i="21"/>
  <c r="Q2791" i="21"/>
  <c r="Q2792" i="21"/>
  <c r="O2792" i="21"/>
  <c r="K2792" i="21"/>
  <c r="M2792" i="21"/>
  <c r="L2793" i="21"/>
  <c r="J2793" i="21"/>
  <c r="H2794" i="21"/>
  <c r="I2793" i="21"/>
  <c r="N2793" i="21"/>
  <c r="P2793" i="21"/>
  <c r="H2795" i="21"/>
  <c r="P2794" i="21"/>
  <c r="N2794" i="21"/>
  <c r="L2794" i="21"/>
  <c r="J2794" i="21"/>
  <c r="I2794" i="21"/>
  <c r="O2793" i="21"/>
  <c r="Q2793" i="21"/>
  <c r="M2793" i="21"/>
  <c r="K2793" i="21"/>
  <c r="N2795" i="21"/>
  <c r="L2795" i="21"/>
  <c r="J2795" i="21"/>
  <c r="H2796" i="21"/>
  <c r="P2795" i="21"/>
  <c r="I2795" i="21"/>
  <c r="O2794" i="21"/>
  <c r="K2794" i="21"/>
  <c r="Q2794" i="21"/>
  <c r="M2794" i="21"/>
  <c r="I2796" i="21"/>
  <c r="H2797" i="21"/>
  <c r="P2796" i="21"/>
  <c r="N2796" i="21"/>
  <c r="L2796" i="21"/>
  <c r="J2796" i="21"/>
  <c r="O2795" i="21"/>
  <c r="M2795" i="21"/>
  <c r="K2795" i="21"/>
  <c r="Q2795" i="21"/>
  <c r="Q2796" i="21"/>
  <c r="O2796" i="21"/>
  <c r="K2796" i="21"/>
  <c r="M2796" i="21"/>
  <c r="L2797" i="21"/>
  <c r="J2797" i="21"/>
  <c r="H2798" i="21"/>
  <c r="I2797" i="21"/>
  <c r="N2797" i="21"/>
  <c r="P2797" i="21"/>
  <c r="H2799" i="21"/>
  <c r="P2798" i="21"/>
  <c r="N2798" i="21"/>
  <c r="L2798" i="21"/>
  <c r="J2798" i="21"/>
  <c r="I2798" i="21"/>
  <c r="O2797" i="21"/>
  <c r="Q2797" i="21"/>
  <c r="M2797" i="21"/>
  <c r="K2797" i="21"/>
  <c r="N2799" i="21"/>
  <c r="L2799" i="21"/>
  <c r="J2799" i="21"/>
  <c r="H2800" i="21"/>
  <c r="P2799" i="21"/>
  <c r="I2799" i="21"/>
  <c r="O2798" i="21"/>
  <c r="K2798" i="21"/>
  <c r="Q2798" i="21"/>
  <c r="M2798" i="21"/>
  <c r="I2800" i="21"/>
  <c r="H2801" i="21"/>
  <c r="P2800" i="21"/>
  <c r="N2800" i="21"/>
  <c r="L2800" i="21"/>
  <c r="J2800" i="21"/>
  <c r="O2799" i="21"/>
  <c r="M2799" i="21"/>
  <c r="K2799" i="21"/>
  <c r="Q2799" i="21"/>
  <c r="Q2800" i="21"/>
  <c r="O2800" i="21"/>
  <c r="K2800" i="21"/>
  <c r="M2800" i="21"/>
  <c r="L2801" i="21"/>
  <c r="J2801" i="21"/>
  <c r="H2802" i="21"/>
  <c r="I2801" i="21"/>
  <c r="N2801" i="21"/>
  <c r="P2801" i="21"/>
  <c r="H2803" i="21"/>
  <c r="P2802" i="21"/>
  <c r="N2802" i="21"/>
  <c r="L2802" i="21"/>
  <c r="J2802" i="21"/>
  <c r="I2802" i="21"/>
  <c r="O2801" i="21"/>
  <c r="Q2801" i="21"/>
  <c r="M2801" i="21"/>
  <c r="K2801" i="21"/>
  <c r="N2803" i="21"/>
  <c r="L2803" i="21"/>
  <c r="J2803" i="21"/>
  <c r="H2804" i="21"/>
  <c r="P2803" i="21"/>
  <c r="I2803" i="21"/>
  <c r="O2802" i="21"/>
  <c r="K2802" i="21"/>
  <c r="Q2802" i="21"/>
  <c r="M2802" i="21"/>
  <c r="I2804" i="21"/>
  <c r="H2805" i="21"/>
  <c r="P2804" i="21"/>
  <c r="N2804" i="21"/>
  <c r="L2804" i="21"/>
  <c r="J2804" i="21"/>
  <c r="O2803" i="21"/>
  <c r="M2803" i="21"/>
  <c r="K2803" i="21"/>
  <c r="Q2803" i="21"/>
  <c r="Q2804" i="21"/>
  <c r="O2804" i="21"/>
  <c r="K2804" i="21"/>
  <c r="M2804" i="21"/>
  <c r="L2805" i="21"/>
  <c r="J2805" i="21"/>
  <c r="H2806" i="21"/>
  <c r="I2805" i="21"/>
  <c r="N2805" i="21"/>
  <c r="P2805" i="21"/>
  <c r="H2807" i="21"/>
  <c r="P2806" i="21"/>
  <c r="N2806" i="21"/>
  <c r="L2806" i="21"/>
  <c r="J2806" i="21"/>
  <c r="I2806" i="21"/>
  <c r="O2805" i="21"/>
  <c r="Q2805" i="21"/>
  <c r="M2805" i="21"/>
  <c r="K2805" i="21"/>
  <c r="N2807" i="21"/>
  <c r="L2807" i="21"/>
  <c r="J2807" i="21"/>
  <c r="H2808" i="21"/>
  <c r="P2807" i="21"/>
  <c r="I2807" i="21"/>
  <c r="O2806" i="21"/>
  <c r="K2806" i="21"/>
  <c r="Q2806" i="21"/>
  <c r="M2806" i="21"/>
  <c r="I2808" i="21"/>
  <c r="H2809" i="21"/>
  <c r="P2808" i="21"/>
  <c r="N2808" i="21"/>
  <c r="L2808" i="21"/>
  <c r="J2808" i="21"/>
  <c r="O2807" i="21"/>
  <c r="M2807" i="21"/>
  <c r="K2807" i="21"/>
  <c r="Q2807" i="21"/>
  <c r="Q2808" i="21"/>
  <c r="O2808" i="21"/>
  <c r="K2808" i="21"/>
  <c r="M2808" i="21"/>
  <c r="L2809" i="21"/>
  <c r="J2809" i="21"/>
  <c r="H2810" i="21"/>
  <c r="I2809" i="21"/>
  <c r="N2809" i="21"/>
  <c r="P2809" i="21"/>
  <c r="H2811" i="21"/>
  <c r="J2810" i="21"/>
  <c r="P2810" i="21"/>
  <c r="N2810" i="21"/>
  <c r="L2810" i="21"/>
  <c r="I2810" i="21"/>
  <c r="O2809" i="21"/>
  <c r="Q2809" i="21"/>
  <c r="M2809" i="21"/>
  <c r="K2809" i="21"/>
  <c r="P2811" i="21"/>
  <c r="L2811" i="21"/>
  <c r="J2811" i="21"/>
  <c r="H2812" i="21"/>
  <c r="N2811" i="21"/>
  <c r="I2811" i="21"/>
  <c r="O2810" i="21"/>
  <c r="K2810" i="21"/>
  <c r="Q2810" i="21"/>
  <c r="M2810" i="21"/>
  <c r="I2812" i="21"/>
  <c r="H2813" i="21"/>
  <c r="P2812" i="21"/>
  <c r="N2812" i="21"/>
  <c r="L2812" i="21"/>
  <c r="J2812" i="21"/>
  <c r="M2811" i="21"/>
  <c r="O2811" i="21"/>
  <c r="K2811" i="21"/>
  <c r="Q2811" i="21"/>
  <c r="Q2812" i="21"/>
  <c r="M2812" i="21"/>
  <c r="K2812" i="21"/>
  <c r="O2812" i="21"/>
  <c r="I2813" i="21"/>
  <c r="L2813" i="21"/>
  <c r="J2813" i="21"/>
  <c r="H2814" i="21"/>
  <c r="N2813" i="21"/>
  <c r="P2813" i="21"/>
  <c r="O2813" i="21"/>
  <c r="K2813" i="21"/>
  <c r="Q2813" i="21"/>
  <c r="M2813" i="21"/>
  <c r="L2814" i="21"/>
  <c r="H2815" i="21"/>
  <c r="J2814" i="21"/>
  <c r="P2814" i="21"/>
  <c r="I2814" i="21"/>
  <c r="N2814" i="21"/>
  <c r="H2816" i="21"/>
  <c r="N2815" i="21"/>
  <c r="I2815" i="21"/>
  <c r="P2815" i="21"/>
  <c r="L2815" i="21"/>
  <c r="J2815" i="21"/>
  <c r="K2814" i="21"/>
  <c r="Q2814" i="21"/>
  <c r="M2814" i="21"/>
  <c r="O2814" i="21"/>
  <c r="I2816" i="21"/>
  <c r="H2817" i="21"/>
  <c r="P2816" i="21"/>
  <c r="N2816" i="21"/>
  <c r="L2816" i="21"/>
  <c r="J2816" i="21"/>
  <c r="M2815" i="21"/>
  <c r="O2815" i="21"/>
  <c r="K2815" i="21"/>
  <c r="Q2815" i="21"/>
  <c r="Q2816" i="21"/>
  <c r="M2816" i="21"/>
  <c r="K2816" i="21"/>
  <c r="O2816" i="21"/>
  <c r="I2817" i="21"/>
  <c r="L2817" i="21"/>
  <c r="J2817" i="21"/>
  <c r="H2818" i="21"/>
  <c r="N2817" i="21"/>
  <c r="P2817" i="21"/>
  <c r="O2817" i="21"/>
  <c r="K2817" i="21"/>
  <c r="Q2817" i="21"/>
  <c r="M2817" i="21"/>
  <c r="L2818" i="21"/>
  <c r="H2819" i="21"/>
  <c r="J2818" i="21"/>
  <c r="P2818" i="21"/>
  <c r="I2818" i="21"/>
  <c r="N2818" i="21"/>
  <c r="H2820" i="21"/>
  <c r="N2819" i="21"/>
  <c r="I2819" i="21"/>
  <c r="P2819" i="21"/>
  <c r="L2819" i="21"/>
  <c r="J2819" i="21"/>
  <c r="K2818" i="21"/>
  <c r="Q2818" i="21"/>
  <c r="M2818" i="21"/>
  <c r="O2818" i="21"/>
  <c r="I2820" i="21"/>
  <c r="H2821" i="21"/>
  <c r="P2820" i="21"/>
  <c r="N2820" i="21"/>
  <c r="L2820" i="21"/>
  <c r="J2820" i="21"/>
  <c r="M2819" i="21"/>
  <c r="O2819" i="21"/>
  <c r="K2819" i="21"/>
  <c r="Q2819" i="21"/>
  <c r="Q2820" i="21"/>
  <c r="M2820" i="21"/>
  <c r="K2820" i="21"/>
  <c r="O2820" i="21"/>
  <c r="I2821" i="21"/>
  <c r="L2821" i="21"/>
  <c r="J2821" i="21"/>
  <c r="H2822" i="21"/>
  <c r="N2821" i="21"/>
  <c r="P2821" i="21"/>
  <c r="O2821" i="21"/>
  <c r="K2821" i="21"/>
  <c r="Q2821" i="21"/>
  <c r="M2821" i="21"/>
  <c r="L2822" i="21"/>
  <c r="H2823" i="21"/>
  <c r="J2822" i="21"/>
  <c r="P2822" i="21"/>
  <c r="I2822" i="21"/>
  <c r="N2822" i="21"/>
  <c r="H2824" i="21"/>
  <c r="N2823" i="21"/>
  <c r="I2823" i="21"/>
  <c r="P2823" i="21"/>
  <c r="L2823" i="21"/>
  <c r="J2823" i="21"/>
  <c r="K2822" i="21"/>
  <c r="Q2822" i="21"/>
  <c r="M2822" i="21"/>
  <c r="O2822" i="21"/>
  <c r="I2824" i="21"/>
  <c r="H2825" i="21"/>
  <c r="P2824" i="21"/>
  <c r="N2824" i="21"/>
  <c r="L2824" i="21"/>
  <c r="J2824" i="21"/>
  <c r="M2823" i="21"/>
  <c r="O2823" i="21"/>
  <c r="K2823" i="21"/>
  <c r="Q2823" i="21"/>
  <c r="Q2824" i="21"/>
  <c r="M2824" i="21"/>
  <c r="K2824" i="21"/>
  <c r="O2824" i="21"/>
  <c r="I2825" i="21"/>
  <c r="L2825" i="21"/>
  <c r="J2825" i="21"/>
  <c r="H2826" i="21"/>
  <c r="N2825" i="21"/>
  <c r="P2825" i="21"/>
  <c r="O2825" i="21"/>
  <c r="K2825" i="21"/>
  <c r="Q2825" i="21"/>
  <c r="M2825" i="21"/>
  <c r="L2826" i="21"/>
  <c r="H2827" i="21"/>
  <c r="J2826" i="21"/>
  <c r="P2826" i="21"/>
  <c r="I2826" i="21"/>
  <c r="N2826" i="21"/>
  <c r="H2828" i="21"/>
  <c r="N2827" i="21"/>
  <c r="I2827" i="21"/>
  <c r="P2827" i="21"/>
  <c r="L2827" i="21"/>
  <c r="J2827" i="21"/>
  <c r="K2826" i="21"/>
  <c r="Q2826" i="21"/>
  <c r="M2826" i="21"/>
  <c r="O2826" i="21"/>
  <c r="I2828" i="21"/>
  <c r="H2829" i="21"/>
  <c r="P2828" i="21"/>
  <c r="N2828" i="21"/>
  <c r="L2828" i="21"/>
  <c r="J2828" i="21"/>
  <c r="M2827" i="21"/>
  <c r="O2827" i="21"/>
  <c r="K2827" i="21"/>
  <c r="Q2827" i="21"/>
  <c r="Q2828" i="21"/>
  <c r="M2828" i="21"/>
  <c r="K2828" i="21"/>
  <c r="O2828" i="21"/>
  <c r="I2829" i="21"/>
  <c r="L2829" i="21"/>
  <c r="J2829" i="21"/>
  <c r="H2830" i="21"/>
  <c r="N2829" i="21"/>
  <c r="P2829" i="21"/>
  <c r="O2829" i="21"/>
  <c r="K2829" i="21"/>
  <c r="Q2829" i="21"/>
  <c r="M2829" i="21"/>
  <c r="L2830" i="21"/>
  <c r="H2831" i="21"/>
  <c r="J2830" i="21"/>
  <c r="P2830" i="21"/>
  <c r="I2830" i="21"/>
  <c r="N2830" i="21"/>
  <c r="H2832" i="21"/>
  <c r="N2831" i="21"/>
  <c r="I2831" i="21"/>
  <c r="P2831" i="21"/>
  <c r="L2831" i="21"/>
  <c r="J2831" i="21"/>
  <c r="K2830" i="21"/>
  <c r="Q2830" i="21"/>
  <c r="M2830" i="21"/>
  <c r="O2830" i="21"/>
  <c r="I2832" i="21"/>
  <c r="H2833" i="21"/>
  <c r="P2832" i="21"/>
  <c r="N2832" i="21"/>
  <c r="L2832" i="21"/>
  <c r="J2832" i="21"/>
  <c r="M2831" i="21"/>
  <c r="O2831" i="21"/>
  <c r="K2831" i="21"/>
  <c r="Q2831" i="21"/>
  <c r="Q2832" i="21"/>
  <c r="M2832" i="21"/>
  <c r="K2832" i="21"/>
  <c r="O2832" i="21"/>
  <c r="I2833" i="21"/>
  <c r="L2833" i="21"/>
  <c r="J2833" i="21"/>
  <c r="H2834" i="21"/>
  <c r="N2833" i="21"/>
  <c r="P2833" i="21"/>
  <c r="O2833" i="21"/>
  <c r="K2833" i="21"/>
  <c r="Q2833" i="21"/>
  <c r="M2833" i="21"/>
  <c r="L2834" i="21"/>
  <c r="H2835" i="21"/>
  <c r="J2834" i="21"/>
  <c r="P2834" i="21"/>
  <c r="I2834" i="21"/>
  <c r="N2834" i="21"/>
  <c r="H2836" i="21"/>
  <c r="N2835" i="21"/>
  <c r="I2835" i="21"/>
  <c r="P2835" i="21"/>
  <c r="L2835" i="21"/>
  <c r="J2835" i="21"/>
  <c r="K2834" i="21"/>
  <c r="Q2834" i="21"/>
  <c r="M2834" i="21"/>
  <c r="O2834" i="21"/>
  <c r="I2836" i="21"/>
  <c r="H2837" i="21"/>
  <c r="P2836" i="21"/>
  <c r="N2836" i="21"/>
  <c r="L2836" i="21"/>
  <c r="J2836" i="21"/>
  <c r="M2835" i="21"/>
  <c r="O2835" i="21"/>
  <c r="K2835" i="21"/>
  <c r="Q2835" i="21"/>
  <c r="Q2836" i="21"/>
  <c r="M2836" i="21"/>
  <c r="K2836" i="21"/>
  <c r="O2836" i="21"/>
  <c r="I2837" i="21"/>
  <c r="L2837" i="21"/>
  <c r="J2837" i="21"/>
  <c r="H2838" i="21"/>
  <c r="N2837" i="21"/>
  <c r="P2837" i="21"/>
  <c r="O2837" i="21"/>
  <c r="K2837" i="21"/>
  <c r="Q2837" i="21"/>
  <c r="M2837" i="21"/>
  <c r="L2838" i="21"/>
  <c r="H2839" i="21"/>
  <c r="J2838" i="21"/>
  <c r="P2838" i="21"/>
  <c r="I2838" i="21"/>
  <c r="N2838" i="21"/>
  <c r="H2840" i="21"/>
  <c r="N2839" i="21"/>
  <c r="I2839" i="21"/>
  <c r="P2839" i="21"/>
  <c r="L2839" i="21"/>
  <c r="J2839" i="21"/>
  <c r="K2838" i="21"/>
  <c r="Q2838" i="21"/>
  <c r="M2838" i="21"/>
  <c r="O2838" i="21"/>
  <c r="I2840" i="21"/>
  <c r="H2841" i="21"/>
  <c r="P2840" i="21"/>
  <c r="N2840" i="21"/>
  <c r="L2840" i="21"/>
  <c r="J2840" i="21"/>
  <c r="M2839" i="21"/>
  <c r="O2839" i="21"/>
  <c r="K2839" i="21"/>
  <c r="Q2839" i="21"/>
  <c r="Q2840" i="21"/>
  <c r="M2840" i="21"/>
  <c r="K2840" i="21"/>
  <c r="O2840" i="21"/>
  <c r="I2841" i="21"/>
  <c r="L2841" i="21"/>
  <c r="J2841" i="21"/>
  <c r="H2842" i="21"/>
  <c r="N2841" i="21"/>
  <c r="P2841" i="21"/>
  <c r="O2841" i="21"/>
  <c r="K2841" i="21"/>
  <c r="Q2841" i="21"/>
  <c r="M2841" i="21"/>
  <c r="L2842" i="21"/>
  <c r="H2843" i="21"/>
  <c r="J2842" i="21"/>
  <c r="P2842" i="21"/>
  <c r="I2842" i="21"/>
  <c r="N2842" i="21"/>
  <c r="H2844" i="21"/>
  <c r="N2843" i="21"/>
  <c r="I2843" i="21"/>
  <c r="P2843" i="21"/>
  <c r="L2843" i="21"/>
  <c r="J2843" i="21"/>
  <c r="K2842" i="21"/>
  <c r="Q2842" i="21"/>
  <c r="M2842" i="21"/>
  <c r="O2842" i="21"/>
  <c r="I2844" i="21"/>
  <c r="H2845" i="21"/>
  <c r="P2844" i="21"/>
  <c r="N2844" i="21"/>
  <c r="L2844" i="21"/>
  <c r="J2844" i="21"/>
  <c r="M2843" i="21"/>
  <c r="O2843" i="21"/>
  <c r="K2843" i="21"/>
  <c r="Q2843" i="21"/>
  <c r="Q2844" i="21"/>
  <c r="M2844" i="21"/>
  <c r="K2844" i="21"/>
  <c r="O2844" i="21"/>
  <c r="I2845" i="21"/>
  <c r="L2845" i="21"/>
  <c r="J2845" i="21"/>
  <c r="H2846" i="21"/>
  <c r="N2845" i="21"/>
  <c r="P2845" i="21"/>
  <c r="O2845" i="21"/>
  <c r="K2845" i="21"/>
  <c r="Q2845" i="21"/>
  <c r="M2845" i="21"/>
  <c r="L2846" i="21"/>
  <c r="H2847" i="21"/>
  <c r="J2846" i="21"/>
  <c r="P2846" i="21"/>
  <c r="I2846" i="21"/>
  <c r="N2846" i="21"/>
  <c r="H2848" i="21"/>
  <c r="N2847" i="21"/>
  <c r="I2847" i="21"/>
  <c r="P2847" i="21"/>
  <c r="L2847" i="21"/>
  <c r="J2847" i="21"/>
  <c r="K2846" i="21"/>
  <c r="Q2846" i="21"/>
  <c r="M2846" i="21"/>
  <c r="O2846" i="21"/>
  <c r="I2848" i="21"/>
  <c r="H2849" i="21"/>
  <c r="P2848" i="21"/>
  <c r="N2848" i="21"/>
  <c r="L2848" i="21"/>
  <c r="J2848" i="21"/>
  <c r="M2847" i="21"/>
  <c r="O2847" i="21"/>
  <c r="K2847" i="21"/>
  <c r="Q2847" i="21"/>
  <c r="Q2848" i="21"/>
  <c r="M2848" i="21"/>
  <c r="K2848" i="21"/>
  <c r="O2848" i="21"/>
  <c r="I2849" i="21"/>
  <c r="L2849" i="21"/>
  <c r="J2849" i="21"/>
  <c r="H2850" i="21"/>
  <c r="N2849" i="21"/>
  <c r="P2849" i="21"/>
  <c r="O2849" i="21"/>
  <c r="K2849" i="21"/>
  <c r="Q2849" i="21"/>
  <c r="M2849" i="21"/>
  <c r="L2850" i="21"/>
  <c r="I2850" i="21"/>
  <c r="J2850" i="21"/>
  <c r="P2850" i="21"/>
  <c r="H2851" i="21"/>
  <c r="N2850" i="21"/>
  <c r="K2850" i="21"/>
  <c r="Q2850" i="21"/>
  <c r="M2850" i="21"/>
  <c r="O2850" i="21"/>
  <c r="P2851" i="21"/>
  <c r="N2851" i="21"/>
  <c r="I2851" i="21"/>
  <c r="H2852" i="21"/>
  <c r="L2851" i="21"/>
  <c r="J2851" i="21"/>
  <c r="O2851" i="21"/>
  <c r="Q2851" i="21"/>
  <c r="M2851" i="21"/>
  <c r="K2851" i="21"/>
  <c r="N2852" i="21"/>
  <c r="L2852" i="21"/>
  <c r="J2852" i="21"/>
  <c r="I2852" i="21"/>
  <c r="H2853" i="21"/>
  <c r="P2852" i="21"/>
  <c r="K2852" i="21"/>
  <c r="Q2852" i="21"/>
  <c r="M2852" i="21"/>
  <c r="O2852" i="21"/>
  <c r="I2853" i="21"/>
  <c r="L2853" i="21"/>
  <c r="J2853" i="21"/>
  <c r="P2853" i="21"/>
  <c r="N2853" i="21"/>
  <c r="H2854" i="21"/>
  <c r="M2853" i="21"/>
  <c r="K2853" i="21"/>
  <c r="Q2853" i="21"/>
  <c r="O2853" i="21"/>
  <c r="N2854" i="21"/>
  <c r="L2854" i="21"/>
  <c r="J2854" i="21"/>
  <c r="H2855" i="21"/>
  <c r="I2854" i="21"/>
  <c r="P2854" i="21"/>
  <c r="H2856" i="21"/>
  <c r="L2855" i="21"/>
  <c r="J2855" i="21"/>
  <c r="P2855" i="21"/>
  <c r="N2855" i="21"/>
  <c r="I2855" i="21"/>
  <c r="Q2854" i="21"/>
  <c r="M2854" i="21"/>
  <c r="O2854" i="21"/>
  <c r="K2854" i="21"/>
  <c r="I2856" i="21"/>
  <c r="P2856" i="21"/>
  <c r="L2856" i="21"/>
  <c r="J2856" i="21"/>
  <c r="H2857" i="21"/>
  <c r="N2856" i="21"/>
  <c r="K2855" i="21"/>
  <c r="Q2855" i="21"/>
  <c r="O2855" i="21"/>
  <c r="M2855" i="21"/>
  <c r="O2856" i="21"/>
  <c r="M2856" i="21"/>
  <c r="Q2856" i="21"/>
  <c r="K2856" i="21"/>
  <c r="I2857" i="21"/>
  <c r="L2857" i="21"/>
  <c r="J2857" i="21"/>
  <c r="P2857" i="21"/>
  <c r="N2857" i="21"/>
  <c r="H2858" i="21"/>
  <c r="M2857" i="21"/>
  <c r="K2857" i="21"/>
  <c r="Q2857" i="21"/>
  <c r="O2857" i="21"/>
  <c r="H2859" i="21"/>
  <c r="P2858" i="21"/>
  <c r="L2858" i="21"/>
  <c r="J2858" i="21"/>
  <c r="I2858" i="21"/>
  <c r="N2858" i="21"/>
  <c r="H2860" i="21"/>
  <c r="I2859" i="21"/>
  <c r="J2859" i="21"/>
  <c r="P2859" i="21"/>
  <c r="N2859" i="21"/>
  <c r="L2859" i="21"/>
  <c r="Q2858" i="21"/>
  <c r="M2858" i="21"/>
  <c r="O2858" i="21"/>
  <c r="K2858" i="21"/>
  <c r="H2861" i="21"/>
  <c r="N2860" i="21"/>
  <c r="L2860" i="21"/>
  <c r="J2860" i="21"/>
  <c r="I2860" i="21"/>
  <c r="P2860" i="21"/>
  <c r="M2859" i="21"/>
  <c r="O2859" i="21"/>
  <c r="Q2859" i="21"/>
  <c r="K2859" i="21"/>
  <c r="J2861" i="21"/>
  <c r="L2861" i="21"/>
  <c r="I2861" i="21"/>
  <c r="H2862" i="21"/>
  <c r="N2861" i="21"/>
  <c r="P2861" i="21"/>
  <c r="Q2860" i="21"/>
  <c r="O2860" i="21"/>
  <c r="M2860" i="21"/>
  <c r="K2860" i="21"/>
  <c r="Q2861" i="21"/>
  <c r="M2861" i="21"/>
  <c r="O2861" i="21"/>
  <c r="K2861" i="21"/>
  <c r="L2862" i="21"/>
  <c r="J2862" i="21"/>
  <c r="I2862" i="21"/>
  <c r="P2862" i="21"/>
  <c r="N2862" i="21"/>
  <c r="H2863" i="21"/>
  <c r="O2862" i="21"/>
  <c r="K2862" i="21"/>
  <c r="Q2862" i="21"/>
  <c r="M2862" i="21"/>
  <c r="N2863" i="21"/>
  <c r="P2863" i="21"/>
  <c r="I2863" i="21"/>
  <c r="H2864" i="21"/>
  <c r="L2863" i="21"/>
  <c r="J2863" i="21"/>
  <c r="M2863" i="21"/>
  <c r="O2863" i="21"/>
  <c r="K2863" i="21"/>
  <c r="Q2863" i="21"/>
  <c r="J2864" i="21"/>
  <c r="H2865" i="21"/>
  <c r="P2864" i="21"/>
  <c r="N2864" i="21"/>
  <c r="I2864" i="21"/>
  <c r="L2864" i="21"/>
  <c r="I2865" i="21"/>
  <c r="L2865" i="21"/>
  <c r="J2865" i="21"/>
  <c r="H2866" i="21"/>
  <c r="N2865" i="21"/>
  <c r="P2865" i="21"/>
  <c r="Q2864" i="21"/>
  <c r="O2864" i="21"/>
  <c r="M2864" i="21"/>
  <c r="K2864" i="21"/>
  <c r="Q2865" i="21"/>
  <c r="M2865" i="21"/>
  <c r="O2865" i="21"/>
  <c r="K2865" i="21"/>
  <c r="L2866" i="21"/>
  <c r="N2866" i="21"/>
  <c r="I2866" i="21"/>
  <c r="P2866" i="21"/>
  <c r="J2866" i="21"/>
  <c r="H2867" i="21"/>
  <c r="O2866" i="21"/>
  <c r="K2866" i="21"/>
  <c r="Q2866" i="21"/>
  <c r="M2866" i="21"/>
  <c r="N2867" i="21"/>
  <c r="P2867" i="21"/>
  <c r="H2868" i="21"/>
  <c r="I2867" i="21"/>
  <c r="L2867" i="21"/>
  <c r="J2867" i="21"/>
  <c r="P2868" i="21"/>
  <c r="I2868" i="21"/>
  <c r="N2868" i="21"/>
  <c r="J2868" i="21"/>
  <c r="H2869" i="21"/>
  <c r="L2868" i="21"/>
  <c r="O2867" i="21"/>
  <c r="K2867" i="21"/>
  <c r="M2867" i="21"/>
  <c r="Q2867" i="21"/>
  <c r="Q2868" i="21"/>
  <c r="M2868" i="21"/>
  <c r="K2868" i="21"/>
  <c r="O2868" i="21"/>
  <c r="L2869" i="21"/>
  <c r="P2869" i="21"/>
  <c r="N2869" i="21"/>
  <c r="H2870" i="21"/>
  <c r="J2869" i="21"/>
  <c r="I2869" i="21"/>
  <c r="J2870" i="21"/>
  <c r="L2870" i="21"/>
  <c r="I2870" i="21"/>
  <c r="P2870" i="21"/>
  <c r="H2871" i="21"/>
  <c r="N2870" i="21"/>
  <c r="Q2869" i="21"/>
  <c r="M2869" i="21"/>
  <c r="O2869" i="21"/>
  <c r="K2869" i="21"/>
  <c r="O2870" i="21"/>
  <c r="K2870" i="21"/>
  <c r="Q2870" i="21"/>
  <c r="M2870" i="21"/>
  <c r="J2871" i="21"/>
  <c r="P2871" i="21"/>
  <c r="L2871" i="21"/>
  <c r="I2871" i="21"/>
  <c r="H2872" i="21"/>
  <c r="N2871" i="21"/>
  <c r="K2871" i="21"/>
  <c r="M2871" i="21"/>
  <c r="O2871" i="21"/>
  <c r="Q2871" i="21"/>
  <c r="L2872" i="21"/>
  <c r="N2872" i="21"/>
  <c r="J2872" i="21"/>
  <c r="H2873" i="21"/>
  <c r="I2872" i="21"/>
  <c r="P2872" i="21"/>
  <c r="L2873" i="21"/>
  <c r="P2873" i="21"/>
  <c r="N2873" i="21"/>
  <c r="I2873" i="21"/>
  <c r="J2873" i="21"/>
  <c r="H2874" i="21"/>
  <c r="Q2872" i="21"/>
  <c r="M2872" i="21"/>
  <c r="K2872" i="21"/>
  <c r="O2872" i="21"/>
  <c r="M2873" i="21"/>
  <c r="K2873" i="21"/>
  <c r="O2873" i="21"/>
  <c r="Q2873" i="21"/>
  <c r="N2874" i="21"/>
  <c r="J2874" i="21"/>
  <c r="I2874" i="21"/>
  <c r="H2875" i="21"/>
  <c r="P2874" i="21"/>
  <c r="L2874" i="21"/>
  <c r="O2874" i="21"/>
  <c r="K2874" i="21"/>
  <c r="Q2874" i="21"/>
  <c r="M2874" i="21"/>
  <c r="J2875" i="21"/>
  <c r="P2875" i="21"/>
  <c r="L2875" i="21"/>
  <c r="I2875" i="21"/>
  <c r="H2876" i="21"/>
  <c r="N2875" i="21"/>
  <c r="K2875" i="21"/>
  <c r="M2875" i="21"/>
  <c r="O2875" i="21"/>
  <c r="Q2875" i="21"/>
  <c r="L2876" i="21"/>
  <c r="N2876" i="21"/>
  <c r="J2876" i="21"/>
  <c r="H2877" i="21"/>
  <c r="I2876" i="21"/>
  <c r="P2876" i="21"/>
  <c r="L2877" i="21"/>
  <c r="P2877" i="21"/>
  <c r="N2877" i="21"/>
  <c r="I2877" i="21"/>
  <c r="J2877" i="21"/>
  <c r="H2878" i="21"/>
  <c r="Q2876" i="21"/>
  <c r="M2876" i="21"/>
  <c r="K2876" i="21"/>
  <c r="O2876" i="21"/>
  <c r="M2877" i="21"/>
  <c r="K2877" i="21"/>
  <c r="O2877" i="21"/>
  <c r="Q2877" i="21"/>
  <c r="N2878" i="21"/>
  <c r="J2878" i="21"/>
  <c r="I2878" i="21"/>
  <c r="H2879" i="21"/>
  <c r="P2878" i="21"/>
  <c r="L2878" i="21"/>
  <c r="O2878" i="21"/>
  <c r="K2878" i="21"/>
  <c r="Q2878" i="21"/>
  <c r="M2878" i="21"/>
  <c r="J2879" i="21"/>
  <c r="P2879" i="21"/>
  <c r="L2879" i="21"/>
  <c r="I2879" i="21"/>
  <c r="H2880" i="21"/>
  <c r="N2879" i="21"/>
  <c r="K2879" i="21"/>
  <c r="M2879" i="21"/>
  <c r="O2879" i="21"/>
  <c r="Q2879" i="21"/>
  <c r="L2880" i="21"/>
  <c r="N2880" i="21"/>
  <c r="J2880" i="21"/>
  <c r="H2881" i="21"/>
  <c r="I2880" i="21"/>
  <c r="P2880" i="21"/>
  <c r="L2881" i="21"/>
  <c r="P2881" i="21"/>
  <c r="N2881" i="21"/>
  <c r="I2881" i="21"/>
  <c r="J2881" i="21"/>
  <c r="H2882" i="21"/>
  <c r="Q2880" i="21"/>
  <c r="M2880" i="21"/>
  <c r="K2880" i="21"/>
  <c r="O2880" i="21"/>
  <c r="M2881" i="21"/>
  <c r="K2881" i="21"/>
  <c r="O2881" i="21"/>
  <c r="Q2881" i="21"/>
  <c r="N2882" i="21"/>
  <c r="J2882" i="21"/>
  <c r="I2882" i="21"/>
  <c r="H2883" i="21"/>
  <c r="P2882" i="21"/>
  <c r="L2882" i="21"/>
  <c r="O2882" i="21"/>
  <c r="K2882" i="21"/>
  <c r="Q2882" i="21"/>
  <c r="M2882" i="21"/>
  <c r="J2883" i="21"/>
  <c r="P2883" i="21"/>
  <c r="L2883" i="21"/>
  <c r="I2883" i="21"/>
  <c r="H2884" i="21"/>
  <c r="N2883" i="21"/>
  <c r="K2883" i="21"/>
  <c r="M2883" i="21"/>
  <c r="O2883" i="21"/>
  <c r="Q2883" i="21"/>
  <c r="L2884" i="21"/>
  <c r="N2884" i="21"/>
  <c r="J2884" i="21"/>
  <c r="H2885" i="21"/>
  <c r="I2884" i="21"/>
  <c r="P2884" i="21"/>
  <c r="J2885" i="21"/>
  <c r="P2885" i="21"/>
  <c r="N2885" i="21"/>
  <c r="L2885" i="21"/>
  <c r="H2886" i="21"/>
  <c r="I2885" i="21"/>
  <c r="Q2884" i="21"/>
  <c r="M2884" i="21"/>
  <c r="K2884" i="21"/>
  <c r="O2884" i="21"/>
  <c r="P2886" i="21"/>
  <c r="L2886" i="21"/>
  <c r="H2887" i="21"/>
  <c r="J2886" i="21"/>
  <c r="N2886" i="21"/>
  <c r="I2886" i="21"/>
  <c r="O2885" i="21"/>
  <c r="Q2885" i="21"/>
  <c r="M2885" i="21"/>
  <c r="K2885" i="21"/>
  <c r="P2887" i="21"/>
  <c r="I2887" i="21"/>
  <c r="H2888" i="21"/>
  <c r="N2887" i="21"/>
  <c r="J2887" i="21"/>
  <c r="L2887" i="21"/>
  <c r="K2886" i="21"/>
  <c r="Q2886" i="21"/>
  <c r="M2886" i="21"/>
  <c r="O2886" i="21"/>
  <c r="K2887" i="21"/>
  <c r="Q2887" i="21"/>
  <c r="M2887" i="21"/>
  <c r="O2887" i="21"/>
  <c r="P2888" i="21"/>
  <c r="L2888" i="21"/>
  <c r="I2888" i="21"/>
  <c r="H2889" i="21"/>
  <c r="N2888" i="21"/>
  <c r="J2888" i="21"/>
  <c r="M2888" i="21"/>
  <c r="O2888" i="21"/>
  <c r="Q2888" i="21"/>
  <c r="K2888" i="21"/>
  <c r="J2889" i="21"/>
  <c r="I2889" i="21"/>
  <c r="L2889" i="21"/>
  <c r="P2889" i="21"/>
  <c r="N2889" i="21"/>
  <c r="H2890" i="21"/>
  <c r="Q2889" i="21"/>
  <c r="O2889" i="21"/>
  <c r="K2889" i="21"/>
  <c r="M2889" i="21"/>
  <c r="J2890" i="21"/>
  <c r="I2890" i="21"/>
  <c r="N2890" i="21"/>
  <c r="H2891" i="21"/>
  <c r="P2890" i="21"/>
  <c r="L2890" i="21"/>
  <c r="K2890" i="21"/>
  <c r="M2890" i="21"/>
  <c r="O2890" i="21"/>
  <c r="Q2890" i="21"/>
  <c r="H2892" i="21"/>
  <c r="N2891" i="21"/>
  <c r="P2891" i="21"/>
  <c r="L2891" i="21"/>
  <c r="J2891" i="21"/>
  <c r="I2891" i="21"/>
  <c r="I2892" i="21"/>
  <c r="P2892" i="21"/>
  <c r="L2892" i="21"/>
  <c r="H2893" i="21"/>
  <c r="N2892" i="21"/>
  <c r="J2892" i="21"/>
  <c r="K2891" i="21"/>
  <c r="Q2891" i="21"/>
  <c r="M2891" i="21"/>
  <c r="O2891" i="21"/>
  <c r="O2892" i="21"/>
  <c r="M2892" i="21"/>
  <c r="Q2892" i="21"/>
  <c r="K2892" i="21"/>
  <c r="L2893" i="21"/>
  <c r="H2894" i="21"/>
  <c r="J2893" i="21"/>
  <c r="P2893" i="21"/>
  <c r="N2893" i="21"/>
  <c r="I2893" i="21"/>
  <c r="H2895" i="21"/>
  <c r="L2894" i="21"/>
  <c r="P2894" i="21"/>
  <c r="I2894" i="21"/>
  <c r="J2894" i="21"/>
  <c r="N2894" i="21"/>
  <c r="K2893" i="21"/>
  <c r="O2893" i="21"/>
  <c r="Q2893" i="21"/>
  <c r="M2893" i="21"/>
  <c r="H2896" i="21"/>
  <c r="I2895" i="21"/>
  <c r="N2895" i="21"/>
  <c r="P2895" i="21"/>
  <c r="L2895" i="21"/>
  <c r="J2895" i="21"/>
  <c r="K2894" i="21"/>
  <c r="Q2894" i="21"/>
  <c r="M2894" i="21"/>
  <c r="O2894" i="21"/>
  <c r="J2896" i="21"/>
  <c r="L2896" i="21"/>
  <c r="N2896" i="21"/>
  <c r="H2897" i="21"/>
  <c r="I2896" i="21"/>
  <c r="P2896" i="21"/>
  <c r="K2895" i="21"/>
  <c r="M2895" i="21"/>
  <c r="O2895" i="21"/>
  <c r="Q2895" i="21"/>
  <c r="P2897" i="21"/>
  <c r="L2897" i="21"/>
  <c r="N2897" i="21"/>
  <c r="I2897" i="21"/>
  <c r="J2897" i="21"/>
  <c r="H2898" i="21"/>
  <c r="M2896" i="21"/>
  <c r="Q2896" i="21"/>
  <c r="K2896" i="21"/>
  <c r="O2896" i="21"/>
  <c r="Q2897" i="21"/>
  <c r="M2897" i="21"/>
  <c r="O2897" i="21"/>
  <c r="K2897" i="21"/>
  <c r="N2898" i="21"/>
  <c r="J2898" i="21"/>
  <c r="I2898" i="21"/>
  <c r="H2899" i="21"/>
  <c r="P2898" i="21"/>
  <c r="L2898" i="21"/>
  <c r="O2898" i="21"/>
  <c r="K2898" i="21"/>
  <c r="Q2898" i="21"/>
  <c r="M2898" i="21"/>
  <c r="N2899" i="21"/>
  <c r="J2899" i="21"/>
  <c r="P2899" i="21"/>
  <c r="I2899" i="21"/>
  <c r="H2900" i="21"/>
  <c r="L2899" i="21"/>
  <c r="K2899" i="21"/>
  <c r="M2899" i="21"/>
  <c r="O2899" i="21"/>
  <c r="Q2899" i="21"/>
  <c r="J2900" i="21"/>
  <c r="L2900" i="21"/>
  <c r="N2900" i="21"/>
  <c r="H2901" i="21"/>
  <c r="I2900" i="21"/>
  <c r="P2900" i="21"/>
  <c r="P2901" i="21"/>
  <c r="L2901" i="21"/>
  <c r="N2901" i="21"/>
  <c r="I2901" i="21"/>
  <c r="J2901" i="21"/>
  <c r="H2902" i="21"/>
  <c r="M2900" i="21"/>
  <c r="Q2900" i="21"/>
  <c r="K2900" i="21"/>
  <c r="O2900" i="21"/>
  <c r="K2901" i="21"/>
  <c r="M2901" i="21"/>
  <c r="O2901" i="21"/>
  <c r="Q2901" i="21"/>
  <c r="N2902" i="21"/>
  <c r="J2902" i="21"/>
  <c r="I2902" i="21"/>
  <c r="H2903" i="21"/>
  <c r="P2902" i="21"/>
  <c r="L2902" i="21"/>
  <c r="O2902" i="21"/>
  <c r="K2902" i="21"/>
  <c r="Q2902" i="21"/>
  <c r="M2902" i="21"/>
  <c r="L2903" i="21"/>
  <c r="J2903" i="21"/>
  <c r="N2903" i="21"/>
  <c r="I2903" i="21"/>
  <c r="H2904" i="21"/>
  <c r="P2903" i="21"/>
  <c r="K2903" i="21"/>
  <c r="M2903" i="21"/>
  <c r="O2903" i="21"/>
  <c r="Q2903" i="21"/>
  <c r="L2904" i="21"/>
  <c r="H2905" i="21"/>
  <c r="J2904" i="21"/>
  <c r="I2904" i="21"/>
  <c r="P2904" i="21"/>
  <c r="N2904" i="21"/>
  <c r="N2905" i="21"/>
  <c r="J2905" i="21"/>
  <c r="P2905" i="21"/>
  <c r="H2906" i="21"/>
  <c r="I2905" i="21"/>
  <c r="L2905" i="21"/>
  <c r="M2904" i="21"/>
  <c r="K2904" i="21"/>
  <c r="Q2904" i="21"/>
  <c r="O2904" i="21"/>
  <c r="N2906" i="21"/>
  <c r="J2906" i="21"/>
  <c r="L2906" i="21"/>
  <c r="H2907" i="21"/>
  <c r="I2906" i="21"/>
  <c r="P2906" i="21"/>
  <c r="K2905" i="21"/>
  <c r="Q2905" i="21"/>
  <c r="M2905" i="21"/>
  <c r="O2905" i="21"/>
  <c r="I2907" i="21"/>
  <c r="H2908" i="21"/>
  <c r="N2907" i="21"/>
  <c r="P2907" i="21"/>
  <c r="L2907" i="21"/>
  <c r="J2907" i="21"/>
  <c r="K2906" i="21"/>
  <c r="Q2906" i="21"/>
  <c r="M2906" i="21"/>
  <c r="O2906" i="21"/>
  <c r="K2907" i="21"/>
  <c r="M2907" i="21"/>
  <c r="O2907" i="21"/>
  <c r="Q2907" i="21"/>
  <c r="H2909" i="21"/>
  <c r="J2908" i="21"/>
  <c r="P2908" i="21"/>
  <c r="I2908" i="21"/>
  <c r="N2908" i="21"/>
  <c r="L2908" i="21"/>
  <c r="N2909" i="21"/>
  <c r="H2910" i="21"/>
  <c r="J2909" i="21"/>
  <c r="P2909" i="21"/>
  <c r="I2909" i="21"/>
  <c r="L2909" i="21"/>
  <c r="K2908" i="21"/>
  <c r="M2908" i="21"/>
  <c r="Q2908" i="21"/>
  <c r="O2908" i="21"/>
  <c r="L2910" i="21"/>
  <c r="H2911" i="21"/>
  <c r="J2910" i="21"/>
  <c r="P2910" i="21"/>
  <c r="I2910" i="21"/>
  <c r="N2910" i="21"/>
  <c r="K2909" i="21"/>
  <c r="O2909" i="21"/>
  <c r="M2909" i="21"/>
  <c r="Q2909" i="21"/>
  <c r="H2912" i="21"/>
  <c r="J2911" i="21"/>
  <c r="I2911" i="21"/>
  <c r="P2911" i="21"/>
  <c r="L2911" i="21"/>
  <c r="N2911" i="21"/>
  <c r="Q2910" i="21"/>
  <c r="M2910" i="21"/>
  <c r="O2910" i="21"/>
  <c r="K2910" i="21"/>
  <c r="H2913" i="21"/>
  <c r="N2912" i="21"/>
  <c r="L2912" i="21"/>
  <c r="I2912" i="21"/>
  <c r="J2912" i="21"/>
  <c r="P2912" i="21"/>
  <c r="M2911" i="21"/>
  <c r="O2911" i="21"/>
  <c r="Q2911" i="21"/>
  <c r="K2911" i="21"/>
  <c r="N2913" i="21"/>
  <c r="P2913" i="21"/>
  <c r="I2913" i="21"/>
  <c r="L2913" i="21"/>
  <c r="H2914" i="21"/>
  <c r="J2913" i="21"/>
  <c r="Q2912" i="21"/>
  <c r="M2912" i="21"/>
  <c r="O2912" i="21"/>
  <c r="K2912" i="21"/>
  <c r="K2913" i="21"/>
  <c r="O2913" i="21"/>
  <c r="M2913" i="21"/>
  <c r="Q2913" i="21"/>
  <c r="P2914" i="21"/>
  <c r="J2914" i="21"/>
  <c r="I2914" i="21"/>
  <c r="N2914" i="21"/>
  <c r="H2915" i="21"/>
  <c r="L2914" i="21"/>
  <c r="K2914" i="21"/>
  <c r="Q2914" i="21"/>
  <c r="M2914" i="21"/>
  <c r="O2914" i="21"/>
  <c r="N2915" i="21"/>
  <c r="P2915" i="21"/>
  <c r="H2916" i="21"/>
  <c r="L2915" i="21"/>
  <c r="I2915" i="21"/>
  <c r="J2915" i="21"/>
  <c r="P2916" i="21"/>
  <c r="L2916" i="21"/>
  <c r="N2916" i="21"/>
  <c r="J2916" i="21"/>
  <c r="I2916" i="21"/>
  <c r="H2917" i="21"/>
  <c r="K2915" i="21"/>
  <c r="M2915" i="21"/>
  <c r="Q2915" i="21"/>
  <c r="O2915" i="21"/>
  <c r="K2916" i="21"/>
  <c r="O2916" i="21"/>
  <c r="M2916" i="21"/>
  <c r="Q2916" i="21"/>
  <c r="L2917" i="21"/>
  <c r="I2917" i="21"/>
  <c r="P2917" i="21"/>
  <c r="J2917" i="21"/>
  <c r="H2918" i="21"/>
  <c r="N2917" i="21"/>
  <c r="M2917" i="21"/>
  <c r="Q2917" i="21"/>
  <c r="K2917" i="21"/>
  <c r="O2917" i="21"/>
  <c r="L2918" i="21"/>
  <c r="J2918" i="21"/>
  <c r="P2918" i="21"/>
  <c r="I2918" i="21"/>
  <c r="H2919" i="21"/>
  <c r="N2918" i="21"/>
  <c r="O2918" i="21"/>
  <c r="K2918" i="21"/>
  <c r="Q2918" i="21"/>
  <c r="M2918" i="21"/>
  <c r="I2919" i="21"/>
  <c r="L2919" i="21"/>
  <c r="P2919" i="21"/>
  <c r="N2919" i="21"/>
  <c r="J2919" i="21"/>
  <c r="H2920" i="21"/>
  <c r="M2919" i="21"/>
  <c r="O2919" i="21"/>
  <c r="K2919" i="21"/>
  <c r="Q2919" i="21"/>
  <c r="J2920" i="21"/>
  <c r="N2920" i="21"/>
  <c r="P2920" i="21"/>
  <c r="H2921" i="21"/>
  <c r="I2920" i="21"/>
  <c r="L2920" i="21"/>
  <c r="P2921" i="21"/>
  <c r="J2921" i="21"/>
  <c r="H2922" i="21"/>
  <c r="N2921" i="21"/>
  <c r="I2921" i="21"/>
  <c r="L2921" i="21"/>
  <c r="K2920" i="21"/>
  <c r="M2920" i="21"/>
  <c r="O2920" i="21"/>
  <c r="Q2920" i="21"/>
  <c r="P2922" i="21"/>
  <c r="L2922" i="21"/>
  <c r="I2922" i="21"/>
  <c r="N2922" i="21"/>
  <c r="J2922" i="21"/>
  <c r="H2923" i="21"/>
  <c r="K2921" i="21"/>
  <c r="M2921" i="21"/>
  <c r="O2921" i="21"/>
  <c r="Q2921" i="21"/>
  <c r="K2922" i="21"/>
  <c r="Q2922" i="21"/>
  <c r="M2922" i="21"/>
  <c r="O2922" i="21"/>
  <c r="N2923" i="21"/>
  <c r="I2923" i="21"/>
  <c r="L2923" i="21"/>
  <c r="H2924" i="21"/>
  <c r="P2923" i="21"/>
  <c r="J2923" i="21"/>
  <c r="M2923" i="21"/>
  <c r="Q2923" i="21"/>
  <c r="O2923" i="21"/>
  <c r="K2923" i="21"/>
  <c r="J2924" i="21"/>
  <c r="N2924" i="21"/>
  <c r="H2925" i="21"/>
  <c r="I2924" i="21"/>
  <c r="P2924" i="21"/>
  <c r="L2924" i="21"/>
  <c r="J2925" i="21"/>
  <c r="H2926" i="21"/>
  <c r="N2925" i="21"/>
  <c r="P2925" i="21"/>
  <c r="I2925" i="21"/>
  <c r="L2925" i="21"/>
  <c r="Q2924" i="21"/>
  <c r="O2924" i="21"/>
  <c r="K2924" i="21"/>
  <c r="M2924" i="21"/>
  <c r="N2926" i="21"/>
  <c r="J2926" i="21"/>
  <c r="I2926" i="21"/>
  <c r="L2926" i="21"/>
  <c r="H2927" i="21"/>
  <c r="P2926" i="21"/>
  <c r="K2925" i="21"/>
  <c r="M2925" i="21"/>
  <c r="O2925" i="21"/>
  <c r="Q2925" i="21"/>
  <c r="K2926" i="21"/>
  <c r="Q2926" i="21"/>
  <c r="M2926" i="21"/>
  <c r="O2926" i="21"/>
  <c r="J2927" i="21"/>
  <c r="P2927" i="21"/>
  <c r="I2927" i="21"/>
  <c r="N2927" i="21"/>
  <c r="H2928" i="21"/>
  <c r="L2927" i="21"/>
  <c r="K2927" i="21"/>
  <c r="Q2927" i="21"/>
  <c r="M2927" i="21"/>
  <c r="O2927" i="21"/>
  <c r="H2929" i="21"/>
  <c r="I2928" i="21"/>
  <c r="P2928" i="21"/>
  <c r="N2928" i="21"/>
  <c r="L2928" i="21"/>
  <c r="J2928" i="21"/>
  <c r="H2930" i="21"/>
  <c r="N2929" i="21"/>
  <c r="P2929" i="21"/>
  <c r="J2929" i="21"/>
  <c r="I2929" i="21"/>
  <c r="L2929" i="21"/>
  <c r="M2928" i="21"/>
  <c r="K2928" i="21"/>
  <c r="Q2928" i="21"/>
  <c r="O2928" i="21"/>
  <c r="N2930" i="21"/>
  <c r="J2930" i="21"/>
  <c r="I2930" i="21"/>
  <c r="L2930" i="21"/>
  <c r="H2931" i="21"/>
  <c r="P2930" i="21"/>
  <c r="Q2929" i="21"/>
  <c r="M2929" i="21"/>
  <c r="O2929" i="21"/>
  <c r="K2929" i="21"/>
  <c r="K2930" i="21"/>
  <c r="Q2930" i="21"/>
  <c r="M2930" i="21"/>
  <c r="O2930" i="21"/>
  <c r="P2931" i="21"/>
  <c r="H2932" i="21"/>
  <c r="N2931" i="21"/>
  <c r="I2931" i="21"/>
  <c r="L2931" i="21"/>
  <c r="J2931" i="21"/>
  <c r="J2932" i="21"/>
  <c r="P2932" i="21"/>
  <c r="L2932" i="21"/>
  <c r="I2932" i="21"/>
  <c r="H2933" i="21"/>
  <c r="N2932" i="21"/>
  <c r="K2931" i="21"/>
  <c r="Q2931" i="21"/>
  <c r="M2931" i="21"/>
  <c r="O2931" i="21"/>
  <c r="O2932" i="21"/>
  <c r="Q2932" i="21"/>
  <c r="M2932" i="21"/>
  <c r="K2932" i="21"/>
  <c r="N2933" i="21"/>
  <c r="J2933" i="21"/>
  <c r="H2934" i="21"/>
  <c r="L2933" i="21"/>
  <c r="I2933" i="21"/>
  <c r="P2933" i="21"/>
  <c r="P2934" i="21"/>
  <c r="N2934" i="21"/>
  <c r="H2935" i="21"/>
  <c r="J2934" i="21"/>
  <c r="I2934" i="21"/>
  <c r="L2934" i="21"/>
  <c r="Q2933" i="21"/>
  <c r="K2933" i="21"/>
  <c r="O2933" i="21"/>
  <c r="M2933" i="21"/>
  <c r="P2935" i="21"/>
  <c r="L2935" i="21"/>
  <c r="N2935" i="21"/>
  <c r="H2936" i="21"/>
  <c r="J2935" i="21"/>
  <c r="I2935" i="21"/>
  <c r="K2934" i="21"/>
  <c r="Q2934" i="21"/>
  <c r="M2934" i="21"/>
  <c r="O2934" i="21"/>
  <c r="L2936" i="21"/>
  <c r="I2936" i="21"/>
  <c r="H2937" i="21"/>
  <c r="N2936" i="21"/>
  <c r="J2936" i="21"/>
  <c r="P2936" i="21"/>
  <c r="O2935" i="21"/>
  <c r="K2935" i="21"/>
  <c r="M2935" i="21"/>
  <c r="Q2935" i="21"/>
  <c r="Q2936" i="21"/>
  <c r="K2936" i="21"/>
  <c r="O2936" i="21"/>
  <c r="M2936" i="21"/>
  <c r="L2937" i="21"/>
  <c r="J2937" i="21"/>
  <c r="H2938" i="21"/>
  <c r="P2937" i="21"/>
  <c r="I2937" i="21"/>
  <c r="N2937" i="21"/>
  <c r="P2938" i="21"/>
  <c r="J2938" i="21"/>
  <c r="N2938" i="21"/>
  <c r="H2939" i="21"/>
  <c r="I2938" i="21"/>
  <c r="L2938" i="21"/>
  <c r="O2937" i="21"/>
  <c r="Q2937" i="21"/>
  <c r="K2937" i="21"/>
  <c r="M2937" i="21"/>
  <c r="I2939" i="21"/>
  <c r="L2939" i="21"/>
  <c r="J2939" i="21"/>
  <c r="P2939" i="21"/>
  <c r="H2940" i="21"/>
  <c r="N2939" i="21"/>
  <c r="K2938" i="21"/>
  <c r="Q2938" i="21"/>
  <c r="M2938" i="21"/>
  <c r="O2938" i="21"/>
  <c r="Q2939" i="21"/>
  <c r="O2939" i="21"/>
  <c r="M2939" i="21"/>
  <c r="K2939" i="21"/>
  <c r="J2940" i="21"/>
  <c r="I2940" i="21"/>
  <c r="H2941" i="21"/>
  <c r="L2940" i="21"/>
  <c r="N2940" i="21"/>
  <c r="P2940" i="21"/>
  <c r="O2940" i="21"/>
  <c r="M2940" i="21"/>
  <c r="K2940" i="21"/>
  <c r="Q2940" i="21"/>
  <c r="J2941" i="21"/>
  <c r="N2941" i="21"/>
  <c r="H2942" i="21"/>
  <c r="L2941" i="21"/>
  <c r="I2941" i="21"/>
  <c r="P2941" i="21"/>
  <c r="J2942" i="21"/>
  <c r="I2942" i="21"/>
  <c r="P2942" i="21"/>
  <c r="L2942" i="21"/>
  <c r="N2942" i="21"/>
  <c r="H2943" i="21"/>
  <c r="M2941" i="21"/>
  <c r="K2941" i="21"/>
  <c r="Q2941" i="21"/>
  <c r="O2941" i="21"/>
  <c r="M2942" i="21"/>
  <c r="Q2942" i="21"/>
  <c r="O2942" i="21"/>
  <c r="K2942" i="21"/>
  <c r="P2943" i="21"/>
  <c r="L2943" i="21"/>
  <c r="N2943" i="21"/>
  <c r="H2944" i="21"/>
  <c r="I2943" i="21"/>
  <c r="J2943" i="21"/>
  <c r="H2945" i="21"/>
  <c r="I2944" i="21"/>
  <c r="N2944" i="21"/>
  <c r="J2944" i="21"/>
  <c r="P2944" i="21"/>
  <c r="L2944" i="21"/>
  <c r="M2943" i="21"/>
  <c r="Q2943" i="21"/>
  <c r="O2943" i="21"/>
  <c r="K2943" i="21"/>
  <c r="N2945" i="21"/>
  <c r="P2945" i="21"/>
  <c r="L2945" i="21"/>
  <c r="H2946" i="21"/>
  <c r="J2945" i="21"/>
  <c r="I2945" i="21"/>
  <c r="O2944" i="21"/>
  <c r="Q2944" i="21"/>
  <c r="M2944" i="21"/>
  <c r="K2944" i="21"/>
  <c r="J2946" i="21"/>
  <c r="N2946" i="21"/>
  <c r="H2947" i="21"/>
  <c r="L2946" i="21"/>
  <c r="I2946" i="21"/>
  <c r="P2946" i="21"/>
  <c r="K2945" i="21"/>
  <c r="Q2945" i="21"/>
  <c r="O2945" i="21"/>
  <c r="M2945" i="21"/>
  <c r="H2948" i="21"/>
  <c r="J2947" i="21"/>
  <c r="I2947" i="21"/>
  <c r="N2947" i="21"/>
  <c r="P2947" i="21"/>
  <c r="L2947" i="21"/>
  <c r="Q2946" i="21"/>
  <c r="M2946" i="21"/>
  <c r="O2946" i="21"/>
  <c r="K2946" i="21"/>
  <c r="J2948" i="21"/>
  <c r="I2948" i="21"/>
  <c r="H2949" i="21"/>
  <c r="N2948" i="21"/>
  <c r="P2948" i="21"/>
  <c r="L2948" i="21"/>
  <c r="K2947" i="21"/>
  <c r="Q2947" i="21"/>
  <c r="M2947" i="21"/>
  <c r="O2947" i="21"/>
  <c r="K2948" i="21"/>
  <c r="O2948" i="21"/>
  <c r="M2948" i="21"/>
  <c r="Q2948" i="21"/>
  <c r="L2949" i="21"/>
  <c r="P2949" i="21"/>
  <c r="I2949" i="21"/>
  <c r="J2949" i="21"/>
  <c r="H2950" i="21"/>
  <c r="N2949" i="21"/>
  <c r="K2949" i="21"/>
  <c r="Q2949" i="21"/>
  <c r="O2949" i="21"/>
  <c r="M2949" i="21"/>
  <c r="L2950" i="21"/>
  <c r="H2951" i="21"/>
  <c r="J2950" i="21"/>
  <c r="P2950" i="21"/>
  <c r="I2950" i="21"/>
  <c r="N2950" i="21"/>
  <c r="I2951" i="21"/>
  <c r="L2951" i="21"/>
  <c r="P2951" i="21"/>
  <c r="J2951" i="21"/>
  <c r="N2951" i="21"/>
  <c r="H2952" i="21"/>
  <c r="Q2950" i="21"/>
  <c r="O2950" i="21"/>
  <c r="K2950" i="21"/>
  <c r="M2950" i="21"/>
  <c r="O2951" i="21"/>
  <c r="K2951" i="21"/>
  <c r="Q2951" i="21"/>
  <c r="M2951" i="21"/>
  <c r="I2952" i="21"/>
  <c r="P2952" i="21"/>
  <c r="N2952" i="21"/>
  <c r="L2952" i="21"/>
  <c r="J2952" i="21"/>
  <c r="H2953" i="21"/>
  <c r="K2952" i="21"/>
  <c r="M2952" i="21"/>
  <c r="Q2952" i="21"/>
  <c r="O2952" i="21"/>
  <c r="J2953" i="21"/>
  <c r="I2953" i="21"/>
  <c r="L2953" i="21"/>
  <c r="P2953" i="21"/>
  <c r="H2954" i="21"/>
  <c r="N2953" i="21"/>
  <c r="K2953" i="21"/>
  <c r="Q2953" i="21"/>
  <c r="O2953" i="21"/>
  <c r="M2953" i="21"/>
  <c r="J2954" i="21"/>
  <c r="H2955" i="21"/>
  <c r="I2954" i="21"/>
  <c r="N2954" i="21"/>
  <c r="P2954" i="21"/>
  <c r="L2954" i="21"/>
  <c r="L2955" i="21"/>
  <c r="H2956" i="21"/>
  <c r="P2955" i="21"/>
  <c r="J2955" i="21"/>
  <c r="N2955" i="21"/>
  <c r="I2955" i="21"/>
  <c r="K2954" i="21"/>
  <c r="O2954" i="21"/>
  <c r="Q2954" i="21"/>
  <c r="M2954" i="21"/>
  <c r="H2957" i="21"/>
  <c r="I2956" i="21"/>
  <c r="P2956" i="21"/>
  <c r="L2956" i="21"/>
  <c r="N2956" i="21"/>
  <c r="J2956" i="21"/>
  <c r="K2955" i="21"/>
  <c r="Q2955" i="21"/>
  <c r="O2955" i="21"/>
  <c r="M2955" i="21"/>
  <c r="N2957" i="21"/>
  <c r="H2958" i="21"/>
  <c r="I2957" i="21"/>
  <c r="P2957" i="21"/>
  <c r="L2957" i="21"/>
  <c r="J2957" i="21"/>
  <c r="Q2956" i="21"/>
  <c r="K2956" i="21"/>
  <c r="O2956" i="21"/>
  <c r="M2956" i="21"/>
  <c r="J2958" i="21"/>
  <c r="H2959" i="21"/>
  <c r="L2958" i="21"/>
  <c r="I2958" i="21"/>
  <c r="N2958" i="21"/>
  <c r="P2958" i="21"/>
  <c r="O2957" i="21"/>
  <c r="M2957" i="21"/>
  <c r="Q2957" i="21"/>
  <c r="K2957" i="21"/>
  <c r="I2959" i="21"/>
  <c r="L2959" i="21"/>
  <c r="J2959" i="21"/>
  <c r="P2959" i="21"/>
  <c r="N2959" i="21"/>
  <c r="H2960" i="21"/>
  <c r="Q2958" i="21"/>
  <c r="K2958" i="21"/>
  <c r="M2958" i="21"/>
  <c r="O2958" i="21"/>
  <c r="O2959" i="21"/>
  <c r="M2959" i="21"/>
  <c r="K2959" i="21"/>
  <c r="Q2959" i="21"/>
  <c r="I2960" i="21"/>
  <c r="H2961" i="21"/>
  <c r="P2960" i="21"/>
  <c r="L2960" i="21"/>
  <c r="N2960" i="21"/>
  <c r="J2960" i="21"/>
  <c r="Q2960" i="21"/>
  <c r="O2960" i="21"/>
  <c r="K2960" i="21"/>
  <c r="M2960" i="21"/>
  <c r="I2961" i="21"/>
  <c r="J2961" i="21"/>
  <c r="H2962" i="21"/>
  <c r="P2961" i="21"/>
  <c r="N2961" i="21"/>
  <c r="L2961" i="21"/>
  <c r="Q2961" i="21"/>
  <c r="K2961" i="21"/>
  <c r="O2961" i="21"/>
  <c r="M2961" i="21"/>
  <c r="I2962" i="21"/>
  <c r="H2963" i="21"/>
  <c r="J2962" i="21"/>
  <c r="P2962" i="21"/>
  <c r="L2962" i="21"/>
  <c r="N2962" i="21"/>
  <c r="O2962" i="21"/>
  <c r="K2962" i="21"/>
  <c r="Q2962" i="21"/>
  <c r="M2962" i="21"/>
  <c r="N2963" i="21"/>
  <c r="L2963" i="21"/>
  <c r="I2963" i="21"/>
  <c r="H2964" i="21"/>
  <c r="P2963" i="21"/>
  <c r="J2963" i="21"/>
  <c r="K2963" i="21"/>
  <c r="M2963" i="21"/>
  <c r="O2963" i="21"/>
  <c r="Q2963" i="21"/>
  <c r="H2965" i="21"/>
  <c r="L2964" i="21"/>
  <c r="N2964" i="21"/>
  <c r="J2964" i="21"/>
  <c r="I2964" i="21"/>
  <c r="P2964" i="21"/>
  <c r="I2965" i="21"/>
  <c r="L2965" i="21"/>
  <c r="J2965" i="21"/>
  <c r="P2965" i="21"/>
  <c r="N2965" i="21"/>
  <c r="H2966" i="21"/>
  <c r="Q2964" i="21"/>
  <c r="O2964" i="21"/>
  <c r="M2964" i="21"/>
  <c r="K2964" i="21"/>
  <c r="O2965" i="21"/>
  <c r="M2965" i="21"/>
  <c r="Q2965" i="21"/>
  <c r="K2965" i="21"/>
  <c r="H2967" i="21"/>
  <c r="N2966" i="21"/>
  <c r="L2966" i="21"/>
  <c r="I2966" i="21"/>
  <c r="J2966" i="21"/>
  <c r="P2966" i="21"/>
  <c r="I2967" i="21"/>
  <c r="N2967" i="21"/>
  <c r="J2967" i="21"/>
  <c r="L2967" i="21"/>
  <c r="P2967" i="21"/>
  <c r="H2968" i="21"/>
  <c r="K2966" i="21"/>
  <c r="Q2966" i="21"/>
  <c r="M2966" i="21"/>
  <c r="O2966" i="21"/>
  <c r="K2967" i="21"/>
  <c r="Q2967" i="21"/>
  <c r="O2967" i="21"/>
  <c r="M2967" i="21"/>
  <c r="P2968" i="21"/>
  <c r="I2968" i="21"/>
  <c r="H2969" i="21"/>
  <c r="L2968" i="21"/>
  <c r="N2968" i="21"/>
  <c r="J2968" i="21"/>
  <c r="Q2968" i="21"/>
  <c r="M2968" i="21"/>
  <c r="K2968" i="21"/>
  <c r="O2968" i="21"/>
  <c r="P2969" i="21"/>
  <c r="H2970" i="21"/>
  <c r="J2969" i="21"/>
  <c r="I2969" i="21"/>
  <c r="N2969" i="21"/>
  <c r="L2969" i="21"/>
  <c r="L2970" i="21"/>
  <c r="P2970" i="21"/>
  <c r="J2970" i="21"/>
  <c r="H2971" i="21"/>
  <c r="I2970" i="21"/>
  <c r="N2970" i="21"/>
  <c r="O2969" i="21"/>
  <c r="K2969" i="21"/>
  <c r="Q2969" i="21"/>
  <c r="M2969" i="21"/>
  <c r="I2971" i="21"/>
  <c r="L2971" i="21"/>
  <c r="J2971" i="21"/>
  <c r="P2971" i="21"/>
  <c r="N2971" i="21"/>
  <c r="H2972" i="21"/>
  <c r="K2970" i="21"/>
  <c r="Q2970" i="21"/>
  <c r="M2970" i="21"/>
  <c r="O2970" i="21"/>
  <c r="Q2971" i="21"/>
  <c r="O2971" i="21"/>
  <c r="M2971" i="21"/>
  <c r="K2971" i="21"/>
  <c r="I2972" i="21"/>
  <c r="H2973" i="21"/>
  <c r="J2972" i="21"/>
  <c r="L2972" i="21"/>
  <c r="N2972" i="21"/>
  <c r="P2972" i="21"/>
  <c r="Q2972" i="21"/>
  <c r="O2972" i="21"/>
  <c r="M2972" i="21"/>
  <c r="K2972" i="21"/>
  <c r="J2973" i="21"/>
  <c r="H2974" i="21"/>
  <c r="I2973" i="21"/>
  <c r="N2973" i="21"/>
  <c r="L2973" i="21"/>
  <c r="P2973" i="21"/>
  <c r="P2974" i="21"/>
  <c r="I2974" i="21"/>
  <c r="H2975" i="21"/>
  <c r="N2974" i="21"/>
  <c r="J2974" i="21"/>
  <c r="L2974" i="21"/>
  <c r="M2973" i="21"/>
  <c r="K2973" i="21"/>
  <c r="Q2973" i="21"/>
  <c r="O2973" i="21"/>
  <c r="K2974" i="21"/>
  <c r="Q2974" i="21"/>
  <c r="M2974" i="21"/>
  <c r="O2974" i="21"/>
  <c r="P2975" i="21"/>
  <c r="I2975" i="21"/>
  <c r="H2976" i="21"/>
  <c r="N2975" i="21"/>
  <c r="L2975" i="21"/>
  <c r="J2975" i="21"/>
  <c r="M2975" i="21"/>
  <c r="Q2975" i="21"/>
  <c r="O2975" i="21"/>
  <c r="K2975" i="21"/>
  <c r="L2976" i="21"/>
  <c r="H2977" i="21"/>
  <c r="P2976" i="21"/>
  <c r="I2976" i="21"/>
  <c r="N2976" i="21"/>
  <c r="J2976" i="21"/>
  <c r="I2977" i="21"/>
  <c r="H2978" i="21"/>
  <c r="J2977" i="21"/>
  <c r="N2977" i="21"/>
  <c r="L2977" i="21"/>
  <c r="P2977" i="21"/>
  <c r="K2976" i="21"/>
  <c r="O2976" i="21"/>
  <c r="Q2976" i="21"/>
  <c r="M2976" i="21"/>
  <c r="Q2977" i="21"/>
  <c r="O2977" i="21"/>
  <c r="M2977" i="21"/>
  <c r="K2977" i="21"/>
  <c r="P2978" i="21"/>
  <c r="H2979" i="21"/>
  <c r="J2978" i="21"/>
  <c r="L2978" i="21"/>
  <c r="N2978" i="21"/>
  <c r="I2978" i="21"/>
  <c r="I2979" i="21"/>
  <c r="N2979" i="21"/>
  <c r="H2980" i="21"/>
  <c r="J2979" i="21"/>
  <c r="P2979" i="21"/>
  <c r="L2979" i="21"/>
  <c r="O2978" i="21"/>
  <c r="K2978" i="21"/>
  <c r="Q2978" i="21"/>
  <c r="M2978" i="21"/>
  <c r="M2979" i="21"/>
  <c r="K2979" i="21"/>
  <c r="O2979" i="21"/>
  <c r="Q2979" i="21"/>
  <c r="N2980" i="21"/>
  <c r="L2980" i="21"/>
  <c r="J2980" i="21"/>
  <c r="H2981" i="21"/>
  <c r="P2980" i="21"/>
  <c r="I2980" i="21"/>
  <c r="P2981" i="21"/>
  <c r="H2982" i="21"/>
  <c r="I2981" i="21"/>
  <c r="J2981" i="21"/>
  <c r="N2981" i="21"/>
  <c r="L2981" i="21"/>
  <c r="K2980" i="21"/>
  <c r="M2980" i="21"/>
  <c r="Q2980" i="21"/>
  <c r="O2980" i="21"/>
  <c r="L2982" i="21"/>
  <c r="H2983" i="21"/>
  <c r="I2982" i="21"/>
  <c r="P2982" i="21"/>
  <c r="N2982" i="21"/>
  <c r="J2982" i="21"/>
  <c r="K2981" i="21"/>
  <c r="O2981" i="21"/>
  <c r="M2981" i="21"/>
  <c r="Q2981" i="21"/>
  <c r="I2983" i="21"/>
  <c r="H2984" i="21"/>
  <c r="P2983" i="21"/>
  <c r="N2983" i="21"/>
  <c r="L2983" i="21"/>
  <c r="J2983" i="21"/>
  <c r="Q2982" i="21"/>
  <c r="M2982" i="21"/>
  <c r="O2982" i="21"/>
  <c r="K2982" i="21"/>
  <c r="O2983" i="21"/>
  <c r="K2983" i="21"/>
  <c r="Q2983" i="21"/>
  <c r="M2983" i="21"/>
  <c r="L2984" i="21"/>
  <c r="P2984" i="21"/>
  <c r="N2984" i="21"/>
  <c r="H2985" i="21"/>
  <c r="I2984" i="21"/>
  <c r="J2984" i="21"/>
  <c r="H2986" i="21"/>
  <c r="N2985" i="21"/>
  <c r="J2985" i="21"/>
  <c r="P2985" i="21"/>
  <c r="L2985" i="21"/>
  <c r="I2985" i="21"/>
  <c r="M2984" i="21"/>
  <c r="Q2984" i="21"/>
  <c r="O2984" i="21"/>
  <c r="K2984" i="21"/>
  <c r="J2986" i="21"/>
  <c r="I2986" i="21"/>
  <c r="H2987" i="21"/>
  <c r="P2986" i="21"/>
  <c r="N2986" i="21"/>
  <c r="L2986" i="21"/>
  <c r="M2985" i="21"/>
  <c r="Q2985" i="21"/>
  <c r="K2985" i="21"/>
  <c r="O2985" i="21"/>
  <c r="O2986" i="21"/>
  <c r="K2986" i="21"/>
  <c r="Q2986" i="21"/>
  <c r="M2986" i="21"/>
  <c r="N2987" i="21"/>
  <c r="L2987" i="21"/>
  <c r="H2988" i="21"/>
  <c r="P2987" i="21"/>
  <c r="I2987" i="21"/>
  <c r="J2987" i="21"/>
  <c r="I2988" i="21"/>
  <c r="P2988" i="21"/>
  <c r="H2989" i="21"/>
  <c r="L2988" i="21"/>
  <c r="N2988" i="21"/>
  <c r="J2988" i="21"/>
  <c r="M2987" i="21"/>
  <c r="K2987" i="21"/>
  <c r="Q2987" i="21"/>
  <c r="O2987" i="21"/>
  <c r="K2988" i="21"/>
  <c r="M2988" i="21"/>
  <c r="O2988" i="21"/>
  <c r="Q2988" i="21"/>
  <c r="N2989" i="21"/>
  <c r="I2989" i="21"/>
  <c r="J2989" i="21"/>
  <c r="H2990" i="21"/>
  <c r="L2989" i="21"/>
  <c r="P2989" i="21"/>
  <c r="O2989" i="21"/>
  <c r="M2989" i="21"/>
  <c r="Q2989" i="21"/>
  <c r="K2989" i="21"/>
  <c r="P2990" i="21"/>
  <c r="L2990" i="21"/>
  <c r="J2990" i="21"/>
  <c r="N2990" i="21"/>
  <c r="I2990" i="21"/>
  <c r="H2991" i="21"/>
  <c r="M2990" i="21"/>
  <c r="K2990" i="21"/>
  <c r="O2990" i="21"/>
  <c r="Q2990" i="21"/>
  <c r="I2991" i="21"/>
  <c r="P2991" i="21"/>
  <c r="N2991" i="21"/>
  <c r="J2991" i="21"/>
  <c r="L2991" i="21"/>
  <c r="H2992" i="21"/>
  <c r="M2991" i="21"/>
  <c r="Q2991" i="21"/>
  <c r="O2991" i="21"/>
  <c r="K2991" i="21"/>
  <c r="I2992" i="21"/>
  <c r="H2993" i="21"/>
  <c r="J2992" i="21"/>
  <c r="L2992" i="21"/>
  <c r="N2992" i="21"/>
  <c r="P2992" i="21"/>
  <c r="Q2992" i="21"/>
  <c r="M2992" i="21"/>
  <c r="K2992" i="21"/>
  <c r="O2992" i="21"/>
  <c r="I2993" i="21"/>
  <c r="P2993" i="21"/>
  <c r="J2993" i="21"/>
  <c r="L2993" i="21"/>
  <c r="N2993" i="21"/>
  <c r="H2994" i="21"/>
  <c r="K2993" i="21"/>
  <c r="M2993" i="21"/>
  <c r="O2993" i="21"/>
  <c r="Q2993" i="21"/>
  <c r="L2994" i="21"/>
  <c r="H2995" i="21"/>
  <c r="N2994" i="21"/>
  <c r="P2994" i="21"/>
  <c r="I2994" i="21"/>
  <c r="J2994" i="21"/>
  <c r="P2995" i="21"/>
  <c r="H2996" i="21"/>
  <c r="L2995" i="21"/>
  <c r="I2995" i="21"/>
  <c r="N2995" i="21"/>
  <c r="J2995" i="21"/>
  <c r="O2994" i="21"/>
  <c r="Q2994" i="21"/>
  <c r="M2994" i="21"/>
  <c r="K2994" i="21"/>
  <c r="P2996" i="21"/>
  <c r="I2996" i="21"/>
  <c r="J2996" i="21"/>
  <c r="N2996" i="21"/>
  <c r="L2996" i="21"/>
  <c r="H2997" i="21"/>
  <c r="Q2995" i="21"/>
  <c r="M2995" i="21"/>
  <c r="O2995" i="21"/>
  <c r="K2995" i="21"/>
  <c r="O2996" i="21"/>
  <c r="Q2996" i="21"/>
  <c r="K2996" i="21"/>
  <c r="M2996" i="21"/>
  <c r="J2997" i="21"/>
  <c r="H2998" i="21"/>
  <c r="P2997" i="21"/>
  <c r="N2997" i="21"/>
  <c r="L2997" i="21"/>
  <c r="I2997" i="21"/>
  <c r="I2998" i="21"/>
  <c r="H2999" i="21"/>
  <c r="P2998" i="21"/>
  <c r="N2998" i="21"/>
  <c r="L2998" i="21"/>
  <c r="J2998" i="21"/>
  <c r="M2997" i="21"/>
  <c r="K2997" i="21"/>
  <c r="Q2997" i="21"/>
  <c r="O2997" i="21"/>
  <c r="M2998" i="21"/>
  <c r="Q2998" i="21"/>
  <c r="O2998" i="21"/>
  <c r="K2998" i="21"/>
  <c r="N2999" i="21"/>
  <c r="P2999" i="21"/>
  <c r="I2999" i="21"/>
  <c r="L2999" i="21"/>
  <c r="J2999" i="21"/>
  <c r="H3000" i="21"/>
  <c r="Q2999" i="21"/>
  <c r="M2999" i="21"/>
  <c r="K2999" i="21"/>
  <c r="O2999" i="21"/>
  <c r="P3000" i="21"/>
  <c r="H3001" i="21"/>
  <c r="L3000" i="21"/>
  <c r="I3000" i="21"/>
  <c r="N3000" i="21"/>
  <c r="J3000" i="21"/>
  <c r="P3001" i="21"/>
  <c r="I3001" i="21"/>
  <c r="L3001" i="21"/>
  <c r="H3002" i="21"/>
  <c r="N3001" i="21"/>
  <c r="J3001" i="21"/>
  <c r="Q3000" i="21"/>
  <c r="O3000" i="21"/>
  <c r="M3000" i="21"/>
  <c r="K3000" i="21"/>
  <c r="K3001" i="21"/>
  <c r="O3001" i="21"/>
  <c r="M3001" i="21"/>
  <c r="Q3001" i="21"/>
  <c r="H3003" i="21"/>
  <c r="J3002" i="21"/>
  <c r="P3002" i="21"/>
  <c r="N3002" i="21"/>
  <c r="L3002" i="21"/>
  <c r="I3002" i="21"/>
  <c r="L3003" i="21"/>
  <c r="P3003" i="21"/>
  <c r="N3003" i="21"/>
  <c r="I3003" i="21"/>
  <c r="J3003" i="21"/>
  <c r="H3004" i="21"/>
  <c r="O3002" i="21"/>
  <c r="K3002" i="21"/>
  <c r="Q3002" i="21"/>
  <c r="M3002" i="21"/>
  <c r="M3003" i="21"/>
  <c r="O3003" i="21"/>
  <c r="K3003" i="21"/>
  <c r="Q3003" i="21"/>
  <c r="J3004" i="21"/>
  <c r="H3005" i="21"/>
  <c r="I3004" i="21"/>
  <c r="N3004" i="21"/>
  <c r="L3004" i="21"/>
  <c r="P3004" i="21"/>
  <c r="P3005" i="21"/>
  <c r="N3005" i="21"/>
  <c r="J3005" i="21"/>
  <c r="I3005" i="21"/>
  <c r="L3005" i="21"/>
  <c r="H3006" i="21"/>
  <c r="Q3004" i="21"/>
  <c r="K3004" i="21"/>
  <c r="O3004" i="21"/>
  <c r="M3004" i="21"/>
  <c r="O3005" i="21"/>
  <c r="K3005" i="21"/>
  <c r="M3005" i="21"/>
  <c r="Q3005" i="21"/>
  <c r="L3006" i="21"/>
  <c r="I3006" i="21"/>
  <c r="P3006" i="21"/>
  <c r="H3007" i="21"/>
  <c r="N3006" i="21"/>
  <c r="J3006" i="21"/>
  <c r="M3006" i="21"/>
  <c r="Q3006" i="21"/>
  <c r="O3006" i="21"/>
  <c r="K3006" i="21"/>
  <c r="N3007" i="21"/>
  <c r="P3007" i="21"/>
  <c r="I3007" i="21"/>
  <c r="L3007" i="21"/>
  <c r="J3007" i="21"/>
  <c r="H3008" i="21"/>
  <c r="Q3007" i="21"/>
  <c r="O3007" i="21"/>
  <c r="M3007" i="21"/>
  <c r="K3007" i="21"/>
  <c r="L3008" i="21"/>
  <c r="J3008" i="21"/>
  <c r="P3008" i="21"/>
  <c r="H3009" i="21"/>
  <c r="N3008" i="21"/>
  <c r="I3008" i="21"/>
  <c r="H3010" i="21"/>
  <c r="J3009" i="21"/>
  <c r="N3009" i="21"/>
  <c r="L3009" i="21"/>
  <c r="I3009" i="21"/>
  <c r="P3009" i="21"/>
  <c r="M3008" i="21"/>
  <c r="K3008" i="21"/>
  <c r="O3008" i="21"/>
  <c r="Q3008" i="21"/>
  <c r="L3010" i="21"/>
  <c r="N3010" i="21"/>
  <c r="I3010" i="21"/>
  <c r="J3010" i="21"/>
  <c r="H3011" i="21"/>
  <c r="P3010" i="21"/>
  <c r="O3009" i="21"/>
  <c r="M3009" i="21"/>
  <c r="Q3009" i="21"/>
  <c r="K3009" i="21"/>
  <c r="O3010" i="21"/>
  <c r="K3010" i="21"/>
  <c r="Q3010" i="21"/>
  <c r="M3010" i="21"/>
  <c r="J3011" i="21"/>
  <c r="N3011" i="21"/>
  <c r="L3011" i="21"/>
  <c r="P3011" i="21"/>
  <c r="H3012" i="21"/>
  <c r="I3011" i="21"/>
  <c r="I3012" i="21"/>
  <c r="J3012" i="21"/>
  <c r="P3012" i="21"/>
  <c r="H3013" i="21"/>
  <c r="N3012" i="21"/>
  <c r="L3012" i="21"/>
  <c r="M3011" i="21"/>
  <c r="O3011" i="21"/>
  <c r="Q3011" i="21"/>
  <c r="K3011" i="21"/>
  <c r="O3012" i="21"/>
  <c r="K3012" i="21"/>
  <c r="M3012" i="21"/>
  <c r="Q3012" i="21"/>
  <c r="L3013" i="21"/>
  <c r="N3013" i="21"/>
  <c r="I3013" i="21"/>
  <c r="J3013" i="21"/>
  <c r="H3014" i="21"/>
  <c r="P3013" i="21"/>
  <c r="O3013" i="21"/>
  <c r="Q3013" i="21"/>
  <c r="M3013" i="21"/>
  <c r="K3013" i="21"/>
  <c r="H3015" i="21"/>
  <c r="N3014" i="21"/>
  <c r="L3014" i="21"/>
  <c r="I3014" i="21"/>
  <c r="J3014" i="21"/>
  <c r="P3014" i="21"/>
  <c r="H3016" i="21"/>
  <c r="N3015" i="21"/>
  <c r="I3015" i="21"/>
  <c r="P3015" i="21"/>
  <c r="L3015" i="21"/>
  <c r="J3015" i="21"/>
  <c r="Q3014" i="21"/>
  <c r="M3014" i="21"/>
  <c r="O3014" i="21"/>
  <c r="K3014" i="21"/>
  <c r="L3016" i="21"/>
  <c r="I3016" i="21"/>
  <c r="P3016" i="21"/>
  <c r="N3016" i="21"/>
  <c r="H3017" i="21"/>
  <c r="J3016" i="21"/>
  <c r="O3015" i="21"/>
  <c r="M3015" i="21"/>
  <c r="K3015" i="21"/>
  <c r="Q3015" i="21"/>
  <c r="K3016" i="21"/>
  <c r="M3016" i="21"/>
  <c r="Q3016" i="21"/>
  <c r="O3016" i="21"/>
  <c r="L3017" i="21"/>
  <c r="N3017" i="21"/>
  <c r="H3018" i="21"/>
  <c r="P3017" i="21"/>
  <c r="J3017" i="21"/>
  <c r="I3017" i="21"/>
  <c r="I3018" i="21"/>
  <c r="L3018" i="21"/>
  <c r="N3018" i="21"/>
  <c r="J3018" i="21"/>
  <c r="H3019" i="21"/>
  <c r="P3018" i="21"/>
  <c r="Q3017" i="21"/>
  <c r="M3017" i="21"/>
  <c r="K3017" i="21"/>
  <c r="O3017" i="21"/>
  <c r="O3018" i="21"/>
  <c r="Q3018" i="21"/>
  <c r="K3018" i="21"/>
  <c r="M3018" i="21"/>
  <c r="P3019" i="21"/>
  <c r="J3019" i="21"/>
  <c r="N3019" i="21"/>
  <c r="I3019" i="21"/>
  <c r="L3019" i="21"/>
  <c r="H3020" i="21"/>
  <c r="O3019" i="21"/>
  <c r="K3019" i="21"/>
  <c r="Q3019" i="21"/>
  <c r="M3019" i="21"/>
  <c r="H3021" i="21"/>
  <c r="J3020" i="21"/>
  <c r="I3020" i="21"/>
  <c r="N3020" i="21"/>
  <c r="P3020" i="21"/>
  <c r="L3020" i="21"/>
  <c r="N3021" i="21"/>
  <c r="H3022" i="21"/>
  <c r="P3021" i="21"/>
  <c r="I3021" i="21"/>
  <c r="L3021" i="21"/>
  <c r="J3021" i="21"/>
  <c r="K3020" i="21"/>
  <c r="O3020" i="21"/>
  <c r="M3020" i="21"/>
  <c r="Q3020" i="21"/>
  <c r="L3022" i="21"/>
  <c r="J3022" i="21"/>
  <c r="P3022" i="21"/>
  <c r="N3022" i="21"/>
  <c r="I3022" i="21"/>
  <c r="H3023" i="21"/>
  <c r="K3021" i="21"/>
  <c r="Q3021" i="21"/>
  <c r="O3021" i="21"/>
  <c r="M3021" i="21"/>
  <c r="O3022" i="21"/>
  <c r="K3022" i="21"/>
  <c r="Q3022" i="21"/>
  <c r="M3022" i="21"/>
  <c r="N3023" i="21"/>
  <c r="L3023" i="21"/>
  <c r="J3023" i="21"/>
  <c r="H3024" i="21"/>
  <c r="P3023" i="21"/>
  <c r="I3023" i="21"/>
  <c r="N3024" i="21"/>
  <c r="H3025" i="21"/>
  <c r="L3024" i="21"/>
  <c r="I3024" i="21"/>
  <c r="J3024" i="21"/>
  <c r="P3024" i="21"/>
  <c r="M3023" i="21"/>
  <c r="O3023" i="21"/>
  <c r="Q3023" i="21"/>
  <c r="K3023" i="21"/>
  <c r="I3025" i="21"/>
  <c r="L3025" i="21"/>
  <c r="P3025" i="21"/>
  <c r="J3025" i="21"/>
  <c r="N3025" i="21"/>
  <c r="H3026" i="21"/>
  <c r="Q3024" i="21"/>
  <c r="O3024" i="21"/>
  <c r="K3024" i="21"/>
  <c r="M3024" i="21"/>
  <c r="Q3025" i="21"/>
  <c r="K3025" i="21"/>
  <c r="O3025" i="21"/>
  <c r="M3025" i="21"/>
  <c r="P3026" i="21"/>
  <c r="L3026" i="21"/>
  <c r="N3026" i="21"/>
  <c r="J3026" i="21"/>
  <c r="H3027" i="21"/>
  <c r="I3026" i="21"/>
  <c r="H3028" i="21"/>
  <c r="N3027" i="21"/>
  <c r="I3027" i="21"/>
  <c r="L3027" i="21"/>
  <c r="J3027" i="21"/>
  <c r="P3027" i="21"/>
  <c r="M3026" i="21"/>
  <c r="K3026" i="21"/>
  <c r="Q3026" i="21"/>
  <c r="O3026" i="21"/>
  <c r="I3028" i="21"/>
  <c r="H3029" i="21"/>
  <c r="L3028" i="21"/>
  <c r="P3028" i="21"/>
  <c r="N3028" i="21"/>
  <c r="J3028" i="21"/>
  <c r="Q3027" i="21"/>
  <c r="M3027" i="21"/>
  <c r="O3027" i="21"/>
  <c r="K3027" i="21"/>
  <c r="K3028" i="21"/>
  <c r="M3028" i="21"/>
  <c r="O3028" i="21"/>
  <c r="Q3028" i="21"/>
  <c r="N3029" i="21"/>
  <c r="P3029" i="21"/>
  <c r="H3030" i="21"/>
  <c r="L3029" i="21"/>
  <c r="J3029" i="21"/>
  <c r="I3029" i="21"/>
  <c r="N3030" i="21"/>
  <c r="I3030" i="21"/>
  <c r="P3030" i="21"/>
  <c r="H3031" i="21"/>
  <c r="L3030" i="21"/>
  <c r="J3030" i="21"/>
  <c r="K3029" i="21"/>
  <c r="O3029" i="21"/>
  <c r="Q3029" i="21"/>
  <c r="M3029" i="21"/>
  <c r="O3030" i="21"/>
  <c r="K3030" i="21"/>
  <c r="Q3030" i="21"/>
  <c r="M3030" i="21"/>
  <c r="N3031" i="21"/>
  <c r="J3031" i="21"/>
  <c r="I3031" i="21"/>
  <c r="P3031" i="21"/>
  <c r="L3031" i="21"/>
  <c r="H3032" i="21"/>
  <c r="Q3031" i="21"/>
  <c r="K3031" i="21"/>
  <c r="O3031" i="21"/>
  <c r="M3031" i="21"/>
  <c r="P3032" i="21"/>
  <c r="L3032" i="21"/>
  <c r="H3033" i="21"/>
  <c r="J3032" i="21"/>
  <c r="I3032" i="21"/>
  <c r="N3032" i="21"/>
  <c r="L3033" i="21"/>
  <c r="N3033" i="21"/>
  <c r="I3033" i="21"/>
  <c r="H3034" i="21"/>
  <c r="P3033" i="21"/>
  <c r="J3033" i="21"/>
  <c r="Q3032" i="21"/>
  <c r="M3032" i="21"/>
  <c r="O3032" i="21"/>
  <c r="K3032" i="21"/>
  <c r="K3033" i="21"/>
  <c r="M3033" i="21"/>
  <c r="Q3033" i="21"/>
  <c r="O3033" i="21"/>
  <c r="I3034" i="21"/>
  <c r="N3034" i="21"/>
  <c r="P3034" i="21"/>
  <c r="L3034" i="21"/>
  <c r="H3035" i="21"/>
  <c r="J3034" i="21"/>
  <c r="O3034" i="21"/>
  <c r="K3034" i="21"/>
  <c r="Q3034" i="21"/>
  <c r="M3034" i="21"/>
  <c r="P3035" i="21"/>
  <c r="J3035" i="21"/>
  <c r="I3035" i="21"/>
  <c r="L3035" i="21"/>
  <c r="N3035" i="21"/>
  <c r="H3036" i="21"/>
  <c r="O3035" i="21"/>
  <c r="K3035" i="21"/>
  <c r="Q3035" i="21"/>
  <c r="M3035" i="21"/>
  <c r="J3036" i="21"/>
  <c r="I3036" i="21"/>
  <c r="P3036" i="21"/>
  <c r="N3036" i="21"/>
  <c r="H3037" i="21"/>
  <c r="L3036" i="21"/>
  <c r="M3036" i="21"/>
  <c r="O3036" i="21"/>
  <c r="K3036" i="21"/>
  <c r="Q3036" i="21"/>
  <c r="L3037" i="21"/>
  <c r="H3038" i="21"/>
  <c r="N3037" i="21"/>
  <c r="P3037" i="21"/>
  <c r="J3037" i="21"/>
  <c r="I3037" i="21"/>
  <c r="J3038" i="21"/>
  <c r="I3038" i="21"/>
  <c r="P3038" i="21"/>
  <c r="L3038" i="21"/>
  <c r="H3039" i="21"/>
  <c r="N3038" i="21"/>
  <c r="M3037" i="21"/>
  <c r="Q3037" i="21"/>
  <c r="K3037" i="21"/>
  <c r="O3037" i="21"/>
  <c r="Q3038" i="21"/>
  <c r="K3038" i="21"/>
  <c r="M3038" i="21"/>
  <c r="O3038" i="21"/>
  <c r="H3040" i="21"/>
  <c r="P3039" i="21"/>
  <c r="J3039" i="21"/>
  <c r="N3039" i="21"/>
  <c r="I3039" i="21"/>
  <c r="L3039" i="21"/>
  <c r="I3040" i="21"/>
  <c r="N3040" i="21"/>
  <c r="P3040" i="21"/>
  <c r="L3040" i="21"/>
  <c r="H3041" i="21"/>
  <c r="J3040" i="21"/>
  <c r="K3039" i="21"/>
  <c r="M3039" i="21"/>
  <c r="Q3039" i="21"/>
  <c r="O3039" i="21"/>
  <c r="M3040" i="21"/>
  <c r="K3040" i="21"/>
  <c r="O3040" i="21"/>
  <c r="Q3040" i="21"/>
  <c r="H3042" i="21"/>
  <c r="I3041" i="21"/>
  <c r="J3041" i="21"/>
  <c r="L3041" i="21"/>
  <c r="P3041" i="21"/>
  <c r="N3041" i="21"/>
  <c r="J3042" i="21"/>
  <c r="P3042" i="21"/>
  <c r="H3043" i="21"/>
  <c r="I3042" i="21"/>
  <c r="N3042" i="21"/>
  <c r="L3042" i="21"/>
  <c r="K3041" i="21"/>
  <c r="Q3041" i="21"/>
  <c r="O3041" i="21"/>
  <c r="M3041" i="21"/>
  <c r="H3044" i="21"/>
  <c r="I3043" i="21"/>
  <c r="P3043" i="21"/>
  <c r="J3043" i="21"/>
  <c r="N3043" i="21"/>
  <c r="L3043" i="21"/>
  <c r="K3042" i="21"/>
  <c r="Q3042" i="21"/>
  <c r="M3042" i="21"/>
  <c r="O3042" i="21"/>
  <c r="I3044" i="21"/>
  <c r="J3044" i="21"/>
  <c r="P3044" i="21"/>
  <c r="H3045" i="21"/>
  <c r="N3044" i="21"/>
  <c r="L3044" i="21"/>
  <c r="M3043" i="21"/>
  <c r="O3043" i="21"/>
  <c r="Q3043" i="21"/>
  <c r="K3043" i="21"/>
  <c r="O3044" i="21"/>
  <c r="K3044" i="21"/>
  <c r="M3044" i="21"/>
  <c r="Q3044" i="21"/>
  <c r="L3045" i="21"/>
  <c r="N3045" i="21"/>
  <c r="I3045" i="21"/>
  <c r="J3045" i="21"/>
  <c r="H3046" i="21"/>
  <c r="P3045" i="21"/>
  <c r="O3045" i="21"/>
  <c r="Q3045" i="21"/>
  <c r="M3045" i="21"/>
  <c r="K3045" i="21"/>
  <c r="H3047" i="21"/>
  <c r="N3046" i="21"/>
  <c r="L3046" i="21"/>
  <c r="I3046" i="21"/>
  <c r="J3046" i="21"/>
  <c r="P3046" i="21"/>
  <c r="H3048" i="21"/>
  <c r="N3047" i="21"/>
  <c r="I3047" i="21"/>
  <c r="P3047" i="21"/>
  <c r="L3047" i="21"/>
  <c r="J3047" i="21"/>
  <c r="Q3046" i="21"/>
  <c r="M3046" i="21"/>
  <c r="O3046" i="21"/>
  <c r="K3046" i="21"/>
  <c r="L3048" i="21"/>
  <c r="I3048" i="21"/>
  <c r="P3048" i="21"/>
  <c r="N3048" i="21"/>
  <c r="H3049" i="21"/>
  <c r="J3048" i="21"/>
  <c r="O3047" i="21"/>
  <c r="M3047" i="21"/>
  <c r="K3047" i="21"/>
  <c r="Q3047" i="21"/>
  <c r="K3048" i="21"/>
  <c r="M3048" i="21"/>
  <c r="Q3048" i="21"/>
  <c r="O3048" i="21"/>
  <c r="L3049" i="21"/>
  <c r="N3049" i="21"/>
  <c r="H3050" i="21"/>
  <c r="P3049" i="21"/>
  <c r="J3049" i="21"/>
  <c r="I3049" i="21"/>
  <c r="I3050" i="21"/>
  <c r="L3050" i="21"/>
  <c r="N3050" i="21"/>
  <c r="J3050" i="21"/>
  <c r="H3051" i="21"/>
  <c r="P3050" i="21"/>
  <c r="Q3049" i="21"/>
  <c r="M3049" i="21"/>
  <c r="K3049" i="21"/>
  <c r="O3049" i="21"/>
  <c r="O3050" i="21"/>
  <c r="Q3050" i="21"/>
  <c r="K3050" i="21"/>
  <c r="M3050" i="21"/>
  <c r="P3051" i="21"/>
  <c r="J3051" i="21"/>
  <c r="N3051" i="21"/>
  <c r="I3051" i="21"/>
  <c r="L3051" i="21"/>
  <c r="H3052" i="21"/>
  <c r="O3051" i="21"/>
  <c r="K3051" i="21"/>
  <c r="Q3051" i="21"/>
  <c r="M3051" i="21"/>
  <c r="H3053" i="21"/>
  <c r="J3052" i="21"/>
  <c r="I3052" i="21"/>
  <c r="N3052" i="21"/>
  <c r="P3052" i="21"/>
  <c r="L3052" i="21"/>
  <c r="N3053" i="21"/>
  <c r="H3054" i="21"/>
  <c r="P3053" i="21"/>
  <c r="I3053" i="21"/>
  <c r="L3053" i="21"/>
  <c r="J3053" i="21"/>
  <c r="K3052" i="21"/>
  <c r="O3052" i="21"/>
  <c r="M3052" i="21"/>
  <c r="Q3052" i="21"/>
  <c r="L3054" i="21"/>
  <c r="J3054" i="21"/>
  <c r="P3054" i="21"/>
  <c r="N3054" i="21"/>
  <c r="I3054" i="21"/>
  <c r="H3055" i="21"/>
  <c r="K3053" i="21"/>
  <c r="Q3053" i="21"/>
  <c r="O3053" i="21"/>
  <c r="M3053" i="21"/>
  <c r="O3054" i="21"/>
  <c r="K3054" i="21"/>
  <c r="Q3054" i="21"/>
  <c r="M3054" i="21"/>
  <c r="P3055" i="21"/>
  <c r="N3055" i="21"/>
  <c r="J3055" i="21"/>
  <c r="H3056" i="21"/>
  <c r="I3055" i="21"/>
  <c r="L3055" i="21"/>
  <c r="L3056" i="21"/>
  <c r="J3056" i="21"/>
  <c r="H3057" i="21"/>
  <c r="I3056" i="21"/>
  <c r="N3056" i="21"/>
  <c r="P3056" i="21"/>
  <c r="M3055" i="21"/>
  <c r="Q3055" i="21"/>
  <c r="O3055" i="21"/>
  <c r="K3055" i="21"/>
  <c r="P3057" i="21"/>
  <c r="H3058" i="21"/>
  <c r="L3057" i="21"/>
  <c r="N3057" i="21"/>
  <c r="J3057" i="21"/>
  <c r="I3057" i="21"/>
  <c r="Q3056" i="21"/>
  <c r="K3056" i="21"/>
  <c r="M3056" i="21"/>
  <c r="O3056" i="21"/>
  <c r="L3058" i="21"/>
  <c r="P3058" i="21"/>
  <c r="J3058" i="21"/>
  <c r="H3059" i="21"/>
  <c r="N3058" i="21"/>
  <c r="I3058" i="21"/>
  <c r="Q3057" i="21"/>
  <c r="K3057" i="21"/>
  <c r="O3057" i="21"/>
  <c r="M3057" i="21"/>
  <c r="L3059" i="21"/>
  <c r="J3059" i="21"/>
  <c r="I3059" i="21"/>
  <c r="N3059" i="21"/>
  <c r="H3060" i="21"/>
  <c r="P3059" i="21"/>
  <c r="M3058" i="21"/>
  <c r="K3058" i="21"/>
  <c r="Q3058" i="21"/>
  <c r="O3058" i="21"/>
  <c r="K3059" i="21"/>
  <c r="Q3059" i="21"/>
  <c r="M3059" i="21"/>
  <c r="O3059" i="21"/>
  <c r="I3060" i="21"/>
  <c r="H3061" i="21"/>
  <c r="L3060" i="21"/>
  <c r="P3060" i="21"/>
  <c r="N3060" i="21"/>
  <c r="J3060" i="21"/>
  <c r="K3060" i="21"/>
  <c r="M3060" i="21"/>
  <c r="Q3060" i="21"/>
  <c r="O3060" i="21"/>
  <c r="P3061" i="21"/>
  <c r="H3062" i="21"/>
  <c r="L3061" i="21"/>
  <c r="N3061" i="21"/>
  <c r="J3061" i="21"/>
  <c r="I3061" i="21"/>
  <c r="L3062" i="21"/>
  <c r="J3062" i="21"/>
  <c r="P3062" i="21"/>
  <c r="H3063" i="21"/>
  <c r="I3062" i="21"/>
  <c r="N3062" i="21"/>
  <c r="K3061" i="21"/>
  <c r="O3061" i="21"/>
  <c r="Q3061" i="21"/>
  <c r="M3061" i="21"/>
  <c r="L3063" i="21"/>
  <c r="H3064" i="21"/>
  <c r="N3063" i="21"/>
  <c r="P3063" i="21"/>
  <c r="J3063" i="21"/>
  <c r="I3063" i="21"/>
  <c r="K3062" i="21"/>
  <c r="Q3062" i="21"/>
  <c r="M3062" i="21"/>
  <c r="O3062" i="21"/>
  <c r="P3064" i="21"/>
  <c r="L3064" i="21"/>
  <c r="H3065" i="21"/>
  <c r="J3064" i="21"/>
  <c r="I3064" i="21"/>
  <c r="N3064" i="21"/>
  <c r="M3063" i="21"/>
  <c r="O3063" i="21"/>
  <c r="Q3063" i="21"/>
  <c r="K3063" i="21"/>
  <c r="L3065" i="21"/>
  <c r="P3065" i="21"/>
  <c r="I3065" i="21"/>
  <c r="H3066" i="21"/>
  <c r="N3065" i="21"/>
  <c r="J3065" i="21"/>
  <c r="K3064" i="21"/>
  <c r="O3064" i="21"/>
  <c r="Q3064" i="21"/>
  <c r="M3064" i="21"/>
  <c r="K3065" i="21"/>
  <c r="M3065" i="21"/>
  <c r="Q3065" i="21"/>
  <c r="O3065" i="21"/>
  <c r="H3067" i="21"/>
  <c r="P3066" i="21"/>
  <c r="I3066" i="21"/>
  <c r="N3066" i="21"/>
  <c r="L3066" i="21"/>
  <c r="J3066" i="21"/>
  <c r="P3067" i="21"/>
  <c r="J3067" i="21"/>
  <c r="I3067" i="21"/>
  <c r="N3067" i="21"/>
  <c r="L3067" i="21"/>
  <c r="H3068" i="21"/>
  <c r="Q3066" i="21"/>
  <c r="O3066" i="21"/>
  <c r="K3066" i="21"/>
  <c r="M3066" i="21"/>
  <c r="K3067" i="21"/>
  <c r="Q3067" i="21"/>
  <c r="O3067" i="21"/>
  <c r="M3067" i="21"/>
  <c r="N3068" i="21"/>
  <c r="L3068" i="21"/>
  <c r="P3068" i="21"/>
  <c r="J3068" i="21"/>
  <c r="H3069" i="21"/>
  <c r="I3068" i="21"/>
  <c r="I3069" i="21"/>
  <c r="P3069" i="21"/>
  <c r="N3069" i="21"/>
  <c r="H3070" i="21"/>
  <c r="J3069" i="21"/>
  <c r="L3069" i="21"/>
  <c r="M3068" i="21"/>
  <c r="O3068" i="21"/>
  <c r="K3068" i="21"/>
  <c r="Q3068" i="21"/>
  <c r="Q3069" i="21"/>
  <c r="K3069" i="21"/>
  <c r="O3069" i="21"/>
  <c r="M3069" i="21"/>
  <c r="P3070" i="21"/>
  <c r="N3070" i="21"/>
  <c r="I3070" i="21"/>
  <c r="L3070" i="21"/>
  <c r="H3071" i="21"/>
  <c r="J3070" i="21"/>
  <c r="K3070" i="21"/>
  <c r="M3070" i="21"/>
  <c r="O3070" i="21"/>
  <c r="Q3070" i="21"/>
  <c r="H3072" i="21"/>
  <c r="I3071" i="21"/>
  <c r="L3071" i="21"/>
  <c r="P3071" i="21"/>
  <c r="N3071" i="21"/>
  <c r="J3071" i="21"/>
  <c r="J3072" i="21"/>
  <c r="H3073" i="21"/>
  <c r="I3072" i="21"/>
  <c r="P3072" i="21"/>
  <c r="N3072" i="21"/>
  <c r="L3072" i="21"/>
  <c r="M3071" i="21"/>
  <c r="O3071" i="21"/>
  <c r="K3071" i="21"/>
  <c r="Q3071" i="21"/>
  <c r="L3073" i="21"/>
  <c r="P3073" i="21"/>
  <c r="N3073" i="21"/>
  <c r="H3074" i="21"/>
  <c r="I3073" i="21"/>
  <c r="J3073" i="21"/>
  <c r="M3072" i="21"/>
  <c r="O3072" i="21"/>
  <c r="Q3072" i="21"/>
  <c r="K3072" i="21"/>
  <c r="L3074" i="21"/>
  <c r="I3074" i="21"/>
  <c r="P3074" i="21"/>
  <c r="H3075" i="21"/>
  <c r="J3074" i="21"/>
  <c r="N3074" i="21"/>
  <c r="Q3073" i="21"/>
  <c r="K3073" i="21"/>
  <c r="M3073" i="21"/>
  <c r="O3073" i="21"/>
  <c r="Q3074" i="21"/>
  <c r="O3074" i="21"/>
  <c r="K3074" i="21"/>
  <c r="M3074" i="21"/>
  <c r="L3075" i="21"/>
  <c r="P3075" i="21"/>
  <c r="I3075" i="21"/>
  <c r="H3076" i="21"/>
  <c r="N3075" i="21"/>
  <c r="J3075" i="21"/>
  <c r="M3075" i="21"/>
  <c r="O3075" i="21"/>
  <c r="Q3075" i="21"/>
  <c r="K3075" i="21"/>
  <c r="H3077" i="21"/>
  <c r="P3076" i="21"/>
  <c r="I3076" i="21"/>
  <c r="J3076" i="21"/>
  <c r="L3076" i="21"/>
  <c r="N3076" i="21"/>
  <c r="J3077" i="21"/>
  <c r="P3077" i="21"/>
  <c r="L3077" i="21"/>
  <c r="N3077" i="21"/>
  <c r="H3078" i="21"/>
  <c r="I3077" i="21"/>
  <c r="M3076" i="21"/>
  <c r="Q3076" i="21"/>
  <c r="K3076" i="21"/>
  <c r="O3076" i="21"/>
  <c r="P3078" i="21"/>
  <c r="J3078" i="21"/>
  <c r="I3078" i="21"/>
  <c r="H3079" i="21"/>
  <c r="N3078" i="21"/>
  <c r="L3078" i="21"/>
  <c r="M3077" i="21"/>
  <c r="Q3077" i="21"/>
  <c r="K3077" i="21"/>
  <c r="O3077" i="21"/>
  <c r="O3078" i="21"/>
  <c r="K3078" i="21"/>
  <c r="Q3078" i="21"/>
  <c r="M3078" i="21"/>
  <c r="P3079" i="21"/>
  <c r="N3079" i="21"/>
  <c r="I3079" i="21"/>
  <c r="H3080" i="21"/>
  <c r="J3079" i="21"/>
  <c r="L3079" i="21"/>
  <c r="Q3079" i="21"/>
  <c r="M3079" i="21"/>
  <c r="O3079" i="21"/>
  <c r="K3079" i="21"/>
  <c r="L3080" i="21"/>
  <c r="N3080" i="21"/>
  <c r="P3080" i="21"/>
  <c r="H3081" i="21"/>
  <c r="I3080" i="21"/>
  <c r="J3080" i="21"/>
  <c r="P3081" i="21"/>
  <c r="J3081" i="21"/>
  <c r="H3082" i="21"/>
  <c r="I3081" i="21"/>
  <c r="L3081" i="21"/>
  <c r="N3081" i="21"/>
  <c r="O3080" i="21"/>
  <c r="Q3080" i="21"/>
  <c r="M3080" i="21"/>
  <c r="K3080" i="21"/>
  <c r="I3082" i="21"/>
  <c r="L3082" i="21"/>
  <c r="J3082" i="21"/>
  <c r="H3083" i="21"/>
  <c r="N3082" i="21"/>
  <c r="P3082" i="21"/>
  <c r="O3081" i="21"/>
  <c r="M3081" i="21"/>
  <c r="Q3081" i="21"/>
  <c r="K3081" i="21"/>
  <c r="Q3082" i="21"/>
  <c r="K3082" i="21"/>
  <c r="M3082" i="21"/>
  <c r="O3082" i="21"/>
  <c r="P3083" i="21"/>
  <c r="L3083" i="21"/>
  <c r="I3083" i="21"/>
  <c r="H3084" i="21"/>
  <c r="J3083" i="21"/>
  <c r="N3083" i="21"/>
  <c r="Q3083" i="21"/>
  <c r="M3083" i="21"/>
  <c r="O3083" i="21"/>
  <c r="K3083" i="21"/>
  <c r="H3085" i="21"/>
  <c r="I3084" i="21"/>
  <c r="N3084" i="21"/>
  <c r="L3084" i="21"/>
  <c r="J3084" i="21"/>
  <c r="P3084" i="21"/>
  <c r="J3085" i="21"/>
  <c r="H3086" i="21"/>
  <c r="P3085" i="21"/>
  <c r="N3085" i="21"/>
  <c r="I3085" i="21"/>
  <c r="L3085" i="21"/>
  <c r="M3084" i="21"/>
  <c r="O3084" i="21"/>
  <c r="K3084" i="21"/>
  <c r="Q3084" i="21"/>
  <c r="I3086" i="21"/>
  <c r="L3086" i="21"/>
  <c r="J3086" i="21"/>
  <c r="H3087" i="21"/>
  <c r="N3086" i="21"/>
  <c r="P3086" i="21"/>
  <c r="Q3085" i="21"/>
  <c r="O3085" i="21"/>
  <c r="M3085" i="21"/>
  <c r="K3085" i="21"/>
  <c r="M3086" i="21"/>
  <c r="Q3086" i="21"/>
  <c r="O3086" i="21"/>
  <c r="K3086" i="21"/>
  <c r="I3087" i="21"/>
  <c r="P3087" i="21"/>
  <c r="N3087" i="21"/>
  <c r="J3087" i="21"/>
  <c r="H3088" i="21"/>
  <c r="L3087" i="21"/>
  <c r="K3087" i="21"/>
  <c r="O3087" i="21"/>
  <c r="Q3087" i="21"/>
  <c r="M3087" i="21"/>
  <c r="I3088" i="21"/>
  <c r="N3088" i="21"/>
  <c r="L3088" i="21"/>
  <c r="H3089" i="21"/>
  <c r="P3088" i="21"/>
  <c r="J3088" i="21"/>
  <c r="Q3088" i="21"/>
  <c r="K3088" i="21"/>
  <c r="M3088" i="21"/>
  <c r="O3088" i="21"/>
  <c r="P3089" i="21"/>
  <c r="H3090" i="21"/>
  <c r="L3089" i="21"/>
  <c r="N3089" i="21"/>
  <c r="J3089" i="21"/>
  <c r="I3089" i="21"/>
  <c r="L3090" i="21"/>
  <c r="P3090" i="21"/>
  <c r="J3090" i="21"/>
  <c r="H3091" i="21"/>
  <c r="N3090" i="21"/>
  <c r="I3090" i="21"/>
  <c r="Q3089" i="21"/>
  <c r="K3089" i="21"/>
  <c r="O3089" i="21"/>
  <c r="M3089" i="21"/>
  <c r="L3091" i="21"/>
  <c r="J3091" i="21"/>
  <c r="I3091" i="21"/>
  <c r="N3091" i="21"/>
  <c r="H3092" i="21"/>
  <c r="P3091" i="21"/>
  <c r="M3090" i="21"/>
  <c r="K3090" i="21"/>
  <c r="Q3090" i="21"/>
  <c r="O3090" i="21"/>
  <c r="K3091" i="21"/>
  <c r="Q3091" i="21"/>
  <c r="M3091" i="21"/>
  <c r="O3091" i="21"/>
  <c r="H3093" i="21"/>
  <c r="I3092" i="21"/>
  <c r="L3092" i="21"/>
  <c r="P3092" i="21"/>
  <c r="N3092" i="21"/>
  <c r="J3092" i="21"/>
  <c r="N3093" i="21"/>
  <c r="L3093" i="21"/>
  <c r="P3093" i="21"/>
  <c r="H3094" i="21"/>
  <c r="J3093" i="21"/>
  <c r="I3093" i="21"/>
  <c r="O3092" i="21"/>
  <c r="M3092" i="21"/>
  <c r="Q3092" i="21"/>
  <c r="K3092" i="21"/>
  <c r="P3094" i="21"/>
  <c r="I3094" i="21"/>
  <c r="L3094" i="21"/>
  <c r="N3094" i="21"/>
  <c r="J3094" i="21"/>
  <c r="H3095" i="21"/>
  <c r="O3093" i="21"/>
  <c r="M3093" i="21"/>
  <c r="K3093" i="21"/>
  <c r="Q3093" i="21"/>
  <c r="K3094" i="21"/>
  <c r="Q3094" i="21"/>
  <c r="M3094" i="21"/>
  <c r="O3094" i="21"/>
  <c r="L3095" i="21"/>
  <c r="I3095" i="21"/>
  <c r="N3095" i="21"/>
  <c r="P3095" i="21"/>
  <c r="J3095" i="21"/>
  <c r="H3096" i="21"/>
  <c r="O3095" i="21"/>
  <c r="K3095" i="21"/>
  <c r="M3095" i="21"/>
  <c r="Q3095" i="21"/>
  <c r="P3096" i="21"/>
  <c r="L3096" i="21"/>
  <c r="N3096" i="21"/>
  <c r="J3096" i="21"/>
  <c r="H3097" i="21"/>
  <c r="I3096" i="21"/>
  <c r="I3097" i="21"/>
  <c r="P3097" i="21"/>
  <c r="J3097" i="21"/>
  <c r="H3098" i="21"/>
  <c r="N3097" i="21"/>
  <c r="L3097" i="21"/>
  <c r="M3096" i="21"/>
  <c r="O3096" i="21"/>
  <c r="K3096" i="21"/>
  <c r="Q3096" i="21"/>
  <c r="K3097" i="21"/>
  <c r="M3097" i="21"/>
  <c r="Q3097" i="21"/>
  <c r="O3097" i="21"/>
  <c r="H3099" i="21"/>
  <c r="P3098" i="21"/>
  <c r="I3098" i="21"/>
  <c r="N3098" i="21"/>
  <c r="L3098" i="21"/>
  <c r="J3098" i="21"/>
  <c r="I3099" i="21"/>
  <c r="P3099" i="21"/>
  <c r="J3099" i="21"/>
  <c r="N3099" i="21"/>
  <c r="L3099" i="21"/>
  <c r="H3100" i="21"/>
  <c r="Q3098" i="21"/>
  <c r="O3098" i="21"/>
  <c r="K3098" i="21"/>
  <c r="M3098" i="21"/>
  <c r="K3099" i="21"/>
  <c r="Q3099" i="21"/>
  <c r="O3099" i="21"/>
  <c r="M3099" i="21"/>
  <c r="N3100" i="21"/>
  <c r="L3100" i="21"/>
  <c r="P3100" i="21"/>
  <c r="J3100" i="21"/>
  <c r="H3101" i="21"/>
  <c r="I3100" i="21"/>
  <c r="I3101" i="21"/>
  <c r="P3101" i="21"/>
  <c r="N3101" i="21"/>
  <c r="H3102" i="21"/>
  <c r="J3101" i="21"/>
  <c r="L3101" i="21"/>
  <c r="M3100" i="21"/>
  <c r="O3100" i="21"/>
  <c r="K3100" i="21"/>
  <c r="Q3100" i="21"/>
  <c r="Q3101" i="21"/>
  <c r="K3101" i="21"/>
  <c r="O3101" i="21"/>
  <c r="M3101" i="21"/>
  <c r="P3102" i="21"/>
  <c r="N3102" i="21"/>
  <c r="I3102" i="21"/>
  <c r="L3102" i="21"/>
  <c r="H3103" i="21"/>
  <c r="J3102" i="21"/>
  <c r="K3102" i="21"/>
  <c r="M3102" i="21"/>
  <c r="O3102" i="21"/>
  <c r="Q3102" i="21"/>
  <c r="H3104" i="21"/>
  <c r="I3103" i="21"/>
  <c r="L3103" i="21"/>
  <c r="P3103" i="21"/>
  <c r="N3103" i="21"/>
  <c r="J3103" i="21"/>
  <c r="J3104" i="21"/>
  <c r="H3105" i="21"/>
  <c r="I3104" i="21"/>
  <c r="L3104" i="21"/>
  <c r="P3104" i="21"/>
  <c r="N3104" i="21"/>
  <c r="M3103" i="21"/>
  <c r="O3103" i="21"/>
  <c r="K3103" i="21"/>
  <c r="Q3103" i="21"/>
  <c r="L3105" i="21"/>
  <c r="P3105" i="21"/>
  <c r="N3105" i="21"/>
  <c r="H3106" i="21"/>
  <c r="I3105" i="21"/>
  <c r="J3105" i="21"/>
  <c r="O3104" i="21"/>
  <c r="Q3104" i="21"/>
  <c r="M3104" i="21"/>
  <c r="K3104" i="21"/>
  <c r="L3106" i="21"/>
  <c r="I3106" i="21"/>
  <c r="P3106" i="21"/>
  <c r="H3107" i="21"/>
  <c r="J3106" i="21"/>
  <c r="N3106" i="21"/>
  <c r="Q3105" i="21"/>
  <c r="K3105" i="21"/>
  <c r="M3105" i="21"/>
  <c r="O3105" i="21"/>
  <c r="Q3106" i="21"/>
  <c r="O3106" i="21"/>
  <c r="K3106" i="21"/>
  <c r="M3106" i="21"/>
  <c r="L3107" i="21"/>
  <c r="P3107" i="21"/>
  <c r="I3107" i="21"/>
  <c r="H3108" i="21"/>
  <c r="N3107" i="21"/>
  <c r="J3107" i="21"/>
  <c r="M3107" i="21"/>
  <c r="O3107" i="21"/>
  <c r="Q3107" i="21"/>
  <c r="K3107" i="21"/>
  <c r="H3109" i="21"/>
  <c r="P3108" i="21"/>
  <c r="I3108" i="21"/>
  <c r="J3108" i="21"/>
  <c r="L3108" i="21"/>
  <c r="N3108" i="21"/>
  <c r="J3109" i="21"/>
  <c r="P3109" i="21"/>
  <c r="L3109" i="21"/>
  <c r="N3109" i="21"/>
  <c r="H3110" i="21"/>
  <c r="I3109" i="21"/>
  <c r="M3108" i="21"/>
  <c r="Q3108" i="21"/>
  <c r="K3108" i="21"/>
  <c r="O3108" i="21"/>
  <c r="P3110" i="21"/>
  <c r="N3110" i="21"/>
  <c r="I3110" i="21"/>
  <c r="J3110" i="21"/>
  <c r="H3111" i="21"/>
  <c r="L3110" i="21"/>
  <c r="O3109" i="21"/>
  <c r="Q3109" i="21"/>
  <c r="K3109" i="21"/>
  <c r="M3109" i="21"/>
  <c r="O3110" i="21"/>
  <c r="K3110" i="21"/>
  <c r="Q3110" i="21"/>
  <c r="M3110" i="21"/>
  <c r="P3111" i="21"/>
  <c r="I3111" i="21"/>
  <c r="N3111" i="21"/>
  <c r="H3112" i="21"/>
  <c r="J3111" i="21"/>
  <c r="L3111" i="21"/>
  <c r="Q3111" i="21"/>
  <c r="O3111" i="21"/>
  <c r="K3111" i="21"/>
  <c r="M3111" i="21"/>
  <c r="L3112" i="21"/>
  <c r="J3112" i="21"/>
  <c r="P3112" i="21"/>
  <c r="N3112" i="21"/>
  <c r="H3113" i="21"/>
  <c r="I3112" i="21"/>
  <c r="P3113" i="21"/>
  <c r="I3113" i="21"/>
  <c r="J3113" i="21"/>
  <c r="H3114" i="21"/>
  <c r="L3113" i="21"/>
  <c r="N3113" i="21"/>
  <c r="Q3112" i="21"/>
  <c r="M3112" i="21"/>
  <c r="O3112" i="21"/>
  <c r="K3112" i="21"/>
  <c r="Q3113" i="21"/>
  <c r="O3113" i="21"/>
  <c r="K3113" i="21"/>
  <c r="M3113" i="21"/>
  <c r="P3114" i="21"/>
  <c r="I3114" i="21"/>
  <c r="N3114" i="21"/>
  <c r="L3114" i="21"/>
  <c r="J3114" i="21"/>
  <c r="H3115" i="21"/>
  <c r="O3114" i="21"/>
  <c r="K3114" i="21"/>
  <c r="Q3114" i="21"/>
  <c r="M3114" i="21"/>
  <c r="I3115" i="21"/>
  <c r="H3116" i="21"/>
  <c r="P3115" i="21"/>
  <c r="J3115" i="21"/>
  <c r="L3115" i="21"/>
  <c r="N3115" i="21"/>
  <c r="Q3115" i="21"/>
  <c r="K3115" i="21"/>
  <c r="M3115" i="21"/>
  <c r="O3115" i="21"/>
  <c r="H3117" i="21"/>
  <c r="I3116" i="21"/>
  <c r="L3116" i="21"/>
  <c r="J3116" i="21"/>
  <c r="N3116" i="21"/>
  <c r="P3116" i="21"/>
  <c r="P3117" i="21"/>
  <c r="J3117" i="21"/>
  <c r="I3117" i="21"/>
  <c r="N3117" i="21"/>
  <c r="L3117" i="21"/>
  <c r="H3118" i="21"/>
  <c r="M3116" i="21"/>
  <c r="O3116" i="21"/>
  <c r="K3116" i="21"/>
  <c r="Q3116" i="21"/>
  <c r="Q3117" i="21"/>
  <c r="M3117" i="21"/>
  <c r="K3117" i="21"/>
  <c r="O3117" i="21"/>
  <c r="P3118" i="21"/>
  <c r="I3118" i="21"/>
  <c r="H3119" i="21"/>
  <c r="L3118" i="21"/>
  <c r="N3118" i="21"/>
  <c r="J3118" i="21"/>
  <c r="M3118" i="21"/>
  <c r="Q3118" i="21"/>
  <c r="O3118" i="21"/>
  <c r="K3118" i="21"/>
  <c r="I3119" i="21"/>
  <c r="J3119" i="21"/>
  <c r="P3119" i="21"/>
  <c r="N3119" i="21"/>
  <c r="H3120" i="21"/>
  <c r="L3119" i="21"/>
  <c r="K3119" i="21"/>
  <c r="Q3119" i="21"/>
  <c r="M3119" i="21"/>
  <c r="O3119" i="21"/>
  <c r="L3120" i="21"/>
  <c r="H3121" i="21"/>
  <c r="P3120" i="21"/>
  <c r="I3120" i="21"/>
  <c r="N3120" i="21"/>
  <c r="J3120" i="21"/>
  <c r="H3122" i="21"/>
  <c r="L3121" i="21"/>
  <c r="N3121" i="21"/>
  <c r="P3121" i="21"/>
  <c r="J3121" i="21"/>
  <c r="I3121" i="21"/>
  <c r="O3120" i="21"/>
  <c r="Q3120" i="21"/>
  <c r="K3120" i="21"/>
  <c r="M3120" i="21"/>
  <c r="J3122" i="21"/>
  <c r="P3122" i="21"/>
  <c r="H3123" i="21"/>
  <c r="N3122" i="21"/>
  <c r="I3122" i="21"/>
  <c r="L3122" i="21"/>
  <c r="O3121" i="21"/>
  <c r="M3121" i="21"/>
  <c r="Q3121" i="21"/>
  <c r="K3121" i="21"/>
  <c r="L3123" i="21"/>
  <c r="J3123" i="21"/>
  <c r="I3123" i="21"/>
  <c r="P3123" i="21"/>
  <c r="N3123" i="21"/>
  <c r="H3124" i="21"/>
  <c r="M3122" i="21"/>
  <c r="O3122" i="21"/>
  <c r="Q3122" i="21"/>
  <c r="K3122" i="21"/>
  <c r="K3123" i="21"/>
  <c r="Q3123" i="21"/>
  <c r="M3123" i="21"/>
  <c r="O3123" i="21"/>
  <c r="H3125" i="21"/>
  <c r="I3124" i="21"/>
  <c r="L3124" i="21"/>
  <c r="P3124" i="21"/>
  <c r="N3124" i="21"/>
  <c r="J3124" i="21"/>
  <c r="N3125" i="21"/>
  <c r="H3126" i="21"/>
  <c r="L3125" i="21"/>
  <c r="P3125" i="21"/>
  <c r="J3125" i="21"/>
  <c r="I3125" i="21"/>
  <c r="O3124" i="21"/>
  <c r="M3124" i="21"/>
  <c r="Q3124" i="21"/>
  <c r="K3124" i="21"/>
  <c r="I3126" i="21"/>
  <c r="L3126" i="21"/>
  <c r="P3126" i="21"/>
  <c r="N3126" i="21"/>
  <c r="J3126" i="21"/>
  <c r="H3127" i="21"/>
  <c r="O3125" i="21"/>
  <c r="M3125" i="21"/>
  <c r="K3125" i="21"/>
  <c r="Q3125" i="21"/>
  <c r="M3126" i="21"/>
  <c r="O3126" i="21"/>
  <c r="Q3126" i="21"/>
  <c r="K3126" i="21"/>
  <c r="N3127" i="21"/>
  <c r="J3127" i="21"/>
  <c r="H3128" i="21"/>
  <c r="P3127" i="21"/>
  <c r="L3127" i="21"/>
  <c r="I3127" i="21"/>
  <c r="H3129" i="21"/>
  <c r="I3128" i="21"/>
  <c r="N3128" i="21"/>
  <c r="L3128" i="21"/>
  <c r="J3128" i="21"/>
  <c r="P3128" i="21"/>
  <c r="M3127" i="21"/>
  <c r="Q3127" i="21"/>
  <c r="K3127" i="21"/>
  <c r="O3127" i="21"/>
  <c r="I3129" i="21"/>
  <c r="H3130" i="21"/>
  <c r="P3129" i="21"/>
  <c r="J3129" i="21"/>
  <c r="N3129" i="21"/>
  <c r="L3129" i="21"/>
  <c r="M3128" i="21"/>
  <c r="O3128" i="21"/>
  <c r="K3128" i="21"/>
  <c r="Q3128" i="21"/>
  <c r="K3129" i="21"/>
  <c r="M3129" i="21"/>
  <c r="Q3129" i="21"/>
  <c r="O3129" i="21"/>
  <c r="H3131" i="21"/>
  <c r="L3130" i="21"/>
  <c r="N3130" i="21"/>
  <c r="J3130" i="21"/>
  <c r="I3130" i="21"/>
  <c r="P3130" i="21"/>
  <c r="L3131" i="21"/>
  <c r="P3131" i="21"/>
  <c r="J3131" i="21"/>
  <c r="H3132" i="21"/>
  <c r="I3131" i="21"/>
  <c r="N3131" i="21"/>
  <c r="Q3130" i="21"/>
  <c r="M3130" i="21"/>
  <c r="O3130" i="21"/>
  <c r="K3130" i="21"/>
  <c r="N3132" i="21"/>
  <c r="L3132" i="21"/>
  <c r="H3133" i="21"/>
  <c r="J3132" i="21"/>
  <c r="I3132" i="21"/>
  <c r="P3132" i="21"/>
  <c r="K3131" i="21"/>
  <c r="Q3131" i="21"/>
  <c r="O3131" i="21"/>
  <c r="M3131" i="21"/>
  <c r="P3133" i="21"/>
  <c r="N3133" i="21"/>
  <c r="L3133" i="21"/>
  <c r="I3133" i="21"/>
  <c r="H3134" i="21"/>
  <c r="J3133" i="21"/>
  <c r="Q3132" i="21"/>
  <c r="K3132" i="21"/>
  <c r="M3132" i="21"/>
  <c r="O3132" i="21"/>
  <c r="Q3133" i="21"/>
  <c r="K3133" i="21"/>
  <c r="O3133" i="21"/>
  <c r="M3133" i="21"/>
  <c r="P3134" i="21"/>
  <c r="I3134" i="21"/>
  <c r="H3135" i="21"/>
  <c r="N3134" i="21"/>
  <c r="L3134" i="21"/>
  <c r="J3134" i="21"/>
  <c r="O3134" i="21"/>
  <c r="Q3134" i="21"/>
  <c r="K3134" i="21"/>
  <c r="M3134" i="21"/>
  <c r="N3135" i="21"/>
  <c r="P3135" i="21"/>
  <c r="I3135" i="21"/>
  <c r="H3136" i="21"/>
  <c r="L3135" i="21"/>
  <c r="J3135" i="21"/>
  <c r="Q3135" i="21"/>
  <c r="M3135" i="21"/>
  <c r="O3135" i="21"/>
  <c r="K3135" i="21"/>
  <c r="P3136" i="21"/>
  <c r="N3136" i="21"/>
  <c r="H3137" i="21"/>
  <c r="I3136" i="21"/>
  <c r="J3136" i="21"/>
  <c r="L3136" i="21"/>
  <c r="L3137" i="21"/>
  <c r="H3138" i="21"/>
  <c r="I3137" i="21"/>
  <c r="J3137" i="21"/>
  <c r="P3137" i="21"/>
  <c r="N3137" i="21"/>
  <c r="M3136" i="21"/>
  <c r="O3136" i="21"/>
  <c r="Q3136" i="21"/>
  <c r="K3136" i="21"/>
  <c r="L3138" i="21"/>
  <c r="H3139" i="21"/>
  <c r="P3138" i="21"/>
  <c r="I3138" i="21"/>
  <c r="J3138" i="21"/>
  <c r="N3138" i="21"/>
  <c r="O3137" i="21"/>
  <c r="K3137" i="21"/>
  <c r="Q3137" i="21"/>
  <c r="M3137" i="21"/>
  <c r="N3139" i="21"/>
  <c r="L3139" i="21"/>
  <c r="H3140" i="21"/>
  <c r="J3139" i="21"/>
  <c r="I3139" i="21"/>
  <c r="P3139" i="21"/>
  <c r="K3138" i="21"/>
  <c r="Q3138" i="21"/>
  <c r="M3138" i="21"/>
  <c r="O3138" i="21"/>
  <c r="N3140" i="21"/>
  <c r="L3140" i="21"/>
  <c r="J3140" i="21"/>
  <c r="P3140" i="21"/>
  <c r="I3140" i="21"/>
  <c r="H3141" i="21"/>
  <c r="K3139" i="21"/>
  <c r="M3139" i="21"/>
  <c r="O3139" i="21"/>
  <c r="Q3139" i="21"/>
  <c r="Q3140" i="21"/>
  <c r="M3140" i="21"/>
  <c r="O3140" i="21"/>
  <c r="K3140" i="21"/>
  <c r="N3141" i="21"/>
  <c r="P3141" i="21"/>
  <c r="J3141" i="21"/>
  <c r="H3142" i="21"/>
  <c r="I3141" i="21"/>
  <c r="L3141" i="21"/>
  <c r="P3142" i="21"/>
  <c r="J3142" i="21"/>
  <c r="H3143" i="21"/>
  <c r="N3142" i="21"/>
  <c r="I3142" i="21"/>
  <c r="L3142" i="21"/>
  <c r="M3141" i="21"/>
  <c r="Q3141" i="21"/>
  <c r="K3141" i="21"/>
  <c r="O3141" i="21"/>
  <c r="N3143" i="21"/>
  <c r="L3143" i="21"/>
  <c r="P3143" i="21"/>
  <c r="H3144" i="21"/>
  <c r="I3143" i="21"/>
  <c r="J3143" i="21"/>
  <c r="M3142" i="21"/>
  <c r="O3142" i="21"/>
  <c r="K3142" i="21"/>
  <c r="Q3142" i="21"/>
  <c r="N3144" i="21"/>
  <c r="J3144" i="21"/>
  <c r="P3144" i="21"/>
  <c r="L3144" i="21"/>
  <c r="H3145" i="21"/>
  <c r="I3144" i="21"/>
  <c r="Q3143" i="21"/>
  <c r="K3143" i="21"/>
  <c r="O3143" i="21"/>
  <c r="M3143" i="21"/>
  <c r="P3145" i="21"/>
  <c r="I3145" i="21"/>
  <c r="J3145" i="21"/>
  <c r="H3146" i="21"/>
  <c r="N3145" i="21"/>
  <c r="L3145" i="21"/>
  <c r="Q3144" i="21"/>
  <c r="M3144" i="21"/>
  <c r="O3144" i="21"/>
  <c r="K3144" i="21"/>
  <c r="O3145" i="21"/>
  <c r="Q3145" i="21"/>
  <c r="K3145" i="21"/>
  <c r="M3145" i="21"/>
  <c r="P3146" i="21"/>
  <c r="I3146" i="21"/>
  <c r="N3146" i="21"/>
  <c r="L3146" i="21"/>
  <c r="J3146" i="21"/>
  <c r="H3147" i="21"/>
  <c r="O3146" i="21"/>
  <c r="K3146" i="21"/>
  <c r="Q3146" i="21"/>
  <c r="M3146" i="21"/>
  <c r="I3147" i="21"/>
  <c r="H3148" i="21"/>
  <c r="P3147" i="21"/>
  <c r="J3147" i="21"/>
  <c r="L3147" i="21"/>
  <c r="N3147" i="21"/>
  <c r="Q3147" i="21"/>
  <c r="M3147" i="21"/>
  <c r="O3147" i="21"/>
  <c r="K3147" i="21"/>
  <c r="H3149" i="21"/>
  <c r="I3148" i="21"/>
  <c r="L3148" i="21"/>
  <c r="J3148" i="21"/>
  <c r="N3148" i="21"/>
  <c r="P3148" i="21"/>
  <c r="P3149" i="21"/>
  <c r="I3149" i="21"/>
  <c r="L3149" i="21"/>
  <c r="N3149" i="21"/>
  <c r="H3150" i="21"/>
  <c r="J3149" i="21"/>
  <c r="M3148" i="21"/>
  <c r="O3148" i="21"/>
  <c r="K3148" i="21"/>
  <c r="Q3148" i="21"/>
  <c r="Q3149" i="21"/>
  <c r="M3149" i="21"/>
  <c r="K3149" i="21"/>
  <c r="O3149" i="21"/>
  <c r="P3150" i="21"/>
  <c r="I3150" i="21"/>
  <c r="H3151" i="21"/>
  <c r="L3150" i="21"/>
  <c r="N3150" i="21"/>
  <c r="J3150" i="21"/>
  <c r="M3150" i="21"/>
  <c r="Q3150" i="21"/>
  <c r="O3150" i="21"/>
  <c r="K3150" i="21"/>
  <c r="I3151" i="21"/>
  <c r="J3151" i="21"/>
  <c r="P3151" i="21"/>
  <c r="N3151" i="21"/>
  <c r="H3152" i="21"/>
  <c r="L3151" i="21"/>
  <c r="K3151" i="21"/>
  <c r="Q3151" i="21"/>
  <c r="M3151" i="21"/>
  <c r="O3151" i="21"/>
  <c r="L3152" i="21"/>
  <c r="H3153" i="21"/>
  <c r="P3152" i="21"/>
  <c r="I3152" i="21"/>
  <c r="N3152" i="21"/>
  <c r="J3152" i="21"/>
  <c r="I3153" i="21"/>
  <c r="L3153" i="21"/>
  <c r="N3153" i="21"/>
  <c r="P3153" i="21"/>
  <c r="J3153" i="21"/>
  <c r="H3154" i="21"/>
  <c r="K3152" i="21"/>
  <c r="M3152" i="21"/>
  <c r="Q3152" i="21"/>
  <c r="O3152" i="21"/>
  <c r="M3153" i="21"/>
  <c r="O3153" i="21"/>
  <c r="Q3153" i="21"/>
  <c r="K3153" i="21"/>
  <c r="P3154" i="21"/>
  <c r="I3154" i="21"/>
  <c r="L3154" i="21"/>
  <c r="N3154" i="21"/>
  <c r="H3155" i="21"/>
  <c r="J3154" i="21"/>
  <c r="O3154" i="21"/>
  <c r="K3154" i="21"/>
  <c r="Q3154" i="21"/>
  <c r="M3154" i="21"/>
  <c r="H3156" i="21"/>
  <c r="I3155" i="21"/>
  <c r="P3155" i="21"/>
  <c r="N3155" i="21"/>
  <c r="L3155" i="21"/>
  <c r="J3155" i="21"/>
  <c r="I3156" i="21"/>
  <c r="H3157" i="21"/>
  <c r="P3156" i="21"/>
  <c r="N3156" i="21"/>
  <c r="L3156" i="21"/>
  <c r="J3156" i="21"/>
  <c r="M3155" i="21"/>
  <c r="K3155" i="21"/>
  <c r="O3155" i="21"/>
  <c r="Q3155" i="21"/>
  <c r="Q3156" i="21"/>
  <c r="O3156" i="21"/>
  <c r="M3156" i="21"/>
  <c r="K3156" i="21"/>
  <c r="L3157" i="21"/>
  <c r="N3157" i="21"/>
  <c r="P3157" i="21"/>
  <c r="H3158" i="21"/>
  <c r="J3157" i="21"/>
  <c r="I3157" i="21"/>
  <c r="H3159" i="21"/>
  <c r="N3158" i="21"/>
  <c r="I3158" i="21"/>
  <c r="L3158" i="21"/>
  <c r="P3158" i="21"/>
  <c r="J3158" i="21"/>
  <c r="Q3157" i="21"/>
  <c r="M3157" i="21"/>
  <c r="O3157" i="21"/>
  <c r="K3157" i="21"/>
  <c r="J3159" i="21"/>
  <c r="I3159" i="21"/>
  <c r="H3160" i="21"/>
  <c r="L3159" i="21"/>
  <c r="P3159" i="21"/>
  <c r="N3159" i="21"/>
  <c r="K3158" i="21"/>
  <c r="Q3158" i="21"/>
  <c r="M3158" i="21"/>
  <c r="O3158" i="21"/>
  <c r="M3159" i="21"/>
  <c r="O3159" i="21"/>
  <c r="Q3159" i="21"/>
  <c r="K3159" i="21"/>
  <c r="J3160" i="21"/>
  <c r="N3160" i="21"/>
  <c r="L3160" i="21"/>
  <c r="I3160" i="21"/>
  <c r="P3160" i="21"/>
  <c r="H3161" i="21"/>
  <c r="O3160" i="21"/>
  <c r="Q3160" i="21"/>
  <c r="M3160" i="21"/>
  <c r="K3160" i="21"/>
  <c r="H3162" i="21"/>
  <c r="L3161" i="21"/>
  <c r="P3161" i="21"/>
  <c r="N3161" i="21"/>
  <c r="J3161" i="21"/>
  <c r="I3161" i="21"/>
  <c r="H3163" i="21"/>
  <c r="J3162" i="21"/>
  <c r="I3162" i="21"/>
  <c r="N3162" i="21"/>
  <c r="P3162" i="21"/>
  <c r="L3162" i="21"/>
  <c r="K3161" i="21"/>
  <c r="Q3161" i="21"/>
  <c r="M3161" i="21"/>
  <c r="O3161" i="21"/>
  <c r="H3164" i="21"/>
  <c r="N3163" i="21"/>
  <c r="L3163" i="21"/>
  <c r="I3163" i="21"/>
  <c r="P3163" i="21"/>
  <c r="J3163" i="21"/>
  <c r="Q3162" i="21"/>
  <c r="M3162" i="21"/>
  <c r="O3162" i="21"/>
  <c r="K3162" i="21"/>
  <c r="I3164" i="21"/>
  <c r="J3164" i="21"/>
  <c r="P3164" i="21"/>
  <c r="N3164" i="21"/>
  <c r="L3164" i="21"/>
  <c r="H3165" i="21"/>
  <c r="O3163" i="21"/>
  <c r="K3163" i="21"/>
  <c r="M3163" i="21"/>
  <c r="Q3163" i="21"/>
  <c r="M3164" i="21"/>
  <c r="O3164" i="21"/>
  <c r="Q3164" i="21"/>
  <c r="K3164" i="21"/>
  <c r="I3165" i="21"/>
  <c r="L3165" i="21"/>
  <c r="P3165" i="21"/>
  <c r="N3165" i="21"/>
  <c r="J3165" i="21"/>
  <c r="H3166" i="21"/>
  <c r="O3165" i="21"/>
  <c r="K3165" i="21"/>
  <c r="M3165" i="21"/>
  <c r="Q3165" i="21"/>
  <c r="P3166" i="21"/>
  <c r="H3167" i="21"/>
  <c r="I3166" i="21"/>
  <c r="L3166" i="21"/>
  <c r="N3166" i="21"/>
  <c r="J3166" i="21"/>
  <c r="I3167" i="21"/>
  <c r="H3168" i="21"/>
  <c r="L3167" i="21"/>
  <c r="J3167" i="21"/>
  <c r="P3167" i="21"/>
  <c r="N3167" i="21"/>
  <c r="M3166" i="21"/>
  <c r="O3166" i="21"/>
  <c r="K3166" i="21"/>
  <c r="Q3166" i="21"/>
  <c r="O3167" i="21"/>
  <c r="K3167" i="21"/>
  <c r="M3167" i="21"/>
  <c r="Q3167" i="21"/>
  <c r="L3168" i="21"/>
  <c r="P3168" i="21"/>
  <c r="I3168" i="21"/>
  <c r="H3169" i="21"/>
  <c r="J3168" i="21"/>
  <c r="N3168" i="21"/>
  <c r="M3168" i="21"/>
  <c r="Q3168" i="21"/>
  <c r="O3168" i="21"/>
  <c r="K3168" i="21"/>
  <c r="L3169" i="21"/>
  <c r="I3169" i="21"/>
  <c r="N3169" i="21"/>
  <c r="H3170" i="21"/>
  <c r="P3169" i="21"/>
  <c r="J3169" i="21"/>
  <c r="O3169" i="21"/>
  <c r="K3169" i="21"/>
  <c r="Q3169" i="21"/>
  <c r="M3169" i="21"/>
  <c r="P3170" i="21"/>
  <c r="H3171" i="21"/>
  <c r="J3170" i="21"/>
  <c r="N3170" i="21"/>
  <c r="L3170" i="21"/>
  <c r="I3170" i="21"/>
  <c r="I3171" i="21"/>
  <c r="H3172" i="21"/>
  <c r="L3171" i="21"/>
  <c r="P3171" i="21"/>
  <c r="N3171" i="21"/>
  <c r="J3171" i="21"/>
  <c r="M3170" i="21"/>
  <c r="O3170" i="21"/>
  <c r="Q3170" i="21"/>
  <c r="K3170" i="21"/>
  <c r="M3171" i="21"/>
  <c r="O3171" i="21"/>
  <c r="Q3171" i="21"/>
  <c r="K3171" i="21"/>
  <c r="N3172" i="21"/>
  <c r="L3172" i="21"/>
  <c r="P3172" i="21"/>
  <c r="J3172" i="21"/>
  <c r="I3172" i="21"/>
  <c r="H3173" i="21"/>
  <c r="K3172" i="21"/>
  <c r="Q3172" i="21"/>
  <c r="O3172" i="21"/>
  <c r="M3172" i="21"/>
  <c r="L3173" i="21"/>
  <c r="J3173" i="21"/>
  <c r="P3173" i="21"/>
  <c r="N3173" i="21"/>
  <c r="H3174" i="21"/>
  <c r="I3173" i="21"/>
  <c r="J3174" i="21"/>
  <c r="H3175" i="21"/>
  <c r="N3174" i="21"/>
  <c r="L3174" i="21"/>
  <c r="I3174" i="21"/>
  <c r="P3174" i="21"/>
  <c r="M3173" i="21"/>
  <c r="K3173" i="21"/>
  <c r="O3173" i="21"/>
  <c r="Q3173" i="21"/>
  <c r="P3175" i="21"/>
  <c r="L3175" i="21"/>
  <c r="N3175" i="21"/>
  <c r="H3176" i="21"/>
  <c r="J3175" i="21"/>
  <c r="I3175" i="21"/>
  <c r="Q3174" i="21"/>
  <c r="M3174" i="21"/>
  <c r="O3174" i="21"/>
  <c r="K3174" i="21"/>
  <c r="P3176" i="21"/>
  <c r="L3176" i="21"/>
  <c r="H3177" i="21"/>
  <c r="I3176" i="21"/>
  <c r="J3176" i="21"/>
  <c r="N3176" i="21"/>
  <c r="O3175" i="21"/>
  <c r="K3175" i="21"/>
  <c r="Q3175" i="21"/>
  <c r="M3175" i="21"/>
  <c r="J3177" i="21"/>
  <c r="L3177" i="21"/>
  <c r="I3177" i="21"/>
  <c r="P3177" i="21"/>
  <c r="N3177" i="21"/>
  <c r="H3178" i="21"/>
  <c r="O3176" i="21"/>
  <c r="Q3176" i="21"/>
  <c r="K3176" i="21"/>
  <c r="M3176" i="21"/>
  <c r="Q3177" i="21"/>
  <c r="O3177" i="21"/>
  <c r="K3177" i="21"/>
  <c r="M3177" i="21"/>
  <c r="J3178" i="21"/>
  <c r="I3178" i="21"/>
  <c r="N3178" i="21"/>
  <c r="P3178" i="21"/>
  <c r="H3179" i="21"/>
  <c r="L3178" i="21"/>
  <c r="Q3178" i="21"/>
  <c r="K3178" i="21"/>
  <c r="M3178" i="21"/>
  <c r="O3178" i="21"/>
  <c r="I3179" i="21"/>
  <c r="L3179" i="21"/>
  <c r="P3179" i="21"/>
  <c r="N3179" i="21"/>
  <c r="J3179" i="21"/>
  <c r="H3180" i="21"/>
  <c r="M3179" i="21"/>
  <c r="O3179" i="21"/>
  <c r="Q3179" i="21"/>
  <c r="K3179" i="21"/>
  <c r="H3181" i="21"/>
  <c r="N3180" i="21"/>
  <c r="P3180" i="21"/>
  <c r="L3180" i="21"/>
  <c r="J3180" i="21"/>
  <c r="I3180" i="21"/>
  <c r="P3181" i="21"/>
  <c r="N3181" i="21"/>
  <c r="L3181" i="21"/>
  <c r="H3182" i="21"/>
  <c r="I3181" i="21"/>
  <c r="J3181" i="21"/>
  <c r="Q3180" i="21"/>
  <c r="O3180" i="21"/>
  <c r="M3180" i="21"/>
  <c r="K3180" i="21"/>
  <c r="H3183" i="21"/>
  <c r="I3182" i="21"/>
  <c r="L3182" i="21"/>
  <c r="P3182" i="21"/>
  <c r="N3182" i="21"/>
  <c r="J3182" i="21"/>
  <c r="M3181" i="21"/>
  <c r="Q3181" i="21"/>
  <c r="K3181" i="21"/>
  <c r="O3181" i="21"/>
  <c r="P3183" i="21"/>
  <c r="H3184" i="21"/>
  <c r="N3183" i="21"/>
  <c r="I3183" i="21"/>
  <c r="J3183" i="21"/>
  <c r="L3183" i="21"/>
  <c r="O3182" i="21"/>
  <c r="M3182" i="21"/>
  <c r="K3182" i="21"/>
  <c r="Q3182" i="21"/>
  <c r="J3184" i="21"/>
  <c r="N3184" i="21"/>
  <c r="P3184" i="21"/>
  <c r="L3184" i="21"/>
  <c r="I3184" i="21"/>
  <c r="H3185" i="21"/>
  <c r="K3183" i="21"/>
  <c r="M3183" i="21"/>
  <c r="O3183" i="21"/>
  <c r="Q3183" i="21"/>
  <c r="K3184" i="21"/>
  <c r="Q3184" i="21"/>
  <c r="M3184" i="21"/>
  <c r="O3184" i="21"/>
  <c r="P3185" i="21"/>
  <c r="J3185" i="21"/>
  <c r="N3185" i="21"/>
  <c r="L3185" i="21"/>
  <c r="I3185" i="21"/>
  <c r="H3186" i="21"/>
  <c r="O3185" i="21"/>
  <c r="M3185" i="21"/>
  <c r="K3185" i="21"/>
  <c r="Q3185" i="21"/>
  <c r="I3186" i="21"/>
  <c r="J3186" i="21"/>
  <c r="H3187" i="21"/>
  <c r="N3186" i="21"/>
  <c r="P3186" i="21"/>
  <c r="L3186" i="21"/>
  <c r="O3186" i="21"/>
  <c r="M3186" i="21"/>
  <c r="K3186" i="21"/>
  <c r="Q3186" i="21"/>
  <c r="H3188" i="21"/>
  <c r="I3187" i="21"/>
  <c r="L3187" i="21"/>
  <c r="N3187" i="21"/>
  <c r="J3187" i="21"/>
  <c r="P3187" i="21"/>
  <c r="N3188" i="21"/>
  <c r="I3188" i="21"/>
  <c r="L3188" i="21"/>
  <c r="P3188" i="21"/>
  <c r="H3189" i="21"/>
  <c r="J3188" i="21"/>
  <c r="Q3187" i="21"/>
  <c r="M3187" i="21"/>
  <c r="O3187" i="21"/>
  <c r="K3187" i="21"/>
  <c r="Q3188" i="21"/>
  <c r="O3188" i="21"/>
  <c r="K3188" i="21"/>
  <c r="M3188" i="21"/>
  <c r="I3189" i="21"/>
  <c r="L3189" i="21"/>
  <c r="J3189" i="21"/>
  <c r="H3190" i="21"/>
  <c r="P3189" i="21"/>
  <c r="N3189" i="21"/>
  <c r="Q3189" i="21"/>
  <c r="M3189" i="21"/>
  <c r="O3189" i="21"/>
  <c r="K3189" i="21"/>
  <c r="L3190" i="21"/>
  <c r="H3191" i="21"/>
  <c r="P3190" i="21"/>
  <c r="J3190" i="21"/>
  <c r="N3190" i="21"/>
  <c r="I3190" i="21"/>
  <c r="J3191" i="21"/>
  <c r="H3192" i="21"/>
  <c r="L3191" i="21"/>
  <c r="P3191" i="21"/>
  <c r="N3191" i="21"/>
  <c r="I3191" i="21"/>
  <c r="Q3190" i="21"/>
  <c r="O3190" i="21"/>
  <c r="K3190" i="21"/>
  <c r="M3190" i="21"/>
  <c r="P3192" i="21"/>
  <c r="J3192" i="21"/>
  <c r="N3192" i="21"/>
  <c r="L3192" i="21"/>
  <c r="I3192" i="21"/>
  <c r="H3193" i="21"/>
  <c r="M3191" i="21"/>
  <c r="Q3191" i="21"/>
  <c r="K3191" i="21"/>
  <c r="O3191" i="21"/>
  <c r="O3192" i="21"/>
  <c r="M3192" i="21"/>
  <c r="Q3192" i="21"/>
  <c r="K3192" i="21"/>
  <c r="I3193" i="21"/>
  <c r="P3193" i="21"/>
  <c r="L3193" i="21"/>
  <c r="N3193" i="21"/>
  <c r="H3194" i="21"/>
  <c r="J3193" i="21"/>
  <c r="O3193" i="21"/>
  <c r="Q3193" i="21"/>
  <c r="M3193" i="21"/>
  <c r="K3193" i="21"/>
  <c r="I3194" i="21"/>
  <c r="L3194" i="21"/>
  <c r="J3194" i="21"/>
  <c r="P3194" i="21"/>
  <c r="N3194" i="21"/>
  <c r="H3195" i="21"/>
  <c r="M3194" i="21"/>
  <c r="K3194" i="21"/>
  <c r="Q3194" i="21"/>
  <c r="O3194" i="21"/>
  <c r="P3195" i="21"/>
  <c r="J3195" i="21"/>
  <c r="H3196" i="21"/>
  <c r="L3195" i="21"/>
  <c r="I3195" i="21"/>
  <c r="N3195" i="21"/>
  <c r="J3196" i="21"/>
  <c r="P3196" i="21"/>
  <c r="N3196" i="21"/>
  <c r="L3196" i="21"/>
  <c r="I3196" i="21"/>
  <c r="H3197" i="21"/>
  <c r="O3195" i="21"/>
  <c r="K3195" i="21"/>
  <c r="Q3195" i="21"/>
  <c r="M3195" i="21"/>
  <c r="Q3196" i="21"/>
  <c r="M3196" i="21"/>
  <c r="O3196" i="21"/>
  <c r="K3196" i="21"/>
  <c r="N3197" i="21"/>
  <c r="J3197" i="21"/>
  <c r="I3197" i="21"/>
  <c r="L3197" i="21"/>
  <c r="P3197" i="21"/>
  <c r="H3198" i="21"/>
  <c r="M3197" i="21"/>
  <c r="O3197" i="21"/>
  <c r="K3197" i="21"/>
  <c r="Q3197" i="21"/>
  <c r="P3198" i="21"/>
  <c r="H3199" i="21"/>
  <c r="L3198" i="21"/>
  <c r="I3198" i="21"/>
  <c r="J3198" i="21"/>
  <c r="N3198" i="21"/>
  <c r="I3199" i="21"/>
  <c r="H3200" i="21"/>
  <c r="P3199" i="21"/>
  <c r="N3199" i="21"/>
  <c r="J3199" i="21"/>
  <c r="L3199" i="21"/>
  <c r="M3198" i="21"/>
  <c r="Q3198" i="21"/>
  <c r="O3198" i="21"/>
  <c r="K3198" i="21"/>
  <c r="K3199" i="21"/>
  <c r="Q3199" i="21"/>
  <c r="O3199" i="21"/>
  <c r="M3199" i="21"/>
  <c r="J3200" i="21"/>
  <c r="I3200" i="21"/>
  <c r="P3200" i="21"/>
  <c r="H3201" i="21"/>
  <c r="N3200" i="21"/>
  <c r="L3200" i="21"/>
  <c r="Q3200" i="21"/>
  <c r="M3200" i="21"/>
  <c r="O3200" i="21"/>
  <c r="K3200" i="21"/>
  <c r="L3201" i="21"/>
  <c r="H3202" i="21"/>
  <c r="I3201" i="21"/>
  <c r="J3201" i="21"/>
  <c r="N3201" i="21"/>
  <c r="P3201" i="21"/>
  <c r="H3203" i="21"/>
  <c r="J3202" i="21"/>
  <c r="L3202" i="21"/>
  <c r="N3202" i="21"/>
  <c r="P3202" i="21"/>
  <c r="I3202" i="21"/>
  <c r="Q3201" i="21"/>
  <c r="O3201" i="21"/>
  <c r="K3201" i="21"/>
  <c r="M3201" i="21"/>
  <c r="I3203" i="21"/>
  <c r="L3203" i="21"/>
  <c r="H3204" i="21"/>
  <c r="P3203" i="21"/>
  <c r="J3203" i="21"/>
  <c r="N3203" i="21"/>
  <c r="O3202" i="21"/>
  <c r="M3202" i="21"/>
  <c r="K3202" i="21"/>
  <c r="Q3202" i="21"/>
  <c r="M3203" i="21"/>
  <c r="O3203" i="21"/>
  <c r="K3203" i="21"/>
  <c r="Q3203" i="21"/>
  <c r="J3204" i="21"/>
  <c r="L3204" i="21"/>
  <c r="P3204" i="21"/>
  <c r="N3204" i="21"/>
  <c r="I3204" i="21"/>
  <c r="H3205" i="21"/>
  <c r="Q3204" i="21"/>
  <c r="M3204" i="21"/>
  <c r="K3204" i="21"/>
  <c r="O3204" i="21"/>
  <c r="L3205" i="21"/>
  <c r="J3205" i="21"/>
  <c r="P3205" i="21"/>
  <c r="N3205" i="21"/>
  <c r="I3205" i="21"/>
  <c r="H3206" i="21"/>
  <c r="M3205" i="21"/>
  <c r="O3205" i="21"/>
  <c r="K3205" i="21"/>
  <c r="Q3205" i="21"/>
  <c r="N3206" i="21"/>
  <c r="I3206" i="21"/>
  <c r="L3206" i="21"/>
  <c r="H3207" i="21"/>
  <c r="J3206" i="21"/>
  <c r="P3206" i="21"/>
  <c r="M3206" i="21"/>
  <c r="K3206" i="21"/>
  <c r="Q3206" i="21"/>
  <c r="O3206" i="21"/>
  <c r="I3207" i="21"/>
  <c r="H3208" i="21"/>
  <c r="J3207" i="21"/>
  <c r="P3207" i="21"/>
  <c r="N3207" i="21"/>
  <c r="L3207" i="21"/>
  <c r="M3207" i="21"/>
  <c r="K3207" i="21"/>
  <c r="O3207" i="21"/>
  <c r="Q3207" i="21"/>
  <c r="H3209" i="21"/>
  <c r="J3208" i="21"/>
  <c r="P3208" i="21"/>
  <c r="N3208" i="21"/>
  <c r="L3208" i="21"/>
  <c r="I3208" i="21"/>
  <c r="P3209" i="21"/>
  <c r="N3209" i="21"/>
  <c r="H3210" i="21"/>
  <c r="L3209" i="21"/>
  <c r="J3209" i="21"/>
  <c r="I3209" i="21"/>
  <c r="M3208" i="21"/>
  <c r="Q3208" i="21"/>
  <c r="K3208" i="21"/>
  <c r="O3208" i="21"/>
  <c r="I3210" i="21"/>
  <c r="H3211" i="21"/>
  <c r="L3210" i="21"/>
  <c r="J3210" i="21"/>
  <c r="P3210" i="21"/>
  <c r="N3210" i="21"/>
  <c r="Q3209" i="21"/>
  <c r="K3209" i="21"/>
  <c r="M3209" i="21"/>
  <c r="O3209" i="21"/>
  <c r="M3210" i="21"/>
  <c r="Q3210" i="21"/>
  <c r="K3210" i="21"/>
  <c r="O3210" i="21"/>
  <c r="N3211" i="21"/>
  <c r="I3211" i="21"/>
  <c r="L3211" i="21"/>
  <c r="H3212" i="21"/>
  <c r="P3211" i="21"/>
  <c r="J3211" i="21"/>
  <c r="M3211" i="21"/>
  <c r="O3211" i="21"/>
  <c r="Q3211" i="21"/>
  <c r="K3211" i="21"/>
  <c r="H3213" i="21"/>
  <c r="N3212" i="21"/>
  <c r="P3212" i="21"/>
  <c r="J3212" i="21"/>
  <c r="L3212" i="21"/>
  <c r="I3212" i="21"/>
  <c r="P3213" i="21"/>
  <c r="J3213" i="21"/>
  <c r="L3213" i="21"/>
  <c r="H3214" i="21"/>
  <c r="I3213" i="21"/>
  <c r="N3213" i="21"/>
  <c r="Q3212" i="21"/>
  <c r="O3212" i="21"/>
  <c r="M3212" i="21"/>
  <c r="K3212" i="21"/>
  <c r="H3215" i="21"/>
  <c r="I3214" i="21"/>
  <c r="L3214" i="21"/>
  <c r="J3214" i="21"/>
  <c r="N3214" i="21"/>
  <c r="P3214" i="21"/>
  <c r="O3213" i="21"/>
  <c r="Q3213" i="21"/>
  <c r="M3213" i="21"/>
  <c r="K3213" i="21"/>
  <c r="P3215" i="21"/>
  <c r="N3215" i="21"/>
  <c r="H3216" i="21"/>
  <c r="I3215" i="21"/>
  <c r="J3215" i="21"/>
  <c r="L3215" i="21"/>
  <c r="O3214" i="21"/>
  <c r="Q3214" i="21"/>
  <c r="K3214" i="21"/>
  <c r="M3214" i="21"/>
  <c r="J3216" i="21"/>
  <c r="N3216" i="21"/>
  <c r="I3216" i="21"/>
  <c r="L3216" i="21"/>
  <c r="P3216" i="21"/>
  <c r="H3217" i="21"/>
  <c r="K3215" i="21"/>
  <c r="M3215" i="21"/>
  <c r="O3215" i="21"/>
  <c r="Q3215" i="21"/>
  <c r="Q3216" i="21"/>
  <c r="K3216" i="21"/>
  <c r="M3216" i="21"/>
  <c r="O3216" i="21"/>
  <c r="P3217" i="21"/>
  <c r="J3217" i="21"/>
  <c r="N3217" i="21"/>
  <c r="H3218" i="21"/>
  <c r="I3217" i="21"/>
  <c r="L3217" i="21"/>
  <c r="J3218" i="21"/>
  <c r="P3218" i="21"/>
  <c r="I3218" i="21"/>
  <c r="N3218" i="21"/>
  <c r="L3218" i="21"/>
  <c r="H3219" i="21"/>
  <c r="O3217" i="21"/>
  <c r="K3217" i="21"/>
  <c r="M3217" i="21"/>
  <c r="Q3217" i="21"/>
  <c r="K3218" i="21"/>
  <c r="Q3218" i="21"/>
  <c r="O3218" i="21"/>
  <c r="M3218" i="21"/>
  <c r="H3220" i="21"/>
  <c r="J3219" i="21"/>
  <c r="N3219" i="21"/>
  <c r="I3219" i="21"/>
  <c r="P3219" i="21"/>
  <c r="L3219" i="21"/>
  <c r="N3220" i="21"/>
  <c r="I3220" i="21"/>
  <c r="L3220" i="21"/>
  <c r="P3220" i="21"/>
  <c r="H3221" i="21"/>
  <c r="J3220" i="21"/>
  <c r="K3219" i="21"/>
  <c r="M3219" i="21"/>
  <c r="Q3219" i="21"/>
  <c r="O3219" i="21"/>
  <c r="Q3220" i="21"/>
  <c r="M3220" i="21"/>
  <c r="K3220" i="21"/>
  <c r="O3220" i="21"/>
  <c r="I3221" i="21"/>
  <c r="N3221" i="21"/>
  <c r="H3222" i="21"/>
  <c r="J3221" i="21"/>
  <c r="P3221" i="21"/>
  <c r="L3221" i="21"/>
  <c r="Q3221" i="21"/>
  <c r="M3221" i="21"/>
  <c r="O3221" i="21"/>
  <c r="K3221" i="21"/>
  <c r="N3222" i="21"/>
  <c r="J3222" i="21"/>
  <c r="P3222" i="21"/>
  <c r="L3222" i="21"/>
  <c r="I3222" i="21"/>
  <c r="H3223" i="21"/>
  <c r="Q3222" i="21"/>
  <c r="O3222" i="21"/>
  <c r="K3222" i="21"/>
  <c r="M3222" i="21"/>
  <c r="H3224" i="21"/>
  <c r="J3223" i="21"/>
  <c r="P3223" i="21"/>
  <c r="L3223" i="21"/>
  <c r="I3223" i="21"/>
  <c r="N3223" i="21"/>
  <c r="P3224" i="21"/>
  <c r="J3224" i="21"/>
  <c r="N3224" i="21"/>
  <c r="L3224" i="21"/>
  <c r="I3224" i="21"/>
  <c r="H3225" i="21"/>
  <c r="M3223" i="21"/>
  <c r="Q3223" i="21"/>
  <c r="K3223" i="21"/>
  <c r="O3223" i="21"/>
  <c r="O3224" i="21"/>
  <c r="M3224" i="21"/>
  <c r="Q3224" i="21"/>
  <c r="K3224" i="21"/>
  <c r="I3225" i="21"/>
  <c r="J3225" i="21"/>
  <c r="L3225" i="21"/>
  <c r="P3225" i="21"/>
  <c r="N3225" i="21"/>
  <c r="H3226" i="21"/>
  <c r="O3225" i="21"/>
  <c r="M3225" i="21"/>
  <c r="Q3225" i="21"/>
  <c r="K3225" i="21"/>
  <c r="I3226" i="21"/>
  <c r="L3226" i="21"/>
  <c r="H3227" i="21"/>
  <c r="P3226" i="21"/>
  <c r="N3226" i="21"/>
  <c r="J3226" i="21"/>
  <c r="M3226" i="21"/>
  <c r="K3226" i="21"/>
  <c r="Q3226" i="21"/>
  <c r="O3226" i="21"/>
  <c r="N3227" i="21"/>
  <c r="H3228" i="21"/>
  <c r="I3227" i="21"/>
  <c r="P3227" i="21"/>
  <c r="L3227" i="21"/>
  <c r="J3227" i="21"/>
  <c r="I3228" i="21"/>
  <c r="H3229" i="21"/>
  <c r="J3228" i="21"/>
  <c r="P3228" i="21"/>
  <c r="L3228" i="21"/>
  <c r="N3228" i="21"/>
  <c r="O3227" i="21"/>
  <c r="K3227" i="21"/>
  <c r="M3227" i="21"/>
  <c r="Q3227" i="21"/>
  <c r="Q3228" i="21"/>
  <c r="M3228" i="21"/>
  <c r="O3228" i="21"/>
  <c r="K3228" i="21"/>
  <c r="L3229" i="21"/>
  <c r="J3229" i="21"/>
  <c r="H3230" i="21"/>
  <c r="P3229" i="21"/>
  <c r="N3229" i="21"/>
  <c r="I3229" i="21"/>
  <c r="P3230" i="21"/>
  <c r="L3230" i="21"/>
  <c r="H3231" i="21"/>
  <c r="J3230" i="21"/>
  <c r="I3230" i="21"/>
  <c r="N3230" i="21"/>
  <c r="K3229" i="21"/>
  <c r="Q3229" i="21"/>
  <c r="O3229" i="21"/>
  <c r="M3229" i="21"/>
  <c r="J3231" i="21"/>
  <c r="I3231" i="21"/>
  <c r="H3232" i="21"/>
  <c r="L3231" i="21"/>
  <c r="P3231" i="21"/>
  <c r="N3231" i="21"/>
  <c r="O3230" i="21"/>
  <c r="M3230" i="21"/>
  <c r="K3230" i="21"/>
  <c r="Q3230" i="21"/>
  <c r="M3231" i="21"/>
  <c r="K3231" i="21"/>
  <c r="Q3231" i="21"/>
  <c r="O3231" i="21"/>
  <c r="H3233" i="21"/>
  <c r="N3232" i="21"/>
  <c r="J3232" i="21"/>
  <c r="L3232" i="21"/>
  <c r="I3232" i="21"/>
  <c r="P3232" i="21"/>
  <c r="N3233" i="21"/>
  <c r="J3233" i="21"/>
  <c r="I3233" i="21"/>
  <c r="P3233" i="21"/>
  <c r="H3234" i="21"/>
  <c r="L3233" i="21"/>
  <c r="O3232" i="21"/>
  <c r="K3232" i="21"/>
  <c r="Q3232" i="21"/>
  <c r="M3232" i="21"/>
  <c r="Q3233" i="21"/>
  <c r="O3233" i="21"/>
  <c r="K3233" i="21"/>
  <c r="M3233" i="21"/>
  <c r="J3234" i="21"/>
  <c r="L3234" i="21"/>
  <c r="P3234" i="21"/>
  <c r="N3234" i="21"/>
  <c r="H3235" i="21"/>
  <c r="I3234" i="21"/>
  <c r="I3235" i="21"/>
  <c r="P3235" i="21"/>
  <c r="H3236" i="21"/>
  <c r="L3235" i="21"/>
  <c r="J3235" i="21"/>
  <c r="N3235" i="21"/>
  <c r="Q3234" i="21"/>
  <c r="M3234" i="21"/>
  <c r="O3234" i="21"/>
  <c r="K3234" i="21"/>
  <c r="Q3235" i="21"/>
  <c r="M3235" i="21"/>
  <c r="K3235" i="21"/>
  <c r="O3235" i="21"/>
  <c r="J3236" i="21"/>
  <c r="L3236" i="21"/>
  <c r="N3236" i="21"/>
  <c r="P3236" i="21"/>
  <c r="H3237" i="21"/>
  <c r="I3236" i="21"/>
  <c r="N3237" i="21"/>
  <c r="H3238" i="21"/>
  <c r="J3237" i="21"/>
  <c r="L3237" i="21"/>
  <c r="I3237" i="21"/>
  <c r="P3237" i="21"/>
  <c r="M3236" i="21"/>
  <c r="O3236" i="21"/>
  <c r="K3236" i="21"/>
  <c r="Q3236" i="21"/>
  <c r="H3239" i="21"/>
  <c r="L3238" i="21"/>
  <c r="P3238" i="21"/>
  <c r="N3238" i="21"/>
  <c r="I3238" i="21"/>
  <c r="J3238" i="21"/>
  <c r="Q3237" i="21"/>
  <c r="M3237" i="21"/>
  <c r="O3237" i="21"/>
  <c r="K3237" i="21"/>
  <c r="N3239" i="21"/>
  <c r="I3239" i="21"/>
  <c r="L3239" i="21"/>
  <c r="H3240" i="21"/>
  <c r="J3239" i="21"/>
  <c r="P3239" i="21"/>
  <c r="Q3238" i="21"/>
  <c r="M3238" i="21"/>
  <c r="O3238" i="21"/>
  <c r="K3238" i="21"/>
  <c r="K3239" i="21"/>
  <c r="Q3239" i="21"/>
  <c r="M3239" i="21"/>
  <c r="O3239" i="21"/>
  <c r="H3241" i="21"/>
  <c r="P3240" i="21"/>
  <c r="L3240" i="21"/>
  <c r="N3240" i="21"/>
  <c r="J3240" i="21"/>
  <c r="I3240" i="21"/>
  <c r="P3241" i="21"/>
  <c r="I3241" i="21"/>
  <c r="N3241" i="21"/>
  <c r="J3241" i="21"/>
  <c r="L3241" i="21"/>
  <c r="H3242" i="21"/>
  <c r="Q3240" i="21"/>
  <c r="M3240" i="21"/>
  <c r="K3240" i="21"/>
  <c r="O3240" i="21"/>
  <c r="M3241" i="21"/>
  <c r="Q3241" i="21"/>
  <c r="K3241" i="21"/>
  <c r="O3241" i="21"/>
  <c r="J3242" i="21"/>
  <c r="H3243" i="21"/>
  <c r="P3242" i="21"/>
  <c r="I3242" i="21"/>
  <c r="L3242" i="21"/>
  <c r="N3242" i="21"/>
  <c r="P3243" i="21"/>
  <c r="I3243" i="21"/>
  <c r="L3243" i="21"/>
  <c r="J3243" i="21"/>
  <c r="N3243" i="21"/>
  <c r="H3244" i="21"/>
  <c r="M3242" i="21"/>
  <c r="O3242" i="21"/>
  <c r="Q3242" i="21"/>
  <c r="K3242" i="21"/>
  <c r="Q3243" i="21"/>
  <c r="O3243" i="21"/>
  <c r="M3243" i="21"/>
  <c r="K3243" i="21"/>
  <c r="J3244" i="21"/>
  <c r="L3244" i="21"/>
  <c r="N3244" i="21"/>
  <c r="P3244" i="21"/>
  <c r="H3245" i="21"/>
  <c r="I3244" i="21"/>
  <c r="N3245" i="21"/>
  <c r="L3245" i="21"/>
  <c r="H3246" i="21"/>
  <c r="I3245" i="21"/>
  <c r="P3245" i="21"/>
  <c r="J3245" i="21"/>
  <c r="Q3244" i="21"/>
  <c r="M3244" i="21"/>
  <c r="O3244" i="21"/>
  <c r="K3244" i="21"/>
  <c r="L3246" i="21"/>
  <c r="J3246" i="21"/>
  <c r="H3247" i="21"/>
  <c r="N3246" i="21"/>
  <c r="I3246" i="21"/>
  <c r="P3246" i="21"/>
  <c r="K3245" i="21"/>
  <c r="O3245" i="21"/>
  <c r="Q3245" i="21"/>
  <c r="M3245" i="21"/>
  <c r="J3247" i="21"/>
  <c r="I3247" i="21"/>
  <c r="P3247" i="21"/>
  <c r="H3248" i="21"/>
  <c r="N3247" i="21"/>
  <c r="L3247" i="21"/>
  <c r="Q3246" i="21"/>
  <c r="O3246" i="21"/>
  <c r="M3246" i="21"/>
  <c r="K3246" i="21"/>
  <c r="M3247" i="21"/>
  <c r="O3247" i="21"/>
  <c r="Q3247" i="21"/>
  <c r="K3247" i="21"/>
  <c r="L3248" i="21"/>
  <c r="I3248" i="21"/>
  <c r="N3248" i="21"/>
  <c r="P3248" i="21"/>
  <c r="J3248" i="21"/>
  <c r="H3249" i="21"/>
  <c r="O3248" i="21"/>
  <c r="Q3248" i="21"/>
  <c r="K3248" i="21"/>
  <c r="M3248" i="21"/>
  <c r="N3249" i="21"/>
  <c r="P3249" i="21"/>
  <c r="J3249" i="21"/>
  <c r="I3249" i="21"/>
  <c r="L3249" i="21"/>
  <c r="H3250" i="21"/>
  <c r="Q3249" i="21"/>
  <c r="O3249" i="21"/>
  <c r="M3249" i="21"/>
  <c r="K3249" i="21"/>
  <c r="I3250" i="21"/>
  <c r="J3250" i="21"/>
  <c r="H3251" i="21"/>
  <c r="N3250" i="21"/>
  <c r="P3250" i="21"/>
  <c r="L3250" i="21"/>
  <c r="O3250" i="21"/>
  <c r="K3250" i="21"/>
  <c r="Q3250" i="21"/>
  <c r="M3250" i="21"/>
  <c r="P3251" i="21"/>
  <c r="I3251" i="21"/>
  <c r="N3251" i="21"/>
  <c r="L3251" i="21"/>
  <c r="H3252" i="21"/>
  <c r="J3251" i="21"/>
  <c r="M3251" i="21"/>
  <c r="Q3251" i="21"/>
  <c r="O3251" i="21"/>
  <c r="K3251" i="21"/>
  <c r="P3252" i="21"/>
  <c r="L3252" i="21"/>
  <c r="H3253" i="21"/>
  <c r="I3252" i="21"/>
  <c r="J3252" i="21"/>
  <c r="N3252" i="21"/>
  <c r="P3253" i="21"/>
  <c r="I3253" i="21"/>
  <c r="J3253" i="21"/>
  <c r="L3253" i="21"/>
  <c r="N3253" i="21"/>
  <c r="H3254" i="21"/>
  <c r="M3252" i="21"/>
  <c r="Q3252" i="21"/>
  <c r="O3252" i="21"/>
  <c r="K3252" i="21"/>
  <c r="K3253" i="21"/>
  <c r="M3253" i="21"/>
  <c r="O3253" i="21"/>
  <c r="Q3253" i="21"/>
  <c r="L3254" i="21"/>
  <c r="I3254" i="21"/>
  <c r="P3254" i="21"/>
  <c r="H3255" i="21"/>
  <c r="J3254" i="21"/>
  <c r="N3254" i="21"/>
  <c r="Q3254" i="21"/>
  <c r="K3254" i="21"/>
  <c r="M3254" i="21"/>
  <c r="O3254" i="21"/>
  <c r="N3255" i="21"/>
  <c r="I3255" i="21"/>
  <c r="L3255" i="21"/>
  <c r="J3255" i="21"/>
  <c r="P3255" i="21"/>
  <c r="H3256" i="21"/>
  <c r="K3255" i="21"/>
  <c r="O3255" i="21"/>
  <c r="Q3255" i="21"/>
  <c r="M3255" i="21"/>
  <c r="P3256" i="21"/>
  <c r="N3256" i="21"/>
  <c r="J3256" i="21"/>
  <c r="H3257" i="21"/>
  <c r="I3256" i="21"/>
  <c r="L3256" i="21"/>
  <c r="I3257" i="21"/>
  <c r="P3257" i="21"/>
  <c r="H3258" i="21"/>
  <c r="L3257" i="21"/>
  <c r="J3257" i="21"/>
  <c r="N3257" i="21"/>
  <c r="Q3256" i="21"/>
  <c r="M3256" i="21"/>
  <c r="O3256" i="21"/>
  <c r="K3256" i="21"/>
  <c r="O3257" i="21"/>
  <c r="K3257" i="21"/>
  <c r="M3257" i="21"/>
  <c r="Q3257" i="21"/>
  <c r="J3258" i="21"/>
  <c r="H3259" i="21"/>
  <c r="P3258" i="21"/>
  <c r="N3258" i="21"/>
  <c r="L3258" i="21"/>
  <c r="I3258" i="21"/>
  <c r="H3260" i="21"/>
  <c r="I3259" i="21"/>
  <c r="L3259" i="21"/>
  <c r="P3259" i="21"/>
  <c r="N3259" i="21"/>
  <c r="J3259" i="21"/>
  <c r="M3258" i="21"/>
  <c r="O3258" i="21"/>
  <c r="Q3258" i="21"/>
  <c r="K3258" i="21"/>
  <c r="H3261" i="21"/>
  <c r="L3260" i="21"/>
  <c r="P3260" i="21"/>
  <c r="I3260" i="21"/>
  <c r="N3260" i="21"/>
  <c r="J3260" i="21"/>
  <c r="K3259" i="21"/>
  <c r="Q3259" i="21"/>
  <c r="M3259" i="21"/>
  <c r="O3259" i="21"/>
  <c r="P3261" i="21"/>
  <c r="N3261" i="21"/>
  <c r="I3261" i="21"/>
  <c r="H3262" i="21"/>
  <c r="L3261" i="21"/>
  <c r="J3261" i="21"/>
  <c r="O3260" i="21"/>
  <c r="Q3260" i="21"/>
  <c r="M3260" i="21"/>
  <c r="K3260" i="21"/>
  <c r="K3261" i="21"/>
  <c r="M3261" i="21"/>
  <c r="O3261" i="21"/>
  <c r="Q3261" i="21"/>
  <c r="I3262" i="21"/>
  <c r="J3262" i="21"/>
  <c r="P3262" i="21"/>
  <c r="N3262" i="21"/>
  <c r="L3262" i="21"/>
  <c r="H3263" i="21"/>
  <c r="O3262" i="21"/>
  <c r="M3262" i="21"/>
  <c r="Q3262" i="21"/>
  <c r="K3262" i="21"/>
  <c r="H3264" i="21"/>
  <c r="P3263" i="21"/>
  <c r="L3263" i="21"/>
  <c r="N3263" i="21"/>
  <c r="I3263" i="21"/>
  <c r="J3263" i="21"/>
  <c r="L3264" i="21"/>
  <c r="N3264" i="21"/>
  <c r="J3264" i="21"/>
  <c r="I3264" i="21"/>
  <c r="H3265" i="21"/>
  <c r="P3264" i="21"/>
  <c r="Q3263" i="21"/>
  <c r="O3263" i="21"/>
  <c r="M3263" i="21"/>
  <c r="K3263" i="21"/>
  <c r="M3264" i="21"/>
  <c r="K3264" i="21"/>
  <c r="O3264" i="21"/>
  <c r="Q3264" i="21"/>
  <c r="L3265" i="21"/>
  <c r="J3265" i="21"/>
  <c r="I3265" i="21"/>
  <c r="H3266" i="21"/>
  <c r="P3265" i="21"/>
  <c r="N3265" i="21"/>
  <c r="Q3265" i="21"/>
  <c r="K3265" i="21"/>
  <c r="O3265" i="21"/>
  <c r="M3265" i="21"/>
  <c r="J3266" i="21"/>
  <c r="P3266" i="21"/>
  <c r="H3267" i="21"/>
  <c r="I3266" i="21"/>
  <c r="L3266" i="21"/>
  <c r="N3266" i="21"/>
  <c r="I3267" i="21"/>
  <c r="L3267" i="21"/>
  <c r="N3267" i="21"/>
  <c r="J3267" i="21"/>
  <c r="H3268" i="21"/>
  <c r="P3267" i="21"/>
  <c r="M3266" i="21"/>
  <c r="O3266" i="21"/>
  <c r="K3266" i="21"/>
  <c r="Q3266" i="21"/>
  <c r="M3267" i="21"/>
  <c r="O3267" i="21"/>
  <c r="K3267" i="21"/>
  <c r="Q3267" i="21"/>
  <c r="P3268" i="21"/>
  <c r="H3269" i="21"/>
  <c r="N3268" i="21"/>
  <c r="L3268" i="21"/>
  <c r="I3268" i="21"/>
  <c r="J3268" i="21"/>
  <c r="P3269" i="21"/>
  <c r="I3269" i="21"/>
  <c r="L3269" i="21"/>
  <c r="H3270" i="21"/>
  <c r="J3269" i="21"/>
  <c r="N3269" i="21"/>
  <c r="O3268" i="21"/>
  <c r="K3268" i="21"/>
  <c r="Q3268" i="21"/>
  <c r="M3268" i="21"/>
  <c r="O3269" i="21"/>
  <c r="M3269" i="21"/>
  <c r="K3269" i="21"/>
  <c r="Q3269" i="21"/>
  <c r="I3270" i="21"/>
  <c r="H3271" i="21"/>
  <c r="J3270" i="21"/>
  <c r="L3270" i="21"/>
  <c r="N3270" i="21"/>
  <c r="P3270" i="21"/>
  <c r="O3270" i="21"/>
  <c r="K3270" i="21"/>
  <c r="Q3270" i="21"/>
  <c r="M3270" i="21"/>
  <c r="H3272" i="21"/>
  <c r="I3271" i="21"/>
  <c r="J3271" i="21"/>
  <c r="N3271" i="21"/>
  <c r="P3271" i="21"/>
  <c r="L3271" i="21"/>
  <c r="N3272" i="21"/>
  <c r="L3272" i="21"/>
  <c r="J3272" i="21"/>
  <c r="I3272" i="21"/>
  <c r="P3272" i="21"/>
  <c r="H3273" i="21"/>
  <c r="O3271" i="21"/>
  <c r="K3271" i="21"/>
  <c r="M3271" i="21"/>
  <c r="Q3271" i="21"/>
  <c r="Q3272" i="21"/>
  <c r="O3272" i="21"/>
  <c r="M3272" i="21"/>
  <c r="K3272" i="21"/>
  <c r="J3273" i="21"/>
  <c r="P3273" i="21"/>
  <c r="N3273" i="21"/>
  <c r="H3274" i="21"/>
  <c r="L3273" i="21"/>
  <c r="I3273" i="21"/>
  <c r="H3275" i="21"/>
  <c r="L3274" i="21"/>
  <c r="I3274" i="21"/>
  <c r="P3274" i="21"/>
  <c r="N3274" i="21"/>
  <c r="J3274" i="21"/>
  <c r="O3273" i="21"/>
  <c r="M3273" i="21"/>
  <c r="Q3273" i="21"/>
  <c r="K3273" i="21"/>
  <c r="L3275" i="21"/>
  <c r="I3275" i="21"/>
  <c r="J3275" i="21"/>
  <c r="P3275" i="21"/>
  <c r="N3275" i="21"/>
  <c r="H3276" i="21"/>
  <c r="K3274" i="21"/>
  <c r="Q3274" i="21"/>
  <c r="O3274" i="21"/>
  <c r="M3274" i="21"/>
  <c r="K3275" i="21"/>
  <c r="M3275" i="21"/>
  <c r="Q3275" i="21"/>
  <c r="O3275" i="21"/>
  <c r="L3276" i="21"/>
  <c r="H3277" i="21"/>
  <c r="P3276" i="21"/>
  <c r="N3276" i="21"/>
  <c r="I3276" i="21"/>
  <c r="J3276" i="21"/>
  <c r="I3277" i="21"/>
  <c r="H3278" i="21"/>
  <c r="J3277" i="21"/>
  <c r="P3277" i="21"/>
  <c r="L3277" i="21"/>
  <c r="N3277" i="21"/>
  <c r="Q3276" i="21"/>
  <c r="O3276" i="21"/>
  <c r="K3276" i="21"/>
  <c r="M3276" i="21"/>
  <c r="M3277" i="21"/>
  <c r="Q3277" i="21"/>
  <c r="O3277" i="21"/>
  <c r="K3277" i="21"/>
  <c r="I3278" i="21"/>
  <c r="L3278" i="21"/>
  <c r="N3278" i="21"/>
  <c r="H3279" i="21"/>
  <c r="P3278" i="21"/>
  <c r="J3278" i="21"/>
  <c r="Q3278" i="21"/>
  <c r="O3278" i="21"/>
  <c r="M3278" i="21"/>
  <c r="K3278" i="21"/>
  <c r="H3280" i="21"/>
  <c r="L3279" i="21"/>
  <c r="I3279" i="21"/>
  <c r="P3279" i="21"/>
  <c r="N3279" i="21"/>
  <c r="J3279" i="21"/>
  <c r="J3280" i="21"/>
  <c r="P3280" i="21"/>
  <c r="I3280" i="21"/>
  <c r="H3281" i="21"/>
  <c r="N3280" i="21"/>
  <c r="L3280" i="21"/>
  <c r="M3279" i="21"/>
  <c r="K3279" i="21"/>
  <c r="O3279" i="21"/>
  <c r="Q3279" i="21"/>
  <c r="K3280" i="21"/>
  <c r="O3280" i="21"/>
  <c r="M3280" i="21"/>
  <c r="Q3280" i="21"/>
  <c r="J3281" i="21"/>
  <c r="P3281" i="21"/>
  <c r="H3282" i="21"/>
  <c r="I3281" i="21"/>
  <c r="L3281" i="21"/>
  <c r="N3281" i="21"/>
  <c r="I3282" i="21"/>
  <c r="P3282" i="21"/>
  <c r="N3282" i="21"/>
  <c r="J3282" i="21"/>
  <c r="H3283" i="21"/>
  <c r="L3282" i="21"/>
  <c r="K3281" i="21"/>
  <c r="Q3281" i="21"/>
  <c r="O3281" i="21"/>
  <c r="M3281" i="21"/>
  <c r="O3282" i="21"/>
  <c r="M3282" i="21"/>
  <c r="K3282" i="21"/>
  <c r="Q3282" i="21"/>
  <c r="I3283" i="21"/>
  <c r="N3283" i="21"/>
  <c r="H3284" i="21"/>
  <c r="J3283" i="21"/>
  <c r="L3283" i="21"/>
  <c r="P3283" i="21"/>
  <c r="O3283" i="21"/>
  <c r="Q3283" i="21"/>
  <c r="K3283" i="21"/>
  <c r="M3283" i="21"/>
  <c r="J3284" i="21"/>
  <c r="N3284" i="21"/>
  <c r="H3285" i="21"/>
  <c r="L3284" i="21"/>
  <c r="I3284" i="21"/>
  <c r="P3284" i="21"/>
  <c r="H3286" i="21"/>
  <c r="I3285" i="21"/>
  <c r="N3285" i="21"/>
  <c r="P3285" i="21"/>
  <c r="J3285" i="21"/>
  <c r="L3285" i="21"/>
  <c r="K3284" i="21"/>
  <c r="M3284" i="21"/>
  <c r="Q3284" i="21"/>
  <c r="O3284" i="21"/>
  <c r="H3287" i="21"/>
  <c r="L3286" i="21"/>
  <c r="J3286" i="21"/>
  <c r="I3286" i="21"/>
  <c r="N3286" i="21"/>
  <c r="P3286" i="21"/>
  <c r="Q3285" i="21"/>
  <c r="O3285" i="21"/>
  <c r="K3285" i="21"/>
  <c r="M3285" i="21"/>
  <c r="I3287" i="21"/>
  <c r="H3288" i="21"/>
  <c r="L3287" i="21"/>
  <c r="P3287" i="21"/>
  <c r="N3287" i="21"/>
  <c r="J3287" i="21"/>
  <c r="K3286" i="21"/>
  <c r="Q3286" i="21"/>
  <c r="M3286" i="21"/>
  <c r="O3286" i="21"/>
  <c r="O3287" i="21"/>
  <c r="K3287" i="21"/>
  <c r="Q3287" i="21"/>
  <c r="M3287" i="21"/>
  <c r="P3288" i="21"/>
  <c r="N3288" i="21"/>
  <c r="H3289" i="21"/>
  <c r="I3288" i="21"/>
  <c r="L3288" i="21"/>
  <c r="J3288" i="21"/>
  <c r="P3289" i="21"/>
  <c r="J3289" i="21"/>
  <c r="I3289" i="21"/>
  <c r="L3289" i="21"/>
  <c r="N3289" i="21"/>
  <c r="H3290" i="21"/>
  <c r="O3288" i="21"/>
  <c r="M3288" i="21"/>
  <c r="Q3288" i="21"/>
  <c r="K3288" i="21"/>
  <c r="Q3289" i="21"/>
  <c r="O3289" i="21"/>
  <c r="M3289" i="21"/>
  <c r="K3289" i="21"/>
  <c r="J3290" i="21"/>
  <c r="N3290" i="21"/>
  <c r="P3290" i="21"/>
  <c r="I3290" i="21"/>
  <c r="L3290" i="21"/>
  <c r="H3291" i="21"/>
  <c r="O3290" i="21"/>
  <c r="M3290" i="21"/>
  <c r="K3290" i="21"/>
  <c r="Q3290" i="21"/>
  <c r="J3291" i="21"/>
  <c r="P3291" i="21"/>
  <c r="L3291" i="21"/>
  <c r="I3291" i="21"/>
  <c r="H3292" i="21"/>
  <c r="N3291" i="21"/>
  <c r="O3291" i="21"/>
  <c r="K3291" i="21"/>
  <c r="M3291" i="21"/>
  <c r="Q3291" i="21"/>
  <c r="N3292" i="21"/>
  <c r="J3292" i="21"/>
  <c r="L3292" i="21"/>
  <c r="H3293" i="21"/>
  <c r="I3292" i="21"/>
  <c r="P3292" i="21"/>
  <c r="N3293" i="21"/>
  <c r="L3293" i="21"/>
  <c r="J3293" i="21"/>
  <c r="I3293" i="21"/>
  <c r="P3293" i="21"/>
  <c r="H3294" i="21"/>
  <c r="Q3292" i="21"/>
  <c r="O3292" i="21"/>
  <c r="K3292" i="21"/>
  <c r="M3292" i="21"/>
  <c r="K3293" i="21"/>
  <c r="M3293" i="21"/>
  <c r="O3293" i="21"/>
  <c r="Q3293" i="21"/>
  <c r="J3294" i="21"/>
  <c r="P3294" i="21"/>
  <c r="I3294" i="21"/>
  <c r="L3294" i="21"/>
  <c r="N3294" i="21"/>
  <c r="H3295" i="21"/>
  <c r="O3294" i="21"/>
  <c r="Q3294" i="21"/>
  <c r="K3294" i="21"/>
  <c r="M3294" i="21"/>
  <c r="I3295" i="21"/>
  <c r="H3296" i="21"/>
  <c r="N3295" i="21"/>
  <c r="P3295" i="21"/>
  <c r="L3295" i="21"/>
  <c r="J3295" i="21"/>
  <c r="M3295" i="21"/>
  <c r="K3295" i="21"/>
  <c r="Q3295" i="21"/>
  <c r="O3295" i="21"/>
  <c r="J3296" i="21"/>
  <c r="H3297" i="21"/>
  <c r="L3296" i="21"/>
  <c r="N3296" i="21"/>
  <c r="I3296" i="21"/>
  <c r="P3296" i="21"/>
  <c r="J3297" i="21"/>
  <c r="L3297" i="21"/>
  <c r="I3297" i="21"/>
  <c r="P3297" i="21"/>
  <c r="N3297" i="21"/>
  <c r="H3298" i="21"/>
  <c r="O3296" i="21"/>
  <c r="K3296" i="21"/>
  <c r="M3296" i="21"/>
  <c r="Q3296" i="21"/>
  <c r="M3297" i="21"/>
  <c r="O3297" i="21"/>
  <c r="K3297" i="21"/>
  <c r="Q3297" i="21"/>
  <c r="I3298" i="21"/>
  <c r="L3298" i="21"/>
  <c r="N3298" i="21"/>
  <c r="J3298" i="21"/>
  <c r="P3298" i="21"/>
  <c r="H3299" i="21"/>
  <c r="M3298" i="21"/>
  <c r="Q3298" i="21"/>
  <c r="O3298" i="21"/>
  <c r="K3298" i="21"/>
  <c r="P3299" i="21"/>
  <c r="I3299" i="21"/>
  <c r="N3299" i="21"/>
  <c r="H3300" i="21"/>
  <c r="J3299" i="21"/>
  <c r="L3299" i="21"/>
  <c r="K3299" i="21"/>
  <c r="Q3299" i="21"/>
  <c r="O3299" i="21"/>
  <c r="M3299" i="21"/>
  <c r="I3300" i="21"/>
  <c r="L3300" i="21"/>
  <c r="N3300" i="21"/>
  <c r="P3300" i="21"/>
  <c r="J3300" i="21"/>
  <c r="H3301" i="21"/>
  <c r="M3300" i="21"/>
  <c r="O3300" i="21"/>
  <c r="K3300" i="21"/>
  <c r="Q3300" i="21"/>
  <c r="I3301" i="21"/>
  <c r="H3302" i="21"/>
  <c r="L3301" i="21"/>
  <c r="N3301" i="21"/>
  <c r="J3301" i="21"/>
  <c r="P3301" i="21"/>
  <c r="O3301" i="21"/>
  <c r="Q3301" i="21"/>
  <c r="K3301" i="21"/>
  <c r="M3301" i="21"/>
  <c r="J3302" i="21"/>
  <c r="H3303" i="21"/>
  <c r="L3302" i="21"/>
  <c r="N3302" i="21"/>
  <c r="P3302" i="21"/>
  <c r="I3302" i="21"/>
  <c r="L3303" i="21"/>
  <c r="I3303" i="21"/>
  <c r="P3303" i="21"/>
  <c r="H3304" i="21"/>
  <c r="N3303" i="21"/>
  <c r="J3303" i="21"/>
  <c r="Q3302" i="21"/>
  <c r="M3302" i="21"/>
  <c r="K3302" i="21"/>
  <c r="O3302" i="21"/>
  <c r="K3303" i="21"/>
  <c r="M3303" i="21"/>
  <c r="Q3303" i="21"/>
  <c r="O3303" i="21"/>
  <c r="L3304" i="21"/>
  <c r="P3304" i="21"/>
  <c r="I3304" i="21"/>
  <c r="H3305" i="21"/>
  <c r="N3304" i="21"/>
  <c r="J3304" i="21"/>
  <c r="O3304" i="21"/>
  <c r="M3304" i="21"/>
  <c r="Q3304" i="21"/>
  <c r="K3304" i="21"/>
  <c r="H3306" i="21"/>
  <c r="J3305" i="21"/>
  <c r="I3305" i="21"/>
  <c r="P3305" i="21"/>
  <c r="L3305" i="21"/>
  <c r="N3305" i="21"/>
  <c r="N3306" i="21"/>
  <c r="L3306" i="21"/>
  <c r="I3306" i="21"/>
  <c r="H3307" i="21"/>
  <c r="P3306" i="21"/>
  <c r="J3306" i="21"/>
  <c r="O3305" i="21"/>
  <c r="M3305" i="21"/>
  <c r="K3305" i="21"/>
  <c r="Q3305" i="21"/>
  <c r="M3306" i="21"/>
  <c r="K3306" i="21"/>
  <c r="O3306" i="21"/>
  <c r="Q3306" i="21"/>
  <c r="L3307" i="21"/>
  <c r="J3307" i="21"/>
  <c r="I3307" i="21"/>
  <c r="N3307" i="21"/>
  <c r="H3308" i="21"/>
  <c r="P3307" i="21"/>
  <c r="K3307" i="21"/>
  <c r="O3307" i="21"/>
  <c r="Q3307" i="21"/>
  <c r="M3307" i="21"/>
  <c r="H3309" i="21"/>
  <c r="J3308" i="21"/>
  <c r="N3308" i="21"/>
  <c r="P3308" i="21"/>
  <c r="I3308" i="21"/>
  <c r="L3308" i="21"/>
  <c r="J3309" i="21"/>
  <c r="I3309" i="21"/>
  <c r="N3309" i="21"/>
  <c r="L3309" i="21"/>
  <c r="H3310" i="21"/>
  <c r="P3309" i="21"/>
  <c r="M3308" i="21"/>
  <c r="K3308" i="21"/>
  <c r="O3308" i="21"/>
  <c r="Q3308" i="21"/>
  <c r="K3309" i="21"/>
  <c r="M3309" i="21"/>
  <c r="Q3309" i="21"/>
  <c r="O3309" i="21"/>
  <c r="N3310" i="21"/>
  <c r="J3310" i="21"/>
  <c r="P3310" i="21"/>
  <c r="H3311" i="21"/>
  <c r="I3310" i="21"/>
  <c r="L3310" i="21"/>
  <c r="H3312" i="21"/>
  <c r="J3311" i="21"/>
  <c r="I3311" i="21"/>
  <c r="P3311" i="21"/>
  <c r="L3311" i="21"/>
  <c r="N3311" i="21"/>
  <c r="M3310" i="21"/>
  <c r="O3310" i="21"/>
  <c r="Q3310" i="21"/>
  <c r="K3310" i="21"/>
  <c r="L3312" i="21"/>
  <c r="N3312" i="21"/>
  <c r="H3313" i="21"/>
  <c r="I3312" i="21"/>
  <c r="P3312" i="21"/>
  <c r="J3312" i="21"/>
  <c r="O3311" i="21"/>
  <c r="Q3311" i="21"/>
  <c r="K3311" i="21"/>
  <c r="M3311" i="21"/>
  <c r="N3313" i="21"/>
  <c r="H3314" i="21"/>
  <c r="L3313" i="21"/>
  <c r="J3313" i="21"/>
  <c r="I3313" i="21"/>
  <c r="P3313" i="21"/>
  <c r="K3312" i="21"/>
  <c r="M3312" i="21"/>
  <c r="O3312" i="21"/>
  <c r="Q3312" i="21"/>
  <c r="N3314" i="21"/>
  <c r="I3314" i="21"/>
  <c r="H3315" i="21"/>
  <c r="P3314" i="21"/>
  <c r="L3314" i="21"/>
  <c r="J3314" i="21"/>
  <c r="Q3313" i="21"/>
  <c r="O3313" i="21"/>
  <c r="M3313" i="21"/>
  <c r="K3313" i="21"/>
  <c r="K3314" i="21"/>
  <c r="O3314" i="21"/>
  <c r="Q3314" i="21"/>
  <c r="M3314" i="21"/>
  <c r="N3315" i="21"/>
  <c r="P3315" i="21"/>
  <c r="L3315" i="21"/>
  <c r="J3315" i="21"/>
  <c r="H3316" i="21"/>
  <c r="I3315" i="21"/>
  <c r="J3316" i="21"/>
  <c r="P3316" i="21"/>
  <c r="N3316" i="21"/>
  <c r="L3316" i="21"/>
  <c r="I3316" i="21"/>
  <c r="H3317" i="21"/>
  <c r="Q3315" i="21"/>
  <c r="M3315" i="21"/>
  <c r="O3315" i="21"/>
  <c r="K3315" i="21"/>
  <c r="Q3316" i="21"/>
  <c r="M3316" i="21"/>
  <c r="K3316" i="21"/>
  <c r="O3316" i="21"/>
  <c r="N3317" i="21"/>
  <c r="L3317" i="21"/>
  <c r="I3317" i="21"/>
  <c r="J3317" i="21"/>
  <c r="P3317" i="21"/>
  <c r="H3318" i="21"/>
  <c r="K3317" i="21"/>
  <c r="Q3317" i="21"/>
  <c r="M3317" i="21"/>
  <c r="O3317" i="21"/>
  <c r="L3318" i="21"/>
  <c r="N3318" i="21"/>
  <c r="H3319" i="21"/>
  <c r="P3318" i="21"/>
  <c r="J3318" i="21"/>
  <c r="I3318" i="21"/>
  <c r="P3319" i="21"/>
  <c r="I3319" i="21"/>
  <c r="L3319" i="21"/>
  <c r="N3319" i="21"/>
  <c r="H3320" i="21"/>
  <c r="J3319" i="21"/>
  <c r="O3318" i="21"/>
  <c r="K3318" i="21"/>
  <c r="M3318" i="21"/>
  <c r="Q3318" i="21"/>
  <c r="M3319" i="21"/>
  <c r="O3319" i="21"/>
  <c r="Q3319" i="21"/>
  <c r="K3319" i="21"/>
  <c r="L3320" i="21"/>
  <c r="J3320" i="21"/>
  <c r="P3320" i="21"/>
  <c r="I3320" i="21"/>
  <c r="N3320" i="21"/>
  <c r="H3321" i="21"/>
  <c r="Q3320" i="21"/>
  <c r="O3320" i="21"/>
  <c r="M3320" i="21"/>
  <c r="K3320" i="21"/>
  <c r="I3321" i="21"/>
  <c r="P3321" i="21"/>
  <c r="L3321" i="21"/>
  <c r="H3322" i="21"/>
  <c r="N3321" i="21"/>
  <c r="J3321" i="21"/>
  <c r="Q3321" i="21"/>
  <c r="O3321" i="21"/>
  <c r="M3321" i="21"/>
  <c r="K3321" i="21"/>
  <c r="I3322" i="21"/>
  <c r="H3323" i="21"/>
  <c r="P3322" i="21"/>
  <c r="L3322" i="21"/>
  <c r="J3322" i="21"/>
  <c r="N3322" i="21"/>
  <c r="Q3322" i="21"/>
  <c r="O3322" i="21"/>
  <c r="K3322" i="21"/>
  <c r="M3322" i="21"/>
  <c r="P3323" i="21"/>
  <c r="H3324" i="21"/>
  <c r="N3323" i="21"/>
  <c r="J3323" i="21"/>
  <c r="L3323" i="21"/>
  <c r="I3323" i="21"/>
  <c r="J3324" i="21"/>
  <c r="I3324" i="21"/>
  <c r="H3325" i="21"/>
  <c r="P3324" i="21"/>
  <c r="N3324" i="21"/>
  <c r="L3324" i="21"/>
  <c r="K3323" i="21"/>
  <c r="O3323" i="21"/>
  <c r="Q3323" i="21"/>
  <c r="M3323" i="21"/>
  <c r="Q3324" i="21"/>
  <c r="M3324" i="21"/>
  <c r="O3324" i="21"/>
  <c r="K3324" i="21"/>
  <c r="J3325" i="21"/>
  <c r="N3325" i="21"/>
  <c r="L3325" i="21"/>
  <c r="I3325" i="21"/>
  <c r="P3325" i="21"/>
  <c r="H3326" i="21"/>
  <c r="K3325" i="21"/>
  <c r="O3325" i="21"/>
  <c r="M3325" i="21"/>
  <c r="Q3325" i="21"/>
  <c r="N3326" i="21"/>
  <c r="L3326" i="21"/>
  <c r="H3327" i="21"/>
  <c r="J3326" i="21"/>
  <c r="I3326" i="21"/>
  <c r="P3326" i="21"/>
  <c r="I3327" i="21"/>
  <c r="H3328" i="21"/>
  <c r="L3327" i="21"/>
  <c r="N3327" i="21"/>
  <c r="P3327" i="21"/>
  <c r="J3327" i="21"/>
  <c r="Q3326" i="21"/>
  <c r="M3326" i="21"/>
  <c r="K3326" i="21"/>
  <c r="O3326" i="21"/>
  <c r="M3327" i="21"/>
  <c r="O3327" i="21"/>
  <c r="K3327" i="21"/>
  <c r="Q3327" i="21"/>
  <c r="N3328" i="21"/>
  <c r="I3328" i="21"/>
  <c r="L3328" i="21"/>
  <c r="H3329" i="21"/>
  <c r="J3328" i="21"/>
  <c r="P3328" i="21"/>
  <c r="Q3328" i="21"/>
  <c r="K3328" i="21"/>
  <c r="M3328" i="21"/>
  <c r="O3328" i="21"/>
  <c r="N3329" i="21"/>
  <c r="L3329" i="21"/>
  <c r="H3330" i="21"/>
  <c r="I3329" i="21"/>
  <c r="J3329" i="21"/>
  <c r="P3329" i="21"/>
  <c r="J3330" i="21"/>
  <c r="L3330" i="21"/>
  <c r="P3330" i="21"/>
  <c r="H3331" i="21"/>
  <c r="I3330" i="21"/>
  <c r="N3330" i="21"/>
  <c r="M3329" i="21"/>
  <c r="O3329" i="21"/>
  <c r="K3329" i="21"/>
  <c r="Q3329" i="21"/>
  <c r="I3331" i="21"/>
  <c r="H3332" i="21"/>
  <c r="N3331" i="21"/>
  <c r="J3331" i="21"/>
  <c r="L3331" i="21"/>
  <c r="P3331" i="21"/>
  <c r="O3330" i="21"/>
  <c r="Q3330" i="21"/>
  <c r="M3330" i="21"/>
  <c r="K3330" i="21"/>
  <c r="O3331" i="21"/>
  <c r="K3331" i="21"/>
  <c r="M3331" i="21"/>
  <c r="Q3331" i="21"/>
  <c r="J3332" i="21"/>
  <c r="I3332" i="21"/>
  <c r="N3332" i="21"/>
  <c r="L3332" i="21"/>
  <c r="P3332" i="21"/>
  <c r="H3333" i="21"/>
  <c r="O3332" i="21"/>
  <c r="M3332" i="21"/>
  <c r="K3332" i="21"/>
  <c r="Q3332" i="21"/>
  <c r="J3333" i="21"/>
  <c r="H3334" i="21"/>
  <c r="I3333" i="21"/>
  <c r="N3333" i="21"/>
  <c r="P3333" i="21"/>
  <c r="L3333" i="21"/>
  <c r="N3334" i="21"/>
  <c r="I3334" i="21"/>
  <c r="J3334" i="21"/>
  <c r="H3335" i="21"/>
  <c r="P3334" i="21"/>
  <c r="L3334" i="21"/>
  <c r="O3333" i="21"/>
  <c r="K3333" i="21"/>
  <c r="Q3333" i="21"/>
  <c r="M3333" i="21"/>
  <c r="O3334" i="21"/>
  <c r="K3334" i="21"/>
  <c r="Q3334" i="21"/>
  <c r="M3334" i="21"/>
  <c r="L3335" i="21"/>
  <c r="N3335" i="21"/>
  <c r="J3335" i="21"/>
  <c r="H3336" i="21"/>
  <c r="P3335" i="21"/>
  <c r="I3335" i="21"/>
  <c r="P3336" i="21"/>
  <c r="I3336" i="21"/>
  <c r="N3336" i="21"/>
  <c r="L3336" i="21"/>
  <c r="H3337" i="21"/>
  <c r="J3336" i="21"/>
  <c r="M3335" i="21"/>
  <c r="K3335" i="21"/>
  <c r="Q3335" i="21"/>
  <c r="O3335" i="21"/>
  <c r="Q3336" i="21"/>
  <c r="O3336" i="21"/>
  <c r="K3336" i="21"/>
  <c r="M3336" i="21"/>
  <c r="I3337" i="21"/>
  <c r="J3337" i="21"/>
  <c r="N3337" i="21"/>
  <c r="H3338" i="21"/>
  <c r="P3337" i="21"/>
  <c r="L3337" i="21"/>
  <c r="O3337" i="21"/>
  <c r="M3337" i="21"/>
  <c r="K3337" i="21"/>
  <c r="Q3337" i="21"/>
  <c r="H3339" i="21"/>
  <c r="I3338" i="21"/>
  <c r="J3338" i="21"/>
  <c r="N3338" i="21"/>
  <c r="L3338" i="21"/>
  <c r="P3338" i="21"/>
  <c r="L3339" i="21"/>
  <c r="P3339" i="21"/>
  <c r="N3339" i="21"/>
  <c r="J3339" i="21"/>
  <c r="I3339" i="21"/>
  <c r="H3340" i="21"/>
  <c r="K3338" i="21"/>
  <c r="M3338" i="21"/>
  <c r="O3338" i="21"/>
  <c r="Q3338" i="21"/>
  <c r="K3339" i="21"/>
  <c r="M3339" i="21"/>
  <c r="Q3339" i="21"/>
  <c r="O3339" i="21"/>
  <c r="L3340" i="21"/>
  <c r="J3340" i="21"/>
  <c r="P3340" i="21"/>
  <c r="H3341" i="21"/>
  <c r="N3340" i="21"/>
  <c r="I3340" i="21"/>
  <c r="I3341" i="21"/>
  <c r="N3341" i="21"/>
  <c r="H3342" i="21"/>
  <c r="P3341" i="21"/>
  <c r="L3341" i="21"/>
  <c r="J3341" i="21"/>
  <c r="Q3340" i="21"/>
  <c r="K3340" i="21"/>
  <c r="O3340" i="21"/>
  <c r="M3340" i="21"/>
  <c r="M3341" i="21"/>
  <c r="K3341" i="21"/>
  <c r="Q3341" i="21"/>
  <c r="O3341" i="21"/>
  <c r="P3342" i="21"/>
  <c r="L3342" i="21"/>
  <c r="H3343" i="21"/>
  <c r="I3342" i="21"/>
  <c r="N3342" i="21"/>
  <c r="J3342" i="21"/>
  <c r="H3344" i="21"/>
  <c r="N3343" i="21"/>
  <c r="I3343" i="21"/>
  <c r="P3343" i="21"/>
  <c r="L3343" i="21"/>
  <c r="J3343" i="21"/>
  <c r="K3342" i="21"/>
  <c r="M3342" i="21"/>
  <c r="Q3342" i="21"/>
  <c r="O3342" i="21"/>
  <c r="H3345" i="21"/>
  <c r="L3344" i="21"/>
  <c r="P3344" i="21"/>
  <c r="J3344" i="21"/>
  <c r="N3344" i="21"/>
  <c r="I3344" i="21"/>
  <c r="K3343" i="21"/>
  <c r="M3343" i="21"/>
  <c r="O3343" i="21"/>
  <c r="Q3343" i="21"/>
  <c r="L3345" i="21"/>
  <c r="H3346" i="21"/>
  <c r="J3345" i="21"/>
  <c r="N3345" i="21"/>
  <c r="P3345" i="21"/>
  <c r="I3345" i="21"/>
  <c r="O3344" i="21"/>
  <c r="Q3344" i="21"/>
  <c r="K3344" i="21"/>
  <c r="M3344" i="21"/>
  <c r="P3346" i="21"/>
  <c r="H3347" i="21"/>
  <c r="I3346" i="21"/>
  <c r="J3346" i="21"/>
  <c r="L3346" i="21"/>
  <c r="N3346" i="21"/>
  <c r="Q3345" i="21"/>
  <c r="K3345" i="21"/>
  <c r="M3345" i="21"/>
  <c r="O3345" i="21"/>
  <c r="N3347" i="21"/>
  <c r="J3347" i="21"/>
  <c r="P3347" i="21"/>
  <c r="H3348" i="21"/>
  <c r="L3347" i="21"/>
  <c r="I3347" i="21"/>
  <c r="Q3346" i="21"/>
  <c r="M3346" i="21"/>
  <c r="O3346" i="21"/>
  <c r="K3346" i="21"/>
  <c r="N3348" i="21"/>
  <c r="H3349" i="21"/>
  <c r="L3348" i="21"/>
  <c r="I3348" i="21"/>
  <c r="J3348" i="21"/>
  <c r="P3348" i="21"/>
  <c r="Q3347" i="21"/>
  <c r="M3347" i="21"/>
  <c r="O3347" i="21"/>
  <c r="K3347" i="21"/>
  <c r="J3349" i="21"/>
  <c r="L3349" i="21"/>
  <c r="H3350" i="21"/>
  <c r="P3349" i="21"/>
  <c r="N3349" i="21"/>
  <c r="I3349" i="21"/>
  <c r="M3348" i="21"/>
  <c r="K3348" i="21"/>
  <c r="Q3348" i="21"/>
  <c r="O3348" i="21"/>
  <c r="P3350" i="21"/>
  <c r="J3350" i="21"/>
  <c r="H3351" i="21"/>
  <c r="I3350" i="21"/>
  <c r="L3350" i="21"/>
  <c r="N3350" i="21"/>
  <c r="M3349" i="21"/>
  <c r="K3349" i="21"/>
  <c r="Q3349" i="21"/>
  <c r="O3349" i="21"/>
  <c r="J3351" i="21"/>
  <c r="H3352" i="21"/>
  <c r="N3351" i="21"/>
  <c r="P3351" i="21"/>
  <c r="I3351" i="21"/>
  <c r="L3351" i="21"/>
  <c r="Q3350" i="21"/>
  <c r="K3350" i="21"/>
  <c r="O3350" i="21"/>
  <c r="M3350" i="21"/>
  <c r="N3352" i="21"/>
  <c r="P3352" i="21"/>
  <c r="L3352" i="21"/>
  <c r="J3352" i="21"/>
  <c r="I3352" i="21"/>
  <c r="H3353" i="21"/>
  <c r="O3351" i="21"/>
  <c r="M3351" i="21"/>
  <c r="K3351" i="21"/>
  <c r="Q3351" i="21"/>
  <c r="K3352" i="21"/>
  <c r="O3352" i="21"/>
  <c r="Q3352" i="21"/>
  <c r="M3352" i="21"/>
  <c r="H3354" i="21"/>
  <c r="I3353" i="21"/>
  <c r="P3353" i="21"/>
  <c r="N3353" i="21"/>
  <c r="J3353" i="21"/>
  <c r="L3353" i="21"/>
  <c r="I3354" i="21"/>
  <c r="N3354" i="21"/>
  <c r="L3354" i="21"/>
  <c r="H3355" i="21"/>
  <c r="J3354" i="21"/>
  <c r="P3354" i="21"/>
  <c r="M3353" i="21"/>
  <c r="O3353" i="21"/>
  <c r="K3353" i="21"/>
  <c r="Q3353" i="21"/>
  <c r="Q3354" i="21"/>
  <c r="M3354" i="21"/>
  <c r="K3354" i="21"/>
  <c r="O3354" i="21"/>
  <c r="J3355" i="21"/>
  <c r="L3355" i="21"/>
  <c r="P3355" i="21"/>
  <c r="I3355" i="21"/>
  <c r="H3356" i="21"/>
  <c r="N3355" i="21"/>
  <c r="K3355" i="21"/>
  <c r="Q3355" i="21"/>
  <c r="M3355" i="21"/>
  <c r="O3355" i="21"/>
  <c r="I3356" i="21"/>
  <c r="J3356" i="21"/>
  <c r="P3356" i="21"/>
  <c r="H3357" i="21"/>
  <c r="N3356" i="21"/>
  <c r="L3356" i="21"/>
  <c r="K3356" i="21"/>
  <c r="Q3356" i="21"/>
  <c r="O3356" i="21"/>
  <c r="M3356" i="21"/>
  <c r="H3358" i="21"/>
  <c r="L3357" i="21"/>
  <c r="J3357" i="21"/>
  <c r="P3357" i="21"/>
  <c r="I3357" i="21"/>
  <c r="N3357" i="21"/>
  <c r="H3359" i="21"/>
  <c r="I3358" i="21"/>
  <c r="P3358" i="21"/>
  <c r="L3358" i="21"/>
  <c r="J3358" i="21"/>
  <c r="N3358" i="21"/>
  <c r="K3357" i="21"/>
  <c r="Q3357" i="21"/>
  <c r="O3357" i="21"/>
  <c r="M3357" i="21"/>
  <c r="H3360" i="21"/>
  <c r="P3359" i="21"/>
  <c r="N3359" i="21"/>
  <c r="I3359" i="21"/>
  <c r="L3359" i="21"/>
  <c r="J3359" i="21"/>
  <c r="M3358" i="21"/>
  <c r="K3358" i="21"/>
  <c r="O3358" i="21"/>
  <c r="Q3358" i="21"/>
  <c r="N3360" i="21"/>
  <c r="H3361" i="21"/>
  <c r="L3360" i="21"/>
  <c r="I3360" i="21"/>
  <c r="P3360" i="21"/>
  <c r="J3360" i="21"/>
  <c r="K3359" i="21"/>
  <c r="M3359" i="21"/>
  <c r="O3359" i="21"/>
  <c r="Q3359" i="21"/>
  <c r="L3361" i="21"/>
  <c r="I3361" i="21"/>
  <c r="N3361" i="21"/>
  <c r="P3361" i="21"/>
  <c r="J3361" i="21"/>
  <c r="H3362" i="21"/>
  <c r="K3360" i="21"/>
  <c r="O3360" i="21"/>
  <c r="Q3360" i="21"/>
  <c r="M3360" i="21"/>
  <c r="Q3361" i="21"/>
  <c r="M3361" i="21"/>
  <c r="K3361" i="21"/>
  <c r="O3361" i="21"/>
  <c r="L3362" i="21"/>
  <c r="N3362" i="21"/>
  <c r="P3362" i="21"/>
  <c r="I3362" i="21"/>
  <c r="J3362" i="21"/>
  <c r="H3363" i="21"/>
  <c r="M3362" i="21"/>
  <c r="Q3362" i="21"/>
  <c r="K3362" i="21"/>
  <c r="O3362" i="21"/>
  <c r="P3363" i="21"/>
  <c r="L3363" i="21"/>
  <c r="H3364" i="21"/>
  <c r="N3363" i="21"/>
  <c r="J3363" i="21"/>
  <c r="I3363" i="21"/>
  <c r="L3364" i="21"/>
  <c r="N3364" i="21"/>
  <c r="H3365" i="21"/>
  <c r="I3364" i="21"/>
  <c r="J3364" i="21"/>
  <c r="P3364" i="21"/>
  <c r="K3363" i="21"/>
  <c r="Q3363" i="21"/>
  <c r="M3363" i="21"/>
  <c r="O3363" i="21"/>
  <c r="L3365" i="21"/>
  <c r="P3365" i="21"/>
  <c r="H3366" i="21"/>
  <c r="I3365" i="21"/>
  <c r="J3365" i="21"/>
  <c r="N3365" i="21"/>
  <c r="M3364" i="21"/>
  <c r="O3364" i="21"/>
  <c r="K3364" i="21"/>
  <c r="Q3364" i="21"/>
  <c r="I3366" i="21"/>
  <c r="N3366" i="21"/>
  <c r="P3366" i="21"/>
  <c r="H3367" i="21"/>
  <c r="L3366" i="21"/>
  <c r="J3366" i="21"/>
  <c r="O3365" i="21"/>
  <c r="M3365" i="21"/>
  <c r="K3365" i="21"/>
  <c r="Q3365" i="21"/>
  <c r="K3366" i="21"/>
  <c r="M3366" i="21"/>
  <c r="Q3366" i="21"/>
  <c r="O3366" i="21"/>
  <c r="N3367" i="21"/>
  <c r="I3367" i="21"/>
  <c r="H3368" i="21"/>
  <c r="J3367" i="21"/>
  <c r="L3367" i="21"/>
  <c r="P3367" i="21"/>
  <c r="M3367" i="21"/>
  <c r="Q3367" i="21"/>
  <c r="K3367" i="21"/>
  <c r="O3367" i="21"/>
  <c r="L3368" i="21"/>
  <c r="N3368" i="21"/>
  <c r="J3368" i="21"/>
  <c r="P3368" i="21"/>
  <c r="H3369" i="21"/>
  <c r="I3368" i="21"/>
  <c r="L3369" i="21"/>
  <c r="I3369" i="21"/>
  <c r="N3369" i="21"/>
  <c r="P3369" i="21"/>
  <c r="H3370" i="21"/>
  <c r="J3369" i="21"/>
  <c r="M3368" i="21"/>
  <c r="K3368" i="21"/>
  <c r="O3368" i="21"/>
  <c r="Q3368" i="21"/>
  <c r="K3369" i="21"/>
  <c r="Q3369" i="21"/>
  <c r="O3369" i="21"/>
  <c r="M3369" i="21"/>
  <c r="L3370" i="21"/>
  <c r="J3370" i="21"/>
  <c r="P3370" i="21"/>
  <c r="N3370" i="21"/>
  <c r="I3370" i="21"/>
  <c r="H3371" i="21"/>
  <c r="M3370" i="21"/>
  <c r="Q3370" i="21"/>
  <c r="O3370" i="21"/>
  <c r="K3370" i="21"/>
  <c r="N3371" i="21"/>
  <c r="I3371" i="21"/>
  <c r="H3372" i="21"/>
  <c r="P3371" i="21"/>
  <c r="J3371" i="21"/>
  <c r="L3371" i="21"/>
  <c r="O3371" i="21"/>
  <c r="M3371" i="21"/>
  <c r="Q3371" i="21"/>
  <c r="K3371" i="21"/>
  <c r="P3372" i="21"/>
  <c r="L3372" i="21"/>
  <c r="N3372" i="21"/>
  <c r="J3372" i="21"/>
  <c r="I3372" i="21"/>
  <c r="H3373" i="21"/>
  <c r="M3372" i="21"/>
  <c r="Q3372" i="21"/>
  <c r="K3372" i="21"/>
  <c r="O3372" i="21"/>
  <c r="N3373" i="21"/>
  <c r="H3374" i="21"/>
  <c r="J3373" i="21"/>
  <c r="L3373" i="21"/>
  <c r="P3373" i="21"/>
  <c r="I3373" i="21"/>
  <c r="H3375" i="21"/>
  <c r="N3374" i="21"/>
  <c r="P3374" i="21"/>
  <c r="L3374" i="21"/>
  <c r="I3374" i="21"/>
  <c r="J3374" i="21"/>
  <c r="M3373" i="21"/>
  <c r="O3373" i="21"/>
  <c r="Q3373" i="21"/>
  <c r="K3373" i="21"/>
  <c r="N3375" i="21"/>
  <c r="H3376" i="21"/>
  <c r="P3375" i="21"/>
  <c r="J3375" i="21"/>
  <c r="L3375" i="21"/>
  <c r="I3375" i="21"/>
  <c r="O3374" i="21"/>
  <c r="Q3374" i="21"/>
  <c r="K3374" i="21"/>
  <c r="M3374" i="21"/>
  <c r="H3377" i="21"/>
  <c r="I3376" i="21"/>
  <c r="J3376" i="21"/>
  <c r="N3376" i="21"/>
  <c r="L3376" i="21"/>
  <c r="P3376" i="21"/>
  <c r="O3375" i="21"/>
  <c r="M3375" i="21"/>
  <c r="Q3375" i="21"/>
  <c r="K3375" i="21"/>
  <c r="J3377" i="21"/>
  <c r="L3377" i="21"/>
  <c r="I3377" i="21"/>
  <c r="H3378" i="21"/>
  <c r="P3377" i="21"/>
  <c r="N3377" i="21"/>
  <c r="O3376" i="21"/>
  <c r="K3376" i="21"/>
  <c r="Q3376" i="21"/>
  <c r="M3376" i="21"/>
  <c r="K3377" i="21"/>
  <c r="Q3377" i="21"/>
  <c r="M3377" i="21"/>
  <c r="O3377" i="21"/>
  <c r="L3378" i="21"/>
  <c r="J3378" i="21"/>
  <c r="N3378" i="21"/>
  <c r="H3379" i="21"/>
  <c r="P3378" i="21"/>
  <c r="I3378" i="21"/>
  <c r="L3379" i="21"/>
  <c r="I3379" i="21"/>
  <c r="P3379" i="21"/>
  <c r="J3379" i="21"/>
  <c r="H3380" i="21"/>
  <c r="N3379" i="21"/>
  <c r="Q3378" i="21"/>
  <c r="M3378" i="21"/>
  <c r="O3378" i="21"/>
  <c r="K3378" i="21"/>
  <c r="Q3379" i="21"/>
  <c r="O3379" i="21"/>
  <c r="M3379" i="21"/>
  <c r="K3379" i="21"/>
  <c r="N3380" i="21"/>
  <c r="I3380" i="21"/>
  <c r="H3381" i="21"/>
  <c r="L3380" i="21"/>
  <c r="J3380" i="21"/>
  <c r="P3380" i="21"/>
  <c r="K3380" i="21"/>
  <c r="Q3380" i="21"/>
  <c r="M3380" i="21"/>
  <c r="O3380" i="21"/>
  <c r="N3381" i="21"/>
  <c r="L3381" i="21"/>
  <c r="J3381" i="21"/>
  <c r="P3381" i="21"/>
  <c r="H3382" i="21"/>
  <c r="I3381" i="21"/>
  <c r="J3382" i="21"/>
  <c r="L3382" i="21"/>
  <c r="I3382" i="21"/>
  <c r="N3382" i="21"/>
  <c r="H3383" i="21"/>
  <c r="P3382" i="21"/>
  <c r="K3381" i="21"/>
  <c r="O3381" i="21"/>
  <c r="M3381" i="21"/>
  <c r="Q3381" i="21"/>
  <c r="K3382" i="21"/>
  <c r="M3382" i="21"/>
  <c r="O3382" i="21"/>
  <c r="Q3382" i="21"/>
  <c r="N3383" i="21"/>
  <c r="J3383" i="21"/>
  <c r="H3384" i="21"/>
  <c r="I3383" i="21"/>
  <c r="P3383" i="21"/>
  <c r="L3383" i="21"/>
  <c r="H3385" i="21"/>
  <c r="N3384" i="21"/>
  <c r="J3384" i="21"/>
  <c r="L3384" i="21"/>
  <c r="P3384" i="21"/>
  <c r="I3384" i="21"/>
  <c r="Q3383" i="21"/>
  <c r="O3383" i="21"/>
  <c r="K3383" i="21"/>
  <c r="M3383" i="21"/>
  <c r="L3385" i="21"/>
  <c r="J3385" i="21"/>
  <c r="N3385" i="21"/>
  <c r="I3385" i="21"/>
  <c r="P3385" i="21"/>
  <c r="H3386" i="21"/>
  <c r="K3384" i="21"/>
  <c r="O3384" i="21"/>
  <c r="Q3384" i="21"/>
  <c r="M3384" i="21"/>
  <c r="Q3385" i="21"/>
  <c r="K3385" i="21"/>
  <c r="O3385" i="21"/>
  <c r="M3385" i="21"/>
  <c r="H3387" i="21"/>
  <c r="P3386" i="21"/>
  <c r="N3386" i="21"/>
  <c r="J3386" i="21"/>
  <c r="I3386" i="21"/>
  <c r="L3386" i="21"/>
  <c r="I3387" i="21"/>
  <c r="L3387" i="21"/>
  <c r="P3387" i="21"/>
  <c r="J3387" i="21"/>
  <c r="H3388" i="21"/>
  <c r="N3387" i="21"/>
  <c r="M3386" i="21"/>
  <c r="Q3386" i="21"/>
  <c r="O3386" i="21"/>
  <c r="K3386" i="21"/>
  <c r="M3387" i="21"/>
  <c r="Q3387" i="21"/>
  <c r="O3387" i="21"/>
  <c r="K3387" i="21"/>
  <c r="J3388" i="21"/>
  <c r="L3388" i="21"/>
  <c r="H3389" i="21"/>
  <c r="P3388" i="21"/>
  <c r="N3388" i="21"/>
  <c r="I3388" i="21"/>
  <c r="L3389" i="21"/>
  <c r="H3390" i="21"/>
  <c r="N3389" i="21"/>
  <c r="P3389" i="21"/>
  <c r="J3389" i="21"/>
  <c r="I3389" i="21"/>
  <c r="Q3388" i="21"/>
  <c r="O3388" i="21"/>
  <c r="K3388" i="21"/>
  <c r="M3388" i="21"/>
  <c r="L3390" i="21"/>
  <c r="N3390" i="21"/>
  <c r="P3390" i="21"/>
  <c r="I3390" i="21"/>
  <c r="H3391" i="21"/>
  <c r="J3390" i="21"/>
  <c r="M3389" i="21"/>
  <c r="K3389" i="21"/>
  <c r="O3389" i="21"/>
  <c r="Q3389" i="21"/>
  <c r="M3390" i="21"/>
  <c r="O3390" i="21"/>
  <c r="K3390" i="21"/>
  <c r="Q3390" i="21"/>
  <c r="P3391" i="21"/>
  <c r="I3391" i="21"/>
  <c r="H3392" i="21"/>
  <c r="N3391" i="21"/>
  <c r="J3391" i="21"/>
  <c r="L3391" i="21"/>
  <c r="K3391" i="21"/>
  <c r="Q3391" i="21"/>
  <c r="M3391" i="21"/>
  <c r="O3391" i="21"/>
  <c r="L3392" i="21"/>
  <c r="N3392" i="21"/>
  <c r="I3392" i="21"/>
  <c r="P3392" i="21"/>
  <c r="H3393" i="21"/>
  <c r="J3392" i="21"/>
  <c r="M3392" i="21"/>
  <c r="Q3392" i="21"/>
  <c r="K3392" i="21"/>
  <c r="O3392" i="21"/>
  <c r="L3393" i="21"/>
  <c r="P3393" i="21"/>
  <c r="H3394" i="21"/>
  <c r="N3393" i="21"/>
  <c r="I3393" i="21"/>
  <c r="J3393" i="21"/>
  <c r="J3394" i="21"/>
  <c r="L3394" i="21"/>
  <c r="N3394" i="21"/>
  <c r="I3394" i="21"/>
  <c r="H3395" i="21"/>
  <c r="P3394" i="21"/>
  <c r="K3393" i="21"/>
  <c r="M3393" i="21"/>
  <c r="O3393" i="21"/>
  <c r="Q3393" i="21"/>
  <c r="O3394" i="21"/>
  <c r="M3394" i="21"/>
  <c r="Q3394" i="21"/>
  <c r="K3394" i="21"/>
  <c r="J3395" i="21"/>
  <c r="P3395" i="21"/>
  <c r="I3395" i="21"/>
  <c r="N3395" i="21"/>
  <c r="H3396" i="21"/>
  <c r="L3395" i="21"/>
  <c r="K3395" i="21"/>
  <c r="Q3395" i="21"/>
  <c r="O3395" i="21"/>
  <c r="M3395" i="21"/>
  <c r="P3396" i="21"/>
  <c r="J3396" i="21"/>
  <c r="L3396" i="21"/>
  <c r="N3396" i="21"/>
  <c r="H3397" i="21"/>
  <c r="I3396" i="21"/>
  <c r="N3397" i="21"/>
  <c r="H3398" i="21"/>
  <c r="I3397" i="21"/>
  <c r="L3397" i="21"/>
  <c r="P3397" i="21"/>
  <c r="J3397" i="21"/>
  <c r="Q3396" i="21"/>
  <c r="K3396" i="21"/>
  <c r="M3396" i="21"/>
  <c r="O3396" i="21"/>
  <c r="L3398" i="21"/>
  <c r="N3398" i="21"/>
  <c r="I3398" i="21"/>
  <c r="J3398" i="21"/>
  <c r="H3399" i="21"/>
  <c r="P3398" i="21"/>
  <c r="M3397" i="21"/>
  <c r="Q3397" i="21"/>
  <c r="O3397" i="21"/>
  <c r="K3397" i="21"/>
  <c r="M3398" i="21"/>
  <c r="Q3398" i="21"/>
  <c r="K3398" i="21"/>
  <c r="O3398" i="21"/>
  <c r="H3400" i="21"/>
  <c r="L3399" i="21"/>
  <c r="P3399" i="21"/>
  <c r="I3399" i="21"/>
  <c r="J3399" i="21"/>
  <c r="N3399" i="21"/>
  <c r="P3400" i="21"/>
  <c r="N3400" i="21"/>
  <c r="L3400" i="21"/>
  <c r="H3401" i="21"/>
  <c r="J3400" i="21"/>
  <c r="I3400" i="21"/>
  <c r="M3399" i="21"/>
  <c r="Q3399" i="21"/>
  <c r="K3399" i="21"/>
  <c r="O3399" i="21"/>
  <c r="J3401" i="21"/>
  <c r="H3402" i="21"/>
  <c r="L3401" i="21"/>
  <c r="P3401" i="21"/>
  <c r="N3401" i="21"/>
  <c r="I3401" i="21"/>
  <c r="M3400" i="21"/>
  <c r="Q3400" i="21"/>
  <c r="K3400" i="21"/>
  <c r="O3400" i="21"/>
  <c r="H3403" i="21"/>
  <c r="J3402" i="21"/>
  <c r="P3402" i="21"/>
  <c r="N3402" i="21"/>
  <c r="L3402" i="21"/>
  <c r="I3402" i="21"/>
  <c r="K3401" i="21"/>
  <c r="O3401" i="21"/>
  <c r="Q3401" i="21"/>
  <c r="M3401" i="21"/>
  <c r="I3403" i="21"/>
  <c r="N3403" i="21"/>
  <c r="L3403" i="21"/>
  <c r="P3403" i="21"/>
  <c r="J3403" i="21"/>
  <c r="H3404" i="21"/>
  <c r="Q3402" i="21"/>
  <c r="O3402" i="21"/>
  <c r="M3402" i="21"/>
  <c r="K3402" i="21"/>
  <c r="M3403" i="21"/>
  <c r="K3403" i="21"/>
  <c r="O3403" i="21"/>
  <c r="Q3403" i="21"/>
  <c r="P3404" i="21"/>
  <c r="H3405" i="21"/>
  <c r="L3404" i="21"/>
  <c r="J3404" i="21"/>
  <c r="I3404" i="21"/>
  <c r="N3404" i="21"/>
  <c r="L3405" i="21"/>
  <c r="N3405" i="21"/>
  <c r="P3405" i="21"/>
  <c r="I3405" i="21"/>
  <c r="J3405" i="21"/>
  <c r="H3406" i="21"/>
  <c r="K3404" i="21"/>
  <c r="Q3404" i="21"/>
  <c r="M3404" i="21"/>
  <c r="O3404" i="21"/>
  <c r="O3405" i="21"/>
  <c r="Q3405" i="21"/>
  <c r="K3405" i="21"/>
  <c r="M3405" i="21"/>
  <c r="P3406" i="21"/>
  <c r="H3407" i="21"/>
  <c r="L3406" i="21"/>
  <c r="N3406" i="21"/>
  <c r="J3406" i="21"/>
  <c r="I3406" i="21"/>
  <c r="I3407" i="21"/>
  <c r="H3408" i="21"/>
  <c r="L3407" i="21"/>
  <c r="P3407" i="21"/>
  <c r="N3407" i="21"/>
  <c r="J3407" i="21"/>
  <c r="O3406" i="21"/>
  <c r="M3406" i="21"/>
  <c r="K3406" i="21"/>
  <c r="Q3406" i="21"/>
  <c r="M3407" i="21"/>
  <c r="K3407" i="21"/>
  <c r="O3407" i="21"/>
  <c r="Q3407" i="21"/>
  <c r="I3408" i="21"/>
  <c r="P3408" i="21"/>
  <c r="H3409" i="21"/>
  <c r="N3408" i="21"/>
  <c r="J3408" i="21"/>
  <c r="L3408" i="21"/>
  <c r="Q3408" i="21"/>
  <c r="K3408" i="21"/>
  <c r="M3408" i="21"/>
  <c r="O3408" i="21"/>
  <c r="J3409" i="21"/>
  <c r="N3409" i="21"/>
  <c r="H3410" i="21"/>
  <c r="L3409" i="21"/>
  <c r="P3409" i="21"/>
  <c r="I3409" i="21"/>
  <c r="J3410" i="21"/>
  <c r="P3410" i="21"/>
  <c r="I3410" i="21"/>
  <c r="L3410" i="21"/>
  <c r="N3410" i="21"/>
  <c r="H3411" i="21"/>
  <c r="M3409" i="21"/>
  <c r="O3409" i="21"/>
  <c r="K3409" i="21"/>
  <c r="Q3409" i="21"/>
  <c r="M3410" i="21"/>
  <c r="K3410" i="21"/>
  <c r="Q3410" i="21"/>
  <c r="O3410" i="21"/>
  <c r="J3411" i="21"/>
  <c r="H3412" i="21"/>
  <c r="N3411" i="21"/>
  <c r="P3411" i="21"/>
  <c r="I3411" i="21"/>
  <c r="L3411" i="21"/>
  <c r="J3412" i="21"/>
  <c r="H3413" i="21"/>
  <c r="I3412" i="21"/>
  <c r="L3412" i="21"/>
  <c r="N3412" i="21"/>
  <c r="P3412" i="21"/>
  <c r="Q3411" i="21"/>
  <c r="K3411" i="21"/>
  <c r="O3411" i="21"/>
  <c r="M3411" i="21"/>
  <c r="J3413" i="21"/>
  <c r="H3414" i="21"/>
  <c r="P3413" i="21"/>
  <c r="I3413" i="21"/>
  <c r="N3413" i="21"/>
  <c r="L3413" i="21"/>
  <c r="M3412" i="21"/>
  <c r="Q3412" i="21"/>
  <c r="O3412" i="21"/>
  <c r="K3412" i="21"/>
  <c r="P3414" i="21"/>
  <c r="I3414" i="21"/>
  <c r="L3414" i="21"/>
  <c r="N3414" i="21"/>
  <c r="H3415" i="21"/>
  <c r="J3414" i="21"/>
  <c r="K3413" i="21"/>
  <c r="Q3413" i="21"/>
  <c r="M3413" i="21"/>
  <c r="O3413" i="21"/>
  <c r="K3414" i="21"/>
  <c r="M3414" i="21"/>
  <c r="Q3414" i="21"/>
  <c r="O3414" i="21"/>
  <c r="L3415" i="21"/>
  <c r="H3416" i="21"/>
  <c r="I3415" i="21"/>
  <c r="P3415" i="21"/>
  <c r="N3415" i="21"/>
  <c r="J3415" i="21"/>
  <c r="P3416" i="21"/>
  <c r="J3416" i="21"/>
  <c r="N3416" i="21"/>
  <c r="L3416" i="21"/>
  <c r="H3417" i="21"/>
  <c r="I3416" i="21"/>
  <c r="Q3415" i="21"/>
  <c r="M3415" i="21"/>
  <c r="O3415" i="21"/>
  <c r="K3415" i="21"/>
  <c r="I3417" i="21"/>
  <c r="L3417" i="21"/>
  <c r="P3417" i="21"/>
  <c r="N3417" i="21"/>
  <c r="H3418" i="21"/>
  <c r="J3417" i="21"/>
  <c r="O3416" i="21"/>
  <c r="Q3416" i="21"/>
  <c r="K3416" i="21"/>
  <c r="M3416" i="21"/>
  <c r="O3417" i="21"/>
  <c r="Q3417" i="21"/>
  <c r="K3417" i="21"/>
  <c r="M3417" i="21"/>
  <c r="N3418" i="21"/>
  <c r="H3419" i="21"/>
  <c r="P3418" i="21"/>
  <c r="I3418" i="21"/>
  <c r="L3418" i="21"/>
  <c r="J3418" i="21"/>
  <c r="I3419" i="21"/>
  <c r="N3419" i="21"/>
  <c r="P3419" i="21"/>
  <c r="J3419" i="21"/>
  <c r="H3420" i="21"/>
  <c r="L3419" i="21"/>
  <c r="K3418" i="21"/>
  <c r="Q3418" i="21"/>
  <c r="M3418" i="21"/>
  <c r="O3418" i="21"/>
  <c r="M3419" i="21"/>
  <c r="O3419" i="21"/>
  <c r="K3419" i="21"/>
  <c r="Q3419" i="21"/>
  <c r="L3420" i="21"/>
  <c r="P3420" i="21"/>
  <c r="H3421" i="21"/>
  <c r="I3420" i="21"/>
  <c r="N3420" i="21"/>
  <c r="J3420" i="21"/>
  <c r="P3421" i="21"/>
  <c r="J3421" i="21"/>
  <c r="N3421" i="21"/>
  <c r="L3421" i="21"/>
  <c r="H3422" i="21"/>
  <c r="I3421" i="21"/>
  <c r="K3420" i="21"/>
  <c r="O3420" i="21"/>
  <c r="M3420" i="21"/>
  <c r="Q3420" i="21"/>
  <c r="J3422" i="21"/>
  <c r="N3422" i="21"/>
  <c r="P3422" i="21"/>
  <c r="L3422" i="21"/>
  <c r="I3422" i="21"/>
  <c r="H3423" i="21"/>
  <c r="K3421" i="21"/>
  <c r="Q3421" i="21"/>
  <c r="M3421" i="21"/>
  <c r="O3421" i="21"/>
  <c r="K3422" i="21"/>
  <c r="Q3422" i="21"/>
  <c r="M3422" i="21"/>
  <c r="O3422" i="21"/>
  <c r="I3423" i="21"/>
  <c r="H3424" i="21"/>
  <c r="P3423" i="21"/>
  <c r="N3423" i="21"/>
  <c r="L3423" i="21"/>
  <c r="J3423" i="21"/>
  <c r="K3423" i="21"/>
  <c r="O3423" i="21"/>
  <c r="Q3423" i="21"/>
  <c r="M3423" i="21"/>
  <c r="I3424" i="21"/>
  <c r="H3425" i="21"/>
  <c r="J3424" i="21"/>
  <c r="L3424" i="21"/>
  <c r="P3424" i="21"/>
  <c r="N3424" i="21"/>
  <c r="M3424" i="21"/>
  <c r="O3424" i="21"/>
  <c r="Q3424" i="21"/>
  <c r="K3424" i="21"/>
  <c r="J3425" i="21"/>
  <c r="N3425" i="21"/>
  <c r="P3425" i="21"/>
  <c r="I3425" i="21"/>
  <c r="L3425" i="21"/>
  <c r="H3426" i="21"/>
  <c r="K3425" i="21"/>
  <c r="M3425" i="21"/>
  <c r="Q3425" i="21"/>
  <c r="O3425" i="21"/>
  <c r="P3426" i="21"/>
  <c r="L3426" i="21"/>
  <c r="H3427" i="21"/>
  <c r="N3426" i="21"/>
  <c r="I3426" i="21"/>
  <c r="J3426" i="21"/>
  <c r="N3427" i="21"/>
  <c r="I3427" i="21"/>
  <c r="H3428" i="21"/>
  <c r="L3427" i="21"/>
  <c r="J3427" i="21"/>
  <c r="P3427" i="21"/>
  <c r="M3426" i="21"/>
  <c r="O3426" i="21"/>
  <c r="Q3426" i="21"/>
  <c r="K3426" i="21"/>
  <c r="K3427" i="21"/>
  <c r="M3427" i="21"/>
  <c r="O3427" i="21"/>
  <c r="Q3427" i="21"/>
  <c r="L3428" i="21"/>
  <c r="N3428" i="21"/>
  <c r="J3428" i="21"/>
  <c r="I3428" i="21"/>
  <c r="H3429" i="21"/>
  <c r="P3428" i="21"/>
  <c r="O3428" i="21"/>
  <c r="M3428" i="21"/>
  <c r="K3428" i="21"/>
  <c r="Q3428" i="21"/>
  <c r="N3429" i="21"/>
  <c r="I3429" i="21"/>
  <c r="J3429" i="21"/>
  <c r="P3429" i="21"/>
  <c r="H3430" i="21"/>
  <c r="L3429" i="21"/>
  <c r="M3429" i="21"/>
  <c r="Q3429" i="21"/>
  <c r="O3429" i="21"/>
  <c r="K3429" i="21"/>
  <c r="J3430" i="21"/>
  <c r="N3430" i="21"/>
  <c r="H3431" i="21"/>
  <c r="P3430" i="21"/>
  <c r="L3430" i="21"/>
  <c r="I3430" i="21"/>
  <c r="I3431" i="21"/>
  <c r="N3431" i="21"/>
  <c r="P3431" i="21"/>
  <c r="H3432" i="21"/>
  <c r="L3431" i="21"/>
  <c r="J3431" i="21"/>
  <c r="K3430" i="21"/>
  <c r="M3430" i="21"/>
  <c r="O3430" i="21"/>
  <c r="Q3430" i="21"/>
  <c r="K3431" i="21"/>
  <c r="O3431" i="21"/>
  <c r="M3431" i="21"/>
  <c r="Q3431" i="21"/>
  <c r="I3432" i="21"/>
  <c r="H3433" i="21"/>
  <c r="J3432" i="21"/>
  <c r="L3432" i="21"/>
  <c r="N3432" i="21"/>
  <c r="P3432" i="21"/>
  <c r="O3432" i="21"/>
  <c r="M3432" i="21"/>
  <c r="Q3432" i="21"/>
  <c r="K3432" i="21"/>
  <c r="L3433" i="21"/>
  <c r="J3433" i="21"/>
  <c r="I3433" i="21"/>
  <c r="H3434" i="21"/>
  <c r="P3433" i="21"/>
  <c r="N3433" i="21"/>
  <c r="Q3433" i="21"/>
  <c r="O3433" i="21"/>
  <c r="K3433" i="21"/>
  <c r="M3433" i="21"/>
  <c r="I3434" i="21"/>
  <c r="P3434" i="21"/>
  <c r="H3435" i="21"/>
  <c r="L3434" i="21"/>
  <c r="J3434" i="21"/>
  <c r="N3434" i="21"/>
  <c r="Q3434" i="21"/>
  <c r="M3434" i="21"/>
  <c r="K3434" i="21"/>
  <c r="O3434" i="21"/>
  <c r="I3435" i="21"/>
  <c r="J3435" i="21"/>
  <c r="P3435" i="21"/>
  <c r="H3436" i="21"/>
  <c r="N3435" i="21"/>
  <c r="L3435" i="21"/>
  <c r="K3435" i="21"/>
  <c r="Q3435" i="21"/>
  <c r="O3435" i="21"/>
  <c r="M3435" i="21"/>
  <c r="H3437" i="21"/>
  <c r="L3436" i="21"/>
  <c r="J3436" i="21"/>
  <c r="I3436" i="21"/>
  <c r="N3436" i="21"/>
  <c r="P3436" i="21"/>
  <c r="I3437" i="21"/>
  <c r="L3437" i="21"/>
  <c r="J3437" i="21"/>
  <c r="H3438" i="21"/>
  <c r="P3437" i="21"/>
  <c r="N3437" i="21"/>
  <c r="Q3436" i="21"/>
  <c r="M3436" i="21"/>
  <c r="K3436" i="21"/>
  <c r="O3436" i="21"/>
  <c r="K3437" i="21"/>
  <c r="M3437" i="21"/>
  <c r="O3437" i="21"/>
  <c r="Q3437" i="21"/>
  <c r="N3438" i="21"/>
  <c r="I3438" i="21"/>
  <c r="P3438" i="21"/>
  <c r="J3438" i="21"/>
  <c r="H3439" i="21"/>
  <c r="L3438" i="21"/>
  <c r="K3438" i="21"/>
  <c r="O3438" i="21"/>
  <c r="M3438" i="21"/>
  <c r="Q3438" i="21"/>
  <c r="N3439" i="21"/>
  <c r="H3440" i="21"/>
  <c r="J3439" i="21"/>
  <c r="L3439" i="21"/>
  <c r="I3439" i="21"/>
  <c r="P3439" i="21"/>
  <c r="H3441" i="21"/>
  <c r="N3440" i="21"/>
  <c r="I3440" i="21"/>
  <c r="P3440" i="21"/>
  <c r="L3440" i="21"/>
  <c r="J3440" i="21"/>
  <c r="Q3439" i="21"/>
  <c r="K3439" i="21"/>
  <c r="O3439" i="21"/>
  <c r="M3439" i="21"/>
  <c r="I3441" i="21"/>
  <c r="J3441" i="21"/>
  <c r="P3441" i="21"/>
  <c r="H3442" i="21"/>
  <c r="L3441" i="21"/>
  <c r="N3441" i="21"/>
  <c r="K3440" i="21"/>
  <c r="M3440" i="21"/>
  <c r="O3440" i="21"/>
  <c r="Q3440" i="21"/>
  <c r="O3441" i="21"/>
  <c r="K3441" i="21"/>
  <c r="Q3441" i="21"/>
  <c r="M3441" i="21"/>
  <c r="P3442" i="21"/>
  <c r="N3442" i="21"/>
  <c r="H3443" i="21"/>
  <c r="I3442" i="21"/>
  <c r="L3442" i="21"/>
  <c r="J3442" i="21"/>
  <c r="N3443" i="21"/>
  <c r="H3444" i="21"/>
  <c r="L3443" i="21"/>
  <c r="J3443" i="21"/>
  <c r="I3443" i="21"/>
  <c r="P3443" i="21"/>
  <c r="O3442" i="21"/>
  <c r="M3442" i="21"/>
  <c r="K3442" i="21"/>
  <c r="Q3442" i="21"/>
  <c r="N3444" i="21"/>
  <c r="I3444" i="21"/>
  <c r="J3444" i="21"/>
  <c r="L3444" i="21"/>
  <c r="P3444" i="21"/>
  <c r="H3445" i="21"/>
  <c r="O3443" i="21"/>
  <c r="Q3443" i="21"/>
  <c r="M3443" i="21"/>
  <c r="K3443" i="21"/>
  <c r="M3444" i="21"/>
  <c r="O3444" i="21"/>
  <c r="K3444" i="21"/>
  <c r="Q3444" i="21"/>
  <c r="P3445" i="21"/>
  <c r="L3445" i="21"/>
  <c r="N3445" i="21"/>
  <c r="I3445" i="21"/>
  <c r="H3446" i="21"/>
  <c r="J3445" i="21"/>
  <c r="Q3445" i="21"/>
  <c r="K3445" i="21"/>
  <c r="O3445" i="21"/>
  <c r="M3445" i="21"/>
  <c r="P3446" i="21"/>
  <c r="I3446" i="21"/>
  <c r="L3446" i="21"/>
  <c r="H3447" i="21"/>
  <c r="N3446" i="21"/>
  <c r="J3446" i="21"/>
  <c r="K3446" i="21"/>
  <c r="Q3446" i="21"/>
  <c r="M3446" i="21"/>
  <c r="O3446" i="21"/>
  <c r="H3448" i="21"/>
  <c r="N3447" i="21"/>
  <c r="I3447" i="21"/>
  <c r="L3447" i="21"/>
  <c r="P3447" i="21"/>
  <c r="J3447" i="21"/>
  <c r="J3448" i="21"/>
  <c r="P3448" i="21"/>
  <c r="H3449" i="21"/>
  <c r="N3448" i="21"/>
  <c r="L3448" i="21"/>
  <c r="I3448" i="21"/>
  <c r="M3447" i="21"/>
  <c r="Q3447" i="21"/>
  <c r="K3447" i="21"/>
  <c r="O3447" i="21"/>
  <c r="N3449" i="21"/>
  <c r="P3449" i="21"/>
  <c r="J3449" i="21"/>
  <c r="L3449" i="21"/>
  <c r="I3449" i="21"/>
  <c r="H3450" i="21"/>
  <c r="Q3448" i="21"/>
  <c r="M3448" i="21"/>
  <c r="K3448" i="21"/>
  <c r="O3448" i="21"/>
  <c r="K3449" i="21"/>
  <c r="M3449" i="21"/>
  <c r="Q3449" i="21"/>
  <c r="O3449" i="21"/>
  <c r="I3450" i="21"/>
  <c r="J3450" i="21"/>
  <c r="H3451" i="21"/>
  <c r="N3450" i="21"/>
  <c r="P3450" i="21"/>
  <c r="L3450" i="21"/>
  <c r="K3450" i="21"/>
  <c r="Q3450" i="21"/>
  <c r="M3450" i="21"/>
  <c r="O3450" i="21"/>
  <c r="P3451" i="21"/>
  <c r="J3451" i="21"/>
  <c r="I3451" i="21"/>
  <c r="N3451" i="21"/>
  <c r="H3452" i="21"/>
  <c r="L3451" i="21"/>
  <c r="O3451" i="21"/>
  <c r="K3451" i="21"/>
  <c r="M3451" i="21"/>
  <c r="Q3451" i="21"/>
  <c r="L3452" i="21"/>
  <c r="H3453" i="21"/>
  <c r="I3452" i="21"/>
  <c r="P3452" i="21"/>
  <c r="N3452" i="21"/>
  <c r="J3452" i="21"/>
  <c r="I3453" i="21"/>
  <c r="J3453" i="21"/>
  <c r="N3453" i="21"/>
  <c r="H3454" i="21"/>
  <c r="P3453" i="21"/>
  <c r="L3453" i="21"/>
  <c r="Q3452" i="21"/>
  <c r="K3452" i="21"/>
  <c r="O3452" i="21"/>
  <c r="M3452" i="21"/>
  <c r="M3453" i="21"/>
  <c r="K3453" i="21"/>
  <c r="Q3453" i="21"/>
  <c r="O3453" i="21"/>
  <c r="L3454" i="21"/>
  <c r="N3454" i="21"/>
  <c r="H3455" i="21"/>
  <c r="J3454" i="21"/>
  <c r="P3454" i="21"/>
  <c r="I3454" i="21"/>
  <c r="P3455" i="21"/>
  <c r="L3455" i="21"/>
  <c r="I3455" i="21"/>
  <c r="H3456" i="21"/>
  <c r="N3455" i="21"/>
  <c r="J3455" i="21"/>
  <c r="M3454" i="21"/>
  <c r="K3454" i="21"/>
  <c r="O3454" i="21"/>
  <c r="Q3454" i="21"/>
  <c r="M3455" i="21"/>
  <c r="Q3455" i="21"/>
  <c r="O3455" i="21"/>
  <c r="K3455" i="21"/>
  <c r="I3456" i="21"/>
  <c r="N3456" i="21"/>
  <c r="H3457" i="21"/>
  <c r="J3456" i="21"/>
  <c r="P3456" i="21"/>
  <c r="L3456" i="21"/>
  <c r="Q3456" i="21"/>
  <c r="M3456" i="21"/>
  <c r="O3456" i="21"/>
  <c r="K3456" i="21"/>
  <c r="L3457" i="21"/>
  <c r="H3458" i="21"/>
  <c r="J3457" i="21"/>
  <c r="N3457" i="21"/>
  <c r="I3457" i="21"/>
  <c r="P3457" i="21"/>
  <c r="L3458" i="21"/>
  <c r="J3458" i="21"/>
  <c r="H3459" i="21"/>
  <c r="I3458" i="21"/>
  <c r="N3458" i="21"/>
  <c r="P3458" i="21"/>
  <c r="Q3457" i="21"/>
  <c r="O3457" i="21"/>
  <c r="M3457" i="21"/>
  <c r="K3457" i="21"/>
  <c r="N3459" i="21"/>
  <c r="J3459" i="21"/>
  <c r="L3459" i="21"/>
  <c r="I3459" i="21"/>
  <c r="P3459" i="21"/>
  <c r="H3460" i="21"/>
  <c r="K3458" i="21"/>
  <c r="M3458" i="21"/>
  <c r="Q3458" i="21"/>
  <c r="O3458" i="21"/>
  <c r="K3459" i="21"/>
  <c r="O3459" i="21"/>
  <c r="M3459" i="21"/>
  <c r="Q3459" i="21"/>
  <c r="L3460" i="21"/>
  <c r="H3461" i="21"/>
  <c r="P3460" i="21"/>
  <c r="J3460" i="21"/>
  <c r="I3460" i="21"/>
  <c r="N3460" i="21"/>
  <c r="L3461" i="21"/>
  <c r="P3461" i="21"/>
  <c r="H3462" i="21"/>
  <c r="J3461" i="21"/>
  <c r="N3461" i="21"/>
  <c r="I3461" i="21"/>
  <c r="M3460" i="21"/>
  <c r="Q3460" i="21"/>
  <c r="O3460" i="21"/>
  <c r="K3460" i="21"/>
  <c r="P3462" i="21"/>
  <c r="J3462" i="21"/>
  <c r="H3463" i="21"/>
  <c r="N3462" i="21"/>
  <c r="I3462" i="21"/>
  <c r="L3462" i="21"/>
  <c r="Q3461" i="21"/>
  <c r="K3461" i="21"/>
  <c r="O3461" i="21"/>
  <c r="M3461" i="21"/>
  <c r="J3463" i="21"/>
  <c r="L3463" i="21"/>
  <c r="N3463" i="21"/>
  <c r="H3464" i="21"/>
  <c r="P3463" i="21"/>
  <c r="I3463" i="21"/>
  <c r="Q3462" i="21"/>
  <c r="O3462" i="21"/>
  <c r="M3462" i="21"/>
  <c r="K3462" i="21"/>
  <c r="H3465" i="21"/>
  <c r="L3464" i="21"/>
  <c r="I3464" i="21"/>
  <c r="P3464" i="21"/>
  <c r="J3464" i="21"/>
  <c r="N3464" i="21"/>
  <c r="Q3463" i="21"/>
  <c r="O3463" i="21"/>
  <c r="M3463" i="21"/>
  <c r="K3463" i="21"/>
  <c r="P3465" i="21"/>
  <c r="H3466" i="21"/>
  <c r="L3465" i="21"/>
  <c r="J3465" i="21"/>
  <c r="N3465" i="21"/>
  <c r="I3465" i="21"/>
  <c r="K3464" i="21"/>
  <c r="Q3464" i="21"/>
  <c r="M3464" i="21"/>
  <c r="O3464" i="21"/>
  <c r="I3466" i="21"/>
  <c r="P3466" i="21"/>
  <c r="L3466" i="21"/>
  <c r="N3466" i="21"/>
  <c r="J3466" i="21"/>
  <c r="H3467" i="21"/>
  <c r="O3465" i="21"/>
  <c r="K3465" i="21"/>
  <c r="Q3465" i="21"/>
  <c r="M3465" i="21"/>
  <c r="Q3466" i="21"/>
  <c r="M3466" i="21"/>
  <c r="K3466" i="21"/>
  <c r="O3466" i="21"/>
  <c r="N3467" i="21"/>
  <c r="L3467" i="21"/>
  <c r="J3467" i="21"/>
  <c r="H3468" i="21"/>
  <c r="P3467" i="21"/>
  <c r="I3467" i="21"/>
  <c r="J3468" i="21"/>
  <c r="L3468" i="21"/>
  <c r="N3468" i="21"/>
  <c r="P3468" i="21"/>
  <c r="I3468" i="21"/>
  <c r="H3469" i="21"/>
  <c r="K3467" i="21"/>
  <c r="O3467" i="21"/>
  <c r="Q3467" i="21"/>
  <c r="M3467" i="21"/>
  <c r="M3468" i="21"/>
  <c r="Q3468" i="21"/>
  <c r="O3468" i="21"/>
  <c r="K3468" i="21"/>
  <c r="N3469" i="21"/>
  <c r="J3469" i="21"/>
  <c r="I3469" i="21"/>
  <c r="P3469" i="21"/>
  <c r="H3470" i="21"/>
  <c r="L3469" i="21"/>
  <c r="M3469" i="21"/>
  <c r="O3469" i="21"/>
  <c r="Q3469" i="21"/>
  <c r="K3469" i="21"/>
  <c r="H3471" i="21"/>
  <c r="P3470" i="21"/>
  <c r="I3470" i="21"/>
  <c r="J3470" i="21"/>
  <c r="N3470" i="21"/>
  <c r="L3470" i="21"/>
  <c r="J3471" i="21"/>
  <c r="P3471" i="21"/>
  <c r="N3471" i="21"/>
  <c r="L3471" i="21"/>
  <c r="I3471" i="21"/>
  <c r="H3472" i="21"/>
  <c r="O3470" i="21"/>
  <c r="M3470" i="21"/>
  <c r="Q3470" i="21"/>
  <c r="K3470" i="21"/>
  <c r="K3471" i="21"/>
  <c r="O3471" i="21"/>
  <c r="M3471" i="21"/>
  <c r="Q3471" i="21"/>
  <c r="L3472" i="21"/>
  <c r="N3472" i="21"/>
  <c r="I3472" i="21"/>
  <c r="H3473" i="21"/>
  <c r="P3472" i="21"/>
  <c r="J3472" i="21"/>
  <c r="O3472" i="21"/>
  <c r="Q3472" i="21"/>
  <c r="M3472" i="21"/>
  <c r="K3472" i="21"/>
  <c r="N3473" i="21"/>
  <c r="P3473" i="21"/>
  <c r="H3474" i="21"/>
  <c r="L3473" i="21"/>
  <c r="I3473" i="21"/>
  <c r="J3473" i="21"/>
  <c r="N3474" i="21"/>
  <c r="P3474" i="21"/>
  <c r="J3474" i="21"/>
  <c r="H3475" i="21"/>
  <c r="L3474" i="21"/>
  <c r="I3474" i="21"/>
  <c r="K3473" i="21"/>
  <c r="Q3473" i="21"/>
  <c r="M3473" i="21"/>
  <c r="O3473" i="21"/>
  <c r="I3475" i="21"/>
  <c r="P3475" i="21"/>
  <c r="L3475" i="21"/>
  <c r="H3476" i="21"/>
  <c r="N3475" i="21"/>
  <c r="J3475" i="21"/>
  <c r="O3474" i="21"/>
  <c r="K3474" i="21"/>
  <c r="Q3474" i="21"/>
  <c r="M3474" i="21"/>
  <c r="Q3475" i="21"/>
  <c r="M3475" i="21"/>
  <c r="O3475" i="21"/>
  <c r="K3475" i="21"/>
  <c r="P3476" i="21"/>
  <c r="J3476" i="21"/>
  <c r="L3476" i="21"/>
  <c r="H3477" i="21"/>
  <c r="N3476" i="21"/>
  <c r="I3476" i="21"/>
  <c r="N3477" i="21"/>
  <c r="L3477" i="21"/>
  <c r="I3477" i="21"/>
  <c r="H3478" i="21"/>
  <c r="J3477" i="21"/>
  <c r="P3477" i="21"/>
  <c r="M3476" i="21"/>
  <c r="O3476" i="21"/>
  <c r="Q3476" i="21"/>
  <c r="K3476" i="21"/>
  <c r="M3477" i="21"/>
  <c r="K3477" i="21"/>
  <c r="O3477" i="21"/>
  <c r="Q3477" i="21"/>
  <c r="P3478" i="21"/>
  <c r="H3479" i="21"/>
  <c r="N3478" i="21"/>
  <c r="I3478" i="21"/>
  <c r="L3478" i="21"/>
  <c r="J3478" i="21"/>
  <c r="L3479" i="21"/>
  <c r="H3480" i="21"/>
  <c r="P3479" i="21"/>
  <c r="N3479" i="21"/>
  <c r="J3479" i="21"/>
  <c r="I3479" i="21"/>
  <c r="K3478" i="21"/>
  <c r="M3478" i="21"/>
  <c r="O3478" i="21"/>
  <c r="Q3478" i="21"/>
  <c r="P3480" i="21"/>
  <c r="L3480" i="21"/>
  <c r="I3480" i="21"/>
  <c r="H3481" i="21"/>
  <c r="N3480" i="21"/>
  <c r="J3480" i="21"/>
  <c r="Q3479" i="21"/>
  <c r="K3479" i="21"/>
  <c r="M3479" i="21"/>
  <c r="O3479" i="21"/>
  <c r="O3480" i="21"/>
  <c r="K3480" i="21"/>
  <c r="M3480" i="21"/>
  <c r="Q3480" i="21"/>
  <c r="L3481" i="21"/>
  <c r="H3482" i="21"/>
  <c r="I3481" i="21"/>
  <c r="P3481" i="21"/>
  <c r="N3481" i="21"/>
  <c r="J3481" i="21"/>
  <c r="N3482" i="21"/>
  <c r="J3482" i="21"/>
  <c r="H3483" i="21"/>
  <c r="P3482" i="21"/>
  <c r="L3482" i="21"/>
  <c r="I3482" i="21"/>
  <c r="Q3481" i="21"/>
  <c r="O3481" i="21"/>
  <c r="K3481" i="21"/>
  <c r="M3481" i="21"/>
  <c r="I3483" i="21"/>
  <c r="N3483" i="21"/>
  <c r="H3484" i="21"/>
  <c r="P3483" i="21"/>
  <c r="J3483" i="21"/>
  <c r="L3483" i="21"/>
  <c r="O3482" i="21"/>
  <c r="K3482" i="21"/>
  <c r="M3482" i="21"/>
  <c r="Q3482" i="21"/>
  <c r="O3483" i="21"/>
  <c r="K3483" i="21"/>
  <c r="Q3483" i="21"/>
  <c r="M3483" i="21"/>
  <c r="L3484" i="21"/>
  <c r="I3484" i="21"/>
  <c r="N3484" i="21"/>
  <c r="P3484" i="21"/>
  <c r="J3484" i="21"/>
  <c r="H3485" i="21"/>
  <c r="Q3484" i="21"/>
  <c r="K3484" i="21"/>
  <c r="M3484" i="21"/>
  <c r="O3484" i="21"/>
  <c r="I3485" i="21"/>
  <c r="L3485" i="21"/>
  <c r="J3485" i="21"/>
  <c r="N3485" i="21"/>
  <c r="P3485" i="21"/>
  <c r="H3486" i="21"/>
  <c r="O3485" i="21"/>
  <c r="M3485" i="21"/>
  <c r="Q3485" i="21"/>
  <c r="K3485" i="21"/>
  <c r="P3486" i="21"/>
  <c r="L3486" i="21"/>
  <c r="H3487" i="21"/>
  <c r="N3486" i="21"/>
  <c r="J3486" i="21"/>
  <c r="I3486" i="21"/>
  <c r="I3487" i="21"/>
  <c r="H3488" i="21"/>
  <c r="J3487" i="21"/>
  <c r="L3487" i="21"/>
  <c r="P3487" i="21"/>
  <c r="N3487" i="21"/>
  <c r="Q3486" i="21"/>
  <c r="O3486" i="21"/>
  <c r="M3486" i="21"/>
  <c r="K3486" i="21"/>
  <c r="Q3487" i="21"/>
  <c r="K3487" i="21"/>
  <c r="O3487" i="21"/>
  <c r="M3487" i="21"/>
  <c r="L3488" i="21"/>
  <c r="J3488" i="21"/>
  <c r="H3489" i="21"/>
  <c r="I3488" i="21"/>
  <c r="P3488" i="21"/>
  <c r="N3488" i="21"/>
  <c r="L3489" i="21"/>
  <c r="N3489" i="21"/>
  <c r="H3490" i="21"/>
  <c r="P3489" i="21"/>
  <c r="J3489" i="21"/>
  <c r="I3489" i="21"/>
  <c r="O3488" i="21"/>
  <c r="Q3488" i="21"/>
  <c r="K3488" i="21"/>
  <c r="M3488" i="21"/>
  <c r="P3490" i="21"/>
  <c r="I3490" i="21"/>
  <c r="N3490" i="21"/>
  <c r="H3491" i="21"/>
  <c r="L3490" i="21"/>
  <c r="J3490" i="21"/>
  <c r="O3489" i="21"/>
  <c r="Q3489" i="21"/>
  <c r="K3489" i="21"/>
  <c r="M3489" i="21"/>
  <c r="Q3490" i="21"/>
  <c r="O3490" i="21"/>
  <c r="M3490" i="21"/>
  <c r="K3490" i="21"/>
  <c r="N3491" i="21"/>
  <c r="L3491" i="21"/>
  <c r="I3491" i="21"/>
  <c r="P3491" i="21"/>
  <c r="J3491" i="21"/>
  <c r="H3492" i="21"/>
  <c r="K3491" i="21"/>
  <c r="M3491" i="21"/>
  <c r="O3491" i="21"/>
  <c r="Q3491" i="21"/>
  <c r="J3492" i="21"/>
  <c r="P3492" i="21"/>
  <c r="N3492" i="21"/>
  <c r="I3492" i="21"/>
  <c r="H3493" i="21"/>
  <c r="L3492" i="21"/>
  <c r="M3492" i="21"/>
  <c r="K3492" i="21"/>
  <c r="O3492" i="21"/>
  <c r="Q3492" i="21"/>
  <c r="P3493" i="21"/>
  <c r="L3493" i="21"/>
  <c r="N3493" i="21"/>
  <c r="J3493" i="21"/>
  <c r="I3493" i="21"/>
  <c r="H3494" i="21"/>
  <c r="M3493" i="21"/>
  <c r="K3493" i="21"/>
  <c r="Q3493" i="21"/>
  <c r="O3493" i="21"/>
  <c r="N3494" i="21"/>
  <c r="L3494" i="21"/>
  <c r="P3494" i="21"/>
  <c r="J3494" i="21"/>
  <c r="I3494" i="21"/>
  <c r="H3495" i="21"/>
  <c r="O3494" i="21"/>
  <c r="K3494" i="21"/>
  <c r="Q3494" i="21"/>
  <c r="M3494" i="21"/>
  <c r="N3495" i="21"/>
  <c r="I3495" i="21"/>
  <c r="P3495" i="21"/>
  <c r="H3496" i="21"/>
  <c r="L3495" i="21"/>
  <c r="J3495" i="21"/>
  <c r="Q3495" i="21"/>
  <c r="O3495" i="21"/>
  <c r="M3495" i="21"/>
  <c r="K3495" i="21"/>
  <c r="H3497" i="21"/>
  <c r="I3496" i="21"/>
  <c r="P3496" i="21"/>
  <c r="J3496" i="21"/>
  <c r="L3496" i="21"/>
  <c r="N3496" i="21"/>
  <c r="J3497" i="21"/>
  <c r="N3497" i="21"/>
  <c r="I3497" i="21"/>
  <c r="H3498" i="21"/>
  <c r="P3497" i="21"/>
  <c r="L3497" i="21"/>
  <c r="O3496" i="21"/>
  <c r="K3496" i="21"/>
  <c r="M3496" i="21"/>
  <c r="Q3496" i="21"/>
  <c r="M3497" i="21"/>
  <c r="K3497" i="21"/>
  <c r="O3497" i="21"/>
  <c r="Q3497" i="21"/>
  <c r="L3498" i="21"/>
  <c r="H3499" i="21"/>
  <c r="N3498" i="21"/>
  <c r="J3498" i="21"/>
  <c r="I3498" i="21"/>
  <c r="P3498" i="21"/>
  <c r="J3499" i="21"/>
  <c r="P3499" i="21"/>
  <c r="I3499" i="21"/>
  <c r="L3499" i="21"/>
  <c r="H3500" i="21"/>
  <c r="N3499" i="21"/>
  <c r="M3498" i="21"/>
  <c r="Q3498" i="21"/>
  <c r="K3498" i="21"/>
  <c r="O3498" i="21"/>
  <c r="O3499" i="21"/>
  <c r="M3499" i="21"/>
  <c r="K3499" i="21"/>
  <c r="Q3499" i="21"/>
  <c r="I3500" i="21"/>
  <c r="N3500" i="21"/>
  <c r="P3500" i="21"/>
  <c r="H3501" i="21"/>
  <c r="J3500" i="21"/>
  <c r="L3500" i="21"/>
  <c r="K3500" i="21"/>
  <c r="M3500" i="21"/>
  <c r="Q3500" i="21"/>
  <c r="O3500" i="21"/>
  <c r="L3501" i="21"/>
  <c r="H3502" i="21"/>
  <c r="I3501" i="21"/>
  <c r="N3501" i="21"/>
  <c r="P3501" i="21"/>
  <c r="J3501" i="21"/>
  <c r="N3502" i="21"/>
  <c r="I3502" i="21"/>
  <c r="P3502" i="21"/>
  <c r="L3502" i="21"/>
  <c r="J3502" i="21"/>
  <c r="H3503" i="21"/>
  <c r="K3501" i="21"/>
  <c r="O3501" i="21"/>
  <c r="Q3501" i="21"/>
  <c r="M3501" i="21"/>
  <c r="Q3502" i="21"/>
  <c r="M3502" i="21"/>
  <c r="O3502" i="21"/>
  <c r="K3502" i="21"/>
  <c r="J3503" i="21"/>
  <c r="L3503" i="21"/>
  <c r="N3503" i="21"/>
  <c r="I3503" i="21"/>
  <c r="H3504" i="21"/>
  <c r="P3503" i="21"/>
  <c r="Q3503" i="21"/>
  <c r="K3503" i="21"/>
  <c r="O3503" i="21"/>
  <c r="M3503" i="21"/>
  <c r="H3505" i="21"/>
  <c r="L3504" i="21"/>
  <c r="N3504" i="21"/>
  <c r="I3504" i="21"/>
  <c r="J3504" i="21"/>
  <c r="P3504" i="21"/>
  <c r="P3505" i="21"/>
  <c r="I3505" i="21"/>
  <c r="H3506" i="21"/>
  <c r="N3505" i="21"/>
  <c r="J3505" i="21"/>
  <c r="L3505" i="21"/>
  <c r="Q3504" i="21"/>
  <c r="K3504" i="21"/>
  <c r="O3504" i="21"/>
  <c r="M3504" i="21"/>
  <c r="Q3505" i="21"/>
  <c r="M3505" i="21"/>
  <c r="O3505" i="21"/>
  <c r="K3505" i="21"/>
  <c r="P3506" i="21"/>
  <c r="I3506" i="21"/>
  <c r="L3506" i="21"/>
  <c r="H3507" i="21"/>
  <c r="N3506" i="21"/>
  <c r="J3506" i="21"/>
  <c r="K3506" i="21"/>
  <c r="M3506" i="21"/>
  <c r="O3506" i="21"/>
  <c r="Q3506" i="21"/>
  <c r="N3507" i="21"/>
  <c r="I3507" i="21"/>
  <c r="P3507" i="21"/>
  <c r="J3507" i="21"/>
  <c r="H3508" i="21"/>
  <c r="L3507" i="21"/>
  <c r="K3507" i="21"/>
  <c r="M3507" i="21"/>
  <c r="Q3507" i="21"/>
  <c r="O3507" i="21"/>
  <c r="L3508" i="21"/>
  <c r="P3508" i="21"/>
  <c r="J3508" i="21"/>
  <c r="N3508" i="21"/>
  <c r="I3508" i="21"/>
  <c r="H3509" i="21"/>
  <c r="K3508" i="21"/>
  <c r="O3508" i="21"/>
  <c r="M3508" i="21"/>
  <c r="Q3508" i="21"/>
  <c r="J3509" i="21"/>
  <c r="H3510" i="21"/>
  <c r="I3509" i="21"/>
  <c r="L3509" i="21"/>
  <c r="P3509" i="21"/>
  <c r="N3509" i="21"/>
  <c r="P3510" i="21"/>
  <c r="J3510" i="21"/>
  <c r="L3510" i="21"/>
  <c r="H3511" i="21"/>
  <c r="I3510" i="21"/>
  <c r="N3510" i="21"/>
  <c r="Q3509" i="21"/>
  <c r="K3509" i="21"/>
  <c r="M3509" i="21"/>
  <c r="O3509" i="21"/>
  <c r="J3511" i="21"/>
  <c r="I3511" i="21"/>
  <c r="P3511" i="21"/>
  <c r="L3511" i="21"/>
  <c r="H3512" i="21"/>
  <c r="N3511" i="21"/>
  <c r="K3510" i="21"/>
  <c r="Q3510" i="21"/>
  <c r="O3510" i="21"/>
  <c r="M3510" i="21"/>
  <c r="K3511" i="21"/>
  <c r="M3511" i="21"/>
  <c r="Q3511" i="21"/>
  <c r="O3511" i="21"/>
  <c r="N3512" i="21"/>
  <c r="P3512" i="21"/>
  <c r="J3512" i="21"/>
  <c r="H3513" i="21"/>
  <c r="L3512" i="21"/>
  <c r="I3512" i="21"/>
  <c r="I3513" i="21"/>
  <c r="H3514" i="21"/>
  <c r="N3513" i="21"/>
  <c r="P3513" i="21"/>
  <c r="L3513" i="21"/>
  <c r="J3513" i="21"/>
  <c r="Q3512" i="21"/>
  <c r="K3512" i="21"/>
  <c r="M3512" i="21"/>
  <c r="O3512" i="21"/>
  <c r="K3513" i="21"/>
  <c r="Q3513" i="21"/>
  <c r="M3513" i="21"/>
  <c r="O3513" i="21"/>
  <c r="P3514" i="21"/>
  <c r="I3514" i="21"/>
  <c r="N3514" i="21"/>
  <c r="J3514" i="21"/>
  <c r="L3514" i="21"/>
  <c r="H3515" i="21"/>
  <c r="K3514" i="21"/>
  <c r="Q3514" i="21"/>
  <c r="O3514" i="21"/>
  <c r="M3514" i="21"/>
  <c r="N3515" i="21"/>
  <c r="J3515" i="21"/>
  <c r="L3515" i="21"/>
  <c r="P3515" i="21"/>
  <c r="I3515" i="21"/>
  <c r="H3516" i="21"/>
  <c r="O3515" i="21"/>
  <c r="K3515" i="21"/>
  <c r="Q3515" i="21"/>
  <c r="M3515" i="21"/>
  <c r="N3516" i="21"/>
  <c r="I3516" i="21"/>
  <c r="H3517" i="21"/>
  <c r="P3516" i="21"/>
  <c r="J3516" i="21"/>
  <c r="L3516" i="21"/>
  <c r="K3516" i="21"/>
  <c r="M3516" i="21"/>
  <c r="O3516" i="21"/>
  <c r="Q3516" i="21"/>
  <c r="H3518" i="21"/>
  <c r="P3517" i="21"/>
  <c r="L3517" i="21"/>
  <c r="I3517" i="21"/>
  <c r="N3517" i="21"/>
  <c r="J3517" i="21"/>
  <c r="I3518" i="21"/>
  <c r="J3518" i="21"/>
  <c r="N3518" i="21"/>
  <c r="P3518" i="21"/>
  <c r="L3518" i="21"/>
  <c r="H3519" i="21"/>
  <c r="K3517" i="21"/>
  <c r="O3517" i="21"/>
  <c r="Q3517" i="21"/>
  <c r="M3517" i="21"/>
  <c r="O3518" i="21"/>
  <c r="Q3518" i="21"/>
  <c r="K3518" i="21"/>
  <c r="M3518" i="21"/>
  <c r="L3519" i="21"/>
  <c r="J3519" i="21"/>
  <c r="P3519" i="21"/>
  <c r="I3519" i="21"/>
  <c r="H3520" i="21"/>
  <c r="N3519" i="21"/>
  <c r="M3519" i="21"/>
  <c r="Q3519" i="21"/>
  <c r="O3519" i="21"/>
  <c r="K3519" i="21"/>
  <c r="I3520" i="21"/>
  <c r="N3520" i="21"/>
  <c r="J3520" i="21"/>
  <c r="H3521" i="21"/>
  <c r="P3520" i="21"/>
  <c r="L3520" i="21"/>
  <c r="M3520" i="21"/>
  <c r="Q3520" i="21"/>
  <c r="K3520" i="21"/>
  <c r="O3520" i="21"/>
  <c r="N3521" i="21"/>
  <c r="H3522" i="21"/>
  <c r="L3521" i="21"/>
  <c r="I3521" i="21"/>
  <c r="J3521" i="21"/>
  <c r="P3521" i="21"/>
  <c r="J3522" i="21"/>
  <c r="N3522" i="21"/>
  <c r="L3522" i="21"/>
  <c r="P3522" i="21"/>
  <c r="I3522" i="21"/>
  <c r="H3523" i="21"/>
  <c r="Q3521" i="21"/>
  <c r="M3521" i="21"/>
  <c r="O3521" i="21"/>
  <c r="K3521" i="21"/>
  <c r="Q3522" i="21"/>
  <c r="K3522" i="21"/>
  <c r="M3522" i="21"/>
  <c r="O3522" i="21"/>
  <c r="L3523" i="21"/>
  <c r="N3523" i="21"/>
  <c r="H3524" i="21"/>
  <c r="I3523" i="21"/>
  <c r="P3523" i="21"/>
  <c r="J3523" i="21"/>
  <c r="H3525" i="21"/>
  <c r="I3524" i="21"/>
  <c r="P3524" i="21"/>
  <c r="L3524" i="21"/>
  <c r="N3524" i="21"/>
  <c r="J3524" i="21"/>
  <c r="K3523" i="21"/>
  <c r="M3523" i="21"/>
  <c r="O3523" i="21"/>
  <c r="Q3523" i="21"/>
  <c r="J3525" i="21"/>
  <c r="N3525" i="21"/>
  <c r="P3525" i="21"/>
  <c r="H3526" i="21"/>
  <c r="I3525" i="21"/>
  <c r="L3525" i="21"/>
  <c r="Q3524" i="21"/>
  <c r="M3524" i="21"/>
  <c r="O3524" i="21"/>
  <c r="K3524" i="21"/>
  <c r="N3526" i="21"/>
  <c r="P3526" i="21"/>
  <c r="H3527" i="21"/>
  <c r="I3526" i="21"/>
  <c r="J3526" i="21"/>
  <c r="L3526" i="21"/>
  <c r="O3525" i="21"/>
  <c r="Q3525" i="21"/>
  <c r="M3525" i="21"/>
  <c r="K3525" i="21"/>
  <c r="P3527" i="21"/>
  <c r="I3527" i="21"/>
  <c r="J3527" i="21"/>
  <c r="N3527" i="21"/>
  <c r="L3527" i="21"/>
  <c r="H3528" i="21"/>
  <c r="K3526" i="21"/>
  <c r="O3526" i="21"/>
  <c r="Q3526" i="21"/>
  <c r="M3526" i="21"/>
  <c r="M3527" i="21"/>
  <c r="O3527" i="21"/>
  <c r="Q3527" i="21"/>
  <c r="K3527" i="21"/>
  <c r="P3528" i="21"/>
  <c r="J3528" i="21"/>
  <c r="L3528" i="21"/>
  <c r="H3529" i="21"/>
  <c r="I3528" i="21"/>
  <c r="N3528" i="21"/>
  <c r="L3529" i="21"/>
  <c r="I3529" i="21"/>
  <c r="P3529" i="21"/>
  <c r="H3530" i="21"/>
  <c r="J3529" i="21"/>
  <c r="N3529" i="21"/>
  <c r="K3528" i="21"/>
  <c r="O3528" i="21"/>
  <c r="M3528" i="21"/>
  <c r="Q3528" i="21"/>
  <c r="Q3529" i="21"/>
  <c r="M3529" i="21"/>
  <c r="O3529" i="21"/>
  <c r="K3529" i="21"/>
  <c r="P3530" i="21"/>
  <c r="J3530" i="21"/>
  <c r="H3531" i="21"/>
  <c r="I3530" i="21"/>
  <c r="N3530" i="21"/>
  <c r="L3530" i="21"/>
  <c r="N3531" i="21"/>
  <c r="L3531" i="21"/>
  <c r="H3532" i="21"/>
  <c r="I3531" i="21"/>
  <c r="J3531" i="21"/>
  <c r="P3531" i="21"/>
  <c r="O3530" i="21"/>
  <c r="Q3530" i="21"/>
  <c r="M3530" i="21"/>
  <c r="K3530" i="21"/>
  <c r="L3532" i="21"/>
  <c r="P3532" i="21"/>
  <c r="H3533" i="21"/>
  <c r="J3532" i="21"/>
  <c r="I3532" i="21"/>
  <c r="N3532" i="21"/>
  <c r="Q3531" i="21"/>
  <c r="M3531" i="21"/>
  <c r="O3531" i="21"/>
  <c r="K3531" i="21"/>
  <c r="L3533" i="21"/>
  <c r="N3533" i="21"/>
  <c r="I3533" i="21"/>
  <c r="P3533" i="21"/>
  <c r="J3533" i="21"/>
  <c r="H3534" i="21"/>
  <c r="K3532" i="21"/>
  <c r="M3532" i="21"/>
  <c r="Q3532" i="21"/>
  <c r="O3532" i="21"/>
  <c r="K3533" i="21"/>
  <c r="O3533" i="21"/>
  <c r="Q3533" i="21"/>
  <c r="M3533" i="21"/>
  <c r="I3534" i="21"/>
  <c r="N3534" i="21"/>
  <c r="L3534" i="21"/>
  <c r="H3535" i="21"/>
  <c r="P3534" i="21"/>
  <c r="J3534" i="21"/>
  <c r="I9" i="27"/>
  <c r="I16" i="27"/>
  <c r="G9" i="13"/>
  <c r="I9" i="28"/>
  <c r="G16" i="13"/>
  <c r="G9" i="26"/>
  <c r="I9" i="29"/>
  <c r="I9" i="13"/>
  <c r="I16" i="13"/>
  <c r="G9" i="27"/>
  <c r="G9" i="29"/>
  <c r="I9" i="26"/>
  <c r="G9" i="28"/>
  <c r="G16" i="27"/>
  <c r="O3534" i="21"/>
  <c r="K3534" i="21"/>
  <c r="Q3534" i="21"/>
  <c r="M3534" i="21"/>
  <c r="N3535" i="21"/>
  <c r="I3535" i="21"/>
  <c r="J3535" i="21"/>
  <c r="P3535" i="21"/>
  <c r="L3535" i="21"/>
  <c r="H3536" i="21"/>
  <c r="K3535" i="21"/>
  <c r="O3535" i="21"/>
  <c r="M3535" i="21"/>
  <c r="Q3535" i="21"/>
  <c r="J3536" i="21"/>
  <c r="P3536" i="21"/>
  <c r="N3536" i="21"/>
  <c r="L3536" i="21"/>
  <c r="I3536" i="21"/>
  <c r="K3536" i="21"/>
  <c r="M3536" i="21"/>
  <c r="Q3536" i="21"/>
  <c r="O3536" i="21"/>
  <c r="AI35" i="13" l="1"/>
  <c r="AJ35" i="13" s="1"/>
  <c r="AI34" i="13"/>
  <c r="AJ34" i="13" s="1"/>
  <c r="AI33" i="13"/>
  <c r="AJ33" i="13" s="1"/>
  <c r="AI32" i="13"/>
  <c r="AJ32" i="13" s="1"/>
  <c r="X30" i="13"/>
  <c r="X32" i="13"/>
  <c r="K13" i="28"/>
  <c r="D14" i="13"/>
  <c r="D8" i="13"/>
  <c r="K14" i="26"/>
  <c r="K4" i="28"/>
  <c r="K7" i="29"/>
  <c r="K5" i="26"/>
  <c r="K6" i="26"/>
  <c r="K14" i="27"/>
  <c r="K11" i="26"/>
  <c r="K5" i="13"/>
  <c r="K13" i="26"/>
  <c r="K11" i="13"/>
  <c r="K14" i="13"/>
  <c r="K4" i="27"/>
  <c r="K3" i="28"/>
  <c r="K5" i="27"/>
  <c r="K7" i="26"/>
  <c r="K3" i="27"/>
  <c r="K4" i="29"/>
  <c r="K11" i="28"/>
  <c r="AI36" i="13"/>
  <c r="AJ36" i="13" s="1"/>
  <c r="K8" i="28"/>
  <c r="K15" i="28"/>
  <c r="K8" i="29"/>
  <c r="K15" i="27"/>
  <c r="K8" i="27"/>
  <c r="J9" i="26"/>
  <c r="H9" i="26"/>
  <c r="H9" i="13"/>
  <c r="J9" i="13"/>
  <c r="H16" i="13"/>
  <c r="J16" i="13"/>
  <c r="H3537" i="21"/>
  <c r="Q2655" i="21"/>
  <c r="I3537" i="21"/>
  <c r="O3537" i="21" s="1"/>
  <c r="Q3537" i="21"/>
  <c r="P3537" i="21"/>
  <c r="K3537" i="21"/>
  <c r="N3537" i="21"/>
  <c r="M3537" i="21"/>
  <c r="L3537" i="21"/>
  <c r="J3537" i="21"/>
  <c r="AH37" i="13"/>
  <c r="AH38" i="13" s="1"/>
  <c r="AH39" i="13" s="1"/>
  <c r="AH40" i="13" s="1"/>
  <c r="I16" i="28"/>
  <c r="I16" i="26"/>
  <c r="G16" i="26"/>
  <c r="G16" i="28"/>
  <c r="D15" i="13" l="1"/>
  <c r="D9" i="13"/>
  <c r="D16" i="13" s="1"/>
  <c r="AI39" i="13"/>
  <c r="AJ39" i="13" s="1"/>
  <c r="AI38" i="13"/>
  <c r="AJ38" i="13" s="1"/>
  <c r="AI37" i="13"/>
  <c r="AJ37" i="13" s="1"/>
  <c r="J16" i="26"/>
  <c r="H16" i="26"/>
  <c r="AI40" i="13"/>
  <c r="AJ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H41" i="13"/>
  <c r="K16" i="28" l="1"/>
  <c r="K16" i="26"/>
  <c r="K9" i="28"/>
  <c r="AI41" i="13"/>
  <c r="AJ41" i="13" s="1"/>
  <c r="K9" i="27"/>
  <c r="K9" i="29"/>
  <c r="K16" i="27"/>
  <c r="AH42" i="13"/>
  <c r="AI42" i="13" l="1"/>
  <c r="AJ42" i="13" s="1"/>
  <c r="AH43" i="13"/>
  <c r="AI43" i="13" l="1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58" i="13"/>
  <c r="T58" i="13"/>
  <c r="S41" i="13"/>
  <c r="S52" i="13"/>
  <c r="S36" i="13"/>
  <c r="S66" i="13"/>
  <c r="S35" i="13"/>
  <c r="S61" i="13"/>
  <c r="S50" i="13"/>
  <c r="S51" i="13"/>
  <c r="S39" i="13"/>
  <c r="S44" i="13"/>
  <c r="S45" i="13"/>
  <c r="T45" i="13" s="1"/>
  <c r="S67" i="13"/>
  <c r="S46" i="13"/>
  <c r="T67" i="13"/>
  <c r="S64" i="13"/>
  <c r="S54" i="13"/>
  <c r="S38" i="13"/>
  <c r="S56" i="13"/>
  <c r="O68" i="13" a="1"/>
  <c r="S48" i="13"/>
  <c r="S42" i="13"/>
  <c r="R42" i="13" s="1"/>
  <c r="S60" i="13"/>
  <c r="S49" i="13"/>
  <c r="S59" i="13"/>
  <c r="S40" i="13"/>
  <c r="S47" i="13"/>
  <c r="R47" i="13" s="1"/>
  <c r="S63" i="13"/>
  <c r="S37" i="13"/>
  <c r="S62" i="13"/>
  <c r="T52" i="13"/>
  <c r="S43" i="13"/>
  <c r="S55" i="13"/>
  <c r="R55" i="13" s="1"/>
  <c r="S57" i="13"/>
  <c r="R57" i="13" s="1"/>
  <c r="S53" i="13"/>
  <c r="S65" i="13"/>
  <c r="T48" i="13"/>
  <c r="T60" i="13"/>
  <c r="R60" i="13"/>
  <c r="R53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T65" i="13"/>
  <c r="T41" i="13"/>
  <c r="R50" i="13"/>
  <c r="T59" i="13"/>
  <c r="R45" i="13"/>
  <c r="U47" i="13"/>
  <c r="T38" i="13"/>
  <c r="S69" i="13"/>
  <c r="R52" i="13"/>
  <c r="S68" i="13"/>
  <c r="R46" i="13"/>
  <c r="T51" i="13"/>
  <c r="R59" i="13"/>
  <c r="V41" i="13"/>
  <c r="T43" i="13"/>
  <c r="T44" i="13"/>
  <c r="R49" i="13"/>
  <c r="R37" i="13"/>
  <c r="V36" i="13"/>
  <c r="U55" i="13"/>
  <c r="V51" i="13"/>
  <c r="V50" i="13"/>
  <c r="V53" i="13"/>
  <c r="R39" i="13"/>
  <c r="V45" i="13"/>
  <c r="T47" i="13"/>
  <c r="R67" i="13"/>
  <c r="R35" i="13"/>
  <c r="U53" i="13"/>
  <c r="V37" i="13"/>
  <c r="R58" i="13"/>
  <c r="U60" i="13"/>
  <c r="V64" i="13"/>
  <c r="T57" i="13"/>
  <c r="T39" i="13"/>
  <c r="R64" i="13"/>
  <c r="V35" i="13"/>
  <c r="T61" i="13"/>
  <c r="R56" i="13"/>
  <c r="T36" i="13"/>
  <c r="V57" i="13"/>
  <c r="V65" i="13"/>
  <c r="T53" i="13"/>
  <c r="R51" i="13"/>
  <c r="V55" i="13"/>
  <c r="S71" i="13"/>
  <c r="T64" i="13"/>
  <c r="T50" i="13"/>
  <c r="U57" i="13"/>
  <c r="V63" i="13"/>
  <c r="V54" i="13"/>
  <c r="R41" i="13"/>
  <c r="T62" i="13"/>
  <c r="R65" i="13"/>
  <c r="U49" i="13"/>
  <c r="T54" i="13"/>
  <c r="V44" i="13"/>
  <c r="V39" i="13"/>
  <c r="V42" i="13"/>
  <c r="V66" i="13"/>
  <c r="R62" i="13"/>
  <c r="R48" i="13"/>
  <c r="R44" i="13"/>
  <c r="V61" i="13"/>
  <c r="V56" i="13"/>
  <c r="T63" i="13"/>
  <c r="T55" i="13"/>
  <c r="V49" i="13"/>
  <c r="R43" i="13"/>
  <c r="R61" i="13"/>
  <c r="U61" i="13" s="1"/>
  <c r="V48" i="13"/>
  <c r="T49" i="13"/>
  <c r="V46" i="13"/>
  <c r="R36" i="13"/>
  <c r="U50" i="13"/>
  <c r="T46" i="13"/>
  <c r="R63" i="13"/>
  <c r="U42" i="13"/>
  <c r="V47" i="13"/>
  <c r="V62" i="13"/>
  <c r="R54" i="13"/>
  <c r="U54" i="13" s="1"/>
  <c r="R40" i="13"/>
  <c r="U36" i="13"/>
  <c r="U62" i="13"/>
  <c r="V43" i="13"/>
  <c r="T66" i="13"/>
  <c r="T37" i="13"/>
  <c r="T40" i="13"/>
  <c r="U56" i="13"/>
  <c r="T56" i="13"/>
  <c r="V67" i="13"/>
  <c r="V58" i="13"/>
  <c r="V40" i="13"/>
  <c r="R38" i="13"/>
  <c r="U38" i="13" s="1"/>
  <c r="S70" i="13"/>
  <c r="V60" i="13"/>
  <c r="U51" i="13"/>
  <c r="T42" i="13"/>
  <c r="V52" i="13"/>
  <c r="U58" i="13"/>
  <c r="R66" i="13"/>
  <c r="T35" i="13"/>
  <c r="V38" i="13"/>
  <c r="V59" i="13"/>
  <c r="Q71" i="13" l="1"/>
  <c r="P71" i="13"/>
  <c r="Q69" i="13"/>
  <c r="P69" i="13"/>
  <c r="Q70" i="13"/>
  <c r="P70" i="13"/>
  <c r="Q68" i="13"/>
  <c r="P68" i="13"/>
  <c r="U44" i="13"/>
  <c r="U37" i="13"/>
  <c r="U43" i="13"/>
  <c r="U64" i="13"/>
  <c r="T69" i="13"/>
  <c r="T71" i="13"/>
  <c r="U48" i="13"/>
  <c r="U39" i="13"/>
  <c r="U67" i="13"/>
  <c r="V70" i="13"/>
  <c r="R70" i="13"/>
  <c r="U59" i="13"/>
  <c r="V71" i="13"/>
  <c r="U40" i="13"/>
  <c r="U65" i="13"/>
  <c r="T68" i="13"/>
  <c r="U41" i="13"/>
  <c r="U66" i="13"/>
  <c r="V69" i="13"/>
  <c r="R69" i="13"/>
  <c r="U69" i="13" s="1"/>
  <c r="U63" i="13"/>
  <c r="V68" i="13"/>
  <c r="U46" i="13"/>
  <c r="U35" i="13"/>
  <c r="U52" i="13"/>
  <c r="R71" i="13"/>
  <c r="R68" i="13"/>
  <c r="U45" i="13"/>
  <c r="T70" i="13"/>
  <c r="U71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71" i="13"/>
  <c r="Y71" i="13" s="1"/>
  <c r="X63" i="13"/>
  <c r="Y63" i="13" s="1"/>
  <c r="X55" i="13"/>
  <c r="Y55" i="13" s="1"/>
  <c r="X47" i="13"/>
  <c r="Y47" i="13" s="1"/>
  <c r="X39" i="13"/>
  <c r="Y39" i="13" s="1"/>
  <c r="X69" i="13"/>
  <c r="Y6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U68" i="13"/>
  <c r="U70" i="13"/>
  <c r="X70" i="13" l="1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L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<sst xmlns="http://schemas.openxmlformats.org/spreadsheetml/2006/main" count="4147" uniqueCount="177">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</sst>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4.7999999751713318E-3</c:v>
                </c:pt>
                <c:pt idx="1">
                  <c:v>4.4694475601581019E-3</c:v>
                </c:pt>
                <c:pt idx="2">
                  <c:v>4.134961875861265E-3</c:v>
                </c:pt>
                <c:pt idx="3">
                  <c:v>3.9821748311652527E-3</c:v>
                </c:pt>
                <c:pt idx="4">
                  <c:v>3.8380446101271559E-3</c:v>
                </c:pt>
                <c:pt idx="5">
                  <c:v>3.5210547206498966E-3</c:v>
                </c:pt>
                <c:pt idx="6">
                  <c:v>3.251035772589006E-3</c:v>
                </c:pt>
                <c:pt idx="7">
                  <c:v>3.1815878152041677E-3</c:v>
                </c:pt>
                <c:pt idx="8">
                  <c:v>3.1435381292421738E-3</c:v>
                </c:pt>
                <c:pt idx="9">
                  <c:v>3.2054480327259327E-3</c:v>
                </c:pt>
                <c:pt idx="10">
                  <c:v>3.4156337215396348E-3</c:v>
                </c:pt>
                <c:pt idx="11">
                  <c:v>3.5141937930038836E-3</c:v>
                </c:pt>
                <c:pt idx="12">
                  <c:v>3.5923722357633636E-3</c:v>
                </c:pt>
                <c:pt idx="13">
                  <c:v>3.6501690367884976E-3</c:v>
                </c:pt>
                <c:pt idx="14">
                  <c:v>3.6978617735616837E-3</c:v>
                </c:pt>
                <c:pt idx="15">
                  <c:v>3.6812160997889976E-3</c:v>
                </c:pt>
                <c:pt idx="16">
                  <c:v>3.659163142009092E-3</c:v>
                </c:pt>
                <c:pt idx="17">
                  <c:v>3.6387870564702496E-3</c:v>
                </c:pt>
                <c:pt idx="18">
                  <c:v>3.6200878427727901E-3</c:v>
                </c:pt>
                <c:pt idx="19">
                  <c:v>3.5817776187396788E-3</c:v>
                </c:pt>
                <c:pt idx="20">
                  <c:v>3.5517448437527577E-3</c:v>
                </c:pt>
                <c:pt idx="21">
                  <c:v>3.5431068564673041E-3</c:v>
                </c:pt>
                <c:pt idx="22">
                  <c:v>3.5359356579522938E-3</c:v>
                </c:pt>
                <c:pt idx="23">
                  <c:v>3.5234358404245825E-3</c:v>
                </c:pt>
                <c:pt idx="24">
                  <c:v>3.5122549854893492E-3</c:v>
                </c:pt>
                <c:pt idx="25">
                  <c:v>3.5073757658210525E-3</c:v>
                </c:pt>
                <c:pt idx="26">
                  <c:v>3.5029129255637059E-3</c:v>
                </c:pt>
                <c:pt idx="27">
                  <c:v>3.4988664646373735E-3</c:v>
                </c:pt>
                <c:pt idx="28">
                  <c:v>3.4921953495370417E-3</c:v>
                </c:pt>
                <c:pt idx="29">
                  <c:v>3.486844414162249E-3</c:v>
                </c:pt>
                <c:pt idx="30">
                  <c:v>3.4848798498110511E-3</c:v>
                </c:pt>
                <c:pt idx="31">
                  <c:v>3.4833316647109314E-3</c:v>
                </c:pt>
                <c:pt idx="32">
                  <c:v>3.4821998588618897E-3</c:v>
                </c:pt>
                <c:pt idx="33">
                  <c:v>3.4813578438708248E-3</c:v>
                </c:pt>
                <c:pt idx="34">
                  <c:v>3.4818364283761838E-3</c:v>
                </c:pt>
                <c:pt idx="35">
                  <c:v>3.4827865188624685E-3</c:v>
                </c:pt>
                <c:pt idx="36">
                  <c:v>3.4841529886797673E-3</c:v>
                </c:pt>
                <c:pt idx="37">
                  <c:v>3.4859358377481442E-3</c:v>
                </c:pt>
                <c:pt idx="38">
                  <c:v>3.4925256797402326E-3</c:v>
                </c:pt>
                <c:pt idx="39">
                  <c:v>3.5010957727354963E-3</c:v>
                </c:pt>
                <c:pt idx="40">
                  <c:v>3.5053768977100219E-3</c:v>
                </c:pt>
                <c:pt idx="41">
                  <c:v>3.5100744020155616E-3</c:v>
                </c:pt>
                <c:pt idx="42">
                  <c:v>3.5208917765316983E-3</c:v>
                </c:pt>
                <c:pt idx="43">
                  <c:v>3.5331607020072653E-3</c:v>
                </c:pt>
                <c:pt idx="44">
                  <c:v>3.5407350368465984E-3</c:v>
                </c:pt>
                <c:pt idx="45">
                  <c:v>3.5495206847357963E-3</c:v>
                </c:pt>
                <c:pt idx="46">
                  <c:v>3.559517645674859E-3</c:v>
                </c:pt>
                <c:pt idx="47">
                  <c:v>3.5835849500909234E-3</c:v>
                </c:pt>
                <c:pt idx="48">
                  <c:v>3.6116186225676472E-3</c:v>
                </c:pt>
                <c:pt idx="49">
                  <c:v>3.6276721507544352E-3</c:v>
                </c:pt>
                <c:pt idx="50">
                  <c:v>3.6449369928703845E-3</c:v>
                </c:pt>
                <c:pt idx="51">
                  <c:v>3.6634131489154953E-3</c:v>
                </c:pt>
                <c:pt idx="52">
                  <c:v>3.7044412937170534E-3</c:v>
                </c:pt>
                <c:pt idx="53">
                  <c:v>3.7494309179830765E-3</c:v>
                </c:pt>
                <c:pt idx="54">
                  <c:v>3.773963647430989E-3</c:v>
                </c:pt>
                <c:pt idx="55">
                  <c:v>3.799707692246912E-3</c:v>
                </c:pt>
                <c:pt idx="56">
                  <c:v>3.8266630526706535E-3</c:v>
                </c:pt>
                <c:pt idx="57">
                  <c:v>3.8846534102265906E-3</c:v>
                </c:pt>
                <c:pt idx="58">
                  <c:v>3.9465976562791383E-3</c:v>
                </c:pt>
                <c:pt idx="59">
                  <c:v>3.9796095991384561E-3</c:v>
                </c:pt>
                <c:pt idx="60">
                  <c:v>4.0138328594441219E-3</c:v>
                </c:pt>
                <c:pt idx="61">
                  <c:v>4.0492674375158799E-3</c:v>
                </c:pt>
                <c:pt idx="62">
                  <c:v>4.1242215670056481E-3</c:v>
                </c:pt>
                <c:pt idx="63">
                  <c:v>4.2027203984940087E-3</c:v>
                </c:pt>
                <c:pt idx="64">
                  <c:v>4.2418203513694408E-3</c:v>
                </c:pt>
                <c:pt idx="65">
                  <c:v>4.2797404036676312E-3</c:v>
                </c:pt>
                <c:pt idx="66">
                  <c:v>4.3164805552287078E-3</c:v>
                </c:pt>
                <c:pt idx="67">
                  <c:v>4.3860812897111856E-3</c:v>
                </c:pt>
                <c:pt idx="68">
                  <c:v>4.451642146028334E-3</c:v>
                </c:pt>
                <c:pt idx="69">
                  <c:v>4.4824827883083174E-3</c:v>
                </c:pt>
                <c:pt idx="70">
                  <c:v>4.5121435276929134E-3</c:v>
                </c:pt>
                <c:pt idx="71">
                  <c:v>4.5406243640222499E-3</c:v>
                </c:pt>
                <c:pt idx="72">
                  <c:v>4.5937116401972844E-3</c:v>
                </c:pt>
                <c:pt idx="73">
                  <c:v>4.6427486727118605E-3</c:v>
                </c:pt>
                <c:pt idx="74">
                  <c:v>4.6653299894483524E-3</c:v>
                </c:pt>
                <c:pt idx="75">
                  <c:v>4.6867314016107997E-3</c:v>
                </c:pt>
                <c:pt idx="76">
                  <c:v>4.7069529089593942E-3</c:v>
                </c:pt>
                <c:pt idx="77">
                  <c:v>4.7435254078020961E-3</c:v>
                </c:pt>
                <c:pt idx="78">
                  <c:v>4.7760398862184417E-3</c:v>
                </c:pt>
                <c:pt idx="79">
                  <c:v>4.7903618667000103E-3</c:v>
                </c:pt>
                <c:pt idx="80">
                  <c:v>4.8035039413285574E-3</c:v>
                </c:pt>
                <c:pt idx="81">
                  <c:v>4.8154661099442109E-3</c:v>
                </c:pt>
                <c:pt idx="82">
                  <c:v>4.8355223759788402E-3</c:v>
                </c:pt>
                <c:pt idx="83">
                  <c:v>4.8515157225192951E-3</c:v>
                </c:pt>
                <c:pt idx="84">
                  <c:v>4.8575783597915034E-3</c:v>
                </c:pt>
                <c:pt idx="85">
                  <c:v>4.8624610904912657E-3</c:v>
                </c:pt>
                <c:pt idx="86">
                  <c:v>4.8663483891342452E-3</c:v>
                </c:pt>
                <c:pt idx="87">
                  <c:v>4.873576480299846E-3</c:v>
                </c:pt>
                <c:pt idx="88">
                  <c:v>4.8804290875814615E-3</c:v>
                </c:pt>
                <c:pt idx="89">
                  <c:v>4.8837666126377854E-3</c:v>
                </c:pt>
                <c:pt idx="90">
                  <c:v>4.8870310778958981E-3</c:v>
                </c:pt>
                <c:pt idx="91">
                  <c:v>4.8902224832758634E-3</c:v>
                </c:pt>
                <c:pt idx="92">
                  <c:v>4.8964283569841172E-3</c:v>
                </c:pt>
                <c:pt idx="93">
                  <c:v>4.9022575064938678E-3</c:v>
                </c:pt>
                <c:pt idx="94">
                  <c:v>4.9050836127229047E-3</c:v>
                </c:pt>
                <c:pt idx="95">
                  <c:v>4.9078366589938582E-3</c:v>
                </c:pt>
                <c:pt idx="96">
                  <c:v>4.9105166455465366E-3</c:v>
                </c:pt>
                <c:pt idx="97">
                  <c:v>4.9157002067268252E-3</c:v>
                </c:pt>
                <c:pt idx="98">
                  <c:v>4.9205059931356487E-3</c:v>
                </c:pt>
                <c:pt idx="99">
                  <c:v>4.9228206803775265E-3</c:v>
                </c:pt>
                <c:pt idx="100">
                  <c:v>4.925062307821193E-3</c:v>
                </c:pt>
                <c:pt idx="101">
                  <c:v>4.9272308753867122E-3</c:v>
                </c:pt>
                <c:pt idx="102">
                  <c:v>4.9313920278226675E-3</c:v>
                </c:pt>
                <c:pt idx="103">
                  <c:v>4.9351745470271879E-3</c:v>
                </c:pt>
                <c:pt idx="104">
                  <c:v>4.9369778153618427E-3</c:v>
                </c:pt>
                <c:pt idx="105">
                  <c:v>4.938708023738414E-3</c:v>
                </c:pt>
                <c:pt idx="106">
                  <c:v>4.940365172236838E-3</c:v>
                </c:pt>
                <c:pt idx="107">
                  <c:v>4.9435038188594405E-3</c:v>
                </c:pt>
                <c:pt idx="108">
                  <c:v>4.9464862459647208E-3</c:v>
                </c:pt>
                <c:pt idx="109">
                  <c:v>4.94911656448771E-3</c:v>
                </c:pt>
                <c:pt idx="110">
                  <c:v>4.9530122924679176E-3</c:v>
                </c:pt>
                <c:pt idx="111">
                  <c:v>4.9581734299852798E-3</c:v>
                </c:pt>
                <c:pt idx="112">
                  <c:v>4.9775065498702808E-3</c:v>
                </c:pt>
                <c:pt idx="113">
                  <c:v>5.002960262467937E-3</c:v>
                </c:pt>
                <c:pt idx="114">
                  <c:v>5.015713858567139E-3</c:v>
                </c:pt>
                <c:pt idx="115">
                  <c:v>5.02973286492292E-3</c:v>
                </c:pt>
                <c:pt idx="116">
                  <c:v>5.0620600893402923E-3</c:v>
                </c:pt>
                <c:pt idx="117">
                  <c:v>5.0984629950701077E-3</c:v>
                </c:pt>
                <c:pt idx="118">
                  <c:v>5.1188090547871212E-3</c:v>
                </c:pt>
                <c:pt idx="119">
                  <c:v>5.1404205256400104E-3</c:v>
                </c:pt>
                <c:pt idx="120">
                  <c:v>5.1632974080284555E-3</c:v>
                </c:pt>
                <c:pt idx="121">
                  <c:v>5.21334470705348E-3</c:v>
                </c:pt>
                <c:pt idx="122">
                  <c:v>5.2674590575740865E-3</c:v>
                </c:pt>
                <c:pt idx="123">
                  <c:v>5.2966630012374338E-3</c:v>
                </c:pt>
                <c:pt idx="124">
                  <c:v>5.3271323580350582E-3</c:v>
                </c:pt>
                <c:pt idx="125">
                  <c:v>5.35886712836664E-3</c:v>
                </c:pt>
                <c:pt idx="126">
                  <c:v>5.4266365134303385E-3</c:v>
                </c:pt>
                <c:pt idx="127">
                  <c:v>5.4984603510277452E-3</c:v>
                </c:pt>
                <c:pt idx="128">
                  <c:v>5.5361463309644421E-3</c:v>
                </c:pt>
                <c:pt idx="129">
                  <c:v>5.5732184117296413E-3</c:v>
                </c:pt>
                <c:pt idx="130">
                  <c:v>5.6093007300628273E-3</c:v>
                </c:pt>
                <c:pt idx="131">
                  <c:v>5.6782557166368264E-3</c:v>
                </c:pt>
                <c:pt idx="132">
                  <c:v>5.7437323737197232E-3</c:v>
                </c:pt>
                <c:pt idx="133">
                  <c:v>5.7748658758161042E-3</c:v>
                </c:pt>
                <c:pt idx="134">
                  <c:v>5.8050096138817509E-3</c:v>
                </c:pt>
                <c:pt idx="135">
                  <c:v>5.8341635875969189E-3</c:v>
                </c:pt>
                <c:pt idx="136">
                  <c:v>5.9022448438295072E-3</c:v>
                </c:pt>
                <c:pt idx="137">
                  <c:v>5.9650869838812071E-3</c:v>
                </c:pt>
                <c:pt idx="138">
                  <c:v>5.9883023670970204E-3</c:v>
                </c:pt>
                <c:pt idx="139">
                  <c:v>6.010527984523506E-3</c:v>
                </c:pt>
                <c:pt idx="140">
                  <c:v>6.0517817292904397E-3</c:v>
                </c:pt>
                <c:pt idx="141">
                  <c:v>6.0895327924992415E-3</c:v>
                </c:pt>
                <c:pt idx="142">
                  <c:v>6.106809578181327E-3</c:v>
                </c:pt>
                <c:pt idx="143">
                  <c:v>6.1230965971947882E-3</c:v>
                </c:pt>
                <c:pt idx="144">
                  <c:v>6.1383938492198808E-3</c:v>
                </c:pt>
                <c:pt idx="145">
                  <c:v>6.1657947293181081E-3</c:v>
                </c:pt>
                <c:pt idx="146">
                  <c:v>6.1896851857579094E-3</c:v>
                </c:pt>
                <c:pt idx="147">
                  <c:v>6.2000336014822466E-3</c:v>
                </c:pt>
                <c:pt idx="148">
                  <c:v>6.2093922496586629E-3</c:v>
                </c:pt>
                <c:pt idx="149">
                  <c:v>6.2178138442003927E-3</c:v>
                </c:pt>
                <c:pt idx="150">
                  <c:v>6.2324145539083275E-3</c:v>
                </c:pt>
                <c:pt idx="151">
                  <c:v>6.2445545299461003E-3</c:v>
                </c:pt>
                <c:pt idx="152">
                  <c:v>6.2495559922304267E-3</c:v>
                </c:pt>
                <c:pt idx="153">
                  <c:v>6.2538839706061111E-3</c:v>
                </c:pt>
                <c:pt idx="154">
                  <c:v>6.2575384652330257E-3</c:v>
                </c:pt>
                <c:pt idx="155">
                  <c:v>6.2627114539903772E-3</c:v>
                </c:pt>
                <c:pt idx="156">
                  <c:v>6.2654216054536249E-3</c:v>
                </c:pt>
                <c:pt idx="157">
                  <c:v>6.2657086808570739E-3</c:v>
                </c:pt>
                <c:pt idx="158">
                  <c:v>6.2653222724318169E-3</c:v>
                </c:pt>
                <c:pt idx="159">
                  <c:v>6.2642623801778541E-3</c:v>
                </c:pt>
                <c:pt idx="160">
                  <c:v>6.2600065009821293E-3</c:v>
                </c:pt>
                <c:pt idx="161">
                  <c:v>6.2532879727150714E-3</c:v>
                </c:pt>
                <c:pt idx="162">
                  <c:v>6.248860661317579E-3</c:v>
                </c:pt>
                <c:pt idx="163">
                  <c:v>6.2437598661713167E-3</c:v>
                </c:pt>
                <c:pt idx="164">
                  <c:v>6.2379855872762846E-3</c:v>
                </c:pt>
                <c:pt idx="165">
                  <c:v>6.2242996971484388E-3</c:v>
                </c:pt>
                <c:pt idx="166">
                  <c:v>6.2081536350877542E-3</c:v>
                </c:pt>
                <c:pt idx="167">
                  <c:v>6.1990119380883613E-3</c:v>
                </c:pt>
                <c:pt idx="168">
                  <c:v>6.1891967576599427E-3</c:v>
                </c:pt>
                <c:pt idx="169">
                  <c:v>6.1787080937225625E-3</c:v>
                </c:pt>
                <c:pt idx="170">
                  <c:v>6.1555910719057749E-3</c:v>
                </c:pt>
                <c:pt idx="171">
                  <c:v>6.1304838193088074E-3</c:v>
                </c:pt>
                <c:pt idx="172">
                  <c:v>6.1194190248681224E-3</c:v>
                </c:pt>
                <c:pt idx="173">
                  <c:v>6.1104720328408746E-3</c:v>
                </c:pt>
                <c:pt idx="174">
                  <c:v>6.1036428430671918E-3</c:v>
                </c:pt>
                <c:pt idx="175">
                  <c:v>6.0971470652848581E-3</c:v>
                </c:pt>
                <c:pt idx="176">
                  <c:v>6.097504104429774E-3</c:v>
                </c:pt>
                <c:pt idx="177">
                  <c:v>6.1012639248048117E-3</c:v>
                </c:pt>
                <c:pt idx="178">
                  <c:v>6.1071415471936064E-3</c:v>
                </c:pt>
                <c:pt idx="179">
                  <c:v>6.11513697175603E-3</c:v>
                </c:pt>
                <c:pt idx="180">
                  <c:v>6.1458719212215129E-3</c:v>
                </c:pt>
                <c:pt idx="181">
                  <c:v>6.1868811336474039E-3</c:v>
                </c:pt>
                <c:pt idx="182">
                  <c:v>6.2075833755681487E-3</c:v>
                </c:pt>
                <c:pt idx="183">
                  <c:v>6.2304034215010518E-3</c:v>
                </c:pt>
                <c:pt idx="184">
                  <c:v>6.2832125211542689E-3</c:v>
                </c:pt>
                <c:pt idx="185">
                  <c:v>6.3428616531879811E-3</c:v>
                </c:pt>
                <c:pt idx="186">
                  <c:v>6.3762707255765605E-3</c:v>
                </c:pt>
                <c:pt idx="187">
                  <c:v>6.4117976049349323E-3</c:v>
                </c:pt>
                <c:pt idx="188">
                  <c:v>6.4494422918226491E-3</c:v>
                </c:pt>
                <c:pt idx="189">
                  <c:v>6.5319095385341086E-3</c:v>
                </c:pt>
                <c:pt idx="190">
                  <c:v>6.6211991288955829E-3</c:v>
                </c:pt>
                <c:pt idx="191">
                  <c:v>6.6694328643013279E-3</c:v>
                </c:pt>
                <c:pt idx="192">
                  <c:v>6.7191534617005999E-3</c:v>
                </c:pt>
                <c:pt idx="193">
                  <c:v>6.7678371206447707E-3</c:v>
                </c:pt>
                <c:pt idx="194">
                  <c:v>6.8597755139432337E-3</c:v>
                </c:pt>
                <c:pt idx="195">
                  <c:v>6.9458928595178548E-3</c:v>
                </c:pt>
                <c:pt idx="196">
                  <c:v>6.9862370668527518E-3</c:v>
                </c:pt>
                <c:pt idx="197">
                  <c:v>7.0249133821231879E-3</c:v>
                </c:pt>
                <c:pt idx="198">
                  <c:v>7.0619218045298027E-3</c:v>
                </c:pt>
                <c:pt idx="199">
                  <c:v>7.130520233573634E-3</c:v>
                </c:pt>
                <c:pt idx="200">
                  <c:v>7.1932765583238023E-3</c:v>
                </c:pt>
                <c:pt idx="201">
                  <c:v>7.2219455103361696E-3</c:v>
                </c:pt>
                <c:pt idx="202">
                  <c:v>7.2489465670066977E-3</c:v>
                </c:pt>
                <c:pt idx="203">
                  <c:v>7.2742797278557703E-3</c:v>
                </c:pt>
                <c:pt idx="204">
                  <c:v>7.3294969766490858E-3</c:v>
                </c:pt>
                <c:pt idx="205">
                  <c:v>7.3759270843076763E-3</c:v>
                </c:pt>
                <c:pt idx="206">
                  <c:v>7.3912528639930031E-3</c:v>
                </c:pt>
                <c:pt idx="207">
                  <c:v>7.4049107459384089E-3</c:v>
                </c:pt>
                <c:pt idx="208">
                  <c:v>7.4268200601679268E-3</c:v>
                </c:pt>
                <c:pt idx="209">
                  <c:v>7.4428632928835725E-3</c:v>
                </c:pt>
                <c:pt idx="210">
                  <c:v>7.448181683731292E-3</c:v>
                </c:pt>
                <c:pt idx="211">
                  <c:v>7.4518321760397299E-3</c:v>
                </c:pt>
                <c:pt idx="212">
                  <c:v>7.4538147698088864E-3</c:v>
                </c:pt>
                <c:pt idx="213">
                  <c:v>7.4559863582646102E-3</c:v>
                </c:pt>
                <c:pt idx="214">
                  <c:v>7.459914040337523E-3</c:v>
                </c:pt>
                <c:pt idx="215">
                  <c:v>7.4631881995212979E-3</c:v>
                </c:pt>
                <c:pt idx="216">
                  <c:v>7.4672022246335956E-3</c:v>
                </c:pt>
                <c:pt idx="217">
                  <c:v>7.4719561158342884E-3</c:v>
                </c:pt>
                <c:pt idx="218">
                  <c:v>7.4840857009306205E-3</c:v>
                </c:pt>
                <c:pt idx="219">
                  <c:v>7.4983703421604986E-3</c:v>
                </c:pt>
                <c:pt idx="220">
                  <c:v>7.506823564362719E-3</c:v>
                </c:pt>
                <c:pt idx="221">
                  <c:v>7.5160166527332706E-3</c:v>
                </c:pt>
                <c:pt idx="222">
                  <c:v>7.5259496075119614E-3</c:v>
                </c:pt>
                <c:pt idx="223">
                  <c:v>7.548440007827395E-3</c:v>
                </c:pt>
                <c:pt idx="224">
                  <c:v>7.5730800916673502E-3</c:v>
                </c:pt>
                <c:pt idx="225">
                  <c:v>7.586712379366034E-3</c:v>
                </c:pt>
                <c:pt idx="226">
                  <c:v>7.6010845337126653E-3</c:v>
                </c:pt>
                <c:pt idx="227">
                  <c:v>7.6409575098335125E-3</c:v>
                </c:pt>
                <c:pt idx="228">
                  <c:v>7.6840433113201101E-3</c:v>
                </c:pt>
                <c:pt idx="229">
                  <c:v>7.7028546686719324E-3</c:v>
                </c:pt>
                <c:pt idx="230">
                  <c:v>7.7224058934710627E-3</c:v>
                </c:pt>
                <c:pt idx="231">
                  <c:v>7.7426969859573092E-3</c:v>
                </c:pt>
                <c:pt idx="232">
                  <c:v>7.7859137805802447E-3</c:v>
                </c:pt>
                <c:pt idx="233">
                  <c:v>7.831075118209796E-3</c:v>
                </c:pt>
                <c:pt idx="234">
                  <c:v>7.8539560515977769E-3</c:v>
                </c:pt>
                <c:pt idx="235">
                  <c:v>7.8876245966297276E-3</c:v>
                </c:pt>
                <c:pt idx="236">
                  <c:v>7.941835458789015E-3</c:v>
                </c:pt>
                <c:pt idx="237">
                  <c:v>7.9834793977262564E-3</c:v>
                </c:pt>
                <c:pt idx="238">
                  <c:v>8.0037729124349255E-3</c:v>
                </c:pt>
                <c:pt idx="239">
                  <c:v>8.0236967956981431E-3</c:v>
                </c:pt>
                <c:pt idx="240">
                  <c:v>8.043251047356037E-3</c:v>
                </c:pt>
                <c:pt idx="241">
                  <c:v>8.0813088480535811E-3</c:v>
                </c:pt>
                <c:pt idx="242">
                  <c:v>8.1177717374547598E-3</c:v>
                </c:pt>
                <c:pt idx="243">
                  <c:v>8.135477830526483E-3</c:v>
                </c:pt>
                <c:pt idx="244">
                  <c:v>8.1528142916731383E-3</c:v>
                </c:pt>
                <c:pt idx="245">
                  <c:v>8.1697811208947257E-3</c:v>
                </c:pt>
                <c:pt idx="246">
                  <c:v>8.2026695646231218E-3</c:v>
                </c:pt>
                <c:pt idx="247">
                  <c:v>8.2339521172514196E-3</c:v>
                </c:pt>
                <c:pt idx="248">
                  <c:v>8.249070785968371E-3</c:v>
                </c:pt>
                <c:pt idx="249">
                  <c:v>8.2638198223605741E-3</c:v>
                </c:pt>
                <c:pt idx="250">
                  <c:v>8.2781992265079651E-3</c:v>
                </c:pt>
                <c:pt idx="251">
                  <c:v>8.3059175535815655E-3</c:v>
                </c:pt>
                <c:pt idx="252">
                  <c:v>8.3320205194503671E-3</c:v>
                </c:pt>
                <c:pt idx="253">
                  <c:v>8.3445517614944009E-3</c:v>
                </c:pt>
                <c:pt idx="254">
                  <c:v>8.3567824092689591E-3</c:v>
                </c:pt>
                <c:pt idx="255">
                  <c:v>8.3689886151550041E-3</c:v>
                </c:pt>
                <c:pt idx="256">
                  <c:v>8.4000210970991418E-3</c:v>
                </c:pt>
                <c:pt idx="257">
                  <c:v>8.4306885906038076E-3</c:v>
                </c:pt>
                <c:pt idx="258">
                  <c:v>8.4431623749292584E-3</c:v>
                </c:pt>
                <c:pt idx="259">
                  <c:v>8.4556807556612767E-3</c:v>
                </c:pt>
                <c:pt idx="260">
                  <c:v>8.4874998296968762E-3</c:v>
                </c:pt>
                <c:pt idx="261">
                  <c:v>8.5189416056596912E-3</c:v>
                </c:pt>
                <c:pt idx="262">
                  <c:v>8.5317275649110513E-3</c:v>
                </c:pt>
                <c:pt idx="263">
                  <c:v>8.5445581207288512E-3</c:v>
                </c:pt>
                <c:pt idx="264">
                  <c:v>8.570571919657155E-3</c:v>
                </c:pt>
                <c:pt idx="265">
                  <c:v>8.5963263083055352E-3</c:v>
                </c:pt>
                <c:pt idx="266">
                  <c:v>8.6093798463160454E-3</c:v>
                </c:pt>
                <c:pt idx="267">
                  <c:v>8.6224779808929952E-3</c:v>
                </c:pt>
                <c:pt idx="268">
                  <c:v>8.6356207118765127E-3</c:v>
                </c:pt>
                <c:pt idx="269">
                  <c:v>8.6690136364819814E-3</c:v>
                </c:pt>
                <c:pt idx="270">
                  <c:v>8.7020033144113995E-3</c:v>
                </c:pt>
                <c:pt idx="271">
                  <c:v>8.7154136243938751E-3</c:v>
                </c:pt>
                <c:pt idx="272">
                  <c:v>8.7288685308628544E-3</c:v>
                </c:pt>
                <c:pt idx="273">
                  <c:v>8.7561399624025427E-3</c:v>
                </c:pt>
                <c:pt idx="274">
                  <c:v>8.7831341222432968E-3</c:v>
                </c:pt>
                <c:pt idx="275">
                  <c:v>8.7968120113846027E-3</c:v>
                </c:pt>
                <c:pt idx="276">
                  <c:v>8.8105344971722843E-3</c:v>
                </c:pt>
                <c:pt idx="277">
                  <c:v>8.8243015793665336E-3</c:v>
                </c:pt>
                <c:pt idx="278">
                  <c:v>8.8522020608383656E-3</c:v>
                </c:pt>
                <c:pt idx="279">
                  <c:v>8.8798158741276723E-3</c:v>
                </c:pt>
                <c:pt idx="280">
                  <c:v>8.8938059391541202E-3</c:v>
                </c:pt>
                <c:pt idx="281">
                  <c:v>8.90784060090688E-3</c:v>
                </c:pt>
                <c:pt idx="282">
                  <c:v>8.9219198591461435E-3</c:v>
                </c:pt>
                <c:pt idx="283">
                  <c:v>8.9504495509284965E-3</c:v>
                </c:pt>
                <c:pt idx="284">
                  <c:v>8.9786828581672751E-3</c:v>
                </c:pt>
                <c:pt idx="285">
                  <c:v>8.9929850995584815E-3</c:v>
                </c:pt>
                <c:pt idx="286">
                  <c:v>9.0073319373562555E-3</c:v>
                </c:pt>
                <c:pt idx="287">
                  <c:v>9.0217233718803413E-3</c:v>
                </c:pt>
                <c:pt idx="288">
                  <c:v>9.0508824380020059E-3</c:v>
                </c:pt>
                <c:pt idx="289">
                  <c:v>9.0797350763605067E-3</c:v>
                </c:pt>
                <c:pt idx="290">
                  <c:v>9.0943494941164715E-3</c:v>
                </c:pt>
                <c:pt idx="291">
                  <c:v>9.1090085084388761E-3</c:v>
                </c:pt>
                <c:pt idx="292">
                  <c:v>9.1237121195675286E-3</c:v>
                </c:pt>
                <c:pt idx="293">
                  <c:v>9.1610437956979318E-3</c:v>
                </c:pt>
                <c:pt idx="294">
                  <c:v>9.1978991248264919E-3</c:v>
                </c:pt>
                <c:pt idx="295">
                  <c:v>9.2128703160732073E-3</c:v>
                </c:pt>
                <c:pt idx="296">
                  <c:v>9.2278861038064264E-3</c:v>
                </c:pt>
                <c:pt idx="297">
                  <c:v>9.2583044253213842E-3</c:v>
                </c:pt>
                <c:pt idx="298">
                  <c:v>9.2883952222422295E-3</c:v>
                </c:pt>
                <c:pt idx="299">
                  <c:v>9.3036339936869439E-3</c:v>
                </c:pt>
                <c:pt idx="300">
                  <c:v>9.3189173617780341E-3</c:v>
                </c:pt>
                <c:pt idx="301">
                  <c:v>9.3342453267553083E-3</c:v>
                </c:pt>
                <c:pt idx="302">
                  <c:v>9.365293536891528E-3</c:v>
                </c:pt>
                <c:pt idx="303">
                  <c:v>9.3960031537676514E-3</c:v>
                </c:pt>
                <c:pt idx="304">
                  <c:v>9.4115541024564209E-3</c:v>
                </c:pt>
                <c:pt idx="305">
                  <c:v>9.4271496478715022E-3</c:v>
                </c:pt>
                <c:pt idx="306">
                  <c:v>9.4427897901727675E-3</c:v>
                </c:pt>
                <c:pt idx="307">
                  <c:v>9.4744680681202453E-3</c:v>
                </c:pt>
                <c:pt idx="308">
                  <c:v>9.5057963269606915E-3</c:v>
                </c:pt>
                <c:pt idx="309">
                  <c:v>9.5216594531333243E-3</c:v>
                </c:pt>
                <c:pt idx="310">
                  <c:v>9.537567176192141E-3</c:v>
                </c:pt>
                <c:pt idx="311">
                  <c:v>9.5535194960572056E-3</c:v>
                </c:pt>
                <c:pt idx="312">
                  <c:v>9.5858280250027406E-3</c:v>
                </c:pt>
                <c:pt idx="313">
                  <c:v>9.6177747437398153E-3</c:v>
                </c:pt>
                <c:pt idx="314">
                  <c:v>9.63393875522911E-3</c:v>
                </c:pt>
                <c:pt idx="315">
                  <c:v>9.6500909005303726E-3</c:v>
                </c:pt>
                <c:pt idx="316">
                  <c:v>9.6662198871566574E-3</c:v>
                </c:pt>
                <c:pt idx="317">
                  <c:v>9.6986619416927766E-3</c:v>
                </c:pt>
                <c:pt idx="318">
                  <c:v>9.7305042464324032E-3</c:v>
                </c:pt>
                <c:pt idx="319">
                  <c:v>9.7465174394439913E-3</c:v>
                </c:pt>
                <c:pt idx="320">
                  <c:v>9.7625074737006656E-3</c:v>
                </c:pt>
                <c:pt idx="321">
                  <c:v>9.7784743492024262E-3</c:v>
                </c:pt>
                <c:pt idx="322">
                  <c:v>9.8105982471974329E-3</c:v>
                </c:pt>
                <c:pt idx="323">
                  <c:v>9.842110263900139E-3</c:v>
                </c:pt>
                <c:pt idx="324">
                  <c:v>9.8579613457072668E-3</c:v>
                </c:pt>
                <c:pt idx="325">
                  <c:v>9.8737892686795448E-3</c:v>
                </c:pt>
                <c:pt idx="326">
                  <c:v>9.889594032976845E-3</c:v>
                </c:pt>
                <c:pt idx="327">
                  <c:v>9.9213997811720134E-3</c:v>
                </c:pt>
                <c:pt idx="328">
                  <c:v>9.9525815024570363E-3</c:v>
                </c:pt>
                <c:pt idx="329">
                  <c:v>9.9682704728998317E-3</c:v>
                </c:pt>
                <c:pt idx="330">
                  <c:v>9.9839362845877133E-3</c:v>
                </c:pt>
                <c:pt idx="331">
                  <c:v>9.9995789375206812E-3</c:v>
                </c:pt>
                <c:pt idx="332">
                  <c:v>1.0031066540499012E-2</c:v>
                </c:pt>
                <c:pt idx="333">
                  <c:v>1.0061917961143862E-2</c:v>
                </c:pt>
                <c:pt idx="334">
                  <c:v>1.0077444820142389E-2</c:v>
                </c:pt>
                <c:pt idx="335">
                  <c:v>1.0092948520306066E-2</c:v>
                </c:pt>
                <c:pt idx="336">
                  <c:v>1.0108429061634894E-2</c:v>
                </c:pt>
                <c:pt idx="337">
                  <c:v>1.0139598522060922E-2</c:v>
                </c:pt>
                <c:pt idx="338">
                  <c:v>1.0170119639001385E-2</c:v>
                </c:pt>
                <c:pt idx="339">
                  <c:v>1.0185484386235899E-2</c:v>
                </c:pt>
                <c:pt idx="340">
                  <c:v>1.0200825974715499E-2</c:v>
                </c:pt>
                <c:pt idx="341">
                  <c:v>1.0216144404440186E-2</c:v>
                </c:pt>
                <c:pt idx="342">
                  <c:v>1.0246995722820174E-2</c:v>
                </c:pt>
                <c:pt idx="343">
                  <c:v>1.0277186534750626E-2</c:v>
                </c:pt>
                <c:pt idx="344">
                  <c:v>1.0292389170301064E-2</c:v>
                </c:pt>
                <c:pt idx="345">
                  <c:v>1.0307568646936716E-2</c:v>
                </c:pt>
                <c:pt idx="346">
                  <c:v>1.0322724964817453E-2</c:v>
                </c:pt>
                <c:pt idx="347">
                  <c:v>1.0353258139685906E-2</c:v>
                </c:pt>
                <c:pt idx="348">
                  <c:v>1.0383118647592227E-2</c:v>
                </c:pt>
                <c:pt idx="349">
                  <c:v>1.0398159171218779E-2</c:v>
                </c:pt>
                <c:pt idx="350">
                  <c:v>1.0413176535930546E-2</c:v>
                </c:pt>
                <c:pt idx="351">
                  <c:v>1.0428170741807463E-2</c:v>
                </c:pt>
                <c:pt idx="352">
                  <c:v>1.0458385769647194E-2</c:v>
                </c:pt>
                <c:pt idx="353">
                  <c:v>1.0487915976566953E-2</c:v>
                </c:pt>
                <c:pt idx="354">
                  <c:v>1.0502794387949876E-2</c:v>
                </c:pt>
                <c:pt idx="355">
                  <c:v>1.0517649640657822E-2</c:v>
                </c:pt>
                <c:pt idx="356">
                  <c:v>1.0532481734371046E-2</c:v>
                </c:pt>
                <c:pt idx="357">
                  <c:v>1.0562378609746403E-2</c:v>
                </c:pt>
                <c:pt idx="358">
                  <c:v>1.0591578520475764E-2</c:v>
                </c:pt>
                <c:pt idx="359">
                  <c:v>1.0606294819774931E-2</c:v>
                </c:pt>
                <c:pt idx="360">
                  <c:v>1.0620987960079376E-2</c:v>
                </c:pt>
                <c:pt idx="361">
                  <c:v>1.0635657941628907E-2</c:v>
                </c:pt>
                <c:pt idx="362">
                  <c:v>1.0672691677346968E-2</c:v>
                </c:pt>
                <c:pt idx="363">
                  <c:v>1.0708660465335029E-2</c:v>
                </c:pt>
                <c:pt idx="364">
                  <c:v>1.0723191493315909E-2</c:v>
                </c:pt>
                <c:pt idx="365">
                  <c:v>1.0737699362461939E-2</c:v>
                </c:pt>
                <c:pt idx="366">
                  <c:v>1.0766959908581342E-2</c:v>
                </c:pt>
                <c:pt idx="367">
                  <c:v>1.0795499249498519E-2</c:v>
                </c:pt>
                <c:pt idx="368">
                  <c:v>1.0809891323910747E-2</c:v>
                </c:pt>
                <c:pt idx="369">
                  <c:v>1.082426023940819E-2</c:v>
                </c:pt>
                <c:pt idx="370">
                  <c:v>1.0838605995990847E-2</c:v>
                </c:pt>
                <c:pt idx="371">
                  <c:v>1.0867548361481738E-2</c:v>
                </c:pt>
                <c:pt idx="372">
                  <c:v>1.0895757432693998E-2</c:v>
                </c:pt>
                <c:pt idx="373">
                  <c:v>1.0909987394542853E-2</c:v>
                </c:pt>
                <c:pt idx="374">
                  <c:v>1.0924194197396986E-2</c:v>
                </c:pt>
                <c:pt idx="375">
                  <c:v>1.0938377841176461E-2</c:v>
                </c:pt>
                <c:pt idx="376">
                  <c:v>1.0967002012902682E-2</c:v>
                </c:pt>
                <c:pt idx="377">
                  <c:v>1.0994880827146503E-2</c:v>
                </c:pt>
                <c:pt idx="378">
                  <c:v>1.100894867611224E-2</c:v>
                </c:pt>
                <c:pt idx="379">
                  <c:v>1.1022994339784375E-2</c:v>
                </c:pt>
                <c:pt idx="380">
                  <c:v>1.1037021712567707E-2</c:v>
                </c:pt>
                <c:pt idx="381">
                  <c:v>1.1065358833270977E-2</c:v>
                </c:pt>
                <c:pt idx="382">
                  <c:v>1.1092958030545219E-2</c:v>
                </c:pt>
                <c:pt idx="383">
                  <c:v>1.1106898816750643E-2</c:v>
                </c:pt>
                <c:pt idx="384">
                  <c:v>1.1120822285688448E-2</c:v>
                </c:pt>
                <c:pt idx="385">
                  <c:v>1.1134728437278696E-2</c:v>
                </c:pt>
                <c:pt idx="386">
                  <c:v>1.1162829133422036E-2</c:v>
                </c:pt>
                <c:pt idx="387">
                  <c:v>1.1197263784579192E-2</c:v>
                </c:pt>
                <c:pt idx="388">
                  <c:v>1.1217801683160999E-2</c:v>
                </c:pt>
                <c:pt idx="389">
                  <c:v>1.1231586613478228E-2</c:v>
                </c:pt>
                <c:pt idx="390">
                  <c:v>1.1259450884528732E-2</c:v>
                </c:pt>
                <c:pt idx="391">
                  <c:v>1.1286553161431456E-2</c:v>
                </c:pt>
                <c:pt idx="392">
                  <c:v>1.1300251505010905E-2</c:v>
                </c:pt>
                <c:pt idx="393">
                  <c:v>1.1313932531322735E-2</c:v>
                </c:pt>
                <c:pt idx="394">
                  <c:v>1.1327596240366944E-2</c:v>
                </c:pt>
                <c:pt idx="395">
                  <c:v>1.1355224084539373E-2</c:v>
                </c:pt>
                <c:pt idx="396">
                  <c:v>1.1382077902748478E-2</c:v>
                </c:pt>
                <c:pt idx="397">
                  <c:v>1.1395655024974971E-2</c:v>
                </c:pt>
                <c:pt idx="398">
                  <c:v>1.1409214829853909E-2</c:v>
                </c:pt>
                <c:pt idx="399">
                  <c:v>1.1422757317305354E-2</c:v>
                </c:pt>
                <c:pt idx="400">
                  <c:v>1.1450148731402265E-2</c:v>
                </c:pt>
                <c:pt idx="401">
                  <c:v>1.1476754093715513E-2</c:v>
                </c:pt>
                <c:pt idx="402">
                  <c:v>1.1490209994429179E-2</c:v>
                </c:pt>
                <c:pt idx="403">
                  <c:v>1.1503648577715353E-2</c:v>
                </c:pt>
                <c:pt idx="404">
                  <c:v>1.1517069843733907E-2</c:v>
                </c:pt>
                <c:pt idx="405">
                  <c:v>1.1544224823092364E-2</c:v>
                </c:pt>
                <c:pt idx="406">
                  <c:v>1.1570581733773011E-2</c:v>
                </c:pt>
                <c:pt idx="407">
                  <c:v>1.1583916412813977E-2</c:v>
                </c:pt>
                <c:pt idx="408">
                  <c:v>1.1597233774507387E-2</c:v>
                </c:pt>
                <c:pt idx="409">
                  <c:v>1.1610533818853241E-2</c:v>
                </c:pt>
                <c:pt idx="410">
                  <c:v>1.1637452357664557E-2</c:v>
                </c:pt>
                <c:pt idx="411">
                  <c:v>1.166356082212161E-2</c:v>
                </c:pt>
                <c:pt idx="412">
                  <c:v>1.1676774279489877E-2</c:v>
                </c:pt>
                <c:pt idx="413">
                  <c:v>1.1689970419510587E-2</c:v>
                </c:pt>
                <c:pt idx="414">
                  <c:v>1.1703149242023869E-2</c:v>
                </c:pt>
                <c:pt idx="415">
                  <c:v>1.1729831333093799E-2</c:v>
                </c:pt>
                <c:pt idx="416">
                  <c:v>1.1755691358201759E-2</c:v>
                </c:pt>
                <c:pt idx="417">
                  <c:v>1.1768783593817389E-2</c:v>
                </c:pt>
                <c:pt idx="418">
                  <c:v>1.1781858511925591E-2</c:v>
                </c:pt>
                <c:pt idx="419">
                  <c:v>1.1794916112686238E-2</c:v>
                </c:pt>
                <c:pt idx="420">
                  <c:v>1.1821361747434977E-2</c:v>
                </c:pt>
                <c:pt idx="421">
                  <c:v>1.1846973341453904E-2</c:v>
                </c:pt>
                <c:pt idx="422">
                  <c:v>1.185994435507709E-2</c:v>
                </c:pt>
                <c:pt idx="423">
                  <c:v>1.1872898051272784E-2</c:v>
                </c:pt>
                <c:pt idx="424">
                  <c:v>1.1885834430040987E-2</c:v>
                </c:pt>
                <c:pt idx="425">
                  <c:v>1.1912043598742983E-2</c:v>
                </c:pt>
                <c:pt idx="426">
                  <c:v>1.1937406770998749E-2</c:v>
                </c:pt>
                <c:pt idx="427">
                  <c:v>1.1950256562629491E-2</c:v>
                </c:pt>
                <c:pt idx="428">
                  <c:v>1.1963089036832741E-2</c:v>
                </c:pt>
                <c:pt idx="429">
                  <c:v>1.19759041936085E-2</c:v>
                </c:pt>
                <c:pt idx="430">
                  <c:v>1.2008456297221137E-2</c:v>
                </c:pt>
                <c:pt idx="431">
                  <c:v>1.203972021591504E-2</c:v>
                </c:pt>
                <c:pt idx="432">
                  <c:v>1.2052431467965974E-2</c:v>
                </c:pt>
                <c:pt idx="433">
                  <c:v>1.2065125402669352E-2</c:v>
                </c:pt>
                <c:pt idx="434">
                  <c:v>1.2090861604612257E-2</c:v>
                </c:pt>
                <c:pt idx="435">
                  <c:v>1.2115727966728329E-2</c:v>
                </c:pt>
                <c:pt idx="436">
                  <c:v>1.2128335314134375E-2</c:v>
                </c:pt>
                <c:pt idx="437">
                  <c:v>1.2140925344112929E-2</c:v>
                </c:pt>
                <c:pt idx="438">
                  <c:v>1.215349805650412E-2</c:v>
                </c:pt>
                <c:pt idx="439">
                  <c:v>1.2178997755389886E-2</c:v>
                </c:pt>
                <c:pt idx="440">
                  <c:v>1.2203615731714024E-2</c:v>
                </c:pt>
                <c:pt idx="441">
                  <c:v>1.2216101856807882E-2</c:v>
                </c:pt>
                <c:pt idx="442">
                  <c:v>1.2228570664554184E-2</c:v>
                </c:pt>
                <c:pt idx="443">
                  <c:v>1.2241023809149709E-2</c:v>
                </c:pt>
                <c:pt idx="444">
                  <c:v>1.226632008254569E-2</c:v>
                </c:pt>
                <c:pt idx="445">
                  <c:v>1.2290755865462799E-2</c:v>
                </c:pt>
                <c:pt idx="446">
                  <c:v>1.2303170403500374E-2</c:v>
                </c:pt>
                <c:pt idx="447">
                  <c:v>1.2315577550969792E-2</c:v>
                </c:pt>
                <c:pt idx="448">
                  <c:v>1.2327977308030924E-2</c:v>
                </c:pt>
                <c:pt idx="449">
                  <c:v>1.2353176054586967E-2</c:v>
                </c:pt>
                <c:pt idx="450">
                  <c:v>1.2377502431952792E-2</c:v>
                </c:pt>
                <c:pt idx="451">
                  <c:v>1.2389865236812625E-2</c:v>
                </c:pt>
                <c:pt idx="452">
                  <c:v>1.2402220651184237E-2</c:v>
                </c:pt>
                <c:pt idx="453">
                  <c:v>1.24145686752275E-2</c:v>
                </c:pt>
                <c:pt idx="454">
                  <c:v>1.2446047164222929E-2</c:v>
                </c:pt>
                <c:pt idx="455">
                  <c:v>1.2476197938280364E-2</c:v>
                </c:pt>
                <c:pt idx="456">
                  <c:v>1.2488501619474235E-2</c:v>
                </c:pt>
                <c:pt idx="457">
                  <c:v>1.2500797910339756E-2</c:v>
                </c:pt>
                <c:pt idx="458">
                  <c:v>1.2525801653042734E-2</c:v>
                </c:pt>
                <c:pt idx="459">
                  <c:v>1.2549909168999562E-2</c:v>
                </c:pt>
                <c:pt idx="460">
                  <c:v>1.2562168507423976E-2</c:v>
                </c:pt>
                <c:pt idx="461">
                  <c:v>1.2574420455520041E-2</c:v>
                </c:pt>
                <c:pt idx="462">
                  <c:v>1.2586665013127885E-2</c:v>
                </c:pt>
                <c:pt idx="463">
                  <c:v>1.2611571277858502E-2</c:v>
                </c:pt>
                <c:pt idx="464">
                  <c:v>1.2635569338836916E-2</c:v>
                </c:pt>
                <c:pt idx="465">
                  <c:v>1.2647776944163525E-2</c:v>
                </c:pt>
                <c:pt idx="466">
                  <c:v>1.2659977159001912E-2</c:v>
                </c:pt>
                <c:pt idx="467">
                  <c:v>1.2672169983352077E-2</c:v>
                </c:pt>
                <c:pt idx="468">
                  <c:v>1.2696978785404767E-2</c:v>
                </c:pt>
                <c:pt idx="469">
                  <c:v>1.272086737619027E-2</c:v>
                </c:pt>
                <c:pt idx="470">
                  <c:v>1.2733023248179265E-2</c:v>
                </c:pt>
                <c:pt idx="471">
                  <c:v>1.2745171729759974E-2</c:v>
                </c:pt>
                <c:pt idx="472">
                  <c:v>1.2757312820852462E-2</c:v>
                </c:pt>
                <c:pt idx="473">
                  <c:v>1.2782024174855522E-2</c:v>
                </c:pt>
                <c:pt idx="474">
                  <c:v>1.2805803280500072E-2</c:v>
                </c:pt>
                <c:pt idx="475">
                  <c:v>1.2817907419231389E-2</c:v>
                </c:pt>
                <c:pt idx="476">
                  <c:v>1.2830004167474485E-2</c:v>
                </c:pt>
                <c:pt idx="477">
                  <c:v>1.2860898205981908E-2</c:v>
                </c:pt>
                <c:pt idx="478">
                  <c:v>1.289037705160645E-2</c:v>
                </c:pt>
                <c:pt idx="479">
                  <c:v>1.2902429457000153E-2</c:v>
                </c:pt>
                <c:pt idx="480">
                  <c:v>1.2914474471905635E-2</c:v>
                </c:pt>
                <c:pt idx="481">
                  <c:v>1.2926512096322895E-2</c:v>
                </c:pt>
                <c:pt idx="482">
                  <c:v>1.295102859651287E-2</c:v>
                </c:pt>
                <c:pt idx="483">
                  <c:v>1.2974588689269595E-2</c:v>
                </c:pt>
                <c:pt idx="484">
                  <c:v>1.2986589361245748E-2</c:v>
                </c:pt>
                <c:pt idx="485">
                  <c:v>1.3004810475782946E-2</c:v>
                </c:pt>
                <c:pt idx="486">
                  <c:v>1.3034987627147387E-2</c:v>
                </c:pt>
                <c:pt idx="487">
                  <c:v>1.30584381932497E-2</c:v>
                </c:pt>
                <c:pt idx="488">
                  <c:v>1.3070387131808303E-2</c:v>
                </c:pt>
                <c:pt idx="489">
                  <c:v>1.3082328679958621E-2</c:v>
                </c:pt>
                <c:pt idx="490">
                  <c:v>1.3094262837620718E-2</c:v>
                </c:pt>
                <c:pt idx="491">
                  <c:v>1.3118584536675471E-2</c:v>
                </c:pt>
                <c:pt idx="492">
                  <c:v>1.3141925563147083E-2</c:v>
                </c:pt>
                <c:pt idx="493">
                  <c:v>1.3153822768368073E-2</c:v>
                </c:pt>
                <c:pt idx="494">
                  <c:v>1.3165712583020905E-2</c:v>
                </c:pt>
                <c:pt idx="495">
                  <c:v>1.3177595007265452E-2</c:v>
                </c:pt>
                <c:pt idx="496">
                  <c:v>1.3201819324297759E-2</c:v>
                </c:pt>
                <c:pt idx="497">
                  <c:v>1.3225050798961746E-2</c:v>
                </c:pt>
                <c:pt idx="498">
                  <c:v>1.3236896270605314E-2</c:v>
                </c:pt>
                <c:pt idx="499">
                  <c:v>1.3248734351840596E-2</c:v>
                </c:pt>
                <c:pt idx="500">
                  <c:v>1.3260565042507722E-2</c:v>
                </c:pt>
                <c:pt idx="501">
                  <c:v>1.3284691989294828E-2</c:v>
                </c:pt>
                <c:pt idx="502">
                  <c:v>1.3307813900294008E-2</c:v>
                </c:pt>
                <c:pt idx="503">
                  <c:v>1.331960763844009E-2</c:v>
                </c:pt>
                <c:pt idx="504">
                  <c:v>1.333139398609795E-2</c:v>
                </c:pt>
                <c:pt idx="505">
                  <c:v>1.3343171246225083E-2</c:v>
                </c:pt>
                <c:pt idx="506">
                  <c:v>1.3373275895998127E-2</c:v>
                </c:pt>
                <c:pt idx="507">
                  <c:v>1.3401802440764499E-2</c:v>
                </c:pt>
                <c:pt idx="508">
                  <c:v>1.3413475961394639E-2</c:v>
                </c:pt>
                <c:pt idx="509">
                  <c:v>1.3425131909281518E-2</c:v>
                </c:pt>
                <c:pt idx="510">
                  <c:v>1.3454938163186547E-2</c:v>
                </c:pt>
                <c:pt idx="511">
                  <c:v>1.3483148057327199E-2</c:v>
                </c:pt>
                <c:pt idx="512">
                  <c:v>1.3494698568594643E-2</c:v>
                </c:pt>
                <c:pt idx="513">
                  <c:v>1.3506231507118827E-2</c:v>
                </c:pt>
                <c:pt idx="514">
                  <c:v>1.3529747259797276E-2</c:v>
                </c:pt>
                <c:pt idx="515">
                  <c:v>1.3552187533543147E-2</c:v>
                </c:pt>
                <c:pt idx="516">
                  <c:v>1.356363260811122E-2</c:v>
                </c:pt>
                <c:pt idx="517">
                  <c:v>1.3575060110015968E-2</c:v>
                </c:pt>
                <c:pt idx="518">
                  <c:v>1.3654560585099063E-2</c:v>
                </c:pt>
                <c:pt idx="519">
                  <c:v>1.3733199993284373E-2</c:v>
                </c:pt>
                <c:pt idx="520">
                  <c:v>1.3810978334012347E-2</c:v>
                </c:pt>
                <c:pt idx="521">
                  <c:v>1.3887895606723433E-2</c:v>
                </c:pt>
                <c:pt idx="522">
                  <c:v>1.3963951810778141E-2</c:v>
                </c:pt>
                <c:pt idx="523">
                  <c:v>1.4039146945856729E-2</c:v>
                </c:pt>
                <c:pt idx="524">
                  <c:v>1.4113481011159834E-2</c:v>
                </c:pt>
                <c:pt idx="525">
                  <c:v>1.4186954006287777E-2</c:v>
                </c:pt>
                <c:pt idx="526">
                  <c:v>1.4259565930681006E-2</c:v>
                </c:pt>
                <c:pt idx="527">
                  <c:v>1.433131678393984E-2</c:v>
                </c:pt>
                <c:pt idx="528">
                  <c:v>1.4402206565344855E-2</c:v>
                </c:pt>
                <c:pt idx="529">
                  <c:v>1.447223527449637E-2</c:v>
                </c:pt>
                <c:pt idx="530">
                  <c:v>1.4541402910834833E-2</c:v>
                </c:pt>
                <c:pt idx="531">
                  <c:v>1.4609709473960564E-2</c:v>
                </c:pt>
                <c:pt idx="532">
                  <c:v>1.467715496331401E-2</c:v>
                </c:pt>
                <c:pt idx="533">
                  <c:v>1.4743739378415555E-2</c:v>
                </c:pt>
                <c:pt idx="534">
                  <c:v>1.4809462718865518E-2</c:v>
                </c:pt>
                <c:pt idx="535">
                  <c:v>1.4874324984024412E-2</c:v>
                </c:pt>
                <c:pt idx="536">
                  <c:v>1.4938326173572491E-2</c:v>
                </c:pt>
                <c:pt idx="537">
                  <c:v>1.5001466287110077E-2</c:v>
                </c:pt>
                <c:pt idx="538">
                  <c:v>1.5063745323917743E-2</c:v>
                </c:pt>
                <c:pt idx="539">
                  <c:v>1.5125163283835619E-2</c:v>
                </c:pt>
                <c:pt idx="540">
                  <c:v>1.5185720166224215E-2</c:v>
                </c:pt>
                <c:pt idx="541">
                  <c:v>1.5245415970763787E-2</c:v>
                </c:pt>
                <c:pt idx="542">
                  <c:v>1.5312585365689912E-2</c:v>
                </c:pt>
                <c:pt idx="543">
                  <c:v>1.5370436001811427E-2</c:v>
                </c:pt>
                <c:pt idx="544">
                  <c:v>1.5427425558804941E-2</c:v>
                </c:pt>
                <c:pt idx="545">
                  <c:v>1.5483554036110903E-2</c:v>
                </c:pt>
                <c:pt idx="546">
                  <c:v>1.5538821433489503E-2</c:v>
                </c:pt>
                <c:pt idx="547">
                  <c:v>1.5593227750381189E-2</c:v>
                </c:pt>
                <c:pt idx="548">
                  <c:v>1.5646772986466218E-2</c:v>
                </c:pt>
                <c:pt idx="549">
                  <c:v>1.5699457141344908E-2</c:v>
                </c:pt>
                <c:pt idx="550">
                  <c:v>1.5751280214697516E-2</c:v>
                </c:pt>
                <c:pt idx="551">
                  <c:v>1.580224220596449E-2</c:v>
                </c:pt>
                <c:pt idx="552">
                  <c:v>1.5852343115065892E-2</c:v>
                </c:pt>
                <c:pt idx="553">
                  <c:v>1.5901582941442172E-2</c:v>
                </c:pt>
                <c:pt idx="554">
                  <c:v>1.5949961684773584E-2</c:v>
                </c:pt>
                <c:pt idx="555">
                  <c:v>1.5997479344740384E-2</c:v>
                </c:pt>
                <c:pt idx="556">
                  <c:v>1.6044135921022828E-2</c:v>
                </c:pt>
                <c:pt idx="557">
                  <c:v>1.6089931413221237E-2</c:v>
                </c:pt>
                <c:pt idx="558">
                  <c:v>1.6134865821095801E-2</c:v>
                </c:pt>
                <c:pt idx="559">
                  <c:v>1.6178939144166904E-2</c:v>
                </c:pt>
                <c:pt idx="560">
                  <c:v>1.622215138235461E-2</c:v>
                </c:pt>
                <c:pt idx="561">
                  <c:v>1.6264502535179304E-2</c:v>
                </c:pt>
                <c:pt idx="562">
                  <c:v>1.6318422531940158E-2</c:v>
                </c:pt>
                <c:pt idx="563">
                  <c:v>1.6358809154066734E-2</c:v>
                </c:pt>
                <c:pt idx="564">
                  <c:v>1.6398334620513211E-2</c:v>
                </c:pt>
                <c:pt idx="565">
                  <c:v>1.6436998930373647E-2</c:v>
                </c:pt>
                <c:pt idx="566">
                  <c:v>1.6474839684263998E-2</c:v>
                </c:pt>
                <c:pt idx="567">
                  <c:v>1.6512659044147782E-2</c:v>
                </c:pt>
                <c:pt idx="568">
                  <c:v>1.6550845557672389E-2</c:v>
                </c:pt>
                <c:pt idx="569">
                  <c:v>1.65893992252375E-2</c:v>
                </c:pt>
                <c:pt idx="570">
                  <c:v>1.6631500487087614E-2</c:v>
                </c:pt>
                <c:pt idx="571">
                  <c:v>1.6667608023848146E-2</c:v>
                </c:pt>
                <c:pt idx="572">
                  <c:v>1.6707263155613106E-2</c:v>
                </c:pt>
                <c:pt idx="573">
                  <c:v>1.6747285442830773E-2</c:v>
                </c:pt>
                <c:pt idx="574">
                  <c:v>1.6790967628959041E-2</c:v>
                </c:pt>
                <c:pt idx="575">
                  <c:v>1.6828431485089723E-2</c:v>
                </c:pt>
                <c:pt idx="576">
                  <c:v>1.6869555240903722E-2</c:v>
                </c:pt>
                <c:pt idx="577">
                  <c:v>1.6911046153662568E-2</c:v>
                </c:pt>
                <c:pt idx="578">
                  <c:v>1.6952904223765941E-2</c:v>
                </c:pt>
                <c:pt idx="579">
                  <c:v>1.6995129451533586E-2</c:v>
                </c:pt>
                <c:pt idx="580">
                  <c:v>1.7037721837445119E-2</c:v>
                </c:pt>
                <c:pt idx="581">
                  <c:v>1.7080681381846929E-2</c:v>
                </c:pt>
                <c:pt idx="582">
                  <c:v>1.7124008085112052E-2</c:v>
                </c:pt>
                <c:pt idx="583">
                  <c:v>1.7167701947666814E-2</c:v>
                </c:pt>
                <c:pt idx="584">
                  <c:v>1.7211762969884248E-2</c:v>
                </c:pt>
                <c:pt idx="585">
                  <c:v>1.7256191152217326E-2</c:v>
                </c:pt>
                <c:pt idx="586">
                  <c:v>1.7300986495039083E-2</c:v>
                </c:pt>
                <c:pt idx="587">
                  <c:v>1.73461489987492E-2</c:v>
                </c:pt>
                <c:pt idx="588">
                  <c:v>1.7395367259922523E-2</c:v>
                </c:pt>
                <c:pt idx="589">
                  <c:v>1.7437575490593105E-2</c:v>
                </c:pt>
                <c:pt idx="590">
                  <c:v>1.7483839479526253E-2</c:v>
                </c:pt>
                <c:pt idx="591">
                  <c:v>1.7530470631053063E-2</c:v>
                </c:pt>
                <c:pt idx="592">
                  <c:v>1.7577468945599861E-2</c:v>
                </c:pt>
                <c:pt idx="593">
                  <c:v>1.7624834423566327E-2</c:v>
                </c:pt>
                <c:pt idx="594">
                  <c:v>1.7672567065432077E-2</c:v>
                </c:pt>
                <c:pt idx="595">
                  <c:v>1.7720666871623436E-2</c:v>
                </c:pt>
                <c:pt idx="596">
                  <c:v>1.7769133842566731E-2</c:v>
                </c:pt>
                <c:pt idx="597">
                  <c:v>1.7817967978688287E-2</c:v>
                </c:pt>
                <c:pt idx="598">
                  <c:v>1.7867169280494366E-2</c:v>
                </c:pt>
                <c:pt idx="599">
                  <c:v>1.7916737748384648E-2</c:v>
                </c:pt>
                <c:pt idx="600">
                  <c:v>1.7966673382838749E-2</c:v>
                </c:pt>
                <c:pt idx="601">
                  <c:v>1.8016976184309641E-2</c:v>
                </c:pt>
                <c:pt idx="602">
                  <c:v>1.8071735227875863E-2</c:v>
                </c:pt>
                <c:pt idx="603">
                  <c:v>1.811868329011368E-2</c:v>
                </c:pt>
                <c:pt idx="604">
                  <c:v>1.8170087595406059E-2</c:v>
                </c:pt>
                <c:pt idx="605">
                  <c:v>1.8221859069580404E-2</c:v>
                </c:pt>
                <c:pt idx="606">
                  <c:v>1.827399771311633E-2</c:v>
                </c:pt>
                <c:pt idx="607">
                  <c:v>1.8326503526493454E-2</c:v>
                </c:pt>
                <c:pt idx="608">
                  <c:v>1.8383638733598939E-2</c:v>
                </c:pt>
                <c:pt idx="609">
                  <c:v>1.843261666468976E-2</c:v>
                </c:pt>
                <c:pt idx="610">
                  <c:v>1.8486223990468176E-2</c:v>
                </c:pt>
                <c:pt idx="611">
                  <c:v>1.85401984880329E-2</c:v>
                </c:pt>
                <c:pt idx="612">
                  <c:v>1.8598918343857296E-2</c:v>
                </c:pt>
                <c:pt idx="613">
                  <c:v>1.8649249000493029E-2</c:v>
                </c:pt>
                <c:pt idx="614">
                  <c:v>1.8704325016427603E-2</c:v>
                </c:pt>
                <c:pt idx="615">
                  <c:v>1.8759768206093597E-2</c:v>
                </c:pt>
                <c:pt idx="616">
                  <c:v>1.8815578570077207E-2</c:v>
                </c:pt>
                <c:pt idx="617">
                  <c:v>1.8871756108884696E-2</c:v>
                </c:pt>
                <c:pt idx="618">
                  <c:v>1.8928300822995681E-2</c:v>
                </c:pt>
                <c:pt idx="619">
                  <c:v>1.8984891962956496E-2</c:v>
                </c:pt>
                <c:pt idx="620">
                  <c:v>1.9040867335080591E-2</c:v>
                </c:pt>
                <c:pt idx="621">
                  <c:v>1.9096195898118395E-2</c:v>
                </c:pt>
                <c:pt idx="622">
                  <c:v>1.915526446177207E-2</c:v>
                </c:pt>
                <c:pt idx="623">
                  <c:v>1.9204912593391299E-2</c:v>
                </c:pt>
                <c:pt idx="624">
                  <c:v>1.9258300723867805E-2</c:v>
                </c:pt>
                <c:pt idx="625">
                  <c:v>1.9311042041767479E-2</c:v>
                </c:pt>
                <c:pt idx="626">
                  <c:v>1.9367349898984365E-2</c:v>
                </c:pt>
                <c:pt idx="627">
                  <c:v>1.9414584236319143E-2</c:v>
                </c:pt>
                <c:pt idx="628">
                  <c:v>1.9465385111372413E-2</c:v>
                </c:pt>
                <c:pt idx="629">
                  <c:v>1.9515539170464891E-2</c:v>
                </c:pt>
                <c:pt idx="630">
                  <c:v>1.956504641277057E-2</c:v>
                </c:pt>
                <c:pt idx="631">
                  <c:v>1.9613906837570028E-2</c:v>
                </c:pt>
                <c:pt idx="632">
                  <c:v>1.9662120444010611E-2</c:v>
                </c:pt>
                <c:pt idx="633">
                  <c:v>1.9709687231319606E-2</c:v>
                </c:pt>
                <c:pt idx="634">
                  <c:v>1.9756607198750942E-2</c:v>
                </c:pt>
                <c:pt idx="635">
                  <c:v>1.9802880345505258E-2</c:v>
                </c:pt>
                <c:pt idx="636">
                  <c:v>1.9848506670889776E-2</c:v>
                </c:pt>
                <c:pt idx="637">
                  <c:v>1.989348617413178E-2</c:v>
                </c:pt>
                <c:pt idx="638">
                  <c:v>1.9937818854485201E-2</c:v>
                </c:pt>
                <c:pt idx="639">
                  <c:v>1.9981504711310549E-2</c:v>
                </c:pt>
                <c:pt idx="640">
                  <c:v>2.0028146427919502E-2</c:v>
                </c:pt>
                <c:pt idx="641">
                  <c:v>2.006693595133946E-2</c:v>
                </c:pt>
                <c:pt idx="642">
                  <c:v>2.0108681333184109E-2</c:v>
                </c:pt>
                <c:pt idx="643">
                  <c:v>2.0149779888702923E-2</c:v>
                </c:pt>
                <c:pt idx="644">
                  <c:v>2.019023161722977E-2</c:v>
                </c:pt>
                <c:pt idx="645">
                  <c:v>2.023003651807187E-2</c:v>
                </c:pt>
                <c:pt idx="646">
                  <c:v>2.0279125843369883E-2</c:v>
                </c:pt>
                <c:pt idx="647">
                  <c:v>2.0317447957012291E-2</c:v>
                </c:pt>
                <c:pt idx="648">
                  <c:v>2.0355123305773049E-2</c:v>
                </c:pt>
                <c:pt idx="649">
                  <c:v>2.0392151889652155E-2</c:v>
                </c:pt>
                <c:pt idx="650">
                  <c:v>2.0428533708329866E-2</c:v>
                </c:pt>
                <c:pt idx="651">
                  <c:v>2.0464268761726245E-2</c:v>
                </c:pt>
                <c:pt idx="652">
                  <c:v>2.0499357049521549E-2</c:v>
                </c:pt>
                <c:pt idx="653">
                  <c:v>2.0533798571635842E-2</c:v>
                </c:pt>
                <c:pt idx="654">
                  <c:v>2.0567593327829314E-2</c:v>
                </c:pt>
                <c:pt idx="655">
                  <c:v>2.060542394782594E-2</c:v>
                </c:pt>
                <c:pt idx="656">
                  <c:v>2.0637832776326803E-2</c:v>
                </c:pt>
                <c:pt idx="657">
                  <c:v>2.0669594838507166E-2</c:v>
                </c:pt>
                <c:pt idx="658">
                  <c:v>2.0700710133967348E-2</c:v>
                </c:pt>
                <c:pt idx="659">
                  <c:v>2.0731178662547478E-2</c:v>
                </c:pt>
                <c:pt idx="660">
                  <c:v>2.0761000424247555E-2</c:v>
                </c:pt>
                <c:pt idx="661">
                  <c:v>2.0790175418747836E-2</c:v>
                </c:pt>
                <c:pt idx="662">
                  <c:v>2.0818703645968384E-2</c:v>
                </c:pt>
                <c:pt idx="663">
                  <c:v>2.0846585105669391E-2</c:v>
                </c:pt>
                <c:pt idx="664">
                  <c:v>2.0876344007212388E-2</c:v>
                </c:pt>
                <c:pt idx="665">
                  <c:v>2.0900407722272973E-2</c:v>
                </c:pt>
                <c:pt idx="666">
                  <c:v>2.0926348878695933E-2</c:v>
                </c:pt>
                <c:pt idx="667">
                  <c:v>2.0951643267199671E-2</c:v>
                </c:pt>
                <c:pt idx="668">
                  <c:v>2.097629088754438E-2</c:v>
                </c:pt>
                <c:pt idx="669">
                  <c:v>2.1000291739490251E-2</c:v>
                </c:pt>
                <c:pt idx="670">
                  <c:v>2.1023664641424133E-2</c:v>
                </c:pt>
                <c:pt idx="671">
                  <c:v>2.1046936508017922E-2</c:v>
                </c:pt>
                <c:pt idx="672">
                  <c:v>2.1070351978220714E-2</c:v>
                </c:pt>
                <c:pt idx="673">
                  <c:v>2.1093911052192382E-2</c:v>
                </c:pt>
                <c:pt idx="674">
                  <c:v>2.1117613729852991E-2</c:v>
                </c:pt>
                <c:pt idx="675">
                  <c:v>2.114146001120254E-2</c:v>
                </c:pt>
                <c:pt idx="676">
                  <c:v>2.1165449896400901E-2</c:v>
                </c:pt>
                <c:pt idx="677">
                  <c:v>2.1189583385368138E-2</c:v>
                </c:pt>
                <c:pt idx="678">
                  <c:v>2.1213860478264124E-2</c:v>
                </c:pt>
                <c:pt idx="679">
                  <c:v>2.123828117484905E-2</c:v>
                </c:pt>
                <c:pt idx="680">
                  <c:v>2.126284547544266E-2</c:v>
                </c:pt>
                <c:pt idx="681">
                  <c:v>2.1287553379965019E-2</c:v>
                </c:pt>
                <c:pt idx="682">
                  <c:v>2.1312404888416125E-2</c:v>
                </c:pt>
                <c:pt idx="683">
                  <c:v>2.1337400000875917E-2</c:v>
                </c:pt>
                <c:pt idx="684">
                  <c:v>2.1362538717264457E-2</c:v>
                </c:pt>
                <c:pt idx="685">
                  <c:v>2.1387821037661681E-2</c:v>
                </c:pt>
                <c:pt idx="686">
                  <c:v>2.1413246962227461E-2</c:v>
                </c:pt>
                <c:pt idx="687">
                  <c:v>2.1438816490881862E-2</c:v>
                </c:pt>
                <c:pt idx="688">
                  <c:v>2.146452962370482E-2</c:v>
                </c:pt>
                <c:pt idx="689">
                  <c:v>2.1490386360616398E-2</c:v>
                </c:pt>
                <c:pt idx="690">
                  <c:v>2.1516386701776469E-2</c:v>
                </c:pt>
                <c:pt idx="691">
                  <c:v>2.1542530647105096E-2</c:v>
                </c:pt>
                <c:pt idx="692">
                  <c:v>2.1568818196682216E-2</c:v>
                </c:pt>
                <c:pt idx="693">
                  <c:v>2.1595249350587764E-2</c:v>
                </c:pt>
                <c:pt idx="694">
                  <c:v>2.1621824108821741E-2</c:v>
                </c:pt>
                <c:pt idx="695">
                  <c:v>2.1648542471384147E-2</c:v>
                </c:pt>
                <c:pt idx="696">
                  <c:v>2.1675404438354917E-2</c:v>
                </c:pt>
                <c:pt idx="697">
                  <c:v>2.1702410009734052E-2</c:v>
                </c:pt>
                <c:pt idx="698">
                  <c:v>2.1729559185521552E-2</c:v>
                </c:pt>
                <c:pt idx="699">
                  <c:v>2.1756851965797352E-2</c:v>
                </c:pt>
                <c:pt idx="700">
                  <c:v>2.1784288350561454E-2</c:v>
                </c:pt>
                <c:pt idx="701">
                  <c:v>2.1811868339973728E-2</c:v>
                </c:pt>
                <c:pt idx="702">
                  <c:v>2.1839591933874303E-2</c:v>
                </c:pt>
                <c:pt idx="703">
                  <c:v>2.1867459132423051E-2</c:v>
                </c:pt>
                <c:pt idx="704">
                  <c:v>2.1895469935619971E-2</c:v>
                </c:pt>
                <c:pt idx="705">
                  <c:v>2.1923624343465065E-2</c:v>
                </c:pt>
                <c:pt idx="706">
                  <c:v>2.1951922356038267E-2</c:v>
                </c:pt>
                <c:pt idx="707">
                  <c:v>2.1980363973339578E-2</c:v>
                </c:pt>
                <c:pt idx="708">
                  <c:v>2.2008949195448935E-2</c:v>
                </c:pt>
                <c:pt idx="709">
                  <c:v>2.2037678022366336E-2</c:v>
                </c:pt>
                <c:pt idx="710">
                  <c:v>2.2066550454091782E-2</c:v>
                </c:pt>
                <c:pt idx="711">
                  <c:v>2.2095566490785146E-2</c:v>
                </c:pt>
                <c:pt idx="712">
                  <c:v>2.2124726132286554E-2</c:v>
                </c:pt>
                <c:pt idx="713">
                  <c:v>2.2154029378835816E-2</c:v>
                </c:pt>
                <c:pt idx="714">
                  <c:v>2.2183476230352994E-2</c:v>
                </c:pt>
                <c:pt idx="715">
                  <c:v>2.221306668683809E-2</c:v>
                </c:pt>
                <c:pt idx="716">
                  <c:v>2.2242800748450975E-2</c:v>
                </c:pt>
                <c:pt idx="717">
                  <c:v>2.2272678415111713E-2</c:v>
                </c:pt>
                <c:pt idx="718">
                  <c:v>2.230269968690024E-2</c:v>
                </c:pt>
                <c:pt idx="719">
                  <c:v>2.2332864563896493E-2</c:v>
                </c:pt>
                <c:pt idx="720">
                  <c:v>2.2363173046020535E-2</c:v>
                </c:pt>
                <c:pt idx="721">
                  <c:v>2.2393625133432238E-2</c:v>
                </c:pt>
                <c:pt idx="722">
                  <c:v>2.2424219721175476E-2</c:v>
                </c:pt>
                <c:pt idx="723">
                  <c:v>2.2454773389490867E-2</c:v>
                </c:pt>
                <c:pt idx="724">
                  <c:v>2.2485145811188545E-2</c:v>
                </c:pt>
                <c:pt idx="725">
                  <c:v>2.2515336986108636E-2</c:v>
                </c:pt>
                <c:pt idx="726">
                  <c:v>2.2545346914251141E-2</c:v>
                </c:pt>
                <c:pt idx="727">
                  <c:v>2.2575175595695995E-2</c:v>
                </c:pt>
                <c:pt idx="728">
                  <c:v>2.2604823030203391E-2</c:v>
                </c:pt>
                <c:pt idx="729">
                  <c:v>2.2634289217853265E-2</c:v>
                </c:pt>
                <c:pt idx="730">
                  <c:v>2.2663574158645616E-2</c:v>
                </c:pt>
                <c:pt idx="731">
                  <c:v>2.2692677852420573E-2</c:v>
                </c:pt>
                <c:pt idx="732">
                  <c:v>2.2721600299098199E-2</c:v>
                </c:pt>
                <c:pt idx="733">
                  <c:v>2.2750341498838367E-2</c:v>
                </c:pt>
                <c:pt idx="734">
                  <c:v>2.2778901451401268E-2</c:v>
                </c:pt>
                <c:pt idx="735">
                  <c:v>2.2807280156786902E-2</c:v>
                </c:pt>
                <c:pt idx="736">
                  <c:v>2.283547761499527E-2</c:v>
                </c:pt>
                <c:pt idx="737">
                  <c:v>2.2863493825946435E-2</c:v>
                </c:pt>
                <c:pt idx="738">
                  <c:v>2.2891328789720333E-2</c:v>
                </c:pt>
                <c:pt idx="739">
                  <c:v>2.2918982506157093E-2</c:v>
                </c:pt>
                <c:pt idx="740">
                  <c:v>2.2946454975176778E-2</c:v>
                </c:pt>
                <c:pt idx="741">
                  <c:v>2.2973746196779388E-2</c:v>
                </c:pt>
                <c:pt idx="742">
                  <c:v>2.3000856170964923E-2</c:v>
                </c:pt>
                <c:pt idx="743">
                  <c:v>2.3027784897653447E-2</c:v>
                </c:pt>
                <c:pt idx="744">
                  <c:v>2.3054532376844961E-2</c:v>
                </c:pt>
                <c:pt idx="745">
                  <c:v>2.3081098608459527E-2</c:v>
                </c:pt>
                <c:pt idx="746">
                  <c:v>2.3107483592417211E-2</c:v>
                </c:pt>
                <c:pt idx="747">
                  <c:v>2.3133687328877883E-2</c:v>
                </c:pt>
                <c:pt idx="748">
                  <c:v>2.3159709817521801E-2</c:v>
                </c:pt>
                <c:pt idx="749">
                  <c:v>2.3185551058428899E-2</c:v>
                </c:pt>
                <c:pt idx="750">
                  <c:v>2.3211211051599179E-2</c:v>
                </c:pt>
                <c:pt idx="751">
                  <c:v>2.3236689797032639E-2</c:v>
                </c:pt>
                <c:pt idx="752">
                  <c:v>2.3261987294489472E-2</c:v>
                </c:pt>
                <c:pt idx="753">
                  <c:v>2.3287103544209486E-2</c:v>
                </c:pt>
                <c:pt idx="754">
                  <c:v>2.3312038545952873E-2</c:v>
                </c:pt>
                <c:pt idx="755">
                  <c:v>2.3336792299719633E-2</c:v>
                </c:pt>
                <c:pt idx="756">
                  <c:v>2.3361364805509766E-2</c:v>
                </c:pt>
                <c:pt idx="757">
                  <c:v>2.3385756063243335E-2</c:v>
                </c:pt>
                <c:pt idx="758">
                  <c:v>2.3409966073000277E-2</c:v>
                </c:pt>
                <c:pt idx="759">
                  <c:v>2.3433994834620719E-2</c:v>
                </c:pt>
                <c:pt idx="760">
                  <c:v>2.3457842348024727E-2</c:v>
                </c:pt>
                <c:pt idx="761">
                  <c:v>2.3481508613292235E-2</c:v>
                </c:pt>
                <c:pt idx="762">
                  <c:v>2.3504993630343307E-2</c:v>
                </c:pt>
                <c:pt idx="763">
                  <c:v>2.352829739925788E-2</c:v>
                </c:pt>
                <c:pt idx="764">
                  <c:v>2.355141991971621E-2</c:v>
                </c:pt>
                <c:pt idx="765">
                  <c:v>2.3574361191958104E-2</c:v>
                </c:pt>
                <c:pt idx="766">
                  <c:v>2.3597121215823691E-2</c:v>
                </c:pt>
                <c:pt idx="767">
                  <c:v>2.3619699991392906E-2</c:v>
                </c:pt>
                <c:pt idx="768">
                  <c:v>2.3642097518505878E-2</c:v>
                </c:pt>
                <c:pt idx="769">
                  <c:v>2.366431379708267E-2</c:v>
                </c:pt>
                <c:pt idx="770">
                  <c:v>2.3686348827123282E-2</c:v>
                </c:pt>
                <c:pt idx="771">
                  <c:v>2.3708202608787587E-2</c:v>
                </c:pt>
                <c:pt idx="772">
                  <c:v>2.3729875141835777E-2</c:v>
                </c:pt>
                <c:pt idx="773">
                  <c:v>2.375136642626785E-2</c:v>
                </c:pt>
                <c:pt idx="774">
                  <c:v>2.3772676462163744E-2</c:v>
                </c:pt>
                <c:pt idx="775">
                  <c:v>2.3793883961200635E-2</c:v>
                </c:pt>
                <c:pt idx="776">
                  <c:v>2.38150918066804E-2</c:v>
                </c:pt>
                <c:pt idx="777">
                  <c:v>2.3836300618267359E-2</c:v>
                </c:pt>
                <c:pt idx="778">
                  <c:v>2.3857510396121384E-2</c:v>
                </c:pt>
                <c:pt idx="779">
                  <c:v>2.3878721140002668E-2</c:v>
                </c:pt>
                <c:pt idx="780">
                  <c:v>2.3899932850230954E-2</c:v>
                </c:pt>
                <c:pt idx="781">
                  <c:v>2.3921145526486498E-2</c:v>
                </c:pt>
                <c:pt idx="782">
                  <c:v>2.3942359169009109E-2</c:v>
                </c:pt>
                <c:pt idx="783">
                  <c:v>2.3963573777638913E-2</c:v>
                </c:pt>
                <c:pt idx="784">
                  <c:v>2.3984789352455849E-2</c:v>
                </c:pt>
                <c:pt idx="785">
                  <c:v>2.4006005893459914E-2</c:v>
                </c:pt>
                <c:pt idx="786">
                  <c:v>2.402722340065111E-2</c:v>
                </c:pt>
                <c:pt idx="787">
                  <c:v>2.40484418739495E-2</c:v>
                </c:pt>
                <c:pt idx="788">
                  <c:v>2.4069661313514956E-2</c:v>
                </c:pt>
                <c:pt idx="789">
                  <c:v>2.4090881719187607E-2</c:v>
                </c:pt>
                <c:pt idx="790">
                  <c:v>2.4112103091047388E-2</c:v>
                </c:pt>
                <c:pt idx="791">
                  <c:v>2.4133325429174235E-2</c:v>
                </c:pt>
                <c:pt idx="792">
                  <c:v>2.415454873332834E-2</c:v>
                </c:pt>
                <c:pt idx="793">
                  <c:v>2.4175773003749512E-2</c:v>
                </c:pt>
                <c:pt idx="794">
                  <c:v>2.4196998240277878E-2</c:v>
                </c:pt>
                <c:pt idx="795">
                  <c:v>2.4218224442993375E-2</c:v>
                </c:pt>
                <c:pt idx="796">
                  <c:v>2.4239451611975937E-2</c:v>
                </c:pt>
                <c:pt idx="797">
                  <c:v>2.4260679747065694E-2</c:v>
                </c:pt>
                <c:pt idx="798">
                  <c:v>2.4281908848342582E-2</c:v>
                </c:pt>
                <c:pt idx="799">
                  <c:v>2.4303138915806599E-2</c:v>
                </c:pt>
                <c:pt idx="800">
                  <c:v>2.4324369949457747E-2</c:v>
                </c:pt>
                <c:pt idx="801">
                  <c:v>2.4345601949216089E-2</c:v>
                </c:pt>
                <c:pt idx="802">
                  <c:v>2.4369868274884965E-2</c:v>
                </c:pt>
                <c:pt idx="803">
                  <c:v>2.4391102345067139E-2</c:v>
                </c:pt>
                <c:pt idx="804">
                  <c:v>2.4412337381436444E-2</c:v>
                </c:pt>
                <c:pt idx="805">
                  <c:v>2.4433573383992879E-2</c:v>
                </c:pt>
                <c:pt idx="806">
                  <c:v>2.4454810352656509E-2</c:v>
                </c:pt>
                <c:pt idx="807">
                  <c:v>2.4476048287587204E-2</c:v>
                </c:pt>
                <c:pt idx="808">
                  <c:v>2.4497287188625094E-2</c:v>
                </c:pt>
                <c:pt idx="809">
                  <c:v>2.4518527055850114E-2</c:v>
                </c:pt>
                <c:pt idx="810">
                  <c:v>2.4539767889342201E-2</c:v>
                </c:pt>
                <c:pt idx="811">
                  <c:v>2.4561009688861546E-2</c:v>
                </c:pt>
                <c:pt idx="812">
                  <c:v>2.4582252454647957E-2</c:v>
                </c:pt>
                <c:pt idx="813">
                  <c:v>2.4603496186621499E-2</c:v>
                </c:pt>
                <c:pt idx="814">
                  <c:v>2.462474088478217E-2</c:v>
                </c:pt>
                <c:pt idx="815">
                  <c:v>2.4645986549050036E-2</c:v>
                </c:pt>
                <c:pt idx="816">
                  <c:v>2.4667233179505033E-2</c:v>
                </c:pt>
                <c:pt idx="817">
                  <c:v>2.4688480776227095E-2</c:v>
                </c:pt>
                <c:pt idx="818">
                  <c:v>2.4709729339056352E-2</c:v>
                </c:pt>
                <c:pt idx="819">
                  <c:v>2.4730978868072739E-2</c:v>
                </c:pt>
                <c:pt idx="820">
                  <c:v>2.4752229363276257E-2</c:v>
                </c:pt>
                <c:pt idx="821">
                  <c:v>2.4773480824666905E-2</c:v>
                </c:pt>
                <c:pt idx="822">
                  <c:v>2.4797105286213927E-2</c:v>
                </c:pt>
                <c:pt idx="823">
                  <c:v>2.4815986646009591E-2</c:v>
                </c:pt>
                <c:pt idx="824">
                  <c:v>2.4837241005881694E-2</c:v>
                </c:pt>
                <c:pt idx="825">
                  <c:v>2.4858496332020863E-2</c:v>
                </c:pt>
                <c:pt idx="826">
                  <c:v>2.4879752624347162E-2</c:v>
                </c:pt>
                <c:pt idx="827">
                  <c:v>2.4900799361819992E-2</c:v>
                </c:pt>
                <c:pt idx="828">
                  <c:v>2.4921361375351836E-2</c:v>
                </c:pt>
                <c:pt idx="829">
                  <c:v>2.4941437007308664E-2</c:v>
                </c:pt>
                <c:pt idx="830">
                  <c:v>2.4961026257450669E-2</c:v>
                </c:pt>
                <c:pt idx="831">
                  <c:v>2.498012912577785E-2</c:v>
                </c:pt>
                <c:pt idx="832">
                  <c:v>2.4998745612210271E-2</c:v>
                </c:pt>
                <c:pt idx="833">
                  <c:v>2.5016875716588061E-2</c:v>
                </c:pt>
                <c:pt idx="834">
                  <c:v>2.5034519438991154E-2</c:v>
                </c:pt>
                <c:pt idx="835">
                  <c:v>2.505167677925968E-2</c:v>
                </c:pt>
                <c:pt idx="836">
                  <c:v>2.5068347737233765E-2</c:v>
                </c:pt>
                <c:pt idx="837">
                  <c:v>2.5084532313073282E-2</c:v>
                </c:pt>
                <c:pt idx="838">
                  <c:v>2.5100230506458487E-2</c:v>
                </c:pt>
                <c:pt idx="839">
                  <c:v>2.5115442317469316E-2</c:v>
                </c:pt>
                <c:pt idx="840">
                  <c:v>2.5130167746105769E-2</c:v>
                </c:pt>
                <c:pt idx="841">
                  <c:v>2.5144406792128038E-2</c:v>
                </c:pt>
                <c:pt idx="842">
                  <c:v>2.5158159455695994E-2</c:v>
                </c:pt>
                <c:pt idx="843">
                  <c:v>2.5171425736489894E-2</c:v>
                </c:pt>
                <c:pt idx="844">
                  <c:v>2.5184205634749546E-2</c:v>
                </c:pt>
                <c:pt idx="845">
                  <c:v>2.5196499150155205E-2</c:v>
                </c:pt>
                <c:pt idx="846">
                  <c:v>2.5208306282866744E-2</c:v>
                </c:pt>
                <c:pt idx="847">
                  <c:v>2.5219627032644354E-2</c:v>
                </c:pt>
                <c:pt idx="848">
                  <c:v>2.5230461399567972E-2</c:v>
                </c:pt>
                <c:pt idx="849">
                  <c:v>2.5240809383637597E-2</c:v>
                </c:pt>
                <c:pt idx="850">
                  <c:v>2.5250670984693357E-2</c:v>
                </c:pt>
                <c:pt idx="851">
                  <c:v>2.5260046202735253E-2</c:v>
                </c:pt>
                <c:pt idx="852">
                  <c:v>2.5268935037763285E-2</c:v>
                </c:pt>
                <c:pt idx="853">
                  <c:v>2.5277337489697516E-2</c:v>
                </c:pt>
                <c:pt idx="854">
                  <c:v>2.5286687155778864E-2</c:v>
                </c:pt>
                <c:pt idx="855">
                  <c:v>2.5292683244124703E-2</c:v>
                </c:pt>
                <c:pt idx="856">
                  <c:v>2.5299626546697596E-2</c:v>
                </c:pt>
                <c:pt idx="857">
                  <c:v>2.5306083465936879E-2</c:v>
                </c:pt>
                <c:pt idx="858">
                  <c:v>2.5312054002082363E-2</c:v>
                </c:pt>
                <c:pt idx="859">
                  <c:v>2.5317538154814301E-2</c:v>
                </c:pt>
                <c:pt idx="860">
                  <c:v>2.5322535924372502E-2</c:v>
                </c:pt>
                <c:pt idx="861">
                  <c:v>2.5327047310597095E-2</c:v>
                </c:pt>
                <c:pt idx="862">
                  <c:v>2.5331072313568015E-2</c:v>
                </c:pt>
                <c:pt idx="863">
                  <c:v>2.5334610933205326E-2</c:v>
                </c:pt>
                <c:pt idx="864">
                  <c:v>2.5337663169429092E-2</c:v>
                </c:pt>
                <c:pt idx="865">
                  <c:v>2.5340229022239313E-2</c:v>
                </c:pt>
                <c:pt idx="866">
                  <c:v>2.5342308491795862E-2</c:v>
                </c:pt>
                <c:pt idx="867">
                  <c:v>2.5343901577938865E-2</c:v>
                </c:pt>
                <c:pt idx="868">
                  <c:v>2.5345008280668324E-2</c:v>
                </c:pt>
                <c:pt idx="869">
                  <c:v>2.534562860014411E-2</c:v>
                </c:pt>
                <c:pt idx="870">
                  <c:v>2.5345762536046479E-2</c:v>
                </c:pt>
                <c:pt idx="871">
                  <c:v>2.5345410088615239E-2</c:v>
                </c:pt>
                <c:pt idx="872">
                  <c:v>2.5344571257930326E-2</c:v>
                </c:pt>
                <c:pt idx="873">
                  <c:v>2.5343246043751932E-2</c:v>
                </c:pt>
                <c:pt idx="874">
                  <c:v>2.5341434446159994E-2</c:v>
                </c:pt>
                <c:pt idx="875">
                  <c:v>2.5339844224805397E-2</c:v>
                </c:pt>
                <c:pt idx="876">
                  <c:v>2.533635210097529E-2</c:v>
                </c:pt>
                <c:pt idx="877">
                  <c:v>2.5333081353222653E-2</c:v>
                </c:pt>
                <c:pt idx="878">
                  <c:v>2.5329324222216343E-2</c:v>
                </c:pt>
                <c:pt idx="879">
                  <c:v>2.5324558784172169E-2</c:v>
                </c:pt>
                <c:pt idx="880">
                  <c:v>2.5320744678900553E-2</c:v>
                </c:pt>
                <c:pt idx="881">
                  <c:v>2.5317429466076291E-2</c:v>
                </c:pt>
                <c:pt idx="882">
                  <c:v>2.5314613145459575E-2</c:v>
                </c:pt>
                <c:pt idx="883">
                  <c:v>2.5312295717370148E-2</c:v>
                </c:pt>
                <c:pt idx="884">
                  <c:v>2.5310477181648139E-2</c:v>
                </c:pt>
                <c:pt idx="885">
                  <c:v>2.5309157538213611E-2</c:v>
                </c:pt>
                <c:pt idx="886">
                  <c:v>2.5308336787066565E-2</c:v>
                </c:pt>
                <c:pt idx="887">
                  <c:v>2.5308014928286937E-2</c:v>
                </c:pt>
                <c:pt idx="888">
                  <c:v>2.5308191961874726E-2</c:v>
                </c:pt>
                <c:pt idx="889">
                  <c:v>2.5308867887829933E-2</c:v>
                </c:pt>
                <c:pt idx="890">
                  <c:v>2.5310042705992686E-2</c:v>
                </c:pt>
                <c:pt idx="891">
                  <c:v>2.5311716416522856E-2</c:v>
                </c:pt>
                <c:pt idx="892">
                  <c:v>2.5313889019420444E-2</c:v>
                </c:pt>
                <c:pt idx="893">
                  <c:v>2.5316560514685449E-2</c:v>
                </c:pt>
                <c:pt idx="894">
                  <c:v>2.5319730902317872E-2</c:v>
                </c:pt>
                <c:pt idx="895">
                  <c:v>2.5323400182317712E-2</c:v>
                </c:pt>
                <c:pt idx="896">
                  <c:v>2.5327568354764907E-2</c:v>
                </c:pt>
                <c:pt idx="897">
                  <c:v>2.5332235419579519E-2</c:v>
                </c:pt>
                <c:pt idx="898">
                  <c:v>2.5337401376841484E-2</c:v>
                </c:pt>
                <c:pt idx="899">
                  <c:v>2.5343066226550803E-2</c:v>
                </c:pt>
                <c:pt idx="900">
                  <c:v>2.5349229968707476E-2</c:v>
                </c:pt>
                <c:pt idx="901">
                  <c:v>2.5355892603391439E-2</c:v>
                </c:pt>
                <c:pt idx="902">
                  <c:v>2.5363054130522755E-2</c:v>
                </c:pt>
                <c:pt idx="903">
                  <c:v>2.537071455042117E-2</c:v>
                </c:pt>
                <c:pt idx="904">
                  <c:v>2.5378873862766937E-2</c:v>
                </c:pt>
                <c:pt idx="905">
                  <c:v>2.5387532067719931E-2</c:v>
                </c:pt>
                <c:pt idx="906">
                  <c:v>2.5401410693668414E-2</c:v>
                </c:pt>
                <c:pt idx="907">
                  <c:v>2.5406345155687404E-2</c:v>
                </c:pt>
                <c:pt idx="908">
                  <c:v>2.541650003878182E-2</c:v>
                </c:pt>
                <c:pt idx="909">
                  <c:v>2.5427153814643333E-2</c:v>
                </c:pt>
                <c:pt idx="910">
                  <c:v>2.543830648335188E-2</c:v>
                </c:pt>
                <c:pt idx="911">
                  <c:v>2.5449958044907461E-2</c:v>
                </c:pt>
                <c:pt idx="912">
                  <c:v>2.5462108499390013E-2</c:v>
                </c:pt>
                <c:pt idx="913">
                  <c:v>2.547475784687947E-2</c:v>
                </c:pt>
                <c:pt idx="914">
                  <c:v>2.5487906087375833E-2</c:v>
                </c:pt>
                <c:pt idx="915">
                  <c:v>2.5501553220959039E-2</c:v>
                </c:pt>
                <c:pt idx="916">
                  <c:v>2.5515699247629087E-2</c:v>
                </c:pt>
                <c:pt idx="917">
                  <c:v>2.5530344167465913E-2</c:v>
                </c:pt>
                <c:pt idx="918">
                  <c:v>2.5545487980709325E-2</c:v>
                </c:pt>
                <c:pt idx="919">
                  <c:v>2.5561130687119515E-2</c:v>
                </c:pt>
                <c:pt idx="920">
                  <c:v>2.5577272286936292E-2</c:v>
                </c:pt>
                <c:pt idx="921">
                  <c:v>2.5593912780319528E-2</c:v>
                </c:pt>
                <c:pt idx="922">
                  <c:v>2.5611052167109349E-2</c:v>
                </c:pt>
                <c:pt idx="923">
                  <c:v>2.562869044746563E-2</c:v>
                </c:pt>
                <c:pt idx="924">
                  <c:v>2.5646827621628177E-2</c:v>
                </c:pt>
                <c:pt idx="925">
                  <c:v>2.5665463689437118E-2</c:v>
                </c:pt>
                <c:pt idx="926">
                  <c:v>2.5684598651052326E-2</c:v>
                </c:pt>
                <c:pt idx="927">
                  <c:v>2.5711773364252011E-2</c:v>
                </c:pt>
                <c:pt idx="928">
                  <c:v>2.5732051552127544E-2</c:v>
                </c:pt>
                <c:pt idx="929">
                  <c:v>2.5752828707750197E-2</c:v>
                </c:pt>
                <c:pt idx="930">
                  <c:v>2.5774104831386424E-2</c:v>
                </c:pt>
                <c:pt idx="931">
                  <c:v>2.5795650828239758E-2</c:v>
                </c:pt>
                <c:pt idx="932">
                  <c:v>2.5816993727980631E-2</c:v>
                </c:pt>
                <c:pt idx="933">
                  <c:v>2.5838111359970384E-2</c:v>
                </c:pt>
                <c:pt idx="934">
                  <c:v>2.586141487043836E-2</c:v>
                </c:pt>
                <c:pt idx="935">
                  <c:v>2.5879670820323497E-2</c:v>
                </c:pt>
                <c:pt idx="936">
                  <c:v>2.5900112648447049E-2</c:v>
                </c:pt>
                <c:pt idx="937">
                  <c:v>2.592032920836651E-2</c:v>
                </c:pt>
                <c:pt idx="938">
                  <c:v>2.5942673129439875E-2</c:v>
                </c:pt>
                <c:pt idx="939">
                  <c:v>2.5960086523166837E-2</c:v>
                </c:pt>
                <c:pt idx="940">
                  <c:v>2.5979627277834538E-2</c:v>
                </c:pt>
                <c:pt idx="941">
                  <c:v>2.5998942763818533E-2</c:v>
                </c:pt>
                <c:pt idx="942">
                  <c:v>2.6018032981065531E-2</c:v>
                </c:pt>
                <c:pt idx="943">
                  <c:v>2.603689792946895E-2</c:v>
                </c:pt>
                <c:pt idx="944">
                  <c:v>2.6055537608895563E-2</c:v>
                </c:pt>
                <c:pt idx="945">
                  <c:v>2.6073952019238789E-2</c:v>
                </c:pt>
                <c:pt idx="946">
                  <c:v>2.6092141160445337E-2</c:v>
                </c:pt>
                <c:pt idx="947">
                  <c:v>2.6110105032355335E-2</c:v>
                </c:pt>
                <c:pt idx="948">
                  <c:v>2.6127843634888848E-2</c:v>
                </c:pt>
                <c:pt idx="949">
                  <c:v>2.6145356967912647E-2</c:v>
                </c:pt>
                <c:pt idx="950">
                  <c:v>2.6162645031400089E-2</c:v>
                </c:pt>
                <c:pt idx="951">
                  <c:v>2.6179707825217946E-2</c:v>
                </c:pt>
                <c:pt idx="952">
                  <c:v>2.6198691246646089E-2</c:v>
                </c:pt>
                <c:pt idx="953">
                  <c:v>2.6213157603391934E-2</c:v>
                </c:pt>
                <c:pt idx="954">
                  <c:v>2.6229544587588194E-2</c:v>
                </c:pt>
                <c:pt idx="955">
                  <c:v>2.6245706301768479E-2</c:v>
                </c:pt>
                <c:pt idx="956">
                  <c:v>2.6261642745772917E-2</c:v>
                </c:pt>
                <c:pt idx="957">
                  <c:v>2.6277353919548219E-2</c:v>
                </c:pt>
                <c:pt idx="958">
                  <c:v>2.6295303801342484E-2</c:v>
                </c:pt>
                <c:pt idx="959">
                  <c:v>2.6310497851040893E-2</c:v>
                </c:pt>
                <c:pt idx="960">
                  <c:v>2.632546666195168E-2</c:v>
                </c:pt>
                <c:pt idx="961">
                  <c:v>2.6340210233914974E-2</c:v>
                </c:pt>
                <c:pt idx="962">
                  <c:v>2.635472856701071E-2</c:v>
                </c:pt>
                <c:pt idx="963">
                  <c:v>2.6369021661079017E-2</c:v>
                </c:pt>
                <c:pt idx="964">
                  <c:v>2.6383089516279767E-2</c:v>
                </c:pt>
                <c:pt idx="965">
                  <c:v>2.6396932132453088E-2</c:v>
                </c:pt>
                <c:pt idx="966">
                  <c:v>2.641054950959898E-2</c:v>
                </c:pt>
                <c:pt idx="967">
                  <c:v>2.6425836423333848E-2</c:v>
                </c:pt>
                <c:pt idx="968">
                  <c:v>2.6438971145443801E-2</c:v>
                </c:pt>
                <c:pt idx="969">
                  <c:v>2.6451880628366453E-2</c:v>
                </c:pt>
                <c:pt idx="970">
                  <c:v>2.6464564872101803E-2</c:v>
                </c:pt>
                <c:pt idx="971">
                  <c:v>2.6477023876809724E-2</c:v>
                </c:pt>
                <c:pt idx="972">
                  <c:v>2.6489257642250408E-2</c:v>
                </c:pt>
                <c:pt idx="973">
                  <c:v>2.6501266168583726E-2</c:v>
                </c:pt>
                <c:pt idx="974">
                  <c:v>2.6513049455649806E-2</c:v>
                </c:pt>
                <c:pt idx="975">
                  <c:v>2.6524607503448649E-2</c:v>
                </c:pt>
                <c:pt idx="976">
                  <c:v>2.6537718658570242E-2</c:v>
                </c:pt>
                <c:pt idx="977">
                  <c:v>2.6547047881324559E-2</c:v>
                </c:pt>
                <c:pt idx="978">
                  <c:v>2.6557930211401626E-2</c:v>
                </c:pt>
                <c:pt idx="979">
                  <c:v>2.6568587302051583E-2</c:v>
                </c:pt>
                <c:pt idx="980">
                  <c:v>2.6579019153354366E-2</c:v>
                </c:pt>
                <c:pt idx="981">
                  <c:v>2.6589225765389912E-2</c:v>
                </c:pt>
                <c:pt idx="982">
                  <c:v>2.6599207137838476E-2</c:v>
                </c:pt>
                <c:pt idx="983">
                  <c:v>2.6608963271099739E-2</c:v>
                </c:pt>
                <c:pt idx="984">
                  <c:v>2.6618494164853956E-2</c:v>
                </c:pt>
                <c:pt idx="985">
                  <c:v>2.6627799819261E-2</c:v>
                </c:pt>
                <c:pt idx="986">
                  <c:v>2.6636880234160998E-2</c:v>
                </c:pt>
                <c:pt idx="987">
                  <c:v>2.664573540955395E-2</c:v>
                </c:pt>
                <c:pt idx="988">
                  <c:v>2.6654365345519793E-2</c:v>
                </c:pt>
                <c:pt idx="989">
                  <c:v>2.6662770041898654E-2</c:v>
                </c:pt>
                <c:pt idx="990">
                  <c:v>2.6670949498850405E-2</c:v>
                </c:pt>
                <c:pt idx="991">
                  <c:v>2.6678903716215174E-2</c:v>
                </c:pt>
                <c:pt idx="992">
                  <c:v>2.6686632694072898E-2</c:v>
                </c:pt>
                <c:pt idx="993">
                  <c:v>2.669413643234364E-2</c:v>
                </c:pt>
                <c:pt idx="994">
                  <c:v>2.6701414930947465E-2</c:v>
                </c:pt>
                <c:pt idx="995">
                  <c:v>2.6708468190044243E-2</c:v>
                </c:pt>
                <c:pt idx="996">
                  <c:v>2.671529620955404E-2</c:v>
                </c:pt>
                <c:pt idx="997">
                  <c:v>2.6721898989476855E-2</c:v>
                </c:pt>
                <c:pt idx="998">
                  <c:v>2.6728276529812689E-2</c:v>
                </c:pt>
                <c:pt idx="999">
                  <c:v>2.6734428830321733E-2</c:v>
                </c:pt>
                <c:pt idx="1000">
                  <c:v>2.674035589132373E-2</c:v>
                </c:pt>
                <c:pt idx="1001">
                  <c:v>2.6746057712658811E-2</c:v>
                </c:pt>
                <c:pt idx="1002">
                  <c:v>2.6751534294167101E-2</c:v>
                </c:pt>
                <c:pt idx="1003">
                  <c:v>2.6756785636168345E-2</c:v>
                </c:pt>
                <c:pt idx="1004">
                  <c:v>2.67618117383428E-2</c:v>
                </c:pt>
                <c:pt idx="1005">
                  <c:v>2.6766612600930273E-2</c:v>
                </c:pt>
                <c:pt idx="1006">
                  <c:v>2.6771188223770892E-2</c:v>
                </c:pt>
                <c:pt idx="1007">
                  <c:v>2.6775538606864657E-2</c:v>
                </c:pt>
                <c:pt idx="1008">
                  <c:v>2.6779663750211569E-2</c:v>
                </c:pt>
                <c:pt idx="1009">
                  <c:v>2.6783563653891562E-2</c:v>
                </c:pt>
                <c:pt idx="1010">
                  <c:v>2.6787238317744766E-2</c:v>
                </c:pt>
                <c:pt idx="1011">
                  <c:v>2.6790687741851116E-2</c:v>
                </c:pt>
                <c:pt idx="1012">
                  <c:v>2.6793911926210612E-2</c:v>
                </c:pt>
                <c:pt idx="1013">
                  <c:v>2.679691087090319E-2</c:v>
                </c:pt>
                <c:pt idx="1014">
                  <c:v>2.6799684575689042E-2</c:v>
                </c:pt>
                <c:pt idx="1015">
                  <c:v>2.6802233040728041E-2</c:v>
                </c:pt>
                <c:pt idx="1016">
                  <c:v>2.6804556266100121E-2</c:v>
                </c:pt>
                <c:pt idx="1017">
                  <c:v>2.6806654251645412E-2</c:v>
                </c:pt>
                <c:pt idx="1018">
                  <c:v>2.6808526997283977E-2</c:v>
                </c:pt>
                <c:pt idx="1019">
                  <c:v>2.6810174503255624E-2</c:v>
                </c:pt>
                <c:pt idx="1020">
                  <c:v>2.6811596769320545E-2</c:v>
                </c:pt>
                <c:pt idx="1021">
                  <c:v>2.6812793795638612E-2</c:v>
                </c:pt>
                <c:pt idx="1022">
                  <c:v>2.6813765582209825E-2</c:v>
                </c:pt>
                <c:pt idx="1023">
                  <c:v>2.6814512128954249E-2</c:v>
                </c:pt>
                <c:pt idx="1024">
                  <c:v>2.6815033435871882E-2</c:v>
                </c:pt>
                <c:pt idx="1025">
                  <c:v>2.6815329503042662E-2</c:v>
                </c:pt>
                <c:pt idx="1026">
                  <c:v>2.6815400330306716E-2</c:v>
                </c:pt>
                <c:pt idx="1027">
                  <c:v>2.6815245917823916E-2</c:v>
                </c:pt>
                <c:pt idx="1028">
                  <c:v>2.6814866265594262E-2</c:v>
                </c:pt>
                <c:pt idx="1029">
                  <c:v>2.6814261373457882E-2</c:v>
                </c:pt>
                <c:pt idx="1030">
                  <c:v>2.6813431241574648E-2</c:v>
                </c:pt>
                <c:pt idx="1031">
                  <c:v>2.6812375869864624E-2</c:v>
                </c:pt>
                <c:pt idx="1032">
                  <c:v>2.6811095258327811E-2</c:v>
                </c:pt>
                <c:pt idx="1033">
                  <c:v>2.6809589407044143E-2</c:v>
                </c:pt>
                <c:pt idx="1034">
                  <c:v>2.6807859157020886E-2</c:v>
                </c:pt>
                <c:pt idx="1035">
                  <c:v>2.6806044119220829E-2</c:v>
                </c:pt>
                <c:pt idx="1036">
                  <c:v>2.6804251104524113E-2</c:v>
                </c:pt>
                <c:pt idx="1037">
                  <c:v>2.6802480112930738E-2</c:v>
                </c:pt>
                <c:pt idx="1038">
                  <c:v>2.680073114452064E-2</c:v>
                </c:pt>
                <c:pt idx="1039">
                  <c:v>2.6799004199133947E-2</c:v>
                </c:pt>
                <c:pt idx="1040">
                  <c:v>2.6797299276770659E-2</c:v>
                </c:pt>
                <c:pt idx="1041">
                  <c:v>2.6795616377670584E-2</c:v>
                </c:pt>
                <c:pt idx="1042">
                  <c:v>2.6793955501593913E-2</c:v>
                </c:pt>
                <c:pt idx="1043">
                  <c:v>2.6792316648620584E-2</c:v>
                </c:pt>
                <c:pt idx="1044">
                  <c:v>2.6790699818750596E-2</c:v>
                </c:pt>
                <c:pt idx="1045">
                  <c:v>2.6789105011983949E-2</c:v>
                </c:pt>
                <c:pt idx="1046">
                  <c:v>2.6787532228320643E-2</c:v>
                </c:pt>
                <c:pt idx="1047">
                  <c:v>2.6785981467760678E-2</c:v>
                </c:pt>
                <c:pt idx="1048">
                  <c:v>2.6784452730304054E-2</c:v>
                </c:pt>
                <c:pt idx="1049">
                  <c:v>2.678294601595077E-2</c:v>
                </c:pt>
                <c:pt idx="1050">
                  <c:v>2.6781461324700828E-2</c:v>
                </c:pt>
                <c:pt idx="1051">
                  <c:v>2.6779998656554227E-2</c:v>
                </c:pt>
                <c:pt idx="1052">
                  <c:v>2.6778558011510967E-2</c:v>
                </c:pt>
                <c:pt idx="1053">
                  <c:v>2.6777139389491111E-2</c:v>
                </c:pt>
                <c:pt idx="1054">
                  <c:v>2.6775742790654533E-2</c:v>
                </c:pt>
                <c:pt idx="1055">
                  <c:v>2.6774368214921296E-2</c:v>
                </c:pt>
                <c:pt idx="1056">
                  <c:v>2.6773015662211463E-2</c:v>
                </c:pt>
                <c:pt idx="1057">
                  <c:v>2.6771685132604972E-2</c:v>
                </c:pt>
                <c:pt idx="1058">
                  <c:v>2.6770376626261694E-2</c:v>
                </c:pt>
                <c:pt idx="1059">
                  <c:v>2.6769090142861884E-2</c:v>
                </c:pt>
                <c:pt idx="1060">
                  <c:v>2.6767825682565416E-2</c:v>
                </c:pt>
                <c:pt idx="1061">
                  <c:v>2.6766583245372289E-2</c:v>
                </c:pt>
                <c:pt idx="1062">
                  <c:v>2.6765190284265827E-2</c:v>
                </c:pt>
                <c:pt idx="1063">
                  <c:v>2.6763995039402744E-2</c:v>
                </c:pt>
                <c:pt idx="1064">
                  <c:v>2.6762821817722937E-2</c:v>
                </c:pt>
                <c:pt idx="1065">
                  <c:v>2.6761670619066535E-2</c:v>
                </c:pt>
                <c:pt idx="1066">
                  <c:v>2.6760541443593411E-2</c:v>
                </c:pt>
                <c:pt idx="1067">
                  <c:v>2.6759434291143691E-2</c:v>
                </c:pt>
                <c:pt idx="1068">
                  <c:v>2.6758349161717376E-2</c:v>
                </c:pt>
                <c:pt idx="1069">
                  <c:v>2.6757286055554275E-2</c:v>
                </c:pt>
                <c:pt idx="1070">
                  <c:v>2.6756244972414578E-2</c:v>
                </c:pt>
                <c:pt idx="1071">
                  <c:v>2.6755225912298286E-2</c:v>
                </c:pt>
                <c:pt idx="1072">
                  <c:v>2.6754228875365271E-2</c:v>
                </c:pt>
                <c:pt idx="1073">
                  <c:v>2.6753253861455661E-2</c:v>
                </c:pt>
                <c:pt idx="1074">
                  <c:v>2.6752300870809265E-2</c:v>
                </c:pt>
                <c:pt idx="1075">
                  <c:v>2.6751369903106337E-2</c:v>
                </c:pt>
                <c:pt idx="1076">
                  <c:v>2.675046095850675E-2</c:v>
                </c:pt>
                <c:pt idx="1077">
                  <c:v>2.6749574037010504E-2</c:v>
                </c:pt>
                <c:pt idx="1078">
                  <c:v>2.6748709138617599E-2</c:v>
                </c:pt>
                <c:pt idx="1079">
                  <c:v>2.6747866263407971E-2</c:v>
                </c:pt>
                <c:pt idx="1080">
                  <c:v>2.6747045411141812E-2</c:v>
                </c:pt>
                <c:pt idx="1081">
                  <c:v>2.6746246581978994E-2</c:v>
                </c:pt>
                <c:pt idx="1082">
                  <c:v>2.6746408684910072E-2</c:v>
                </c:pt>
                <c:pt idx="1083">
                  <c:v>2.6744714993043317E-2</c:v>
                </c:pt>
                <c:pt idx="1084">
                  <c:v>2.6743982233270458E-2</c:v>
                </c:pt>
                <c:pt idx="1085">
                  <c:v>2.6743271496521004E-2</c:v>
                </c:pt>
                <c:pt idx="1086">
                  <c:v>2.6742582782874891E-2</c:v>
                </c:pt>
                <c:pt idx="1087">
                  <c:v>2.6741916092332119E-2</c:v>
                </c:pt>
                <c:pt idx="1088">
                  <c:v>2.6741271424892687E-2</c:v>
                </c:pt>
                <c:pt idx="1089">
                  <c:v>2.6740648780556597E-2</c:v>
                </c:pt>
                <c:pt idx="1090">
                  <c:v>2.6740048159243912E-2</c:v>
                </c:pt>
                <c:pt idx="1091">
                  <c:v>2.6739469561114504E-2</c:v>
                </c:pt>
                <c:pt idx="1092">
                  <c:v>2.6738912986008501E-2</c:v>
                </c:pt>
                <c:pt idx="1093">
                  <c:v>2.6738378434005838E-2</c:v>
                </c:pt>
                <c:pt idx="1094">
                  <c:v>2.6737865905106517E-2</c:v>
                </c:pt>
                <c:pt idx="1095">
                  <c:v>2.6737375399310537E-2</c:v>
                </c:pt>
                <c:pt idx="1096">
                  <c:v>2.6736906916537961E-2</c:v>
                </c:pt>
                <c:pt idx="1097">
                  <c:v>2.6736460456948663E-2</c:v>
                </c:pt>
                <c:pt idx="1098">
                  <c:v>2.673603602038277E-2</c:v>
                </c:pt>
                <c:pt idx="1099">
                  <c:v>2.6735633607000153E-2</c:v>
                </c:pt>
                <c:pt idx="1100">
                  <c:v>2.6735253216561006E-2</c:v>
                </c:pt>
                <c:pt idx="1101">
                  <c:v>2.6734894849385071E-2</c:v>
                </c:pt>
                <c:pt idx="1102">
                  <c:v>2.6734558505232542E-2</c:v>
                </c:pt>
                <c:pt idx="1103">
                  <c:v>2.6734244184023481E-2</c:v>
                </c:pt>
                <c:pt idx="1104">
                  <c:v>2.6733951886077634E-2</c:v>
                </c:pt>
                <c:pt idx="1105">
                  <c:v>2.6733681611235127E-2</c:v>
                </c:pt>
                <c:pt idx="1106">
                  <c:v>2.6733433359495962E-2</c:v>
                </c:pt>
                <c:pt idx="1107">
                  <c:v>2.6733207130700265E-2</c:v>
                </c:pt>
                <c:pt idx="1108">
                  <c:v>2.6733002925167781E-2</c:v>
                </c:pt>
                <c:pt idx="1109">
                  <c:v>2.6732820742578767E-2</c:v>
                </c:pt>
                <c:pt idx="1110">
                  <c:v>2.6732660583173029E-2</c:v>
                </c:pt>
                <c:pt idx="1111">
                  <c:v>2.6732522446870632E-2</c:v>
                </c:pt>
                <c:pt idx="1112">
                  <c:v>2.6732406333511705E-2</c:v>
                </c:pt>
                <c:pt idx="1113">
                  <c:v>2.6732312243336054E-2</c:v>
                </c:pt>
                <c:pt idx="1114">
                  <c:v>2.6732231678820995E-2</c:v>
                </c:pt>
                <c:pt idx="1115">
                  <c:v>2.6732184780975388E-2</c:v>
                </c:pt>
                <c:pt idx="1116">
                  <c:v>2.6732159906233122E-2</c:v>
                </c:pt>
                <c:pt idx="1117">
                  <c:v>2.6732157054594197E-2</c:v>
                </c:pt>
                <c:pt idx="1118">
                  <c:v>2.6732176225978677E-2</c:v>
                </c:pt>
                <c:pt idx="1119">
                  <c:v>2.673221742062637E-2</c:v>
                </c:pt>
                <c:pt idx="1120">
                  <c:v>2.6732280638217532E-2</c:v>
                </c:pt>
                <c:pt idx="1121">
                  <c:v>2.6732365878912034E-2</c:v>
                </c:pt>
                <c:pt idx="1122">
                  <c:v>2.6732473142789814E-2</c:v>
                </c:pt>
                <c:pt idx="1123">
                  <c:v>2.6732602429611063E-2</c:v>
                </c:pt>
                <c:pt idx="1124">
                  <c:v>2.6732753739615589E-2</c:v>
                </c:pt>
                <c:pt idx="1125">
                  <c:v>2.6732927072723456E-2</c:v>
                </c:pt>
                <c:pt idx="1126">
                  <c:v>2.6733122428934664E-2</c:v>
                </c:pt>
                <c:pt idx="1127">
                  <c:v>2.673333980808934E-2</c:v>
                </c:pt>
                <c:pt idx="1128">
                  <c:v>2.673357921050723E-2</c:v>
                </c:pt>
                <c:pt idx="1129">
                  <c:v>2.6733840635948525E-2</c:v>
                </c:pt>
                <c:pt idx="1130">
                  <c:v>2.6734124084573097E-2</c:v>
                </c:pt>
                <c:pt idx="1131">
                  <c:v>2.6734429556141137E-2</c:v>
                </c:pt>
                <c:pt idx="1132">
                  <c:v>2.6734757050812519E-2</c:v>
                </c:pt>
                <c:pt idx="1133">
                  <c:v>2.6735106568667177E-2</c:v>
                </c:pt>
                <c:pt idx="1134">
                  <c:v>2.6737574040627266E-2</c:v>
                </c:pt>
                <c:pt idx="1135">
                  <c:v>2.6737973956327821E-2</c:v>
                </c:pt>
                <c:pt idx="1136">
                  <c:v>2.673839589838245E-2</c:v>
                </c:pt>
                <c:pt idx="1137">
                  <c:v>2.6738839866844444E-2</c:v>
                </c:pt>
                <c:pt idx="1138">
                  <c:v>2.6739305861607221E-2</c:v>
                </c:pt>
                <c:pt idx="1139">
                  <c:v>2.6739793882777363E-2</c:v>
                </c:pt>
                <c:pt idx="1140">
                  <c:v>2.6740303930301579E-2</c:v>
                </c:pt>
                <c:pt idx="1141">
                  <c:v>2.6740836004206514E-2</c:v>
                </c:pt>
                <c:pt idx="1142">
                  <c:v>2.6742423807981641E-2</c:v>
                </c:pt>
                <c:pt idx="1143">
                  <c:v>2.6741966231078607E-2</c:v>
                </c:pt>
                <c:pt idx="1144">
                  <c:v>2.6742564384072409E-2</c:v>
                </c:pt>
                <c:pt idx="1145">
                  <c:v>2.6743184563420286E-2</c:v>
                </c:pt>
                <c:pt idx="1146">
                  <c:v>2.6744866947372437E-2</c:v>
                </c:pt>
                <c:pt idx="1147">
                  <c:v>2.6744491001204906E-2</c:v>
                </c:pt>
                <c:pt idx="1148">
                  <c:v>2.6745177259694941E-2</c:v>
                </c:pt>
                <c:pt idx="1149">
                  <c:v>2.6745885544512404E-2</c:v>
                </c:pt>
                <c:pt idx="1150">
                  <c:v>2.6746615855710587E-2</c:v>
                </c:pt>
                <c:pt idx="1151">
                  <c:v>2.6747368193262844E-2</c:v>
                </c:pt>
                <c:pt idx="1152">
                  <c:v>2.674814255719582E-2</c:v>
                </c:pt>
                <c:pt idx="1153">
                  <c:v>2.674893894748287E-2</c:v>
                </c:pt>
                <c:pt idx="1154">
                  <c:v>2.6749757364150639E-2</c:v>
                </c:pt>
                <c:pt idx="1155">
                  <c:v>2.6750597807199128E-2</c:v>
                </c:pt>
                <c:pt idx="1156">
                  <c:v>2.6751460276601691E-2</c:v>
                </c:pt>
                <c:pt idx="1157">
                  <c:v>2.6752344772384973E-2</c:v>
                </c:pt>
                <c:pt idx="1158">
                  <c:v>2.6753251294522329E-2</c:v>
                </c:pt>
                <c:pt idx="1159">
                  <c:v>2.675417984306705E-2</c:v>
                </c:pt>
                <c:pt idx="1160">
                  <c:v>2.6756193464037015E-2</c:v>
                </c:pt>
                <c:pt idx="1161">
                  <c:v>2.6756103019218713E-2</c:v>
                </c:pt>
                <c:pt idx="1162">
                  <c:v>2.6757097646852301E-2</c:v>
                </c:pt>
                <c:pt idx="1163">
                  <c:v>2.6758114300893254E-2</c:v>
                </c:pt>
                <c:pt idx="1164">
                  <c:v>2.6759152981288281E-2</c:v>
                </c:pt>
                <c:pt idx="1165">
                  <c:v>2.6760213688064027E-2</c:v>
                </c:pt>
                <c:pt idx="1166">
                  <c:v>2.6761296421193848E-2</c:v>
                </c:pt>
                <c:pt idx="1167">
                  <c:v>2.6762401180731032E-2</c:v>
                </c:pt>
                <c:pt idx="1168">
                  <c:v>2.6763527966622291E-2</c:v>
                </c:pt>
                <c:pt idx="1169">
                  <c:v>2.676467677889427E-2</c:v>
                </c:pt>
                <c:pt idx="1170">
                  <c:v>2.6765847617546967E-2</c:v>
                </c:pt>
                <c:pt idx="1171">
                  <c:v>2.676704048260703E-2</c:v>
                </c:pt>
                <c:pt idx="1172">
                  <c:v>2.6768255374021166E-2</c:v>
                </c:pt>
                <c:pt idx="1173">
                  <c:v>2.6769492291789376E-2</c:v>
                </c:pt>
                <c:pt idx="1174">
                  <c:v>2.6771837471286641E-2</c:v>
                </c:pt>
                <c:pt idx="1175">
                  <c:v>2.6772032206547891E-2</c:v>
                </c:pt>
                <c:pt idx="1176">
                  <c:v>2.6773335203484905E-2</c:v>
                </c:pt>
                <c:pt idx="1177">
                  <c:v>2.6774660226829283E-2</c:v>
                </c:pt>
                <c:pt idx="1178">
                  <c:v>2.6776007276527736E-2</c:v>
                </c:pt>
                <c:pt idx="1179">
                  <c:v>2.6777376352633553E-2</c:v>
                </c:pt>
                <c:pt idx="1180">
                  <c:v>2.677986372714658E-2</c:v>
                </c:pt>
                <c:pt idx="1181">
                  <c:v>2.67801805839607E-2</c:v>
                </c:pt>
                <c:pt idx="1182">
                  <c:v>2.678161573923532E-2</c:v>
                </c:pt>
                <c:pt idx="1183">
                  <c:v>2.6783072920864015E-2</c:v>
                </c:pt>
                <c:pt idx="1184">
                  <c:v>2.6785655124967889E-2</c:v>
                </c:pt>
                <c:pt idx="1185">
                  <c:v>2.6786053363316853E-2</c:v>
                </c:pt>
                <c:pt idx="1186">
                  <c:v>2.6787576624140996E-2</c:v>
                </c:pt>
                <c:pt idx="1187">
                  <c:v>2.6789121911319214E-2</c:v>
                </c:pt>
                <c:pt idx="1188">
                  <c:v>2.6790689224904796E-2</c:v>
                </c:pt>
                <c:pt idx="1189">
                  <c:v>2.6792278564924388E-2</c:v>
                </c:pt>
                <c:pt idx="1190">
                  <c:v>2.6793889931298054E-2</c:v>
                </c:pt>
                <c:pt idx="1191">
                  <c:v>2.6795509341663859E-2</c:v>
                </c:pt>
                <c:pt idx="1192">
                  <c:v>2.6797107929192876E-2</c:v>
                </c:pt>
                <c:pt idx="1193">
                  <c:v>2.6798684340674228E-2</c:v>
                </c:pt>
                <c:pt idx="1194">
                  <c:v>2.6801346144391669E-2</c:v>
                </c:pt>
                <c:pt idx="1195">
                  <c:v>2.6801770635600519E-2</c:v>
                </c:pt>
                <c:pt idx="1196">
                  <c:v>2.6803280519045458E-2</c:v>
                </c:pt>
                <c:pt idx="1197">
                  <c:v>2.6804768226496023E-2</c:v>
                </c:pt>
                <c:pt idx="1198">
                  <c:v>2.6807335435994339E-2</c:v>
                </c:pt>
                <c:pt idx="1199">
                  <c:v>2.6807677113280803E-2</c:v>
                </c:pt>
                <c:pt idx="1200">
                  <c:v>2.6809098292641664E-2</c:v>
                </c:pt>
                <c:pt idx="1201">
                  <c:v>2.6810497296008151E-2</c:v>
                </c:pt>
                <c:pt idx="1202">
                  <c:v>2.6811874123326973E-2</c:v>
                </c:pt>
                <c:pt idx="1203">
                  <c:v>2.6813228774651421E-2</c:v>
                </c:pt>
                <c:pt idx="1204">
                  <c:v>2.6814561249928204E-2</c:v>
                </c:pt>
                <c:pt idx="1205">
                  <c:v>2.6815871549183967E-2</c:v>
                </c:pt>
                <c:pt idx="1206">
                  <c:v>2.6817159672445356E-2</c:v>
                </c:pt>
                <c:pt idx="1207">
                  <c:v>2.6818425619659081E-2</c:v>
                </c:pt>
                <c:pt idx="1208">
                  <c:v>2.6819669390851786E-2</c:v>
                </c:pt>
                <c:pt idx="1209">
                  <c:v>2.6820890985996826E-2</c:v>
                </c:pt>
                <c:pt idx="1210">
                  <c:v>2.6822090405147492E-2</c:v>
                </c:pt>
                <c:pt idx="1211">
                  <c:v>2.6823267648250493E-2</c:v>
                </c:pt>
                <c:pt idx="1212">
                  <c:v>2.6825503570511167E-2</c:v>
                </c:pt>
                <c:pt idx="1213">
                  <c:v>2.6825555606366791E-2</c:v>
                </c:pt>
                <c:pt idx="1214">
                  <c:v>2.6826666321433379E-2</c:v>
                </c:pt>
                <c:pt idx="1215">
                  <c:v>2.6827754860425657E-2</c:v>
                </c:pt>
                <c:pt idx="1216">
                  <c:v>2.6828821223396915E-2</c:v>
                </c:pt>
                <c:pt idx="1217">
                  <c:v>2.6829865410320508E-2</c:v>
                </c:pt>
                <c:pt idx="1218">
                  <c:v>2.6829175994915744E-2</c:v>
                </c:pt>
                <c:pt idx="1219">
                  <c:v>2.683016934567739E-2</c:v>
                </c:pt>
                <c:pt idx="1220">
                  <c:v>2.6831140523775332E-2</c:v>
                </c:pt>
                <c:pt idx="1221">
                  <c:v>2.6832089529129632E-2</c:v>
                </c:pt>
                <c:pt idx="1222">
                  <c:v>2.6833016361660356E-2</c:v>
                </c:pt>
                <c:pt idx="1223">
                  <c:v>2.6833921021527374E-2</c:v>
                </c:pt>
                <c:pt idx="1224">
                  <c:v>2.6834803508650751E-2</c:v>
                </c:pt>
                <c:pt idx="1225">
                  <c:v>2.6835663823030487E-2</c:v>
                </c:pt>
                <c:pt idx="1226">
                  <c:v>2.6836619889216706E-2</c:v>
                </c:pt>
                <c:pt idx="1227">
                  <c:v>2.6837432690562935E-2</c:v>
                </c:pt>
                <c:pt idx="1228">
                  <c:v>2.6838223319245458E-2</c:v>
                </c:pt>
                <c:pt idx="1229">
                  <c:v>2.6838991775104404E-2</c:v>
                </c:pt>
                <c:pt idx="1230">
                  <c:v>2.6839738058379581E-2</c:v>
                </c:pt>
                <c:pt idx="1231">
                  <c:v>2.6840462168831181E-2</c:v>
                </c:pt>
                <c:pt idx="1232">
                  <c:v>2.6841164106539139E-2</c:v>
                </c:pt>
                <c:pt idx="1233">
                  <c:v>2.6841843871583393E-2</c:v>
                </c:pt>
                <c:pt idx="1234">
                  <c:v>2.6842501463724133E-2</c:v>
                </c:pt>
                <c:pt idx="1235">
                  <c:v>2.6843136883281105E-2</c:v>
                </c:pt>
                <c:pt idx="1236">
                  <c:v>2.6843835926744219E-2</c:v>
                </c:pt>
                <c:pt idx="1237">
                  <c:v>2.6844423833187747E-2</c:v>
                </c:pt>
                <c:pt idx="1238">
                  <c:v>2.6846029982081632E-2</c:v>
                </c:pt>
                <c:pt idx="1239">
                  <c:v>2.6845533128003751E-2</c:v>
                </c:pt>
                <c:pt idx="1240">
                  <c:v>2.6846054516296292E-2</c:v>
                </c:pt>
                <c:pt idx="1241">
                  <c:v>2.6846553731845191E-2</c:v>
                </c:pt>
                <c:pt idx="1242">
                  <c:v>2.6848065006430666E-2</c:v>
                </c:pt>
                <c:pt idx="1243">
                  <c:v>2.6848518326572091E-2</c:v>
                </c:pt>
                <c:pt idx="1244">
                  <c:v>2.6847918342109978E-2</c:v>
                </c:pt>
                <c:pt idx="1245">
                  <c:v>2.6848328866764248E-2</c:v>
                </c:pt>
                <c:pt idx="1246">
                  <c:v>2.6848717218674878E-2</c:v>
                </c:pt>
                <c:pt idx="1247">
                  <c:v>2.684908339776193E-2</c:v>
                </c:pt>
                <c:pt idx="1248">
                  <c:v>2.6849427404185278E-2</c:v>
                </c:pt>
                <c:pt idx="1249">
                  <c:v>2.684974923794492E-2</c:v>
                </c:pt>
                <c:pt idx="1250">
                  <c:v>2.6850048898801049E-2</c:v>
                </c:pt>
                <c:pt idx="1251">
                  <c:v>2.6850326386993473E-2</c:v>
                </c:pt>
                <c:pt idx="1252">
                  <c:v>2.6850581702442256E-2</c:v>
                </c:pt>
                <c:pt idx="1253">
                  <c:v>2.6850814845147397E-2</c:v>
                </c:pt>
                <c:pt idx="1254">
                  <c:v>2.6851025815188834E-2</c:v>
                </c:pt>
                <c:pt idx="1255">
                  <c:v>2.6851214612406693E-2</c:v>
                </c:pt>
                <c:pt idx="1256">
                  <c:v>2.6851381236960847E-2</c:v>
                </c:pt>
                <c:pt idx="1257">
                  <c:v>2.6851525688691424E-2</c:v>
                </c:pt>
                <c:pt idx="1258">
                  <c:v>2.6851647967758296E-2</c:v>
                </c:pt>
                <c:pt idx="1259">
                  <c:v>2.6851748074001591E-2</c:v>
                </c:pt>
                <c:pt idx="1260">
                  <c:v>2.6851826007661117E-2</c:v>
                </c:pt>
                <c:pt idx="1261">
                  <c:v>2.685188176841713E-2</c:v>
                </c:pt>
                <c:pt idx="1262">
                  <c:v>2.6851915356589373E-2</c:v>
                </c:pt>
                <c:pt idx="1263">
                  <c:v>2.6851926771938039E-2</c:v>
                </c:pt>
                <c:pt idx="1264">
                  <c:v>2.6851916014463129E-2</c:v>
                </c:pt>
                <c:pt idx="1265">
                  <c:v>2.6851883084324513E-2</c:v>
                </c:pt>
                <c:pt idx="1266">
                  <c:v>2.6851827981442256E-2</c:v>
                </c:pt>
                <c:pt idx="1267">
                  <c:v>2.6851750705896293E-2</c:v>
                </c:pt>
                <c:pt idx="1268">
                  <c:v>2.6851651257526754E-2</c:v>
                </c:pt>
                <c:pt idx="1269">
                  <c:v>2.6851529636573446E-2</c:v>
                </c:pt>
                <c:pt idx="1270">
                  <c:v>2.6851385842636688E-2</c:v>
                </c:pt>
                <c:pt idx="1271">
                  <c:v>2.6851219876196097E-2</c:v>
                </c:pt>
                <c:pt idx="1272">
                  <c:v>2.6851031736851994E-2</c:v>
                </c:pt>
                <c:pt idx="1273">
                  <c:v>2.6850821424844185E-2</c:v>
                </c:pt>
                <c:pt idx="1274">
                  <c:v>2.6850588940012798E-2</c:v>
                </c:pt>
                <c:pt idx="1275">
                  <c:v>2.6850334282597643E-2</c:v>
                </c:pt>
                <c:pt idx="1276">
                  <c:v>2.6850057452358911E-2</c:v>
                </c:pt>
                <c:pt idx="1277">
                  <c:v>2.6849758449376537E-2</c:v>
                </c:pt>
                <c:pt idx="1278">
                  <c:v>2.6849437273730459E-2</c:v>
                </c:pt>
                <c:pt idx="1279">
                  <c:v>2.6849093925260803E-2</c:v>
                </c:pt>
                <c:pt idx="1280">
                  <c:v>2.6848728404127442E-2</c:v>
                </c:pt>
                <c:pt idx="1281">
                  <c:v>2.6848340710170504E-2</c:v>
                </c:pt>
                <c:pt idx="1282">
                  <c:v>2.6847930843549861E-2</c:v>
                </c:pt>
                <c:pt idx="1283">
                  <c:v>2.6847498804105641E-2</c:v>
                </c:pt>
                <c:pt idx="1284">
                  <c:v>2.6847044591917779E-2</c:v>
                </c:pt>
                <c:pt idx="1285">
                  <c:v>2.6846568207146149E-2</c:v>
                </c:pt>
                <c:pt idx="1286">
                  <c:v>2.6846069649550941E-2</c:v>
                </c:pt>
                <c:pt idx="1287">
                  <c:v>2.6845548919292028E-2</c:v>
                </c:pt>
                <c:pt idx="1288">
                  <c:v>2.6845967238191548E-2</c:v>
                </c:pt>
                <c:pt idx="1289">
                  <c:v>2.6844440940383407E-2</c:v>
                </c:pt>
                <c:pt idx="1290">
                  <c:v>2.6844811660158285E-2</c:v>
                </c:pt>
                <c:pt idx="1291">
                  <c:v>2.6843244270500222E-2</c:v>
                </c:pt>
                <c:pt idx="1292">
                  <c:v>2.6842612676523103E-2</c:v>
                </c:pt>
                <c:pt idx="1293">
                  <c:v>2.6841958909722408E-2</c:v>
                </c:pt>
                <c:pt idx="1294">
                  <c:v>2.6841282970258007E-2</c:v>
                </c:pt>
                <c:pt idx="1295">
                  <c:v>2.6840584858049965E-2</c:v>
                </c:pt>
                <c:pt idx="1296">
                  <c:v>2.6839864573178218E-2</c:v>
                </c:pt>
                <c:pt idx="1297">
                  <c:v>2.6839122115482894E-2</c:v>
                </c:pt>
                <c:pt idx="1298">
                  <c:v>2.6838357485043929E-2</c:v>
                </c:pt>
                <c:pt idx="1299">
                  <c:v>2.6837570681861322E-2</c:v>
                </c:pt>
                <c:pt idx="1300">
                  <c:v>2.6836761706015011E-2</c:v>
                </c:pt>
                <c:pt idx="1301">
                  <c:v>2.6835930557345122E-2</c:v>
                </c:pt>
                <c:pt idx="1302">
                  <c:v>2.6835077236011529E-2</c:v>
                </c:pt>
                <c:pt idx="1303">
                  <c:v>2.6834201741934294E-2</c:v>
                </c:pt>
                <c:pt idx="1304">
                  <c:v>2.6833304075113418E-2</c:v>
                </c:pt>
                <c:pt idx="1305">
                  <c:v>2.6832384235548901E-2</c:v>
                </c:pt>
                <c:pt idx="1306">
                  <c:v>2.6831442223240742E-2</c:v>
                </c:pt>
                <c:pt idx="1307">
                  <c:v>2.6830478038268879E-2</c:v>
                </c:pt>
                <c:pt idx="1308">
                  <c:v>2.6829491680393502E-2</c:v>
                </c:pt>
                <c:pt idx="1309">
                  <c:v>2.6828483149934357E-2</c:v>
                </c:pt>
                <c:pt idx="1310">
                  <c:v>2.6827452446811506E-2</c:v>
                </c:pt>
                <c:pt idx="1311">
                  <c:v>2.6826399570705206E-2</c:v>
                </c:pt>
                <c:pt idx="1312">
                  <c:v>2.6825324522095073E-2</c:v>
                </c:pt>
                <c:pt idx="1313">
                  <c:v>2.6824227300661363E-2</c:v>
                </c:pt>
                <c:pt idx="1314">
                  <c:v>2.6823107906563948E-2</c:v>
                </c:pt>
                <c:pt idx="1315">
                  <c:v>2.6821966339642955E-2</c:v>
                </c:pt>
                <c:pt idx="1316">
                  <c:v>2.6820802599978322E-2</c:v>
                </c:pt>
                <c:pt idx="1317">
                  <c:v>2.6819616687570047E-2</c:v>
                </c:pt>
                <c:pt idx="1318">
                  <c:v>2.6818408602498067E-2</c:v>
                </c:pt>
                <c:pt idx="1319">
                  <c:v>2.6817178344762382E-2</c:v>
                </c:pt>
                <c:pt idx="1320">
                  <c:v>2.681592591420312E-2</c:v>
                </c:pt>
                <c:pt idx="1321">
                  <c:v>2.6814651310980153E-2</c:v>
                </c:pt>
                <c:pt idx="1322">
                  <c:v>2.6813354534933609E-2</c:v>
                </c:pt>
                <c:pt idx="1323">
                  <c:v>2.6812035586223359E-2</c:v>
                </c:pt>
                <c:pt idx="1324">
                  <c:v>2.6810694464769469E-2</c:v>
                </c:pt>
                <c:pt idx="1325">
                  <c:v>2.6809331170571937E-2</c:v>
                </c:pt>
                <c:pt idx="1326">
                  <c:v>2.6807945703630764E-2</c:v>
                </c:pt>
                <c:pt idx="1327">
                  <c:v>2.6806538064025887E-2</c:v>
                </c:pt>
                <c:pt idx="1328">
                  <c:v>2.6805108251597431E-2</c:v>
                </c:pt>
                <c:pt idx="1329">
                  <c:v>2.6803656266505271E-2</c:v>
                </c:pt>
                <c:pt idx="1330">
                  <c:v>2.680218210866947E-2</c:v>
                </c:pt>
                <c:pt idx="1331">
                  <c:v>2.6800685778169964E-2</c:v>
                </c:pt>
                <c:pt idx="1332">
                  <c:v>2.679916727484688E-2</c:v>
                </c:pt>
                <c:pt idx="1333">
                  <c:v>2.6797626598860091E-2</c:v>
                </c:pt>
                <c:pt idx="1334">
                  <c:v>2.6796063750049726E-2</c:v>
                </c:pt>
                <c:pt idx="1335">
                  <c:v>2.6794478728575655E-2</c:v>
                </c:pt>
                <c:pt idx="1336">
                  <c:v>2.6792871534437879E-2</c:v>
                </c:pt>
                <c:pt idx="1337">
                  <c:v>2.6791242167476526E-2</c:v>
                </c:pt>
                <c:pt idx="1338">
                  <c:v>2.6789590627771531E-2</c:v>
                </c:pt>
                <c:pt idx="1339">
                  <c:v>2.6787916915402832E-2</c:v>
                </c:pt>
                <c:pt idx="1340">
                  <c:v>2.6786221030290491E-2</c:v>
                </c:pt>
                <c:pt idx="1341">
                  <c:v>2.6784502972514446E-2</c:v>
                </c:pt>
                <c:pt idx="1342">
                  <c:v>2.6783633798181938E-2</c:v>
                </c:pt>
                <c:pt idx="1343">
                  <c:v>2.6781000338651495E-2</c:v>
                </c:pt>
                <c:pt idx="1344">
                  <c:v>2.6779215762644526E-2</c:v>
                </c:pt>
                <c:pt idx="1345">
                  <c:v>2.6777409013973852E-2</c:v>
                </c:pt>
                <c:pt idx="1346">
                  <c:v>2.6775580092479601E-2</c:v>
                </c:pt>
                <c:pt idx="1347">
                  <c:v>2.6773728998321644E-2</c:v>
                </c:pt>
                <c:pt idx="1348">
                  <c:v>2.6771855731420047E-2</c:v>
                </c:pt>
                <c:pt idx="1349">
                  <c:v>2.6769960291774808E-2</c:v>
                </c:pt>
                <c:pt idx="1350">
                  <c:v>2.6768042679465864E-2</c:v>
                </c:pt>
                <c:pt idx="1351">
                  <c:v>2.676610289441328E-2</c:v>
                </c:pt>
                <c:pt idx="1352">
                  <c:v>2.6764140936617054E-2</c:v>
                </c:pt>
                <c:pt idx="1353">
                  <c:v>2.6762156806157122E-2</c:v>
                </c:pt>
                <c:pt idx="1354">
                  <c:v>2.676015050295355E-2</c:v>
                </c:pt>
                <c:pt idx="1355">
                  <c:v>2.6758122027006337E-2</c:v>
                </c:pt>
                <c:pt idx="1356">
                  <c:v>2.6756071378315482E-2</c:v>
                </c:pt>
                <c:pt idx="1357">
                  <c:v>2.6753998556960923E-2</c:v>
                </c:pt>
                <c:pt idx="1358">
                  <c:v>2.6751903562782786E-2</c:v>
                </c:pt>
                <c:pt idx="1359">
                  <c:v>2.674978639602088E-2</c:v>
                </c:pt>
                <c:pt idx="1360">
                  <c:v>2.6747647056435397E-2</c:v>
                </c:pt>
                <c:pt idx="1361">
                  <c:v>2.6745485544266145E-2</c:v>
                </c:pt>
                <c:pt idx="1362">
                  <c:v>2.674330185919338E-2</c:v>
                </c:pt>
                <c:pt idx="1363">
                  <c:v>2.6741096001536846E-2</c:v>
                </c:pt>
                <c:pt idx="1364">
                  <c:v>2.6738867971136671E-2</c:v>
                </c:pt>
                <c:pt idx="1365">
                  <c:v>2.673661776807279E-2</c:v>
                </c:pt>
                <c:pt idx="1366">
                  <c:v>2.6734345392185332E-2</c:v>
                </c:pt>
                <c:pt idx="1367">
                  <c:v>2.673205084363417E-2</c:v>
                </c:pt>
                <c:pt idx="1368">
                  <c:v>2.6729734122339366E-2</c:v>
                </c:pt>
                <c:pt idx="1369">
                  <c:v>2.6727395228380857E-2</c:v>
                </c:pt>
                <c:pt idx="1370">
                  <c:v>2.6725034161678707E-2</c:v>
                </c:pt>
                <c:pt idx="1371">
                  <c:v>2.6722650922232916E-2</c:v>
                </c:pt>
                <c:pt idx="1372">
                  <c:v>2.6720245510123419E-2</c:v>
                </c:pt>
                <c:pt idx="1373">
                  <c:v>2.6717817925270282E-2</c:v>
                </c:pt>
                <c:pt idx="1374">
                  <c:v>2.6715368167753439E-2</c:v>
                </c:pt>
                <c:pt idx="1375">
                  <c:v>2.6712896237492956E-2</c:v>
                </c:pt>
                <c:pt idx="1376">
                  <c:v>2.6710402134568767E-2</c:v>
                </c:pt>
                <c:pt idx="1377">
                  <c:v>2.6707885858821001E-2</c:v>
                </c:pt>
                <c:pt idx="1378">
                  <c:v>2.670534741040953E-2</c:v>
                </c:pt>
                <c:pt idx="1379">
                  <c:v>2.6702786789334354E-2</c:v>
                </c:pt>
                <c:pt idx="1380">
                  <c:v>2.6700203995515537E-2</c:v>
                </c:pt>
                <c:pt idx="1381">
                  <c:v>2.6697599029033015E-2</c:v>
                </c:pt>
                <c:pt idx="1382">
                  <c:v>2.6694971889806851E-2</c:v>
                </c:pt>
                <c:pt idx="1383">
                  <c:v>2.6692322577837047E-2</c:v>
                </c:pt>
                <c:pt idx="1384">
                  <c:v>2.6689651093203537E-2</c:v>
                </c:pt>
                <c:pt idx="1385">
                  <c:v>2.6686957435826386E-2</c:v>
                </c:pt>
                <c:pt idx="1386">
                  <c:v>2.668424160578553E-2</c:v>
                </c:pt>
                <c:pt idx="1387">
                  <c:v>2.6681503603001033E-2</c:v>
                </c:pt>
                <c:pt idx="1388">
                  <c:v>2.6678743427472895E-2</c:v>
                </c:pt>
                <c:pt idx="1389">
                  <c:v>2.6675961079360988E-2</c:v>
                </c:pt>
                <c:pt idx="1390">
                  <c:v>2.667315655850544E-2</c:v>
                </c:pt>
                <c:pt idx="1391">
                  <c:v>2.667032986490625E-2</c:v>
                </c:pt>
                <c:pt idx="1392">
                  <c:v>2.666748099856342E-2</c:v>
                </c:pt>
                <c:pt idx="1393">
                  <c:v>2.666460995963682E-2</c:v>
                </c:pt>
                <c:pt idx="1394">
                  <c:v>2.6662496457223739E-2</c:v>
                </c:pt>
                <c:pt idx="1395">
                  <c:v>2.6658801363552698E-2</c:v>
                </c:pt>
                <c:pt idx="1396">
                  <c:v>2.6655863806395175E-2</c:v>
                </c:pt>
                <c:pt idx="1397">
                  <c:v>2.6652904076653883E-2</c:v>
                </c:pt>
                <c:pt idx="1398">
                  <c:v>2.6649922174089014E-2</c:v>
                </c:pt>
                <c:pt idx="1399">
                  <c:v>2.6646918098940375E-2</c:v>
                </c:pt>
                <c:pt idx="1400">
                  <c:v>2.664389185096816E-2</c:v>
                </c:pt>
                <c:pt idx="1401">
                  <c:v>2.6640843430412176E-2</c:v>
                </c:pt>
                <c:pt idx="1402">
                  <c:v>2.663777283711255E-2</c:v>
                </c:pt>
                <c:pt idx="1403">
                  <c:v>2.6634680071069283E-2</c:v>
                </c:pt>
                <c:pt idx="1404">
                  <c:v>2.6631565132362311E-2</c:v>
                </c:pt>
                <c:pt idx="1405">
                  <c:v>2.6628428020991635E-2</c:v>
                </c:pt>
                <c:pt idx="1406">
                  <c:v>2.6625268736957253E-2</c:v>
                </c:pt>
                <c:pt idx="1407">
                  <c:v>2.662208728017923E-2</c:v>
                </c:pt>
                <c:pt idx="1408">
                  <c:v>2.6618883650737502E-2</c:v>
                </c:pt>
                <c:pt idx="1409">
                  <c:v>2.6615657848552132E-2</c:v>
                </c:pt>
                <c:pt idx="1410">
                  <c:v>2.6612409873623122E-2</c:v>
                </c:pt>
                <c:pt idx="1411">
                  <c:v>2.6609139726110342E-2</c:v>
                </c:pt>
                <c:pt idx="1412">
                  <c:v>2.6605847405853922E-2</c:v>
                </c:pt>
                <c:pt idx="1413">
                  <c:v>2.660253291285386E-2</c:v>
                </c:pt>
                <c:pt idx="1414">
                  <c:v>2.6599196247270029E-2</c:v>
                </c:pt>
                <c:pt idx="1415">
                  <c:v>2.6595837408942558E-2</c:v>
                </c:pt>
                <c:pt idx="1416">
                  <c:v>2.6592456397951381E-2</c:v>
                </c:pt>
                <c:pt idx="1417">
                  <c:v>2.6589053214296499E-2</c:v>
                </c:pt>
                <c:pt idx="1418">
                  <c:v>2.6585627857897975E-2</c:v>
                </c:pt>
                <c:pt idx="1419">
                  <c:v>2.6582180328755811E-2</c:v>
                </c:pt>
                <c:pt idx="1420">
                  <c:v>2.6578710627029878E-2</c:v>
                </c:pt>
                <c:pt idx="1421">
                  <c:v>2.6575218752560303E-2</c:v>
                </c:pt>
                <c:pt idx="1422">
                  <c:v>2.6571704705427024E-2</c:v>
                </c:pt>
                <c:pt idx="1423">
                  <c:v>2.6568168485550103E-2</c:v>
                </c:pt>
                <c:pt idx="1424">
                  <c:v>2.6564610093089414E-2</c:v>
                </c:pt>
                <c:pt idx="1425">
                  <c:v>2.6561029527965019E-2</c:v>
                </c:pt>
                <c:pt idx="1426">
                  <c:v>2.6556910303163761E-2</c:v>
                </c:pt>
                <c:pt idx="1427">
                  <c:v>2.6553282225085795E-2</c:v>
                </c:pt>
                <c:pt idx="1428">
                  <c:v>2.6549631974344123E-2</c:v>
                </c:pt>
                <c:pt idx="1429">
                  <c:v>2.6545959550858811E-2</c:v>
                </c:pt>
                <c:pt idx="1430">
                  <c:v>2.6542264954789729E-2</c:v>
                </c:pt>
                <c:pt idx="1431">
                  <c:v>2.6538548185897071E-2</c:v>
                </c:pt>
                <c:pt idx="1432">
                  <c:v>2.6534809244500579E-2</c:v>
                </c:pt>
                <c:pt idx="1433">
                  <c:v>2.653104813028051E-2</c:v>
                </c:pt>
                <c:pt idx="1434">
                  <c:v>2.6527264843476672E-2</c:v>
                </c:pt>
                <c:pt idx="1435">
                  <c:v>2.6523459384009129E-2</c:v>
                </c:pt>
                <c:pt idx="1436">
                  <c:v>2.6519631751797945E-2</c:v>
                </c:pt>
                <c:pt idx="1437">
                  <c:v>2.6515781946923056E-2</c:v>
                </c:pt>
                <c:pt idx="1438">
                  <c:v>2.6511909969304526E-2</c:v>
                </c:pt>
                <c:pt idx="1439">
                  <c:v>2.6508015819102226E-2</c:v>
                </c:pt>
                <c:pt idx="1440">
                  <c:v>2.6504099496156286E-2</c:v>
                </c:pt>
                <c:pt idx="1441">
                  <c:v>2.6500161000626576E-2</c:v>
                </c:pt>
                <c:pt idx="1442">
                  <c:v>2.6496200332433162E-2</c:v>
                </c:pt>
                <c:pt idx="1443">
                  <c:v>2.6492217491496106E-2</c:v>
                </c:pt>
                <c:pt idx="1444">
                  <c:v>2.6488212477975281E-2</c:v>
                </c:pt>
                <c:pt idx="1445">
                  <c:v>2.6484185291710816E-2</c:v>
                </c:pt>
                <c:pt idx="1446">
                  <c:v>2.6480922397755791E-2</c:v>
                </c:pt>
                <c:pt idx="1447">
                  <c:v>2.6476843931257932E-2</c:v>
                </c:pt>
                <c:pt idx="1448">
                  <c:v>2.6472743288952216E-2</c:v>
                </c:pt>
                <c:pt idx="1449">
                  <c:v>2.6468620470785353E-2</c:v>
                </c:pt>
                <c:pt idx="1450">
                  <c:v>2.646447618043446E-2</c:v>
                </c:pt>
                <c:pt idx="1451">
                  <c:v>2.6460325428852016E-2</c:v>
                </c:pt>
                <c:pt idx="1452">
                  <c:v>2.6456175486968547E-2</c:v>
                </c:pt>
                <c:pt idx="1453">
                  <c:v>2.6452026354784053E-2</c:v>
                </c:pt>
                <c:pt idx="1454">
                  <c:v>2.6448553204210246E-2</c:v>
                </c:pt>
                <c:pt idx="1455">
                  <c:v>2.6443730519485342E-2</c:v>
                </c:pt>
                <c:pt idx="1456">
                  <c:v>2.6439583816397771E-2</c:v>
                </c:pt>
                <c:pt idx="1457">
                  <c:v>2.6435437923009175E-2</c:v>
                </c:pt>
                <c:pt idx="1458">
                  <c:v>2.6431967024640457E-2</c:v>
                </c:pt>
                <c:pt idx="1459">
                  <c:v>2.6427148565302261E-2</c:v>
                </c:pt>
                <c:pt idx="1460">
                  <c:v>2.6423005100957297E-2</c:v>
                </c:pt>
                <c:pt idx="1461">
                  <c:v>2.6418862446391245E-2</c:v>
                </c:pt>
                <c:pt idx="1462">
                  <c:v>2.641472060144423E-2</c:v>
                </c:pt>
                <c:pt idx="1463">
                  <c:v>2.6410579566249481E-2</c:v>
                </c:pt>
                <c:pt idx="1464">
                  <c:v>2.6406439340700416E-2</c:v>
                </c:pt>
                <c:pt idx="1465">
                  <c:v>2.6402299924930261E-2</c:v>
                </c:pt>
                <c:pt idx="1466">
                  <c:v>2.6398161318779145E-2</c:v>
                </c:pt>
                <c:pt idx="1467">
                  <c:v>2.6394023522353649E-2</c:v>
                </c:pt>
                <c:pt idx="1468">
                  <c:v>2.6389886535600482E-2</c:v>
                </c:pt>
                <c:pt idx="1469">
                  <c:v>2.6385750358572935E-2</c:v>
                </c:pt>
                <c:pt idx="1470">
                  <c:v>2.6381614991217717E-2</c:v>
                </c:pt>
                <c:pt idx="1471">
                  <c:v>2.6377480433588119E-2</c:v>
                </c:pt>
                <c:pt idx="1472">
                  <c:v>2.6374017431336494E-2</c:v>
                </c:pt>
                <c:pt idx="1473">
                  <c:v>2.6369213747372555E-2</c:v>
                </c:pt>
                <c:pt idx="1474">
                  <c:v>2.6365081618839881E-2</c:v>
                </c:pt>
                <c:pt idx="1475">
                  <c:v>2.6360950299979535E-2</c:v>
                </c:pt>
                <c:pt idx="1476">
                  <c:v>2.635681979084481E-2</c:v>
                </c:pt>
                <c:pt idx="1477">
                  <c:v>2.6352690091355768E-2</c:v>
                </c:pt>
                <c:pt idx="1478">
                  <c:v>2.6345453606850811E-2</c:v>
                </c:pt>
                <c:pt idx="1479">
                  <c:v>2.6341326362144812E-2</c:v>
                </c:pt>
                <c:pt idx="1480">
                  <c:v>2.6337199926871335E-2</c:v>
                </c:pt>
                <c:pt idx="1481">
                  <c:v>2.6333074301190251E-2</c:v>
                </c:pt>
                <c:pt idx="1482">
                  <c:v>2.6328949485021624E-2</c:v>
                </c:pt>
                <c:pt idx="1483">
                  <c:v>2.6324825478205582E-2</c:v>
                </c:pt>
                <c:pt idx="1484">
                  <c:v>2.632070228106187E-2</c:v>
                </c:pt>
                <c:pt idx="1485">
                  <c:v>2.6316579893190806E-2</c:v>
                </c:pt>
                <c:pt idx="1486">
                  <c:v>2.6311869584088043E-2</c:v>
                </c:pt>
                <c:pt idx="1487">
                  <c:v>2.6307748930909369E-2</c:v>
                </c:pt>
                <c:pt idx="1488">
                  <c:v>2.6303629087163216E-2</c:v>
                </c:pt>
                <c:pt idx="1489">
                  <c:v>2.629951005292952E-2</c:v>
                </c:pt>
                <c:pt idx="1490">
                  <c:v>2.6295391828208281E-2</c:v>
                </c:pt>
                <c:pt idx="1491">
                  <c:v>2.6291274412999499E-2</c:v>
                </c:pt>
                <c:pt idx="1492">
                  <c:v>2.6287157807223238E-2</c:v>
                </c:pt>
                <c:pt idx="1493">
                  <c:v>2.6283042010959434E-2</c:v>
                </c:pt>
                <c:pt idx="1494">
                  <c:v>2.6278927024128151E-2</c:v>
                </c:pt>
                <c:pt idx="1495">
                  <c:v>2.6274812846809326E-2</c:v>
                </c:pt>
                <c:pt idx="1496">
                  <c:v>2.6270111921080641E-2</c:v>
                </c:pt>
                <c:pt idx="1497">
                  <c:v>2.6265999478294333E-2</c:v>
                </c:pt>
                <c:pt idx="1498">
                  <c:v>2.6262552066858014E-2</c:v>
                </c:pt>
                <c:pt idx="1499">
                  <c:v>2.625777702141896E-2</c:v>
                </c:pt>
                <c:pt idx="1500">
                  <c:v>2.6253667007090087E-2</c:v>
                </c:pt>
                <c:pt idx="1501">
                  <c:v>2.6249557802273671E-2</c:v>
                </c:pt>
                <c:pt idx="1502">
                  <c:v>2.6246112661221233E-2</c:v>
                </c:pt>
                <c:pt idx="1503">
                  <c:v>2.6242004833822996E-2</c:v>
                </c:pt>
                <c:pt idx="1504">
                  <c:v>2.6237235044739293E-2</c:v>
                </c:pt>
                <c:pt idx="1505">
                  <c:v>2.6233129077972706E-2</c:v>
                </c:pt>
                <c:pt idx="1506">
                  <c:v>2.6229023920478767E-2</c:v>
                </c:pt>
                <c:pt idx="1507">
                  <c:v>2.6224919572657157E-2</c:v>
                </c:pt>
                <c:pt idx="1508">
                  <c:v>2.6220816034188132E-2</c:v>
                </c:pt>
                <c:pt idx="1509">
                  <c:v>2.6216713305311501E-2</c:v>
                </c:pt>
                <c:pt idx="1510">
                  <c:v>2.6212611385787454E-2</c:v>
                </c:pt>
                <c:pt idx="1511">
                  <c:v>2.6208510275775865E-2</c:v>
                </c:pt>
                <c:pt idx="1512">
                  <c:v>2.6204409975356668E-2</c:v>
                </c:pt>
                <c:pt idx="1513">
                  <c:v>2.6200310484290057E-2</c:v>
                </c:pt>
                <c:pt idx="1514">
                  <c:v>2.6196211802735903E-2</c:v>
                </c:pt>
                <c:pt idx="1515">
                  <c:v>2.6192113930694205E-2</c:v>
                </c:pt>
                <c:pt idx="1516">
                  <c:v>2.6188016868164965E-2</c:v>
                </c:pt>
                <c:pt idx="1517">
                  <c:v>2.6183920615068246E-2</c:v>
                </c:pt>
                <c:pt idx="1518">
                  <c:v>2.6179825171483984E-2</c:v>
                </c:pt>
                <c:pt idx="1519">
                  <c:v>2.6175730537332242E-2</c:v>
                </c:pt>
                <c:pt idx="1520">
                  <c:v>2.6171636712692958E-2</c:v>
                </c:pt>
                <c:pt idx="1521">
                  <c:v>2.6167543697566131E-2</c:v>
                </c:pt>
                <c:pt idx="1522">
                  <c:v>2.6163451491871825E-2</c:v>
                </c:pt>
                <c:pt idx="1523">
                  <c:v>2.615936009561004E-2</c:v>
                </c:pt>
                <c:pt idx="1524">
                  <c:v>2.6155269508940648E-2</c:v>
                </c:pt>
                <c:pt idx="1525">
                  <c:v>2.6151179731703778E-2</c:v>
                </c:pt>
                <c:pt idx="1526">
                  <c:v>2.6147090763899428E-2</c:v>
                </c:pt>
                <c:pt idx="1527">
                  <c:v>2.6143002605607535E-2</c:v>
                </c:pt>
                <c:pt idx="1528">
                  <c:v>2.6138915256828099E-2</c:v>
                </c:pt>
                <c:pt idx="1529">
                  <c:v>2.613482871756112E-2</c:v>
                </c:pt>
                <c:pt idx="1530">
                  <c:v>2.6130742987726663E-2</c:v>
                </c:pt>
                <c:pt idx="1531">
                  <c:v>2.6126658067324726E-2</c:v>
                </c:pt>
                <c:pt idx="1532">
                  <c:v>2.6122573956515183E-2</c:v>
                </c:pt>
                <c:pt idx="1533">
                  <c:v>2.6118490655058224E-2</c:v>
                </c:pt>
                <c:pt idx="1534">
                  <c:v>2.6114408163193659E-2</c:v>
                </c:pt>
                <c:pt idx="1535">
                  <c:v>2.6110326480761614E-2</c:v>
                </c:pt>
                <c:pt idx="1536">
                  <c:v>2.6106245607842027E-2</c:v>
                </c:pt>
                <c:pt idx="1537">
                  <c:v>2.6102165544354961E-2</c:v>
                </c:pt>
                <c:pt idx="1538">
                  <c:v>2.6098086290380351E-2</c:v>
                </c:pt>
                <c:pt idx="1539">
                  <c:v>2.6094007845838263E-2</c:v>
                </c:pt>
                <c:pt idx="1540">
                  <c:v>2.6089930210808632E-2</c:v>
                </c:pt>
                <c:pt idx="1541">
                  <c:v>2.6085853385291458E-2</c:v>
                </c:pt>
                <c:pt idx="1542">
                  <c:v>2.6081777369206804E-2</c:v>
                </c:pt>
                <c:pt idx="1543">
                  <c:v>2.6077702162714544E-2</c:v>
                </c:pt>
                <c:pt idx="1544">
                  <c:v>2.6073627765574869E-2</c:v>
                </c:pt>
                <c:pt idx="1545">
                  <c:v>2.6069554177947651E-2</c:v>
                </c:pt>
                <c:pt idx="1546">
                  <c:v>2.6065481399752954E-2</c:v>
                </c:pt>
                <c:pt idx="1547">
                  <c:v>2.6061409431150651E-2</c:v>
                </c:pt>
                <c:pt idx="1548">
                  <c:v>2.6056756743875198E-2</c:v>
                </c:pt>
                <c:pt idx="1549">
                  <c:v>2.6052686509805412E-2</c:v>
                </c:pt>
                <c:pt idx="1550">
                  <c:v>2.6049339230738155E-2</c:v>
                </c:pt>
                <c:pt idx="1551">
                  <c:v>2.6045270258192588E-2</c:v>
                </c:pt>
                <c:pt idx="1552">
                  <c:v>2.604120209537264E-2</c:v>
                </c:pt>
                <c:pt idx="1553">
                  <c:v>2.6037134742225021E-2</c:v>
                </c:pt>
                <c:pt idx="1554">
                  <c:v>2.603002431000867E-2</c:v>
                </c:pt>
                <c:pt idx="1555">
                  <c:v>2.6025959395363785E-2</c:v>
                </c:pt>
                <c:pt idx="1556">
                  <c:v>2.602189529015142E-2</c:v>
                </c:pt>
                <c:pt idx="1557">
                  <c:v>2.6017251589767199E-2</c:v>
                </c:pt>
                <c:pt idx="1558">
                  <c:v>2.6013189219247224E-2</c:v>
                </c:pt>
                <c:pt idx="1559">
                  <c:v>2.6009127658239706E-2</c:v>
                </c:pt>
                <c:pt idx="1560">
                  <c:v>2.6005066906664709E-2</c:v>
                </c:pt>
                <c:pt idx="1561">
                  <c:v>2.6001006964602169E-2</c:v>
                </c:pt>
                <c:pt idx="1562">
                  <c:v>2.599694783197215E-2</c:v>
                </c:pt>
                <c:pt idx="1563">
                  <c:v>2.5992889508774653E-2</c:v>
                </c:pt>
                <c:pt idx="1564">
                  <c:v>2.5988831995169548E-2</c:v>
                </c:pt>
                <c:pt idx="1565">
                  <c:v>2.5984775290996964E-2</c:v>
                </c:pt>
                <c:pt idx="1566">
                  <c:v>2.5980719396336838E-2</c:v>
                </c:pt>
                <c:pt idx="1567">
                  <c:v>2.5976664311029296E-2</c:v>
                </c:pt>
                <c:pt idx="1568">
                  <c:v>2.5972610035314148E-2</c:v>
                </c:pt>
                <c:pt idx="1569">
                  <c:v>2.5968556569111456E-2</c:v>
                </c:pt>
                <c:pt idx="1570">
                  <c:v>2.5964503912341286E-2</c:v>
                </c:pt>
                <c:pt idx="1571">
                  <c:v>2.5960452065083572E-2</c:v>
                </c:pt>
                <c:pt idx="1572">
                  <c:v>2.595640102725838E-2</c:v>
                </c:pt>
                <c:pt idx="1573">
                  <c:v>2.5952350798865709E-2</c:v>
                </c:pt>
                <c:pt idx="1574">
                  <c:v>2.5948301379985494E-2</c:v>
                </c:pt>
                <c:pt idx="1575">
                  <c:v>2.5944252770617737E-2</c:v>
                </c:pt>
                <c:pt idx="1576">
                  <c:v>2.5940204970682501E-2</c:v>
                </c:pt>
                <c:pt idx="1577">
                  <c:v>2.5936157980339658E-2</c:v>
                </c:pt>
                <c:pt idx="1578">
                  <c:v>2.59321117993494E-2</c:v>
                </c:pt>
                <c:pt idx="1579">
                  <c:v>2.5928066427871599E-2</c:v>
                </c:pt>
                <c:pt idx="1580">
                  <c:v>2.5924021865986191E-2</c:v>
                </c:pt>
                <c:pt idx="1581">
                  <c:v>2.5919978113533304E-2</c:v>
                </c:pt>
                <c:pt idx="1582">
                  <c:v>2.5915935170433002E-2</c:v>
                </c:pt>
                <c:pt idx="1583">
                  <c:v>2.5911893036845157E-2</c:v>
                </c:pt>
                <c:pt idx="1584">
                  <c:v>2.5907851712849705E-2</c:v>
                </c:pt>
                <c:pt idx="1585">
                  <c:v>2.5903811198286775E-2</c:v>
                </c:pt>
                <c:pt idx="1586">
                  <c:v>2.5899771493156365E-2</c:v>
                </c:pt>
                <c:pt idx="1587">
                  <c:v>2.5895732597538412E-2</c:v>
                </c:pt>
                <c:pt idx="1588">
                  <c:v>2.5891694511432917E-2</c:v>
                </c:pt>
                <c:pt idx="1589">
                  <c:v>2.5887657234759942E-2</c:v>
                </c:pt>
                <c:pt idx="1590">
                  <c:v>2.5883620767599425E-2</c:v>
                </c:pt>
                <c:pt idx="1591">
                  <c:v>2.5879585109951364E-2</c:v>
                </c:pt>
                <c:pt idx="1592">
                  <c:v>2.5875550261655889E-2</c:v>
                </c:pt>
                <c:pt idx="1593">
                  <c:v>2.5871516222952806E-2</c:v>
                </c:pt>
                <c:pt idx="1594">
                  <c:v>2.5867482993682245E-2</c:v>
                </c:pt>
                <c:pt idx="1595">
                  <c:v>2.5863450573844204E-2</c:v>
                </c:pt>
                <c:pt idx="1596">
                  <c:v>2.5859418963518621E-2</c:v>
                </c:pt>
                <c:pt idx="1597">
                  <c:v>2.5855388162705495E-2</c:v>
                </c:pt>
                <c:pt idx="1598">
                  <c:v>2.5851358171404826E-2</c:v>
                </c:pt>
                <c:pt idx="1599">
                  <c:v>2.5847328989536678E-2</c:v>
                </c:pt>
                <c:pt idx="1600">
                  <c:v>2.5843300617180986E-2</c:v>
                </c:pt>
                <c:pt idx="1601">
                  <c:v>2.5839273054257816E-2</c:v>
                </c:pt>
                <c:pt idx="1602">
                  <c:v>2.5835246300767167E-2</c:v>
                </c:pt>
                <c:pt idx="1603">
                  <c:v>2.5831220356788975E-2</c:v>
                </c:pt>
                <c:pt idx="1604">
                  <c:v>2.582719522232324E-2</c:v>
                </c:pt>
                <c:pt idx="1605">
                  <c:v>2.5823170897290026E-2</c:v>
                </c:pt>
                <c:pt idx="1606">
                  <c:v>2.5819147381849206E-2</c:v>
                </c:pt>
                <c:pt idx="1607">
                  <c:v>2.5815124675840906E-2</c:v>
                </c:pt>
                <c:pt idx="1608">
                  <c:v>2.5811102779265127E-2</c:v>
                </c:pt>
                <c:pt idx="1609">
                  <c:v>2.5807081692201805E-2</c:v>
                </c:pt>
                <c:pt idx="1610">
                  <c:v>2.5803061414650941E-2</c:v>
                </c:pt>
                <c:pt idx="1611">
                  <c:v>2.5799041946452661E-2</c:v>
                </c:pt>
                <c:pt idx="1612">
                  <c:v>2.5795023287766838E-2</c:v>
                </c:pt>
                <c:pt idx="1613">
                  <c:v>2.5791005438593473E-2</c:v>
                </c:pt>
                <c:pt idx="1614">
                  <c:v>2.5786988398932564E-2</c:v>
                </c:pt>
                <c:pt idx="1615">
                  <c:v>2.5782972168704177E-2</c:v>
                </c:pt>
                <c:pt idx="1616">
                  <c:v>2.5778956748068182E-2</c:v>
                </c:pt>
                <c:pt idx="1617">
                  <c:v>2.5774942136784773E-2</c:v>
                </c:pt>
                <c:pt idx="1618">
                  <c:v>2.5770928335093757E-2</c:v>
                </c:pt>
                <c:pt idx="1619">
                  <c:v>2.5766915342755325E-2</c:v>
                </c:pt>
                <c:pt idx="1620">
                  <c:v>2.5762903159849415E-2</c:v>
                </c:pt>
                <c:pt idx="1621">
                  <c:v>2.5758891786615834E-2</c:v>
                </c:pt>
                <c:pt idx="1622">
                  <c:v>2.5754881222654902E-2</c:v>
                </c:pt>
                <c:pt idx="1623">
                  <c:v>2.5750871468366299E-2</c:v>
                </c:pt>
                <c:pt idx="1624">
                  <c:v>2.5746862523430281E-2</c:v>
                </c:pt>
                <c:pt idx="1625">
                  <c:v>2.5742854388166592E-2</c:v>
                </c:pt>
                <c:pt idx="1626">
                  <c:v>2.5738847062095616E-2</c:v>
                </c:pt>
                <c:pt idx="1627">
                  <c:v>2.5734840545696969E-2</c:v>
                </c:pt>
                <c:pt idx="1628">
                  <c:v>2.5730834838570971E-2</c:v>
                </c:pt>
                <c:pt idx="1629">
                  <c:v>2.5726829941117302E-2</c:v>
                </c:pt>
                <c:pt idx="1630">
                  <c:v>2.572282585317609E-2</c:v>
                </c:pt>
                <c:pt idx="1631">
                  <c:v>2.5718822574587463E-2</c:v>
                </c:pt>
                <c:pt idx="1632">
                  <c:v>2.5714820105511293E-2</c:v>
                </c:pt>
                <c:pt idx="1633">
                  <c:v>2.5710818445947581E-2</c:v>
                </c:pt>
                <c:pt idx="1634">
                  <c:v>2.5706817595816389E-2</c:v>
                </c:pt>
                <c:pt idx="1635">
                  <c:v>2.5702817555117718E-2</c:v>
                </c:pt>
                <c:pt idx="1636">
                  <c:v>2.5698818324011441E-2</c:v>
                </c:pt>
                <c:pt idx="1637">
                  <c:v>2.5694819902257748E-2</c:v>
                </c:pt>
                <c:pt idx="1638">
                  <c:v>2.5690822290096449E-2</c:v>
                </c:pt>
                <c:pt idx="1639">
                  <c:v>2.5686825487447607E-2</c:v>
                </c:pt>
                <c:pt idx="1640">
                  <c:v>2.5682829494151349E-2</c:v>
                </c:pt>
                <c:pt idx="1641">
                  <c:v>2.5678834310367549E-2</c:v>
                </c:pt>
                <c:pt idx="1642">
                  <c:v>2.5674839936016269E-2</c:v>
                </c:pt>
                <c:pt idx="1643">
                  <c:v>2.5670846371257383E-2</c:v>
                </c:pt>
                <c:pt idx="1644">
                  <c:v>2.5666853615931018E-2</c:v>
                </c:pt>
                <c:pt idx="1645">
                  <c:v>2.5662861670037174E-2</c:v>
                </c:pt>
                <c:pt idx="1646">
                  <c:v>2.5658870533655787E-2</c:v>
                </c:pt>
                <c:pt idx="1647">
                  <c:v>2.5654880206786856E-2</c:v>
                </c:pt>
                <c:pt idx="1648">
                  <c:v>2.5650890689350447E-2</c:v>
                </c:pt>
                <c:pt idx="1649">
                  <c:v>2.5646901981346559E-2</c:v>
                </c:pt>
                <c:pt idx="1650">
                  <c:v>2.5642914082935064E-2</c:v>
                </c:pt>
                <c:pt idx="1651">
                  <c:v>2.5638926994036026E-2</c:v>
                </c:pt>
                <c:pt idx="1652">
                  <c:v>2.5634940714409638E-2</c:v>
                </c:pt>
                <c:pt idx="1653">
                  <c:v>2.5630955244375642E-2</c:v>
                </c:pt>
                <c:pt idx="1654">
                  <c:v>2.5626970583854103E-2</c:v>
                </c:pt>
                <c:pt idx="1655">
                  <c:v>2.5622986732765085E-2</c:v>
                </c:pt>
                <c:pt idx="1656">
                  <c:v>2.5619003691188524E-2</c:v>
                </c:pt>
                <c:pt idx="1657">
                  <c:v>2.5615021459044485E-2</c:v>
                </c:pt>
                <c:pt idx="1658">
                  <c:v>2.5611040036412902E-2</c:v>
                </c:pt>
                <c:pt idx="1659">
                  <c:v>2.560705942321384E-2</c:v>
                </c:pt>
                <c:pt idx="1660">
                  <c:v>2.5603079619607172E-2</c:v>
                </c:pt>
                <c:pt idx="1661">
                  <c:v>2.5599100625353088E-2</c:v>
                </c:pt>
                <c:pt idx="1662">
                  <c:v>2.5595122440611462E-2</c:v>
                </c:pt>
                <c:pt idx="1663">
                  <c:v>2.5591145065382293E-2</c:v>
                </c:pt>
                <c:pt idx="1664">
                  <c:v>2.5587168499505708E-2</c:v>
                </c:pt>
                <c:pt idx="1665">
                  <c:v>2.5583192743221517E-2</c:v>
                </c:pt>
                <c:pt idx="1666">
                  <c:v>2.5579217796369846E-2</c:v>
                </c:pt>
                <c:pt idx="1667">
                  <c:v>2.5575243659110569E-2</c:v>
                </c:pt>
                <c:pt idx="1668">
                  <c:v>2.5571270331123941E-2</c:v>
                </c:pt>
                <c:pt idx="1669">
                  <c:v>2.5567297812809642E-2</c:v>
                </c:pt>
                <c:pt idx="1670">
                  <c:v>2.5563326103847928E-2</c:v>
                </c:pt>
                <c:pt idx="1671">
                  <c:v>2.555935520439867E-2</c:v>
                </c:pt>
                <c:pt idx="1672">
                  <c:v>2.555538511446187E-2</c:v>
                </c:pt>
                <c:pt idx="1673">
                  <c:v>2.5551415833957591E-2</c:v>
                </c:pt>
                <c:pt idx="1674">
                  <c:v>2.5547447362965769E-2</c:v>
                </c:pt>
                <c:pt idx="1675">
                  <c:v>2.5543479701326532E-2</c:v>
                </c:pt>
                <c:pt idx="1676">
                  <c:v>2.5539512849439561E-2</c:v>
                </c:pt>
                <c:pt idx="1677">
                  <c:v>2.5535546806745302E-2</c:v>
                </c:pt>
                <c:pt idx="1678">
                  <c:v>2.5531581573723372E-2</c:v>
                </c:pt>
                <c:pt idx="1679">
                  <c:v>2.5527617150054027E-2</c:v>
                </c:pt>
                <c:pt idx="1680">
                  <c:v>2.5523653535817203E-2</c:v>
                </c:pt>
                <c:pt idx="1681">
                  <c:v>2.5519690731252709E-2</c:v>
                </c:pt>
                <c:pt idx="1682">
                  <c:v>2.5515728735960863E-2</c:v>
                </c:pt>
                <c:pt idx="1683">
                  <c:v>2.5511767550261411E-2</c:v>
                </c:pt>
                <c:pt idx="1684">
                  <c:v>2.5507807174074415E-2</c:v>
                </c:pt>
                <c:pt idx="1685">
                  <c:v>2.5504468191703822E-2</c:v>
                </c:pt>
                <c:pt idx="1686">
                  <c:v>2.5499888850077923E-2</c:v>
                </c:pt>
                <c:pt idx="1687">
                  <c:v>2.5495930902188491E-2</c:v>
                </c:pt>
                <c:pt idx="1688">
                  <c:v>2.5491973763811515E-2</c:v>
                </c:pt>
                <c:pt idx="1689">
                  <c:v>2.5488017435026933E-2</c:v>
                </c:pt>
                <c:pt idx="1690">
                  <c:v>2.5484061915674872E-2</c:v>
                </c:pt>
                <c:pt idx="1691">
                  <c:v>2.5480107205755331E-2</c:v>
                </c:pt>
                <c:pt idx="1692">
                  <c:v>2.5476153305428184E-2</c:v>
                </c:pt>
                <c:pt idx="1693">
                  <c:v>2.547220021429375E-2</c:v>
                </c:pt>
                <c:pt idx="1694">
                  <c:v>2.5468247932991517E-2</c:v>
                </c:pt>
                <c:pt idx="1695">
                  <c:v>2.5464296460961933E-2</c:v>
                </c:pt>
                <c:pt idx="1696">
                  <c:v>2.5460345798284933E-2</c:v>
                </c:pt>
                <c:pt idx="1697">
                  <c:v>2.54563959453602E-2</c:v>
                </c:pt>
                <c:pt idx="1698">
                  <c:v>2.5452446901708115E-2</c:v>
                </c:pt>
                <c:pt idx="1699">
                  <c:v>2.5448498667648423E-2</c:v>
                </c:pt>
                <c:pt idx="1700">
                  <c:v>2.5444551243021252E-2</c:v>
                </c:pt>
                <c:pt idx="1701">
                  <c:v>2.5440604627906538E-2</c:v>
                </c:pt>
                <c:pt idx="1702">
                  <c:v>2.5436658822224345E-2</c:v>
                </c:pt>
                <c:pt idx="1703">
                  <c:v>2.5432713826134545E-2</c:v>
                </c:pt>
                <c:pt idx="1704">
                  <c:v>2.5428769639317395E-2</c:v>
                </c:pt>
                <c:pt idx="1705">
                  <c:v>2.5424826262172573E-2</c:v>
                </c:pt>
                <c:pt idx="1706">
                  <c:v>2.5420883694380336E-2</c:v>
                </c:pt>
                <c:pt idx="1707">
                  <c:v>2.5416941936020621E-2</c:v>
                </c:pt>
                <c:pt idx="1708">
                  <c:v>2.5413000987253298E-2</c:v>
                </c:pt>
                <c:pt idx="1709">
                  <c:v>2.5409060847998433E-2</c:v>
                </c:pt>
                <c:pt idx="1710">
                  <c:v>2.5404564847146816E-2</c:v>
                </c:pt>
                <c:pt idx="1711">
                  <c:v>2.5400651466727098E-2</c:v>
                </c:pt>
                <c:pt idx="1712">
                  <c:v>2.5396758359210736E-2</c:v>
                </c:pt>
                <c:pt idx="1713">
                  <c:v>2.5392885524517794E-2</c:v>
                </c:pt>
                <c:pt idx="1714">
                  <c:v>2.5389032962648272E-2</c:v>
                </c:pt>
                <c:pt idx="1715">
                  <c:v>2.5385200673762043E-2</c:v>
                </c:pt>
                <c:pt idx="1716">
                  <c:v>2.5381388657539361E-2</c:v>
                </c:pt>
                <c:pt idx="1717">
                  <c:v>2.5377596914299971E-2</c:v>
                </c:pt>
                <c:pt idx="1718">
                  <c:v>2.5373825443884002E-2</c:v>
                </c:pt>
                <c:pt idx="1719">
                  <c:v>2.5370074246291452E-2</c:v>
                </c:pt>
                <c:pt idx="1720">
                  <c:v>2.5366343321522322E-2</c:v>
                </c:pt>
                <c:pt idx="1721">
                  <c:v>2.5362632669736485E-2</c:v>
                </c:pt>
                <c:pt idx="1722">
                  <c:v>2.5358942290694131E-2</c:v>
                </c:pt>
                <c:pt idx="1723">
                  <c:v>2.5355272184475197E-2</c:v>
                </c:pt>
                <c:pt idx="1724">
                  <c:v>2.5351622351239556E-2</c:v>
                </c:pt>
                <c:pt idx="1725">
                  <c:v>2.5347992790667462E-2</c:v>
                </c:pt>
                <c:pt idx="1726">
                  <c:v>2.534438350307866E-2</c:v>
                </c:pt>
                <c:pt idx="1727">
                  <c:v>2.5340794488153406E-2</c:v>
                </c:pt>
                <c:pt idx="1728">
                  <c:v>2.5337225746211445E-2</c:v>
                </c:pt>
                <c:pt idx="1729">
                  <c:v>2.5333677277172839E-2</c:v>
                </c:pt>
                <c:pt idx="1730">
                  <c:v>2.5330149080877717E-2</c:v>
                </c:pt>
                <c:pt idx="1731">
                  <c:v>2.5326641157485952E-2</c:v>
                </c:pt>
                <c:pt idx="1732">
                  <c:v>2.5323153506917606E-2</c:v>
                </c:pt>
                <c:pt idx="1733">
                  <c:v>2.5319686129092744E-2</c:v>
                </c:pt>
                <c:pt idx="1734">
                  <c:v>2.5316239024171239E-2</c:v>
                </c:pt>
                <c:pt idx="1735">
                  <c:v>2.5312812192153089E-2</c:v>
                </c:pt>
                <c:pt idx="1736">
                  <c:v>2.5309405633038295E-2</c:v>
                </c:pt>
                <c:pt idx="1737">
                  <c:v>2.5306667716464837E-2</c:v>
                </c:pt>
                <c:pt idx="1738">
                  <c:v>2.530265333303916E-2</c:v>
                </c:pt>
                <c:pt idx="1739">
                  <c:v>2.529930759231469E-2</c:v>
                </c:pt>
                <c:pt idx="1740">
                  <c:v>2.5295982124493577E-2</c:v>
                </c:pt>
                <c:pt idx="1741">
                  <c:v>2.5292676929415947E-2</c:v>
                </c:pt>
                <c:pt idx="1742">
                  <c:v>2.5289392007081801E-2</c:v>
                </c:pt>
                <c:pt idx="1743">
                  <c:v>2.5286127357810884E-2</c:v>
                </c:pt>
                <c:pt idx="1744">
                  <c:v>2.5282882981363386E-2</c:v>
                </c:pt>
                <c:pt idx="1745">
                  <c:v>2.5279658877579436E-2</c:v>
                </c:pt>
                <c:pt idx="1746">
                  <c:v>2.5276455046698842E-2</c:v>
                </c:pt>
                <c:pt idx="1747">
                  <c:v>2.5273271488641669E-2</c:v>
                </c:pt>
                <c:pt idx="1748">
                  <c:v>2.5270108203487851E-2</c:v>
                </c:pt>
                <c:pt idx="1749">
                  <c:v>2.5266965191157453E-2</c:v>
                </c:pt>
                <c:pt idx="1750">
                  <c:v>2.5263842451650476E-2</c:v>
                </c:pt>
                <c:pt idx="1751">
                  <c:v>2.5260739984966918E-2</c:v>
                </c:pt>
                <c:pt idx="1752">
                  <c:v>2.5257657791026844E-2</c:v>
                </c:pt>
                <c:pt idx="1753">
                  <c:v>2.5254595870070062E-2</c:v>
                </c:pt>
                <c:pt idx="1754">
                  <c:v>2.5251554221776829E-2</c:v>
                </c:pt>
                <c:pt idx="1755">
                  <c:v>2.5248532846386951E-2</c:v>
                </c:pt>
                <c:pt idx="1756">
                  <c:v>2.5245531743820493E-2</c:v>
                </c:pt>
                <c:pt idx="1757">
                  <c:v>2.5242550914157391E-2</c:v>
                </c:pt>
                <c:pt idx="1758">
                  <c:v>2.5240264475159258E-2</c:v>
                </c:pt>
                <c:pt idx="1759">
                  <c:v>2.5236650073221512E-2</c:v>
                </c:pt>
                <c:pt idx="1760">
                  <c:v>2.5233730061948734E-2</c:v>
                </c:pt>
                <c:pt idx="1761">
                  <c:v>2.5230830323579312E-2</c:v>
                </c:pt>
                <c:pt idx="1762">
                  <c:v>2.5227541160637301E-2</c:v>
                </c:pt>
                <c:pt idx="1763">
                  <c:v>2.5224684863998093E-2</c:v>
                </c:pt>
                <c:pt idx="1764">
                  <c:v>2.5221848840182304E-2</c:v>
                </c:pt>
                <c:pt idx="1765">
                  <c:v>2.5219033089109999E-2</c:v>
                </c:pt>
                <c:pt idx="1766">
                  <c:v>2.5216237611020986E-2</c:v>
                </c:pt>
                <c:pt idx="1767">
                  <c:v>2.5213462405595521E-2</c:v>
                </c:pt>
                <c:pt idx="1768">
                  <c:v>2.5210707473073413E-2</c:v>
                </c:pt>
                <c:pt idx="1769">
                  <c:v>2.520797281345466E-2</c:v>
                </c:pt>
                <c:pt idx="1770">
                  <c:v>2.5205258426499455E-2</c:v>
                </c:pt>
                <c:pt idx="1771">
                  <c:v>2.5202564312447606E-2</c:v>
                </c:pt>
                <c:pt idx="1772">
                  <c:v>2.5199890471219177E-2</c:v>
                </c:pt>
                <c:pt idx="1773">
                  <c:v>2.5197236902734232E-2</c:v>
                </c:pt>
                <c:pt idx="1774">
                  <c:v>2.519460360723258E-2</c:v>
                </c:pt>
                <c:pt idx="1775">
                  <c:v>2.5191990584394475E-2</c:v>
                </c:pt>
                <c:pt idx="1776">
                  <c:v>2.5189397834539662E-2</c:v>
                </c:pt>
                <c:pt idx="1777">
                  <c:v>2.5186825357348397E-2</c:v>
                </c:pt>
                <c:pt idx="1778">
                  <c:v>2.5184273152980552E-2</c:v>
                </c:pt>
                <c:pt idx="1779">
                  <c:v>2.5181741221516063E-2</c:v>
                </c:pt>
                <c:pt idx="1780">
                  <c:v>2.5179229562874994E-2</c:v>
                </c:pt>
                <c:pt idx="1781">
                  <c:v>2.5176738176977409E-2</c:v>
                </c:pt>
                <c:pt idx="1782">
                  <c:v>2.5174267063903244E-2</c:v>
                </c:pt>
                <c:pt idx="1783">
                  <c:v>2.5171816223652499E-2</c:v>
                </c:pt>
                <c:pt idx="1784">
                  <c:v>2.5169385656225174E-2</c:v>
                </c:pt>
                <c:pt idx="1785">
                  <c:v>2.5166975361621269E-2</c:v>
                </c:pt>
                <c:pt idx="1786">
                  <c:v>2.5164585339760848E-2</c:v>
                </c:pt>
                <c:pt idx="1787">
                  <c:v>2.5162215590803783E-2</c:v>
                </c:pt>
                <c:pt idx="1788">
                  <c:v>2.5159866114590201E-2</c:v>
                </c:pt>
                <c:pt idx="1789">
                  <c:v>2.5159677801505076E-2</c:v>
                </c:pt>
                <c:pt idx="1790">
                  <c:v>2.5155227980793171E-2</c:v>
                </c:pt>
                <c:pt idx="1791">
                  <c:v>2.5152939322969914E-2</c:v>
                </c:pt>
                <c:pt idx="1792">
                  <c:v>2.5150670938129949E-2</c:v>
                </c:pt>
                <c:pt idx="1793">
                  <c:v>2.5148422825953531E-2</c:v>
                </c:pt>
                <c:pt idx="1794">
                  <c:v>2.514619498668047E-2</c:v>
                </c:pt>
                <c:pt idx="1795">
                  <c:v>2.5143987420230829E-2</c:v>
                </c:pt>
                <c:pt idx="1796">
                  <c:v>2.5141800126604608E-2</c:v>
                </c:pt>
                <c:pt idx="1797">
                  <c:v>2.513963310572187E-2</c:v>
                </c:pt>
                <c:pt idx="1798">
                  <c:v>2.5137486357662553E-2</c:v>
                </c:pt>
                <c:pt idx="1799">
                  <c:v>2.5135359882426656E-2</c:v>
                </c:pt>
                <c:pt idx="1800">
                  <c:v>2.5133253679934242E-2</c:v>
                </c:pt>
                <c:pt idx="1801">
                  <c:v>2.5131167750345185E-2</c:v>
                </c:pt>
                <c:pt idx="1802">
                  <c:v>2.5129102093499611E-2</c:v>
                </c:pt>
                <c:pt idx="1803">
                  <c:v>2.512705670963733E-2</c:v>
                </c:pt>
                <c:pt idx="1804">
                  <c:v>2.512503159835866E-2</c:v>
                </c:pt>
                <c:pt idx="1805">
                  <c:v>2.5123026760063283E-2</c:v>
                </c:pt>
                <c:pt idx="1806">
                  <c:v>2.5121042194351517E-2</c:v>
                </c:pt>
                <c:pt idx="1807">
                  <c:v>2.511907790170298E-2</c:v>
                </c:pt>
                <c:pt idx="1808">
                  <c:v>2.5117133881638054E-2</c:v>
                </c:pt>
                <c:pt idx="1809">
                  <c:v>2.5115210134476484E-2</c:v>
                </c:pt>
                <c:pt idx="1810">
                  <c:v>2.5114518521043294E-2</c:v>
                </c:pt>
                <c:pt idx="1811">
                  <c:v>2.5112640849824786E-2</c:v>
                </c:pt>
                <c:pt idx="1812">
                  <c:v>2.5110783454227459E-2</c:v>
                </c:pt>
                <c:pt idx="1813">
                  <c:v>2.510894633427796E-2</c:v>
                </c:pt>
                <c:pt idx="1814">
                  <c:v>2.5107129489976288E-2</c:v>
                </c:pt>
                <c:pt idx="1815">
                  <c:v>2.5105332921322443E-2</c:v>
                </c:pt>
                <c:pt idx="1816">
                  <c:v>2.5103556628316426E-2</c:v>
                </c:pt>
                <c:pt idx="1817">
                  <c:v>2.5102551167821563E-2</c:v>
                </c:pt>
                <c:pt idx="1818">
                  <c:v>2.5100064869301164E-2</c:v>
                </c:pt>
                <c:pt idx="1819">
                  <c:v>2.5098349403265274E-2</c:v>
                </c:pt>
                <c:pt idx="1820">
                  <c:v>2.5096654212877212E-2</c:v>
                </c:pt>
                <c:pt idx="1821">
                  <c:v>2.5095735172833145E-2</c:v>
                </c:pt>
                <c:pt idx="1822">
                  <c:v>2.5093324659017924E-2</c:v>
                </c:pt>
                <c:pt idx="1823">
                  <c:v>2.5091690295546698E-2</c:v>
                </c:pt>
                <c:pt idx="1824">
                  <c:v>2.50900762077233E-2</c:v>
                </c:pt>
                <c:pt idx="1825">
                  <c:v>2.5088482395494438E-2</c:v>
                </c:pt>
                <c:pt idx="1826">
                  <c:v>2.508690885899334E-2</c:v>
                </c:pt>
                <c:pt idx="1827">
                  <c:v>2.5085355598086778E-2</c:v>
                </c:pt>
                <c:pt idx="1828">
                  <c:v>2.5083822612828044E-2</c:v>
                </c:pt>
                <c:pt idx="1829">
                  <c:v>2.5082309903217137E-2</c:v>
                </c:pt>
                <c:pt idx="1830">
                  <c:v>2.5080817469227412E-2</c:v>
                </c:pt>
                <c:pt idx="1831">
                  <c:v>2.5079345310832224E-2</c:v>
                </c:pt>
                <c:pt idx="1832">
                  <c:v>2.5077893428138154E-2</c:v>
                </c:pt>
                <c:pt idx="1833">
                  <c:v>2.5076461821065266E-2</c:v>
                </c:pt>
                <c:pt idx="1834">
                  <c:v>2.507505048961356E-2</c:v>
                </c:pt>
                <c:pt idx="1835">
                  <c:v>2.5074434100167409E-2</c:v>
                </c:pt>
                <c:pt idx="1836">
                  <c:v>2.5072288653626984E-2</c:v>
                </c:pt>
                <c:pt idx="1837">
                  <c:v>2.507093814911876E-2</c:v>
                </c:pt>
                <c:pt idx="1838">
                  <c:v>2.5069607920151782E-2</c:v>
                </c:pt>
                <c:pt idx="1839">
                  <c:v>2.5068297966885922E-2</c:v>
                </c:pt>
                <c:pt idx="1840">
                  <c:v>2.5067008289241244E-2</c:v>
                </c:pt>
                <c:pt idx="1841">
                  <c:v>2.5063634786004485E-2</c:v>
                </c:pt>
                <c:pt idx="1842">
                  <c:v>2.5062391625789715E-2</c:v>
                </c:pt>
                <c:pt idx="1843">
                  <c:v>2.5061168738318429E-2</c:v>
                </c:pt>
                <c:pt idx="1844">
                  <c:v>2.5059966123670563E-2</c:v>
                </c:pt>
                <c:pt idx="1845">
                  <c:v>2.5058783781846117E-2</c:v>
                </c:pt>
                <c:pt idx="1846">
                  <c:v>2.5057621712765155E-2</c:v>
                </c:pt>
                <c:pt idx="1847">
                  <c:v>2.5056479916587548E-2</c:v>
                </c:pt>
                <c:pt idx="1848">
                  <c:v>2.505535839307349E-2</c:v>
                </c:pt>
                <c:pt idx="1849">
                  <c:v>2.5054257142382852E-2</c:v>
                </c:pt>
                <c:pt idx="1850">
                  <c:v>2.5053023394079332E-2</c:v>
                </c:pt>
                <c:pt idx="1851">
                  <c:v>2.5051965585038971E-2</c:v>
                </c:pt>
                <c:pt idx="1852">
                  <c:v>2.505092804882203E-2</c:v>
                </c:pt>
                <c:pt idx="1853">
                  <c:v>2.5049910785508445E-2</c:v>
                </c:pt>
                <c:pt idx="1854">
                  <c:v>2.5048913794858407E-2</c:v>
                </c:pt>
                <c:pt idx="1855">
                  <c:v>2.5047937077111726E-2</c:v>
                </c:pt>
                <c:pt idx="1856">
                  <c:v>2.5046980632108529E-2</c:v>
                </c:pt>
                <c:pt idx="1857">
                  <c:v>2.5046044459928751E-2</c:v>
                </c:pt>
                <c:pt idx="1858">
                  <c:v>2.5045128560412522E-2</c:v>
                </c:pt>
                <c:pt idx="1859">
                  <c:v>2.504504091364268E-2</c:v>
                </c:pt>
                <c:pt idx="1860">
                  <c:v>2.5043357580010195E-2</c:v>
                </c:pt>
                <c:pt idx="1861">
                  <c:v>2.5042502499124097E-2</c:v>
                </c:pt>
                <c:pt idx="1862">
                  <c:v>2.5041667690821612E-2</c:v>
                </c:pt>
                <c:pt idx="1863">
                  <c:v>2.5040853155422482E-2</c:v>
                </c:pt>
                <c:pt idx="1864">
                  <c:v>2.5040058892686901E-2</c:v>
                </c:pt>
                <c:pt idx="1865">
                  <c:v>2.5039284902934611E-2</c:v>
                </c:pt>
                <c:pt idx="1866">
                  <c:v>2.5038531185765933E-2</c:v>
                </c:pt>
                <c:pt idx="1867">
                  <c:v>2.5037797741580547E-2</c:v>
                </c:pt>
                <c:pt idx="1868">
                  <c:v>2.5037084570138646E-2</c:v>
                </c:pt>
                <c:pt idx="1869">
                  <c:v>2.5036391671360292E-2</c:v>
                </c:pt>
                <c:pt idx="1870">
                  <c:v>2.5035719045485294E-2</c:v>
                </c:pt>
                <c:pt idx="1871">
                  <c:v>2.5035066692433716E-2</c:v>
                </c:pt>
                <c:pt idx="1872">
                  <c:v>2.5034434612125622E-2</c:v>
                </c:pt>
                <c:pt idx="1873">
                  <c:v>2.5033822804640948E-2</c:v>
                </c:pt>
                <c:pt idx="1874">
                  <c:v>2.5033231269979694E-2</c:v>
                </c:pt>
                <c:pt idx="1875">
                  <c:v>2.5032660007981988E-2</c:v>
                </c:pt>
                <c:pt idx="1876">
                  <c:v>2.5032109018807702E-2</c:v>
                </c:pt>
                <c:pt idx="1877">
                  <c:v>2.5031578302536772E-2</c:v>
                </c:pt>
                <c:pt idx="1878">
                  <c:v>2.503106785892939E-2</c:v>
                </c:pt>
                <c:pt idx="1879">
                  <c:v>2.5030577688225364E-2</c:v>
                </c:pt>
                <c:pt idx="1880">
                  <c:v>2.5030107790184886E-2</c:v>
                </c:pt>
                <c:pt idx="1881">
                  <c:v>2.5029658165127699E-2</c:v>
                </c:pt>
                <c:pt idx="1882">
                  <c:v>2.5029228812654125E-2</c:v>
                </c:pt>
                <c:pt idx="1883">
                  <c:v>2.5028819733083907E-2</c:v>
                </c:pt>
                <c:pt idx="1884">
                  <c:v>2.5028430926257172E-2</c:v>
                </c:pt>
                <c:pt idx="1885">
                  <c:v>2.5028062392333794E-2</c:v>
                </c:pt>
                <c:pt idx="1886">
                  <c:v>2.5027714131073964E-2</c:v>
                </c:pt>
                <c:pt idx="1887">
                  <c:v>2.5027386142637553E-2</c:v>
                </c:pt>
                <c:pt idx="1888">
                  <c:v>2.5027078427104499E-2</c:v>
                </c:pt>
                <c:pt idx="1889">
                  <c:v>2.5026790984234992E-2</c:v>
                </c:pt>
                <c:pt idx="1890">
                  <c:v>2.5026523814188906E-2</c:v>
                </c:pt>
                <c:pt idx="1891">
                  <c:v>2.5026276916886303E-2</c:v>
                </c:pt>
                <c:pt idx="1892">
                  <c:v>2.5026050292487056E-2</c:v>
                </c:pt>
                <c:pt idx="1893">
                  <c:v>2.5025843940751358E-2</c:v>
                </c:pt>
                <c:pt idx="1894">
                  <c:v>2.5025657861919015E-2</c:v>
                </c:pt>
                <c:pt idx="1895">
                  <c:v>2.502549205575022E-2</c:v>
                </c:pt>
                <c:pt idx="1896">
                  <c:v>2.5025346522484782E-2</c:v>
                </c:pt>
                <c:pt idx="1897">
                  <c:v>2.5025221261962827E-2</c:v>
                </c:pt>
                <c:pt idx="1898">
                  <c:v>2.5025116274264292E-2</c:v>
                </c:pt>
                <c:pt idx="1899">
                  <c:v>2.5025031559389177E-2</c:v>
                </c:pt>
                <c:pt idx="1900">
                  <c:v>2.502496711717761E-2</c:v>
                </c:pt>
                <c:pt idx="1901">
                  <c:v>2.5024922947869399E-2</c:v>
                </c:pt>
                <c:pt idx="1902">
                  <c:v>2.5024899051224736E-2</c:v>
                </c:pt>
                <c:pt idx="1903">
                  <c:v>2.5024895427483429E-2</c:v>
                </c:pt>
                <c:pt idx="1904">
                  <c:v>2.5024912076565542E-2</c:v>
                </c:pt>
                <c:pt idx="1905">
                  <c:v>2.5024948998311203E-2</c:v>
                </c:pt>
                <c:pt idx="1906">
                  <c:v>2.5025006193040156E-2</c:v>
                </c:pt>
                <c:pt idx="1907">
                  <c:v>2.5025083660432657E-2</c:v>
                </c:pt>
                <c:pt idx="1908">
                  <c:v>2.5025181400488705E-2</c:v>
                </c:pt>
                <c:pt idx="1909">
                  <c:v>2.5025299413607982E-2</c:v>
                </c:pt>
                <c:pt idx="1910">
                  <c:v>2.5025437699310871E-2</c:v>
                </c:pt>
                <c:pt idx="1911">
                  <c:v>2.5025596257837179E-2</c:v>
                </c:pt>
                <c:pt idx="1912">
                  <c:v>2.5025775089186908E-2</c:v>
                </c:pt>
                <c:pt idx="1913">
                  <c:v>2.5025974193360057E-2</c:v>
                </c:pt>
                <c:pt idx="1914">
                  <c:v>2.5026193570276689E-2</c:v>
                </c:pt>
                <c:pt idx="1915">
                  <c:v>2.5026433220016742E-2</c:v>
                </c:pt>
                <c:pt idx="1916">
                  <c:v>2.5026693142500278E-2</c:v>
                </c:pt>
                <c:pt idx="1917">
                  <c:v>2.5026973337887171E-2</c:v>
                </c:pt>
                <c:pt idx="1918">
                  <c:v>2.5027273805937611E-2</c:v>
                </c:pt>
                <c:pt idx="1919">
                  <c:v>2.5027594546811471E-2</c:v>
                </c:pt>
                <c:pt idx="1920">
                  <c:v>2.5027935560508752E-2</c:v>
                </c:pt>
                <c:pt idx="1921">
                  <c:v>2.5028296846949516E-2</c:v>
                </c:pt>
                <c:pt idx="1922">
                  <c:v>2.50286784062137E-2</c:v>
                </c:pt>
                <c:pt idx="1923">
                  <c:v>2.5029080238301304E-2</c:v>
                </c:pt>
                <c:pt idx="1924">
                  <c:v>2.5029502343212329E-2</c:v>
                </c:pt>
                <c:pt idx="1925">
                  <c:v>2.5029944720786901E-2</c:v>
                </c:pt>
                <c:pt idx="1926">
                  <c:v>2.5030407371264829E-2</c:v>
                </c:pt>
                <c:pt idx="1927">
                  <c:v>2.5030890294406305E-2</c:v>
                </c:pt>
                <c:pt idx="1928">
                  <c:v>2.5031393490451137E-2</c:v>
                </c:pt>
                <c:pt idx="1929">
                  <c:v>2.5031916959239453E-2</c:v>
                </c:pt>
                <c:pt idx="1930">
                  <c:v>2.5032460700851189E-2</c:v>
                </c:pt>
                <c:pt idx="1931">
                  <c:v>2.5033024715206409E-2</c:v>
                </c:pt>
                <c:pt idx="1932">
                  <c:v>2.5033609002385049E-2</c:v>
                </c:pt>
                <c:pt idx="1933">
                  <c:v>2.5034213562387109E-2</c:v>
                </c:pt>
                <c:pt idx="1934">
                  <c:v>2.5034838395132653E-2</c:v>
                </c:pt>
                <c:pt idx="1935">
                  <c:v>2.5035483500781552E-2</c:v>
                </c:pt>
                <c:pt idx="1936">
                  <c:v>2.5036148879014064E-2</c:v>
                </c:pt>
                <c:pt idx="1937">
                  <c:v>2.5036834530229868E-2</c:v>
                </c:pt>
                <c:pt idx="1938">
                  <c:v>2.5037540454109219E-2</c:v>
                </c:pt>
                <c:pt idx="1939">
                  <c:v>2.5038266650891927E-2</c:v>
                </c:pt>
                <c:pt idx="1940">
                  <c:v>2.5039013120418119E-2</c:v>
                </c:pt>
                <c:pt idx="1941">
                  <c:v>2.503977986276773E-2</c:v>
                </c:pt>
                <c:pt idx="1942">
                  <c:v>2.504056687778089E-2</c:v>
                </c:pt>
                <c:pt idx="1943">
                  <c:v>2.5041374165697405E-2</c:v>
                </c:pt>
                <c:pt idx="1944">
                  <c:v>2.5042201726437341E-2</c:v>
                </c:pt>
                <c:pt idx="1945">
                  <c:v>2.5043172333951702E-2</c:v>
                </c:pt>
                <c:pt idx="1946">
                  <c:v>2.5044043336261979E-2</c:v>
                </c:pt>
                <c:pt idx="1947">
                  <c:v>2.5044934611555547E-2</c:v>
                </c:pt>
                <c:pt idx="1948">
                  <c:v>2.5045846159512664E-2</c:v>
                </c:pt>
                <c:pt idx="1949">
                  <c:v>2.50467779802932E-2</c:v>
                </c:pt>
                <c:pt idx="1950">
                  <c:v>2.504773007381722E-2</c:v>
                </c:pt>
                <c:pt idx="1951">
                  <c:v>2.5048702440244597E-2</c:v>
                </c:pt>
                <c:pt idx="1952">
                  <c:v>2.5049695079335521E-2</c:v>
                </c:pt>
                <c:pt idx="1953">
                  <c:v>2.5050707991329801E-2</c:v>
                </c:pt>
                <c:pt idx="1954">
                  <c:v>2.5051741176067566E-2</c:v>
                </c:pt>
                <c:pt idx="1955">
                  <c:v>2.505279463362875E-2</c:v>
                </c:pt>
                <c:pt idx="1956">
                  <c:v>2.5053868364013354E-2</c:v>
                </c:pt>
                <c:pt idx="1957">
                  <c:v>2.5054962367141442E-2</c:v>
                </c:pt>
                <c:pt idx="1958">
                  <c:v>2.5056076643172887E-2</c:v>
                </c:pt>
                <c:pt idx="1959">
                  <c:v>2.5057211191867879E-2</c:v>
                </c:pt>
                <c:pt idx="1960">
                  <c:v>2.5058366013386291E-2</c:v>
                </c:pt>
                <c:pt idx="1961">
                  <c:v>2.5059541107648187E-2</c:v>
                </c:pt>
                <c:pt idx="1962">
                  <c:v>2.5060736474813439E-2</c:v>
                </c:pt>
                <c:pt idx="1963">
                  <c:v>2.5061952114722175E-2</c:v>
                </c:pt>
                <c:pt idx="1964">
                  <c:v>2.5063188027454331E-2</c:v>
                </c:pt>
                <c:pt idx="1965">
                  <c:v>2.5065407310891352E-2</c:v>
                </c:pt>
                <c:pt idx="1966">
                  <c:v>2.5065720671308966E-2</c:v>
                </c:pt>
                <c:pt idx="1967">
                  <c:v>2.5067017402431446E-2</c:v>
                </c:pt>
                <c:pt idx="1968">
                  <c:v>2.506833440629741E-2</c:v>
                </c:pt>
                <c:pt idx="1969">
                  <c:v>2.506967168306673E-2</c:v>
                </c:pt>
                <c:pt idx="1970">
                  <c:v>2.5071013075184112E-2</c:v>
                </c:pt>
                <c:pt idx="1971">
                  <c:v>2.5072337464022709E-2</c:v>
                </c:pt>
                <c:pt idx="1972">
                  <c:v>2.5073644722084509E-2</c:v>
                </c:pt>
                <c:pt idx="1973">
                  <c:v>2.5074934849449448E-2</c:v>
                </c:pt>
                <c:pt idx="1974">
                  <c:v>2.5076207846197462E-2</c:v>
                </c:pt>
                <c:pt idx="1975">
                  <c:v>2.5077463712248615E-2</c:v>
                </c:pt>
                <c:pt idx="1976">
                  <c:v>2.5078702447602907E-2</c:v>
                </c:pt>
                <c:pt idx="1977">
                  <c:v>2.5079924052340274E-2</c:v>
                </c:pt>
                <c:pt idx="1978">
                  <c:v>2.508112852638078E-2</c:v>
                </c:pt>
                <c:pt idx="1979">
                  <c:v>2.5082315869644489E-2</c:v>
                </c:pt>
                <c:pt idx="1980">
                  <c:v>2.5083486082291273E-2</c:v>
                </c:pt>
                <c:pt idx="1981">
                  <c:v>2.5084639164321132E-2</c:v>
                </c:pt>
                <c:pt idx="1982">
                  <c:v>2.5085775115574194E-2</c:v>
                </c:pt>
                <c:pt idx="1983">
                  <c:v>2.508689393621033E-2</c:v>
                </c:pt>
                <c:pt idx="1984">
                  <c:v>2.508799562606967E-2</c:v>
                </c:pt>
                <c:pt idx="1985">
                  <c:v>2.5089080185312085E-2</c:v>
                </c:pt>
                <c:pt idx="1986">
                  <c:v>2.5090147613937575E-2</c:v>
                </c:pt>
                <c:pt idx="1987">
                  <c:v>2.5091197911866203E-2</c:v>
                </c:pt>
                <c:pt idx="1988">
                  <c:v>2.5092231079018035E-2</c:v>
                </c:pt>
                <c:pt idx="1989">
                  <c:v>2.5093247115632877E-2</c:v>
                </c:pt>
                <c:pt idx="1990">
                  <c:v>2.5094246021390987E-2</c:v>
                </c:pt>
                <c:pt idx="1991">
                  <c:v>2.5095227796612107E-2</c:v>
                </c:pt>
                <c:pt idx="1992">
                  <c:v>2.5096192441056431E-2</c:v>
                </c:pt>
                <c:pt idx="1993">
                  <c:v>2.5097139954883829E-2</c:v>
                </c:pt>
                <c:pt idx="1994">
                  <c:v>2.5098070337934431E-2</c:v>
                </c:pt>
                <c:pt idx="1995">
                  <c:v>2.5098983590448043E-2</c:v>
                </c:pt>
                <c:pt idx="1996">
                  <c:v>2.5099879712184858E-2</c:v>
                </c:pt>
                <c:pt idx="1997">
                  <c:v>2.510088287501766E-2</c:v>
                </c:pt>
                <c:pt idx="1998">
                  <c:v>2.5101742288118345E-2</c:v>
                </c:pt>
                <c:pt idx="1999">
                  <c:v>2.5102584570602104E-2</c:v>
                </c:pt>
                <c:pt idx="2000">
                  <c:v>2.5103409722309067E-2</c:v>
                </c:pt>
                <c:pt idx="2001">
                  <c:v>2.5104217743558976E-2</c:v>
                </c:pt>
                <c:pt idx="2002">
                  <c:v>2.5105008633872217E-2</c:v>
                </c:pt>
                <c:pt idx="2003">
                  <c:v>2.5105782393648468E-2</c:v>
                </c:pt>
                <c:pt idx="2004">
                  <c:v>2.5106539022647922E-2</c:v>
                </c:pt>
                <c:pt idx="2005">
                  <c:v>2.5107278521030452E-2</c:v>
                </c:pt>
                <c:pt idx="2006">
                  <c:v>2.510800088871612E-2</c:v>
                </c:pt>
                <c:pt idx="2007">
                  <c:v>2.5108706125704927E-2</c:v>
                </c:pt>
                <c:pt idx="2008">
                  <c:v>2.5109394231996873E-2</c:v>
                </c:pt>
                <c:pt idx="2009">
                  <c:v>2.5110065207671894E-2</c:v>
                </c:pt>
                <c:pt idx="2010">
                  <c:v>2.5110719052650055E-2</c:v>
                </c:pt>
                <c:pt idx="2011">
                  <c:v>2.5111355766851418E-2</c:v>
                </c:pt>
                <c:pt idx="2012">
                  <c:v>2.5111975350515792E-2</c:v>
                </c:pt>
                <c:pt idx="2013">
                  <c:v>2.5112577803403369E-2</c:v>
                </c:pt>
                <c:pt idx="2014">
                  <c:v>2.5113163125514149E-2</c:v>
                </c:pt>
                <c:pt idx="2015">
                  <c:v>2.5113731317087939E-2</c:v>
                </c:pt>
                <c:pt idx="2016">
                  <c:v>2.5114282377964869E-2</c:v>
                </c:pt>
                <c:pt idx="2017">
                  <c:v>2.5116717752613482E-2</c:v>
                </c:pt>
                <c:pt idx="2018">
                  <c:v>2.5117229729048063E-2</c:v>
                </c:pt>
                <c:pt idx="2019">
                  <c:v>2.5117724572387701E-2</c:v>
                </c:pt>
                <c:pt idx="2020">
                  <c:v>2.5118202282659041E-2</c:v>
                </c:pt>
                <c:pt idx="2021">
                  <c:v>2.5118662859862084E-2</c:v>
                </c:pt>
                <c:pt idx="2022">
                  <c:v>2.511910630399683E-2</c:v>
                </c:pt>
                <c:pt idx="2023">
                  <c:v>2.5119532615063278E-2</c:v>
                </c:pt>
                <c:pt idx="2024">
                  <c:v>2.5119941793034783E-2</c:v>
                </c:pt>
                <c:pt idx="2025">
                  <c:v>2.5121237476881664E-2</c:v>
                </c:pt>
                <c:pt idx="2026">
                  <c:v>2.5120708749746257E-2</c:v>
                </c:pt>
                <c:pt idx="2027">
                  <c:v>2.512106652851287E-2</c:v>
                </c:pt>
                <c:pt idx="2028">
                  <c:v>2.512140717418454E-2</c:v>
                </c:pt>
                <c:pt idx="2029">
                  <c:v>2.5122629527696283E-2</c:v>
                </c:pt>
                <c:pt idx="2030">
                  <c:v>2.5122037066322989E-2</c:v>
                </c:pt>
                <c:pt idx="2031">
                  <c:v>2.5122326312789767E-2</c:v>
                </c:pt>
                <c:pt idx="2032">
                  <c:v>2.5122598426134957E-2</c:v>
                </c:pt>
                <c:pt idx="2033">
                  <c:v>2.5122853406438495E-2</c:v>
                </c:pt>
                <c:pt idx="2034">
                  <c:v>2.5123091253673735E-2</c:v>
                </c:pt>
                <c:pt idx="2035">
                  <c:v>2.5123311967814033E-2</c:v>
                </c:pt>
                <c:pt idx="2036">
                  <c:v>2.5123515548912678E-2</c:v>
                </c:pt>
                <c:pt idx="2037">
                  <c:v>2.512370199686309E-2</c:v>
                </c:pt>
                <c:pt idx="2038">
                  <c:v>2.5123871311825141E-2</c:v>
                </c:pt>
                <c:pt idx="2039">
                  <c:v>2.5124023493638958E-2</c:v>
                </c:pt>
                <c:pt idx="2040">
                  <c:v>2.5124158542411124E-2</c:v>
                </c:pt>
                <c:pt idx="2041">
                  <c:v>2.5124276458088346E-2</c:v>
                </c:pt>
                <c:pt idx="2042">
                  <c:v>2.5124377240723916E-2</c:v>
                </c:pt>
                <c:pt idx="2043">
                  <c:v>2.5125342787393201E-2</c:v>
                </c:pt>
                <c:pt idx="2044">
                  <c:v>2.5124527406710229E-2</c:v>
                </c:pt>
                <c:pt idx="2045">
                  <c:v>2.5124576790087616E-2</c:v>
                </c:pt>
                <c:pt idx="2046">
                  <c:v>2.5124609040396706E-2</c:v>
                </c:pt>
                <c:pt idx="2047">
                  <c:v>2.5124624157637498E-2</c:v>
                </c:pt>
                <c:pt idx="2048">
                  <c:v>2.5124622141783348E-2</c:v>
                </c:pt>
                <c:pt idx="2049">
                  <c:v>2.51246029928609E-2</c:v>
                </c:pt>
                <c:pt idx="2050">
                  <c:v>2.512456671084351E-2</c:v>
                </c:pt>
                <c:pt idx="2051">
                  <c:v>2.5124513295784467E-2</c:v>
                </c:pt>
                <c:pt idx="2052">
                  <c:v>2.5124442747630482E-2</c:v>
                </c:pt>
                <c:pt idx="2053">
                  <c:v>2.5124355066408199E-2</c:v>
                </c:pt>
                <c:pt idx="2054">
                  <c:v>2.5124250252090974E-2</c:v>
                </c:pt>
                <c:pt idx="2055">
                  <c:v>2.5124128304732096E-2</c:v>
                </c:pt>
                <c:pt idx="2056">
                  <c:v>2.5123989224278276E-2</c:v>
                </c:pt>
                <c:pt idx="2057">
                  <c:v>2.5124697729785872E-2</c:v>
                </c:pt>
                <c:pt idx="2058">
                  <c:v>2.5123659664112452E-2</c:v>
                </c:pt>
                <c:pt idx="2059">
                  <c:v>2.5123469184427094E-2</c:v>
                </c:pt>
                <c:pt idx="2060">
                  <c:v>2.5123261571673439E-2</c:v>
                </c:pt>
                <c:pt idx="2061">
                  <c:v>2.512303682582484E-2</c:v>
                </c:pt>
                <c:pt idx="2062">
                  <c:v>2.5122794946907945E-2</c:v>
                </c:pt>
                <c:pt idx="2063">
                  <c:v>2.512339322018553E-2</c:v>
                </c:pt>
                <c:pt idx="2064">
                  <c:v>2.5122259789842616E-2</c:v>
                </c:pt>
                <c:pt idx="2065">
                  <c:v>2.5121966511694183E-2</c:v>
                </c:pt>
                <c:pt idx="2066">
                  <c:v>2.5121656100477452E-2</c:v>
                </c:pt>
                <c:pt idx="2067">
                  <c:v>2.5122180861711918E-2</c:v>
                </c:pt>
                <c:pt idx="2068">
                  <c:v>2.5120983878785808E-2</c:v>
                </c:pt>
                <c:pt idx="2069">
                  <c:v>2.5120622068364185E-2</c:v>
                </c:pt>
                <c:pt idx="2070">
                  <c:v>2.5120243124820973E-2</c:v>
                </c:pt>
                <c:pt idx="2071">
                  <c:v>2.511984704823611E-2</c:v>
                </c:pt>
                <c:pt idx="2072">
                  <c:v>2.511943383858295E-2</c:v>
                </c:pt>
                <c:pt idx="2073">
                  <c:v>2.5119003495808201E-2</c:v>
                </c:pt>
                <c:pt idx="2074">
                  <c:v>2.5118556020018445E-2</c:v>
                </c:pt>
                <c:pt idx="2075">
                  <c:v>2.5118091411107102E-2</c:v>
                </c:pt>
                <c:pt idx="2076">
                  <c:v>2.5117609669127461E-2</c:v>
                </c:pt>
                <c:pt idx="2077">
                  <c:v>2.5117950566597713E-2</c:v>
                </c:pt>
                <c:pt idx="2078">
                  <c:v>2.5116594785989932E-2</c:v>
                </c:pt>
                <c:pt idx="2079">
                  <c:v>2.5116061644805399E-2</c:v>
                </c:pt>
                <c:pt idx="2080">
                  <c:v>2.5115511370525923E-2</c:v>
                </c:pt>
                <c:pt idx="2081">
                  <c:v>2.511577868901993E-2</c:v>
                </c:pt>
                <c:pt idx="2082">
                  <c:v>2.5114359422815369E-2</c:v>
                </c:pt>
                <c:pt idx="2083">
                  <c:v>2.5113757749331E-2</c:v>
                </c:pt>
                <c:pt idx="2084">
                  <c:v>2.5113138942778335E-2</c:v>
                </c:pt>
                <c:pt idx="2085">
                  <c:v>2.5112503003157371E-2</c:v>
                </c:pt>
                <c:pt idx="2086">
                  <c:v>2.5111849930468111E-2</c:v>
                </c:pt>
                <c:pt idx="2087">
                  <c:v>2.5111179724683907E-2</c:v>
                </c:pt>
                <c:pt idx="2088">
                  <c:v>2.5110492385858052E-2</c:v>
                </c:pt>
                <c:pt idx="2089">
                  <c:v>2.5109787913963899E-2</c:v>
                </c:pt>
                <c:pt idx="2090">
                  <c:v>2.5109066308974803E-2</c:v>
                </c:pt>
                <c:pt idx="2091">
                  <c:v>2.5108327570944056E-2</c:v>
                </c:pt>
                <c:pt idx="2092">
                  <c:v>2.5107571699818365E-2</c:v>
                </c:pt>
                <c:pt idx="2093">
                  <c:v>2.5106798695624377E-2</c:v>
                </c:pt>
                <c:pt idx="2094">
                  <c:v>2.5106008558362092E-2</c:v>
                </c:pt>
                <c:pt idx="2095">
                  <c:v>2.5106018200102831E-2</c:v>
                </c:pt>
                <c:pt idx="2096">
                  <c:v>2.5104376884659274E-2</c:v>
                </c:pt>
                <c:pt idx="2097">
                  <c:v>2.5103535348218742E-2</c:v>
                </c:pt>
                <c:pt idx="2098">
                  <c:v>2.5102676678656621E-2</c:v>
                </c:pt>
                <c:pt idx="2099">
                  <c:v>2.5101800876079494E-2</c:v>
                </c:pt>
                <c:pt idx="2100">
                  <c:v>2.5100907940407424E-2</c:v>
                </c:pt>
                <c:pt idx="2101">
                  <c:v>2.5097985034250314E-2</c:v>
                </c:pt>
                <c:pt idx="2102">
                  <c:v>2.5097053067186792E-2</c:v>
                </c:pt>
                <c:pt idx="2103">
                  <c:v>2.5096103969506345E-2</c:v>
                </c:pt>
                <c:pt idx="2104">
                  <c:v>2.5095137741129037E-2</c:v>
                </c:pt>
                <c:pt idx="2105">
                  <c:v>2.5094154382214739E-2</c:v>
                </c:pt>
                <c:pt idx="2106">
                  <c:v>2.5093153892363773E-2</c:v>
                </c:pt>
                <c:pt idx="2107">
                  <c:v>2.5092136271975818E-2</c:v>
                </c:pt>
                <c:pt idx="2108">
                  <c:v>2.5091101520891002E-2</c:v>
                </c:pt>
                <c:pt idx="2109">
                  <c:v>2.5090049639029388E-2</c:v>
                </c:pt>
                <c:pt idx="2110">
                  <c:v>2.5088826512149609E-2</c:v>
                </c:pt>
                <c:pt idx="2111">
                  <c:v>2.5087737921731801E-2</c:v>
                </c:pt>
                <c:pt idx="2112">
                  <c:v>2.5086632200697068E-2</c:v>
                </c:pt>
                <c:pt idx="2113">
                  <c:v>2.5085509348965473E-2</c:v>
                </c:pt>
                <c:pt idx="2114">
                  <c:v>2.5084369366457082E-2</c:v>
                </c:pt>
                <c:pt idx="2115">
                  <c:v>2.5083212253411702E-2</c:v>
                </c:pt>
                <c:pt idx="2116">
                  <c:v>2.5082038009669461E-2</c:v>
                </c:pt>
                <c:pt idx="2117">
                  <c:v>2.5080846635230358E-2</c:v>
                </c:pt>
                <c:pt idx="2118">
                  <c:v>2.5079638130014459E-2</c:v>
                </c:pt>
                <c:pt idx="2119">
                  <c:v>2.5079197752839733E-2</c:v>
                </c:pt>
                <c:pt idx="2120">
                  <c:v>2.5077169727731885E-2</c:v>
                </c:pt>
                <c:pt idx="2121">
                  <c:v>2.5075909830585275E-2</c:v>
                </c:pt>
                <c:pt idx="2122">
                  <c:v>2.5074632802661867E-2</c:v>
                </c:pt>
                <c:pt idx="2123">
                  <c:v>2.5073338644121534E-2</c:v>
                </c:pt>
                <c:pt idx="2124">
                  <c:v>2.5072027354964277E-2</c:v>
                </c:pt>
                <c:pt idx="2125">
                  <c:v>2.5070698934950286E-2</c:v>
                </c:pt>
                <c:pt idx="2126">
                  <c:v>2.5069353384399307E-2</c:v>
                </c:pt>
                <c:pt idx="2127">
                  <c:v>2.5067990703231402E-2</c:v>
                </c:pt>
                <c:pt idx="2128">
                  <c:v>2.50666108912867E-2</c:v>
                </c:pt>
                <c:pt idx="2129">
                  <c:v>2.5065213948645138E-2</c:v>
                </c:pt>
                <c:pt idx="2130">
                  <c:v>2.5063799875466586E-2</c:v>
                </c:pt>
                <c:pt idx="2131">
                  <c:v>2.5062368671511237E-2</c:v>
                </c:pt>
                <c:pt idx="2132">
                  <c:v>2.5060920336859027E-2</c:v>
                </c:pt>
                <c:pt idx="2133">
                  <c:v>2.5059454871509956E-2</c:v>
                </c:pt>
                <c:pt idx="2134">
                  <c:v>2.505797227554396E-2</c:v>
                </c:pt>
                <c:pt idx="2135">
                  <c:v>2.5056472548881104E-2</c:v>
                </c:pt>
                <c:pt idx="2136">
                  <c:v>2.5054955691361513E-2</c:v>
                </c:pt>
                <c:pt idx="2137">
                  <c:v>2.5053421703464807E-2</c:v>
                </c:pt>
                <c:pt idx="2138">
                  <c:v>2.5051870584791303E-2</c:v>
                </c:pt>
                <c:pt idx="2139">
                  <c:v>2.5050302335420938E-2</c:v>
                </c:pt>
                <c:pt idx="2140">
                  <c:v>2.5048716955353711E-2</c:v>
                </c:pt>
                <c:pt idx="2141">
                  <c:v>2.504711444466956E-2</c:v>
                </c:pt>
                <c:pt idx="2142">
                  <c:v>2.5045494803288548E-2</c:v>
                </c:pt>
                <c:pt idx="2143">
                  <c:v>2.5043858031130739E-2</c:v>
                </c:pt>
                <c:pt idx="2144">
                  <c:v>2.5042204128435941E-2</c:v>
                </c:pt>
                <c:pt idx="2145">
                  <c:v>2.5040533095044282E-2</c:v>
                </c:pt>
                <c:pt idx="2146">
                  <c:v>2.5038844930955761E-2</c:v>
                </c:pt>
                <c:pt idx="2147">
                  <c:v>2.5037139636090444E-2</c:v>
                </c:pt>
                <c:pt idx="2148">
                  <c:v>2.5035417210688138E-2</c:v>
                </c:pt>
                <c:pt idx="2149">
                  <c:v>2.5033677654588971E-2</c:v>
                </c:pt>
                <c:pt idx="2150">
                  <c:v>2.5031920967792942E-2</c:v>
                </c:pt>
                <c:pt idx="2151">
                  <c:v>2.5030147150300053E-2</c:v>
                </c:pt>
                <c:pt idx="2152">
                  <c:v>2.5028356202270174E-2</c:v>
                </c:pt>
                <c:pt idx="2153">
                  <c:v>2.5026548123463499E-2</c:v>
                </c:pt>
                <c:pt idx="2154">
                  <c:v>2.5024722913880026E-2</c:v>
                </c:pt>
                <c:pt idx="2155">
                  <c:v>2.5022880573679629E-2</c:v>
                </c:pt>
                <c:pt idx="2156">
                  <c:v>2.5021021103022179E-2</c:v>
                </c:pt>
                <c:pt idx="2157">
                  <c:v>2.5019144501507995E-2</c:v>
                </c:pt>
                <c:pt idx="2158">
                  <c:v>2.501725076929695E-2</c:v>
                </c:pt>
                <c:pt idx="2159">
                  <c:v>2.5015339906548917E-2</c:v>
                </c:pt>
                <c:pt idx="2160">
                  <c:v>2.5013411913024086E-2</c:v>
                </c:pt>
                <c:pt idx="2161">
                  <c:v>2.5011466788722458E-2</c:v>
                </c:pt>
                <c:pt idx="2162">
                  <c:v>2.5009504533883842E-2</c:v>
                </c:pt>
                <c:pt idx="2163">
                  <c:v>2.5007525148508236E-2</c:v>
                </c:pt>
                <c:pt idx="2164">
                  <c:v>2.5005528632275897E-2</c:v>
                </c:pt>
                <c:pt idx="2165">
                  <c:v>2.5003514985426634E-2</c:v>
                </c:pt>
                <c:pt idx="2166">
                  <c:v>2.5001484207960445E-2</c:v>
                </c:pt>
                <c:pt idx="2167">
                  <c:v>2.4999436299797395E-2</c:v>
                </c:pt>
                <c:pt idx="2168">
                  <c:v>2.4997371260857548E-2</c:v>
                </c:pt>
                <c:pt idx="2169">
                  <c:v>2.4995289091300776E-2</c:v>
                </c:pt>
                <c:pt idx="2170">
                  <c:v>2.4993189791207016E-2</c:v>
                </c:pt>
                <c:pt idx="2171">
                  <c:v>2.4991073360336458E-2</c:v>
                </c:pt>
                <c:pt idx="2172">
                  <c:v>2.4988939798769039E-2</c:v>
                </c:pt>
                <c:pt idx="2173">
                  <c:v>2.4986789106504759E-2</c:v>
                </c:pt>
                <c:pt idx="2174">
                  <c:v>2.4984621283783426E-2</c:v>
                </c:pt>
                <c:pt idx="2175">
                  <c:v>2.498243633020536E-2</c:v>
                </c:pt>
                <c:pt idx="2176">
                  <c:v>2.4980234245930433E-2</c:v>
                </c:pt>
                <c:pt idx="2177">
                  <c:v>2.4978015031278389E-2</c:v>
                </c:pt>
                <c:pt idx="2178">
                  <c:v>2.4975778685689676E-2</c:v>
                </c:pt>
                <c:pt idx="2179">
                  <c:v>2.4973525209484038E-2</c:v>
                </c:pt>
                <c:pt idx="2180">
                  <c:v>2.4971254602581539E-2</c:v>
                </c:pt>
                <c:pt idx="2181">
                  <c:v>2.496896686514205E-2</c:v>
                </c:pt>
                <c:pt idx="2182">
                  <c:v>2.4966661996925765E-2</c:v>
                </c:pt>
                <c:pt idx="2183">
                  <c:v>2.4964339998012619E-2</c:v>
                </c:pt>
                <c:pt idx="2184">
                  <c:v>2.4962000868562484E-2</c:v>
                </c:pt>
                <c:pt idx="2185">
                  <c:v>2.4959644608415488E-2</c:v>
                </c:pt>
                <c:pt idx="2186">
                  <c:v>2.4957271217651567E-2</c:v>
                </c:pt>
                <c:pt idx="2187">
                  <c:v>2.4954880696110848E-2</c:v>
                </c:pt>
                <c:pt idx="2188">
                  <c:v>2.4952473044033141E-2</c:v>
                </c:pt>
                <c:pt idx="2189">
                  <c:v>2.4950048261178637E-2</c:v>
                </c:pt>
                <c:pt idx="2190">
                  <c:v>2.4947606347627271E-2</c:v>
                </c:pt>
                <c:pt idx="2191">
                  <c:v>2.4945147303458981E-2</c:v>
                </c:pt>
                <c:pt idx="2192">
                  <c:v>2.4942671128753702E-2</c:v>
                </c:pt>
                <c:pt idx="2193">
                  <c:v>2.4940177823351561E-2</c:v>
                </c:pt>
                <c:pt idx="2194">
                  <c:v>2.4937667387172624E-2</c:v>
                </c:pt>
                <c:pt idx="2195">
                  <c:v>2.4935139820456698E-2</c:v>
                </c:pt>
                <c:pt idx="2196">
                  <c:v>2.493259512304391E-2</c:v>
                </c:pt>
                <c:pt idx="2197">
                  <c:v>2.4930033294934262E-2</c:v>
                </c:pt>
                <c:pt idx="2198">
                  <c:v>2.4927454336127752E-2</c:v>
                </c:pt>
                <c:pt idx="2199">
                  <c:v>2.4924858246784254E-2</c:v>
                </c:pt>
                <c:pt idx="2200">
                  <c:v>2.4922245026663958E-2</c:v>
                </c:pt>
                <c:pt idx="2201">
                  <c:v>2.4919614675926738E-2</c:v>
                </c:pt>
                <c:pt idx="2202">
                  <c:v>2.4916967194492656E-2</c:v>
                </c:pt>
                <c:pt idx="2203">
                  <c:v>2.4914302582601522E-2</c:v>
                </c:pt>
                <c:pt idx="2204">
                  <c:v>2.4911620839853654E-2</c:v>
                </c:pt>
                <c:pt idx="2205">
                  <c:v>2.4908921966488862E-2</c:v>
                </c:pt>
                <c:pt idx="2206">
                  <c:v>2.490620596258708E-2</c:v>
                </c:pt>
                <c:pt idx="2207">
                  <c:v>2.4903472827908502E-2</c:v>
                </c:pt>
                <c:pt idx="2208">
                  <c:v>2.4900722562533062E-2</c:v>
                </c:pt>
                <c:pt idx="2209">
                  <c:v>2.4897955166620633E-2</c:v>
                </c:pt>
                <c:pt idx="2210">
                  <c:v>2.4895170640011344E-2</c:v>
                </c:pt>
                <c:pt idx="2211">
                  <c:v>2.4892368982785129E-2</c:v>
                </c:pt>
                <c:pt idx="2212">
                  <c:v>2.4889550194782117E-2</c:v>
                </c:pt>
                <c:pt idx="2213">
                  <c:v>2.4886714276242117E-2</c:v>
                </c:pt>
                <c:pt idx="2214">
                  <c:v>2.4883861227005255E-2</c:v>
                </c:pt>
                <c:pt idx="2215">
                  <c:v>2.4880991047151468E-2</c:v>
                </c:pt>
                <c:pt idx="2216">
                  <c:v>2.4878103736520885E-2</c:v>
                </c:pt>
                <c:pt idx="2217">
                  <c:v>2.4875199295433248E-2</c:v>
                </c:pt>
                <c:pt idx="2218">
                  <c:v>2.487227772364875E-2</c:v>
                </c:pt>
                <c:pt idx="2219">
                  <c:v>2.4869339021087455E-2</c:v>
                </c:pt>
                <c:pt idx="2220">
                  <c:v>2.4866383187989172E-2</c:v>
                </c:pt>
                <c:pt idx="2221">
                  <c:v>2.4863410224194027E-2</c:v>
                </c:pt>
                <c:pt idx="2222">
                  <c:v>2.4860420129781957E-2</c:v>
                </c:pt>
                <c:pt idx="2223">
                  <c:v>2.4857412904673026E-2</c:v>
                </c:pt>
                <c:pt idx="2224">
                  <c:v>2.4854388549027107E-2</c:v>
                </c:pt>
                <c:pt idx="2225">
                  <c:v>2.485134706260439E-2</c:v>
                </c:pt>
                <c:pt idx="2226">
                  <c:v>2.4848288445564748E-2</c:v>
                </c:pt>
                <c:pt idx="2227">
                  <c:v>2.4845212697908181E-2</c:v>
                </c:pt>
                <c:pt idx="2228">
                  <c:v>2.4842119819634689E-2</c:v>
                </c:pt>
                <c:pt idx="2229">
                  <c:v>2.4839009810664336E-2</c:v>
                </c:pt>
                <c:pt idx="2230">
                  <c:v>2.4835882670997123E-2</c:v>
                </c:pt>
                <c:pt idx="2231">
                  <c:v>2.4832738400712984E-2</c:v>
                </c:pt>
                <c:pt idx="2232">
                  <c:v>2.4829576999971792E-2</c:v>
                </c:pt>
                <c:pt idx="2233">
                  <c:v>2.4826398468373867E-2</c:v>
                </c:pt>
                <c:pt idx="2234">
                  <c:v>2.4823202806159017E-2</c:v>
                </c:pt>
                <c:pt idx="2235">
                  <c:v>2.4819990013407178E-2</c:v>
                </c:pt>
                <c:pt idx="2236">
                  <c:v>2.4816760089958478E-2</c:v>
                </c:pt>
                <c:pt idx="2237">
                  <c:v>2.4813513035812917E-2</c:v>
                </c:pt>
                <c:pt idx="2238">
                  <c:v>2.4810248851050432E-2</c:v>
                </c:pt>
                <c:pt idx="2239">
                  <c:v>2.4806967535671021E-2</c:v>
                </c:pt>
                <c:pt idx="2240">
                  <c:v>2.4803669089754621E-2</c:v>
                </c:pt>
                <c:pt idx="2241">
                  <c:v>2.4800353512981488E-2</c:v>
                </c:pt>
                <c:pt idx="2242">
                  <c:v>2.4797020805671366E-2</c:v>
                </c:pt>
                <c:pt idx="2243">
                  <c:v>2.4793670967744319E-2</c:v>
                </c:pt>
                <c:pt idx="2244">
                  <c:v>2.4790303999120411E-2</c:v>
                </c:pt>
                <c:pt idx="2245">
                  <c:v>2.4786919899959514E-2</c:v>
                </c:pt>
                <c:pt idx="2246">
                  <c:v>2.4783518670101756E-2</c:v>
                </c:pt>
                <c:pt idx="2247">
                  <c:v>2.4780100309627073E-2</c:v>
                </c:pt>
                <c:pt idx="2248">
                  <c:v>2.4776664818375593E-2</c:v>
                </c:pt>
                <c:pt idx="2249">
                  <c:v>2.477321219666706E-2</c:v>
                </c:pt>
                <c:pt idx="2250">
                  <c:v>2.4769742444341603E-2</c:v>
                </c:pt>
                <c:pt idx="2251">
                  <c:v>2.4766255561239348E-2</c:v>
                </c:pt>
                <c:pt idx="2252">
                  <c:v>2.4762751547520168E-2</c:v>
                </c:pt>
                <c:pt idx="2253">
                  <c:v>2.4759230403263999E-2</c:v>
                </c:pt>
                <c:pt idx="2254">
                  <c:v>2.4755692128310969E-2</c:v>
                </c:pt>
                <c:pt idx="2255">
                  <c:v>2.4752136722661078E-2</c:v>
                </c:pt>
                <c:pt idx="2256">
                  <c:v>2.4748564186474198E-2</c:v>
                </c:pt>
                <c:pt idx="2257">
                  <c:v>2.4744460311634242E-2</c:v>
                </c:pt>
                <c:pt idx="2258">
                  <c:v>2.4740851066971103E-2</c:v>
                </c:pt>
                <c:pt idx="2259">
                  <c:v>2.473722469169104E-2</c:v>
                </c:pt>
                <c:pt idx="2260">
                  <c:v>2.4733581185634179E-2</c:v>
                </c:pt>
                <c:pt idx="2261">
                  <c:v>2.472992054904033E-2</c:v>
                </c:pt>
                <c:pt idx="2262">
                  <c:v>2.4726242781909491E-2</c:v>
                </c:pt>
                <c:pt idx="2263">
                  <c:v>2.4722547884001855E-2</c:v>
                </c:pt>
                <c:pt idx="2264">
                  <c:v>2.4718835855477295E-2</c:v>
                </c:pt>
                <c:pt idx="2265">
                  <c:v>2.4715106696415745E-2</c:v>
                </c:pt>
                <c:pt idx="2266">
                  <c:v>2.4711360406737271E-2</c:v>
                </c:pt>
                <c:pt idx="2267">
                  <c:v>2.4707596986281999E-2</c:v>
                </c:pt>
                <c:pt idx="2268">
                  <c:v>2.4703816435289738E-2</c:v>
                </c:pt>
                <c:pt idx="2269">
                  <c:v>2.4700018753680553E-2</c:v>
                </c:pt>
                <c:pt idx="2270">
                  <c:v>2.4696203941454442E-2</c:v>
                </c:pt>
                <c:pt idx="2271">
                  <c:v>2.4692371998451534E-2</c:v>
                </c:pt>
                <c:pt idx="2272">
                  <c:v>2.468852292507151E-2</c:v>
                </c:pt>
                <c:pt idx="2273">
                  <c:v>2.4684656720994624E-2</c:v>
                </c:pt>
                <c:pt idx="2274">
                  <c:v>2.4680773386220878E-2</c:v>
                </c:pt>
                <c:pt idx="2275">
                  <c:v>2.467687292075027E-2</c:v>
                </c:pt>
                <c:pt idx="2276">
                  <c:v>2.4672955324902546E-2</c:v>
                </c:pt>
                <c:pt idx="2277">
                  <c:v>2.466958405084263E-2</c:v>
                </c:pt>
                <c:pt idx="2278">
                  <c:v>2.4665068740876706E-2</c:v>
                </c:pt>
                <c:pt idx="2279">
                  <c:v>2.4661099753178206E-2</c:v>
                </c:pt>
                <c:pt idx="2280">
                  <c:v>2.465711363470291E-2</c:v>
                </c:pt>
                <c:pt idx="2281">
                  <c:v>2.4653110385610688E-2</c:v>
                </c:pt>
                <c:pt idx="2282">
                  <c:v>2.4649090005821606E-2</c:v>
                </c:pt>
                <c:pt idx="2283">
                  <c:v>2.464505249557547E-2</c:v>
                </c:pt>
                <c:pt idx="2284">
                  <c:v>2.4640997854632474E-2</c:v>
                </c:pt>
                <c:pt idx="2285">
                  <c:v>2.4636926083072552E-2</c:v>
                </c:pt>
                <c:pt idx="2286">
                  <c:v>2.463283718081577E-2</c:v>
                </c:pt>
                <c:pt idx="2287">
                  <c:v>2.462873114818187E-2</c:v>
                </c:pt>
                <c:pt idx="2288">
                  <c:v>2.4624607984771174E-2</c:v>
                </c:pt>
                <c:pt idx="2289">
                  <c:v>2.4620467690663617E-2</c:v>
                </c:pt>
                <c:pt idx="2290">
                  <c:v>2.461631026601907E-2</c:v>
                </c:pt>
                <c:pt idx="2291">
                  <c:v>2.4612135710837535E-2</c:v>
                </c:pt>
                <c:pt idx="2292">
                  <c:v>2.4607944024959139E-2</c:v>
                </c:pt>
                <c:pt idx="2293">
                  <c:v>2.4603735208383881E-2</c:v>
                </c:pt>
                <c:pt idx="2294">
                  <c:v>2.4599509261351571E-2</c:v>
                </c:pt>
                <c:pt idx="2295">
                  <c:v>2.45952661836224E-2</c:v>
                </c:pt>
                <c:pt idx="2296">
                  <c:v>2.4591005975356239E-2</c:v>
                </c:pt>
                <c:pt idx="2297">
                  <c:v>2.4586728636473154E-2</c:v>
                </c:pt>
                <c:pt idx="2298">
                  <c:v>2.4582434166893208E-2</c:v>
                </c:pt>
                <c:pt idx="2299">
                  <c:v>2.4578122566856209E-2</c:v>
                </c:pt>
                <c:pt idx="2300">
                  <c:v>2.4573793835962476E-2</c:v>
                </c:pt>
                <c:pt idx="2301">
                  <c:v>2.4569447974691627E-2</c:v>
                </c:pt>
                <c:pt idx="2302">
                  <c:v>2.4565084982803853E-2</c:v>
                </c:pt>
                <c:pt idx="2303">
                  <c:v>2.4560704860219218E-2</c:v>
                </c:pt>
                <c:pt idx="2304">
                  <c:v>2.4556307606937722E-2</c:v>
                </c:pt>
                <c:pt idx="2305">
                  <c:v>2.4551893223279109E-2</c:v>
                </c:pt>
                <c:pt idx="2306">
                  <c:v>2.4547461708923635E-2</c:v>
                </c:pt>
                <c:pt idx="2307">
                  <c:v>2.45430130638713E-2</c:v>
                </c:pt>
                <c:pt idx="2308">
                  <c:v>2.4538547288281976E-2</c:v>
                </c:pt>
                <c:pt idx="2309">
                  <c:v>2.4534579453900918E-2</c:v>
                </c:pt>
                <c:pt idx="2310">
                  <c:v>2.4529564345332489E-2</c:v>
                </c:pt>
                <c:pt idx="2311">
                  <c:v>2.4525047177972326E-2</c:v>
                </c:pt>
                <c:pt idx="2312">
                  <c:v>2.4520512879995238E-2</c:v>
                </c:pt>
                <c:pt idx="2313">
                  <c:v>2.4515961451401225E-2</c:v>
                </c:pt>
                <c:pt idx="2314">
                  <c:v>2.4511392892270223E-2</c:v>
                </c:pt>
                <c:pt idx="2315">
                  <c:v>2.4506807202362424E-2</c:v>
                </c:pt>
                <c:pt idx="2316">
                  <c:v>2.4502204382077508E-2</c:v>
                </c:pt>
                <c:pt idx="2317">
                  <c:v>2.4497584431095731E-2</c:v>
                </c:pt>
                <c:pt idx="2318">
                  <c:v>2.4492947349417094E-2</c:v>
                </c:pt>
                <c:pt idx="2319">
                  <c:v>2.4488293137201467E-2</c:v>
                </c:pt>
                <c:pt idx="2320">
                  <c:v>2.4483621794528787E-2</c:v>
                </c:pt>
                <c:pt idx="2321">
                  <c:v>2.4478933321159246E-2</c:v>
                </c:pt>
                <c:pt idx="2322">
                  <c:v>2.4474227717172781E-2</c:v>
                </c:pt>
                <c:pt idx="2323">
                  <c:v>2.4469504982729262E-2</c:v>
                </c:pt>
                <c:pt idx="2324">
                  <c:v>2.4464765117588883E-2</c:v>
                </c:pt>
                <c:pt idx="2325">
                  <c:v>2.4460008121831578E-2</c:v>
                </c:pt>
                <c:pt idx="2326">
                  <c:v>2.4455233995457348E-2</c:v>
                </c:pt>
                <c:pt idx="2327">
                  <c:v>2.4450442738626066E-2</c:v>
                </c:pt>
                <c:pt idx="2328">
                  <c:v>2.4445634351097922E-2</c:v>
                </c:pt>
                <c:pt idx="2329">
                  <c:v>2.4440808832952854E-2</c:v>
                </c:pt>
                <c:pt idx="2330">
                  <c:v>2.4436448886469009E-2</c:v>
                </c:pt>
                <c:pt idx="2331">
                  <c:v>2.443110640505175E-2</c:v>
                </c:pt>
                <c:pt idx="2332">
                  <c:v>2.4426229495135843E-2</c:v>
                </c:pt>
                <c:pt idx="2333">
                  <c:v>2.4421335454682946E-2</c:v>
                </c:pt>
                <c:pt idx="2334">
                  <c:v>2.4415721289390291E-2</c:v>
                </c:pt>
                <c:pt idx="2335">
                  <c:v>2.4410790540541072E-2</c:v>
                </c:pt>
                <c:pt idx="2336">
                  <c:v>2.4405842661154864E-2</c:v>
                </c:pt>
                <c:pt idx="2337">
                  <c:v>2.4400877651231667E-2</c:v>
                </c:pt>
                <c:pt idx="2338">
                  <c:v>2.4395895510531673E-2</c:v>
                </c:pt>
                <c:pt idx="2339">
                  <c:v>2.4390896239454563E-2</c:v>
                </c:pt>
                <c:pt idx="2340">
                  <c:v>2.4385879837600655E-2</c:v>
                </c:pt>
                <c:pt idx="2341">
                  <c:v>2.4380846305289694E-2</c:v>
                </c:pt>
                <c:pt idx="2342">
                  <c:v>2.4375795642361808E-2</c:v>
                </c:pt>
                <c:pt idx="2343">
                  <c:v>2.437072784897687E-2</c:v>
                </c:pt>
                <c:pt idx="2344">
                  <c:v>2.4365642924815134E-2</c:v>
                </c:pt>
                <c:pt idx="2345">
                  <c:v>2.4360540870116409E-2</c:v>
                </c:pt>
                <c:pt idx="2346">
                  <c:v>2.4355421685040568E-2</c:v>
                </c:pt>
                <c:pt idx="2347">
                  <c:v>2.435028536918793E-2</c:v>
                </c:pt>
                <c:pt idx="2348">
                  <c:v>2.4345131922878238E-2</c:v>
                </c:pt>
                <c:pt idx="2349">
                  <c:v>2.433996134579175E-2</c:v>
                </c:pt>
                <c:pt idx="2350">
                  <c:v>2.4334773638328144E-2</c:v>
                </c:pt>
                <c:pt idx="2351">
                  <c:v>2.432956880032755E-2</c:v>
                </c:pt>
                <c:pt idx="2352">
                  <c:v>2.4324346831550159E-2</c:v>
                </c:pt>
                <c:pt idx="2353">
                  <c:v>2.4319107732235778E-2</c:v>
                </c:pt>
                <c:pt idx="2354">
                  <c:v>2.4313851502544281E-2</c:v>
                </c:pt>
                <c:pt idx="2355">
                  <c:v>2.4308578142155923E-2</c:v>
                </c:pt>
                <c:pt idx="2356">
                  <c:v>2.430328765115064E-2</c:v>
                </c:pt>
                <c:pt idx="2357">
                  <c:v>2.4297980029688304E-2</c:v>
                </c:pt>
                <c:pt idx="2358">
                  <c:v>2.4292655277609043E-2</c:v>
                </c:pt>
                <c:pt idx="2359">
                  <c:v>2.4287313394832921E-2</c:v>
                </c:pt>
                <c:pt idx="2360">
                  <c:v>2.4281954381679682E-2</c:v>
                </c:pt>
                <c:pt idx="2361">
                  <c:v>2.4277879271090708E-2</c:v>
                </c:pt>
                <c:pt idx="2362">
                  <c:v>2.427118496352243E-2</c:v>
                </c:pt>
                <c:pt idx="2363">
                  <c:v>2.4265774558598352E-2</c:v>
                </c:pt>
                <c:pt idx="2364">
                  <c:v>2.4260347023217221E-2</c:v>
                </c:pt>
                <c:pt idx="2365">
                  <c:v>2.425490235713923E-2</c:v>
                </c:pt>
                <c:pt idx="2366">
                  <c:v>2.4249440560604185E-2</c:v>
                </c:pt>
                <c:pt idx="2367">
                  <c:v>2.4243961633292344E-2</c:v>
                </c:pt>
                <c:pt idx="2368">
                  <c:v>2.4238465575683321E-2</c:v>
                </c:pt>
                <c:pt idx="2369">
                  <c:v>2.4232952387377438E-2</c:v>
                </c:pt>
                <c:pt idx="2370">
                  <c:v>2.4227422068454629E-2</c:v>
                </c:pt>
                <c:pt idx="2371">
                  <c:v>2.4221874619074768E-2</c:v>
                </c:pt>
                <c:pt idx="2372">
                  <c:v>2.4216310039237854E-2</c:v>
                </c:pt>
                <c:pt idx="2373">
                  <c:v>2.4210728328624143E-2</c:v>
                </c:pt>
                <c:pt idx="2374">
                  <c:v>2.4205129487553378E-2</c:v>
                </c:pt>
                <c:pt idx="2375">
                  <c:v>2.4199513515945625E-2</c:v>
                </c:pt>
                <c:pt idx="2376">
                  <c:v>2.4193880413720947E-2</c:v>
                </c:pt>
                <c:pt idx="2377">
                  <c:v>2.4188230181039216E-2</c:v>
                </c:pt>
                <c:pt idx="2378">
                  <c:v>2.4182562817660624E-2</c:v>
                </c:pt>
                <c:pt idx="2379">
                  <c:v>2.4176878323984852E-2</c:v>
                </c:pt>
                <c:pt idx="2380">
                  <c:v>2.4171176699532282E-2</c:v>
                </c:pt>
                <c:pt idx="2381">
                  <c:v>2.4165457944542723E-2</c:v>
                </c:pt>
                <c:pt idx="2382">
                  <c:v>2.4159701154724544E-2</c:v>
                </c:pt>
                <c:pt idx="2383">
                  <c:v>2.4153942471567547E-2</c:v>
                </c:pt>
                <c:pt idx="2384">
                  <c:v>2.4148166655715286E-2</c:v>
                </c:pt>
                <c:pt idx="2385">
                  <c:v>2.4142373707194409E-2</c:v>
                </c:pt>
                <c:pt idx="2386">
                  <c:v>2.413656362603156E-2</c:v>
                </c:pt>
                <c:pt idx="2387">
                  <c:v>2.4130736412226739E-2</c:v>
                </c:pt>
                <c:pt idx="2388">
                  <c:v>2.4124892065753301E-2</c:v>
                </c:pt>
                <c:pt idx="2389">
                  <c:v>2.4119419042871737E-2</c:v>
                </c:pt>
                <c:pt idx="2390">
                  <c:v>2.4113151974907154E-2</c:v>
                </c:pt>
                <c:pt idx="2391">
                  <c:v>2.4107256230481156E-2</c:v>
                </c:pt>
                <c:pt idx="2392">
                  <c:v>2.410134335343983E-2</c:v>
                </c:pt>
                <c:pt idx="2393">
                  <c:v>2.4095795323191282E-2</c:v>
                </c:pt>
                <c:pt idx="2394">
                  <c:v>2.4089466201431264E-2</c:v>
                </c:pt>
                <c:pt idx="2395">
                  <c:v>2.4083501926464024E-2</c:v>
                </c:pt>
                <c:pt idx="2396">
                  <c:v>2.4077520518854811E-2</c:v>
                </c:pt>
                <c:pt idx="2397">
                  <c:v>2.4071521978656918E-2</c:v>
                </c:pt>
                <c:pt idx="2398">
                  <c:v>2.4065506305843698E-2</c:v>
                </c:pt>
                <c:pt idx="2399">
                  <c:v>2.4059473500361861E-2</c:v>
                </c:pt>
                <c:pt idx="2400">
                  <c:v>2.4053423562291343E-2</c:v>
                </c:pt>
                <c:pt idx="2401">
                  <c:v>2.4047356491578853E-2</c:v>
                </c:pt>
                <c:pt idx="2402">
                  <c:v>2.4041272288277682E-2</c:v>
                </c:pt>
                <c:pt idx="2403">
                  <c:v>2.4035170952334539E-2</c:v>
                </c:pt>
                <c:pt idx="2404">
                  <c:v>2.402905248377607E-2</c:v>
                </c:pt>
                <c:pt idx="2405">
                  <c:v>2.4022916882655565E-2</c:v>
                </c:pt>
                <c:pt idx="2406">
                  <c:v>2.4016764148919734E-2</c:v>
                </c:pt>
                <c:pt idx="2407">
                  <c:v>2.4010953461655049E-2</c:v>
                </c:pt>
                <c:pt idx="2408">
                  <c:v>2.4004407283602092E-2</c:v>
                </c:pt>
                <c:pt idx="2409">
                  <c:v>2.3998203152046926E-2</c:v>
                </c:pt>
                <c:pt idx="2410">
                  <c:v>2.399198188790308E-2</c:v>
                </c:pt>
                <c:pt idx="2411">
                  <c:v>2.3985743491143907E-2</c:v>
                </c:pt>
                <c:pt idx="2412">
                  <c:v>2.3979487961849344E-2</c:v>
                </c:pt>
                <c:pt idx="2413">
                  <c:v>2.3969824066085721E-2</c:v>
                </c:pt>
                <c:pt idx="2414">
                  <c:v>2.3963530214645701E-2</c:v>
                </c:pt>
                <c:pt idx="2415">
                  <c:v>2.3957219232668692E-2</c:v>
                </c:pt>
                <c:pt idx="2416">
                  <c:v>2.3950891120074758E-2</c:v>
                </c:pt>
                <c:pt idx="2417">
                  <c:v>2.3944545877103707E-2</c:v>
                </c:pt>
                <c:pt idx="2418">
                  <c:v>2.3938183503515731E-2</c:v>
                </c:pt>
                <c:pt idx="2419">
                  <c:v>2.3931803999390766E-2</c:v>
                </c:pt>
                <c:pt idx="2420">
                  <c:v>2.3925407364808748E-2</c:v>
                </c:pt>
                <c:pt idx="2421">
                  <c:v>2.3918993599769678E-2</c:v>
                </c:pt>
                <c:pt idx="2422">
                  <c:v>2.3911642606435635E-2</c:v>
                </c:pt>
                <c:pt idx="2423">
                  <c:v>2.3905192133000241E-2</c:v>
                </c:pt>
                <c:pt idx="2424">
                  <c:v>2.3898724529107795E-2</c:v>
                </c:pt>
                <c:pt idx="2425">
                  <c:v>2.3892239794758297E-2</c:v>
                </c:pt>
                <c:pt idx="2426">
                  <c:v>2.3885737929951745E-2</c:v>
                </c:pt>
                <c:pt idx="2427">
                  <c:v>2.3879218934528268E-2</c:v>
                </c:pt>
                <c:pt idx="2428">
                  <c:v>2.3872682808647738E-2</c:v>
                </c:pt>
                <c:pt idx="2429">
                  <c:v>2.386612955223022E-2</c:v>
                </c:pt>
                <c:pt idx="2430">
                  <c:v>2.3859559165355648E-2</c:v>
                </c:pt>
                <c:pt idx="2431">
                  <c:v>2.385329060868191E-2</c:v>
                </c:pt>
                <c:pt idx="2432">
                  <c:v>2.3846366999995539E-2</c:v>
                </c:pt>
                <c:pt idx="2433">
                  <c:v>2.3839745221589936E-2</c:v>
                </c:pt>
                <c:pt idx="2434">
                  <c:v>2.3833106312727281E-2</c:v>
                </c:pt>
                <c:pt idx="2435">
                  <c:v>2.3826450273247701E-2</c:v>
                </c:pt>
                <c:pt idx="2436">
                  <c:v>2.3819777103311068E-2</c:v>
                </c:pt>
                <c:pt idx="2437">
                  <c:v>2.3813086802917383E-2</c:v>
                </c:pt>
                <c:pt idx="2438">
                  <c:v>2.3806379372066644E-2</c:v>
                </c:pt>
                <c:pt idx="2439">
                  <c:v>2.379965481059898E-2</c:v>
                </c:pt>
                <c:pt idx="2440">
                  <c:v>2.3792913118674264E-2</c:v>
                </c:pt>
                <c:pt idx="2441">
                  <c:v>2.3786154296292494E-2</c:v>
                </c:pt>
                <c:pt idx="2442">
                  <c:v>2.3779378343373736E-2</c:v>
                </c:pt>
                <c:pt idx="2443">
                  <c:v>2.3772585259917989E-2</c:v>
                </c:pt>
                <c:pt idx="2444">
                  <c:v>2.3765775046085125E-2</c:v>
                </c:pt>
                <c:pt idx="2445">
                  <c:v>2.3758947701715272E-2</c:v>
                </c:pt>
                <c:pt idx="2446">
                  <c:v>2.375210322680843E-2</c:v>
                </c:pt>
                <c:pt idx="2447">
                  <c:v>2.3745241621444535E-2</c:v>
                </c:pt>
                <c:pt idx="2448">
                  <c:v>2.3738362885623587E-2</c:v>
                </c:pt>
                <c:pt idx="2449">
                  <c:v>2.3731467019265651E-2</c:v>
                </c:pt>
                <c:pt idx="2450">
                  <c:v>2.3724554022370725E-2</c:v>
                </c:pt>
                <c:pt idx="2451">
                  <c:v>2.3717623895178619E-2</c:v>
                </c:pt>
                <c:pt idx="2452">
                  <c:v>2.3710676637369588E-2</c:v>
                </c:pt>
                <c:pt idx="2453">
                  <c:v>2.3703712248943631E-2</c:v>
                </c:pt>
                <c:pt idx="2454">
                  <c:v>2.3696730730220494E-2</c:v>
                </c:pt>
                <c:pt idx="2455">
                  <c:v>2.3689732081040304E-2</c:v>
                </c:pt>
                <c:pt idx="2456">
                  <c:v>2.3682716301323126E-2</c:v>
                </c:pt>
                <c:pt idx="2457">
                  <c:v>2.3675683391068958E-2</c:v>
                </c:pt>
                <c:pt idx="2458">
                  <c:v>2.3668633350437673E-2</c:v>
                </c:pt>
                <c:pt idx="2459">
                  <c:v>2.3661566179189464E-2</c:v>
                </c:pt>
                <c:pt idx="2460">
                  <c:v>2.3654481877484201E-2</c:v>
                </c:pt>
                <c:pt idx="2461">
                  <c:v>2.3647380445481758E-2</c:v>
                </c:pt>
                <c:pt idx="2462">
                  <c:v>2.364026188286239E-2</c:v>
                </c:pt>
                <c:pt idx="2463">
                  <c:v>2.3633126189785969E-2</c:v>
                </c:pt>
                <c:pt idx="2464">
                  <c:v>2.3625973366172559E-2</c:v>
                </c:pt>
                <c:pt idx="2465">
                  <c:v>2.3618803412261968E-2</c:v>
                </c:pt>
                <c:pt idx="2466">
                  <c:v>2.3611616327734453E-2</c:v>
                </c:pt>
                <c:pt idx="2467">
                  <c:v>2.360441211282982E-2</c:v>
                </c:pt>
                <c:pt idx="2468">
                  <c:v>2.3597190767388199E-2</c:v>
                </c:pt>
                <c:pt idx="2469">
                  <c:v>2.3589952291409588E-2</c:v>
                </c:pt>
                <c:pt idx="2470">
                  <c:v>2.3582696685133797E-2</c:v>
                </c:pt>
                <c:pt idx="2471">
                  <c:v>2.3575423948241081E-2</c:v>
                </c:pt>
                <c:pt idx="2472">
                  <c:v>2.3568134080971248E-2</c:v>
                </c:pt>
                <c:pt idx="2473">
                  <c:v>2.3560827083244362E-2</c:v>
                </c:pt>
                <c:pt idx="2474">
                  <c:v>2.3553502955060424E-2</c:v>
                </c:pt>
                <c:pt idx="2475">
                  <c:v>2.354616169625956E-2</c:v>
                </c:pt>
                <c:pt idx="2476">
                  <c:v>2.3538803307241452E-2</c:v>
                </c:pt>
                <c:pt idx="2477">
                  <c:v>2.3531427787686354E-2</c:v>
                </c:pt>
                <c:pt idx="2478">
                  <c:v>2.3524035137514332E-2</c:v>
                </c:pt>
                <c:pt idx="2479">
                  <c:v>2.3516625356965193E-2</c:v>
                </c:pt>
                <c:pt idx="2480">
                  <c:v>2.3509198446118873E-2</c:v>
                </c:pt>
                <c:pt idx="2481">
                  <c:v>2.3501754404655628E-2</c:v>
                </c:pt>
                <c:pt idx="2482">
                  <c:v>2.349429323273533E-2</c:v>
                </c:pt>
                <c:pt idx="2483">
                  <c:v>2.3486814930517852E-2</c:v>
                </c:pt>
                <c:pt idx="2484">
                  <c:v>2.3479319497683449E-2</c:v>
                </c:pt>
                <c:pt idx="2485">
                  <c:v>2.3471806934391992E-2</c:v>
                </c:pt>
                <c:pt idx="2486">
                  <c:v>2.3464277240643483E-2</c:v>
                </c:pt>
                <c:pt idx="2487">
                  <c:v>2.3456730416597793E-2</c:v>
                </c:pt>
                <c:pt idx="2488">
                  <c:v>2.3449166462015114E-2</c:v>
                </c:pt>
                <c:pt idx="2489">
                  <c:v>2.3441585484649252E-2</c:v>
                </c:pt>
                <c:pt idx="2490">
                  <c:v>2.3434005367395372E-2</c:v>
                </c:pt>
                <c:pt idx="2491">
                  <c:v>2.3426439791549569E-2</c:v>
                </c:pt>
                <c:pt idx="2492">
                  <c:v>2.3418888756872036E-2</c:v>
                </c:pt>
                <c:pt idx="2493">
                  <c:v>2.3411352263522645E-2</c:v>
                </c:pt>
                <c:pt idx="2494">
                  <c:v>2.3403830311741203E-2</c:v>
                </c:pt>
                <c:pt idx="2495">
                  <c:v>2.3396322901207967E-2</c:v>
                </c:pt>
                <c:pt idx="2496">
                  <c:v>2.3388830032002872E-2</c:v>
                </c:pt>
                <c:pt idx="2497">
                  <c:v>2.3381351704125919E-2</c:v>
                </c:pt>
                <c:pt idx="2498">
                  <c:v>2.3373887917657044E-2</c:v>
                </c:pt>
                <c:pt idx="2499">
                  <c:v>2.336643867251631E-2</c:v>
                </c:pt>
                <c:pt idx="2500">
                  <c:v>2.3359003968623782E-2</c:v>
                </c:pt>
                <c:pt idx="2501">
                  <c:v>2.3351583806219267E-2</c:v>
                </c:pt>
                <c:pt idx="2502">
                  <c:v>2.3344178185142894E-2</c:v>
                </c:pt>
                <c:pt idx="2503">
                  <c:v>2.3336787105314727E-2</c:v>
                </c:pt>
                <c:pt idx="2504">
                  <c:v>2.3329410566894637E-2</c:v>
                </c:pt>
                <c:pt idx="2505">
                  <c:v>2.3322048569882625E-2</c:v>
                </c:pt>
                <c:pt idx="2506">
                  <c:v>2.3314701114118819E-2</c:v>
                </c:pt>
                <c:pt idx="2507">
                  <c:v>2.3307368199603218E-2</c:v>
                </c:pt>
                <c:pt idx="2508">
                  <c:v>2.3300049826575631E-2</c:v>
                </c:pt>
                <c:pt idx="2509">
                  <c:v>2.3292745994876185E-2</c:v>
                </c:pt>
                <c:pt idx="2510">
                  <c:v>2.3285456704504881E-2</c:v>
                </c:pt>
                <c:pt idx="2511">
                  <c:v>2.3278181955381783E-2</c:v>
                </c:pt>
                <c:pt idx="2512">
                  <c:v>2.3270921747746698E-2</c:v>
                </c:pt>
                <c:pt idx="2513">
                  <c:v>2.3263676081359819E-2</c:v>
                </c:pt>
                <c:pt idx="2514">
                  <c:v>2.3256444956301081E-2</c:v>
                </c:pt>
                <c:pt idx="2515">
                  <c:v>2.3249228372490549E-2</c:v>
                </c:pt>
                <c:pt idx="2516">
                  <c:v>2.3242026330247967E-2</c:v>
                </c:pt>
                <c:pt idx="2517">
                  <c:v>2.3233813230287836E-2</c:v>
                </c:pt>
                <c:pt idx="2518">
                  <c:v>2.3226642347999871E-2</c:v>
                </c:pt>
                <c:pt idx="2519">
                  <c:v>2.3219486006880175E-2</c:v>
                </c:pt>
                <c:pt idx="2520">
                  <c:v>2.321234420708862E-2</c:v>
                </c:pt>
                <c:pt idx="2521">
                  <c:v>2.3205216948785079E-2</c:v>
                </c:pt>
                <c:pt idx="2522">
                  <c:v>2.3198104231649808E-2</c:v>
                </c:pt>
                <c:pt idx="2523">
                  <c:v>2.3191006055922614E-2</c:v>
                </c:pt>
                <c:pt idx="2524">
                  <c:v>2.3183922421443626E-2</c:v>
                </c:pt>
                <c:pt idx="2525">
                  <c:v>2.3176853328372715E-2</c:v>
                </c:pt>
                <c:pt idx="2526">
                  <c:v>2.316979877655001E-2</c:v>
                </c:pt>
                <c:pt idx="2527">
                  <c:v>2.3162758766055447E-2</c:v>
                </c:pt>
                <c:pt idx="2528">
                  <c:v>2.3155733296968961E-2</c:v>
                </c:pt>
                <c:pt idx="2529">
                  <c:v>2.3148722369130681E-2</c:v>
                </c:pt>
                <c:pt idx="2530">
                  <c:v>2.3141725982540606E-2</c:v>
                </c:pt>
                <c:pt idx="2531">
                  <c:v>2.3134744137438545E-2</c:v>
                </c:pt>
                <c:pt idx="2532">
                  <c:v>2.312777683358469E-2</c:v>
                </c:pt>
                <c:pt idx="2533">
                  <c:v>2.3120824071058976E-2</c:v>
                </c:pt>
                <c:pt idx="2534">
                  <c:v>2.3113885849781468E-2</c:v>
                </c:pt>
                <c:pt idx="2535">
                  <c:v>2.3106962169991974E-2</c:v>
                </c:pt>
                <c:pt idx="2536">
                  <c:v>2.3100053031370749E-2</c:v>
                </c:pt>
                <c:pt idx="2537">
                  <c:v>2.3093407210836858E-2</c:v>
                </c:pt>
                <c:pt idx="2538">
                  <c:v>2.3086278377952851E-2</c:v>
                </c:pt>
                <c:pt idx="2539">
                  <c:v>2.3079412863395987E-2</c:v>
                </c:pt>
                <c:pt idx="2540">
                  <c:v>2.3072561890007393E-2</c:v>
                </c:pt>
                <c:pt idx="2541">
                  <c:v>2.3065725458026876E-2</c:v>
                </c:pt>
                <c:pt idx="2542">
                  <c:v>2.3058903567214628E-2</c:v>
                </c:pt>
                <c:pt idx="2543">
                  <c:v>2.305209621797033E-2</c:v>
                </c:pt>
                <c:pt idx="2544">
                  <c:v>2.3045303409814366E-2</c:v>
                </c:pt>
                <c:pt idx="2545">
                  <c:v>2.3038525142906607E-2</c:v>
                </c:pt>
                <c:pt idx="2546">
                  <c:v>2.3031761417406926E-2</c:v>
                </c:pt>
                <c:pt idx="2547">
                  <c:v>2.3025012233315323E-2</c:v>
                </c:pt>
                <c:pt idx="2548">
                  <c:v>2.3018277590391989E-2</c:v>
                </c:pt>
                <c:pt idx="2549">
                  <c:v>2.3011557488716861E-2</c:v>
                </c:pt>
                <c:pt idx="2550">
                  <c:v>2.3004851928529746E-2</c:v>
                </c:pt>
                <c:pt idx="2551">
                  <c:v>2.2998160909590837E-2</c:v>
                </c:pt>
                <c:pt idx="2552">
                  <c:v>2.2991484431820197E-2</c:v>
                </c:pt>
                <c:pt idx="2553">
                  <c:v>2.2984822495457635E-2</c:v>
                </c:pt>
                <c:pt idx="2554">
                  <c:v>2.2978175100423215E-2</c:v>
                </c:pt>
                <c:pt idx="2555">
                  <c:v>2.2971542246716936E-2</c:v>
                </c:pt>
                <c:pt idx="2556">
                  <c:v>2.2964923934098991E-2</c:v>
                </c:pt>
                <c:pt idx="2557">
                  <c:v>2.2958320163048995E-2</c:v>
                </c:pt>
                <c:pt idx="2558">
                  <c:v>2.2951730933167269E-2</c:v>
                </c:pt>
                <c:pt idx="2559">
                  <c:v>2.2945156244453813E-2</c:v>
                </c:pt>
                <c:pt idx="2560">
                  <c:v>2.2938596097148434E-2</c:v>
                </c:pt>
                <c:pt idx="2561">
                  <c:v>2.2932050491171196E-2</c:v>
                </c:pt>
                <c:pt idx="2562">
                  <c:v>2.2925519426522101E-2</c:v>
                </c:pt>
                <c:pt idx="2563">
                  <c:v>2.2919002903041275E-2</c:v>
                </c:pt>
                <c:pt idx="2564">
                  <c:v>2.2912500920968526E-2</c:v>
                </c:pt>
                <c:pt idx="2565">
                  <c:v>2.2906013480143983E-2</c:v>
                </c:pt>
                <c:pt idx="2566">
                  <c:v>2.2899540580567646E-2</c:v>
                </c:pt>
                <c:pt idx="2567">
                  <c:v>2.2893082222239514E-2</c:v>
                </c:pt>
                <c:pt idx="2568">
                  <c:v>2.2886638405399395E-2</c:v>
                </c:pt>
                <c:pt idx="2569">
                  <c:v>2.2879291848836303E-2</c:v>
                </c:pt>
                <c:pt idx="2570">
                  <c:v>2.2872879191790929E-2</c:v>
                </c:pt>
                <c:pt idx="2571">
                  <c:v>2.2866481075993761E-2</c:v>
                </c:pt>
                <c:pt idx="2572">
                  <c:v>2.2860097501444798E-2</c:v>
                </c:pt>
                <c:pt idx="2573">
                  <c:v>2.2853728468383849E-2</c:v>
                </c:pt>
                <c:pt idx="2574">
                  <c:v>2.2847373976411234E-2</c:v>
                </c:pt>
                <c:pt idx="2575">
                  <c:v>2.284103402576676E-2</c:v>
                </c:pt>
                <c:pt idx="2576">
                  <c:v>2.2834708616290555E-2</c:v>
                </c:pt>
                <c:pt idx="2577">
                  <c:v>2.2828397748302365E-2</c:v>
                </c:pt>
                <c:pt idx="2578">
                  <c:v>2.2822101421482444E-2</c:v>
                </c:pt>
                <c:pt idx="2579">
                  <c:v>2.2815819635910728E-2</c:v>
                </c:pt>
                <c:pt idx="2580">
                  <c:v>2.280955239174709E-2</c:v>
                </c:pt>
                <c:pt idx="2581">
                  <c:v>2.2803299688751721E-2</c:v>
                </c:pt>
                <c:pt idx="2582">
                  <c:v>2.2797061527004558E-2</c:v>
                </c:pt>
                <c:pt idx="2583">
                  <c:v>2.2790837906745409E-2</c:v>
                </c:pt>
                <c:pt idx="2584">
                  <c:v>2.2784628827574593E-2</c:v>
                </c:pt>
                <c:pt idx="2585">
                  <c:v>2.2778434289811855E-2</c:v>
                </c:pt>
                <c:pt idx="2586">
                  <c:v>2.2772254293057514E-2</c:v>
                </c:pt>
                <c:pt idx="2587">
                  <c:v>2.276608883795106E-2</c:v>
                </c:pt>
                <c:pt idx="2588">
                  <c:v>2.2759937923853002E-2</c:v>
                </c:pt>
                <c:pt idx="2589">
                  <c:v>2.2753489034670338E-2</c:v>
                </c:pt>
                <c:pt idx="2590">
                  <c:v>2.2747370584657034E-2</c:v>
                </c:pt>
                <c:pt idx="2591">
                  <c:v>2.2741266677916983E-2</c:v>
                </c:pt>
                <c:pt idx="2592">
                  <c:v>2.2735177314556765E-2</c:v>
                </c:pt>
                <c:pt idx="2593">
                  <c:v>2.2729102494443154E-2</c:v>
                </c:pt>
                <c:pt idx="2594">
                  <c:v>2.2723042217682732E-2</c:v>
                </c:pt>
                <c:pt idx="2595">
                  <c:v>2.2716996484222207E-2</c:v>
                </c:pt>
                <c:pt idx="2596">
                  <c:v>2.271096529406158E-2</c:v>
                </c:pt>
                <c:pt idx="2597">
                  <c:v>2.2705235465250162E-2</c:v>
                </c:pt>
                <c:pt idx="2598">
                  <c:v>2.2698946543613374E-2</c:v>
                </c:pt>
                <c:pt idx="2599">
                  <c:v>2.2692958983379086E-2</c:v>
                </c:pt>
                <c:pt idx="2600">
                  <c:v>2.268698596641805E-2</c:v>
                </c:pt>
                <c:pt idx="2601">
                  <c:v>2.2681316958494957E-2</c:v>
                </c:pt>
                <c:pt idx="2602">
                  <c:v>2.267508356234238E-2</c:v>
                </c:pt>
                <c:pt idx="2603">
                  <c:v>2.2669154175254391E-2</c:v>
                </c:pt>
                <c:pt idx="2604">
                  <c:v>2.2663239331466301E-2</c:v>
                </c:pt>
                <c:pt idx="2605">
                  <c:v>2.2657339030951462E-2</c:v>
                </c:pt>
                <c:pt idx="2606">
                  <c:v>2.2651453273736522E-2</c:v>
                </c:pt>
                <c:pt idx="2607">
                  <c:v>2.2645582059768188E-2</c:v>
                </c:pt>
                <c:pt idx="2608">
                  <c:v>2.2639725389073106E-2</c:v>
                </c:pt>
                <c:pt idx="2609">
                  <c:v>2.2633883261677923E-2</c:v>
                </c:pt>
                <c:pt idx="2610">
                  <c:v>2.2628055677555992E-2</c:v>
                </c:pt>
                <c:pt idx="2611">
                  <c:v>2.2622242636707313E-2</c:v>
                </c:pt>
                <c:pt idx="2612">
                  <c:v>2.2616444139131886E-2</c:v>
                </c:pt>
                <c:pt idx="2613">
                  <c:v>2.2610660184803066E-2</c:v>
                </c:pt>
                <c:pt idx="2614">
                  <c:v>2.260489077380079E-2</c:v>
                </c:pt>
                <c:pt idx="2615">
                  <c:v>2.259943476628834E-2</c:v>
                </c:pt>
                <c:pt idx="2616">
                  <c:v>2.2593395581456122E-2</c:v>
                </c:pt>
                <c:pt idx="2617">
                  <c:v>2.2587669800193666E-2</c:v>
                </c:pt>
                <c:pt idx="2618">
                  <c:v>2.2581958562204463E-2</c:v>
                </c:pt>
                <c:pt idx="2619">
                  <c:v>2.2576261867461866E-2</c:v>
                </c:pt>
                <c:pt idx="2620">
                  <c:v>2.2570579715939232E-2</c:v>
                </c:pt>
                <c:pt idx="2621">
                  <c:v>2.256491210774314E-2</c:v>
                </c:pt>
                <c:pt idx="2622">
                  <c:v>2.255925904276701E-2</c:v>
                </c:pt>
                <c:pt idx="2623">
                  <c:v>2.2553620520984197E-2</c:v>
                </c:pt>
                <c:pt idx="2624">
                  <c:v>2.2547996542501281E-2</c:v>
                </c:pt>
                <c:pt idx="2625">
                  <c:v>2.2542387107264972E-2</c:v>
                </c:pt>
                <c:pt idx="2626">
                  <c:v>2.2536792215248624E-2</c:v>
                </c:pt>
                <c:pt idx="2627">
                  <c:v>2.2531211866478884E-2</c:v>
                </c:pt>
                <c:pt idx="2628">
                  <c:v>2.2525646060929105E-2</c:v>
                </c:pt>
                <c:pt idx="2629">
                  <c:v>2.2520403250316789E-2</c:v>
                </c:pt>
                <c:pt idx="2630">
                  <c:v>2.2514558079596014E-2</c:v>
                </c:pt>
                <c:pt idx="2631">
                  <c:v>2.2509035903759411E-2</c:v>
                </c:pt>
                <c:pt idx="2632">
                  <c:v>2.2503528271116124E-2</c:v>
                </c:pt>
                <c:pt idx="2633">
                  <c:v>2.249803518174609E-2</c:v>
                </c:pt>
                <c:pt idx="2634">
                  <c:v>2.2492556635596017E-2</c:v>
                </c:pt>
                <c:pt idx="2635">
                  <c:v>2.24874052547408E-2</c:v>
                </c:pt>
                <c:pt idx="2636">
                  <c:v>2.2481643172955756E-2</c:v>
                </c:pt>
                <c:pt idx="2637">
                  <c:v>2.2476208256492214E-2</c:v>
                </c:pt>
                <c:pt idx="2638">
                  <c:v>2.2470787883168697E-2</c:v>
                </c:pt>
                <c:pt idx="2639">
                  <c:v>2.2465697475306801E-2</c:v>
                </c:pt>
                <c:pt idx="2640">
                  <c:v>2.2459990766288129E-2</c:v>
                </c:pt>
                <c:pt idx="2641">
                  <c:v>2.2454614022651143E-2</c:v>
                </c:pt>
                <c:pt idx="2642">
                  <c:v>2.2449251822234118E-2</c:v>
                </c:pt>
                <c:pt idx="2643">
                  <c:v>2.2443904165037054E-2</c:v>
                </c:pt>
                <c:pt idx="2644">
                  <c:v>2.2438571051059952E-2</c:v>
                </c:pt>
                <c:pt idx="2645">
                  <c:v>2.2433252480169585E-2</c:v>
                </c:pt>
                <c:pt idx="2646">
                  <c:v>2.2427948452632407E-2</c:v>
                </c:pt>
                <c:pt idx="2647">
                  <c:v>2.2422658968181963E-2</c:v>
                </c:pt>
                <c:pt idx="2648">
                  <c:v>2.2417384027004772E-2</c:v>
                </c:pt>
                <c:pt idx="2649">
                  <c:v>2.2412446120461116E-2</c:v>
                </c:pt>
                <c:pt idx="2650">
                  <c:v>2.2406877774177048E-2</c:v>
                </c:pt>
                <c:pt idx="2651">
                  <c:v>2.240164646255316E-2</c:v>
                </c:pt>
                <c:pt idx="2652">
                  <c:v>2.2396429694122588E-2</c:v>
                </c:pt>
                <c:pt idx="2653">
                  <c:v>2.2391552815594906E-2</c:v>
                </c:pt>
                <c:pt idx="2654">
                  <c:v>2.2386039786814749E-2</c:v>
                </c:pt>
                <c:pt idx="2655">
                  <c:v>2.2380866647910835E-2</c:v>
                </c:pt>
                <c:pt idx="2656">
                  <c:v>2.2375708052200238E-2</c:v>
                </c:pt>
                <c:pt idx="2657">
                  <c:v>2.2370563999736248E-2</c:v>
                </c:pt>
                <c:pt idx="2658">
                  <c:v>2.2365434490385638E-2</c:v>
                </c:pt>
                <c:pt idx="2659">
                  <c:v>2.236031952425499E-2</c:v>
                </c:pt>
                <c:pt idx="2660">
                  <c:v>2.2355219101264368E-2</c:v>
                </c:pt>
                <c:pt idx="2661">
                  <c:v>2.2350133221467061E-2</c:v>
                </c:pt>
                <c:pt idx="2662">
                  <c:v>2.2345061884836426E-2</c:v>
                </c:pt>
                <c:pt idx="2663">
                  <c:v>2.2340005091345816E-2</c:v>
                </c:pt>
                <c:pt idx="2664">
                  <c:v>2.2334962841075168E-2</c:v>
                </c:pt>
                <c:pt idx="2665">
                  <c:v>2.2329935133944545E-2</c:v>
                </c:pt>
                <c:pt idx="2666">
                  <c:v>2.2324921969980593E-2</c:v>
                </c:pt>
                <c:pt idx="2667">
                  <c:v>2.232025881241384E-2</c:v>
                </c:pt>
                <c:pt idx="2668">
                  <c:v>2.2314939271526057E-2</c:v>
                </c:pt>
                <c:pt idx="2669">
                  <c:v>2.2309969737008828E-2</c:v>
                </c:pt>
                <c:pt idx="2670">
                  <c:v>2.230501474571156E-2</c:v>
                </c:pt>
                <c:pt idx="2671">
                  <c:v>2.2300074297527672E-2</c:v>
                </c:pt>
                <c:pt idx="2672">
                  <c:v>2.2295148392510455E-2</c:v>
                </c:pt>
                <c:pt idx="2673">
                  <c:v>2.2287456520651006E-2</c:v>
                </c:pt>
                <c:pt idx="2674">
                  <c:v>2.2282564462772214E-2</c:v>
                </c:pt>
                <c:pt idx="2675">
                  <c:v>2.2277686946061692E-2</c:v>
                </c:pt>
                <c:pt idx="2676">
                  <c:v>2.2272823970759248E-2</c:v>
                </c:pt>
                <c:pt idx="2677">
                  <c:v>2.2267975536545137E-2</c:v>
                </c:pt>
                <c:pt idx="2678">
                  <c:v>2.2263141643579232E-2</c:v>
                </c:pt>
                <c:pt idx="2679">
                  <c:v>2.225832229170166E-2</c:v>
                </c:pt>
                <c:pt idx="2680">
                  <c:v>2.225351748115223E-2</c:v>
                </c:pt>
                <c:pt idx="2681">
                  <c:v>2.2248044074704154E-2</c:v>
                </c:pt>
                <c:pt idx="2682">
                  <c:v>2.2243270423869532E-2</c:v>
                </c:pt>
                <c:pt idx="2683">
                  <c:v>2.223851131420318E-2</c:v>
                </c:pt>
                <c:pt idx="2684">
                  <c:v>2.2233766745705097E-2</c:v>
                </c:pt>
                <c:pt idx="2685">
                  <c:v>2.2229036718615092E-2</c:v>
                </c:pt>
                <c:pt idx="2686">
                  <c:v>2.222432123261342E-2</c:v>
                </c:pt>
                <c:pt idx="2687">
                  <c:v>2.2219620287780018E-2</c:v>
                </c:pt>
                <c:pt idx="2688">
                  <c:v>2.2214933884274757E-2</c:v>
                </c:pt>
                <c:pt idx="2689">
                  <c:v>2.2210262021857829E-2</c:v>
                </c:pt>
                <c:pt idx="2690">
                  <c:v>2.2205604700689108E-2</c:v>
                </c:pt>
                <c:pt idx="2691">
                  <c:v>2.2200299853407657E-2</c:v>
                </c:pt>
                <c:pt idx="2692">
                  <c:v>2.2195673691953743E-2</c:v>
                </c:pt>
                <c:pt idx="2693">
                  <c:v>2.2191417192560792E-2</c:v>
                </c:pt>
                <c:pt idx="2694">
                  <c:v>2.2186464992870469E-2</c:v>
                </c:pt>
                <c:pt idx="2695">
                  <c:v>2.2181882454921364E-2</c:v>
                </c:pt>
                <c:pt idx="2696">
                  <c:v>2.2177314458220465E-2</c:v>
                </c:pt>
                <c:pt idx="2697">
                  <c:v>2.2173119150838971E-2</c:v>
                </c:pt>
                <c:pt idx="2698">
                  <c:v>2.216858099586716E-2</c:v>
                </c:pt>
                <c:pt idx="2699">
                  <c:v>2.2163697715607E-2</c:v>
                </c:pt>
                <c:pt idx="2700">
                  <c:v>2.2159187883818987E-2</c:v>
                </c:pt>
                <c:pt idx="2701">
                  <c:v>2.2154692593119307E-2</c:v>
                </c:pt>
                <c:pt idx="2702">
                  <c:v>2.2150211843827705E-2</c:v>
                </c:pt>
                <c:pt idx="2703">
                  <c:v>2.21457456355445E-2</c:v>
                </c:pt>
                <c:pt idx="2704">
                  <c:v>2.2141293968509501E-2</c:v>
                </c:pt>
                <c:pt idx="2705">
                  <c:v>2.2136856842562835E-2</c:v>
                </c:pt>
                <c:pt idx="2706">
                  <c:v>2.2132434258024247E-2</c:v>
                </c:pt>
                <c:pt idx="2707">
                  <c:v>2.2128026214573993E-2</c:v>
                </c:pt>
                <c:pt idx="2708">
                  <c:v>2.2123632712451879E-2</c:v>
                </c:pt>
                <c:pt idx="2709">
                  <c:v>2.2119253751338164E-2</c:v>
                </c:pt>
                <c:pt idx="2710">
                  <c:v>2.2114889331472654E-2</c:v>
                </c:pt>
                <c:pt idx="2711">
                  <c:v>2.2110539452775413E-2</c:v>
                </c:pt>
                <c:pt idx="2712">
                  <c:v>2.2106204115406314E-2</c:v>
                </c:pt>
                <c:pt idx="2713">
                  <c:v>2.2101883319205484E-2</c:v>
                </c:pt>
                <c:pt idx="2714">
                  <c:v>2.2097577064013052E-2</c:v>
                </c:pt>
                <c:pt idx="2715">
                  <c:v>2.2093285350068825E-2</c:v>
                </c:pt>
                <c:pt idx="2716">
                  <c:v>2.2089008177372804E-2</c:v>
                </c:pt>
                <c:pt idx="2717">
                  <c:v>2.2084745545845053E-2</c:v>
                </c:pt>
                <c:pt idx="2718">
                  <c:v>2.2080497455645443E-2</c:v>
                </c:pt>
                <c:pt idx="2719">
                  <c:v>2.2076263906534166E-2</c:v>
                </c:pt>
                <c:pt idx="2720">
                  <c:v>2.2072044898591159E-2</c:v>
                </c:pt>
                <c:pt idx="2721">
                  <c:v>2.2067840431736485E-2</c:v>
                </c:pt>
                <c:pt idx="2722">
                  <c:v>2.2063650506289889E-2</c:v>
                </c:pt>
                <c:pt idx="2723">
                  <c:v>2.2059475121931627E-2</c:v>
                </c:pt>
                <c:pt idx="2724">
                  <c:v>2.2055314278821569E-2</c:v>
                </c:pt>
                <c:pt idx="2725">
                  <c:v>2.205116797671991E-2</c:v>
                </c:pt>
                <c:pt idx="2726">
                  <c:v>2.2047036215946392E-2</c:v>
                </c:pt>
                <c:pt idx="2727">
                  <c:v>2.2042918996421079E-2</c:v>
                </c:pt>
                <c:pt idx="2728">
                  <c:v>2.2038816317904164E-2</c:v>
                </c:pt>
                <c:pt idx="2729">
                  <c:v>2.2034728180555518E-2</c:v>
                </c:pt>
                <c:pt idx="2730">
                  <c:v>2.203065458461495E-2</c:v>
                </c:pt>
                <c:pt idx="2731">
                  <c:v>2.2026595529762716E-2</c:v>
                </c:pt>
                <c:pt idx="2732">
                  <c:v>2.2022551015998815E-2</c:v>
                </c:pt>
                <c:pt idx="2733">
                  <c:v>2.2018521043563055E-2</c:v>
                </c:pt>
                <c:pt idx="2734">
                  <c:v>2.2014505612295565E-2</c:v>
                </c:pt>
                <c:pt idx="2735">
                  <c:v>2.2010504722036472E-2</c:v>
                </c:pt>
                <c:pt idx="2736">
                  <c:v>2.2006518373105521E-2</c:v>
                </c:pt>
                <c:pt idx="2737">
                  <c:v>2.200254656534284E-2</c:v>
                </c:pt>
                <c:pt idx="2738">
                  <c:v>2.1998589298668492E-2</c:v>
                </c:pt>
                <c:pt idx="2739">
                  <c:v>2.1994646573242349E-2</c:v>
                </c:pt>
                <c:pt idx="2740">
                  <c:v>2.1990718389064412E-2</c:v>
                </c:pt>
                <c:pt idx="2741">
                  <c:v>2.1986804746054744E-2</c:v>
                </c:pt>
                <c:pt idx="2742">
                  <c:v>2.1982905644213346E-2</c:v>
                </c:pt>
                <c:pt idx="2743">
                  <c:v>2.1979415132173941E-2</c:v>
                </c:pt>
                <c:pt idx="2744">
                  <c:v>2.1975151063955423E-2</c:v>
                </c:pt>
                <c:pt idx="2745">
                  <c:v>2.1971691240207925E-2</c:v>
                </c:pt>
                <c:pt idx="2746">
                  <c:v>2.1967454648290641E-2</c:v>
                </c:pt>
                <c:pt idx="2747">
                  <c:v>2.1963628252370526E-2</c:v>
                </c:pt>
                <c:pt idx="2748">
                  <c:v>2.1959816397538745E-2</c:v>
                </c:pt>
                <c:pt idx="2749">
                  <c:v>2.1956019083955169E-2</c:v>
                </c:pt>
                <c:pt idx="2750">
                  <c:v>2.1952236311459927E-2</c:v>
                </c:pt>
                <c:pt idx="2751">
                  <c:v>2.1948468080292827E-2</c:v>
                </c:pt>
                <c:pt idx="2752">
                  <c:v>2.1944714390054187E-2</c:v>
                </c:pt>
                <c:pt idx="2753">
                  <c:v>2.194097524114369E-2</c:v>
                </c:pt>
                <c:pt idx="2754">
                  <c:v>2.193725063324159E-2</c:v>
                </c:pt>
                <c:pt idx="2755">
                  <c:v>2.1933540566827503E-2</c:v>
                </c:pt>
                <c:pt idx="2756">
                  <c:v>2.1929845041341878E-2</c:v>
                </c:pt>
                <c:pt idx="2757">
                  <c:v>2.1926164057024522E-2</c:v>
                </c:pt>
                <c:pt idx="2758">
                  <c:v>2.1922497613875436E-2</c:v>
                </c:pt>
                <c:pt idx="2759">
                  <c:v>2.1918845712054491E-2</c:v>
                </c:pt>
                <c:pt idx="2760">
                  <c:v>2.1915208351401816E-2</c:v>
                </c:pt>
                <c:pt idx="2761">
                  <c:v>2.1911585531757538E-2</c:v>
                </c:pt>
                <c:pt idx="2762">
                  <c:v>2.1907977253361466E-2</c:v>
                </c:pt>
                <c:pt idx="2763">
                  <c:v>2.1904383516213599E-2</c:v>
                </c:pt>
                <c:pt idx="2764">
                  <c:v>2.190080432007413E-2</c:v>
                </c:pt>
                <c:pt idx="2765">
                  <c:v>2.1897239665182866E-2</c:v>
                </c:pt>
                <c:pt idx="2766">
                  <c:v>2.1893689551459872E-2</c:v>
                </c:pt>
                <c:pt idx="2767">
                  <c:v>2.1890153978985083E-2</c:v>
                </c:pt>
                <c:pt idx="2768">
                  <c:v>2.1886632947438756E-2</c:v>
                </c:pt>
                <c:pt idx="2769">
                  <c:v>2.1883126457380442E-2</c:v>
                </c:pt>
                <c:pt idx="2770">
                  <c:v>2.1879634508330525E-2</c:v>
                </c:pt>
                <c:pt idx="2771">
                  <c:v>2.1876157100368943E-2</c:v>
                </c:pt>
                <c:pt idx="2772">
                  <c:v>2.1872694233575629E-2</c:v>
                </c:pt>
                <c:pt idx="2773">
                  <c:v>2.1869245908030521E-2</c:v>
                </c:pt>
                <c:pt idx="2774">
                  <c:v>2.1865812123733619E-2</c:v>
                </c:pt>
                <c:pt idx="2775">
                  <c:v>2.1862392880445114E-2</c:v>
                </c:pt>
                <c:pt idx="2776">
                  <c:v>2.1858988178324879E-2</c:v>
                </c:pt>
                <c:pt idx="2777">
                  <c:v>2.1855598017532785E-2</c:v>
                </c:pt>
                <c:pt idx="2778">
                  <c:v>2.1852222397749088E-2</c:v>
                </c:pt>
                <c:pt idx="2779">
                  <c:v>2.1848861319133661E-2</c:v>
                </c:pt>
                <c:pt idx="2780">
                  <c:v>2.1845514781686504E-2</c:v>
                </c:pt>
                <c:pt idx="2781">
                  <c:v>2.1842182785567488E-2</c:v>
                </c:pt>
                <c:pt idx="2782">
                  <c:v>2.1838865330376933E-2</c:v>
                </c:pt>
                <c:pt idx="2783">
                  <c:v>2.183556241651452E-2</c:v>
                </c:pt>
                <c:pt idx="2784">
                  <c:v>2.1832274043660505E-2</c:v>
                </c:pt>
                <c:pt idx="2785">
                  <c:v>2.182900021213463E-2</c:v>
                </c:pt>
                <c:pt idx="2786">
                  <c:v>2.1825740921537218E-2</c:v>
                </c:pt>
                <c:pt idx="2787">
                  <c:v>2.1822496172427819E-2</c:v>
                </c:pt>
                <c:pt idx="2788">
                  <c:v>2.1819265964166945E-2</c:v>
                </c:pt>
                <c:pt idx="2789">
                  <c:v>2.1816050297234213E-2</c:v>
                </c:pt>
                <c:pt idx="2790">
                  <c:v>2.1812849171389814E-2</c:v>
                </c:pt>
                <c:pt idx="2791">
                  <c:v>2.1809662586793621E-2</c:v>
                </c:pt>
                <c:pt idx="2792">
                  <c:v>2.1806490543365697E-2</c:v>
                </c:pt>
                <c:pt idx="2793">
                  <c:v>2.1803333040866235E-2</c:v>
                </c:pt>
                <c:pt idx="2794">
                  <c:v>2.1800190079694914E-2</c:v>
                </c:pt>
                <c:pt idx="2795">
                  <c:v>2.1797061659771799E-2</c:v>
                </c:pt>
                <c:pt idx="2796">
                  <c:v>2.1793947780857081E-2</c:v>
                </c:pt>
                <c:pt idx="2797">
                  <c:v>2.1791287143466676E-2</c:v>
                </c:pt>
                <c:pt idx="2798">
                  <c:v>2.1787763646532454E-2</c:v>
                </c:pt>
                <c:pt idx="2799">
                  <c:v>2.1784693391202481E-2</c:v>
                </c:pt>
                <c:pt idx="2800">
                  <c:v>2.1781637676880905E-2</c:v>
                </c:pt>
                <c:pt idx="2801">
                  <c:v>2.1778596503807535E-2</c:v>
                </c:pt>
                <c:pt idx="2802">
                  <c:v>2.1775569871822498E-2</c:v>
                </c:pt>
                <c:pt idx="2803">
                  <c:v>2.177255778100573E-2</c:v>
                </c:pt>
                <c:pt idx="2804">
                  <c:v>2.1769560231437168E-2</c:v>
                </c:pt>
                <c:pt idx="2805">
                  <c:v>2.176657722295694E-2</c:v>
                </c:pt>
                <c:pt idx="2806">
                  <c:v>2.1763608755644981E-2</c:v>
                </c:pt>
                <c:pt idx="2807">
                  <c:v>2.1760654829501291E-2</c:v>
                </c:pt>
                <c:pt idx="2808">
                  <c:v>2.1757715444365999E-2</c:v>
                </c:pt>
                <c:pt idx="2809">
                  <c:v>2.1754790600558849E-2</c:v>
                </c:pt>
                <c:pt idx="2810">
                  <c:v>2.1751880297840032E-2</c:v>
                </c:pt>
                <c:pt idx="2811">
                  <c:v>2.1748984536129612E-2</c:v>
                </c:pt>
                <c:pt idx="2812">
                  <c:v>2.1746103315747334E-2</c:v>
                </c:pt>
                <c:pt idx="2813">
                  <c:v>2.1743236636613261E-2</c:v>
                </c:pt>
                <c:pt idx="2814">
                  <c:v>2.1740384498487586E-2</c:v>
                </c:pt>
                <c:pt idx="2815">
                  <c:v>2.1737546901450244E-2</c:v>
                </c:pt>
                <c:pt idx="2816">
                  <c:v>2.1734723845581172E-2</c:v>
                </c:pt>
                <c:pt idx="2817">
                  <c:v>2.1731915331040241E-2</c:v>
                </c:pt>
                <c:pt idx="2818">
                  <c:v>2.1729121357347836E-2</c:v>
                </c:pt>
                <c:pt idx="2819">
                  <c:v>2.1726341924983572E-2</c:v>
                </c:pt>
                <c:pt idx="2820">
                  <c:v>2.1723577033787578E-2</c:v>
                </c:pt>
                <c:pt idx="2821">
                  <c:v>2.1720826683679917E-2</c:v>
                </c:pt>
                <c:pt idx="2822">
                  <c:v>2.1718090874580653E-2</c:v>
                </c:pt>
                <c:pt idx="2823">
                  <c:v>2.1715369606889467E-2</c:v>
                </c:pt>
                <c:pt idx="2824">
                  <c:v>2.1712662880206679E-2</c:v>
                </c:pt>
                <c:pt idx="2825">
                  <c:v>2.170997069469216E-2</c:v>
                </c:pt>
                <c:pt idx="2826">
                  <c:v>2.1707293050425847E-2</c:v>
                </c:pt>
                <c:pt idx="2827">
                  <c:v>2.170462994716793E-2</c:v>
                </c:pt>
                <c:pt idx="2828">
                  <c:v>2.1701981385078284E-2</c:v>
                </c:pt>
                <c:pt idx="2829">
                  <c:v>2.1699347364076971E-2</c:v>
                </c:pt>
                <c:pt idx="2830">
                  <c:v>2.1696727884403799E-2</c:v>
                </c:pt>
                <c:pt idx="2831">
                  <c:v>2.1694122945739025E-2</c:v>
                </c:pt>
                <c:pt idx="2832">
                  <c:v>2.169153254824252E-2</c:v>
                </c:pt>
                <c:pt idx="2833">
                  <c:v>2.1688956691754413E-2</c:v>
                </c:pt>
                <c:pt idx="2834">
                  <c:v>2.1686395376674383E-2</c:v>
                </c:pt>
                <c:pt idx="2835">
                  <c:v>2.1683848602602751E-2</c:v>
                </c:pt>
                <c:pt idx="2836">
                  <c:v>2.1681316369619452E-2</c:v>
                </c:pt>
                <c:pt idx="2837">
                  <c:v>2.1678798677804423E-2</c:v>
                </c:pt>
                <c:pt idx="2838">
                  <c:v>2.1676295527397471E-2</c:v>
                </c:pt>
                <c:pt idx="2839">
                  <c:v>2.1673806917679173E-2</c:v>
                </c:pt>
                <c:pt idx="2840">
                  <c:v>2.1671332849448888E-2</c:v>
                </c:pt>
                <c:pt idx="2841">
                  <c:v>2.1668873322147064E-2</c:v>
                </c:pt>
                <c:pt idx="2842">
                  <c:v>2.1666428336093446E-2</c:v>
                </c:pt>
                <c:pt idx="2843">
                  <c:v>2.1663997891208098E-2</c:v>
                </c:pt>
                <c:pt idx="2844">
                  <c:v>2.1661581987331147E-2</c:v>
                </c:pt>
                <c:pt idx="2845">
                  <c:v>2.1659180624702401E-2</c:v>
                </c:pt>
                <c:pt idx="2846">
                  <c:v>2.1656793803241925E-2</c:v>
                </c:pt>
                <c:pt idx="2847">
                  <c:v>2.1654421522789846E-2</c:v>
                </c:pt>
                <c:pt idx="2848">
                  <c:v>2.1652063783506037E-2</c:v>
                </c:pt>
                <c:pt idx="2849">
                  <c:v>2.1650204784311455E-2</c:v>
                </c:pt>
                <c:pt idx="2850">
                  <c:v>2.1647391928603099E-2</c:v>
                </c:pt>
                <c:pt idx="2851">
                  <c:v>2.1645077812664226E-2</c:v>
                </c:pt>
                <c:pt idx="2852">
                  <c:v>2.1642778237893623E-2</c:v>
                </c:pt>
                <c:pt idx="2853">
                  <c:v>2.1640493204451161E-2</c:v>
                </c:pt>
                <c:pt idx="2854">
                  <c:v>2.1638222712017097E-2</c:v>
                </c:pt>
                <c:pt idx="2855">
                  <c:v>2.1635966760751302E-2</c:v>
                </c:pt>
                <c:pt idx="2856">
                  <c:v>2.1633725350653776E-2</c:v>
                </c:pt>
                <c:pt idx="2857">
                  <c:v>2.1631498481564648E-2</c:v>
                </c:pt>
                <c:pt idx="2858">
                  <c:v>2.162928615364379E-2</c:v>
                </c:pt>
                <c:pt idx="2859">
                  <c:v>2.1627088366891201E-2</c:v>
                </c:pt>
                <c:pt idx="2860">
                  <c:v>2.1624905121386817E-2</c:v>
                </c:pt>
                <c:pt idx="2861">
                  <c:v>2.1622736416890831E-2</c:v>
                </c:pt>
                <c:pt idx="2862">
                  <c:v>2.1620582253563114E-2</c:v>
                </c:pt>
                <c:pt idx="2863">
                  <c:v>2.1618442631403667E-2</c:v>
                </c:pt>
                <c:pt idx="2864">
                  <c:v>2.1616317550412489E-2</c:v>
                </c:pt>
                <c:pt idx="2865">
                  <c:v>2.1614207010349773E-2</c:v>
                </c:pt>
                <c:pt idx="2866">
                  <c:v>2.1612111011455326E-2</c:v>
                </c:pt>
                <c:pt idx="2867">
                  <c:v>2.1610029553968957E-2</c:v>
                </c:pt>
                <c:pt idx="2868">
                  <c:v>2.1607962637411049E-2</c:v>
                </c:pt>
                <c:pt idx="2869">
                  <c:v>2.1605910261941474E-2</c:v>
                </c:pt>
                <c:pt idx="2870">
                  <c:v>2.1603872427640169E-2</c:v>
                </c:pt>
                <c:pt idx="2871">
                  <c:v>2.1601849134667006E-2</c:v>
                </c:pt>
                <c:pt idx="2872">
                  <c:v>2.1599840382622304E-2</c:v>
                </c:pt>
                <c:pt idx="2873">
                  <c:v>2.1597846171665935E-2</c:v>
                </c:pt>
                <c:pt idx="2874">
                  <c:v>2.1595866502037708E-2</c:v>
                </c:pt>
                <c:pt idx="2875">
                  <c:v>2.1593901373417879E-2</c:v>
                </c:pt>
                <c:pt idx="2876">
                  <c:v>2.1591950785886382E-2</c:v>
                </c:pt>
                <c:pt idx="2877">
                  <c:v>2.1590014739603092E-2</c:v>
                </c:pt>
                <c:pt idx="2878">
                  <c:v>2.1588093234408134E-2</c:v>
                </c:pt>
                <c:pt idx="2879">
                  <c:v>2.1586186270301511E-2</c:v>
                </c:pt>
                <c:pt idx="2880">
                  <c:v>2.1584293847363156E-2</c:v>
                </c:pt>
                <c:pt idx="2881">
                  <c:v>2.1582148883636521E-2</c:v>
                </c:pt>
                <c:pt idx="2882">
                  <c:v>2.1580287620412975E-2</c:v>
                </c:pt>
                <c:pt idx="2883">
                  <c:v>2.157844089811789E-2</c:v>
                </c:pt>
                <c:pt idx="2884">
                  <c:v>2.1576608717071011E-2</c:v>
                </c:pt>
                <c:pt idx="2885">
                  <c:v>2.1574791077032529E-2</c:v>
                </c:pt>
                <c:pt idx="2886">
                  <c:v>2.1572987978162317E-2</c:v>
                </c:pt>
                <c:pt idx="2887">
                  <c:v>2.1571199420380438E-2</c:v>
                </c:pt>
                <c:pt idx="2888">
                  <c:v>2.1569425403766829E-2</c:v>
                </c:pt>
                <c:pt idx="2889">
                  <c:v>2.1567665928321489E-2</c:v>
                </c:pt>
                <c:pt idx="2890">
                  <c:v>2.1565920994044419E-2</c:v>
                </c:pt>
                <c:pt idx="2891">
                  <c:v>2.156419060069581E-2</c:v>
                </c:pt>
                <c:pt idx="2892">
                  <c:v>2.1562474748595406E-2</c:v>
                </c:pt>
                <c:pt idx="2893">
                  <c:v>2.1560773437663272E-2</c:v>
                </c:pt>
                <c:pt idx="2894">
                  <c:v>2.1559086667979344E-2</c:v>
                </c:pt>
                <c:pt idx="2895">
                  <c:v>2.1557414439223876E-2</c:v>
                </c:pt>
                <c:pt idx="2896">
                  <c:v>2.1555756751476807E-2</c:v>
                </c:pt>
                <c:pt idx="2897">
                  <c:v>2.1554113605057879E-2</c:v>
                </c:pt>
                <c:pt idx="2898">
                  <c:v>2.155248499980722E-2</c:v>
                </c:pt>
                <c:pt idx="2899">
                  <c:v>2.1550870935564959E-2</c:v>
                </c:pt>
                <c:pt idx="2900">
                  <c:v>2.1549271412411031E-2</c:v>
                </c:pt>
                <c:pt idx="2901">
                  <c:v>2.1548526050132466E-2</c:v>
                </c:pt>
                <c:pt idx="2902">
                  <c:v>2.1546959576408398E-2</c:v>
                </c:pt>
                <c:pt idx="2903">
                  <c:v>2.1545407645557901E-2</c:v>
                </c:pt>
                <c:pt idx="2904">
                  <c:v>2.1543870257580977E-2</c:v>
                </c:pt>
                <c:pt idx="2905">
                  <c:v>2.154234741250427E-2</c:v>
                </c:pt>
                <c:pt idx="2906">
                  <c:v>2.1540839110354426E-2</c:v>
                </c:pt>
                <c:pt idx="2907">
                  <c:v>2.1539345350998218E-2</c:v>
                </c:pt>
                <c:pt idx="2908">
                  <c:v>2.1537866134515582E-2</c:v>
                </c:pt>
                <c:pt idx="2909">
                  <c:v>2.1536941642266161E-2</c:v>
                </c:pt>
                <c:pt idx="2910">
                  <c:v>2.1534951330277607E-2</c:v>
                </c:pt>
                <c:pt idx="2911">
                  <c:v>2.1533515742442333E-2</c:v>
                </c:pt>
                <c:pt idx="2912">
                  <c:v>2.1532094697533921E-2</c:v>
                </c:pt>
                <c:pt idx="2913">
                  <c:v>2.1531232190374894E-2</c:v>
                </c:pt>
                <c:pt idx="2914">
                  <c:v>2.1529296236284523E-2</c:v>
                </c:pt>
                <c:pt idx="2915">
                  <c:v>2.1527918819916891E-2</c:v>
                </c:pt>
                <c:pt idx="2916">
                  <c:v>2.1526555946502768E-2</c:v>
                </c:pt>
                <c:pt idx="2917">
                  <c:v>2.1525207615908926E-2</c:v>
                </c:pt>
                <c:pt idx="2918">
                  <c:v>2.1523873828188655E-2</c:v>
                </c:pt>
                <c:pt idx="2919">
                  <c:v>2.1522554583341957E-2</c:v>
                </c:pt>
                <c:pt idx="2920">
                  <c:v>2.1521249881395477E-2</c:v>
                </c:pt>
                <c:pt idx="2921">
                  <c:v>2.1519959722295923E-2</c:v>
                </c:pt>
                <c:pt idx="2922">
                  <c:v>2.1518684106069941E-2</c:v>
                </c:pt>
                <c:pt idx="2923">
                  <c:v>2.1517423032717531E-2</c:v>
                </c:pt>
                <c:pt idx="2924">
                  <c:v>2.1516176502212048E-2</c:v>
                </c:pt>
                <c:pt idx="2925">
                  <c:v>2.1514944514633427E-2</c:v>
                </c:pt>
                <c:pt idx="2926">
                  <c:v>2.1513727069821797E-2</c:v>
                </c:pt>
                <c:pt idx="2927">
                  <c:v>2.1513081620827545E-2</c:v>
                </c:pt>
                <c:pt idx="2928">
                  <c:v>2.1511335808979126E-2</c:v>
                </c:pt>
                <c:pt idx="2929">
                  <c:v>2.1510161992814858E-2</c:v>
                </c:pt>
                <c:pt idx="2930">
                  <c:v>2.1509002719524162E-2</c:v>
                </c:pt>
                <c:pt idx="2931">
                  <c:v>2.1507857989133683E-2</c:v>
                </c:pt>
                <c:pt idx="2932">
                  <c:v>2.1506727801563486E-2</c:v>
                </c:pt>
                <c:pt idx="2933">
                  <c:v>2.1504011440960369E-2</c:v>
                </c:pt>
                <c:pt idx="2934">
                  <c:v>2.1502914625202152E-2</c:v>
                </c:pt>
                <c:pt idx="2935">
                  <c:v>2.1501832350612204E-2</c:v>
                </c:pt>
                <c:pt idx="2936">
                  <c:v>2.1500764617270463E-2</c:v>
                </c:pt>
                <c:pt idx="2937">
                  <c:v>2.1499711424937118E-2</c:v>
                </c:pt>
                <c:pt idx="2938">
                  <c:v>2.1498672773612171E-2</c:v>
                </c:pt>
                <c:pt idx="2939">
                  <c:v>2.1497648663615365E-2</c:v>
                </c:pt>
                <c:pt idx="2940">
                  <c:v>2.1496639094706893E-2</c:v>
                </c:pt>
                <c:pt idx="2941">
                  <c:v>2.1495503107002989E-2</c:v>
                </c:pt>
                <c:pt idx="2942">
                  <c:v>2.1494524697649453E-2</c:v>
                </c:pt>
                <c:pt idx="2943">
                  <c:v>2.1493560829304315E-2</c:v>
                </c:pt>
                <c:pt idx="2944">
                  <c:v>2.1492611502127446E-2</c:v>
                </c:pt>
                <c:pt idx="2945">
                  <c:v>2.1491676715958974E-2</c:v>
                </c:pt>
                <c:pt idx="2946">
                  <c:v>2.1490756470958772E-2</c:v>
                </c:pt>
                <c:pt idx="2947">
                  <c:v>2.1489850767206775E-2</c:v>
                </c:pt>
                <c:pt idx="2948">
                  <c:v>2.1488959604463176E-2</c:v>
                </c:pt>
                <c:pt idx="2949">
                  <c:v>2.1488082982967782E-2</c:v>
                </c:pt>
                <c:pt idx="2950">
                  <c:v>2.148722090240085E-2</c:v>
                </c:pt>
                <c:pt idx="2951">
                  <c:v>2.1486253473144146E-2</c:v>
                </c:pt>
                <c:pt idx="2952">
                  <c:v>2.1485422552212086E-2</c:v>
                </c:pt>
                <c:pt idx="2953">
                  <c:v>2.1485189544399041E-2</c:v>
                </c:pt>
                <c:pt idx="2954">
                  <c:v>2.1483804333692902E-2</c:v>
                </c:pt>
                <c:pt idx="2955">
                  <c:v>2.1483017036105778E-2</c:v>
                </c:pt>
                <c:pt idx="2956">
                  <c:v>2.1482244279606988E-2</c:v>
                </c:pt>
                <c:pt idx="2957">
                  <c:v>2.1482073405012514E-2</c:v>
                </c:pt>
                <c:pt idx="2958">
                  <c:v>2.1481330725134917E-2</c:v>
                </c:pt>
                <c:pt idx="2959">
                  <c:v>2.148001325680049E-2</c:v>
                </c:pt>
                <c:pt idx="2960">
                  <c:v>2.1479298665054714E-2</c:v>
                </c:pt>
                <c:pt idx="2961">
                  <c:v>2.1478598614157463E-2</c:v>
                </c:pt>
                <c:pt idx="2962">
                  <c:v>2.1477913104188673E-2</c:v>
                </c:pt>
                <c:pt idx="2963">
                  <c:v>2.1477242135707897E-2</c:v>
                </c:pt>
                <c:pt idx="2964">
                  <c:v>2.1476585708235518E-2</c:v>
                </c:pt>
                <c:pt idx="2965">
                  <c:v>2.1475943821691601E-2</c:v>
                </c:pt>
                <c:pt idx="2966">
                  <c:v>2.1475316476475825E-2</c:v>
                </c:pt>
                <c:pt idx="2967">
                  <c:v>2.1474703672348383E-2</c:v>
                </c:pt>
                <c:pt idx="2968">
                  <c:v>2.1474105409309274E-2</c:v>
                </c:pt>
                <c:pt idx="2969">
                  <c:v>2.1473521687358499E-2</c:v>
                </c:pt>
                <c:pt idx="2970">
                  <c:v>2.1472952506496057E-2</c:v>
                </c:pt>
                <c:pt idx="2971">
                  <c:v>2.1472397866801884E-2</c:v>
                </c:pt>
                <c:pt idx="2972">
                  <c:v>2.1471857768355918E-2</c:v>
                </c:pt>
                <c:pt idx="2973">
                  <c:v>2.147133221067854E-2</c:v>
                </c:pt>
                <c:pt idx="2974">
                  <c:v>2.147082119440924E-2</c:v>
                </c:pt>
                <c:pt idx="2975">
                  <c:v>2.1470324719228273E-2</c:v>
                </c:pt>
                <c:pt idx="2976">
                  <c:v>2.1469842785055704E-2</c:v>
                </c:pt>
                <c:pt idx="2977">
                  <c:v>2.1469375392051404E-2</c:v>
                </c:pt>
                <c:pt idx="2978">
                  <c:v>2.1468922540215374E-2</c:v>
                </c:pt>
                <c:pt idx="2979">
                  <c:v>2.1468484229467677E-2</c:v>
                </c:pt>
                <c:pt idx="2980">
                  <c:v>2.1468060459728378E-2</c:v>
                </c:pt>
                <c:pt idx="2981">
                  <c:v>2.1467651231077411E-2</c:v>
                </c:pt>
                <c:pt idx="2982">
                  <c:v>2.1467256543834523E-2</c:v>
                </c:pt>
                <c:pt idx="2983">
                  <c:v>2.1466876397520096E-2</c:v>
                </c:pt>
                <c:pt idx="2984">
                  <c:v>2.1466510792214066E-2</c:v>
                </c:pt>
                <c:pt idx="2985">
                  <c:v>2.1466159728236178E-2</c:v>
                </c:pt>
                <c:pt idx="2986">
                  <c:v>2.1465823205186751E-2</c:v>
                </c:pt>
                <c:pt idx="2987">
                  <c:v>2.1465501223305594E-2</c:v>
                </c:pt>
                <c:pt idx="2988">
                  <c:v>2.1465193782592706E-2</c:v>
                </c:pt>
                <c:pt idx="2989">
                  <c:v>2.1464900883128024E-2</c:v>
                </c:pt>
                <c:pt idx="2990">
                  <c:v>2.1464622524591803E-2</c:v>
                </c:pt>
                <c:pt idx="2991">
                  <c:v>2.1464358707143916E-2</c:v>
                </c:pt>
                <c:pt idx="2992">
                  <c:v>2.1464109430944234E-2</c:v>
                </c:pt>
                <c:pt idx="2993">
                  <c:v>2.1463874695752949E-2</c:v>
                </c:pt>
                <c:pt idx="2994">
                  <c:v>2.1463654501729934E-2</c:v>
                </c:pt>
                <c:pt idx="2995">
                  <c:v>2.1463448848795252E-2</c:v>
                </c:pt>
                <c:pt idx="2996">
                  <c:v>2.1463257737108776E-2</c:v>
                </c:pt>
                <c:pt idx="2997">
                  <c:v>2.1463081166350761E-2</c:v>
                </c:pt>
                <c:pt idx="2998">
                  <c:v>2.146291913668108E-2</c:v>
                </c:pt>
                <c:pt idx="2999">
                  <c:v>2.1462771648259604E-2</c:v>
                </c:pt>
                <c:pt idx="3000">
                  <c:v>2.1462638701006398E-2</c:v>
                </c:pt>
                <c:pt idx="3001">
                  <c:v>2.1462520294761589E-2</c:v>
                </c:pt>
                <c:pt idx="3002">
                  <c:v>2.1462416429605113E-2</c:v>
                </c:pt>
                <c:pt idx="3003">
                  <c:v>2.1462315531994847E-2</c:v>
                </c:pt>
                <c:pt idx="3004">
                  <c:v>2.1462242826473243E-2</c:v>
                </c:pt>
                <c:pt idx="3005">
                  <c:v>2.1463450352019464E-2</c:v>
                </c:pt>
                <c:pt idx="3006">
                  <c:v>2.1463410878608258E-2</c:v>
                </c:pt>
                <c:pt idx="3007">
                  <c:v>2.1463385947990687E-2</c:v>
                </c:pt>
                <c:pt idx="3008">
                  <c:v>2.1463375560220044E-2</c:v>
                </c:pt>
                <c:pt idx="3009">
                  <c:v>2.1462095585214058E-2</c:v>
                </c:pt>
                <c:pt idx="3010">
                  <c:v>2.146209558537393E-2</c:v>
                </c:pt>
                <c:pt idx="3011">
                  <c:v>2.1462095585293994E-2</c:v>
                </c:pt>
                <c:pt idx="3012">
                  <c:v>2.146209558537393E-2</c:v>
                </c:pt>
                <c:pt idx="3013">
                  <c:v>2.146209558537393E-2</c:v>
                </c:pt>
                <c:pt idx="3014">
                  <c:v>2.1462095585293994E-2</c:v>
                </c:pt>
                <c:pt idx="3015">
                  <c:v>2.146209558537393E-2</c:v>
                </c:pt>
                <c:pt idx="3016">
                  <c:v>2.146209558537393E-2</c:v>
                </c:pt>
                <c:pt idx="3017">
                  <c:v>2.146209558537393E-2</c:v>
                </c:pt>
                <c:pt idx="3018">
                  <c:v>2.146209558537393E-2</c:v>
                </c:pt>
                <c:pt idx="3019">
                  <c:v>2.146209558537393E-2</c:v>
                </c:pt>
                <c:pt idx="3020">
                  <c:v>2.1462095585453866E-2</c:v>
                </c:pt>
                <c:pt idx="3021">
                  <c:v>2.1462095585293994E-2</c:v>
                </c:pt>
                <c:pt idx="3022">
                  <c:v>2.1462095585293994E-2</c:v>
                </c:pt>
                <c:pt idx="3023">
                  <c:v>2.146209558537393E-2</c:v>
                </c:pt>
                <c:pt idx="3024">
                  <c:v>2.1462095585293994E-2</c:v>
                </c:pt>
                <c:pt idx="3025">
                  <c:v>2.1462095585293994E-2</c:v>
                </c:pt>
                <c:pt idx="3026">
                  <c:v>2.146209558537393E-2</c:v>
                </c:pt>
                <c:pt idx="3027">
                  <c:v>2.1462095585293994E-2</c:v>
                </c:pt>
                <c:pt idx="3028">
                  <c:v>2.1462095585293994E-2</c:v>
                </c:pt>
                <c:pt idx="3029">
                  <c:v>2.1462095585214058E-2</c:v>
                </c:pt>
                <c:pt idx="3030">
                  <c:v>2.146209558537393E-2</c:v>
                </c:pt>
                <c:pt idx="3031">
                  <c:v>2.146209558537393E-2</c:v>
                </c:pt>
                <c:pt idx="3032">
                  <c:v>2.146209558537393E-2</c:v>
                </c:pt>
                <c:pt idx="3033">
                  <c:v>2.146209558537393E-2</c:v>
                </c:pt>
                <c:pt idx="3034">
                  <c:v>2.146209558537393E-2</c:v>
                </c:pt>
                <c:pt idx="3035">
                  <c:v>2.146209558537393E-2</c:v>
                </c:pt>
                <c:pt idx="3036">
                  <c:v>2.1462095585293994E-2</c:v>
                </c:pt>
                <c:pt idx="3037">
                  <c:v>2.146209558537393E-2</c:v>
                </c:pt>
                <c:pt idx="3038">
                  <c:v>2.146209558537393E-2</c:v>
                </c:pt>
                <c:pt idx="3039">
                  <c:v>2.1462095585293994E-2</c:v>
                </c:pt>
                <c:pt idx="3040">
                  <c:v>2.1462095585293994E-2</c:v>
                </c:pt>
                <c:pt idx="3041">
                  <c:v>2.1462095585293994E-2</c:v>
                </c:pt>
                <c:pt idx="3042">
                  <c:v>2.1462095585293994E-2</c:v>
                </c:pt>
                <c:pt idx="3043">
                  <c:v>2.146209558537393E-2</c:v>
                </c:pt>
                <c:pt idx="3044">
                  <c:v>2.146209558537393E-2</c:v>
                </c:pt>
                <c:pt idx="3045">
                  <c:v>2.1462095585293994E-2</c:v>
                </c:pt>
                <c:pt idx="3046">
                  <c:v>2.1462095585293994E-2</c:v>
                </c:pt>
                <c:pt idx="3047">
                  <c:v>2.1462095585293994E-2</c:v>
                </c:pt>
                <c:pt idx="3048">
                  <c:v>2.146209558537393E-2</c:v>
                </c:pt>
                <c:pt idx="3049">
                  <c:v>2.146209558537393E-2</c:v>
                </c:pt>
                <c:pt idx="3050">
                  <c:v>2.1462095585293994E-2</c:v>
                </c:pt>
                <c:pt idx="3051">
                  <c:v>2.146209558537393E-2</c:v>
                </c:pt>
                <c:pt idx="3052">
                  <c:v>2.1462095585293994E-2</c:v>
                </c:pt>
                <c:pt idx="3053">
                  <c:v>2.146209558537393E-2</c:v>
                </c:pt>
                <c:pt idx="3054">
                  <c:v>2.1462095585293994E-2</c:v>
                </c:pt>
                <c:pt idx="3055">
                  <c:v>2.146209558537393E-2</c:v>
                </c:pt>
                <c:pt idx="3056">
                  <c:v>2.146209558537393E-2</c:v>
                </c:pt>
                <c:pt idx="3057">
                  <c:v>2.1462095585293994E-2</c:v>
                </c:pt>
                <c:pt idx="3058">
                  <c:v>2.1462095585293994E-2</c:v>
                </c:pt>
                <c:pt idx="3059">
                  <c:v>2.146209558537393E-2</c:v>
                </c:pt>
                <c:pt idx="3060">
                  <c:v>2.1462095585293994E-2</c:v>
                </c:pt>
                <c:pt idx="3061">
                  <c:v>2.146209558537393E-2</c:v>
                </c:pt>
                <c:pt idx="3062">
                  <c:v>2.146209558537393E-2</c:v>
                </c:pt>
                <c:pt idx="3063">
                  <c:v>2.146209558537393E-2</c:v>
                </c:pt>
                <c:pt idx="3064">
                  <c:v>2.146209558537393E-2</c:v>
                </c:pt>
                <c:pt idx="3065">
                  <c:v>2.146209558537393E-2</c:v>
                </c:pt>
                <c:pt idx="3066">
                  <c:v>2.146209558537393E-2</c:v>
                </c:pt>
                <c:pt idx="3067">
                  <c:v>2.1462095585453866E-2</c:v>
                </c:pt>
                <c:pt idx="3068">
                  <c:v>2.146209558537393E-2</c:v>
                </c:pt>
                <c:pt idx="3069">
                  <c:v>2.146209558537393E-2</c:v>
                </c:pt>
                <c:pt idx="3070">
                  <c:v>2.146209558537393E-2</c:v>
                </c:pt>
                <c:pt idx="3071">
                  <c:v>2.146209558537393E-2</c:v>
                </c:pt>
                <c:pt idx="3072">
                  <c:v>2.1462095585293994E-2</c:v>
                </c:pt>
                <c:pt idx="3073">
                  <c:v>2.146209558537393E-2</c:v>
                </c:pt>
                <c:pt idx="3074">
                  <c:v>2.146209558537393E-2</c:v>
                </c:pt>
                <c:pt idx="3075">
                  <c:v>2.1462095585293994E-2</c:v>
                </c:pt>
                <c:pt idx="3076">
                  <c:v>2.146209558537393E-2</c:v>
                </c:pt>
                <c:pt idx="3077">
                  <c:v>2.146209558537393E-2</c:v>
                </c:pt>
                <c:pt idx="3078">
                  <c:v>2.146209558537393E-2</c:v>
                </c:pt>
                <c:pt idx="3079">
                  <c:v>2.1462095585293994E-2</c:v>
                </c:pt>
                <c:pt idx="3080">
                  <c:v>2.146209558537393E-2</c:v>
                </c:pt>
                <c:pt idx="3081">
                  <c:v>2.1462095585453866E-2</c:v>
                </c:pt>
                <c:pt idx="3082">
                  <c:v>2.146209558537393E-2</c:v>
                </c:pt>
                <c:pt idx="3083">
                  <c:v>2.1462095585293994E-2</c:v>
                </c:pt>
                <c:pt idx="3084">
                  <c:v>2.1462095585293994E-2</c:v>
                </c:pt>
                <c:pt idx="3085">
                  <c:v>2.146209558537393E-2</c:v>
                </c:pt>
                <c:pt idx="3086">
                  <c:v>2.1462095585293994E-2</c:v>
                </c:pt>
                <c:pt idx="3087">
                  <c:v>2.1462095585293994E-2</c:v>
                </c:pt>
                <c:pt idx="3088">
                  <c:v>2.146209558537393E-2</c:v>
                </c:pt>
                <c:pt idx="3089">
                  <c:v>2.146209558537393E-2</c:v>
                </c:pt>
                <c:pt idx="3090">
                  <c:v>2.1462095585293994E-2</c:v>
                </c:pt>
                <c:pt idx="3091">
                  <c:v>2.146209558537393E-2</c:v>
                </c:pt>
                <c:pt idx="3092">
                  <c:v>2.146209558537393E-2</c:v>
                </c:pt>
                <c:pt idx="3093">
                  <c:v>2.1462095585293994E-2</c:v>
                </c:pt>
                <c:pt idx="3094">
                  <c:v>2.146209558537393E-2</c:v>
                </c:pt>
                <c:pt idx="3095">
                  <c:v>2.146209558537393E-2</c:v>
                </c:pt>
                <c:pt idx="3096">
                  <c:v>2.1462095585453866E-2</c:v>
                </c:pt>
                <c:pt idx="3097">
                  <c:v>2.146209558537393E-2</c:v>
                </c:pt>
                <c:pt idx="3098">
                  <c:v>2.146209558537393E-2</c:v>
                </c:pt>
                <c:pt idx="3099">
                  <c:v>2.146209558537393E-2</c:v>
                </c:pt>
                <c:pt idx="3100">
                  <c:v>2.146209558537393E-2</c:v>
                </c:pt>
                <c:pt idx="3101">
                  <c:v>2.1462095585293994E-2</c:v>
                </c:pt>
                <c:pt idx="3102">
                  <c:v>2.1462095585453866E-2</c:v>
                </c:pt>
                <c:pt idx="3103">
                  <c:v>2.146209558537393E-2</c:v>
                </c:pt>
                <c:pt idx="3104">
                  <c:v>2.1462095585293994E-2</c:v>
                </c:pt>
                <c:pt idx="3105">
                  <c:v>2.1462095585293994E-2</c:v>
                </c:pt>
                <c:pt idx="3106">
                  <c:v>2.146209558537393E-2</c:v>
                </c:pt>
                <c:pt idx="3107">
                  <c:v>2.1462095585293994E-2</c:v>
                </c:pt>
                <c:pt idx="3108">
                  <c:v>2.1462095585293994E-2</c:v>
                </c:pt>
                <c:pt idx="3109">
                  <c:v>2.146209558537393E-2</c:v>
                </c:pt>
                <c:pt idx="3110">
                  <c:v>2.146209558537393E-2</c:v>
                </c:pt>
                <c:pt idx="3111">
                  <c:v>2.1462095585293994E-2</c:v>
                </c:pt>
                <c:pt idx="3112">
                  <c:v>2.1462095585293994E-2</c:v>
                </c:pt>
                <c:pt idx="3113">
                  <c:v>2.146209558537393E-2</c:v>
                </c:pt>
                <c:pt idx="3114">
                  <c:v>2.146209558537393E-2</c:v>
                </c:pt>
                <c:pt idx="3115">
                  <c:v>2.1462095585293994E-2</c:v>
                </c:pt>
                <c:pt idx="3116">
                  <c:v>2.146209558537393E-2</c:v>
                </c:pt>
                <c:pt idx="3117">
                  <c:v>2.146209558537393E-2</c:v>
                </c:pt>
                <c:pt idx="3118">
                  <c:v>2.146209558537393E-2</c:v>
                </c:pt>
                <c:pt idx="3119">
                  <c:v>2.146209558537393E-2</c:v>
                </c:pt>
                <c:pt idx="3120">
                  <c:v>2.1462095585293994E-2</c:v>
                </c:pt>
                <c:pt idx="3121">
                  <c:v>2.146209558537393E-2</c:v>
                </c:pt>
                <c:pt idx="3122">
                  <c:v>2.1462095585293994E-2</c:v>
                </c:pt>
                <c:pt idx="3123">
                  <c:v>2.1462095585293994E-2</c:v>
                </c:pt>
                <c:pt idx="3124">
                  <c:v>2.146209558537393E-2</c:v>
                </c:pt>
                <c:pt idx="3125">
                  <c:v>2.146209558537393E-2</c:v>
                </c:pt>
                <c:pt idx="3126">
                  <c:v>2.146209558537393E-2</c:v>
                </c:pt>
                <c:pt idx="3127">
                  <c:v>2.146209558537393E-2</c:v>
                </c:pt>
                <c:pt idx="3128">
                  <c:v>2.1462095585293994E-2</c:v>
                </c:pt>
                <c:pt idx="3129">
                  <c:v>2.146209558537393E-2</c:v>
                </c:pt>
                <c:pt idx="3130">
                  <c:v>2.146209558537393E-2</c:v>
                </c:pt>
                <c:pt idx="3131">
                  <c:v>2.146209558537393E-2</c:v>
                </c:pt>
                <c:pt idx="3132">
                  <c:v>2.146209558537393E-2</c:v>
                </c:pt>
                <c:pt idx="3133">
                  <c:v>2.1462095585293994E-2</c:v>
                </c:pt>
                <c:pt idx="3134">
                  <c:v>2.1462095585293994E-2</c:v>
                </c:pt>
                <c:pt idx="3135">
                  <c:v>2.146209558537393E-2</c:v>
                </c:pt>
                <c:pt idx="3136">
                  <c:v>2.146209558537393E-2</c:v>
                </c:pt>
                <c:pt idx="3137">
                  <c:v>2.1462095585214058E-2</c:v>
                </c:pt>
                <c:pt idx="3138">
                  <c:v>2.146209558537393E-2</c:v>
                </c:pt>
                <c:pt idx="3139">
                  <c:v>2.146209558537393E-2</c:v>
                </c:pt>
                <c:pt idx="3140">
                  <c:v>2.1462735337465233E-2</c:v>
                </c:pt>
                <c:pt idx="3141">
                  <c:v>2.1462095585293994E-2</c:v>
                </c:pt>
                <c:pt idx="3142">
                  <c:v>2.146209558537393E-2</c:v>
                </c:pt>
                <c:pt idx="3143">
                  <c:v>2.146209558537393E-2</c:v>
                </c:pt>
                <c:pt idx="3144">
                  <c:v>2.1462095585293994E-2</c:v>
                </c:pt>
                <c:pt idx="3145">
                  <c:v>2.1462095585453866E-2</c:v>
                </c:pt>
                <c:pt idx="3146">
                  <c:v>2.146209558537393E-2</c:v>
                </c:pt>
                <c:pt idx="3147">
                  <c:v>2.146209558537393E-2</c:v>
                </c:pt>
                <c:pt idx="3148">
                  <c:v>2.146209558537393E-2</c:v>
                </c:pt>
                <c:pt idx="3149">
                  <c:v>2.146209558537393E-2</c:v>
                </c:pt>
                <c:pt idx="3150">
                  <c:v>2.1462095585293994E-2</c:v>
                </c:pt>
                <c:pt idx="3151">
                  <c:v>2.1462095585293994E-2</c:v>
                </c:pt>
                <c:pt idx="3152">
                  <c:v>2.1462095585293994E-2</c:v>
                </c:pt>
                <c:pt idx="3153">
                  <c:v>2.146209558537393E-2</c:v>
                </c:pt>
                <c:pt idx="3154">
                  <c:v>2.146209558537393E-2</c:v>
                </c:pt>
                <c:pt idx="3155">
                  <c:v>2.1462095585293994E-2</c:v>
                </c:pt>
                <c:pt idx="3156">
                  <c:v>2.146209558537393E-2</c:v>
                </c:pt>
                <c:pt idx="3157">
                  <c:v>2.146209558537393E-2</c:v>
                </c:pt>
                <c:pt idx="3158">
                  <c:v>2.1462095585293994E-2</c:v>
                </c:pt>
                <c:pt idx="3159">
                  <c:v>2.1462095585214058E-2</c:v>
                </c:pt>
                <c:pt idx="3160">
                  <c:v>2.1462095585453866E-2</c:v>
                </c:pt>
                <c:pt idx="3161">
                  <c:v>2.146209558537393E-2</c:v>
                </c:pt>
                <c:pt idx="3162">
                  <c:v>2.1462095585293994E-2</c:v>
                </c:pt>
                <c:pt idx="3163">
                  <c:v>2.1462095585293994E-2</c:v>
                </c:pt>
                <c:pt idx="3164">
                  <c:v>2.146209558537393E-2</c:v>
                </c:pt>
                <c:pt idx="3165">
                  <c:v>2.146209558537393E-2</c:v>
                </c:pt>
                <c:pt idx="3166">
                  <c:v>2.146209558537393E-2</c:v>
                </c:pt>
                <c:pt idx="3167">
                  <c:v>2.146209558537393E-2</c:v>
                </c:pt>
                <c:pt idx="3168">
                  <c:v>2.1462095585293994E-2</c:v>
                </c:pt>
                <c:pt idx="3169">
                  <c:v>2.146209558537393E-2</c:v>
                </c:pt>
                <c:pt idx="3170">
                  <c:v>2.1462095585453866E-2</c:v>
                </c:pt>
                <c:pt idx="3171">
                  <c:v>2.1462095585293994E-2</c:v>
                </c:pt>
                <c:pt idx="3172">
                  <c:v>2.146209558537393E-2</c:v>
                </c:pt>
                <c:pt idx="3173">
                  <c:v>2.1462095585453866E-2</c:v>
                </c:pt>
                <c:pt idx="3174">
                  <c:v>2.1462095585214058E-2</c:v>
                </c:pt>
                <c:pt idx="3175">
                  <c:v>2.1462095585293994E-2</c:v>
                </c:pt>
                <c:pt idx="3176">
                  <c:v>2.146209558537393E-2</c:v>
                </c:pt>
                <c:pt idx="3177">
                  <c:v>2.1462095585453866E-2</c:v>
                </c:pt>
                <c:pt idx="3178">
                  <c:v>2.1462095585293994E-2</c:v>
                </c:pt>
                <c:pt idx="3179">
                  <c:v>2.146209558537393E-2</c:v>
                </c:pt>
                <c:pt idx="3180">
                  <c:v>2.1462095585293994E-2</c:v>
                </c:pt>
                <c:pt idx="3181">
                  <c:v>2.146209558537393E-2</c:v>
                </c:pt>
                <c:pt idx="3182">
                  <c:v>2.1462095585293994E-2</c:v>
                </c:pt>
                <c:pt idx="3183">
                  <c:v>2.146209558537393E-2</c:v>
                </c:pt>
                <c:pt idx="3184">
                  <c:v>2.146209558537393E-2</c:v>
                </c:pt>
                <c:pt idx="3185">
                  <c:v>2.1462095585293994E-2</c:v>
                </c:pt>
                <c:pt idx="3186">
                  <c:v>2.146209558537393E-2</c:v>
                </c:pt>
                <c:pt idx="3187">
                  <c:v>2.146209558537393E-2</c:v>
                </c:pt>
                <c:pt idx="3188">
                  <c:v>2.1462095585453866E-2</c:v>
                </c:pt>
                <c:pt idx="3189">
                  <c:v>2.1462095585293994E-2</c:v>
                </c:pt>
                <c:pt idx="3190">
                  <c:v>2.1462095585293994E-2</c:v>
                </c:pt>
                <c:pt idx="3191">
                  <c:v>2.146209558537393E-2</c:v>
                </c:pt>
                <c:pt idx="3192">
                  <c:v>2.1462735337505201E-2</c:v>
                </c:pt>
                <c:pt idx="3193">
                  <c:v>2.1462095585293994E-2</c:v>
                </c:pt>
                <c:pt idx="3194">
                  <c:v>2.146209558537393E-2</c:v>
                </c:pt>
                <c:pt idx="3195">
                  <c:v>2.146209558537393E-2</c:v>
                </c:pt>
                <c:pt idx="3196">
                  <c:v>2.1462095585293994E-2</c:v>
                </c:pt>
                <c:pt idx="3197">
                  <c:v>2.146209558537393E-2</c:v>
                </c:pt>
                <c:pt idx="3198">
                  <c:v>2.146209558537393E-2</c:v>
                </c:pt>
                <c:pt idx="3199">
                  <c:v>2.1462095585293994E-2</c:v>
                </c:pt>
                <c:pt idx="3200">
                  <c:v>2.1462095585293994E-2</c:v>
                </c:pt>
                <c:pt idx="3201">
                  <c:v>2.1462095585293994E-2</c:v>
                </c:pt>
                <c:pt idx="3202">
                  <c:v>2.146209558537393E-2</c:v>
                </c:pt>
                <c:pt idx="3203">
                  <c:v>2.1462095585214058E-2</c:v>
                </c:pt>
                <c:pt idx="3204">
                  <c:v>2.1462095585293994E-2</c:v>
                </c:pt>
                <c:pt idx="3205">
                  <c:v>2.146209558537393E-2</c:v>
                </c:pt>
                <c:pt idx="3206">
                  <c:v>2.1462095585293994E-2</c:v>
                </c:pt>
                <c:pt idx="3207">
                  <c:v>2.1462095585293994E-2</c:v>
                </c:pt>
                <c:pt idx="3208">
                  <c:v>2.146209558537393E-2</c:v>
                </c:pt>
                <c:pt idx="3209">
                  <c:v>2.146209558537393E-2</c:v>
                </c:pt>
                <c:pt idx="3210">
                  <c:v>2.146209558537393E-2</c:v>
                </c:pt>
                <c:pt idx="3211">
                  <c:v>2.1462095585293994E-2</c:v>
                </c:pt>
                <c:pt idx="3212">
                  <c:v>2.146209558537393E-2</c:v>
                </c:pt>
                <c:pt idx="3213">
                  <c:v>2.1462735337505201E-2</c:v>
                </c:pt>
                <c:pt idx="3214">
                  <c:v>2.1462095585293994E-2</c:v>
                </c:pt>
                <c:pt idx="3215">
                  <c:v>2.1462095585293994E-2</c:v>
                </c:pt>
                <c:pt idx="3216">
                  <c:v>2.146209558537393E-2</c:v>
                </c:pt>
                <c:pt idx="3217">
                  <c:v>2.146209558537393E-2</c:v>
                </c:pt>
                <c:pt idx="3218">
                  <c:v>2.1462095585453866E-2</c:v>
                </c:pt>
                <c:pt idx="3219">
                  <c:v>2.1462095585293994E-2</c:v>
                </c:pt>
                <c:pt idx="3220">
                  <c:v>2.1462095585293994E-2</c:v>
                </c:pt>
                <c:pt idx="3221">
                  <c:v>2.146209558537393E-2</c:v>
                </c:pt>
                <c:pt idx="3222">
                  <c:v>2.146209558537393E-2</c:v>
                </c:pt>
                <c:pt idx="3223">
                  <c:v>2.1462095585293994E-2</c:v>
                </c:pt>
                <c:pt idx="3224">
                  <c:v>2.146209558537393E-2</c:v>
                </c:pt>
                <c:pt idx="3225">
                  <c:v>2.146209558537393E-2</c:v>
                </c:pt>
                <c:pt idx="3226">
                  <c:v>2.1462095585293994E-2</c:v>
                </c:pt>
                <c:pt idx="3227">
                  <c:v>2.1462095585293994E-2</c:v>
                </c:pt>
                <c:pt idx="3228">
                  <c:v>2.146209558537393E-2</c:v>
                </c:pt>
                <c:pt idx="3229">
                  <c:v>2.1462095585293994E-2</c:v>
                </c:pt>
                <c:pt idx="3230">
                  <c:v>2.1462095585293994E-2</c:v>
                </c:pt>
                <c:pt idx="3231">
                  <c:v>2.1462095585293994E-2</c:v>
                </c:pt>
                <c:pt idx="3232">
                  <c:v>2.1462095585293994E-2</c:v>
                </c:pt>
                <c:pt idx="3233">
                  <c:v>2.146209558537393E-2</c:v>
                </c:pt>
                <c:pt idx="3234">
                  <c:v>2.1462095585293994E-2</c:v>
                </c:pt>
                <c:pt idx="3235">
                  <c:v>2.146209558537393E-2</c:v>
                </c:pt>
                <c:pt idx="3236">
                  <c:v>2.146209558537393E-2</c:v>
                </c:pt>
                <c:pt idx="3237">
                  <c:v>2.1462095585214058E-2</c:v>
                </c:pt>
                <c:pt idx="3238">
                  <c:v>2.1462095585293994E-2</c:v>
                </c:pt>
                <c:pt idx="3239">
                  <c:v>2.146209558537393E-2</c:v>
                </c:pt>
                <c:pt idx="3240">
                  <c:v>2.1462095585293994E-2</c:v>
                </c:pt>
                <c:pt idx="3241">
                  <c:v>2.1462095585293994E-2</c:v>
                </c:pt>
                <c:pt idx="3242">
                  <c:v>2.1462095585293994E-2</c:v>
                </c:pt>
                <c:pt idx="3243">
                  <c:v>2.1462095585453866E-2</c:v>
                </c:pt>
                <c:pt idx="3244">
                  <c:v>2.1464014918066709E-2</c:v>
                </c:pt>
                <c:pt idx="3245">
                  <c:v>2.146209558537393E-2</c:v>
                </c:pt>
                <c:pt idx="3246">
                  <c:v>2.146209558537393E-2</c:v>
                </c:pt>
                <c:pt idx="3247">
                  <c:v>2.146209558537393E-2</c:v>
                </c:pt>
                <c:pt idx="3248">
                  <c:v>2.1462095585293994E-2</c:v>
                </c:pt>
                <c:pt idx="3249">
                  <c:v>2.146209558537393E-2</c:v>
                </c:pt>
                <c:pt idx="3250">
                  <c:v>2.1462095585293994E-2</c:v>
                </c:pt>
                <c:pt idx="3251">
                  <c:v>2.146209558537393E-2</c:v>
                </c:pt>
                <c:pt idx="3252">
                  <c:v>2.146209558537393E-2</c:v>
                </c:pt>
                <c:pt idx="3253">
                  <c:v>2.146209558537393E-2</c:v>
                </c:pt>
                <c:pt idx="3254">
                  <c:v>2.146209558537393E-2</c:v>
                </c:pt>
                <c:pt idx="3255">
                  <c:v>2.1462095585293994E-2</c:v>
                </c:pt>
                <c:pt idx="3256">
                  <c:v>2.1462095585293994E-2</c:v>
                </c:pt>
                <c:pt idx="3257">
                  <c:v>2.146209558537393E-2</c:v>
                </c:pt>
                <c:pt idx="3258">
                  <c:v>2.1462095585453866E-2</c:v>
                </c:pt>
                <c:pt idx="3259">
                  <c:v>2.1462095585293994E-2</c:v>
                </c:pt>
                <c:pt idx="3260">
                  <c:v>2.1462095585453866E-2</c:v>
                </c:pt>
                <c:pt idx="3261">
                  <c:v>2.146209558537393E-2</c:v>
                </c:pt>
                <c:pt idx="3262">
                  <c:v>2.1462095585293994E-2</c:v>
                </c:pt>
                <c:pt idx="3263">
                  <c:v>2.1462095585293994E-2</c:v>
                </c:pt>
                <c:pt idx="3264">
                  <c:v>2.146209558537393E-2</c:v>
                </c:pt>
                <c:pt idx="3265">
                  <c:v>2.1463375115082783E-2</c:v>
                </c:pt>
                <c:pt idx="3266">
                  <c:v>2.1463375115056138E-2</c:v>
                </c:pt>
                <c:pt idx="3267">
                  <c:v>2.1463375115082783E-2</c:v>
                </c:pt>
                <c:pt idx="3268">
                  <c:v>2.1463375115082783E-2</c:v>
                </c:pt>
                <c:pt idx="3269">
                  <c:v>2.1463375115082783E-2</c:v>
                </c:pt>
                <c:pt idx="3270">
                  <c:v>2.1463375115056138E-2</c:v>
                </c:pt>
                <c:pt idx="3271">
                  <c:v>2.1463375115056138E-2</c:v>
                </c:pt>
                <c:pt idx="3272">
                  <c:v>2.1464014918066709E-2</c:v>
                </c:pt>
                <c:pt idx="3273">
                  <c:v>2.1463375115056138E-2</c:v>
                </c:pt>
                <c:pt idx="3274">
                  <c:v>2.1463375115082783E-2</c:v>
                </c:pt>
                <c:pt idx="3275">
                  <c:v>2.1463375115082783E-2</c:v>
                </c:pt>
                <c:pt idx="3276">
                  <c:v>2.1464014918066709E-2</c:v>
                </c:pt>
                <c:pt idx="3277">
                  <c:v>2.1463375115082783E-2</c:v>
                </c:pt>
                <c:pt idx="3278">
                  <c:v>2.1463375115029493E-2</c:v>
                </c:pt>
                <c:pt idx="3279">
                  <c:v>2.1463375115082783E-2</c:v>
                </c:pt>
                <c:pt idx="3280">
                  <c:v>2.1463375115082783E-2</c:v>
                </c:pt>
                <c:pt idx="3281">
                  <c:v>2.1463375115056138E-2</c:v>
                </c:pt>
                <c:pt idx="3282">
                  <c:v>2.1463375115056138E-2</c:v>
                </c:pt>
                <c:pt idx="3283">
                  <c:v>2.1463375115056138E-2</c:v>
                </c:pt>
                <c:pt idx="3284">
                  <c:v>2.1463375115082783E-2</c:v>
                </c:pt>
                <c:pt idx="3285">
                  <c:v>2.1463375115056138E-2</c:v>
                </c:pt>
                <c:pt idx="3286">
                  <c:v>2.1463375115082783E-2</c:v>
                </c:pt>
                <c:pt idx="3287">
                  <c:v>2.1463375115056138E-2</c:v>
                </c:pt>
                <c:pt idx="3288">
                  <c:v>2.1463375115056138E-2</c:v>
                </c:pt>
                <c:pt idx="3289">
                  <c:v>2.1463375115056138E-2</c:v>
                </c:pt>
                <c:pt idx="3290">
                  <c:v>2.1464014918066709E-2</c:v>
                </c:pt>
                <c:pt idx="3291">
                  <c:v>2.1463375115056138E-2</c:v>
                </c:pt>
                <c:pt idx="3292">
                  <c:v>2.1463375115082783E-2</c:v>
                </c:pt>
                <c:pt idx="3293">
                  <c:v>2.1463375115082783E-2</c:v>
                </c:pt>
                <c:pt idx="3294">
                  <c:v>2.1463375115056138E-2</c:v>
                </c:pt>
                <c:pt idx="3295">
                  <c:v>2.1463375115082783E-2</c:v>
                </c:pt>
                <c:pt idx="3296">
                  <c:v>2.146209558537393E-2</c:v>
                </c:pt>
                <c:pt idx="3297">
                  <c:v>2.146209558537393E-2</c:v>
                </c:pt>
                <c:pt idx="3298">
                  <c:v>2.1462095585293994E-2</c:v>
                </c:pt>
                <c:pt idx="3299">
                  <c:v>2.146209558537393E-2</c:v>
                </c:pt>
                <c:pt idx="3300">
                  <c:v>2.146209558537393E-2</c:v>
                </c:pt>
                <c:pt idx="3301">
                  <c:v>2.1462095585293994E-2</c:v>
                </c:pt>
                <c:pt idx="3302">
                  <c:v>2.1462095585293994E-2</c:v>
                </c:pt>
                <c:pt idx="3303">
                  <c:v>2.1462095585293994E-2</c:v>
                </c:pt>
                <c:pt idx="3304">
                  <c:v>2.1462095585293994E-2</c:v>
                </c:pt>
                <c:pt idx="3305">
                  <c:v>2.146209558537393E-2</c:v>
                </c:pt>
                <c:pt idx="3306">
                  <c:v>2.1462095585293994E-2</c:v>
                </c:pt>
                <c:pt idx="3307">
                  <c:v>2.146209558537393E-2</c:v>
                </c:pt>
                <c:pt idx="3308">
                  <c:v>2.1462095585293994E-2</c:v>
                </c:pt>
                <c:pt idx="3309">
                  <c:v>2.1462095585293994E-2</c:v>
                </c:pt>
                <c:pt idx="3310">
                  <c:v>2.1462095585293994E-2</c:v>
                </c:pt>
                <c:pt idx="3311">
                  <c:v>2.1462095585453866E-2</c:v>
                </c:pt>
                <c:pt idx="3312">
                  <c:v>2.146209558537393E-2</c:v>
                </c:pt>
                <c:pt idx="3313">
                  <c:v>2.1462095585293994E-2</c:v>
                </c:pt>
                <c:pt idx="3314">
                  <c:v>2.1462735337505201E-2</c:v>
                </c:pt>
                <c:pt idx="3315">
                  <c:v>2.1462095585293994E-2</c:v>
                </c:pt>
                <c:pt idx="3316">
                  <c:v>2.1462095585293994E-2</c:v>
                </c:pt>
                <c:pt idx="3317">
                  <c:v>2.1462095585293994E-2</c:v>
                </c:pt>
                <c:pt idx="3318">
                  <c:v>2.1462095585293994E-2</c:v>
                </c:pt>
                <c:pt idx="3319">
                  <c:v>2.146209558537393E-2</c:v>
                </c:pt>
                <c:pt idx="3320">
                  <c:v>2.1462095585293994E-2</c:v>
                </c:pt>
                <c:pt idx="3321">
                  <c:v>2.1462095585293994E-2</c:v>
                </c:pt>
                <c:pt idx="3322">
                  <c:v>2.1462095585293994E-2</c:v>
                </c:pt>
                <c:pt idx="3323">
                  <c:v>2.146209558537393E-2</c:v>
                </c:pt>
                <c:pt idx="3324">
                  <c:v>2.1462095585293994E-2</c:v>
                </c:pt>
                <c:pt idx="3325">
                  <c:v>2.146209558537393E-2</c:v>
                </c:pt>
                <c:pt idx="3326">
                  <c:v>2.1462095585293994E-2</c:v>
                </c:pt>
                <c:pt idx="3327">
                  <c:v>2.146209558537393E-2</c:v>
                </c:pt>
                <c:pt idx="3328">
                  <c:v>2.1462095585293994E-2</c:v>
                </c:pt>
                <c:pt idx="3329">
                  <c:v>2.146209558537393E-2</c:v>
                </c:pt>
                <c:pt idx="3330">
                  <c:v>2.146209558537393E-2</c:v>
                </c:pt>
                <c:pt idx="3331">
                  <c:v>2.146209558537393E-2</c:v>
                </c:pt>
                <c:pt idx="3332">
                  <c:v>2.1462095585293994E-2</c:v>
                </c:pt>
                <c:pt idx="3333">
                  <c:v>2.146209558537393E-2</c:v>
                </c:pt>
                <c:pt idx="3334">
                  <c:v>2.1462095585293994E-2</c:v>
                </c:pt>
                <c:pt idx="3335">
                  <c:v>2.1462095585293994E-2</c:v>
                </c:pt>
                <c:pt idx="3336">
                  <c:v>2.146209558537393E-2</c:v>
                </c:pt>
                <c:pt idx="3337">
                  <c:v>2.1462095585453866E-2</c:v>
                </c:pt>
                <c:pt idx="3338">
                  <c:v>2.146209558537393E-2</c:v>
                </c:pt>
                <c:pt idx="3339">
                  <c:v>2.1462095585293994E-2</c:v>
                </c:pt>
                <c:pt idx="3340">
                  <c:v>2.146209558537393E-2</c:v>
                </c:pt>
                <c:pt idx="3341">
                  <c:v>2.146209558537393E-2</c:v>
                </c:pt>
                <c:pt idx="3342">
                  <c:v>2.146209558537393E-2</c:v>
                </c:pt>
                <c:pt idx="3343">
                  <c:v>2.146209558537393E-2</c:v>
                </c:pt>
                <c:pt idx="3344">
                  <c:v>2.146209558537393E-2</c:v>
                </c:pt>
                <c:pt idx="3345">
                  <c:v>2.1462095585293994E-2</c:v>
                </c:pt>
                <c:pt idx="3346">
                  <c:v>2.146209558537393E-2</c:v>
                </c:pt>
                <c:pt idx="3347">
                  <c:v>2.146209558537393E-2</c:v>
                </c:pt>
                <c:pt idx="3348">
                  <c:v>2.146209558537393E-2</c:v>
                </c:pt>
                <c:pt idx="3349">
                  <c:v>2.146209558537393E-2</c:v>
                </c:pt>
                <c:pt idx="3350">
                  <c:v>2.1462095585293994E-2</c:v>
                </c:pt>
                <c:pt idx="3351">
                  <c:v>2.146209558537393E-2</c:v>
                </c:pt>
                <c:pt idx="3352">
                  <c:v>2.1462095585293994E-2</c:v>
                </c:pt>
                <c:pt idx="3353">
                  <c:v>2.1462095585293994E-2</c:v>
                </c:pt>
                <c:pt idx="3354">
                  <c:v>2.1462095585293994E-2</c:v>
                </c:pt>
                <c:pt idx="3355">
                  <c:v>2.146209558537393E-2</c:v>
                </c:pt>
                <c:pt idx="3356">
                  <c:v>2.1462095585293994E-2</c:v>
                </c:pt>
                <c:pt idx="3357">
                  <c:v>2.1462095585293994E-2</c:v>
                </c:pt>
                <c:pt idx="3358">
                  <c:v>2.1462095585293994E-2</c:v>
                </c:pt>
                <c:pt idx="3359">
                  <c:v>2.146209558537393E-2</c:v>
                </c:pt>
                <c:pt idx="3360">
                  <c:v>2.1462095585214058E-2</c:v>
                </c:pt>
                <c:pt idx="3361">
                  <c:v>2.146209558537393E-2</c:v>
                </c:pt>
                <c:pt idx="3362">
                  <c:v>2.1462095585293994E-2</c:v>
                </c:pt>
                <c:pt idx="3363">
                  <c:v>2.1462095585293994E-2</c:v>
                </c:pt>
                <c:pt idx="3364">
                  <c:v>2.146209558537393E-2</c:v>
                </c:pt>
                <c:pt idx="3365">
                  <c:v>2.1462095585453866E-2</c:v>
                </c:pt>
                <c:pt idx="3366">
                  <c:v>2.1462095585293994E-2</c:v>
                </c:pt>
                <c:pt idx="3367">
                  <c:v>2.1462095585293994E-2</c:v>
                </c:pt>
                <c:pt idx="3368">
                  <c:v>2.146209558537393E-2</c:v>
                </c:pt>
                <c:pt idx="3369">
                  <c:v>2.146209558537393E-2</c:v>
                </c:pt>
                <c:pt idx="3370">
                  <c:v>2.146209558537393E-2</c:v>
                </c:pt>
                <c:pt idx="3371">
                  <c:v>2.146209558537393E-2</c:v>
                </c:pt>
                <c:pt idx="3372">
                  <c:v>2.146209558537393E-2</c:v>
                </c:pt>
                <c:pt idx="3373">
                  <c:v>2.146209558537393E-2</c:v>
                </c:pt>
                <c:pt idx="3374">
                  <c:v>2.1462095585293994E-2</c:v>
                </c:pt>
                <c:pt idx="3375">
                  <c:v>2.1462095585293994E-2</c:v>
                </c:pt>
                <c:pt idx="3376">
                  <c:v>2.146209558537393E-2</c:v>
                </c:pt>
                <c:pt idx="3377">
                  <c:v>2.146209558537393E-2</c:v>
                </c:pt>
                <c:pt idx="3378">
                  <c:v>2.1462095585293994E-2</c:v>
                </c:pt>
                <c:pt idx="3379">
                  <c:v>2.146209558537393E-2</c:v>
                </c:pt>
                <c:pt idx="3380">
                  <c:v>2.1462095585293994E-2</c:v>
                </c:pt>
                <c:pt idx="3381">
                  <c:v>2.1462095585293994E-2</c:v>
                </c:pt>
                <c:pt idx="3382">
                  <c:v>2.146209558537393E-2</c:v>
                </c:pt>
                <c:pt idx="3383">
                  <c:v>2.146209558537393E-2</c:v>
                </c:pt>
                <c:pt idx="3384">
                  <c:v>2.1462095585293994E-2</c:v>
                </c:pt>
                <c:pt idx="3385">
                  <c:v>2.1462095585293994E-2</c:v>
                </c:pt>
                <c:pt idx="3386">
                  <c:v>2.1462095585293994E-2</c:v>
                </c:pt>
                <c:pt idx="3387">
                  <c:v>2.1462095585293994E-2</c:v>
                </c:pt>
                <c:pt idx="3388">
                  <c:v>2.146209558537393E-2</c:v>
                </c:pt>
                <c:pt idx="3389">
                  <c:v>2.1462095585293994E-2</c:v>
                </c:pt>
                <c:pt idx="3390">
                  <c:v>2.146209558537393E-2</c:v>
                </c:pt>
                <c:pt idx="3391">
                  <c:v>2.146209558537393E-2</c:v>
                </c:pt>
                <c:pt idx="3392">
                  <c:v>2.1462095585293994E-2</c:v>
                </c:pt>
                <c:pt idx="3393">
                  <c:v>2.1462095585293994E-2</c:v>
                </c:pt>
                <c:pt idx="3394">
                  <c:v>2.1462095585293994E-2</c:v>
                </c:pt>
                <c:pt idx="3395">
                  <c:v>2.146209558537393E-2</c:v>
                </c:pt>
                <c:pt idx="3396">
                  <c:v>2.146209558537393E-2</c:v>
                </c:pt>
                <c:pt idx="3397">
                  <c:v>2.146209558537393E-2</c:v>
                </c:pt>
                <c:pt idx="3398">
                  <c:v>2.146209558537393E-2</c:v>
                </c:pt>
                <c:pt idx="3399">
                  <c:v>2.146209558537393E-2</c:v>
                </c:pt>
                <c:pt idx="3400">
                  <c:v>2.1462095585293994E-2</c:v>
                </c:pt>
                <c:pt idx="3401">
                  <c:v>2.146209558537393E-2</c:v>
                </c:pt>
                <c:pt idx="3402">
                  <c:v>2.146209558537393E-2</c:v>
                </c:pt>
                <c:pt idx="3403">
                  <c:v>2.146209558537393E-2</c:v>
                </c:pt>
                <c:pt idx="3404">
                  <c:v>2.146209558537393E-2</c:v>
                </c:pt>
                <c:pt idx="3405">
                  <c:v>2.1462095585293994E-2</c:v>
                </c:pt>
                <c:pt idx="3406">
                  <c:v>2.146209558537393E-2</c:v>
                </c:pt>
                <c:pt idx="3407">
                  <c:v>2.146209558537393E-2</c:v>
                </c:pt>
                <c:pt idx="3408">
                  <c:v>2.1462095585293994E-2</c:v>
                </c:pt>
                <c:pt idx="3409">
                  <c:v>2.1462095585293994E-2</c:v>
                </c:pt>
                <c:pt idx="3410">
                  <c:v>2.1462095585453866E-2</c:v>
                </c:pt>
                <c:pt idx="3411">
                  <c:v>2.146209558537393E-2</c:v>
                </c:pt>
                <c:pt idx="3412">
                  <c:v>2.1462095585293994E-2</c:v>
                </c:pt>
                <c:pt idx="3413">
                  <c:v>2.146209558537393E-2</c:v>
                </c:pt>
                <c:pt idx="3414">
                  <c:v>2.146209558537393E-2</c:v>
                </c:pt>
                <c:pt idx="3415">
                  <c:v>2.146209558537393E-2</c:v>
                </c:pt>
                <c:pt idx="3416">
                  <c:v>2.146209558537393E-2</c:v>
                </c:pt>
                <c:pt idx="3417">
                  <c:v>2.1462095585293994E-2</c:v>
                </c:pt>
                <c:pt idx="3418">
                  <c:v>2.146209558537393E-2</c:v>
                </c:pt>
                <c:pt idx="3419">
                  <c:v>2.1462095585293994E-2</c:v>
                </c:pt>
                <c:pt idx="3420">
                  <c:v>2.1462735337505201E-2</c:v>
                </c:pt>
                <c:pt idx="3421">
                  <c:v>2.146209558537393E-2</c:v>
                </c:pt>
                <c:pt idx="3422">
                  <c:v>2.1462095585293994E-2</c:v>
                </c:pt>
                <c:pt idx="3423">
                  <c:v>2.1462095585293994E-2</c:v>
                </c:pt>
                <c:pt idx="3424">
                  <c:v>2.1462095585293994E-2</c:v>
                </c:pt>
                <c:pt idx="3425">
                  <c:v>2.1462095585293994E-2</c:v>
                </c:pt>
                <c:pt idx="3426">
                  <c:v>2.1462095585293994E-2</c:v>
                </c:pt>
                <c:pt idx="3427">
                  <c:v>2.1462095585214058E-2</c:v>
                </c:pt>
                <c:pt idx="3428">
                  <c:v>2.1462095585453866E-2</c:v>
                </c:pt>
                <c:pt idx="3429">
                  <c:v>2.146209558537393E-2</c:v>
                </c:pt>
                <c:pt idx="3430">
                  <c:v>2.1462095585293994E-2</c:v>
                </c:pt>
                <c:pt idx="3431">
                  <c:v>2.146209558537393E-2</c:v>
                </c:pt>
                <c:pt idx="3432">
                  <c:v>2.146209558537393E-2</c:v>
                </c:pt>
                <c:pt idx="3433">
                  <c:v>2.1462095585453866E-2</c:v>
                </c:pt>
                <c:pt idx="3434">
                  <c:v>2.1462095585293994E-2</c:v>
                </c:pt>
                <c:pt idx="3435">
                  <c:v>2.146209558537393E-2</c:v>
                </c:pt>
                <c:pt idx="3436">
                  <c:v>2.146209558537393E-2</c:v>
                </c:pt>
                <c:pt idx="3437">
                  <c:v>2.1462095585293994E-2</c:v>
                </c:pt>
                <c:pt idx="3438">
                  <c:v>2.146209558537393E-2</c:v>
                </c:pt>
                <c:pt idx="3439">
                  <c:v>2.146209558537393E-2</c:v>
                </c:pt>
                <c:pt idx="3440">
                  <c:v>2.1462095585293994E-2</c:v>
                </c:pt>
                <c:pt idx="3441">
                  <c:v>2.1462095585293994E-2</c:v>
                </c:pt>
                <c:pt idx="3442">
                  <c:v>2.1462095585293994E-2</c:v>
                </c:pt>
                <c:pt idx="3443">
                  <c:v>2.146209558537393E-2</c:v>
                </c:pt>
                <c:pt idx="3444">
                  <c:v>2.146209558537393E-2</c:v>
                </c:pt>
                <c:pt idx="3445">
                  <c:v>2.1462095585293994E-2</c:v>
                </c:pt>
                <c:pt idx="3446">
                  <c:v>2.146209558537393E-2</c:v>
                </c:pt>
                <c:pt idx="3447">
                  <c:v>2.146209558537393E-2</c:v>
                </c:pt>
                <c:pt idx="3448">
                  <c:v>2.146209558537393E-2</c:v>
                </c:pt>
                <c:pt idx="3449">
                  <c:v>2.1462095585293994E-2</c:v>
                </c:pt>
                <c:pt idx="3450">
                  <c:v>2.1462095585453866E-2</c:v>
                </c:pt>
                <c:pt idx="3451">
                  <c:v>2.146209558537393E-2</c:v>
                </c:pt>
                <c:pt idx="3452">
                  <c:v>2.1462095585293994E-2</c:v>
                </c:pt>
                <c:pt idx="3453">
                  <c:v>2.1462095585293994E-2</c:v>
                </c:pt>
                <c:pt idx="3454">
                  <c:v>2.146209558537393E-2</c:v>
                </c:pt>
                <c:pt idx="3455">
                  <c:v>2.146209558537393E-2</c:v>
                </c:pt>
                <c:pt idx="3456">
                  <c:v>2.146209558537393E-2</c:v>
                </c:pt>
                <c:pt idx="3457">
                  <c:v>2.1462095585293994E-2</c:v>
                </c:pt>
                <c:pt idx="3458">
                  <c:v>2.146209558537393E-2</c:v>
                </c:pt>
                <c:pt idx="3459">
                  <c:v>2.1462095585293994E-2</c:v>
                </c:pt>
                <c:pt idx="3460">
                  <c:v>2.1462095585293994E-2</c:v>
                </c:pt>
                <c:pt idx="3461">
                  <c:v>2.1462095585293994E-2</c:v>
                </c:pt>
                <c:pt idx="3462">
                  <c:v>2.1462095585293994E-2</c:v>
                </c:pt>
                <c:pt idx="3463">
                  <c:v>2.1462095585293994E-2</c:v>
                </c:pt>
                <c:pt idx="3464">
                  <c:v>2.146209558537393E-2</c:v>
                </c:pt>
                <c:pt idx="3465">
                  <c:v>2.146209558537393E-2</c:v>
                </c:pt>
                <c:pt idx="3466">
                  <c:v>2.146209558537393E-2</c:v>
                </c:pt>
                <c:pt idx="3467">
                  <c:v>2.1462095585293994E-2</c:v>
                </c:pt>
                <c:pt idx="3468">
                  <c:v>2.1462095585293994E-2</c:v>
                </c:pt>
                <c:pt idx="3469">
                  <c:v>2.1462095585293994E-2</c:v>
                </c:pt>
                <c:pt idx="3470">
                  <c:v>2.146209558537393E-2</c:v>
                </c:pt>
                <c:pt idx="3471">
                  <c:v>2.146209558537393E-2</c:v>
                </c:pt>
                <c:pt idx="3472">
                  <c:v>2.1463375115056138E-2</c:v>
                </c:pt>
                <c:pt idx="3473">
                  <c:v>2.1463375115056138E-2</c:v>
                </c:pt>
                <c:pt idx="3474">
                  <c:v>2.1463375115082783E-2</c:v>
                </c:pt>
                <c:pt idx="3475">
                  <c:v>2.1463375115056138E-2</c:v>
                </c:pt>
                <c:pt idx="3476">
                  <c:v>2.1463375115056138E-2</c:v>
                </c:pt>
                <c:pt idx="3477">
                  <c:v>2.1463375115056138E-2</c:v>
                </c:pt>
                <c:pt idx="3478">
                  <c:v>2.1463375115082783E-2</c:v>
                </c:pt>
                <c:pt idx="3479">
                  <c:v>2.1463375115082783E-2</c:v>
                </c:pt>
                <c:pt idx="3480">
                  <c:v>2.1464014918066709E-2</c:v>
                </c:pt>
                <c:pt idx="3481">
                  <c:v>2.1463375115082783E-2</c:v>
                </c:pt>
                <c:pt idx="3482">
                  <c:v>2.1463375115056138E-2</c:v>
                </c:pt>
                <c:pt idx="3483">
                  <c:v>2.1463375115029493E-2</c:v>
                </c:pt>
                <c:pt idx="3484">
                  <c:v>2.1464014918046725E-2</c:v>
                </c:pt>
                <c:pt idx="3485">
                  <c:v>2.1463375115082783E-2</c:v>
                </c:pt>
                <c:pt idx="3486">
                  <c:v>2.1463375115082783E-2</c:v>
                </c:pt>
                <c:pt idx="3487">
                  <c:v>2.1463375115056138E-2</c:v>
                </c:pt>
                <c:pt idx="3488">
                  <c:v>2.1463375115056138E-2</c:v>
                </c:pt>
                <c:pt idx="3489">
                  <c:v>2.1463375115082783E-2</c:v>
                </c:pt>
                <c:pt idx="3490">
                  <c:v>2.1463375115056138E-2</c:v>
                </c:pt>
                <c:pt idx="3491">
                  <c:v>2.1463375115056138E-2</c:v>
                </c:pt>
                <c:pt idx="3492">
                  <c:v>2.1463375115082783E-2</c:v>
                </c:pt>
                <c:pt idx="3493">
                  <c:v>2.1463375115082783E-2</c:v>
                </c:pt>
                <c:pt idx="3494">
                  <c:v>2.1463375115029493E-2</c:v>
                </c:pt>
                <c:pt idx="3495">
                  <c:v>2.1463375115082783E-2</c:v>
                </c:pt>
                <c:pt idx="3496">
                  <c:v>2.1463375115082783E-2</c:v>
                </c:pt>
                <c:pt idx="3497">
                  <c:v>2.1463375115082783E-2</c:v>
                </c:pt>
                <c:pt idx="3498">
                  <c:v>2.1464014918066709E-2</c:v>
                </c:pt>
                <c:pt idx="3499">
                  <c:v>2.1463375115056138E-2</c:v>
                </c:pt>
                <c:pt idx="3500">
                  <c:v>2.1463375115082783E-2</c:v>
                </c:pt>
                <c:pt idx="3501">
                  <c:v>2.1463375115056138E-2</c:v>
                </c:pt>
                <c:pt idx="3502">
                  <c:v>2.1463375115056138E-2</c:v>
                </c:pt>
                <c:pt idx="3503">
                  <c:v>2.1463375115056138E-2</c:v>
                </c:pt>
                <c:pt idx="3504">
                  <c:v>2.1463375115056138E-2</c:v>
                </c:pt>
                <c:pt idx="3505">
                  <c:v>2.1463375115029493E-2</c:v>
                </c:pt>
                <c:pt idx="3506">
                  <c:v>2.1463375115056138E-2</c:v>
                </c:pt>
                <c:pt idx="3507">
                  <c:v>2.1463375115082783E-2</c:v>
                </c:pt>
                <c:pt idx="3508">
                  <c:v>2.1463375115056138E-2</c:v>
                </c:pt>
                <c:pt idx="3509">
                  <c:v>2.1463375115082783E-2</c:v>
                </c:pt>
                <c:pt idx="3510">
                  <c:v>2.1463375115056138E-2</c:v>
                </c:pt>
                <c:pt idx="3511">
                  <c:v>2.1463375115056138E-2</c:v>
                </c:pt>
                <c:pt idx="3512">
                  <c:v>2.1464014918066709E-2</c:v>
                </c:pt>
                <c:pt idx="3513">
                  <c:v>2.1463375115082783E-2</c:v>
                </c:pt>
                <c:pt idx="3514">
                  <c:v>2.1463375115082783E-2</c:v>
                </c:pt>
                <c:pt idx="3515">
                  <c:v>2.1463375115082783E-2</c:v>
                </c:pt>
                <c:pt idx="3516">
                  <c:v>2.1463375115056138E-2</c:v>
                </c:pt>
                <c:pt idx="3517">
                  <c:v>2.1463375115082783E-2</c:v>
                </c:pt>
                <c:pt idx="3518">
                  <c:v>2.1464014918086693E-2</c:v>
                </c:pt>
                <c:pt idx="3519">
                  <c:v>2.1463375115056138E-2</c:v>
                </c:pt>
                <c:pt idx="3520">
                  <c:v>2.1463375115056138E-2</c:v>
                </c:pt>
                <c:pt idx="3521">
                  <c:v>2.1463375115056138E-2</c:v>
                </c:pt>
                <c:pt idx="3522">
                  <c:v>2.1464014918066709E-2</c:v>
                </c:pt>
                <c:pt idx="3523">
                  <c:v>2.1463375115056138E-2</c:v>
                </c:pt>
                <c:pt idx="3524">
                  <c:v>2.1463375115082783E-2</c:v>
                </c:pt>
                <c:pt idx="3525">
                  <c:v>2.1463375115056138E-2</c:v>
                </c:pt>
                <c:pt idx="3526">
                  <c:v>2.1463375115056138E-2</c:v>
                </c:pt>
                <c:pt idx="3527">
                  <c:v>2.1463375115056138E-2</c:v>
                </c:pt>
                <c:pt idx="3528">
                  <c:v>2.1463375115082783E-2</c:v>
                </c:pt>
                <c:pt idx="3529">
                  <c:v>2.1463375115082783E-2</c:v>
                </c:pt>
                <c:pt idx="3530">
                  <c:v>2.1463375115056138E-2</c:v>
                </c:pt>
                <c:pt idx="3531">
                  <c:v>2.1463375115056138E-2</c:v>
                </c:pt>
                <c:pt idx="3532">
                  <c:v>2.1464014918086693E-2</c:v>
                </c:pt>
                <c:pt idx="3533">
                  <c:v>2.1463375115082783E-2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073344"/>
        <c:axId val="534074880"/>
      </c:lineChart>
      <c:dateAx>
        <c:axId val="53407334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0748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407488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407334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4.0210000005492406E-3</c:v>
                </c:pt>
                <c:pt idx="1">
                  <c:v>4.0253045774789825E-3</c:v>
                </c:pt>
                <c:pt idx="2">
                  <c:v>4.0359989064589737E-3</c:v>
                </c:pt>
                <c:pt idx="3">
                  <c:v>4.0378126703186079E-3</c:v>
                </c:pt>
                <c:pt idx="4">
                  <c:v>4.0622776463719321E-3</c:v>
                </c:pt>
                <c:pt idx="5">
                  <c:v>4.0647517296310554E-3</c:v>
                </c:pt>
                <c:pt idx="6">
                  <c:v>4.0673046031032122E-3</c:v>
                </c:pt>
                <c:pt idx="7">
                  <c:v>4.1028807599297413E-3</c:v>
                </c:pt>
                <c:pt idx="8">
                  <c:v>4.1104124133313361E-3</c:v>
                </c:pt>
                <c:pt idx="9">
                  <c:v>4.1272853264215119E-3</c:v>
                </c:pt>
                <c:pt idx="10">
                  <c:v>4.1307480615937475E-3</c:v>
                </c:pt>
                <c:pt idx="11">
                  <c:v>4.1342870274621666E-3</c:v>
                </c:pt>
                <c:pt idx="12">
                  <c:v>4.1600487175826621E-3</c:v>
                </c:pt>
                <c:pt idx="13">
                  <c:v>4.1690480968193189E-3</c:v>
                </c:pt>
                <c:pt idx="14">
                  <c:v>4.1940967563289409E-3</c:v>
                </c:pt>
                <c:pt idx="15">
                  <c:v>4.1983485809993226E-3</c:v>
                </c:pt>
                <c:pt idx="16">
                  <c:v>4.2026716521145757E-3</c:v>
                </c:pt>
                <c:pt idx="17">
                  <c:v>4.2376554198910298E-3</c:v>
                </c:pt>
                <c:pt idx="18">
                  <c:v>4.2376554198910298E-3</c:v>
                </c:pt>
                <c:pt idx="19">
                  <c:v>4.2600768466692016E-3</c:v>
                </c:pt>
                <c:pt idx="20">
                  <c:v>4.2649968587302189E-3</c:v>
                </c:pt>
                <c:pt idx="21">
                  <c:v>4.2699801995182253E-3</c:v>
                </c:pt>
                <c:pt idx="22">
                  <c:v>4.3040135817029234E-3</c:v>
                </c:pt>
                <c:pt idx="23">
                  <c:v>4.3157372771135223E-3</c:v>
                </c:pt>
                <c:pt idx="24">
                  <c:v>4.3408170923826947E-3</c:v>
                </c:pt>
                <c:pt idx="25">
                  <c:v>4.346400048961252E-3</c:v>
                </c:pt>
                <c:pt idx="26">
                  <c:v>4.3520460754169705E-3</c:v>
                </c:pt>
                <c:pt idx="27">
                  <c:v>4.3761988122743411E-3</c:v>
                </c:pt>
                <c:pt idx="28">
                  <c:v>4.389059912216612E-3</c:v>
                </c:pt>
                <c:pt idx="29">
                  <c:v>4.4021106285146031E-3</c:v>
                </c:pt>
                <c:pt idx="30">
                  <c:v>4.4153509617719704E-3</c:v>
                </c:pt>
                <c:pt idx="31">
                  <c:v>4.4434033364299146E-3</c:v>
                </c:pt>
                <c:pt idx="32">
                  <c:v>4.4702084766116259E-3</c:v>
                </c:pt>
                <c:pt idx="33">
                  <c:v>4.4843969039191573E-3</c:v>
                </c:pt>
                <c:pt idx="34">
                  <c:v>4.4987749519513282E-3</c:v>
                </c:pt>
                <c:pt idx="35">
                  <c:v>4.5133426213669215E-3</c:v>
                </c:pt>
                <c:pt idx="36">
                  <c:v>4.5440522017520428E-3</c:v>
                </c:pt>
                <c:pt idx="37">
                  <c:v>4.5890253128545479E-3</c:v>
                </c:pt>
                <c:pt idx="38">
                  <c:v>4.5890253128545479E-3</c:v>
                </c:pt>
                <c:pt idx="39">
                  <c:v>4.6047307248902576E-3</c:v>
                </c:pt>
                <c:pt idx="40">
                  <c:v>4.6206257631606828E-3</c:v>
                </c:pt>
                <c:pt idx="41">
                  <c:v>4.6539929128650284E-3</c:v>
                </c:pt>
                <c:pt idx="42">
                  <c:v>4.6861007914866804E-3</c:v>
                </c:pt>
                <c:pt idx="43">
                  <c:v>4.7029341592484527E-3</c:v>
                </c:pt>
                <c:pt idx="44">
                  <c:v>4.7199403357733871E-3</c:v>
                </c:pt>
                <c:pt idx="45">
                  <c:v>4.7736695393323977E-3</c:v>
                </c:pt>
                <c:pt idx="46">
                  <c:v>4.7819769592516437E-3</c:v>
                </c:pt>
                <c:pt idx="47">
                  <c:v>4.8258586725972415E-3</c:v>
                </c:pt>
                <c:pt idx="48">
                  <c:v>4.8437853283802854E-3</c:v>
                </c:pt>
                <c:pt idx="49">
                  <c:v>4.8805182111748158E-3</c:v>
                </c:pt>
                <c:pt idx="50">
                  <c:v>4.8893072020800288E-3</c:v>
                </c:pt>
                <c:pt idx="51">
                  <c:v>4.8981523503485273E-3</c:v>
                </c:pt>
                <c:pt idx="52">
                  <c:v>4.9532347213045568E-3</c:v>
                </c:pt>
                <c:pt idx="53">
                  <c:v>4.9717177591892822E-3</c:v>
                </c:pt>
                <c:pt idx="54">
                  <c:v>5.0089833112888409E-3</c:v>
                </c:pt>
                <c:pt idx="55">
                  <c:v>5.0181834073476095E-3</c:v>
                </c:pt>
                <c:pt idx="56">
                  <c:v>5.0274234572023789E-3</c:v>
                </c:pt>
                <c:pt idx="57">
                  <c:v>5.0833487916432298E-3</c:v>
                </c:pt>
                <c:pt idx="58">
                  <c:v>5.1020026573907777E-3</c:v>
                </c:pt>
                <c:pt idx="59">
                  <c:v>5.1391350495629115E-3</c:v>
                </c:pt>
                <c:pt idx="60">
                  <c:v>5.1485084916969015E-3</c:v>
                </c:pt>
                <c:pt idx="61">
                  <c:v>5.1578903541786344E-3</c:v>
                </c:pt>
                <c:pt idx="62">
                  <c:v>5.2135019527692833E-3</c:v>
                </c:pt>
                <c:pt idx="63">
                  <c:v>5.231942386486073E-3</c:v>
                </c:pt>
                <c:pt idx="64">
                  <c:v>5.2684478107625022E-3</c:v>
                </c:pt>
                <c:pt idx="65">
                  <c:v>5.2777020783731365E-3</c:v>
                </c:pt>
                <c:pt idx="66">
                  <c:v>5.3595054291543489E-3</c:v>
                </c:pt>
                <c:pt idx="67">
                  <c:v>5.3686133137107461E-3</c:v>
                </c:pt>
                <c:pt idx="68">
                  <c:v>5.377702828458699E-3</c:v>
                </c:pt>
                <c:pt idx="69">
                  <c:v>5.422187686658364E-3</c:v>
                </c:pt>
                <c:pt idx="70">
                  <c:v>5.4579641145249269E-3</c:v>
                </c:pt>
                <c:pt idx="71">
                  <c:v>5.4756714111086069E-3</c:v>
                </c:pt>
                <c:pt idx="72">
                  <c:v>5.4933244192705288E-3</c:v>
                </c:pt>
                <c:pt idx="73">
                  <c:v>5.5282718225191374E-3</c:v>
                </c:pt>
                <c:pt idx="74">
                  <c:v>5.537123952287692E-3</c:v>
                </c:pt>
                <c:pt idx="75">
                  <c:v>5.5807751253844629E-3</c:v>
                </c:pt>
                <c:pt idx="76">
                  <c:v>5.5981023980065103E-3</c:v>
                </c:pt>
                <c:pt idx="77">
                  <c:v>5.6153753805441298E-3</c:v>
                </c:pt>
                <c:pt idx="78">
                  <c:v>5.6495664899017251E-3</c:v>
                </c:pt>
                <c:pt idx="79">
                  <c:v>5.6582267234511225E-3</c:v>
                </c:pt>
                <c:pt idx="80">
                  <c:v>5.7009259338069995E-3</c:v>
                </c:pt>
                <c:pt idx="81">
                  <c:v>5.7178731709486286E-3</c:v>
                </c:pt>
                <c:pt idx="82">
                  <c:v>5.7347661163804631E-3</c:v>
                </c:pt>
                <c:pt idx="83">
                  <c:v>5.7682009054904615E-3</c:v>
                </c:pt>
                <c:pt idx="84">
                  <c:v>5.7766692386790148E-3</c:v>
                </c:pt>
                <c:pt idx="85">
                  <c:v>5.8184164599044408E-3</c:v>
                </c:pt>
                <c:pt idx="86">
                  <c:v>5.8349836502920027E-3</c:v>
                </c:pt>
                <c:pt idx="87">
                  <c:v>5.8514965473843716E-3</c:v>
                </c:pt>
                <c:pt idx="88">
                  <c:v>5.8922581471187001E-3</c:v>
                </c:pt>
                <c:pt idx="89">
                  <c:v>5.9005255357011399E-3</c:v>
                </c:pt>
                <c:pt idx="90">
                  <c:v>5.9574181932541661E-3</c:v>
                </c:pt>
                <c:pt idx="91">
                  <c:v>5.9893857445187338E-3</c:v>
                </c:pt>
                <c:pt idx="92">
                  <c:v>5.9974886465866128E-3</c:v>
                </c:pt>
                <c:pt idx="93">
                  <c:v>6.0055731776232522E-3</c:v>
                </c:pt>
                <c:pt idx="94">
                  <c:v>6.0532394996971927E-3</c:v>
                </c:pt>
                <c:pt idx="95">
                  <c:v>6.0690196810600956E-3</c:v>
                </c:pt>
                <c:pt idx="96">
                  <c:v>6.1002308048709675E-3</c:v>
                </c:pt>
                <c:pt idx="97">
                  <c:v>6.1081418094666162E-3</c:v>
                </c:pt>
                <c:pt idx="98">
                  <c:v>6.116034444056377E-3</c:v>
                </c:pt>
                <c:pt idx="99">
                  <c:v>6.162560530817698E-3</c:v>
                </c:pt>
                <c:pt idx="100">
                  <c:v>6.1779606306685301E-3</c:v>
                </c:pt>
                <c:pt idx="101">
                  <c:v>6.2084152819761526E-3</c:v>
                </c:pt>
                <c:pt idx="102">
                  <c:v>6.2161343952929493E-3</c:v>
                </c:pt>
                <c:pt idx="103">
                  <c:v>6.2238351399901059E-3</c:v>
                </c:pt>
                <c:pt idx="104">
                  <c:v>6.2692243557772908E-3</c:v>
                </c:pt>
                <c:pt idx="105">
                  <c:v>6.2842524297934688E-3</c:v>
                </c:pt>
                <c:pt idx="106">
                  <c:v>6.314025242893222E-3</c:v>
                </c:pt>
                <c:pt idx="107">
                  <c:v>6.3215551642273327E-3</c:v>
                </c:pt>
                <c:pt idx="108">
                  <c:v>6.3290668922544313E-3</c:v>
                </c:pt>
                <c:pt idx="109">
                  <c:v>6.3809487820973843E-3</c:v>
                </c:pt>
                <c:pt idx="110">
                  <c:v>6.3956801624955872E-3</c:v>
                </c:pt>
                <c:pt idx="111">
                  <c:v>6.4323740767316655E-3</c:v>
                </c:pt>
                <c:pt idx="112">
                  <c:v>6.4397162071924696E-3</c:v>
                </c:pt>
                <c:pt idx="113">
                  <c:v>6.468970015151676E-3</c:v>
                </c:pt>
                <c:pt idx="114">
                  <c:v>6.4835730001915337E-3</c:v>
                </c:pt>
                <c:pt idx="115">
                  <c:v>6.4981637982519658E-3</c:v>
                </c:pt>
                <c:pt idx="116">
                  <c:v>6.5274382439844958E-3</c:v>
                </c:pt>
                <c:pt idx="117">
                  <c:v>6.5346694628541603E-3</c:v>
                </c:pt>
                <c:pt idx="118">
                  <c:v>6.5710271080243743E-3</c:v>
                </c:pt>
                <c:pt idx="119">
                  <c:v>6.5856000588784269E-3</c:v>
                </c:pt>
                <c:pt idx="120">
                  <c:v>6.6001792477585752E-3</c:v>
                </c:pt>
                <c:pt idx="121">
                  <c:v>6.6295929328075154E-3</c:v>
                </c:pt>
                <c:pt idx="122">
                  <c:v>6.6367872285659985E-3</c:v>
                </c:pt>
                <c:pt idx="123">
                  <c:v>6.673260889856536E-3</c:v>
                </c:pt>
                <c:pt idx="124">
                  <c:v>6.6879327834499236E-3</c:v>
                </c:pt>
                <c:pt idx="125">
                  <c:v>6.7026289020066798E-3</c:v>
                </c:pt>
                <c:pt idx="126">
                  <c:v>6.7323483418191277E-3</c:v>
                </c:pt>
                <c:pt idx="127">
                  <c:v>6.7396028177980948E-3</c:v>
                </c:pt>
                <c:pt idx="128">
                  <c:v>6.7764794528759609E-3</c:v>
                </c:pt>
                <c:pt idx="129">
                  <c:v>6.7913235553032081E-3</c:v>
                </c:pt>
                <c:pt idx="130">
                  <c:v>6.806192322030391E-3</c:v>
                </c:pt>
                <c:pt idx="131">
                  <c:v>6.8135109002528272E-3</c:v>
                </c:pt>
                <c:pt idx="132">
                  <c:v>6.8435998229578595E-3</c:v>
                </c:pt>
                <c:pt idx="133">
                  <c:v>6.9035693265402159E-3</c:v>
                </c:pt>
                <c:pt idx="134">
                  <c:v>6.9035693265402159E-3</c:v>
                </c:pt>
                <c:pt idx="135">
                  <c:v>6.9339670487353093E-3</c:v>
                </c:pt>
                <c:pt idx="136">
                  <c:v>6.9413822818065185E-3</c:v>
                </c:pt>
                <c:pt idx="137">
                  <c:v>6.9488054478380572E-3</c:v>
                </c:pt>
                <c:pt idx="138">
                  <c:v>6.9942635665344276E-3</c:v>
                </c:pt>
                <c:pt idx="139">
                  <c:v>7.0094656059707392E-3</c:v>
                </c:pt>
                <c:pt idx="140">
                  <c:v>7.040212783439935E-3</c:v>
                </c:pt>
                <c:pt idx="141">
                  <c:v>7.0477122916484669E-3</c:v>
                </c:pt>
                <c:pt idx="142">
                  <c:v>7.0552197252537309E-3</c:v>
                </c:pt>
                <c:pt idx="143">
                  <c:v>7.1011958480310207E-3</c:v>
                </c:pt>
                <c:pt idx="144">
                  <c:v>7.1165705568557976E-3</c:v>
                </c:pt>
                <c:pt idx="145">
                  <c:v>7.1476673097665101E-3</c:v>
                </c:pt>
                <c:pt idx="146">
                  <c:v>7.1552510402370095E-3</c:v>
                </c:pt>
                <c:pt idx="147">
                  <c:v>7.1628426883912372E-3</c:v>
                </c:pt>
                <c:pt idx="148">
                  <c:v>7.2093368295889438E-3</c:v>
                </c:pt>
                <c:pt idx="149">
                  <c:v>7.22488421259577E-3</c:v>
                </c:pt>
                <c:pt idx="150">
                  <c:v>7.2642806727589194E-3</c:v>
                </c:pt>
                <c:pt idx="151">
                  <c:v>7.2719526814989492E-3</c:v>
                </c:pt>
                <c:pt idx="152">
                  <c:v>7.2875993703937847E-3</c:v>
                </c:pt>
                <c:pt idx="153">
                  <c:v>7.3186865449360559E-3</c:v>
                </c:pt>
                <c:pt idx="154">
                  <c:v>7.3344066069752452E-3</c:v>
                </c:pt>
                <c:pt idx="155">
                  <c:v>7.3742414740727551E-3</c:v>
                </c:pt>
                <c:pt idx="156">
                  <c:v>7.381997596228697E-3</c:v>
                </c:pt>
                <c:pt idx="157">
                  <c:v>7.3897616200171989E-3</c:v>
                </c:pt>
                <c:pt idx="158">
                  <c:v>7.4292450281792672E-3</c:v>
                </c:pt>
                <c:pt idx="159">
                  <c:v>7.4451377741501269E-3</c:v>
                </c:pt>
                <c:pt idx="160">
                  <c:v>7.4772839972358056E-3</c:v>
                </c:pt>
                <c:pt idx="161">
                  <c:v>7.4851200666511963E-3</c:v>
                </c:pt>
                <c:pt idx="162">
                  <c:v>7.4929640296892489E-3</c:v>
                </c:pt>
                <c:pt idx="163">
                  <c:v>7.5410123137993838E-3</c:v>
                </c:pt>
                <c:pt idx="164">
                  <c:v>7.5570777486605274E-3</c:v>
                </c:pt>
                <c:pt idx="165">
                  <c:v>7.5895740508209871E-3</c:v>
                </c:pt>
                <c:pt idx="166">
                  <c:v>7.5974941203385549E-3</c:v>
                </c:pt>
                <c:pt idx="167">
                  <c:v>7.6054220751509494E-3</c:v>
                </c:pt>
                <c:pt idx="168">
                  <c:v>7.6539883102077324E-3</c:v>
                </c:pt>
                <c:pt idx="169">
                  <c:v>7.6702255538502722E-3</c:v>
                </c:pt>
                <c:pt idx="170">
                  <c:v>7.7030582299319021E-3</c:v>
                </c:pt>
                <c:pt idx="171">
                  <c:v>7.7110617775844048E-3</c:v>
                </c:pt>
                <c:pt idx="172">
                  <c:v>7.719073172128295E-3</c:v>
                </c:pt>
                <c:pt idx="173">
                  <c:v>7.7844920797174024E-3</c:v>
                </c:pt>
                <c:pt idx="174">
                  <c:v>7.7925567032828269E-3</c:v>
                </c:pt>
                <c:pt idx="175">
                  <c:v>7.8256573336113466E-3</c:v>
                </c:pt>
                <c:pt idx="176">
                  <c:v>7.8337462718461402E-3</c:v>
                </c:pt>
                <c:pt idx="177">
                  <c:v>7.8912659091612269E-3</c:v>
                </c:pt>
                <c:pt idx="178">
                  <c:v>7.8912659091612269E-3</c:v>
                </c:pt>
                <c:pt idx="179">
                  <c:v>7.9077672061194093E-3</c:v>
                </c:pt>
                <c:pt idx="180">
                  <c:v>7.9494061659847095E-3</c:v>
                </c:pt>
                <c:pt idx="181">
                  <c:v>7.9575601745410229E-3</c:v>
                </c:pt>
                <c:pt idx="182">
                  <c:v>7.9904399247610058E-3</c:v>
                </c:pt>
                <c:pt idx="183">
                  <c:v>8.0070022277860531E-3</c:v>
                </c:pt>
                <c:pt idx="184">
                  <c:v>8.0235719547392392E-3</c:v>
                </c:pt>
                <c:pt idx="185">
                  <c:v>8.056926776882356E-3</c:v>
                </c:pt>
                <c:pt idx="186">
                  <c:v>8.0651206971349056E-3</c:v>
                </c:pt>
                <c:pt idx="187">
                  <c:v>8.106504510226209E-3</c:v>
                </c:pt>
                <c:pt idx="188">
                  <c:v>8.1231023177892325E-3</c:v>
                </c:pt>
                <c:pt idx="189">
                  <c:v>8.1397020615927573E-3</c:v>
                </c:pt>
                <c:pt idx="190">
                  <c:v>8.1730966086415724E-3</c:v>
                </c:pt>
                <c:pt idx="191">
                  <c:v>8.181302600275598E-3</c:v>
                </c:pt>
                <c:pt idx="192">
                  <c:v>8.2227187180619055E-3</c:v>
                </c:pt>
                <c:pt idx="193">
                  <c:v>8.2393255062145343E-3</c:v>
                </c:pt>
                <c:pt idx="194">
                  <c:v>8.2559334466640877E-3</c:v>
                </c:pt>
                <c:pt idx="195">
                  <c:v>8.2893494399005618E-3</c:v>
                </c:pt>
                <c:pt idx="196">
                  <c:v>8.297556810252937E-3</c:v>
                </c:pt>
                <c:pt idx="197">
                  <c:v>8.3473973396030309E-3</c:v>
                </c:pt>
                <c:pt idx="198">
                  <c:v>8.3640131556215972E-3</c:v>
                </c:pt>
                <c:pt idx="199">
                  <c:v>8.3974500980927239E-3</c:v>
                </c:pt>
                <c:pt idx="200">
                  <c:v>8.4056588120989817E-3</c:v>
                </c:pt>
                <c:pt idx="201">
                  <c:v>8.4138675224576884E-3</c:v>
                </c:pt>
                <c:pt idx="202">
                  <c:v>8.5056046769688472E-3</c:v>
                </c:pt>
                <c:pt idx="203">
                  <c:v>8.5056046769688472E-3</c:v>
                </c:pt>
                <c:pt idx="204">
                  <c:v>8.5138147062359028E-3</c:v>
                </c:pt>
                <c:pt idx="205">
                  <c:v>8.5220247269654492E-3</c:v>
                </c:pt>
                <c:pt idx="206">
                  <c:v>8.5302347385633522E-3</c:v>
                </c:pt>
                <c:pt idx="207">
                  <c:v>8.5801237001342616E-3</c:v>
                </c:pt>
                <c:pt idx="208">
                  <c:v>8.5967556603639573E-3</c:v>
                </c:pt>
                <c:pt idx="209">
                  <c:v>8.6302358975923459E-3</c:v>
                </c:pt>
                <c:pt idx="210">
                  <c:v>8.6384471862260837E-3</c:v>
                </c:pt>
                <c:pt idx="211">
                  <c:v>8.6466584602408521E-3</c:v>
                </c:pt>
                <c:pt idx="212">
                  <c:v>8.7049996937510477E-3</c:v>
                </c:pt>
                <c:pt idx="213">
                  <c:v>8.7132116716962769E-3</c:v>
                </c:pt>
                <c:pt idx="214">
                  <c:v>8.7467136739448718E-3</c:v>
                </c:pt>
                <c:pt idx="215">
                  <c:v>8.7549261916144983E-3</c:v>
                </c:pt>
                <c:pt idx="216">
                  <c:v>8.7631386891714215E-3</c:v>
                </c:pt>
                <c:pt idx="217">
                  <c:v>8.8046419514142826E-3</c:v>
                </c:pt>
                <c:pt idx="218">
                  <c:v>8.8212890727943361E-3</c:v>
                </c:pt>
                <c:pt idx="219">
                  <c:v>8.8379373466391797E-3</c:v>
                </c:pt>
                <c:pt idx="220">
                  <c:v>8.8714617448568123E-3</c:v>
                </c:pt>
                <c:pt idx="221">
                  <c:v>8.8796754270259824E-3</c:v>
                </c:pt>
                <c:pt idx="222">
                  <c:v>8.9211960029631499E-3</c:v>
                </c:pt>
                <c:pt idx="223">
                  <c:v>8.9378511916820003E-3</c:v>
                </c:pt>
                <c:pt idx="224">
                  <c:v>8.9545075328976154E-3</c:v>
                </c:pt>
                <c:pt idx="225">
                  <c:v>8.988053847689137E-3</c:v>
                </c:pt>
                <c:pt idx="226">
                  <c:v>9.0378065265817042E-3</c:v>
                </c:pt>
                <c:pt idx="227">
                  <c:v>9.0378065265817042E-3</c:v>
                </c:pt>
                <c:pt idx="228">
                  <c:v>9.0544697828738308E-3</c:v>
                </c:pt>
                <c:pt idx="229">
                  <c:v>9.0711341916946964E-3</c:v>
                </c:pt>
                <c:pt idx="230">
                  <c:v>9.1047025018375916E-3</c:v>
                </c:pt>
                <c:pt idx="231">
                  <c:v>9.1129184362217074E-3</c:v>
                </c:pt>
                <c:pt idx="232">
                  <c:v>9.1544735239033059E-3</c:v>
                </c:pt>
                <c:pt idx="233">
                  <c:v>9.1711447753493047E-3</c:v>
                </c:pt>
                <c:pt idx="234">
                  <c:v>9.1878167434620295E-3</c:v>
                </c:pt>
                <c:pt idx="235">
                  <c:v>9.2465224429353048E-3</c:v>
                </c:pt>
                <c:pt idx="236">
                  <c:v>9.2465224429353048E-3</c:v>
                </c:pt>
                <c:pt idx="237">
                  <c:v>9.2711720777636231E-3</c:v>
                </c:pt>
                <c:pt idx="238">
                  <c:v>9.2878391920763193E-3</c:v>
                </c:pt>
                <c:pt idx="239">
                  <c:v>9.304503971765854E-3</c:v>
                </c:pt>
                <c:pt idx="240">
                  <c:v>9.3464910040759602E-3</c:v>
                </c:pt>
                <c:pt idx="241">
                  <c:v>9.3547046954645108E-3</c:v>
                </c:pt>
                <c:pt idx="242">
                  <c:v>9.3962087069086112E-3</c:v>
                </c:pt>
                <c:pt idx="243">
                  <c:v>9.412846486550358E-3</c:v>
                </c:pt>
                <c:pt idx="244">
                  <c:v>9.4463156720210745E-3</c:v>
                </c:pt>
                <c:pt idx="245">
                  <c:v>9.4545205988522119E-3</c:v>
                </c:pt>
                <c:pt idx="246">
                  <c:v>9.462724559865807E-3</c:v>
                </c:pt>
                <c:pt idx="247">
                  <c:v>9.5125408752689249E-3</c:v>
                </c:pt>
                <c:pt idx="248">
                  <c:v>9.5291306209596607E-3</c:v>
                </c:pt>
                <c:pt idx="249">
                  <c:v>9.5708614176359674E-3</c:v>
                </c:pt>
                <c:pt idx="250">
                  <c:v>9.5790434321685325E-3</c:v>
                </c:pt>
                <c:pt idx="251">
                  <c:v>9.5872229999649505E-3</c:v>
                </c:pt>
                <c:pt idx="252">
                  <c:v>9.6284747883682107E-3</c:v>
                </c:pt>
                <c:pt idx="253">
                  <c:v>9.6449958274185694E-3</c:v>
                </c:pt>
                <c:pt idx="254">
                  <c:v>9.6781994276435249E-3</c:v>
                </c:pt>
                <c:pt idx="255">
                  <c:v>9.6863463247506831E-3</c:v>
                </c:pt>
                <c:pt idx="256">
                  <c:v>9.6944888023189277E-3</c:v>
                </c:pt>
                <c:pt idx="257">
                  <c:v>9.7933555273757838E-3</c:v>
                </c:pt>
                <c:pt idx="258">
                  <c:v>9.8014575759841627E-3</c:v>
                </c:pt>
                <c:pt idx="259">
                  <c:v>9.8178543417967723E-3</c:v>
                </c:pt>
                <c:pt idx="260">
                  <c:v>9.8750450768234702E-3</c:v>
                </c:pt>
                <c:pt idx="261">
                  <c:v>9.9079273355450297E-3</c:v>
                </c:pt>
                <c:pt idx="262">
                  <c:v>9.9159845136501112E-3</c:v>
                </c:pt>
                <c:pt idx="263">
                  <c:v>9.9240372662307546E-3</c:v>
                </c:pt>
                <c:pt idx="264">
                  <c:v>9.9729221255293668E-3</c:v>
                </c:pt>
                <c:pt idx="265">
                  <c:v>9.9891932272624315E-3</c:v>
                </c:pt>
                <c:pt idx="266">
                  <c:v>1.0021914833734482E-2</c:v>
                </c:pt>
                <c:pt idx="267">
                  <c:v>1.0029927119887816E-2</c:v>
                </c:pt>
                <c:pt idx="268">
                  <c:v>1.0037934977647937E-2</c:v>
                </c:pt>
                <c:pt idx="269">
                  <c:v>1.0102757015076007E-2</c:v>
                </c:pt>
                <c:pt idx="270">
                  <c:v>1.0102757015076007E-2</c:v>
                </c:pt>
                <c:pt idx="271">
                  <c:v>1.0143505368221232E-2</c:v>
                </c:pt>
                <c:pt idx="272">
                  <c:v>1.0151470755124237E-2</c:v>
                </c:pt>
                <c:pt idx="273">
                  <c:v>1.015943171065653E-2</c:v>
                </c:pt>
                <c:pt idx="274">
                  <c:v>1.0199632286679342E-2</c:v>
                </c:pt>
                <c:pt idx="275">
                  <c:v>1.0215736423108888E-2</c:v>
                </c:pt>
                <c:pt idx="276">
                  <c:v>1.0248136826964682E-2</c:v>
                </c:pt>
                <c:pt idx="277">
                  <c:v>1.0256059267132744E-2</c:v>
                </c:pt>
                <c:pt idx="278">
                  <c:v>1.0263977273411691E-2</c:v>
                </c:pt>
                <c:pt idx="279">
                  <c:v>1.0295843570619958E-2</c:v>
                </c:pt>
                <c:pt idx="280">
                  <c:v>1.0303741851935833E-2</c:v>
                </c:pt>
                <c:pt idx="281">
                  <c:v>1.031976708899889E-2</c:v>
                </c:pt>
                <c:pt idx="282">
                  <c:v>1.0335780398160426E-2</c:v>
                </c:pt>
                <c:pt idx="283">
                  <c:v>1.035178177937476E-2</c:v>
                </c:pt>
                <c:pt idx="284">
                  <c:v>1.0399714354914887E-2</c:v>
                </c:pt>
                <c:pt idx="285">
                  <c:v>1.0415668023909332E-2</c:v>
                </c:pt>
                <c:pt idx="286">
                  <c:v>1.0431609764739605E-2</c:v>
                </c:pt>
                <c:pt idx="287">
                  <c:v>1.0447539577357175E-2</c:v>
                </c:pt>
                <c:pt idx="288">
                  <c:v>1.0463457461719219E-2</c:v>
                </c:pt>
                <c:pt idx="289">
                  <c:v>1.0511139544832546E-2</c:v>
                </c:pt>
                <c:pt idx="290">
                  <c:v>1.0527009715729983E-2</c:v>
                </c:pt>
                <c:pt idx="291">
                  <c:v>1.0542867958149214E-2</c:v>
                </c:pt>
                <c:pt idx="292">
                  <c:v>1.0558714272050271E-2</c:v>
                </c:pt>
                <c:pt idx="293">
                  <c:v>1.0574548657387479E-2</c:v>
                </c:pt>
                <c:pt idx="294">
                  <c:v>1.0637766912198516E-2</c:v>
                </c:pt>
                <c:pt idx="295">
                  <c:v>1.0637766912198516E-2</c:v>
                </c:pt>
                <c:pt idx="296">
                  <c:v>1.0653541654051286E-2</c:v>
                </c:pt>
                <c:pt idx="297">
                  <c:v>1.0669304467071847E-2</c:v>
                </c:pt>
                <c:pt idx="298">
                  <c:v>1.0685055351220234E-2</c:v>
                </c:pt>
                <c:pt idx="299">
                  <c:v>1.073223642999269E-2</c:v>
                </c:pt>
                <c:pt idx="300">
                  <c:v>1.077186717252192E-2</c:v>
                </c:pt>
                <c:pt idx="301">
                  <c:v>1.0803465114150061E-2</c:v>
                </c:pt>
                <c:pt idx="302">
                  <c:v>1.0811162603072688E-2</c:v>
                </c:pt>
                <c:pt idx="303">
                  <c:v>1.0818855645771048E-2</c:v>
                </c:pt>
                <c:pt idx="304">
                  <c:v>1.0865736764095227E-2</c:v>
                </c:pt>
                <c:pt idx="305">
                  <c:v>1.0881339946663154E-2</c:v>
                </c:pt>
                <c:pt idx="306">
                  <c:v>1.0912777480688005E-2</c:v>
                </c:pt>
                <c:pt idx="307">
                  <c:v>1.0920429926104813E-2</c:v>
                </c:pt>
                <c:pt idx="308">
                  <c:v>1.0928077923060633E-2</c:v>
                </c:pt>
                <c:pt idx="309">
                  <c:v>1.097470854150333E-2</c:v>
                </c:pt>
                <c:pt idx="310">
                  <c:v>1.1021774972987126E-2</c:v>
                </c:pt>
                <c:pt idx="311">
                  <c:v>1.1029384821403549E-2</c:v>
                </c:pt>
                <c:pt idx="312">
                  <c:v>1.1036990219153772E-2</c:v>
                </c:pt>
                <c:pt idx="313">
                  <c:v>1.104459116611417E-2</c:v>
                </c:pt>
                <c:pt idx="314">
                  <c:v>1.1083095807450264E-2</c:v>
                </c:pt>
                <c:pt idx="315">
                  <c:v>1.1098531986407251E-2</c:v>
                </c:pt>
                <c:pt idx="316">
                  <c:v>1.112964878171464E-2</c:v>
                </c:pt>
                <c:pt idx="317">
                  <c:v>1.1137211091183652E-2</c:v>
                </c:pt>
                <c:pt idx="318">
                  <c:v>1.1144768947967372E-2</c:v>
                </c:pt>
                <c:pt idx="319">
                  <c:v>1.1190898545556875E-2</c:v>
                </c:pt>
                <c:pt idx="320">
                  <c:v>1.1206251219205387E-2</c:v>
                </c:pt>
                <c:pt idx="321">
                  <c:v>1.1213778856246748E-2</c:v>
                </c:pt>
                <c:pt idx="322">
                  <c:v>1.1221302039234958E-2</c:v>
                </c:pt>
                <c:pt idx="323">
                  <c:v>1.1228820768056964E-2</c:v>
                </c:pt>
                <c:pt idx="324">
                  <c:v>1.1290331065231918E-2</c:v>
                </c:pt>
                <c:pt idx="325">
                  <c:v>1.1305605717049971E-2</c:v>
                </c:pt>
                <c:pt idx="326">
                  <c:v>1.1320868438773779E-2</c:v>
                </c:pt>
                <c:pt idx="327">
                  <c:v>1.1351654169118597E-2</c:v>
                </c:pt>
                <c:pt idx="328">
                  <c:v>1.1359121824358017E-2</c:v>
                </c:pt>
                <c:pt idx="329">
                  <c:v>1.1397003094313796E-2</c:v>
                </c:pt>
                <c:pt idx="330">
                  <c:v>1.1412194234488915E-2</c:v>
                </c:pt>
                <c:pt idx="331">
                  <c:v>1.142737344424738E-2</c:v>
                </c:pt>
                <c:pt idx="332">
                  <c:v>1.1457998883560583E-2</c:v>
                </c:pt>
                <c:pt idx="333">
                  <c:v>1.1518198161525106E-2</c:v>
                </c:pt>
                <c:pt idx="334">
                  <c:v>1.1533293857103999E-2</c:v>
                </c:pt>
                <c:pt idx="335">
                  <c:v>1.1563759026179121E-2</c:v>
                </c:pt>
                <c:pt idx="336">
                  <c:v>1.157113642273616E-2</c:v>
                </c:pt>
                <c:pt idx="337">
                  <c:v>1.1608593372433695E-2</c:v>
                </c:pt>
                <c:pt idx="338">
                  <c:v>1.1623617482669601E-2</c:v>
                </c:pt>
                <c:pt idx="339">
                  <c:v>1.1638629661862687E-2</c:v>
                </c:pt>
                <c:pt idx="340">
                  <c:v>1.1676581678945879E-2</c:v>
                </c:pt>
                <c:pt idx="341">
                  <c:v>1.1691553555922855E-2</c:v>
                </c:pt>
                <c:pt idx="342">
                  <c:v>1.173607886437149E-2</c:v>
                </c:pt>
                <c:pt idx="343">
                  <c:v>1.1766233981635404E-2</c:v>
                </c:pt>
                <c:pt idx="344">
                  <c:v>1.1773525530093532E-2</c:v>
                </c:pt>
                <c:pt idx="345">
                  <c:v>1.1780812615018446E-2</c:v>
                </c:pt>
                <c:pt idx="346">
                  <c:v>1.1825438984052123E-2</c:v>
                </c:pt>
                <c:pt idx="347">
                  <c:v>1.1840290577604509E-2</c:v>
                </c:pt>
                <c:pt idx="348">
                  <c:v>1.1870285483060109E-2</c:v>
                </c:pt>
                <c:pt idx="349">
                  <c:v>1.1877531858685564E-2</c:v>
                </c:pt>
                <c:pt idx="350">
                  <c:v>1.1884773769232771E-2</c:v>
                </c:pt>
                <c:pt idx="351">
                  <c:v>1.1929149576362321E-2</c:v>
                </c:pt>
                <c:pt idx="352">
                  <c:v>1.1943917648637071E-2</c:v>
                </c:pt>
                <c:pt idx="353">
                  <c:v>1.1973752359016775E-2</c:v>
                </c:pt>
                <c:pt idx="354">
                  <c:v>1.1980953550046469E-2</c:v>
                </c:pt>
                <c:pt idx="355">
                  <c:v>1.1988150274526854E-2</c:v>
                </c:pt>
                <c:pt idx="356">
                  <c:v>1.2032275513050538E-2</c:v>
                </c:pt>
                <c:pt idx="357">
                  <c:v>1.2046960061822336E-2</c:v>
                </c:pt>
                <c:pt idx="358">
                  <c:v>1.2076634592873862E-2</c:v>
                </c:pt>
                <c:pt idx="359">
                  <c:v>1.2083790588056642E-2</c:v>
                </c:pt>
                <c:pt idx="360">
                  <c:v>1.2090942115289952E-2</c:v>
                </c:pt>
                <c:pt idx="361">
                  <c:v>1.2149417801590824E-2</c:v>
                </c:pt>
                <c:pt idx="362">
                  <c:v>1.2156539028263857E-2</c:v>
                </c:pt>
                <c:pt idx="363">
                  <c:v>1.2186042956678911E-2</c:v>
                </c:pt>
                <c:pt idx="364">
                  <c:v>1.2193149275996422E-2</c:v>
                </c:pt>
                <c:pt idx="365">
                  <c:v>1.2229332860761666E-2</c:v>
                </c:pt>
                <c:pt idx="366">
                  <c:v>1.2243855828872441E-2</c:v>
                </c:pt>
                <c:pt idx="367">
                  <c:v>1.2258366864085879E-2</c:v>
                </c:pt>
                <c:pt idx="368">
                  <c:v>1.2287710639971028E-2</c:v>
                </c:pt>
                <c:pt idx="369">
                  <c:v>1.2294771741208292E-2</c:v>
                </c:pt>
                <c:pt idx="370">
                  <c:v>1.233074304517956E-2</c:v>
                </c:pt>
                <c:pt idx="371">
                  <c:v>1.2345182482103034E-2</c:v>
                </c:pt>
                <c:pt idx="372">
                  <c:v>1.2359609985825415E-2</c:v>
                </c:pt>
                <c:pt idx="373">
                  <c:v>1.2388793622088168E-2</c:v>
                </c:pt>
                <c:pt idx="374">
                  <c:v>1.2395809495577836E-2</c:v>
                </c:pt>
                <c:pt idx="375">
                  <c:v>1.2431568504936763E-2</c:v>
                </c:pt>
                <c:pt idx="376">
                  <c:v>1.2445924408557296E-2</c:v>
                </c:pt>
                <c:pt idx="377">
                  <c:v>1.2460268378678307E-2</c:v>
                </c:pt>
                <c:pt idx="378">
                  <c:v>1.2489291887260445E-2</c:v>
                </c:pt>
                <c:pt idx="379">
                  <c:v>1.2496262523839848E-2</c:v>
                </c:pt>
                <c:pt idx="380">
                  <c:v>1.2531809225290402E-2</c:v>
                </c:pt>
                <c:pt idx="381">
                  <c:v>1.2546081593516334E-2</c:v>
                </c:pt>
                <c:pt idx="382">
                  <c:v>1.2560342027941651E-2</c:v>
                </c:pt>
                <c:pt idx="383">
                  <c:v>1.2589205419827887E-2</c:v>
                </c:pt>
                <c:pt idx="384">
                  <c:v>1.2596130810827104E-2</c:v>
                </c:pt>
                <c:pt idx="385">
                  <c:v>1.2638752499075537E-2</c:v>
                </c:pt>
                <c:pt idx="386">
                  <c:v>1.2681649592161519E-2</c:v>
                </c:pt>
                <c:pt idx="387">
                  <c:v>1.2681649592161519E-2</c:v>
                </c:pt>
                <c:pt idx="388">
                  <c:v>1.2688534204205459E-2</c:v>
                </c:pt>
                <c:pt idx="389">
                  <c:v>1.2695414341449739E-2</c:v>
                </c:pt>
                <c:pt idx="390">
                  <c:v>1.273778541523222E-2</c:v>
                </c:pt>
                <c:pt idx="391">
                  <c:v>1.2751885238071829E-2</c:v>
                </c:pt>
                <c:pt idx="392">
                  <c:v>1.2780438873413888E-2</c:v>
                </c:pt>
                <c:pt idx="393">
                  <c:v>1.2787278224910548E-2</c:v>
                </c:pt>
                <c:pt idx="394">
                  <c:v>1.2794113100713298E-2</c:v>
                </c:pt>
                <c:pt idx="395">
                  <c:v>1.2836233553629782E-2</c:v>
                </c:pt>
                <c:pt idx="396">
                  <c:v>1.2850249835573899E-2</c:v>
                </c:pt>
                <c:pt idx="397">
                  <c:v>1.2878643382864366E-2</c:v>
                </c:pt>
                <c:pt idx="398">
                  <c:v>1.2885437466545469E-2</c:v>
                </c:pt>
                <c:pt idx="399">
                  <c:v>1.2892227073710993E-2</c:v>
                </c:pt>
                <c:pt idx="400">
                  <c:v>1.2934096899400118E-2</c:v>
                </c:pt>
                <c:pt idx="401">
                  <c:v>1.2948029638331728E-2</c:v>
                </c:pt>
                <c:pt idx="402">
                  <c:v>1.2983414222423295E-2</c:v>
                </c:pt>
                <c:pt idx="403">
                  <c:v>1.2990161040595603E-2</c:v>
                </c:pt>
                <c:pt idx="404">
                  <c:v>1.2996903381351232E-2</c:v>
                </c:pt>
                <c:pt idx="405">
                  <c:v>1.3031375437760215E-2</c:v>
                </c:pt>
                <c:pt idx="406">
                  <c:v>1.3045224631572613E-2</c:v>
                </c:pt>
                <c:pt idx="407">
                  <c:v>1.3080410877470042E-2</c:v>
                </c:pt>
                <c:pt idx="408">
                  <c:v>1.3087112414562216E-2</c:v>
                </c:pt>
                <c:pt idx="409">
                  <c:v>1.3093809473561924E-2</c:v>
                </c:pt>
                <c:pt idx="410">
                  <c:v>1.3128069154014729E-2</c:v>
                </c:pt>
                <c:pt idx="411">
                  <c:v>1.3141834800616689E-2</c:v>
                </c:pt>
                <c:pt idx="412">
                  <c:v>1.31697481229716E-2</c:v>
                </c:pt>
                <c:pt idx="413">
                  <c:v>1.3176406364441284E-2</c:v>
                </c:pt>
                <c:pt idx="414">
                  <c:v>1.3183060127345807E-2</c:v>
                </c:pt>
                <c:pt idx="415">
                  <c:v>1.3224178033555994E-2</c:v>
                </c:pt>
                <c:pt idx="416">
                  <c:v>1.3237860130871753E-2</c:v>
                </c:pt>
                <c:pt idx="417">
                  <c:v>1.326561338825401E-2</c:v>
                </c:pt>
                <c:pt idx="418">
                  <c:v>1.3272226337659732E-2</c:v>
                </c:pt>
                <c:pt idx="419">
                  <c:v>1.3278834807957895E-2</c:v>
                </c:pt>
                <c:pt idx="420">
                  <c:v>1.3319702061874323E-2</c:v>
                </c:pt>
                <c:pt idx="421">
                  <c:v>1.3333300607835861E-2</c:v>
                </c:pt>
                <c:pt idx="422">
                  <c:v>1.3360893803724204E-2</c:v>
                </c:pt>
                <c:pt idx="423">
                  <c:v>1.3367461456198493E-2</c:v>
                </c:pt>
                <c:pt idx="424">
                  <c:v>1.3374024629090427E-2</c:v>
                </c:pt>
                <c:pt idx="425">
                  <c:v>1.3428156217084418E-2</c:v>
                </c:pt>
                <c:pt idx="426">
                  <c:v>1.3434689024026447E-2</c:v>
                </c:pt>
                <c:pt idx="427">
                  <c:v>1.3441217351310908E-2</c:v>
                </c:pt>
                <c:pt idx="428">
                  <c:v>1.346862957636007E-2</c:v>
                </c:pt>
                <c:pt idx="429">
                  <c:v>1.3515489482054832E-2</c:v>
                </c:pt>
                <c:pt idx="430">
                  <c:v>1.3515489482054832E-2</c:v>
                </c:pt>
                <c:pt idx="431">
                  <c:v>1.3528914446874651E-2</c:v>
                </c:pt>
                <c:pt idx="432">
                  <c:v>1.3563096659240484E-2</c:v>
                </c:pt>
                <c:pt idx="433">
                  <c:v>1.3569567232653013E-2</c:v>
                </c:pt>
                <c:pt idx="434">
                  <c:v>1.3595860219213662E-2</c:v>
                </c:pt>
                <c:pt idx="435">
                  <c:v>1.3609213563049671E-2</c:v>
                </c:pt>
                <c:pt idx="436">
                  <c:v>1.3622554969916933E-2</c:v>
                </c:pt>
                <c:pt idx="437">
                  <c:v>1.3649657535682591E-2</c:v>
                </c:pt>
                <c:pt idx="438">
                  <c:v>1.3656084792236341E-2</c:v>
                </c:pt>
                <c:pt idx="439">
                  <c:v>1.3689082948291187E-2</c:v>
                </c:pt>
                <c:pt idx="440">
                  <c:v>1.3702352732498646E-2</c:v>
                </c:pt>
                <c:pt idx="441">
                  <c:v>1.3715610579457582E-2</c:v>
                </c:pt>
                <c:pt idx="442">
                  <c:v>1.3742553087908171E-2</c:v>
                </c:pt>
                <c:pt idx="443">
                  <c:v>1.3748935032532713E-2</c:v>
                </c:pt>
                <c:pt idx="444">
                  <c:v>1.3781720754144189E-2</c:v>
                </c:pt>
                <c:pt idx="445">
                  <c:v>1.3794906976785981E-2</c:v>
                </c:pt>
                <c:pt idx="446">
                  <c:v>1.3808081261899474E-2</c:v>
                </c:pt>
                <c:pt idx="447">
                  <c:v>1.3834863712117729E-2</c:v>
                </c:pt>
                <c:pt idx="448">
                  <c:v>1.3848003194082692E-2</c:v>
                </c:pt>
                <c:pt idx="449">
                  <c:v>1.3880563554150608E-2</c:v>
                </c:pt>
                <c:pt idx="450">
                  <c:v>1.3893660749282905E-2</c:v>
                </c:pt>
                <c:pt idx="451">
                  <c:v>1.3920293599101994E-2</c:v>
                </c:pt>
                <c:pt idx="452">
                  <c:v>1.3926589393917777E-2</c:v>
                </c:pt>
                <c:pt idx="453">
                  <c:v>1.3932880707701906E-2</c:v>
                </c:pt>
                <c:pt idx="454">
                  <c:v>1.4005224684165332E-2</c:v>
                </c:pt>
                <c:pt idx="455">
                  <c:v>1.4005224684165332E-2</c:v>
                </c:pt>
                <c:pt idx="456">
                  <c:v>1.4011479642172279E-2</c:v>
                </c:pt>
                <c:pt idx="457">
                  <c:v>1.4017730119004757E-2</c:v>
                </c:pt>
                <c:pt idx="458">
                  <c:v>1.4023976114793077E-2</c:v>
                </c:pt>
                <c:pt idx="459">
                  <c:v>1.4062837931270167E-2</c:v>
                </c:pt>
                <c:pt idx="460">
                  <c:v>1.4075767993501399E-2</c:v>
                </c:pt>
                <c:pt idx="461">
                  <c:v>1.4102080715497194E-2</c:v>
                </c:pt>
                <c:pt idx="462">
                  <c:v>1.4108285873165038E-2</c:v>
                </c:pt>
                <c:pt idx="463">
                  <c:v>1.4114486549841831E-2</c:v>
                </c:pt>
                <c:pt idx="464">
                  <c:v>1.4159769372955877E-2</c:v>
                </c:pt>
                <c:pt idx="465">
                  <c:v>1.416594415266834E-2</c:v>
                </c:pt>
                <c:pt idx="466">
                  <c:v>1.4192096804511421E-2</c:v>
                </c:pt>
                <c:pt idx="467">
                  <c:v>1.4198256642279916E-2</c:v>
                </c:pt>
                <c:pt idx="468">
                  <c:v>1.4204411999179101E-2</c:v>
                </c:pt>
                <c:pt idx="469">
                  <c:v>1.4242772396837466E-2</c:v>
                </c:pt>
                <c:pt idx="470">
                  <c:v>1.4248903850233141E-2</c:v>
                </c:pt>
                <c:pt idx="471">
                  <c:v>1.4261660297486323E-2</c:v>
                </c:pt>
                <c:pt idx="472">
                  <c:v>1.4287642412320611E-2</c:v>
                </c:pt>
                <c:pt idx="473">
                  <c:v>1.4293752449218334E-2</c:v>
                </c:pt>
                <c:pt idx="474">
                  <c:v>1.432526344922902E-2</c:v>
                </c:pt>
                <c:pt idx="475">
                  <c:v>1.4337948262410194E-2</c:v>
                </c:pt>
                <c:pt idx="476">
                  <c:v>1.4350621136445696E-2</c:v>
                </c:pt>
                <c:pt idx="477">
                  <c:v>1.4376443169350772E-2</c:v>
                </c:pt>
                <c:pt idx="478">
                  <c:v>1.4413806418132502E-2</c:v>
                </c:pt>
                <c:pt idx="479">
                  <c:v>1.4413806418132502E-2</c:v>
                </c:pt>
                <c:pt idx="480">
                  <c:v>1.4426407656510598E-2</c:v>
                </c:pt>
                <c:pt idx="481">
                  <c:v>1.4438996955473904E-2</c:v>
                </c:pt>
                <c:pt idx="482">
                  <c:v>1.4464658899521476E-2</c:v>
                </c:pt>
                <c:pt idx="483">
                  <c:v>1.4470678297515478E-2</c:v>
                </c:pt>
                <c:pt idx="484">
                  <c:v>1.450176435786954E-2</c:v>
                </c:pt>
                <c:pt idx="485">
                  <c:v>1.4514282019600699E-2</c:v>
                </c:pt>
                <c:pt idx="486">
                  <c:v>1.4526787717819012E-2</c:v>
                </c:pt>
                <c:pt idx="487">
                  <c:v>1.4571249177374282E-2</c:v>
                </c:pt>
                <c:pt idx="488">
                  <c:v>1.4571249177374282E-2</c:v>
                </c:pt>
                <c:pt idx="489">
                  <c:v>1.4589132106707758E-2</c:v>
                </c:pt>
                <c:pt idx="490">
                  <c:v>1.4601563162604414E-2</c:v>
                </c:pt>
                <c:pt idx="491">
                  <c:v>1.4613981277391552E-2</c:v>
                </c:pt>
                <c:pt idx="492">
                  <c:v>1.4619920083165601E-2</c:v>
                </c:pt>
                <c:pt idx="493">
                  <c:v>1.4651683934890081E-2</c:v>
                </c:pt>
                <c:pt idx="494">
                  <c:v>1.4682307434849891E-2</c:v>
                </c:pt>
                <c:pt idx="495">
                  <c:v>1.4694637914083679E-2</c:v>
                </c:pt>
                <c:pt idx="496">
                  <c:v>1.4719781465707304E-2</c:v>
                </c:pt>
                <c:pt idx="497">
                  <c:v>1.4725665448780123E-2</c:v>
                </c:pt>
                <c:pt idx="498">
                  <c:v>1.4731544698530309E-2</c:v>
                </c:pt>
                <c:pt idx="499">
                  <c:v>1.4768321595374331E-2</c:v>
                </c:pt>
                <c:pt idx="500">
                  <c:v>1.4780551050910322E-2</c:v>
                </c:pt>
                <c:pt idx="501">
                  <c:v>1.4811844936173641E-2</c:v>
                </c:pt>
                <c:pt idx="502">
                  <c:v>1.4817674367702791E-2</c:v>
                </c:pt>
                <c:pt idx="503">
                  <c:v>1.4823498621550635E-2</c:v>
                </c:pt>
                <c:pt idx="504">
                  <c:v>1.4853608235681798E-2</c:v>
                </c:pt>
                <c:pt idx="505">
                  <c:v>1.4865729882707283E-2</c:v>
                </c:pt>
                <c:pt idx="506">
                  <c:v>1.4890454164449615E-2</c:v>
                </c:pt>
                <c:pt idx="507">
                  <c:v>1.4896229305695896E-2</c:v>
                </c:pt>
                <c:pt idx="508">
                  <c:v>1.4901998562451934E-2</c:v>
                </c:pt>
                <c:pt idx="509">
                  <c:v>1.4974633971087671E-2</c:v>
                </c:pt>
                <c:pt idx="510">
                  <c:v>1.4980348831366008E-2</c:v>
                </c:pt>
                <c:pt idx="511">
                  <c:v>1.4998539254995211E-2</c:v>
                </c:pt>
                <c:pt idx="512">
                  <c:v>1.503373451788651E-2</c:v>
                </c:pt>
                <c:pt idx="513">
                  <c:v>1.5058018385607498E-2</c:v>
                </c:pt>
                <c:pt idx="514">
                  <c:v>1.5063672955563934E-2</c:v>
                </c:pt>
                <c:pt idx="515">
                  <c:v>1.506932162330128E-2</c:v>
                </c:pt>
                <c:pt idx="516">
                  <c:v>1.5104762633703837E-2</c:v>
                </c:pt>
                <c:pt idx="517">
                  <c:v>1.5116543838048824E-2</c:v>
                </c:pt>
                <c:pt idx="518">
                  <c:v>1.5198557742346352E-2</c:v>
                </c:pt>
                <c:pt idx="519">
                  <c:v>1.5279776213946107E-2</c:v>
                </c:pt>
                <c:pt idx="520">
                  <c:v>1.5348186059373969E-2</c:v>
                </c:pt>
                <c:pt idx="521">
                  <c:v>1.5421959886761412E-2</c:v>
                </c:pt>
                <c:pt idx="522">
                  <c:v>1.5500952251173823E-2</c:v>
                </c:pt>
                <c:pt idx="523">
                  <c:v>1.5579149171881048E-2</c:v>
                </c:pt>
                <c:pt idx="524">
                  <c:v>1.5656550634383253E-2</c:v>
                </c:pt>
                <c:pt idx="525">
                  <c:v>1.5750382034424134E-2</c:v>
                </c:pt>
                <c:pt idx="526">
                  <c:v>1.5826032019345671E-2</c:v>
                </c:pt>
                <c:pt idx="527">
                  <c:v>1.5900886442733141E-2</c:v>
                </c:pt>
                <c:pt idx="528">
                  <c:v>1.5974945289218188E-2</c:v>
                </c:pt>
                <c:pt idx="529">
                  <c:v>1.6079994747750188E-2</c:v>
                </c:pt>
                <c:pt idx="530">
                  <c:v>1.614668395717056E-2</c:v>
                </c:pt>
                <c:pt idx="531">
                  <c:v>1.6218075034525326E-2</c:v>
                </c:pt>
                <c:pt idx="532">
                  <c:v>1.62940070814497E-2</c:v>
                </c:pt>
                <c:pt idx="533">
                  <c:v>1.6358470182869789E-2</c:v>
                </c:pt>
                <c:pt idx="534">
                  <c:v>1.6427474224103289E-2</c:v>
                </c:pt>
                <c:pt idx="535">
                  <c:v>1.6495682557154945E-2</c:v>
                </c:pt>
                <c:pt idx="536">
                  <c:v>1.6563095167566322E-2</c:v>
                </c:pt>
                <c:pt idx="537">
                  <c:v>1.66144781639159E-2</c:v>
                </c:pt>
                <c:pt idx="538">
                  <c:v>1.669553316348632E-2</c:v>
                </c:pt>
                <c:pt idx="539">
                  <c:v>1.6760558520922397E-2</c:v>
                </c:pt>
                <c:pt idx="540">
                  <c:v>1.6824788099575605E-2</c:v>
                </c:pt>
                <c:pt idx="541">
                  <c:v>1.6888221885836829E-2</c:v>
                </c:pt>
                <c:pt idx="542">
                  <c:v>1.6950859866254331E-2</c:v>
                </c:pt>
                <c:pt idx="543">
                  <c:v>1.7012702027553728E-2</c:v>
                </c:pt>
                <c:pt idx="544">
                  <c:v>1.7073748356628005E-2</c:v>
                </c:pt>
                <c:pt idx="545">
                  <c:v>1.7138635728925843E-2</c:v>
                </c:pt>
                <c:pt idx="546">
                  <c:v>1.7198036337696981E-2</c:v>
                </c:pt>
                <c:pt idx="547">
                  <c:v>1.725211222194295E-2</c:v>
                </c:pt>
                <c:pt idx="548">
                  <c:v>1.7309975094406405E-2</c:v>
                </c:pt>
                <c:pt idx="549">
                  <c:v>1.7367042071630145E-2</c:v>
                </c:pt>
                <c:pt idx="550">
                  <c:v>1.741018350785313E-2</c:v>
                </c:pt>
                <c:pt idx="551">
                  <c:v>1.7483100631481691E-2</c:v>
                </c:pt>
                <c:pt idx="552">
                  <c:v>1.7533467511766654E-2</c:v>
                </c:pt>
                <c:pt idx="553">
                  <c:v>1.758735078876944E-2</c:v>
                </c:pt>
                <c:pt idx="554">
                  <c:v>1.7640438111739543E-2</c:v>
                </c:pt>
                <c:pt idx="555">
                  <c:v>1.7692729469428459E-2</c:v>
                </c:pt>
                <c:pt idx="556">
                  <c:v>1.774826588204351E-2</c:v>
                </c:pt>
                <c:pt idx="557">
                  <c:v>1.779492424478557E-2</c:v>
                </c:pt>
                <c:pt idx="558">
                  <c:v>1.7844827640791094E-2</c:v>
                </c:pt>
                <c:pt idx="559">
                  <c:v>1.7893935028187591E-2</c:v>
                </c:pt>
                <c:pt idx="560">
                  <c:v>1.7942246396565886E-2</c:v>
                </c:pt>
                <c:pt idx="561">
                  <c:v>1.7989761735689169E-2</c:v>
                </c:pt>
                <c:pt idx="562">
                  <c:v>1.8039380526023968E-2</c:v>
                </c:pt>
                <c:pt idx="563">
                  <c:v>1.8082474173336249E-2</c:v>
                </c:pt>
                <c:pt idx="564">
                  <c:v>1.8127874835311142E-2</c:v>
                </c:pt>
                <c:pt idx="565">
                  <c:v>1.8172828730432522E-2</c:v>
                </c:pt>
                <c:pt idx="566">
                  <c:v>1.8221114376364221E-2</c:v>
                </c:pt>
                <c:pt idx="567">
                  <c:v>1.8283686168452395E-2</c:v>
                </c:pt>
                <c:pt idx="568">
                  <c:v>1.832795273431043E-2</c:v>
                </c:pt>
                <c:pt idx="569">
                  <c:v>1.837208072895203E-2</c:v>
                </c:pt>
                <c:pt idx="570">
                  <c:v>1.8422343041764475E-2</c:v>
                </c:pt>
                <c:pt idx="571">
                  <c:v>1.8459920998278707E-2</c:v>
                </c:pt>
                <c:pt idx="572">
                  <c:v>1.8492874568550706E-2</c:v>
                </c:pt>
                <c:pt idx="573">
                  <c:v>1.8536471235815557E-2</c:v>
                </c:pt>
                <c:pt idx="574">
                  <c:v>1.8586126316970968E-2</c:v>
                </c:pt>
                <c:pt idx="575">
                  <c:v>1.862324884963026E-2</c:v>
                </c:pt>
                <c:pt idx="576">
                  <c:v>1.8677096565405983E-2</c:v>
                </c:pt>
                <c:pt idx="577">
                  <c:v>1.8720115933904439E-2</c:v>
                </c:pt>
                <c:pt idx="578">
                  <c:v>1.876299671715639E-2</c:v>
                </c:pt>
                <c:pt idx="579">
                  <c:v>1.8805738913627579E-2</c:v>
                </c:pt>
                <c:pt idx="580">
                  <c:v>1.8844818217031545E-2</c:v>
                </c:pt>
                <c:pt idx="581">
                  <c:v>1.8887290910593713E-2</c:v>
                </c:pt>
                <c:pt idx="582">
                  <c:v>1.8929625015191576E-2</c:v>
                </c:pt>
                <c:pt idx="583">
                  <c:v>1.8983850934964686E-2</c:v>
                </c:pt>
                <c:pt idx="584">
                  <c:v>1.9013877451643069E-2</c:v>
                </c:pt>
                <c:pt idx="585">
                  <c:v>1.9065257605647683E-2</c:v>
                </c:pt>
                <c:pt idx="586">
                  <c:v>1.9101053731334514E-2</c:v>
                </c:pt>
                <c:pt idx="587">
                  <c:v>1.914268717895555E-2</c:v>
                </c:pt>
                <c:pt idx="588">
                  <c:v>1.9190098547134077E-2</c:v>
                </c:pt>
                <c:pt idx="589">
                  <c:v>1.922208313389806E-2</c:v>
                </c:pt>
                <c:pt idx="590">
                  <c:v>1.9263308474428698E-2</c:v>
                </c:pt>
                <c:pt idx="591">
                  <c:v>1.930439521298144E-2</c:v>
                </c:pt>
                <c:pt idx="592">
                  <c:v>1.9345343348128097E-2</c:v>
                </c:pt>
                <c:pt idx="593">
                  <c:v>1.9389577205311485E-2</c:v>
                </c:pt>
                <c:pt idx="594">
                  <c:v>1.9430240419408031E-2</c:v>
                </c:pt>
                <c:pt idx="595">
                  <c:v>1.9470765022856461E-2</c:v>
                </c:pt>
                <c:pt idx="596">
                  <c:v>1.9511151014205023E-2</c:v>
                </c:pt>
                <c:pt idx="597">
                  <c:v>1.9551398392017458E-2</c:v>
                </c:pt>
                <c:pt idx="598">
                  <c:v>1.9591507154844593E-2</c:v>
                </c:pt>
                <c:pt idx="599">
                  <c:v>1.9631477301257898E-2</c:v>
                </c:pt>
                <c:pt idx="600">
                  <c:v>1.9671308829826258E-2</c:v>
                </c:pt>
                <c:pt idx="601">
                  <c:v>1.9716660838792595E-2</c:v>
                </c:pt>
                <c:pt idx="602">
                  <c:v>1.9752841604860905E-2</c:v>
                </c:pt>
                <c:pt idx="603">
                  <c:v>1.9786624608143732E-2</c:v>
                </c:pt>
                <c:pt idx="604">
                  <c:v>1.9825909393254015E-2</c:v>
                </c:pt>
                <c:pt idx="605">
                  <c:v>1.9865055556908651E-2</c:v>
                </c:pt>
                <c:pt idx="606">
                  <c:v>1.9907386947015517E-2</c:v>
                </c:pt>
                <c:pt idx="607">
                  <c:v>1.994624811104161E-2</c:v>
                </c:pt>
                <c:pt idx="608">
                  <c:v>1.9990491119923921E-2</c:v>
                </c:pt>
                <c:pt idx="609">
                  <c:v>2.0023554550392255E-2</c:v>
                </c:pt>
                <c:pt idx="610">
                  <c:v>2.006529202173285E-2</c:v>
                </c:pt>
                <c:pt idx="611">
                  <c:v>2.0097021412656346E-2</c:v>
                </c:pt>
                <c:pt idx="612">
                  <c:v>2.0140639553800632E-2</c:v>
                </c:pt>
                <c:pt idx="613">
                  <c:v>2.0173234332037104E-2</c:v>
                </c:pt>
                <c:pt idx="614">
                  <c:v>2.0217656939897632E-2</c:v>
                </c:pt>
                <c:pt idx="615">
                  <c:v>2.0252167107163908E-2</c:v>
                </c:pt>
                <c:pt idx="616">
                  <c:v>2.0289860571044392E-2</c:v>
                </c:pt>
                <c:pt idx="617">
                  <c:v>2.0327517591147846E-2</c:v>
                </c:pt>
                <c:pt idx="618">
                  <c:v>2.0365180248411718E-2</c:v>
                </c:pt>
                <c:pt idx="619">
                  <c:v>2.0408273700795006E-2</c:v>
                </c:pt>
                <c:pt idx="620">
                  <c:v>2.0446031599246718E-2</c:v>
                </c:pt>
                <c:pt idx="621">
                  <c:v>2.0483837217294444E-2</c:v>
                </c:pt>
                <c:pt idx="622">
                  <c:v>2.0521690555399756E-2</c:v>
                </c:pt>
                <c:pt idx="623">
                  <c:v>2.0559591614029375E-2</c:v>
                </c:pt>
                <c:pt idx="624">
                  <c:v>2.0590934226127591E-2</c:v>
                </c:pt>
                <c:pt idx="625">
                  <c:v>2.062891956386077E-2</c:v>
                </c:pt>
                <c:pt idx="626">
                  <c:v>2.0666952609977401E-2</c:v>
                </c:pt>
                <c:pt idx="627">
                  <c:v>2.0705033364904726E-2</c:v>
                </c:pt>
                <c:pt idx="628">
                  <c:v>2.0749812731369638E-2</c:v>
                </c:pt>
                <c:pt idx="629">
                  <c:v>2.080133231689147E-2</c:v>
                </c:pt>
                <c:pt idx="630">
                  <c:v>2.082623523831946E-2</c:v>
                </c:pt>
                <c:pt idx="631">
                  <c:v>2.0864518077958461E-2</c:v>
                </c:pt>
                <c:pt idx="632">
                  <c:v>2.0899500381782232E-2</c:v>
                </c:pt>
                <c:pt idx="633">
                  <c:v>2.0937873034536203E-2</c:v>
                </c:pt>
                <c:pt idx="634">
                  <c:v>2.0994002398147527E-2</c:v>
                </c:pt>
                <c:pt idx="635">
                  <c:v>2.1035863576474127E-2</c:v>
                </c:pt>
                <c:pt idx="636">
                  <c:v>2.1060918793184853E-2</c:v>
                </c:pt>
                <c:pt idx="637">
                  <c:v>2.1109624693520512E-2</c:v>
                </c:pt>
                <c:pt idx="638">
                  <c:v>2.1148260927332796E-2</c:v>
                </c:pt>
                <c:pt idx="639">
                  <c:v>2.1186944896303406E-2</c:v>
                </c:pt>
                <c:pt idx="640">
                  <c:v>2.1225676600924448E-2</c:v>
                </c:pt>
                <c:pt idx="641">
                  <c:v>2.1264456041685531E-2</c:v>
                </c:pt>
                <c:pt idx="642">
                  <c:v>2.1303283219081259E-2</c:v>
                </c:pt>
                <c:pt idx="643">
                  <c:v>2.1342158133603739E-2</c:v>
                </c:pt>
                <c:pt idx="644">
                  <c:v>2.1381080785742579E-2</c:v>
                </c:pt>
                <c:pt idx="645">
                  <c:v>2.1420051175994881E-2</c:v>
                </c:pt>
                <c:pt idx="646">
                  <c:v>2.1459069304852751E-2</c:v>
                </c:pt>
                <c:pt idx="647">
                  <c:v>2.1498135172810795E-2</c:v>
                </c:pt>
                <c:pt idx="648">
                  <c:v>2.1537248780368612E-2</c:v>
                </c:pt>
                <c:pt idx="649">
                  <c:v>2.1566070091768929E-2</c:v>
                </c:pt>
                <c:pt idx="650">
                  <c:v>2.1619073026962452E-2</c:v>
                </c:pt>
                <c:pt idx="651">
                  <c:v>2.1654876045579252E-2</c:v>
                </c:pt>
                <c:pt idx="652">
                  <c:v>2.16941806164897E-2</c:v>
                </c:pt>
                <c:pt idx="653">
                  <c:v>2.1733532929480437E-2</c:v>
                </c:pt>
                <c:pt idx="654">
                  <c:v>2.1772932985056059E-2</c:v>
                </c:pt>
                <c:pt idx="655">
                  <c:v>2.1815863504788462E-2</c:v>
                </c:pt>
                <c:pt idx="656">
                  <c:v>2.185187632595037E-2</c:v>
                </c:pt>
                <c:pt idx="657">
                  <c:v>2.1891419612270757E-2</c:v>
                </c:pt>
                <c:pt idx="658">
                  <c:v>2.1931010643176929E-2</c:v>
                </c:pt>
                <c:pt idx="659">
                  <c:v>2.1970649419168486E-2</c:v>
                </c:pt>
                <c:pt idx="660">
                  <c:v>2.2010335940750025E-2</c:v>
                </c:pt>
                <c:pt idx="661">
                  <c:v>2.2050070208423644E-2</c:v>
                </c:pt>
                <c:pt idx="662">
                  <c:v>2.208985222269394E-2</c:v>
                </c:pt>
                <c:pt idx="663">
                  <c:v>2.2129681984065508E-2</c:v>
                </c:pt>
                <c:pt idx="664">
                  <c:v>2.2169559493042945E-2</c:v>
                </c:pt>
                <c:pt idx="665">
                  <c:v>2.2209484750135844E-2</c:v>
                </c:pt>
                <c:pt idx="666">
                  <c:v>2.2255154546390599E-2</c:v>
                </c:pt>
                <c:pt idx="667">
                  <c:v>2.2289384524565026E-2</c:v>
                </c:pt>
                <c:pt idx="668">
                  <c:v>2.2329229810890416E-2</c:v>
                </c:pt>
                <c:pt idx="669">
                  <c:v>2.2372417807875973E-2</c:v>
                </c:pt>
                <c:pt idx="670">
                  <c:v>2.240835965122312E-2</c:v>
                </c:pt>
                <c:pt idx="671">
                  <c:v>2.2437110148684328E-2</c:v>
                </c:pt>
                <c:pt idx="672">
                  <c:v>2.2486437094433875E-2</c:v>
                </c:pt>
                <c:pt idx="673">
                  <c:v>2.2528501857749947E-2</c:v>
                </c:pt>
                <c:pt idx="674">
                  <c:v>2.2563416528798286E-2</c:v>
                </c:pt>
                <c:pt idx="675">
                  <c:v>2.2591275401408043E-2</c:v>
                </c:pt>
                <c:pt idx="676">
                  <c:v>2.2625738413759904E-2</c:v>
                </c:pt>
                <c:pt idx="677">
                  <c:v>2.2663336326705759E-2</c:v>
                </c:pt>
                <c:pt idx="678">
                  <c:v>2.2700659777789803E-2</c:v>
                </c:pt>
                <c:pt idx="679">
                  <c:v>2.2737708764633942E-2</c:v>
                </c:pt>
                <c:pt idx="680">
                  <c:v>2.2791083601487537E-2</c:v>
                </c:pt>
                <c:pt idx="681">
                  <c:v>2.2824197407417257E-2</c:v>
                </c:pt>
                <c:pt idx="682">
                  <c:v>2.2860353732548633E-2</c:v>
                </c:pt>
                <c:pt idx="683">
                  <c:v>2.2896235528135911E-2</c:v>
                </c:pt>
                <c:pt idx="684">
                  <c:v>2.2935090536245057E-2</c:v>
                </c:pt>
                <c:pt idx="685">
                  <c:v>2.2967175520214045E-2</c:v>
                </c:pt>
                <c:pt idx="686">
                  <c:v>2.3002233711521547E-2</c:v>
                </c:pt>
                <c:pt idx="687">
                  <c:v>2.3037017362918244E-2</c:v>
                </c:pt>
                <c:pt idx="688">
                  <c:v>2.3061982680339099E-2</c:v>
                </c:pt>
                <c:pt idx="689">
                  <c:v>2.3105761035829842E-2</c:v>
                </c:pt>
                <c:pt idx="690">
                  <c:v>2.313972105232126E-2</c:v>
                </c:pt>
                <c:pt idx="691">
                  <c:v>2.3173406518854911E-2</c:v>
                </c:pt>
                <c:pt idx="692">
                  <c:v>2.3206817432967763E-2</c:v>
                </c:pt>
                <c:pt idx="693">
                  <c:v>2.3243044772007986E-2</c:v>
                </c:pt>
                <c:pt idx="694">
                  <c:v>2.3272815594183871E-2</c:v>
                </c:pt>
                <c:pt idx="695">
                  <c:v>2.3305402836463485E-2</c:v>
                </c:pt>
                <c:pt idx="696">
                  <c:v>2.3337715516677515E-2</c:v>
                </c:pt>
                <c:pt idx="697">
                  <c:v>2.3369753632462853E-2</c:v>
                </c:pt>
                <c:pt idx="698">
                  <c:v>2.340151718147887E-2</c:v>
                </c:pt>
                <c:pt idx="699">
                  <c:v>2.3433006161404923E-2</c:v>
                </c:pt>
                <c:pt idx="700">
                  <c:v>2.3464220569935357E-2</c:v>
                </c:pt>
                <c:pt idx="701">
                  <c:v>2.3498111029141618E-2</c:v>
                </c:pt>
                <c:pt idx="702">
                  <c:v>2.3528758674905864E-2</c:v>
                </c:pt>
                <c:pt idx="703">
                  <c:v>2.3556216344463587E-2</c:v>
                </c:pt>
                <c:pt idx="704">
                  <c:v>2.3586332444817115E-2</c:v>
                </c:pt>
                <c:pt idx="705">
                  <c:v>2.3616173962568987E-2</c:v>
                </c:pt>
                <c:pt idx="706">
                  <c:v>2.3645740895543443E-2</c:v>
                </c:pt>
                <c:pt idx="707">
                  <c:v>2.3677877953026571E-2</c:v>
                </c:pt>
                <c:pt idx="708">
                  <c:v>2.3704050998529513E-2</c:v>
                </c:pt>
                <c:pt idx="709">
                  <c:v>2.3732794164282034E-2</c:v>
                </c:pt>
                <c:pt idx="710">
                  <c:v>2.3752878699049334E-2</c:v>
                </c:pt>
                <c:pt idx="711">
                  <c:v>2.3789456713801949E-2</c:v>
                </c:pt>
                <c:pt idx="712">
                  <c:v>2.3817376093425158E-2</c:v>
                </c:pt>
                <c:pt idx="713">
                  <c:v>2.3845020873565215E-2</c:v>
                </c:pt>
                <c:pt idx="714">
                  <c:v>2.3872391052203734E-2</c:v>
                </c:pt>
                <c:pt idx="715">
                  <c:v>2.3899486627337319E-2</c:v>
                </c:pt>
                <c:pt idx="716">
                  <c:v>2.3927432945580251E-2</c:v>
                </c:pt>
                <c:pt idx="717">
                  <c:v>2.3952853959193499E-2</c:v>
                </c:pt>
                <c:pt idx="718">
                  <c:v>2.3985508403240825E-2</c:v>
                </c:pt>
                <c:pt idx="719">
                  <c:v>2.4007783533952904E-2</c:v>
                </c:pt>
                <c:pt idx="720">
                  <c:v>2.4030934126607617E-2</c:v>
                </c:pt>
                <c:pt idx="721">
                  <c:v>2.4059124788294157E-2</c:v>
                </c:pt>
                <c:pt idx="722">
                  <c:v>2.4081902507618325E-2</c:v>
                </c:pt>
                <c:pt idx="723">
                  <c:v>2.4122445670614362E-2</c:v>
                </c:pt>
                <c:pt idx="724">
                  <c:v>2.4133154168037352E-2</c:v>
                </c:pt>
                <c:pt idx="725">
                  <c:v>2.4158019057624658E-2</c:v>
                </c:pt>
                <c:pt idx="726">
                  <c:v>2.4185273764944781E-2</c:v>
                </c:pt>
                <c:pt idx="727">
                  <c:v>2.4207238094563668E-2</c:v>
                </c:pt>
                <c:pt idx="728">
                  <c:v>2.4223969825440315E-2</c:v>
                </c:pt>
                <c:pt idx="729">
                  <c:v>2.4248185316067299E-2</c:v>
                </c:pt>
                <c:pt idx="730">
                  <c:v>2.4272230585106032E-2</c:v>
                </c:pt>
                <c:pt idx="731">
                  <c:v>2.429610563159728E-2</c:v>
                </c:pt>
                <c:pt idx="732">
                  <c:v>2.4327306307136046E-2</c:v>
                </c:pt>
                <c:pt idx="733">
                  <c:v>2.435080919038338E-2</c:v>
                </c:pt>
                <c:pt idx="734">
                  <c:v>2.4376617486891738E-2</c:v>
                </c:pt>
                <c:pt idx="735">
                  <c:v>2.4397304189315617E-2</c:v>
                </c:pt>
                <c:pt idx="736">
                  <c:v>2.4422750772460922E-2</c:v>
                </c:pt>
                <c:pt idx="737">
                  <c:v>2.4443118158034984E-2</c:v>
                </c:pt>
                <c:pt idx="738">
                  <c:v>2.4476209021552009E-2</c:v>
                </c:pt>
                <c:pt idx="739">
                  <c:v>2.4488251088498881E-2</c:v>
                </c:pt>
                <c:pt idx="740">
                  <c:v>2.4512974110731389E-2</c:v>
                </c:pt>
                <c:pt idx="741">
                  <c:v>2.4532702972780752E-2</c:v>
                </c:pt>
                <c:pt idx="742">
                  <c:v>2.4554673520159574E-2</c:v>
                </c:pt>
                <c:pt idx="743">
                  <c:v>2.4576473803075222E-2</c:v>
                </c:pt>
                <c:pt idx="744">
                  <c:v>2.4598103820571041E-2</c:v>
                </c:pt>
                <c:pt idx="745">
                  <c:v>2.462192213809361E-2</c:v>
                </c:pt>
                <c:pt idx="746">
                  <c:v>2.4640853055510104E-2</c:v>
                </c:pt>
                <c:pt idx="747">
                  <c:v>2.4661972271078716E-2</c:v>
                </c:pt>
                <c:pt idx="748">
                  <c:v>2.4682921217473085E-2</c:v>
                </c:pt>
                <c:pt idx="749">
                  <c:v>2.4703699893775233E-2</c:v>
                </c:pt>
                <c:pt idx="750">
                  <c:v>2.4724308299069769E-2</c:v>
                </c:pt>
                <c:pt idx="751">
                  <c:v>2.4744746432456759E-2</c:v>
                </c:pt>
                <c:pt idx="752">
                  <c:v>2.4765014293033707E-2</c:v>
                </c:pt>
                <c:pt idx="753">
                  <c:v>2.4789656176604783E-2</c:v>
                </c:pt>
                <c:pt idx="754">
                  <c:v>2.4807301010421334E-2</c:v>
                </c:pt>
                <c:pt idx="755">
                  <c:v>2.4824796229070054E-2</c:v>
                </c:pt>
                <c:pt idx="756">
                  <c:v>2.4844382989595803E-2</c:v>
                </c:pt>
                <c:pt idx="757">
                  <c:v>2.486379947294081E-2</c:v>
                </c:pt>
                <c:pt idx="758">
                  <c:v>2.4883045678254143E-2</c:v>
                </c:pt>
                <c:pt idx="759">
                  <c:v>2.4904329300968475E-2</c:v>
                </c:pt>
                <c:pt idx="760">
                  <c:v>2.492102725140526E-2</c:v>
                </c:pt>
                <c:pt idx="761">
                  <c:v>2.4939762617579863E-2</c:v>
                </c:pt>
                <c:pt idx="762">
                  <c:v>2.4958327702380944E-2</c:v>
                </c:pt>
                <c:pt idx="763">
                  <c:v>2.4976722505001412E-2</c:v>
                </c:pt>
                <c:pt idx="764">
                  <c:v>2.4994947024629014E-2</c:v>
                </c:pt>
                <c:pt idx="765">
                  <c:v>2.5013001260466967E-2</c:v>
                </c:pt>
                <c:pt idx="766">
                  <c:v>2.5030885211723645E-2</c:v>
                </c:pt>
                <c:pt idx="767">
                  <c:v>2.5048598877607423E-2</c:v>
                </c:pt>
                <c:pt idx="768">
                  <c:v>2.5071502874912888E-2</c:v>
                </c:pt>
                <c:pt idx="769">
                  <c:v>2.5083515350169717E-2</c:v>
                </c:pt>
                <c:pt idx="770">
                  <c:v>2.5104900157299041E-2</c:v>
                </c:pt>
                <c:pt idx="771">
                  <c:v>2.5119877626229581E-2</c:v>
                </c:pt>
                <c:pt idx="772">
                  <c:v>2.5134774864488046E-2</c:v>
                </c:pt>
                <c:pt idx="773">
                  <c:v>2.5153809833755869E-2</c:v>
                </c:pt>
                <c:pt idx="774">
                  <c:v>2.5168674895685719E-2</c:v>
                </c:pt>
                <c:pt idx="775">
                  <c:v>2.5187770557881239E-2</c:v>
                </c:pt>
                <c:pt idx="776">
                  <c:v>2.5202713819339636E-2</c:v>
                </c:pt>
                <c:pt idx="777">
                  <c:v>2.5219800667866683E-2</c:v>
                </c:pt>
                <c:pt idx="778">
                  <c:v>2.5239044317316994E-2</c:v>
                </c:pt>
                <c:pt idx="779">
                  <c:v>2.5254109139324032E-2</c:v>
                </c:pt>
                <c:pt idx="780">
                  <c:v>2.5264971767311462E-2</c:v>
                </c:pt>
                <c:pt idx="781">
                  <c:v>2.5282225058495769E-2</c:v>
                </c:pt>
                <c:pt idx="782">
                  <c:v>2.5299523263227246E-2</c:v>
                </c:pt>
                <c:pt idx="783">
                  <c:v>2.5316866381691457E-2</c:v>
                </c:pt>
                <c:pt idx="784">
                  <c:v>2.5340666511244336E-2</c:v>
                </c:pt>
                <c:pt idx="785">
                  <c:v>2.5360255610729354E-2</c:v>
                </c:pt>
                <c:pt idx="786">
                  <c:v>2.537560394152993E-2</c:v>
                </c:pt>
                <c:pt idx="787">
                  <c:v>2.5393140046376866E-2</c:v>
                </c:pt>
                <c:pt idx="788">
                  <c:v>2.5404255686321302E-2</c:v>
                </c:pt>
                <c:pt idx="789">
                  <c:v>2.543627653063929E-2</c:v>
                </c:pt>
                <c:pt idx="790">
                  <c:v>2.5446017922170997E-2</c:v>
                </c:pt>
                <c:pt idx="791">
                  <c:v>2.5463733735199171E-2</c:v>
                </c:pt>
                <c:pt idx="792">
                  <c:v>2.5485843035745699E-2</c:v>
                </c:pt>
                <c:pt idx="793">
                  <c:v>2.5499300144134575E-2</c:v>
                </c:pt>
                <c:pt idx="794">
                  <c:v>2.5517150740451796E-2</c:v>
                </c:pt>
                <c:pt idx="795">
                  <c:v>2.5535046264943746E-2</c:v>
                </c:pt>
                <c:pt idx="796">
                  <c:v>2.555298671781929E-2</c:v>
                </c:pt>
                <c:pt idx="797">
                  <c:v>2.5570972099284717E-2</c:v>
                </c:pt>
                <c:pt idx="798">
                  <c:v>2.558900240954631E-2</c:v>
                </c:pt>
                <c:pt idx="799">
                  <c:v>2.5607077648818092E-2</c:v>
                </c:pt>
                <c:pt idx="800">
                  <c:v>2.5625197817303772E-2</c:v>
                </c:pt>
                <c:pt idx="801">
                  <c:v>2.5643362915217374E-2</c:v>
                </c:pt>
                <c:pt idx="802">
                  <c:v>2.5661572942765179E-2</c:v>
                </c:pt>
                <c:pt idx="803">
                  <c:v>2.5679827900158637E-2</c:v>
                </c:pt>
                <c:pt idx="804">
                  <c:v>2.5698127787614346E-2</c:v>
                </c:pt>
                <c:pt idx="805">
                  <c:v>2.5718705036108513E-2</c:v>
                </c:pt>
                <c:pt idx="806">
                  <c:v>2.5737099306672728E-2</c:v>
                </c:pt>
                <c:pt idx="807">
                  <c:v>2.5753297032451366E-2</c:v>
                </c:pt>
                <c:pt idx="808">
                  <c:v>2.5771776642262784E-2</c:v>
                </c:pt>
                <c:pt idx="809">
                  <c:v>2.5790301183196248E-2</c:v>
                </c:pt>
                <c:pt idx="810">
                  <c:v>2.5808870655468361E-2</c:v>
                </c:pt>
                <c:pt idx="811">
                  <c:v>2.5829744686797773E-2</c:v>
                </c:pt>
                <c:pt idx="812">
                  <c:v>2.5846144394887208E-2</c:v>
                </c:pt>
                <c:pt idx="813">
                  <c:v>2.5864848662461984E-2</c:v>
                </c:pt>
                <c:pt idx="814">
                  <c:v>2.5885871144701589E-2</c:v>
                </c:pt>
                <c:pt idx="815">
                  <c:v>2.5902391994435562E-2</c:v>
                </c:pt>
                <c:pt idx="816">
                  <c:v>2.5921231059262407E-2</c:v>
                </c:pt>
                <c:pt idx="817">
                  <c:v>2.5940115056944112E-2</c:v>
                </c:pt>
                <c:pt idx="818">
                  <c:v>2.5959043987697272E-2</c:v>
                </c:pt>
                <c:pt idx="819">
                  <c:v>2.5978017851741066E-2</c:v>
                </c:pt>
                <c:pt idx="820">
                  <c:v>2.6002899194124574E-2</c:v>
                </c:pt>
                <c:pt idx="821">
                  <c:v>2.6016100380582444E-2</c:v>
                </c:pt>
                <c:pt idx="822">
                  <c:v>2.6039822828390801E-2</c:v>
                </c:pt>
                <c:pt idx="823">
                  <c:v>2.605662325256719E-2</c:v>
                </c:pt>
                <c:pt idx="824">
                  <c:v>2.6073373520939202E-2</c:v>
                </c:pt>
                <c:pt idx="825">
                  <c:v>2.6094580408777823E-2</c:v>
                </c:pt>
                <c:pt idx="826">
                  <c:v>2.611103869323126E-2</c:v>
                </c:pt>
                <c:pt idx="827">
                  <c:v>2.6134024610770273E-2</c:v>
                </c:pt>
                <c:pt idx="828">
                  <c:v>2.614778123039373E-2</c:v>
                </c:pt>
                <c:pt idx="829">
                  <c:v>2.6165779997768313E-2</c:v>
                </c:pt>
                <c:pt idx="830">
                  <c:v>2.618572709891076E-2</c:v>
                </c:pt>
                <c:pt idx="831">
                  <c:v>2.6201032524351346E-2</c:v>
                </c:pt>
                <c:pt idx="832">
                  <c:v>2.6218286281295806E-2</c:v>
                </c:pt>
                <c:pt idx="833">
                  <c:v>2.6235291699203189E-2</c:v>
                </c:pt>
                <c:pt idx="834">
                  <c:v>2.6252048776980175E-2</c:v>
                </c:pt>
                <c:pt idx="835">
                  <c:v>2.6268557513559235E-2</c:v>
                </c:pt>
                <c:pt idx="836">
                  <c:v>2.6286915511339881E-2</c:v>
                </c:pt>
                <c:pt idx="837">
                  <c:v>2.6300829958894691E-2</c:v>
                </c:pt>
                <c:pt idx="838">
                  <c:v>2.6316593665593378E-2</c:v>
                </c:pt>
                <c:pt idx="839">
                  <c:v>2.6332109026952936E-2</c:v>
                </c:pt>
                <c:pt idx="840">
                  <c:v>2.6353965357136744E-2</c:v>
                </c:pt>
                <c:pt idx="841">
                  <c:v>2.6364409278198386E-2</c:v>
                </c:pt>
                <c:pt idx="842">
                  <c:v>2.6377165029190467E-2</c:v>
                </c:pt>
                <c:pt idx="843">
                  <c:v>2.6391686999449031E-2</c:v>
                </c:pt>
                <c:pt idx="844">
                  <c:v>2.6407925155837175E-2</c:v>
                </c:pt>
                <c:pt idx="845">
                  <c:v>2.6419985888629406E-2</c:v>
                </c:pt>
                <c:pt idx="846">
                  <c:v>2.6433762805741053E-2</c:v>
                </c:pt>
                <c:pt idx="847">
                  <c:v>2.6447291370017629E-2</c:v>
                </c:pt>
                <c:pt idx="848">
                  <c:v>2.6460571580597884E-2</c:v>
                </c:pt>
                <c:pt idx="849">
                  <c:v>2.6467952003637052E-2</c:v>
                </c:pt>
                <c:pt idx="850">
                  <c:v>2.6486386937270873E-2</c:v>
                </c:pt>
                <c:pt idx="851">
                  <c:v>2.6498922081710733E-2</c:v>
                </c:pt>
                <c:pt idx="852">
                  <c:v>2.6511208869148529E-2</c:v>
                </c:pt>
                <c:pt idx="853">
                  <c:v>2.6526872741220557E-2</c:v>
                </c:pt>
                <c:pt idx="854">
                  <c:v>2.6535037369879812E-2</c:v>
                </c:pt>
                <c:pt idx="855">
                  <c:v>2.6546579081646773E-2</c:v>
                </c:pt>
                <c:pt idx="856">
                  <c:v>2.655787243335863E-2</c:v>
                </c:pt>
                <c:pt idx="857">
                  <c:v>2.6570663303587261E-2</c:v>
                </c:pt>
                <c:pt idx="858">
                  <c:v>2.6581442987705095E-2</c:v>
                </c:pt>
                <c:pt idx="859">
                  <c:v>2.6590262321013181E-2</c:v>
                </c:pt>
                <c:pt idx="860">
                  <c:v>2.6600562225434159E-2</c:v>
                </c:pt>
                <c:pt idx="861">
                  <c:v>2.6610613766339573E-2</c:v>
                </c:pt>
                <c:pt idx="862">
                  <c:v>2.6620416943092518E-2</c:v>
                </c:pt>
                <c:pt idx="863">
                  <c:v>2.6629971755063823E-2</c:v>
                </c:pt>
                <c:pt idx="864">
                  <c:v>2.6640905083839539E-2</c:v>
                </c:pt>
                <c:pt idx="865">
                  <c:v>2.6648336282227309E-2</c:v>
                </c:pt>
                <c:pt idx="866">
                  <c:v>2.6657145996246242E-2</c:v>
                </c:pt>
                <c:pt idx="867">
                  <c:v>2.6665707343129286E-2</c:v>
                </c:pt>
                <c:pt idx="868">
                  <c:v>2.6675578806929778E-2</c:v>
                </c:pt>
                <c:pt idx="869">
                  <c:v>2.6682084933321689E-2</c:v>
                </c:pt>
                <c:pt idx="870">
                  <c:v>2.6689901175581569E-2</c:v>
                </c:pt>
                <c:pt idx="871">
                  <c:v>2.669746904860917E-2</c:v>
                </c:pt>
                <c:pt idx="872">
                  <c:v>2.67047885519223E-2</c:v>
                </c:pt>
                <c:pt idx="873">
                  <c:v>2.6711859685054237E-2</c:v>
                </c:pt>
                <c:pt idx="874">
                  <c:v>2.6718682447545983E-2</c:v>
                </c:pt>
                <c:pt idx="875">
                  <c:v>2.672671984470687E-2</c:v>
                </c:pt>
                <c:pt idx="876">
                  <c:v>2.6731720710007928E-2</c:v>
                </c:pt>
                <c:pt idx="877">
                  <c:v>2.6738125754672899E-2</c:v>
                </c:pt>
                <c:pt idx="878">
                  <c:v>2.67460630327232E-2</c:v>
                </c:pt>
                <c:pt idx="879">
                  <c:v>2.675510256843671E-2</c:v>
                </c:pt>
                <c:pt idx="880">
                  <c:v>2.6762059218227129E-2</c:v>
                </c:pt>
                <c:pt idx="881">
                  <c:v>2.6769225360263032E-2</c:v>
                </c:pt>
                <c:pt idx="882">
                  <c:v>2.6776600994926052E-2</c:v>
                </c:pt>
                <c:pt idx="883">
                  <c:v>2.6784186122621026E-2</c:v>
                </c:pt>
                <c:pt idx="884">
                  <c:v>2.678727332873887E-2</c:v>
                </c:pt>
                <c:pt idx="885">
                  <c:v>2.6795230777199031E-2</c:v>
                </c:pt>
                <c:pt idx="886">
                  <c:v>2.6803397672590417E-2</c:v>
                </c:pt>
                <c:pt idx="887">
                  <c:v>2.6811774015315568E-2</c:v>
                </c:pt>
                <c:pt idx="888">
                  <c:v>2.6825254171260238E-2</c:v>
                </c:pt>
                <c:pt idx="889">
                  <c:v>2.6834096266125561E-2</c:v>
                </c:pt>
                <c:pt idx="890">
                  <c:v>2.6849820726819167E-2</c:v>
                </c:pt>
                <c:pt idx="891">
                  <c:v>2.6852408944742948E-2</c:v>
                </c:pt>
                <c:pt idx="892">
                  <c:v>2.6860183926117109E-2</c:v>
                </c:pt>
                <c:pt idx="893">
                  <c:v>2.6869848323924472E-2</c:v>
                </c:pt>
                <c:pt idx="894">
                  <c:v>2.6879722203966061E-2</c:v>
                </c:pt>
                <c:pt idx="895">
                  <c:v>2.6897971357466653E-2</c:v>
                </c:pt>
                <c:pt idx="896">
                  <c:v>2.6906605161381714E-2</c:v>
                </c:pt>
                <c:pt idx="897">
                  <c:v>2.6917198852093871E-2</c:v>
                </c:pt>
                <c:pt idx="898">
                  <c:v>2.6928002059332656E-2</c:v>
                </c:pt>
                <c:pt idx="899">
                  <c:v>2.6939014783705084E-2</c:v>
                </c:pt>
                <c:pt idx="900">
                  <c:v>2.6950237025820667E-2</c:v>
                </c:pt>
                <c:pt idx="901">
                  <c:v>2.6961668786308901E-2</c:v>
                </c:pt>
                <c:pt idx="902">
                  <c:v>2.6973310065804279E-2</c:v>
                </c:pt>
                <c:pt idx="903">
                  <c:v>2.6985160864953783E-2</c:v>
                </c:pt>
                <c:pt idx="904">
                  <c:v>2.699722118442438E-2</c:v>
                </c:pt>
                <c:pt idx="905">
                  <c:v>2.7009491024880539E-2</c:v>
                </c:pt>
                <c:pt idx="906">
                  <c:v>2.7021970387011707E-2</c:v>
                </c:pt>
                <c:pt idx="907">
                  <c:v>2.7034659271512329E-2</c:v>
                </c:pt>
                <c:pt idx="908">
                  <c:v>2.7049513944060039E-2</c:v>
                </c:pt>
                <c:pt idx="909">
                  <c:v>2.7054758678505146E-2</c:v>
                </c:pt>
                <c:pt idx="910">
                  <c:v>2.7073983066352725E-2</c:v>
                </c:pt>
                <c:pt idx="911">
                  <c:v>2.7087510047517915E-2</c:v>
                </c:pt>
                <c:pt idx="912">
                  <c:v>2.7101246554702141E-2</c:v>
                </c:pt>
                <c:pt idx="913">
                  <c:v>2.7115192588677284E-2</c:v>
                </c:pt>
                <c:pt idx="914">
                  <c:v>2.7129348150212729E-2</c:v>
                </c:pt>
                <c:pt idx="915">
                  <c:v>2.7145781505325643E-2</c:v>
                </c:pt>
                <c:pt idx="916">
                  <c:v>2.7158287859149477E-2</c:v>
                </c:pt>
                <c:pt idx="917">
                  <c:v>2.7173072008161991E-2</c:v>
                </c:pt>
                <c:pt idx="918">
                  <c:v>2.7188065687962226E-2</c:v>
                </c:pt>
                <c:pt idx="919">
                  <c:v>2.7203268899392008E-2</c:v>
                </c:pt>
                <c:pt idx="920">
                  <c:v>2.7218681643295661E-2</c:v>
                </c:pt>
                <c:pt idx="921">
                  <c:v>2.7234303920530001E-2</c:v>
                </c:pt>
                <c:pt idx="922">
                  <c:v>2.7243602427218159E-2</c:v>
                </c:pt>
                <c:pt idx="923">
                  <c:v>2.7266177078492937E-2</c:v>
                </c:pt>
                <c:pt idx="924">
                  <c:v>2.7282427960997613E-2</c:v>
                </c:pt>
                <c:pt idx="925">
                  <c:v>2.7298888380387631E-2</c:v>
                </c:pt>
                <c:pt idx="926">
                  <c:v>2.7320176261239514E-2</c:v>
                </c:pt>
                <c:pt idx="927">
                  <c:v>2.7332325975537863E-2</c:v>
                </c:pt>
                <c:pt idx="928">
                  <c:v>2.7349149347898061E-2</c:v>
                </c:pt>
                <c:pt idx="929">
                  <c:v>2.7368155978662854E-2</c:v>
                </c:pt>
                <c:pt idx="930">
                  <c:v>2.7389819252755056E-2</c:v>
                </c:pt>
                <c:pt idx="931">
                  <c:v>2.7399210094660443E-2</c:v>
                </c:pt>
                <c:pt idx="932">
                  <c:v>2.7415382758644025E-2</c:v>
                </c:pt>
                <c:pt idx="933">
                  <c:v>2.7433700489148647E-2</c:v>
                </c:pt>
                <c:pt idx="934">
                  <c:v>2.7447482734641315E-2</c:v>
                </c:pt>
                <c:pt idx="935">
                  <c:v>2.7456791043424127E-2</c:v>
                </c:pt>
                <c:pt idx="936">
                  <c:v>2.7470288861413752E-2</c:v>
                </c:pt>
                <c:pt idx="937">
                  <c:v>2.7485774908215799E-2</c:v>
                </c:pt>
                <c:pt idx="938">
                  <c:v>2.7501087025127356E-2</c:v>
                </c:pt>
                <c:pt idx="939">
                  <c:v>2.7516225211526062E-2</c:v>
                </c:pt>
                <c:pt idx="940">
                  <c:v>2.7541709158567847E-2</c:v>
                </c:pt>
                <c:pt idx="941">
                  <c:v>2.7554352294333062E-2</c:v>
                </c:pt>
                <c:pt idx="942">
                  <c:v>2.7568923446580351E-2</c:v>
                </c:pt>
                <c:pt idx="943">
                  <c:v>2.7583320614840423E-2</c:v>
                </c:pt>
                <c:pt idx="944">
                  <c:v>2.7599600516331178E-2</c:v>
                </c:pt>
                <c:pt idx="945">
                  <c:v>2.7611592996741041E-2</c:v>
                </c:pt>
                <c:pt idx="946">
                  <c:v>2.7625468209075132E-2</c:v>
                </c:pt>
                <c:pt idx="947">
                  <c:v>2.764119205676107E-2</c:v>
                </c:pt>
                <c:pt idx="948">
                  <c:v>2.7646657080603435E-2</c:v>
                </c:pt>
                <c:pt idx="949">
                  <c:v>2.7666049923923686E-2</c:v>
                </c:pt>
                <c:pt idx="950">
                  <c:v>2.76792291860678E-2</c:v>
                </c:pt>
                <c:pt idx="951">
                  <c:v>2.7692234459121279E-2</c:v>
                </c:pt>
                <c:pt idx="952">
                  <c:v>2.7705065742477109E-2</c:v>
                </c:pt>
                <c:pt idx="953">
                  <c:v>2.7717723035548258E-2</c:v>
                </c:pt>
                <c:pt idx="954">
                  <c:v>2.7730206337742702E-2</c:v>
                </c:pt>
                <c:pt idx="955">
                  <c:v>2.7742515648485899E-2</c:v>
                </c:pt>
                <c:pt idx="956">
                  <c:v>2.7754650967208305E-2</c:v>
                </c:pt>
                <c:pt idx="957">
                  <c:v>2.7766612293345372E-2</c:v>
                </c:pt>
                <c:pt idx="958">
                  <c:v>2.7778399626345041E-2</c:v>
                </c:pt>
                <c:pt idx="959">
                  <c:v>2.7790012965665245E-2</c:v>
                </c:pt>
                <c:pt idx="960">
                  <c:v>2.7801452310763919E-2</c:v>
                </c:pt>
                <c:pt idx="961">
                  <c:v>2.7807125719349946E-2</c:v>
                </c:pt>
                <c:pt idx="962">
                  <c:v>2.782565941061612E-2</c:v>
                </c:pt>
                <c:pt idx="963">
                  <c:v>2.7834726375484953E-2</c:v>
                </c:pt>
                <c:pt idx="964">
                  <c:v>2.784546973848917E-2</c:v>
                </c:pt>
                <c:pt idx="965">
                  <c:v>2.7856039104703911E-2</c:v>
                </c:pt>
                <c:pt idx="966">
                  <c:v>2.7866434473644563E-2</c:v>
                </c:pt>
                <c:pt idx="967">
                  <c:v>2.7878448176144651E-2</c:v>
                </c:pt>
                <c:pt idx="968">
                  <c:v>2.788670321778014E-2</c:v>
                </c:pt>
                <c:pt idx="969">
                  <c:v>2.7896576592038314E-2</c:v>
                </c:pt>
                <c:pt idx="970">
                  <c:v>2.7906275967141403E-2</c:v>
                </c:pt>
                <c:pt idx="971">
                  <c:v>2.7915801342642266E-2</c:v>
                </c:pt>
                <c:pt idx="972">
                  <c:v>2.7925152718103752E-2</c:v>
                </c:pt>
                <c:pt idx="973">
                  <c:v>2.7934330093088711E-2</c:v>
                </c:pt>
                <c:pt idx="974">
                  <c:v>2.7943333467172482E-2</c:v>
                </c:pt>
                <c:pt idx="975">
                  <c:v>2.7952162839942896E-2</c:v>
                </c:pt>
                <c:pt idx="976">
                  <c:v>2.7960818210985283E-2</c:v>
                </c:pt>
                <c:pt idx="977">
                  <c:v>2.7969299579899964E-2</c:v>
                </c:pt>
                <c:pt idx="978">
                  <c:v>2.7978779508614493E-2</c:v>
                </c:pt>
                <c:pt idx="979">
                  <c:v>2.7985740309792451E-2</c:v>
                </c:pt>
                <c:pt idx="980">
                  <c:v>2.7993699670005867E-2</c:v>
                </c:pt>
                <c:pt idx="981">
                  <c:v>2.8003113019417342E-2</c:v>
                </c:pt>
                <c:pt idx="982">
                  <c:v>2.8009096379131015E-2</c:v>
                </c:pt>
                <c:pt idx="983">
                  <c:v>2.8011714537959115E-2</c:v>
                </c:pt>
                <c:pt idx="984">
                  <c:v>2.8023797070819978E-2</c:v>
                </c:pt>
                <c:pt idx="985">
                  <c:v>2.803246696797889E-2</c:v>
                </c:pt>
                <c:pt idx="986">
                  <c:v>2.8037801742352431E-2</c:v>
                </c:pt>
                <c:pt idx="987">
                  <c:v>2.8039866459682553E-2</c:v>
                </c:pt>
                <c:pt idx="988">
                  <c:v>2.8044920459986727E-2</c:v>
                </c:pt>
                <c:pt idx="989">
                  <c:v>2.8051361485765178E-2</c:v>
                </c:pt>
                <c:pt idx="990">
                  <c:v>2.8057628558742893E-2</c:v>
                </c:pt>
                <c:pt idx="991">
                  <c:v>2.8063721678668645E-2</c:v>
                </c:pt>
                <c:pt idx="992">
                  <c:v>2.8075639610728453E-2</c:v>
                </c:pt>
                <c:pt idx="993">
                  <c:v>2.808133689771064E-2</c:v>
                </c:pt>
                <c:pt idx="994">
                  <c:v>2.8086860176992079E-2</c:v>
                </c:pt>
                <c:pt idx="995">
                  <c:v>2.8092209448312977E-2</c:v>
                </c:pt>
                <c:pt idx="996">
                  <c:v>2.8098833717403435E-2</c:v>
                </c:pt>
                <c:pt idx="997">
                  <c:v>2.8102385966088939E-2</c:v>
                </c:pt>
                <c:pt idx="998">
                  <c:v>2.8107213212074378E-2</c:v>
                </c:pt>
                <c:pt idx="999">
                  <c:v>2.811186644915753E-2</c:v>
                </c:pt>
                <c:pt idx="1000">
                  <c:v>2.8112136911349825E-2</c:v>
                </c:pt>
                <c:pt idx="1001">
                  <c:v>2.8120650895765154E-2</c:v>
                </c:pt>
                <c:pt idx="1002">
                  <c:v>2.8124782104882451E-2</c:v>
                </c:pt>
                <c:pt idx="1003">
                  <c:v>2.8128739304283112E-2</c:v>
                </c:pt>
                <c:pt idx="1004">
                  <c:v>2.8132522493784784E-2</c:v>
                </c:pt>
                <c:pt idx="1005">
                  <c:v>2.8137471829839038E-2</c:v>
                </c:pt>
                <c:pt idx="1006">
                  <c:v>2.8139566842401709E-2</c:v>
                </c:pt>
                <c:pt idx="1007">
                  <c:v>2.8142828001192222E-2</c:v>
                </c:pt>
                <c:pt idx="1008">
                  <c:v>2.814591514942677E-2</c:v>
                </c:pt>
                <c:pt idx="1009">
                  <c:v>2.8148828286970462E-2</c:v>
                </c:pt>
                <c:pt idx="1010">
                  <c:v>2.8151567413685907E-2</c:v>
                </c:pt>
                <c:pt idx="1011">
                  <c:v>2.8154132529445708E-2</c:v>
                </c:pt>
                <c:pt idx="1012">
                  <c:v>2.815652363412996E-2</c:v>
                </c:pt>
                <c:pt idx="1013">
                  <c:v>2.8159983207338098E-2</c:v>
                </c:pt>
                <c:pt idx="1014">
                  <c:v>2.8162014018815868E-2</c:v>
                </c:pt>
                <c:pt idx="1015">
                  <c:v>2.8162652880677763E-2</c:v>
                </c:pt>
                <c:pt idx="1016">
                  <c:v>2.8164347940040635E-2</c:v>
                </c:pt>
                <c:pt idx="1017">
                  <c:v>2.8165868987858333E-2</c:v>
                </c:pt>
                <c:pt idx="1018">
                  <c:v>2.8167216024055919E-2</c:v>
                </c:pt>
                <c:pt idx="1019">
                  <c:v>2.8169557699967127E-2</c:v>
                </c:pt>
                <c:pt idx="1020">
                  <c:v>2.8169388061358436E-2</c:v>
                </c:pt>
                <c:pt idx="1021">
                  <c:v>2.8170213062365945E-2</c:v>
                </c:pt>
                <c:pt idx="1022">
                  <c:v>2.8167462662378615E-2</c:v>
                </c:pt>
                <c:pt idx="1023">
                  <c:v>2.817134102888863E-2</c:v>
                </c:pt>
                <c:pt idx="1024">
                  <c:v>2.8171643994358841E-2</c:v>
                </c:pt>
                <c:pt idx="1025">
                  <c:v>2.8171772947941653E-2</c:v>
                </c:pt>
                <c:pt idx="1026">
                  <c:v>2.8171727889634568E-2</c:v>
                </c:pt>
                <c:pt idx="1027">
                  <c:v>2.8171508819437585E-2</c:v>
                </c:pt>
                <c:pt idx="1028">
                  <c:v>2.8169989034534094E-2</c:v>
                </c:pt>
                <c:pt idx="1029">
                  <c:v>2.8170548643428883E-2</c:v>
                </c:pt>
                <c:pt idx="1030">
                  <c:v>2.8170725739271193E-2</c:v>
                </c:pt>
                <c:pt idx="1031">
                  <c:v>2.8169955014594388E-2</c:v>
                </c:pt>
                <c:pt idx="1032">
                  <c:v>2.8167932768454751E-2</c:v>
                </c:pt>
                <c:pt idx="1033">
                  <c:v>2.8167879178616125E-2</c:v>
                </c:pt>
                <c:pt idx="1034">
                  <c:v>2.81657389913198E-2</c:v>
                </c:pt>
                <c:pt idx="1035">
                  <c:v>2.8162749357371817E-2</c:v>
                </c:pt>
                <c:pt idx="1036">
                  <c:v>2.8162246680888153E-2</c:v>
                </c:pt>
                <c:pt idx="1037">
                  <c:v>2.8161058237492844E-2</c:v>
                </c:pt>
                <c:pt idx="1038">
                  <c:v>2.8160860100578389E-2</c:v>
                </c:pt>
                <c:pt idx="1039">
                  <c:v>2.8158616117995253E-2</c:v>
                </c:pt>
                <c:pt idx="1040">
                  <c:v>2.8157362441913594E-2</c:v>
                </c:pt>
                <c:pt idx="1041">
                  <c:v>2.815608702161003E-2</c:v>
                </c:pt>
                <c:pt idx="1042">
                  <c:v>2.8154789857100033E-2</c:v>
                </c:pt>
                <c:pt idx="1043">
                  <c:v>2.8153470948388753E-2</c:v>
                </c:pt>
                <c:pt idx="1044">
                  <c:v>2.8152130295481356E-2</c:v>
                </c:pt>
                <c:pt idx="1045">
                  <c:v>2.815076789839073E-2</c:v>
                </c:pt>
                <c:pt idx="1046">
                  <c:v>2.8150382564187393E-2</c:v>
                </c:pt>
                <c:pt idx="1047">
                  <c:v>2.8147977871675261E-2</c:v>
                </c:pt>
                <c:pt idx="1048">
                  <c:v>2.8143563163129617E-2</c:v>
                </c:pt>
                <c:pt idx="1049">
                  <c:v>2.8145100868309399E-2</c:v>
                </c:pt>
                <c:pt idx="1050">
                  <c:v>2.8141788050747962E-2</c:v>
                </c:pt>
                <c:pt idx="1051">
                  <c:v>2.814213688835502E-2</c:v>
                </c:pt>
                <c:pt idx="1052">
                  <c:v>2.8142599780744154E-2</c:v>
                </c:pt>
                <c:pt idx="1053">
                  <c:v>2.8139085931879176E-2</c:v>
                </c:pt>
                <c:pt idx="1054">
                  <c:v>2.8137527837466977E-2</c:v>
                </c:pt>
                <c:pt idx="1055">
                  <c:v>2.8135947998948904E-2</c:v>
                </c:pt>
                <c:pt idx="1056">
                  <c:v>2.8134346416335276E-2</c:v>
                </c:pt>
                <c:pt idx="1057">
                  <c:v>2.813272308963383E-2</c:v>
                </c:pt>
                <c:pt idx="1058">
                  <c:v>2.8131078018857454E-2</c:v>
                </c:pt>
                <c:pt idx="1059">
                  <c:v>2.8129411204008727E-2</c:v>
                </c:pt>
                <c:pt idx="1060">
                  <c:v>2.8127722645103125E-2</c:v>
                </c:pt>
                <c:pt idx="1061">
                  <c:v>2.8126012342148381E-2</c:v>
                </c:pt>
                <c:pt idx="1062">
                  <c:v>2.8124280295152231E-2</c:v>
                </c:pt>
                <c:pt idx="1063">
                  <c:v>2.8122526504127568E-2</c:v>
                </c:pt>
                <c:pt idx="1064">
                  <c:v>2.8120750969076968E-2</c:v>
                </c:pt>
                <c:pt idx="1065">
                  <c:v>2.8119920609621096E-2</c:v>
                </c:pt>
                <c:pt idx="1066">
                  <c:v>2.8118099891389914E-2</c:v>
                </c:pt>
                <c:pt idx="1067">
                  <c:v>2.8115293899913966E-2</c:v>
                </c:pt>
                <c:pt idx="1068">
                  <c:v>2.8113431388883402E-2</c:v>
                </c:pt>
                <c:pt idx="1069">
                  <c:v>2.8111547133886208E-2</c:v>
                </c:pt>
                <c:pt idx="1070">
                  <c:v>2.8109641134924968E-2</c:v>
                </c:pt>
                <c:pt idx="1071">
                  <c:v>2.8108670115299939E-2</c:v>
                </c:pt>
                <c:pt idx="1072">
                  <c:v>2.8105763905177383E-2</c:v>
                </c:pt>
                <c:pt idx="1073">
                  <c:v>2.8103792674406512E-2</c:v>
                </c:pt>
                <c:pt idx="1074">
                  <c:v>2.8102751302092888E-2</c:v>
                </c:pt>
                <c:pt idx="1075">
                  <c:v>2.8099784981129916E-2</c:v>
                </c:pt>
                <c:pt idx="1076">
                  <c:v>2.8097748518647398E-2</c:v>
                </c:pt>
                <c:pt idx="1077">
                  <c:v>2.8095690312280767E-2</c:v>
                </c:pt>
                <c:pt idx="1078">
                  <c:v>2.8093610362042918E-2</c:v>
                </c:pt>
                <c:pt idx="1079">
                  <c:v>2.8091508667949319E-2</c:v>
                </c:pt>
                <c:pt idx="1080">
                  <c:v>2.8087527835834791E-2</c:v>
                </c:pt>
                <c:pt idx="1081">
                  <c:v>2.80872400482284E-2</c:v>
                </c:pt>
                <c:pt idx="1082">
                  <c:v>2.8086948752289558E-2</c:v>
                </c:pt>
                <c:pt idx="1083">
                  <c:v>2.808382060200787E-2</c:v>
                </c:pt>
                <c:pt idx="1084">
                  <c:v>2.8080674040011265E-2</c:v>
                </c:pt>
                <c:pt idx="1085">
                  <c:v>2.8079374579185468E-2</c:v>
                </c:pt>
                <c:pt idx="1086">
                  <c:v>2.807618798224858E-2</c:v>
                </c:pt>
                <c:pt idx="1087">
                  <c:v>2.8075770694624618E-2</c:v>
                </c:pt>
                <c:pt idx="1088">
                  <c:v>2.8071614949439379E-2</c:v>
                </c:pt>
                <c:pt idx="1089">
                  <c:v>2.8069295817425208E-2</c:v>
                </c:pt>
                <c:pt idx="1090">
                  <c:v>2.8067878976940352E-2</c:v>
                </c:pt>
                <c:pt idx="1091">
                  <c:v>2.8064592322247353E-2</c:v>
                </c:pt>
                <c:pt idx="1092">
                  <c:v>2.8059445573821291E-2</c:v>
                </c:pt>
                <c:pt idx="1093">
                  <c:v>2.8057044687183223E-2</c:v>
                </c:pt>
                <c:pt idx="1094">
                  <c:v>2.8054622061902838E-2</c:v>
                </c:pt>
                <c:pt idx="1095">
                  <c:v>2.8052177697991558E-2</c:v>
                </c:pt>
                <c:pt idx="1096">
                  <c:v>2.8053366656659862E-2</c:v>
                </c:pt>
                <c:pt idx="1097">
                  <c:v>2.8049959988433074E-2</c:v>
                </c:pt>
                <c:pt idx="1098">
                  <c:v>2.8047445163400984E-2</c:v>
                </c:pt>
                <c:pt idx="1099">
                  <c:v>2.8044908594768426E-2</c:v>
                </c:pt>
                <c:pt idx="1100">
                  <c:v>2.8039972921625633E-2</c:v>
                </c:pt>
                <c:pt idx="1101">
                  <c:v>2.8040675060488351E-2</c:v>
                </c:pt>
                <c:pt idx="1102">
                  <c:v>2.8037168427414921E-2</c:v>
                </c:pt>
                <c:pt idx="1103">
                  <c:v>2.803454488452747E-2</c:v>
                </c:pt>
                <c:pt idx="1104">
                  <c:v>2.8032799159924127E-2</c:v>
                </c:pt>
                <c:pt idx="1105">
                  <c:v>2.8029232568180653E-2</c:v>
                </c:pt>
                <c:pt idx="1106">
                  <c:v>2.8026543794757389E-2</c:v>
                </c:pt>
                <c:pt idx="1107">
                  <c:v>2.8023833277847111E-2</c:v>
                </c:pt>
                <c:pt idx="1108">
                  <c:v>2.8021101017470455E-2</c:v>
                </c:pt>
                <c:pt idx="1109">
                  <c:v>2.8018347013637729E-2</c:v>
                </c:pt>
                <c:pt idx="1110">
                  <c:v>2.8015571266372143E-2</c:v>
                </c:pt>
                <c:pt idx="1111">
                  <c:v>2.8012773775686589E-2</c:v>
                </c:pt>
                <c:pt idx="1112">
                  <c:v>2.8009954541593961E-2</c:v>
                </c:pt>
                <c:pt idx="1113">
                  <c:v>2.8007997220027281E-2</c:v>
                </c:pt>
                <c:pt idx="1114">
                  <c:v>2.8004250843254523E-2</c:v>
                </c:pt>
                <c:pt idx="1115">
                  <c:v>2.8001366379038658E-2</c:v>
                </c:pt>
                <c:pt idx="1116">
                  <c:v>2.799846017148018E-2</c:v>
                </c:pt>
                <c:pt idx="1117">
                  <c:v>2.7996408763892588E-2</c:v>
                </c:pt>
                <c:pt idx="1118">
                  <c:v>2.7993457287386891E-2</c:v>
                </c:pt>
                <c:pt idx="1119">
                  <c:v>2.7989611088927009E-2</c:v>
                </c:pt>
                <c:pt idx="1120">
                  <c:v>2.7986617908165697E-2</c:v>
                </c:pt>
                <c:pt idx="1121">
                  <c:v>2.7983602984149449E-2</c:v>
                </c:pt>
                <c:pt idx="1122">
                  <c:v>2.7977962717881586E-2</c:v>
                </c:pt>
                <c:pt idx="1123">
                  <c:v>2.7978373730860595E-2</c:v>
                </c:pt>
                <c:pt idx="1124">
                  <c:v>2.7974427752707736E-2</c:v>
                </c:pt>
                <c:pt idx="1125">
                  <c:v>2.7971325855823868E-2</c:v>
                </c:pt>
                <c:pt idx="1126">
                  <c:v>2.7969922974295389E-2</c:v>
                </c:pt>
                <c:pt idx="1127">
                  <c:v>2.7965056832549181E-2</c:v>
                </c:pt>
                <c:pt idx="1128">
                  <c:v>2.7962746552629147E-2</c:v>
                </c:pt>
                <c:pt idx="1129">
                  <c:v>2.7958700836724037E-2</c:v>
                </c:pt>
                <c:pt idx="1130">
                  <c:v>2.7955490224153397E-2</c:v>
                </c:pt>
                <c:pt idx="1131">
                  <c:v>2.7952257868492845E-2</c:v>
                </c:pt>
                <c:pt idx="1132">
                  <c:v>2.7949003769765592E-2</c:v>
                </c:pt>
                <c:pt idx="1133">
                  <c:v>2.7945727927989685E-2</c:v>
                </c:pt>
                <c:pt idx="1134">
                  <c:v>2.7942430343185758E-2</c:v>
                </c:pt>
                <c:pt idx="1135">
                  <c:v>2.7939111015369278E-2</c:v>
                </c:pt>
                <c:pt idx="1136">
                  <c:v>2.7935769944558295E-2</c:v>
                </c:pt>
                <c:pt idx="1137">
                  <c:v>2.7932407130776021E-2</c:v>
                </c:pt>
                <c:pt idx="1138">
                  <c:v>2.7929861340166007E-2</c:v>
                </c:pt>
                <c:pt idx="1139">
                  <c:v>2.7924149775648617E-2</c:v>
                </c:pt>
                <c:pt idx="1140">
                  <c:v>2.7920712414672116E-2</c:v>
                </c:pt>
                <c:pt idx="1141">
                  <c:v>2.791725331080426E-2</c:v>
                </c:pt>
                <c:pt idx="1142">
                  <c:v>2.7913273425314702E-2</c:v>
                </c:pt>
                <c:pt idx="1143">
                  <c:v>2.7910269874471826E-2</c:v>
                </c:pt>
                <c:pt idx="1144">
                  <c:v>2.7904263586338334E-2</c:v>
                </c:pt>
                <c:pt idx="1145">
                  <c:v>2.7900722992742884E-2</c:v>
                </c:pt>
                <c:pt idx="1146">
                  <c:v>2.7896649982285408E-2</c:v>
                </c:pt>
                <c:pt idx="1147">
                  <c:v>2.78935765920117E-2</c:v>
                </c:pt>
                <c:pt idx="1148">
                  <c:v>2.7892430784449876E-2</c:v>
                </c:pt>
                <c:pt idx="1149">
                  <c:v>2.7888797738170573E-2</c:v>
                </c:pt>
                <c:pt idx="1150">
                  <c:v>2.7885142949180416E-2</c:v>
                </c:pt>
                <c:pt idx="1151">
                  <c:v>2.7881466417500028E-2</c:v>
                </c:pt>
                <c:pt idx="1152">
                  <c:v>2.7876955621747967E-2</c:v>
                </c:pt>
                <c:pt idx="1153">
                  <c:v>2.7873237445370513E-2</c:v>
                </c:pt>
                <c:pt idx="1154">
                  <c:v>2.7869497528008047E-2</c:v>
                </c:pt>
                <c:pt idx="1155">
                  <c:v>2.78646571169201E-2</c:v>
                </c:pt>
                <c:pt idx="1156">
                  <c:v>2.7861952470405349E-2</c:v>
                </c:pt>
                <c:pt idx="1157">
                  <c:v>2.7858405001835184E-2</c:v>
                </c:pt>
                <c:pt idx="1158">
                  <c:v>2.7855121902148876E-2</c:v>
                </c:pt>
                <c:pt idx="1159">
                  <c:v>2.7851271429699603E-2</c:v>
                </c:pt>
                <c:pt idx="1160">
                  <c:v>2.7846844266284383E-2</c:v>
                </c:pt>
                <c:pt idx="1161">
                  <c:v>2.7842709360558437E-2</c:v>
                </c:pt>
                <c:pt idx="1162">
                  <c:v>2.7838795516040626E-2</c:v>
                </c:pt>
                <c:pt idx="1163">
                  <c:v>2.7834859930724321E-2</c:v>
                </c:pt>
                <c:pt idx="1164">
                  <c:v>2.7830902604628172E-2</c:v>
                </c:pt>
                <c:pt idx="1165">
                  <c:v>2.7827712003235708E-2</c:v>
                </c:pt>
                <c:pt idx="1166">
                  <c:v>2.7823709333739212E-2</c:v>
                </c:pt>
                <c:pt idx="1167">
                  <c:v>2.7819684921895439E-2</c:v>
                </c:pt>
                <c:pt idx="1168">
                  <c:v>2.7815638767727597E-2</c:v>
                </c:pt>
                <c:pt idx="1169">
                  <c:v>2.7811570871264048E-2</c:v>
                </c:pt>
                <c:pt idx="1170">
                  <c:v>2.7807481232517684E-2</c:v>
                </c:pt>
                <c:pt idx="1171">
                  <c:v>2.7803369851516876E-2</c:v>
                </c:pt>
                <c:pt idx="1172">
                  <c:v>2.7799236728282245E-2</c:v>
                </c:pt>
                <c:pt idx="1173">
                  <c:v>2.7794486535761626E-2</c:v>
                </c:pt>
                <c:pt idx="1174">
                  <c:v>2.7789535440494006E-2</c:v>
                </c:pt>
                <c:pt idx="1175">
                  <c:v>2.7785937132391858E-2</c:v>
                </c:pt>
                <c:pt idx="1176">
                  <c:v>2.7781718918658882E-2</c:v>
                </c:pt>
                <c:pt idx="1177">
                  <c:v>2.7777478964436497E-2</c:v>
                </c:pt>
                <c:pt idx="1178">
                  <c:v>2.7773981403312852E-2</c:v>
                </c:pt>
                <c:pt idx="1179">
                  <c:v>2.7769696085109336E-2</c:v>
                </c:pt>
                <c:pt idx="1180">
                  <c:v>2.7764771955682544E-2</c:v>
                </c:pt>
                <c:pt idx="1181">
                  <c:v>2.7761060222596497E-2</c:v>
                </c:pt>
                <c:pt idx="1182">
                  <c:v>2.775746612874469E-2</c:v>
                </c:pt>
                <c:pt idx="1183">
                  <c:v>2.7751582690082266E-2</c:v>
                </c:pt>
                <c:pt idx="1184">
                  <c:v>2.7746561330210362E-2</c:v>
                </c:pt>
                <c:pt idx="1185">
                  <c:v>2.774277667576186E-2</c:v>
                </c:pt>
                <c:pt idx="1186">
                  <c:v>2.7739839175927317E-2</c:v>
                </c:pt>
                <c:pt idx="1187">
                  <c:v>2.7734634257294045E-2</c:v>
                </c:pt>
                <c:pt idx="1188">
                  <c:v>2.773016668056226E-2</c:v>
                </c:pt>
                <c:pt idx="1189">
                  <c:v>2.7725694501808486E-2</c:v>
                </c:pt>
                <c:pt idx="1190">
                  <c:v>2.7721224778600156E-2</c:v>
                </c:pt>
                <c:pt idx="1191">
                  <c:v>2.7716126827911466E-2</c:v>
                </c:pt>
                <c:pt idx="1192">
                  <c:v>2.7711676313660141E-2</c:v>
                </c:pt>
                <c:pt idx="1193">
                  <c:v>2.770723531249333E-2</c:v>
                </c:pt>
                <c:pt idx="1194">
                  <c:v>2.7702803824400719E-2</c:v>
                </c:pt>
                <c:pt idx="1195">
                  <c:v>2.7698381849371994E-2</c:v>
                </c:pt>
                <c:pt idx="1196">
                  <c:v>2.7691719598028946E-2</c:v>
                </c:pt>
                <c:pt idx="1197">
                  <c:v>2.768731562580776E-2</c:v>
                </c:pt>
                <c:pt idx="1198">
                  <c:v>2.7682921164264532E-2</c:v>
                </c:pt>
                <c:pt idx="1199">
                  <c:v>2.7678536213390701E-2</c:v>
                </c:pt>
                <c:pt idx="1200">
                  <c:v>2.7676414669781799E-2</c:v>
                </c:pt>
                <c:pt idx="1201">
                  <c:v>2.7675057344513729E-2</c:v>
                </c:pt>
                <c:pt idx="1202">
                  <c:v>2.7667694389008193E-2</c:v>
                </c:pt>
                <c:pt idx="1203">
                  <c:v>2.7663348518088288E-2</c:v>
                </c:pt>
                <c:pt idx="1204">
                  <c:v>2.7658259408060104E-2</c:v>
                </c:pt>
                <c:pt idx="1205">
                  <c:v>2.7653932215623733E-2</c:v>
                </c:pt>
                <c:pt idx="1206">
                  <c:v>2.7649889826121266E-2</c:v>
                </c:pt>
                <c:pt idx="1207">
                  <c:v>2.7646339114726363E-2</c:v>
                </c:pt>
                <c:pt idx="1208">
                  <c:v>2.7641289836166094E-2</c:v>
                </c:pt>
                <c:pt idx="1209">
                  <c:v>2.7637004111730756E-2</c:v>
                </c:pt>
                <c:pt idx="1210">
                  <c:v>2.7632727900972764E-2</c:v>
                </c:pt>
                <c:pt idx="1211">
                  <c:v>2.7628461203884624E-2</c:v>
                </c:pt>
                <c:pt idx="1212">
                  <c:v>2.7624204020453846E-2</c:v>
                </c:pt>
                <c:pt idx="1213">
                  <c:v>2.761995635066794E-2</c:v>
                </c:pt>
                <c:pt idx="1214">
                  <c:v>2.7615718194516914E-2</c:v>
                </c:pt>
                <c:pt idx="1215">
                  <c:v>2.7611489551995771E-2</c:v>
                </c:pt>
                <c:pt idx="1216">
                  <c:v>2.7607270423084529E-2</c:v>
                </c:pt>
                <c:pt idx="1217">
                  <c:v>2.760306080777819E-2</c:v>
                </c:pt>
                <c:pt idx="1218">
                  <c:v>2.7598860706064265E-2</c:v>
                </c:pt>
                <c:pt idx="1219">
                  <c:v>2.759467011793526E-2</c:v>
                </c:pt>
                <c:pt idx="1220">
                  <c:v>2.7591247696845404E-2</c:v>
                </c:pt>
                <c:pt idx="1221">
                  <c:v>2.7584040879846592E-2</c:v>
                </c:pt>
                <c:pt idx="1222">
                  <c:v>2.7582155434932865E-2</c:v>
                </c:pt>
                <c:pt idx="1223">
                  <c:v>2.7578002901026133E-2</c:v>
                </c:pt>
                <c:pt idx="1224">
                  <c:v>2.7573859880651863E-2</c:v>
                </c:pt>
                <c:pt idx="1225">
                  <c:v>2.7569726373792569E-2</c:v>
                </c:pt>
                <c:pt idx="1226">
                  <c:v>2.7565602380443255E-2</c:v>
                </c:pt>
                <c:pt idx="1227">
                  <c:v>2.7562249092358021E-2</c:v>
                </c:pt>
                <c:pt idx="1228">
                  <c:v>2.7557382934229602E-2</c:v>
                </c:pt>
                <c:pt idx="1229">
                  <c:v>2.7553287481345279E-2</c:v>
                </c:pt>
                <c:pt idx="1230">
                  <c:v>2.7549201541925972E-2</c:v>
                </c:pt>
                <c:pt idx="1231">
                  <c:v>2.7545125115966684E-2</c:v>
                </c:pt>
                <c:pt idx="1232">
                  <c:v>2.7541058203449931E-2</c:v>
                </c:pt>
                <c:pt idx="1233">
                  <c:v>2.7537000804373213E-2</c:v>
                </c:pt>
                <c:pt idx="1234">
                  <c:v>2.7530662060324854E-2</c:v>
                </c:pt>
                <c:pt idx="1235">
                  <c:v>2.7528914546484928E-2</c:v>
                </c:pt>
                <c:pt idx="1236">
                  <c:v>2.752488568765088E-2</c:v>
                </c:pt>
                <c:pt idx="1237">
                  <c:v>2.7520866342216899E-2</c:v>
                </c:pt>
                <c:pt idx="1238">
                  <c:v>2.7517049764077844E-2</c:v>
                </c:pt>
                <c:pt idx="1239">
                  <c:v>2.7512856191491686E-2</c:v>
                </c:pt>
                <c:pt idx="1240">
                  <c:v>2.750886538618047E-2</c:v>
                </c:pt>
                <c:pt idx="1241">
                  <c:v>2.7505650476178773E-2</c:v>
                </c:pt>
                <c:pt idx="1242">
                  <c:v>2.7497880100176234E-2</c:v>
                </c:pt>
                <c:pt idx="1243">
                  <c:v>2.7495617674391452E-2</c:v>
                </c:pt>
                <c:pt idx="1244">
                  <c:v>2.7492997298381727E-2</c:v>
                </c:pt>
                <c:pt idx="1245">
                  <c:v>2.7489821952334414E-2</c:v>
                </c:pt>
                <c:pt idx="1246">
                  <c:v>2.748512033441064E-2</c:v>
                </c:pt>
                <c:pt idx="1247">
                  <c:v>2.7478890617084844E-2</c:v>
                </c:pt>
                <c:pt idx="1248">
                  <c:v>2.7474974775513843E-2</c:v>
                </c:pt>
                <c:pt idx="1249">
                  <c:v>2.7471068444911408E-2</c:v>
                </c:pt>
                <c:pt idx="1250">
                  <c:v>2.7467171625277537E-2</c:v>
                </c:pt>
                <c:pt idx="1251">
                  <c:v>2.7466364588537576E-2</c:v>
                </c:pt>
                <c:pt idx="1252">
                  <c:v>2.7461717761253779E-2</c:v>
                </c:pt>
                <c:pt idx="1253">
                  <c:v>2.7457850628777036E-2</c:v>
                </c:pt>
                <c:pt idx="1254">
                  <c:v>2.7453993009523003E-2</c:v>
                </c:pt>
                <c:pt idx="1255">
                  <c:v>2.7450144903486684E-2</c:v>
                </c:pt>
                <c:pt idx="1256">
                  <c:v>2.7447078420774158E-2</c:v>
                </c:pt>
                <c:pt idx="1257">
                  <c:v>2.7442477231022222E-2</c:v>
                </c:pt>
                <c:pt idx="1258">
                  <c:v>2.7438657664574095E-2</c:v>
                </c:pt>
                <c:pt idx="1259">
                  <c:v>2.7434847611303714E-2</c:v>
                </c:pt>
                <c:pt idx="1260">
                  <c:v>2.7428726530065371E-2</c:v>
                </c:pt>
                <c:pt idx="1261">
                  <c:v>2.7427256044253723E-2</c:v>
                </c:pt>
                <c:pt idx="1262">
                  <c:v>2.7423474530459124E-2</c:v>
                </c:pt>
                <c:pt idx="1263">
                  <c:v>2.7419702529799805E-2</c:v>
                </c:pt>
                <c:pt idx="1264">
                  <c:v>2.7415940042273268E-2</c:v>
                </c:pt>
                <c:pt idx="1265">
                  <c:v>2.7412962697509584E-2</c:v>
                </c:pt>
                <c:pt idx="1266">
                  <c:v>2.7408443606561084E-2</c:v>
                </c:pt>
                <c:pt idx="1267">
                  <c:v>2.7404709658365445E-2</c:v>
                </c:pt>
                <c:pt idx="1268">
                  <c:v>2.7400985223257623E-2</c:v>
                </c:pt>
                <c:pt idx="1269">
                  <c:v>2.7397270301230126E-2</c:v>
                </c:pt>
                <c:pt idx="1270">
                  <c:v>2.7393564892277955E-2</c:v>
                </c:pt>
                <c:pt idx="1271">
                  <c:v>2.7389868996388622E-2</c:v>
                </c:pt>
                <c:pt idx="1272">
                  <c:v>2.7386182613552135E-2</c:v>
                </c:pt>
                <c:pt idx="1273">
                  <c:v>2.7383284553681039E-2</c:v>
                </c:pt>
                <c:pt idx="1274">
                  <c:v>2.7379617597880216E-2</c:v>
                </c:pt>
                <c:pt idx="1275">
                  <c:v>2.7375180543269817E-2</c:v>
                </c:pt>
                <c:pt idx="1276">
                  <c:v>2.7371532212552285E-2</c:v>
                </c:pt>
                <c:pt idx="1277">
                  <c:v>2.7367893394845133E-2</c:v>
                </c:pt>
                <c:pt idx="1278">
                  <c:v>2.736426409013587E-2</c:v>
                </c:pt>
                <c:pt idx="1279">
                  <c:v>2.7361425525449918E-2</c:v>
                </c:pt>
                <c:pt idx="1280">
                  <c:v>2.7357034019673543E-2</c:v>
                </c:pt>
                <c:pt idx="1281">
                  <c:v>2.7353433253902992E-2</c:v>
                </c:pt>
                <c:pt idx="1282">
                  <c:v>2.7347495134182484E-2</c:v>
                </c:pt>
                <c:pt idx="1283">
                  <c:v>2.7346260261235655E-2</c:v>
                </c:pt>
                <c:pt idx="1284">
                  <c:v>2.7342688034321383E-2</c:v>
                </c:pt>
                <c:pt idx="1285">
                  <c:v>2.7339125320340052E-2</c:v>
                </c:pt>
                <c:pt idx="1286">
                  <c:v>2.7335572119289164E-2</c:v>
                </c:pt>
                <c:pt idx="1287">
                  <c:v>2.7332028431148736E-2</c:v>
                </c:pt>
                <c:pt idx="1288">
                  <c:v>2.7327205266599132E-2</c:v>
                </c:pt>
                <c:pt idx="1289">
                  <c:v>2.732496959358427E-2</c:v>
                </c:pt>
                <c:pt idx="1290">
                  <c:v>2.7321738844771175E-2</c:v>
                </c:pt>
                <c:pt idx="1291">
                  <c:v>2.7318734950605036E-2</c:v>
                </c:pt>
                <c:pt idx="1292">
                  <c:v>2.7314452683888657E-2</c:v>
                </c:pt>
                <c:pt idx="1293">
                  <c:v>2.731175304598937E-2</c:v>
                </c:pt>
                <c:pt idx="1294">
                  <c:v>2.7307488975086558E-2</c:v>
                </c:pt>
                <c:pt idx="1295">
                  <c:v>2.7300762343204974E-2</c:v>
                </c:pt>
                <c:pt idx="1296">
                  <c:v>2.7299281880412616E-2</c:v>
                </c:pt>
                <c:pt idx="1297">
                  <c:v>2.7295834261558988E-2</c:v>
                </c:pt>
                <c:pt idx="1298">
                  <c:v>2.7293185195730596E-2</c:v>
                </c:pt>
                <c:pt idx="1299">
                  <c:v>2.7288967560036757E-2</c:v>
                </c:pt>
                <c:pt idx="1300">
                  <c:v>2.7283179313024278E-2</c:v>
                </c:pt>
                <c:pt idx="1301">
                  <c:v>2.7279768478792082E-2</c:v>
                </c:pt>
                <c:pt idx="1302">
                  <c:v>2.727636715433571E-2</c:v>
                </c:pt>
                <c:pt idx="1303">
                  <c:v>2.7272975339652308E-2</c:v>
                </c:pt>
                <c:pt idx="1304">
                  <c:v>2.7271967266933182E-2</c:v>
                </c:pt>
                <c:pt idx="1305">
                  <c:v>2.7268595744367536E-2</c:v>
                </c:pt>
                <c:pt idx="1306">
                  <c:v>2.7266026154746936E-2</c:v>
                </c:pt>
                <c:pt idx="1307">
                  <c:v>2.7261881235217559E-2</c:v>
                </c:pt>
                <c:pt idx="1308">
                  <c:v>2.7259331522073715E-2</c:v>
                </c:pt>
                <c:pt idx="1309">
                  <c:v>2.7255204773996261E-2</c:v>
                </c:pt>
                <c:pt idx="1310">
                  <c:v>2.7249191381786275E-2</c:v>
                </c:pt>
                <c:pt idx="1311">
                  <c:v>2.7248566360636602E-2</c:v>
                </c:pt>
                <c:pt idx="1312">
                  <c:v>2.7246056409342134E-2</c:v>
                </c:pt>
                <c:pt idx="1313">
                  <c:v>2.724196599507411E-2</c:v>
                </c:pt>
                <c:pt idx="1314">
                  <c:v>2.7238680080197142E-2</c:v>
                </c:pt>
                <c:pt idx="1315">
                  <c:v>2.7235403677241747E-2</c:v>
                </c:pt>
                <c:pt idx="1316">
                  <c:v>2.7232136786205348E-2</c:v>
                </c:pt>
                <c:pt idx="1317">
                  <c:v>2.7229676553882642E-2</c:v>
                </c:pt>
                <c:pt idx="1318">
                  <c:v>2.7225631539853429E-2</c:v>
                </c:pt>
                <c:pt idx="1319">
                  <c:v>2.7222393184517281E-2</c:v>
                </c:pt>
                <c:pt idx="1320">
                  <c:v>2.7219164341071765E-2</c:v>
                </c:pt>
                <c:pt idx="1321">
                  <c:v>2.7215945009498831E-2</c:v>
                </c:pt>
                <c:pt idx="1322">
                  <c:v>2.7212735189795896E-2</c:v>
                </c:pt>
                <c:pt idx="1323">
                  <c:v>2.7209534881957802E-2</c:v>
                </c:pt>
                <c:pt idx="1324">
                  <c:v>2.7206344085969086E-2</c:v>
                </c:pt>
                <c:pt idx="1325">
                  <c:v>2.7204764165272139E-2</c:v>
                </c:pt>
                <c:pt idx="1326">
                  <c:v>2.7200792110213257E-2</c:v>
                </c:pt>
                <c:pt idx="1327">
                  <c:v>2.7196828769050174E-2</c:v>
                </c:pt>
                <c:pt idx="1328">
                  <c:v>2.7193676020397059E-2</c:v>
                </c:pt>
                <c:pt idx="1329">
                  <c:v>2.7190532783564956E-2</c:v>
                </c:pt>
                <c:pt idx="1330">
                  <c:v>2.7187399058533231E-2</c:v>
                </c:pt>
                <c:pt idx="1331">
                  <c:v>2.7185078137575147E-2</c:v>
                </c:pt>
                <c:pt idx="1332">
                  <c:v>2.7181160143863181E-2</c:v>
                </c:pt>
                <c:pt idx="1333">
                  <c:v>2.7178054954209389E-2</c:v>
                </c:pt>
                <c:pt idx="1334">
                  <c:v>2.7174959276330186E-2</c:v>
                </c:pt>
                <c:pt idx="1335">
                  <c:v>2.7171873110220422E-2</c:v>
                </c:pt>
                <c:pt idx="1336">
                  <c:v>2.7168796455869781E-2</c:v>
                </c:pt>
                <c:pt idx="1337">
                  <c:v>2.7165729313275683E-2</c:v>
                </c:pt>
                <c:pt idx="1338">
                  <c:v>2.7162671682427815E-2</c:v>
                </c:pt>
                <c:pt idx="1339">
                  <c:v>2.7159623563318441E-2</c:v>
                </c:pt>
                <c:pt idx="1340">
                  <c:v>2.7154478177714658E-2</c:v>
                </c:pt>
                <c:pt idx="1341">
                  <c:v>2.7153555860281651E-2</c:v>
                </c:pt>
                <c:pt idx="1342">
                  <c:v>2.7152152806414781E-2</c:v>
                </c:pt>
                <c:pt idx="1343">
                  <c:v>2.7148334879996128E-2</c:v>
                </c:pt>
                <c:pt idx="1344">
                  <c:v>2.7144525643583377E-2</c:v>
                </c:pt>
                <c:pt idx="1345">
                  <c:v>2.7142344178286426E-2</c:v>
                </c:pt>
                <c:pt idx="1346">
                  <c:v>2.7138553057601465E-2</c:v>
                </c:pt>
                <c:pt idx="1347">
                  <c:v>2.7136391526282611E-2</c:v>
                </c:pt>
                <c:pt idx="1348">
                  <c:v>2.7132618518336295E-2</c:v>
                </c:pt>
                <c:pt idx="1349">
                  <c:v>2.7129665516204441E-2</c:v>
                </c:pt>
                <c:pt idx="1350">
                  <c:v>2.7127533891354583E-2</c:v>
                </c:pt>
                <c:pt idx="1351">
                  <c:v>2.7123788046908667E-2</c:v>
                </c:pt>
                <c:pt idx="1352">
                  <c:v>2.7118425736437159E-2</c:v>
                </c:pt>
                <c:pt idx="1353">
                  <c:v>2.7115509401086806E-2</c:v>
                </c:pt>
                <c:pt idx="1354">
                  <c:v>2.7112602575146853E-2</c:v>
                </c:pt>
                <c:pt idx="1355">
                  <c:v>2.7109705258614447E-2</c:v>
                </c:pt>
                <c:pt idx="1356">
                  <c:v>2.7109260827300762E-2</c:v>
                </c:pt>
                <c:pt idx="1357">
                  <c:v>2.7107199009820948E-2</c:v>
                </c:pt>
                <c:pt idx="1358">
                  <c:v>2.7103516520760651E-2</c:v>
                </c:pt>
                <c:pt idx="1359">
                  <c:v>2.7100658634884311E-2</c:v>
                </c:pt>
                <c:pt idx="1360">
                  <c:v>2.7095361316837239E-2</c:v>
                </c:pt>
                <c:pt idx="1361">
                  <c:v>2.7092536328728656E-2</c:v>
                </c:pt>
                <c:pt idx="1362">
                  <c:v>2.7092142046747657E-2</c:v>
                </c:pt>
                <c:pt idx="1363">
                  <c:v>2.7089322207175491E-2</c:v>
                </c:pt>
                <c:pt idx="1364">
                  <c:v>2.7088148672266985E-2</c:v>
                </c:pt>
                <c:pt idx="1365">
                  <c:v>2.7083711062702558E-2</c:v>
                </c:pt>
                <c:pt idx="1366">
                  <c:v>2.70809197577889E-2</c:v>
                </c:pt>
                <c:pt idx="1367">
                  <c:v>2.7078137964410026E-2</c:v>
                </c:pt>
                <c:pt idx="1368">
                  <c:v>2.7075365682563361E-2</c:v>
                </c:pt>
                <c:pt idx="1369">
                  <c:v>2.7072602912243744E-2</c:v>
                </c:pt>
                <c:pt idx="1370">
                  <c:v>2.7069849653438283E-2</c:v>
                </c:pt>
                <c:pt idx="1371">
                  <c:v>2.7067105906146981E-2</c:v>
                </c:pt>
                <c:pt idx="1372">
                  <c:v>2.706437167035694E-2</c:v>
                </c:pt>
                <c:pt idx="1373">
                  <c:v>2.7061646946068166E-2</c:v>
                </c:pt>
                <c:pt idx="1374">
                  <c:v>2.7058931733267764E-2</c:v>
                </c:pt>
                <c:pt idx="1375">
                  <c:v>2.7056226031953151E-2</c:v>
                </c:pt>
                <c:pt idx="1376">
                  <c:v>2.7053529842116598E-2</c:v>
                </c:pt>
                <c:pt idx="1377">
                  <c:v>2.7051667671308399E-2</c:v>
                </c:pt>
                <c:pt idx="1378">
                  <c:v>2.7048990982919963E-2</c:v>
                </c:pt>
                <c:pt idx="1379">
                  <c:v>2.7045498341403077E-2</c:v>
                </c:pt>
                <c:pt idx="1380">
                  <c:v>2.7042840197411707E-2</c:v>
                </c:pt>
                <c:pt idx="1381">
                  <c:v>2.7040191564862291E-2</c:v>
                </c:pt>
                <c:pt idx="1382">
                  <c:v>2.7037552443752257E-2</c:v>
                </c:pt>
                <c:pt idx="1383">
                  <c:v>2.703575022370841E-2</c:v>
                </c:pt>
                <c:pt idx="1384">
                  <c:v>2.7032302735821953E-2</c:v>
                </c:pt>
                <c:pt idx="1385">
                  <c:v>2.7029692148988795E-2</c:v>
                </c:pt>
                <c:pt idx="1386">
                  <c:v>2.7027919914125176E-2</c:v>
                </c:pt>
                <c:pt idx="1387">
                  <c:v>2.702449950955552E-2</c:v>
                </c:pt>
                <c:pt idx="1388">
                  <c:v>2.702191745693993E-2</c:v>
                </c:pt>
                <c:pt idx="1389">
                  <c:v>2.701934491572246E-2</c:v>
                </c:pt>
                <c:pt idx="1390">
                  <c:v>2.7016781885887641E-2</c:v>
                </c:pt>
                <c:pt idx="1391">
                  <c:v>2.7014228367435472E-2</c:v>
                </c:pt>
                <c:pt idx="1392">
                  <c:v>2.7009765099652583E-2</c:v>
                </c:pt>
                <c:pt idx="1393">
                  <c:v>2.7009149864645556E-2</c:v>
                </c:pt>
                <c:pt idx="1394">
                  <c:v>2.700829045238768E-2</c:v>
                </c:pt>
                <c:pt idx="1395">
                  <c:v>2.7004942640106722E-2</c:v>
                </c:pt>
                <c:pt idx="1396">
                  <c:v>2.7001603445671971E-2</c:v>
                </c:pt>
                <c:pt idx="1397">
                  <c:v>2.6999941212254852E-2</c:v>
                </c:pt>
                <c:pt idx="1398">
                  <c:v>2.6996620056414591E-2</c:v>
                </c:pt>
                <c:pt idx="1399">
                  <c:v>2.6995813125397887E-2</c:v>
                </c:pt>
                <c:pt idx="1400">
                  <c:v>2.69916747124841E-2</c:v>
                </c:pt>
                <c:pt idx="1401">
                  <c:v>2.6989216307502579E-2</c:v>
                </c:pt>
                <c:pt idx="1402">
                  <c:v>2.698760410369011E-2</c:v>
                </c:pt>
                <c:pt idx="1403">
                  <c:v>2.698432803147088E-2</c:v>
                </c:pt>
                <c:pt idx="1404">
                  <c:v>2.6979385643572305E-2</c:v>
                </c:pt>
                <c:pt idx="1405">
                  <c:v>2.697696378964062E-2</c:v>
                </c:pt>
                <c:pt idx="1406">
                  <c:v>2.6974551444813866E-2</c:v>
                </c:pt>
                <c:pt idx="1407">
                  <c:v>2.6975504796016847E-2</c:v>
                </c:pt>
                <c:pt idx="1408">
                  <c:v>2.6972273789061477E-2</c:v>
                </c:pt>
                <c:pt idx="1409">
                  <c:v>2.6969891474421723E-2</c:v>
                </c:pt>
                <c:pt idx="1410">
                  <c:v>2.6967518671043425E-2</c:v>
                </c:pt>
                <c:pt idx="1411">
                  <c:v>2.6963809196653834E-2</c:v>
                </c:pt>
                <c:pt idx="1412">
                  <c:v>2.6962801598066043E-2</c:v>
                </c:pt>
                <c:pt idx="1413">
                  <c:v>2.6961299522911542E-2</c:v>
                </c:pt>
                <c:pt idx="1414">
                  <c:v>2.6958122570085487E-2</c:v>
                </c:pt>
                <c:pt idx="1415">
                  <c:v>2.6955797322952585E-2</c:v>
                </c:pt>
                <c:pt idx="1416">
                  <c:v>2.6954325298021442E-2</c:v>
                </c:pt>
                <c:pt idx="1417">
                  <c:v>2.6951175362375738E-2</c:v>
                </c:pt>
                <c:pt idx="1418">
                  <c:v>2.6948878648921478E-2</c:v>
                </c:pt>
                <c:pt idx="1419">
                  <c:v>2.6946591446682263E-2</c:v>
                </c:pt>
                <c:pt idx="1420">
                  <c:v>2.6944313755647771E-2</c:v>
                </c:pt>
                <c:pt idx="1421">
                  <c:v>2.6942045575820587E-2</c:v>
                </c:pt>
                <c:pt idx="1422">
                  <c:v>2.6939786907190396E-2</c:v>
                </c:pt>
                <c:pt idx="1423">
                  <c:v>2.6937537749752036E-2</c:v>
                </c:pt>
                <c:pt idx="1424">
                  <c:v>2.6935298103500354E-2</c:v>
                </c:pt>
                <c:pt idx="1425">
                  <c:v>2.6933916268120361E-2</c:v>
                </c:pt>
                <c:pt idx="1426">
                  <c:v>2.6930847344536393E-2</c:v>
                </c:pt>
                <c:pt idx="1427">
                  <c:v>2.6928636231811218E-2</c:v>
                </c:pt>
                <c:pt idx="1428">
                  <c:v>2.6926434630252096E-2</c:v>
                </c:pt>
                <c:pt idx="1429">
                  <c:v>2.692509289780598E-2</c:v>
                </c:pt>
                <c:pt idx="1430">
                  <c:v>2.6922910834933089E-2</c:v>
                </c:pt>
                <c:pt idx="1431">
                  <c:v>2.6919886892509126E-2</c:v>
                </c:pt>
                <c:pt idx="1432">
                  <c:v>2.6917723335560046E-2</c:v>
                </c:pt>
                <c:pt idx="1433">
                  <c:v>2.691556928974349E-2</c:v>
                </c:pt>
                <c:pt idx="1434">
                  <c:v>2.6910866465843508E-2</c:v>
                </c:pt>
                <c:pt idx="1435">
                  <c:v>2.6912143198553062E-2</c:v>
                </c:pt>
                <c:pt idx="1436">
                  <c:v>2.6909164219073516E-2</c:v>
                </c:pt>
                <c:pt idx="1437">
                  <c:v>2.6907048217758703E-2</c:v>
                </c:pt>
                <c:pt idx="1438">
                  <c:v>2.6906651882633203E-2</c:v>
                </c:pt>
                <c:pt idx="1439">
                  <c:v>2.6902844748459616E-2</c:v>
                </c:pt>
                <c:pt idx="1440">
                  <c:v>2.6901613358290832E-2</c:v>
                </c:pt>
                <c:pt idx="1441">
                  <c:v>2.6898679323566863E-2</c:v>
                </c:pt>
                <c:pt idx="1442">
                  <c:v>2.6896610877762548E-2</c:v>
                </c:pt>
                <c:pt idx="1443">
                  <c:v>2.6894551943041769E-2</c:v>
                </c:pt>
                <c:pt idx="1444">
                  <c:v>2.6892502519404522E-2</c:v>
                </c:pt>
                <c:pt idx="1445">
                  <c:v>2.6890462606840491E-2</c:v>
                </c:pt>
                <c:pt idx="1446">
                  <c:v>2.6888432200354969E-2</c:v>
                </c:pt>
                <c:pt idx="1447">
                  <c:v>2.6886411129802761E-2</c:v>
                </c:pt>
                <c:pt idx="1448">
                  <c:v>2.6884399026057208E-2</c:v>
                </c:pt>
                <c:pt idx="1449">
                  <c:v>2.6882395508122426E-2</c:v>
                </c:pt>
                <c:pt idx="1450">
                  <c:v>2.6881261186517957E-2</c:v>
                </c:pt>
                <c:pt idx="1451">
                  <c:v>2.6877563410409498E-2</c:v>
                </c:pt>
                <c:pt idx="1452">
                  <c:v>2.6875587161554613E-2</c:v>
                </c:pt>
                <c:pt idx="1453">
                  <c:v>2.6873618736534214E-2</c:v>
                </c:pt>
                <c:pt idx="1454">
                  <c:v>2.6871378688134537E-2</c:v>
                </c:pt>
                <c:pt idx="1455">
                  <c:v>2.6869705357968496E-2</c:v>
                </c:pt>
                <c:pt idx="1456">
                  <c:v>2.686603336797002E-2</c:v>
                </c:pt>
                <c:pt idx="1457">
                  <c:v>2.6864095409500459E-2</c:v>
                </c:pt>
                <c:pt idx="1458">
                  <c:v>2.6861890178550885E-2</c:v>
                </c:pt>
                <c:pt idx="1459">
                  <c:v>2.6860242960440008E-2</c:v>
                </c:pt>
                <c:pt idx="1460">
                  <c:v>2.6860058828359838E-2</c:v>
                </c:pt>
                <c:pt idx="1461">
                  <c:v>2.6858152993858009E-2</c:v>
                </c:pt>
                <c:pt idx="1462">
                  <c:v>2.685625498315199E-2</c:v>
                </c:pt>
                <c:pt idx="1463">
                  <c:v>2.6854364796241773E-2</c:v>
                </c:pt>
                <c:pt idx="1464">
                  <c:v>2.685161554184301E-2</c:v>
                </c:pt>
                <c:pt idx="1465">
                  <c:v>2.6849740583355874E-2</c:v>
                </c:pt>
                <c:pt idx="1466">
                  <c:v>2.6847341417745696E-2</c:v>
                </c:pt>
                <c:pt idx="1467">
                  <c:v>2.6846014135954555E-2</c:v>
                </c:pt>
                <c:pt idx="1468">
                  <c:v>2.6844162647029712E-2</c:v>
                </c:pt>
                <c:pt idx="1469">
                  <c:v>2.6842925292293793E-2</c:v>
                </c:pt>
                <c:pt idx="1470">
                  <c:v>2.684135255375826E-2</c:v>
                </c:pt>
                <c:pt idx="1471">
                  <c:v>2.6839524957059765E-2</c:v>
                </c:pt>
                <c:pt idx="1472">
                  <c:v>2.6837445855232289E-2</c:v>
                </c:pt>
                <c:pt idx="1473">
                  <c:v>2.6835022550014465E-2</c:v>
                </c:pt>
                <c:pt idx="1474">
                  <c:v>2.6833218000107628E-2</c:v>
                </c:pt>
                <c:pt idx="1475">
                  <c:v>2.6831421273358913E-2</c:v>
                </c:pt>
                <c:pt idx="1476">
                  <c:v>2.6829632369765655E-2</c:v>
                </c:pt>
                <c:pt idx="1477">
                  <c:v>2.6828723675693666E-2</c:v>
                </c:pt>
                <c:pt idx="1478">
                  <c:v>2.6826950845235748E-2</c:v>
                </c:pt>
                <c:pt idx="1479">
                  <c:v>2.6825185838514325E-2</c:v>
                </c:pt>
                <c:pt idx="1480">
                  <c:v>2.6823428655524242E-2</c:v>
                </c:pt>
                <c:pt idx="1481">
                  <c:v>2.6821679296260344E-2</c:v>
                </c:pt>
                <c:pt idx="1482">
                  <c:v>2.6819937760720048E-2</c:v>
                </c:pt>
                <c:pt idx="1483">
                  <c:v>2.6818204048898203E-2</c:v>
                </c:pt>
                <c:pt idx="1484">
                  <c:v>2.6816478160794802E-2</c:v>
                </c:pt>
                <c:pt idx="1485">
                  <c:v>2.6814515297307571E-2</c:v>
                </c:pt>
                <c:pt idx="1486">
                  <c:v>2.6811929863424844E-2</c:v>
                </c:pt>
                <c:pt idx="1487">
                  <c:v>2.6810470757426152E-2</c:v>
                </c:pt>
                <c:pt idx="1488">
                  <c:v>2.6808775731410606E-2</c:v>
                </c:pt>
                <c:pt idx="1489">
                  <c:v>2.6807088528513212E-2</c:v>
                </c:pt>
                <c:pt idx="1490">
                  <c:v>2.680540914871532E-2</c:v>
                </c:pt>
                <c:pt idx="1491">
                  <c:v>2.6804616007857468E-2</c:v>
                </c:pt>
                <c:pt idx="1492">
                  <c:v>2.68027157339631E-2</c:v>
                </c:pt>
                <c:pt idx="1493">
                  <c:v>2.680129723455742E-2</c:v>
                </c:pt>
                <c:pt idx="1494">
                  <c:v>2.6800529391576289E-2</c:v>
                </c:pt>
                <c:pt idx="1495">
                  <c:v>2.6797129596226377E-2</c:v>
                </c:pt>
                <c:pt idx="1496">
                  <c:v>2.6795497155006842E-2</c:v>
                </c:pt>
                <c:pt idx="1497">
                  <c:v>2.6793872536865493E-2</c:v>
                </c:pt>
                <c:pt idx="1498">
                  <c:v>2.6792255741807658E-2</c:v>
                </c:pt>
                <c:pt idx="1499">
                  <c:v>2.6792410681681922E-2</c:v>
                </c:pt>
                <c:pt idx="1500">
                  <c:v>2.6789927973850346E-2</c:v>
                </c:pt>
                <c:pt idx="1501">
                  <c:v>2.6788335088413891E-2</c:v>
                </c:pt>
                <c:pt idx="1502">
                  <c:v>2.6786750026633995E-2</c:v>
                </c:pt>
                <c:pt idx="1503">
                  <c:v>2.678383978387977E-2</c:v>
                </c:pt>
                <c:pt idx="1504">
                  <c:v>2.6784925153933967E-2</c:v>
                </c:pt>
                <c:pt idx="1505">
                  <c:v>2.6784251630219233E-2</c:v>
                </c:pt>
                <c:pt idx="1506">
                  <c:v>2.6781816039874427E-2</c:v>
                </c:pt>
                <c:pt idx="1507">
                  <c:v>2.6777616236303814E-2</c:v>
                </c:pt>
                <c:pt idx="1508">
                  <c:v>2.6774308126567004E-2</c:v>
                </c:pt>
                <c:pt idx="1509">
                  <c:v>2.6772778730037583E-2</c:v>
                </c:pt>
                <c:pt idx="1510">
                  <c:v>2.677125715537703E-2</c:v>
                </c:pt>
                <c:pt idx="1511">
                  <c:v>2.6769743402579631E-2</c:v>
                </c:pt>
                <c:pt idx="1512">
                  <c:v>2.677356455735962E-2</c:v>
                </c:pt>
                <c:pt idx="1513">
                  <c:v>2.6771180622183654E-2</c:v>
                </c:pt>
                <c:pt idx="1514">
                  <c:v>2.676969257599799E-2</c:v>
                </c:pt>
                <c:pt idx="1515">
                  <c:v>2.6768212354600415E-2</c:v>
                </c:pt>
                <c:pt idx="1516">
                  <c:v>2.6764070902342674E-2</c:v>
                </c:pt>
                <c:pt idx="1517">
                  <c:v>2.6764176513755789E-2</c:v>
                </c:pt>
                <c:pt idx="1518">
                  <c:v>2.6762720433741727E-2</c:v>
                </c:pt>
                <c:pt idx="1519">
                  <c:v>2.6762163366698326E-2</c:v>
                </c:pt>
                <c:pt idx="1520">
                  <c:v>2.6757157347527968E-2</c:v>
                </c:pt>
                <c:pt idx="1521">
                  <c:v>2.6758399138832323E-2</c:v>
                </c:pt>
                <c:pt idx="1522">
                  <c:v>2.6756974355563456E-2</c:v>
                </c:pt>
                <c:pt idx="1523">
                  <c:v>2.6755557396470897E-2</c:v>
                </c:pt>
                <c:pt idx="1524">
                  <c:v>2.6754148261554644E-2</c:v>
                </c:pt>
                <c:pt idx="1525">
                  <c:v>2.6752746950804707E-2</c:v>
                </c:pt>
                <c:pt idx="1526">
                  <c:v>2.6751353464228578E-2</c:v>
                </c:pt>
                <c:pt idx="1527">
                  <c:v>2.6749967801816266E-2</c:v>
                </c:pt>
                <c:pt idx="1528">
                  <c:v>2.6748589963570268E-2</c:v>
                </c:pt>
                <c:pt idx="1529">
                  <c:v>2.6747219949483092E-2</c:v>
                </c:pt>
                <c:pt idx="1530">
                  <c:v>2.6745857759554736E-2</c:v>
                </c:pt>
                <c:pt idx="1531">
                  <c:v>2.674450339377521E-2</c:v>
                </c:pt>
                <c:pt idx="1532">
                  <c:v>2.6743156852154504E-2</c:v>
                </c:pt>
                <c:pt idx="1533">
                  <c:v>2.6739125955372024E-2</c:v>
                </c:pt>
                <c:pt idx="1534">
                  <c:v>2.6741385271076078E-2</c:v>
                </c:pt>
                <c:pt idx="1535">
                  <c:v>2.6739164172165375E-2</c:v>
                </c:pt>
                <c:pt idx="1536">
                  <c:v>2.6737848927122498E-2</c:v>
                </c:pt>
                <c:pt idx="1537">
                  <c:v>2.6736541506215961E-2</c:v>
                </c:pt>
                <c:pt idx="1538">
                  <c:v>2.6735241909445762E-2</c:v>
                </c:pt>
                <c:pt idx="1539">
                  <c:v>2.6734850476123645E-2</c:v>
                </c:pt>
                <c:pt idx="1540">
                  <c:v>2.6732666188294396E-2</c:v>
                </c:pt>
                <c:pt idx="1541">
                  <c:v>2.6731390063918226E-2</c:v>
                </c:pt>
                <c:pt idx="1542">
                  <c:v>2.6730121763660908E-2</c:v>
                </c:pt>
                <c:pt idx="1543">
                  <c:v>2.6728861287524941E-2</c:v>
                </c:pt>
                <c:pt idx="1544">
                  <c:v>2.6727608635512823E-2</c:v>
                </c:pt>
                <c:pt idx="1545">
                  <c:v>2.6726363807609566E-2</c:v>
                </c:pt>
                <c:pt idx="1546">
                  <c:v>2.6725126803822663E-2</c:v>
                </c:pt>
                <c:pt idx="1547">
                  <c:v>2.6723897624149617E-2</c:v>
                </c:pt>
                <c:pt idx="1548">
                  <c:v>2.6722676268590428E-2</c:v>
                </c:pt>
                <c:pt idx="1549">
                  <c:v>2.6721462737130108E-2</c:v>
                </c:pt>
                <c:pt idx="1550">
                  <c:v>2.6720085424571105E-2</c:v>
                </c:pt>
                <c:pt idx="1551">
                  <c:v>2.6719059146523561E-2</c:v>
                </c:pt>
                <c:pt idx="1552">
                  <c:v>2.6717869087367341E-2</c:v>
                </c:pt>
                <c:pt idx="1553">
                  <c:v>2.671759373621993E-2</c:v>
                </c:pt>
                <c:pt idx="1554">
                  <c:v>2.6715512441346512E-2</c:v>
                </c:pt>
                <c:pt idx="1555">
                  <c:v>2.671162290938793E-2</c:v>
                </c:pt>
                <c:pt idx="1556">
                  <c:v>2.6713187091691182E-2</c:v>
                </c:pt>
                <c:pt idx="1557">
                  <c:v>2.6712944927810189E-2</c:v>
                </c:pt>
                <c:pt idx="1558">
                  <c:v>2.6710893038383865E-2</c:v>
                </c:pt>
                <c:pt idx="1559">
                  <c:v>2.6707029117897279E-2</c:v>
                </c:pt>
                <c:pt idx="1560">
                  <c:v>2.6704990387903686E-2</c:v>
                </c:pt>
                <c:pt idx="1561">
                  <c:v>2.6703868842564229E-2</c:v>
                </c:pt>
                <c:pt idx="1562">
                  <c:v>2.6702755118968025E-2</c:v>
                </c:pt>
                <c:pt idx="1563">
                  <c:v>2.6701649217112218E-2</c:v>
                </c:pt>
                <c:pt idx="1564">
                  <c:v>2.6704198656350153E-2</c:v>
                </c:pt>
                <c:pt idx="1565">
                  <c:v>2.6703110310259404E-2</c:v>
                </c:pt>
                <c:pt idx="1566">
                  <c:v>2.6702029788240045E-2</c:v>
                </c:pt>
                <c:pt idx="1567">
                  <c:v>2.67018706331822E-2</c:v>
                </c:pt>
                <c:pt idx="1568">
                  <c:v>2.6700806239295233E-2</c:v>
                </c:pt>
                <c:pt idx="1569">
                  <c:v>2.6698835166542867E-2</c:v>
                </c:pt>
                <c:pt idx="1570">
                  <c:v>2.6697785940761609E-2</c:v>
                </c:pt>
                <c:pt idx="1571">
                  <c:v>2.6696744539034256E-2</c:v>
                </c:pt>
                <c:pt idx="1572">
                  <c:v>2.669296366234666E-2</c:v>
                </c:pt>
                <c:pt idx="1573">
                  <c:v>2.6694685207736268E-2</c:v>
                </c:pt>
                <c:pt idx="1574">
                  <c:v>2.669366727815814E-2</c:v>
                </c:pt>
                <c:pt idx="1575">
                  <c:v>2.6692657172626422E-2</c:v>
                </c:pt>
                <c:pt idx="1576">
                  <c:v>2.6691654891141114E-2</c:v>
                </c:pt>
                <c:pt idx="1577">
                  <c:v>2.6691578802948097E-2</c:v>
                </c:pt>
                <c:pt idx="1578">
                  <c:v>2.6689673800292246E-2</c:v>
                </c:pt>
                <c:pt idx="1579">
                  <c:v>2.6688694990926187E-2</c:v>
                </c:pt>
                <c:pt idx="1580">
                  <c:v>2.6687724005591551E-2</c:v>
                </c:pt>
                <c:pt idx="1581">
                  <c:v>2.6686760844293334E-2</c:v>
                </c:pt>
                <c:pt idx="1582">
                  <c:v>2.6685805507029037E-2</c:v>
                </c:pt>
                <c:pt idx="1583">
                  <c:v>2.6684857993791167E-2</c:v>
                </c:pt>
                <c:pt idx="1584">
                  <c:v>2.6683918304582221E-2</c:v>
                </c:pt>
                <c:pt idx="1585">
                  <c:v>2.6683908711634501E-2</c:v>
                </c:pt>
                <c:pt idx="1586">
                  <c:v>2.6682985160968252E-2</c:v>
                </c:pt>
                <c:pt idx="1587">
                  <c:v>2.6681146181101456E-2</c:v>
                </c:pt>
                <c:pt idx="1588">
                  <c:v>2.668023778798323E-2</c:v>
                </c:pt>
                <c:pt idx="1589">
                  <c:v>2.6679337218886434E-2</c:v>
                </c:pt>
                <c:pt idx="1590">
                  <c:v>2.6678444473801077E-2</c:v>
                </c:pt>
                <c:pt idx="1591">
                  <c:v>2.6678484776633968E-2</c:v>
                </c:pt>
                <c:pt idx="1592">
                  <c:v>2.6676682455674672E-2</c:v>
                </c:pt>
                <c:pt idx="1593">
                  <c:v>2.6675813182631125E-2</c:v>
                </c:pt>
                <c:pt idx="1594">
                  <c:v>2.6672172168517982E-2</c:v>
                </c:pt>
                <c:pt idx="1595">
                  <c:v>2.667409810856336E-2</c:v>
                </c:pt>
                <c:pt idx="1596">
                  <c:v>2.6673252307539141E-2</c:v>
                </c:pt>
                <c:pt idx="1597">
                  <c:v>2.667241433051637E-2</c:v>
                </c:pt>
                <c:pt idx="1598">
                  <c:v>2.6671584177497543E-2</c:v>
                </c:pt>
                <c:pt idx="1599">
                  <c:v>2.6670761848480162E-2</c:v>
                </c:pt>
                <c:pt idx="1600">
                  <c:v>2.6668901955824952E-2</c:v>
                </c:pt>
                <c:pt idx="1601">
                  <c:v>2.6669140662434754E-2</c:v>
                </c:pt>
                <c:pt idx="1602">
                  <c:v>2.6669159082724745E-2</c:v>
                </c:pt>
                <c:pt idx="1603">
                  <c:v>2.6668481962348008E-2</c:v>
                </c:pt>
                <c:pt idx="1604">
                  <c:v>2.6666767563325033E-2</c:v>
                </c:pt>
                <c:pt idx="1605">
                  <c:v>2.6666924370726267E-2</c:v>
                </c:pt>
                <c:pt idx="1606">
                  <c:v>2.6665224617201666E-2</c:v>
                </c:pt>
                <c:pt idx="1607">
                  <c:v>2.6662993538332916E-2</c:v>
                </c:pt>
                <c:pt idx="1608">
                  <c:v>2.6662672511164196E-2</c:v>
                </c:pt>
                <c:pt idx="1609">
                  <c:v>2.6661929035911223E-2</c:v>
                </c:pt>
                <c:pt idx="1610">
                  <c:v>2.6662128070752411E-2</c:v>
                </c:pt>
                <c:pt idx="1611">
                  <c:v>2.6660465555611697E-2</c:v>
                </c:pt>
                <c:pt idx="1612">
                  <c:v>2.6656939024798057E-2</c:v>
                </c:pt>
                <c:pt idx="1613">
                  <c:v>2.665622532509301E-2</c:v>
                </c:pt>
                <c:pt idx="1614">
                  <c:v>2.6655519447048422E-2</c:v>
                </c:pt>
                <c:pt idx="1615">
                  <c:v>2.6654821390658587E-2</c:v>
                </c:pt>
                <c:pt idx="1616">
                  <c:v>2.665694376430924E-2</c:v>
                </c:pt>
                <c:pt idx="1617">
                  <c:v>2.6657201110202866E-2</c:v>
                </c:pt>
                <c:pt idx="1618">
                  <c:v>2.6655589811542563E-2</c:v>
                </c:pt>
                <c:pt idx="1619">
                  <c:v>2.6654924570245674E-2</c:v>
                </c:pt>
                <c:pt idx="1620">
                  <c:v>2.6655206915263685E-2</c:v>
                </c:pt>
                <c:pt idx="1621">
                  <c:v>2.6652309402701135E-2</c:v>
                </c:pt>
                <c:pt idx="1622">
                  <c:v>2.6652975786667293E-2</c:v>
                </c:pt>
                <c:pt idx="1623">
                  <c:v>2.6652341838908491E-2</c:v>
                </c:pt>
                <c:pt idx="1624">
                  <c:v>2.6652657524192935E-2</c:v>
                </c:pt>
                <c:pt idx="1625">
                  <c:v>2.6651097413540575E-2</c:v>
                </c:pt>
                <c:pt idx="1626">
                  <c:v>2.6650486935928887E-2</c:v>
                </c:pt>
                <c:pt idx="1627">
                  <c:v>2.6649884281692696E-2</c:v>
                </c:pt>
                <c:pt idx="1628">
                  <c:v>2.6649289450834578E-2</c:v>
                </c:pt>
                <c:pt idx="1629">
                  <c:v>2.6649646824460915E-2</c:v>
                </c:pt>
                <c:pt idx="1630">
                  <c:v>2.6648123259247408E-2</c:v>
                </c:pt>
                <c:pt idx="1631">
                  <c:v>2.6647551898515778E-2</c:v>
                </c:pt>
                <c:pt idx="1632">
                  <c:v>2.6646988361154488E-2</c:v>
                </c:pt>
                <c:pt idx="1633">
                  <c:v>2.6646432647166114E-2</c:v>
                </c:pt>
                <c:pt idx="1634">
                  <c:v>2.6645884756548076E-2</c:v>
                </c:pt>
                <c:pt idx="1635">
                  <c:v>2.664534468930296E-2</c:v>
                </c:pt>
                <c:pt idx="1636">
                  <c:v>2.6644812445420444E-2</c:v>
                </c:pt>
                <c:pt idx="1637">
                  <c:v>2.6646185172382146E-2</c:v>
                </c:pt>
                <c:pt idx="1638">
                  <c:v>2.6644720473978367E-2</c:v>
                </c:pt>
                <c:pt idx="1639">
                  <c:v>2.6643262653979455E-2</c:v>
                </c:pt>
                <c:pt idx="1640">
                  <c:v>2.6642761703562823E-2</c:v>
                </c:pt>
                <c:pt idx="1641">
                  <c:v>2.6642268576508792E-2</c:v>
                </c:pt>
                <c:pt idx="1642">
                  <c:v>2.6641783272814787E-2</c:v>
                </c:pt>
                <c:pt idx="1643">
                  <c:v>2.6642257450695539E-2</c:v>
                </c:pt>
                <c:pt idx="1644">
                  <c:v>2.6640836135514587E-2</c:v>
                </c:pt>
                <c:pt idx="1645">
                  <c:v>2.6640374301903233E-2</c:v>
                </c:pt>
                <c:pt idx="1646">
                  <c:v>2.6639920291649324E-2</c:v>
                </c:pt>
                <c:pt idx="1647">
                  <c:v>2.6639474104752862E-2</c:v>
                </c:pt>
                <c:pt idx="1648">
                  <c:v>2.6639035741213846E-2</c:v>
                </c:pt>
                <c:pt idx="1649">
                  <c:v>2.6638605201032273E-2</c:v>
                </c:pt>
                <c:pt idx="1650">
                  <c:v>2.6638182484200416E-2</c:v>
                </c:pt>
                <c:pt idx="1651">
                  <c:v>2.6637767590725999E-2</c:v>
                </c:pt>
                <c:pt idx="1652">
                  <c:v>2.6636231931418841E-2</c:v>
                </c:pt>
                <c:pt idx="1653">
                  <c:v>2.6636961273834036E-2</c:v>
                </c:pt>
                <c:pt idx="1654">
                  <c:v>2.6638484859195059E-2</c:v>
                </c:pt>
                <c:pt idx="1655">
                  <c:v>2.6637144236373589E-2</c:v>
                </c:pt>
                <c:pt idx="1656">
                  <c:v>2.6635810473627938E-2</c:v>
                </c:pt>
                <c:pt idx="1657">
                  <c:v>2.6636401569023471E-2</c:v>
                </c:pt>
                <c:pt idx="1658">
                  <c:v>2.6635082390235654E-2</c:v>
                </c:pt>
                <c:pt idx="1659">
                  <c:v>2.663569019737938E-2</c:v>
                </c:pt>
                <c:pt idx="1660">
                  <c:v>2.663438560023447E-2</c:v>
                </c:pt>
                <c:pt idx="1661">
                  <c:v>2.6634048940254576E-2</c:v>
                </c:pt>
                <c:pt idx="1662">
                  <c:v>2.6634681819350803E-2</c:v>
                </c:pt>
                <c:pt idx="1663">
                  <c:v>2.6633399090331026E-2</c:v>
                </c:pt>
                <c:pt idx="1664">
                  <c:v>2.6633085900382214E-2</c:v>
                </c:pt>
                <c:pt idx="1665">
                  <c:v>2.663278053378311E-2</c:v>
                </c:pt>
                <c:pt idx="1666">
                  <c:v>2.6632482990523402E-2</c:v>
                </c:pt>
                <c:pt idx="1667">
                  <c:v>2.6632193270603087E-2</c:v>
                </c:pt>
                <c:pt idx="1668">
                  <c:v>2.6632876309211906E-2</c:v>
                </c:pt>
                <c:pt idx="1669">
                  <c:v>2.6631637300798702E-2</c:v>
                </c:pt>
                <c:pt idx="1670">
                  <c:v>2.6631371050906887E-2</c:v>
                </c:pt>
                <c:pt idx="1671">
                  <c:v>2.6631112624351895E-2</c:v>
                </c:pt>
                <c:pt idx="1672">
                  <c:v>2.6629755028972468E-2</c:v>
                </c:pt>
                <c:pt idx="1673">
                  <c:v>2.663158687521483E-2</c:v>
                </c:pt>
                <c:pt idx="1674">
                  <c:v>2.6630384284725864E-2</c:v>
                </c:pt>
                <c:pt idx="1675">
                  <c:v>2.6630157151528455E-2</c:v>
                </c:pt>
                <c:pt idx="1676">
                  <c:v>2.663090710182725E-2</c:v>
                </c:pt>
                <c:pt idx="1677">
                  <c:v>2.6629726355146661E-2</c:v>
                </c:pt>
                <c:pt idx="1678">
                  <c:v>2.6629522691959701E-2</c:v>
                </c:pt>
                <c:pt idx="1679">
                  <c:v>2.6629326852109558E-2</c:v>
                </c:pt>
                <c:pt idx="1680">
                  <c:v>2.6629138835596231E-2</c:v>
                </c:pt>
                <c:pt idx="1681">
                  <c:v>2.6628958642417142E-2</c:v>
                </c:pt>
                <c:pt idx="1682">
                  <c:v>2.6628786272572293E-2</c:v>
                </c:pt>
                <c:pt idx="1683">
                  <c:v>2.662862172606684E-2</c:v>
                </c:pt>
                <c:pt idx="1684">
                  <c:v>2.6628465002893047E-2</c:v>
                </c:pt>
                <c:pt idx="1685">
                  <c:v>2.6629290273043893E-2</c:v>
                </c:pt>
                <c:pt idx="1686">
                  <c:v>2.6628175026548174E-2</c:v>
                </c:pt>
                <c:pt idx="1687">
                  <c:v>2.6628041773377097E-2</c:v>
                </c:pt>
                <c:pt idx="1688">
                  <c:v>2.6627916343537679E-2</c:v>
                </c:pt>
                <c:pt idx="1689">
                  <c:v>2.6628775104203806E-2</c:v>
                </c:pt>
                <c:pt idx="1690">
                  <c:v>2.6628665871770707E-2</c:v>
                </c:pt>
                <c:pt idx="1691">
                  <c:v>2.6627586994022276E-2</c:v>
                </c:pt>
                <c:pt idx="1692">
                  <c:v>2.6627492857514656E-2</c:v>
                </c:pt>
                <c:pt idx="1693">
                  <c:v>2.6627406544341273E-2</c:v>
                </c:pt>
                <c:pt idx="1694">
                  <c:v>2.6624391280307056E-2</c:v>
                </c:pt>
                <c:pt idx="1695">
                  <c:v>2.6628237068265503E-2</c:v>
                </c:pt>
                <c:pt idx="1696">
                  <c:v>2.6627194544808507E-2</c:v>
                </c:pt>
                <c:pt idx="1697">
                  <c:v>2.662713952496434E-2</c:v>
                </c:pt>
                <c:pt idx="1698">
                  <c:v>2.6629055119025743E-2</c:v>
                </c:pt>
                <c:pt idx="1699">
                  <c:v>2.6627052955260678E-2</c:v>
                </c:pt>
                <c:pt idx="1700">
                  <c:v>2.6628003862508298E-2</c:v>
                </c:pt>
                <c:pt idx="1701">
                  <c:v>2.6626997678888809E-2</c:v>
                </c:pt>
                <c:pt idx="1702">
                  <c:v>2.6626981775697788E-2</c:v>
                </c:pt>
                <c:pt idx="1703">
                  <c:v>2.6626973695841005E-2</c:v>
                </c:pt>
                <c:pt idx="1704">
                  <c:v>2.6626973439313303E-2</c:v>
                </c:pt>
                <c:pt idx="1705">
                  <c:v>2.6626981006114683E-2</c:v>
                </c:pt>
                <c:pt idx="1706">
                  <c:v>2.6626996333629423E-2</c:v>
                </c:pt>
                <c:pt idx="1707">
                  <c:v>2.6627017290370283E-2</c:v>
                </c:pt>
                <c:pt idx="1708">
                  <c:v>2.6627039251559279E-2</c:v>
                </c:pt>
                <c:pt idx="1709">
                  <c:v>2.6627057443979751E-2</c:v>
                </c:pt>
                <c:pt idx="1710">
                  <c:v>2.6628050613366483E-2</c:v>
                </c:pt>
                <c:pt idx="1711">
                  <c:v>2.6627058919421454E-2</c:v>
                </c:pt>
                <c:pt idx="1712">
                  <c:v>2.6627037028462731E-2</c:v>
                </c:pt>
                <c:pt idx="1713">
                  <c:v>2.6627001822297009E-2</c:v>
                </c:pt>
                <c:pt idx="1714">
                  <c:v>2.6626945282347513E-2</c:v>
                </c:pt>
                <c:pt idx="1715">
                  <c:v>2.662689146435487E-2</c:v>
                </c:pt>
                <c:pt idx="1716">
                  <c:v>2.6623883896634837E-2</c:v>
                </c:pt>
                <c:pt idx="1717">
                  <c:v>2.6623798301880695E-2</c:v>
                </c:pt>
                <c:pt idx="1718">
                  <c:v>2.6623684178587022E-2</c:v>
                </c:pt>
                <c:pt idx="1719">
                  <c:v>2.6623587175615651E-2</c:v>
                </c:pt>
                <c:pt idx="1720">
                  <c:v>2.6626382553413094E-2</c:v>
                </c:pt>
                <c:pt idx="1721">
                  <c:v>2.6626240825617143E-2</c:v>
                </c:pt>
                <c:pt idx="1722">
                  <c:v>2.6626085782614189E-2</c:v>
                </c:pt>
                <c:pt idx="1723">
                  <c:v>2.6625917424409395E-2</c:v>
                </c:pt>
                <c:pt idx="1724">
                  <c:v>2.6624766010027834E-2</c:v>
                </c:pt>
                <c:pt idx="1725">
                  <c:v>2.6624571986840984E-2</c:v>
                </c:pt>
                <c:pt idx="1726">
                  <c:v>2.6624364649440402E-2</c:v>
                </c:pt>
                <c:pt idx="1727">
                  <c:v>2.6624078509030369E-2</c:v>
                </c:pt>
                <c:pt idx="1728">
                  <c:v>2.6623910031987386E-2</c:v>
                </c:pt>
                <c:pt idx="1729">
                  <c:v>2.6624591104826199E-2</c:v>
                </c:pt>
                <c:pt idx="1730">
                  <c:v>2.6624366091378325E-2</c:v>
                </c:pt>
                <c:pt idx="1731">
                  <c:v>2.6624091211584561E-2</c:v>
                </c:pt>
                <c:pt idx="1732">
                  <c:v>2.6623760758923198E-2</c:v>
                </c:pt>
                <c:pt idx="1733">
                  <c:v>2.6622540489614543E-2</c:v>
                </c:pt>
                <c:pt idx="1734">
                  <c:v>2.6622226638501445E-2</c:v>
                </c:pt>
                <c:pt idx="1735">
                  <c:v>2.6621899473187938E-2</c:v>
                </c:pt>
                <c:pt idx="1736">
                  <c:v>2.6621558993663363E-2</c:v>
                </c:pt>
                <c:pt idx="1737">
                  <c:v>2.6622162313743109E-2</c:v>
                </c:pt>
                <c:pt idx="1738">
                  <c:v>2.6621794227606053E-2</c:v>
                </c:pt>
                <c:pt idx="1739">
                  <c:v>2.6621412826280048E-2</c:v>
                </c:pt>
                <c:pt idx="1740">
                  <c:v>2.6621018109765093E-2</c:v>
                </c:pt>
                <c:pt idx="1741">
                  <c:v>2.6620610078066341E-2</c:v>
                </c:pt>
                <c:pt idx="1742">
                  <c:v>2.6620188731186375E-2</c:v>
                </c:pt>
                <c:pt idx="1743">
                  <c:v>2.6619754069122613E-2</c:v>
                </c:pt>
                <c:pt idx="1744">
                  <c:v>2.6619306091877636E-2</c:v>
                </c:pt>
                <c:pt idx="1745">
                  <c:v>2.6618777813581688E-2</c:v>
                </c:pt>
                <c:pt idx="1746">
                  <c:v>2.6617353170152569E-2</c:v>
                </c:pt>
                <c:pt idx="1747">
                  <c:v>2.6616934981514184E-2</c:v>
                </c:pt>
                <c:pt idx="1748">
                  <c:v>2.6616434731598027E-2</c:v>
                </c:pt>
                <c:pt idx="1749">
                  <c:v>2.6615921167489454E-2</c:v>
                </c:pt>
                <c:pt idx="1750">
                  <c:v>2.6616338609715701E-2</c:v>
                </c:pt>
                <c:pt idx="1751">
                  <c:v>2.6615797426256367E-2</c:v>
                </c:pt>
                <c:pt idx="1752">
                  <c:v>2.661516262658805E-2</c:v>
                </c:pt>
                <c:pt idx="1753">
                  <c:v>2.6614675113835303E-2</c:v>
                </c:pt>
                <c:pt idx="1754">
                  <c:v>2.6615034287117145E-2</c:v>
                </c:pt>
                <c:pt idx="1755">
                  <c:v>2.6612560184949174E-2</c:v>
                </c:pt>
                <c:pt idx="1756">
                  <c:v>2.6611865654206923E-2</c:v>
                </c:pt>
                <c:pt idx="1757">
                  <c:v>2.6611333344000343E-2</c:v>
                </c:pt>
                <c:pt idx="1758">
                  <c:v>2.6612572633616105E-2</c:v>
                </c:pt>
                <c:pt idx="1759">
                  <c:v>2.661098861273092E-2</c:v>
                </c:pt>
                <c:pt idx="1760">
                  <c:v>2.6610327592839194E-2</c:v>
                </c:pt>
                <c:pt idx="1761">
                  <c:v>2.6609653257802353E-2</c:v>
                </c:pt>
                <c:pt idx="1762">
                  <c:v>2.6608965607620393E-2</c:v>
                </c:pt>
                <c:pt idx="1763">
                  <c:v>2.6608163417440305E-2</c:v>
                </c:pt>
                <c:pt idx="1764">
                  <c:v>2.6607447234809685E-2</c:v>
                </c:pt>
                <c:pt idx="1765">
                  <c:v>2.6606717737039109E-2</c:v>
                </c:pt>
                <c:pt idx="1766">
                  <c:v>2.6605974924133729E-2</c:v>
                </c:pt>
                <c:pt idx="1767">
                  <c:v>2.6605218796098704E-2</c:v>
                </c:pt>
                <c:pt idx="1768">
                  <c:v>2.6601670635464369E-2</c:v>
                </c:pt>
                <c:pt idx="1769">
                  <c:v>2.6600890903102834E-2</c:v>
                </c:pt>
                <c:pt idx="1770">
                  <c:v>2.6600097858552805E-2</c:v>
                </c:pt>
                <c:pt idx="1771">
                  <c:v>2.65992915018257E-2</c:v>
                </c:pt>
                <c:pt idx="1772">
                  <c:v>2.6604926508367654E-2</c:v>
                </c:pt>
                <c:pt idx="1773">
                  <c:v>2.660040241022793E-2</c:v>
                </c:pt>
                <c:pt idx="1774">
                  <c:v>2.6599553076334392E-2</c:v>
                </c:pt>
                <c:pt idx="1775">
                  <c:v>2.6598690427331838E-2</c:v>
                </c:pt>
                <c:pt idx="1776">
                  <c:v>2.6596896372320877E-2</c:v>
                </c:pt>
                <c:pt idx="1777">
                  <c:v>2.6597585390349676E-2</c:v>
                </c:pt>
                <c:pt idx="1778">
                  <c:v>2.6596677973675376E-2</c:v>
                </c:pt>
                <c:pt idx="1779">
                  <c:v>2.6596671883461136E-2</c:v>
                </c:pt>
                <c:pt idx="1780">
                  <c:v>2.6594823192104544E-2</c:v>
                </c:pt>
                <c:pt idx="1781">
                  <c:v>2.6593875827208013E-2</c:v>
                </c:pt>
                <c:pt idx="1782">
                  <c:v>2.6592915146240736E-2</c:v>
                </c:pt>
                <c:pt idx="1783">
                  <c:v>2.6591941149212706E-2</c:v>
                </c:pt>
                <c:pt idx="1784">
                  <c:v>2.6590953836123921E-2</c:v>
                </c:pt>
                <c:pt idx="1785">
                  <c:v>2.6589953206974382E-2</c:v>
                </c:pt>
                <c:pt idx="1786">
                  <c:v>2.6588939261771583E-2</c:v>
                </c:pt>
                <c:pt idx="1787">
                  <c:v>2.6587912000520519E-2</c:v>
                </c:pt>
                <c:pt idx="1788">
                  <c:v>2.6586871423218694E-2</c:v>
                </c:pt>
                <c:pt idx="1789">
                  <c:v>2.6585817529878597E-2</c:v>
                </c:pt>
                <c:pt idx="1790">
                  <c:v>2.6584750320490236E-2</c:v>
                </c:pt>
                <c:pt idx="1791">
                  <c:v>2.6583669795073595E-2</c:v>
                </c:pt>
                <c:pt idx="1792">
                  <c:v>2.658347725790413E-2</c:v>
                </c:pt>
                <c:pt idx="1793">
                  <c:v>2.6578767656768049E-2</c:v>
                </c:pt>
                <c:pt idx="1794">
                  <c:v>2.65803483226415E-2</c:v>
                </c:pt>
                <c:pt idx="1795">
                  <c:v>2.6579214533116735E-2</c:v>
                </c:pt>
                <c:pt idx="1796">
                  <c:v>2.6578067427578678E-2</c:v>
                </c:pt>
                <c:pt idx="1797">
                  <c:v>2.6576907006027328E-2</c:v>
                </c:pt>
                <c:pt idx="1798">
                  <c:v>2.6575733268465185E-2</c:v>
                </c:pt>
                <c:pt idx="1799">
                  <c:v>2.6575440268531932E-2</c:v>
                </c:pt>
                <c:pt idx="1800">
                  <c:v>2.6573345845338492E-2</c:v>
                </c:pt>
                <c:pt idx="1801">
                  <c:v>2.6572132159778938E-2</c:v>
                </c:pt>
                <c:pt idx="1802">
                  <c:v>2.6570905158228575E-2</c:v>
                </c:pt>
                <c:pt idx="1803">
                  <c:v>2.6569664840689899E-2</c:v>
                </c:pt>
                <c:pt idx="1804">
                  <c:v>2.6568411207175402E-2</c:v>
                </c:pt>
                <c:pt idx="1805">
                  <c:v>2.6567144257677588E-2</c:v>
                </c:pt>
                <c:pt idx="1806">
                  <c:v>2.6563203390406798E-2</c:v>
                </c:pt>
                <c:pt idx="1807">
                  <c:v>2.6564570410766986E-2</c:v>
                </c:pt>
                <c:pt idx="1808">
                  <c:v>2.656326351336169E-2</c:v>
                </c:pt>
                <c:pt idx="1809">
                  <c:v>2.6561943299998059E-2</c:v>
                </c:pt>
                <c:pt idx="1810">
                  <c:v>2.6561300592464351E-2</c:v>
                </c:pt>
                <c:pt idx="1811">
                  <c:v>2.6559262925410776E-2</c:v>
                </c:pt>
                <c:pt idx="1812">
                  <c:v>2.6557902764197117E-2</c:v>
                </c:pt>
                <c:pt idx="1813">
                  <c:v>2.6557408695717658E-2</c:v>
                </c:pt>
                <c:pt idx="1814">
                  <c:v>2.6553466251895069E-2</c:v>
                </c:pt>
                <c:pt idx="1815">
                  <c:v>2.6552664074672359E-2</c:v>
                </c:pt>
                <c:pt idx="1816">
                  <c:v>2.6552328959978944E-2</c:v>
                </c:pt>
                <c:pt idx="1817">
                  <c:v>2.6551777408380613E-2</c:v>
                </c:pt>
                <c:pt idx="1818">
                  <c:v>2.6549462162327175E-2</c:v>
                </c:pt>
                <c:pt idx="1819">
                  <c:v>2.654538922048278E-2</c:v>
                </c:pt>
                <c:pt idx="1820">
                  <c:v>2.6543053461700921E-2</c:v>
                </c:pt>
                <c:pt idx="1821">
                  <c:v>2.6541577696582244E-2</c:v>
                </c:pt>
                <c:pt idx="1822">
                  <c:v>2.6540088619463491E-2</c:v>
                </c:pt>
                <c:pt idx="1823">
                  <c:v>2.6538586230353226E-2</c:v>
                </c:pt>
                <c:pt idx="1824">
                  <c:v>2.6540542187673266E-2</c:v>
                </c:pt>
                <c:pt idx="1825">
                  <c:v>2.6539008919623241E-2</c:v>
                </c:pt>
                <c:pt idx="1826">
                  <c:v>2.6537462335697315E-2</c:v>
                </c:pt>
                <c:pt idx="1827">
                  <c:v>2.653590243590298E-2</c:v>
                </c:pt>
                <c:pt idx="1828">
                  <c:v>2.6535192725744915E-2</c:v>
                </c:pt>
                <c:pt idx="1829">
                  <c:v>2.6532742688734068E-2</c:v>
                </c:pt>
                <c:pt idx="1830">
                  <c:v>2.653114284137198E-2</c:v>
                </c:pt>
                <c:pt idx="1831">
                  <c:v>2.6530389976729459E-2</c:v>
                </c:pt>
                <c:pt idx="1832">
                  <c:v>2.6525325156646205E-2</c:v>
                </c:pt>
                <c:pt idx="1833">
                  <c:v>2.6526263404225148E-2</c:v>
                </c:pt>
                <c:pt idx="1834">
                  <c:v>2.652461029351183E-2</c:v>
                </c:pt>
                <c:pt idx="1835">
                  <c:v>2.6522943866975068E-2</c:v>
                </c:pt>
                <c:pt idx="1836">
                  <c:v>2.6521264124622357E-2</c:v>
                </c:pt>
                <c:pt idx="1837">
                  <c:v>2.6519571066458691E-2</c:v>
                </c:pt>
                <c:pt idx="1838">
                  <c:v>2.6517864692489068E-2</c:v>
                </c:pt>
                <c:pt idx="1839">
                  <c:v>2.6516145002723479E-2</c:v>
                </c:pt>
                <c:pt idx="1840">
                  <c:v>2.6514411997159426E-2</c:v>
                </c:pt>
                <c:pt idx="1841">
                  <c:v>2.6512665675814395E-2</c:v>
                </c:pt>
                <c:pt idx="1842">
                  <c:v>2.6510906038683391E-2</c:v>
                </c:pt>
                <c:pt idx="1843">
                  <c:v>2.6509133085783898E-2</c:v>
                </c:pt>
                <c:pt idx="1844">
                  <c:v>2.6507346817110922E-2</c:v>
                </c:pt>
                <c:pt idx="1845">
                  <c:v>2.6503011209798703E-2</c:v>
                </c:pt>
                <c:pt idx="1846">
                  <c:v>2.6504578465250977E-2</c:v>
                </c:pt>
                <c:pt idx="1847">
                  <c:v>2.6501908116558504E-2</c:v>
                </c:pt>
                <c:pt idx="1848">
                  <c:v>2.650006858488152E-2</c:v>
                </c:pt>
                <c:pt idx="1849">
                  <c:v>2.6498215737466024E-2</c:v>
                </c:pt>
                <c:pt idx="1850">
                  <c:v>2.6496349574322009E-2</c:v>
                </c:pt>
                <c:pt idx="1851">
                  <c:v>2.6495308791100285E-2</c:v>
                </c:pt>
                <c:pt idx="1852">
                  <c:v>2.6492577300875897E-2</c:v>
                </c:pt>
                <c:pt idx="1853">
                  <c:v>2.6490671190583792E-2</c:v>
                </c:pt>
                <c:pt idx="1854">
                  <c:v>2.6488751764590646E-2</c:v>
                </c:pt>
                <c:pt idx="1855">
                  <c:v>2.6486819022901453E-2</c:v>
                </c:pt>
                <c:pt idx="1856">
                  <c:v>2.6484872965523709E-2</c:v>
                </c:pt>
                <c:pt idx="1857">
                  <c:v>2.6482913592462409E-2</c:v>
                </c:pt>
                <c:pt idx="1858">
                  <c:v>2.6480940903725048E-2</c:v>
                </c:pt>
                <c:pt idx="1859">
                  <c:v>2.6478954899324114E-2</c:v>
                </c:pt>
                <c:pt idx="1860">
                  <c:v>2.6476955579259609E-2</c:v>
                </c:pt>
                <c:pt idx="1861">
                  <c:v>2.6474942943541524E-2</c:v>
                </c:pt>
                <c:pt idx="1862">
                  <c:v>2.6472626483560191E-2</c:v>
                </c:pt>
                <c:pt idx="1863">
                  <c:v>2.6470877725169595E-2</c:v>
                </c:pt>
                <c:pt idx="1864">
                  <c:v>2.6468825142533237E-2</c:v>
                </c:pt>
                <c:pt idx="1865">
                  <c:v>2.6467582587265621E-2</c:v>
                </c:pt>
                <c:pt idx="1866">
                  <c:v>2.6464680030389709E-2</c:v>
                </c:pt>
                <c:pt idx="1867">
                  <c:v>2.646012370730037E-2</c:v>
                </c:pt>
                <c:pt idx="1868">
                  <c:v>2.6460481655804224E-2</c:v>
                </c:pt>
                <c:pt idx="1869">
                  <c:v>2.6459181416856579E-2</c:v>
                </c:pt>
                <c:pt idx="1870">
                  <c:v>2.6456230018839233E-2</c:v>
                </c:pt>
                <c:pt idx="1871">
                  <c:v>2.6454084226980035E-2</c:v>
                </c:pt>
                <c:pt idx="1872">
                  <c:v>2.6449477937341002E-2</c:v>
                </c:pt>
                <c:pt idx="1873">
                  <c:v>2.6447308845298469E-2</c:v>
                </c:pt>
                <c:pt idx="1874">
                  <c:v>2.6445126440586351E-2</c:v>
                </c:pt>
                <c:pt idx="1875">
                  <c:v>2.6442930723215668E-2</c:v>
                </c:pt>
                <c:pt idx="1876">
                  <c:v>2.6443155534246754E-2</c:v>
                </c:pt>
                <c:pt idx="1877">
                  <c:v>2.6440929849068096E-2</c:v>
                </c:pt>
                <c:pt idx="1878">
                  <c:v>2.6439499765893035E-2</c:v>
                </c:pt>
                <c:pt idx="1879">
                  <c:v>2.643643853213723E-2</c:v>
                </c:pt>
                <c:pt idx="1880">
                  <c:v>2.6431752446704346E-2</c:v>
                </c:pt>
                <c:pt idx="1881">
                  <c:v>2.6431893953164087E-2</c:v>
                </c:pt>
                <c:pt idx="1882">
                  <c:v>2.6429601690431959E-2</c:v>
                </c:pt>
                <c:pt idx="1883">
                  <c:v>2.6427296112213616E-2</c:v>
                </c:pt>
                <c:pt idx="1884">
                  <c:v>2.6425779423263733E-2</c:v>
                </c:pt>
                <c:pt idx="1885">
                  <c:v>2.6422645009350765E-2</c:v>
                </c:pt>
                <c:pt idx="1886">
                  <c:v>2.6420299484723742E-2</c:v>
                </c:pt>
                <c:pt idx="1887">
                  <c:v>2.6417940644642979E-2</c:v>
                </c:pt>
                <c:pt idx="1888">
                  <c:v>2.6415568489118468E-2</c:v>
                </c:pt>
                <c:pt idx="1889">
                  <c:v>2.6413979602487491E-2</c:v>
                </c:pt>
                <c:pt idx="1890">
                  <c:v>2.6410784231765683E-2</c:v>
                </c:pt>
                <c:pt idx="1891">
                  <c:v>2.6408372129954893E-2</c:v>
                </c:pt>
                <c:pt idx="1892">
                  <c:v>2.6405946712732831E-2</c:v>
                </c:pt>
                <c:pt idx="1893">
                  <c:v>2.6401131353862302E-2</c:v>
                </c:pt>
                <c:pt idx="1894">
                  <c:v>2.6401055932092354E-2</c:v>
                </c:pt>
                <c:pt idx="1895">
                  <c:v>2.6398590568691427E-2</c:v>
                </c:pt>
                <c:pt idx="1896">
                  <c:v>2.6396111889914198E-2</c:v>
                </c:pt>
                <c:pt idx="1897">
                  <c:v>2.6394407437573267E-2</c:v>
                </c:pt>
                <c:pt idx="1898">
                  <c:v>2.6391900993442234E-2</c:v>
                </c:pt>
                <c:pt idx="1899">
                  <c:v>2.6388595961409633E-2</c:v>
                </c:pt>
                <c:pt idx="1900">
                  <c:v>2.638606402121213E-2</c:v>
                </c:pt>
                <c:pt idx="1901">
                  <c:v>2.6383518765685787E-2</c:v>
                </c:pt>
                <c:pt idx="1902">
                  <c:v>2.6380960194835601E-2</c:v>
                </c:pt>
                <c:pt idx="1903">
                  <c:v>2.6379169028374543E-2</c:v>
                </c:pt>
                <c:pt idx="1904">
                  <c:v>2.6375803107201168E-2</c:v>
                </c:pt>
                <c:pt idx="1905">
                  <c:v>2.6373204590436905E-2</c:v>
                </c:pt>
                <c:pt idx="1906">
                  <c:v>2.6370592758386269E-2</c:v>
                </c:pt>
                <c:pt idx="1907">
                  <c:v>2.6367967611056753E-2</c:v>
                </c:pt>
                <c:pt idx="1908">
                  <c:v>2.6365329148463346E-2</c:v>
                </c:pt>
                <c:pt idx="1909">
                  <c:v>2.6362677370606047E-2</c:v>
                </c:pt>
                <c:pt idx="1910">
                  <c:v>2.6360012277502343E-2</c:v>
                </c:pt>
                <c:pt idx="1911">
                  <c:v>2.6357333869157229E-2</c:v>
                </c:pt>
                <c:pt idx="1912">
                  <c:v>2.6354642145585694E-2</c:v>
                </c:pt>
                <c:pt idx="1913">
                  <c:v>2.6351937106792733E-2</c:v>
                </c:pt>
                <c:pt idx="1914">
                  <c:v>2.6349597288418378E-2</c:v>
                </c:pt>
                <c:pt idx="1915">
                  <c:v>2.6347254055952136E-2</c:v>
                </c:pt>
                <c:pt idx="1916">
                  <c:v>2.6343742099182721E-2</c:v>
                </c:pt>
                <c:pt idx="1917">
                  <c:v>2.6341748467409495E-2</c:v>
                </c:pt>
                <c:pt idx="1918">
                  <c:v>2.6338212184848775E-2</c:v>
                </c:pt>
                <c:pt idx="1919">
                  <c:v>2.6335028320851328E-2</c:v>
                </c:pt>
                <c:pt idx="1920">
                  <c:v>2.6331467061849925E-2</c:v>
                </c:pt>
                <c:pt idx="1921">
                  <c:v>2.632865475602171E-2</c:v>
                </c:pt>
                <c:pt idx="1922">
                  <c:v>2.6326587933742096E-2</c:v>
                </c:pt>
                <c:pt idx="1923">
                  <c:v>2.6322990201835997E-2</c:v>
                </c:pt>
                <c:pt idx="1924">
                  <c:v>2.6317868071791737E-2</c:v>
                </c:pt>
                <c:pt idx="1925">
                  <c:v>2.6315005989417779E-2</c:v>
                </c:pt>
                <c:pt idx="1926">
                  <c:v>2.6312130595751753E-2</c:v>
                </c:pt>
                <c:pt idx="1927">
                  <c:v>2.6309241890796514E-2</c:v>
                </c:pt>
                <c:pt idx="1928">
                  <c:v>2.6308595818695074E-2</c:v>
                </c:pt>
                <c:pt idx="1929">
                  <c:v>2.630642766838498E-2</c:v>
                </c:pt>
                <c:pt idx="1930">
                  <c:v>2.6302744866585168E-2</c:v>
                </c:pt>
                <c:pt idx="1931">
                  <c:v>2.629979941938548E-2</c:v>
                </c:pt>
                <c:pt idx="1932">
                  <c:v>2.6294598697018983E-2</c:v>
                </c:pt>
                <c:pt idx="1933">
                  <c:v>2.6291418866232874E-2</c:v>
                </c:pt>
                <c:pt idx="1934">
                  <c:v>2.6290883193333805E-2</c:v>
                </c:pt>
                <c:pt idx="1935">
                  <c:v>2.6287884489865042E-2</c:v>
                </c:pt>
                <c:pt idx="1936">
                  <c:v>2.6286357383309426E-2</c:v>
                </c:pt>
                <c:pt idx="1937">
                  <c:v>2.628184714081596E-2</c:v>
                </c:pt>
                <c:pt idx="1938">
                  <c:v>2.6278808495253693E-2</c:v>
                </c:pt>
                <c:pt idx="1939">
                  <c:v>2.6275756535683467E-2</c:v>
                </c:pt>
                <c:pt idx="1940">
                  <c:v>2.6272691262110435E-2</c:v>
                </c:pt>
                <c:pt idx="1941">
                  <c:v>2.6269612674550073E-2</c:v>
                </c:pt>
                <c:pt idx="1942">
                  <c:v>2.6266520773012694E-2</c:v>
                </c:pt>
                <c:pt idx="1943">
                  <c:v>2.6263415557503451E-2</c:v>
                </c:pt>
                <c:pt idx="1944">
                  <c:v>2.626029702803782E-2</c:v>
                </c:pt>
                <c:pt idx="1945">
                  <c:v>2.6257165184628697E-2</c:v>
                </c:pt>
                <c:pt idx="1946">
                  <c:v>2.6254020027278651E-2</c:v>
                </c:pt>
                <c:pt idx="1947">
                  <c:v>2.6250861556005742E-2</c:v>
                </c:pt>
                <c:pt idx="1948">
                  <c:v>2.6247689770822855E-2</c:v>
                </c:pt>
                <c:pt idx="1949">
                  <c:v>2.6245231859212403E-2</c:v>
                </c:pt>
                <c:pt idx="1950">
                  <c:v>2.624203226227001E-2</c:v>
                </c:pt>
                <c:pt idx="1951">
                  <c:v>2.6238094531881397E-2</c:v>
                </c:pt>
                <c:pt idx="1952">
                  <c:v>2.6234869491146284E-2</c:v>
                </c:pt>
                <c:pt idx="1953">
                  <c:v>2.6231631136550193E-2</c:v>
                </c:pt>
                <c:pt idx="1954">
                  <c:v>2.622837946810859E-2</c:v>
                </c:pt>
                <c:pt idx="1955">
                  <c:v>2.622583455546168E-2</c:v>
                </c:pt>
                <c:pt idx="1956">
                  <c:v>2.6221836189719797E-2</c:v>
                </c:pt>
                <c:pt idx="1957">
                  <c:v>2.6218544579800971E-2</c:v>
                </c:pt>
                <c:pt idx="1958">
                  <c:v>2.6215956154109765E-2</c:v>
                </c:pt>
                <c:pt idx="1959">
                  <c:v>2.6211921418558298E-2</c:v>
                </c:pt>
                <c:pt idx="1960">
                  <c:v>2.6208589867260237E-2</c:v>
                </c:pt>
                <c:pt idx="1961">
                  <c:v>2.6205245002191443E-2</c:v>
                </c:pt>
                <c:pt idx="1962">
                  <c:v>2.6201886823364811E-2</c:v>
                </c:pt>
                <c:pt idx="1963">
                  <c:v>2.6198515330795816E-2</c:v>
                </c:pt>
                <c:pt idx="1964">
                  <c:v>2.6192966921558813E-2</c:v>
                </c:pt>
                <c:pt idx="1965">
                  <c:v>2.6191732404459083E-2</c:v>
                </c:pt>
                <c:pt idx="1966">
                  <c:v>2.6189734991411067E-2</c:v>
                </c:pt>
                <c:pt idx="1967">
                  <c:v>2.6185603899600007E-2</c:v>
                </c:pt>
                <c:pt idx="1968">
                  <c:v>2.618146493305696E-2</c:v>
                </c:pt>
                <c:pt idx="1969">
                  <c:v>2.6178729886788543E-2</c:v>
                </c:pt>
                <c:pt idx="1970">
                  <c:v>2.6174580141073989E-2</c:v>
                </c:pt>
                <c:pt idx="1971">
                  <c:v>2.6172540483079973E-2</c:v>
                </c:pt>
                <c:pt idx="1972">
                  <c:v>2.6167681868813478E-2</c:v>
                </c:pt>
                <c:pt idx="1973">
                  <c:v>2.6164228634098525E-2</c:v>
                </c:pt>
                <c:pt idx="1974">
                  <c:v>2.616147538944763E-2</c:v>
                </c:pt>
                <c:pt idx="1975">
                  <c:v>2.6157313967512117E-2</c:v>
                </c:pt>
                <c:pt idx="1976">
                  <c:v>2.6151746994754595E-2</c:v>
                </c:pt>
                <c:pt idx="1977">
                  <c:v>2.6148284169936278E-2</c:v>
                </c:pt>
                <c:pt idx="1978">
                  <c:v>2.6144818613240375E-2</c:v>
                </c:pt>
                <c:pt idx="1979">
                  <c:v>2.6144152335408899E-2</c:v>
                </c:pt>
                <c:pt idx="1980">
                  <c:v>2.6139979484385793E-2</c:v>
                </c:pt>
                <c:pt idx="1981">
                  <c:v>2.6136504390645281E-2</c:v>
                </c:pt>
                <c:pt idx="1982">
                  <c:v>2.6133026564530443E-2</c:v>
                </c:pt>
                <c:pt idx="1983">
                  <c:v>2.6127555888721309E-2</c:v>
                </c:pt>
                <c:pt idx="1984">
                  <c:v>2.6126062715216468E-2</c:v>
                </c:pt>
                <c:pt idx="1985">
                  <c:v>2.6123274496860915E-2</c:v>
                </c:pt>
                <c:pt idx="1986">
                  <c:v>2.6119087936456759E-2</c:v>
                </c:pt>
                <c:pt idx="1987">
                  <c:v>2.6115596448545067E-2</c:v>
                </c:pt>
                <c:pt idx="1988">
                  <c:v>2.6112798688505134E-2</c:v>
                </c:pt>
                <c:pt idx="1989">
                  <c:v>2.6108605275660588E-2</c:v>
                </c:pt>
                <c:pt idx="1990">
                  <c:v>2.6105105590695538E-2</c:v>
                </c:pt>
                <c:pt idx="1991">
                  <c:v>2.6101603173384523E-2</c:v>
                </c:pt>
                <c:pt idx="1992">
                  <c:v>2.6098098023732707E-2</c:v>
                </c:pt>
                <c:pt idx="1993">
                  <c:v>2.6094590141737505E-2</c:v>
                </c:pt>
                <c:pt idx="1994">
                  <c:v>2.6091079527404075E-2</c:v>
                </c:pt>
                <c:pt idx="1995">
                  <c:v>2.6087566180734999E-2</c:v>
                </c:pt>
                <c:pt idx="1996">
                  <c:v>2.6084050101738008E-2</c:v>
                </c:pt>
                <c:pt idx="1997">
                  <c:v>2.6081223707939971E-2</c:v>
                </c:pt>
                <c:pt idx="1998">
                  <c:v>2.6077009746744824E-2</c:v>
                </c:pt>
                <c:pt idx="1999">
                  <c:v>2.6073485470758939E-2</c:v>
                </c:pt>
                <c:pt idx="2000">
                  <c:v>2.6069958462447723E-2</c:v>
                </c:pt>
                <c:pt idx="2001">
                  <c:v>2.6067119338355205E-2</c:v>
                </c:pt>
                <c:pt idx="2002">
                  <c:v>2.606358641474904E-2</c:v>
                </c:pt>
                <c:pt idx="2003">
                  <c:v>2.6059361043608485E-2</c:v>
                </c:pt>
                <c:pt idx="2004">
                  <c:v>2.6055823106032033E-2</c:v>
                </c:pt>
                <c:pt idx="2005">
                  <c:v>2.6052282436143138E-2</c:v>
                </c:pt>
                <c:pt idx="2006">
                  <c:v>2.6046673890148968E-2</c:v>
                </c:pt>
                <c:pt idx="2007">
                  <c:v>2.6045880809597022E-2</c:v>
                </c:pt>
                <c:pt idx="2008">
                  <c:v>2.6041644032640497E-2</c:v>
                </c:pt>
                <c:pt idx="2009">
                  <c:v>2.6038092433532785E-2</c:v>
                </c:pt>
                <c:pt idx="2010">
                  <c:v>2.6035911201661609E-2</c:v>
                </c:pt>
                <c:pt idx="2011">
                  <c:v>2.6030981038429029E-2</c:v>
                </c:pt>
                <c:pt idx="2012">
                  <c:v>2.6028106892798664E-2</c:v>
                </c:pt>
                <c:pt idx="2013">
                  <c:v>2.6023858714150288E-2</c:v>
                </c:pt>
                <c:pt idx="2014">
                  <c:v>2.6020293453578359E-2</c:v>
                </c:pt>
                <c:pt idx="2015">
                  <c:v>2.6016725460719772E-2</c:v>
                </c:pt>
                <c:pt idx="2016">
                  <c:v>2.601315473557711E-2</c:v>
                </c:pt>
                <c:pt idx="2017">
                  <c:v>2.600958127815553E-2</c:v>
                </c:pt>
                <c:pt idx="2018">
                  <c:v>2.6006005088452449E-2</c:v>
                </c:pt>
                <c:pt idx="2019">
                  <c:v>2.6002426166478187E-2</c:v>
                </c:pt>
                <c:pt idx="2020">
                  <c:v>2.5998844512227583E-2</c:v>
                </c:pt>
                <c:pt idx="2021">
                  <c:v>2.5995260125708377E-2</c:v>
                </c:pt>
                <c:pt idx="2022">
                  <c:v>2.5992354125571882E-2</c:v>
                </c:pt>
                <c:pt idx="2023">
                  <c:v>2.59865438118622E-2</c:v>
                </c:pt>
                <c:pt idx="2024">
                  <c:v>2.5982950057574495E-2</c:v>
                </c:pt>
                <c:pt idx="2025">
                  <c:v>2.597935357103108E-2</c:v>
                </c:pt>
                <c:pt idx="2026">
                  <c:v>2.5975239955069666E-2</c:v>
                </c:pt>
                <c:pt idx="2027">
                  <c:v>2.5972152401171955E-2</c:v>
                </c:pt>
                <c:pt idx="2028">
                  <c:v>2.596651306263599E-2</c:v>
                </c:pt>
                <c:pt idx="2029">
                  <c:v>2.5962907012109238E-2</c:v>
                </c:pt>
                <c:pt idx="2030">
                  <c:v>2.5958782466484198E-2</c:v>
                </c:pt>
                <c:pt idx="2031">
                  <c:v>2.5955686715757001E-2</c:v>
                </c:pt>
                <c:pt idx="2032">
                  <c:v>2.5954101662157478E-2</c:v>
                </c:pt>
                <c:pt idx="2033">
                  <c:v>2.5950483317625093E-2</c:v>
                </c:pt>
                <c:pt idx="2034">
                  <c:v>2.5946862240860204E-2</c:v>
                </c:pt>
                <c:pt idx="2035">
                  <c:v>2.5943238431857654E-2</c:v>
                </c:pt>
                <c:pt idx="2036">
                  <c:v>2.5938937327875777E-2</c:v>
                </c:pt>
                <c:pt idx="2037">
                  <c:v>2.5935308510748989E-2</c:v>
                </c:pt>
                <c:pt idx="2038">
                  <c:v>2.5930638874260836E-2</c:v>
                </c:pt>
                <c:pt idx="2039">
                  <c:v>2.5928042680297025E-2</c:v>
                </c:pt>
                <c:pt idx="2040">
                  <c:v>2.5924405666977179E-2</c:v>
                </c:pt>
                <c:pt idx="2041">
                  <c:v>2.5920917949133617E-2</c:v>
                </c:pt>
                <c:pt idx="2042">
                  <c:v>2.5917795266510169E-2</c:v>
                </c:pt>
                <c:pt idx="2043">
                  <c:v>2.5914149599730096E-2</c:v>
                </c:pt>
                <c:pt idx="2044">
                  <c:v>2.5909979777843605E-2</c:v>
                </c:pt>
                <c:pt idx="2045">
                  <c:v>2.5906179619540559E-2</c:v>
                </c:pt>
                <c:pt idx="2046">
                  <c:v>2.5902526213903876E-2</c:v>
                </c:pt>
                <c:pt idx="2047">
                  <c:v>2.5898870076223268E-2</c:v>
                </c:pt>
                <c:pt idx="2048">
                  <c:v>2.5895211206501401E-2</c:v>
                </c:pt>
                <c:pt idx="2049">
                  <c:v>2.5892218222700818E-2</c:v>
                </c:pt>
                <c:pt idx="2050">
                  <c:v>2.5888553430496918E-2</c:v>
                </c:pt>
                <c:pt idx="2051">
                  <c:v>2.5884885906099192E-2</c:v>
                </c:pt>
                <c:pt idx="2052">
                  <c:v>2.5881215649510219E-2</c:v>
                </c:pt>
                <c:pt idx="2053">
                  <c:v>2.5877542660735157E-2</c:v>
                </c:pt>
                <c:pt idx="2054">
                  <c:v>2.5873866939774004E-2</c:v>
                </c:pt>
                <c:pt idx="2055">
                  <c:v>2.587018848662934E-2</c:v>
                </c:pt>
                <c:pt idx="2056">
                  <c:v>2.5866507301308898E-2</c:v>
                </c:pt>
                <c:pt idx="2057">
                  <c:v>2.586229688684279E-2</c:v>
                </c:pt>
                <c:pt idx="2058">
                  <c:v>2.5857945425941331E-2</c:v>
                </c:pt>
                <c:pt idx="2059">
                  <c:v>2.5854783325517161E-2</c:v>
                </c:pt>
                <c:pt idx="2060">
                  <c:v>2.5851091671489357E-2</c:v>
                </c:pt>
                <c:pt idx="2061">
                  <c:v>2.5847397285452267E-2</c:v>
                </c:pt>
                <c:pt idx="2062">
                  <c:v>2.584436281372848E-2</c:v>
                </c:pt>
                <c:pt idx="2063">
                  <c:v>2.5840662503218866E-2</c:v>
                </c:pt>
                <c:pt idx="2064">
                  <c:v>2.5836430231418749E-2</c:v>
                </c:pt>
                <c:pt idx="2065">
                  <c:v>2.58332536857213E-2</c:v>
                </c:pt>
                <c:pt idx="2066">
                  <c:v>2.5830205969911979E-2</c:v>
                </c:pt>
                <c:pt idx="2067">
                  <c:v>2.5825173597186613E-2</c:v>
                </c:pt>
                <c:pt idx="2068">
                  <c:v>2.5820929362705414E-2</c:v>
                </c:pt>
                <c:pt idx="2069">
                  <c:v>2.5817743845138352E-2</c:v>
                </c:pt>
                <c:pt idx="2070">
                  <c:v>2.5815342775009631E-2</c:v>
                </c:pt>
                <c:pt idx="2071">
                  <c:v>2.5810961661613369E-2</c:v>
                </c:pt>
                <c:pt idx="2072">
                  <c:v>2.5807236761764159E-2</c:v>
                </c:pt>
                <c:pt idx="2073">
                  <c:v>2.5803509129777847E-2</c:v>
                </c:pt>
                <c:pt idx="2074">
                  <c:v>2.5799778765659601E-2</c:v>
                </c:pt>
                <c:pt idx="2075">
                  <c:v>2.5795512146916128E-2</c:v>
                </c:pt>
                <c:pt idx="2076">
                  <c:v>2.5791775928232015E-2</c:v>
                </c:pt>
                <c:pt idx="2077">
                  <c:v>2.5788036977423698E-2</c:v>
                </c:pt>
                <c:pt idx="2078">
                  <c:v>2.5784295294501491E-2</c:v>
                </c:pt>
                <c:pt idx="2079">
                  <c:v>2.5780550879449922E-2</c:v>
                </c:pt>
                <c:pt idx="2080">
                  <c:v>2.5775495183918376E-2</c:v>
                </c:pt>
                <c:pt idx="2081">
                  <c:v>2.5771746231219753E-2</c:v>
                </c:pt>
                <c:pt idx="2082">
                  <c:v>2.5767994546728408E-2</c:v>
                </c:pt>
                <c:pt idx="2083">
                  <c:v>2.5764240130438824E-2</c:v>
                </c:pt>
                <c:pt idx="2084">
                  <c:v>2.5764397345632517E-2</c:v>
                </c:pt>
                <c:pt idx="2085">
                  <c:v>2.5758027014802967E-2</c:v>
                </c:pt>
                <c:pt idx="2086">
                  <c:v>2.5754263474995424E-2</c:v>
                </c:pt>
                <c:pt idx="2087">
                  <c:v>2.5750497203086885E-2</c:v>
                </c:pt>
                <c:pt idx="2088">
                  <c:v>2.5746077642230247E-2</c:v>
                </c:pt>
                <c:pt idx="2089">
                  <c:v>2.574252826850032E-2</c:v>
                </c:pt>
                <c:pt idx="2090">
                  <c:v>2.5738752554913535E-2</c:v>
                </c:pt>
                <c:pt idx="2091">
                  <c:v>2.5735623112137711E-2</c:v>
                </c:pt>
                <c:pt idx="2092">
                  <c:v>2.572924723666448E-2</c:v>
                </c:pt>
                <c:pt idx="2093">
                  <c:v>2.5727409020711578E-2</c:v>
                </c:pt>
                <c:pt idx="2094">
                  <c:v>2.5723622378172051E-2</c:v>
                </c:pt>
                <c:pt idx="2095">
                  <c:v>2.5719833003400583E-2</c:v>
                </c:pt>
                <c:pt idx="2096">
                  <c:v>2.5716040896404668E-2</c:v>
                </c:pt>
                <c:pt idx="2097">
                  <c:v>2.5712246057179311E-2</c:v>
                </c:pt>
                <c:pt idx="2098">
                  <c:v>2.5708448485729507E-2</c:v>
                </c:pt>
                <c:pt idx="2099">
                  <c:v>2.5704648182060252E-2</c:v>
                </c:pt>
                <c:pt idx="2100">
                  <c:v>2.5700845146176543E-2</c:v>
                </c:pt>
                <c:pt idx="2101">
                  <c:v>2.5697039378075881E-2</c:v>
                </c:pt>
                <c:pt idx="2102">
                  <c:v>2.5693230877758266E-2</c:v>
                </c:pt>
                <c:pt idx="2103">
                  <c:v>2.5689419645238687E-2</c:v>
                </c:pt>
                <c:pt idx="2104">
                  <c:v>2.5685605680509649E-2</c:v>
                </c:pt>
                <c:pt idx="2105">
                  <c:v>2.5679861469255147E-2</c:v>
                </c:pt>
                <c:pt idx="2106">
                  <c:v>2.5678611563935343E-2</c:v>
                </c:pt>
                <c:pt idx="2107">
                  <c:v>2.5674147393110747E-2</c:v>
                </c:pt>
                <c:pt idx="2108">
                  <c:v>2.5670322499583842E-2</c:v>
                </c:pt>
                <c:pt idx="2109">
                  <c:v>2.5666494873862467E-2</c:v>
                </c:pt>
                <c:pt idx="2110">
                  <c:v>2.5662664515954114E-2</c:v>
                </c:pt>
                <c:pt idx="2111">
                  <c:v>2.5659471096448012E-2</c:v>
                </c:pt>
                <c:pt idx="2112">
                  <c:v>2.5654995603578978E-2</c:v>
                </c:pt>
                <c:pt idx="2113">
                  <c:v>2.5651157049112194E-2</c:v>
                </c:pt>
                <c:pt idx="2114">
                  <c:v>2.5647315762470924E-2</c:v>
                </c:pt>
                <c:pt idx="2115">
                  <c:v>2.5643471743655166E-2</c:v>
                </c:pt>
                <c:pt idx="2116">
                  <c:v>2.5639624992662424E-2</c:v>
                </c:pt>
                <c:pt idx="2117">
                  <c:v>2.5635775509505188E-2</c:v>
                </c:pt>
                <c:pt idx="2118">
                  <c:v>2.563192329417846E-2</c:v>
                </c:pt>
                <c:pt idx="2119">
                  <c:v>2.5628068346682242E-2</c:v>
                </c:pt>
                <c:pt idx="2120">
                  <c:v>2.5624210667026526E-2</c:v>
                </c:pt>
                <c:pt idx="2121">
                  <c:v>2.5620350255213808E-2</c:v>
                </c:pt>
                <c:pt idx="2122">
                  <c:v>2.5615935010501467E-2</c:v>
                </c:pt>
                <c:pt idx="2123">
                  <c:v>2.5612621235122368E-2</c:v>
                </c:pt>
                <c:pt idx="2124">
                  <c:v>2.5608752626848641E-2</c:v>
                </c:pt>
                <c:pt idx="2125">
                  <c:v>2.5605514387705825E-2</c:v>
                </c:pt>
                <c:pt idx="2126">
                  <c:v>2.5601007213860161E-2</c:v>
                </c:pt>
                <c:pt idx="2127">
                  <c:v>2.5595233838715994E-2</c:v>
                </c:pt>
                <c:pt idx="2128">
                  <c:v>2.5593250872298634E-2</c:v>
                </c:pt>
                <c:pt idx="2129">
                  <c:v>2.5589999822153559E-2</c:v>
                </c:pt>
                <c:pt idx="2130">
                  <c:v>2.5585483602196535E-2</c:v>
                </c:pt>
                <c:pt idx="2131">
                  <c:v>2.5579704948495381E-2</c:v>
                </c:pt>
                <c:pt idx="2132">
                  <c:v>2.5575186030968311E-2</c:v>
                </c:pt>
                <c:pt idx="2133">
                  <c:v>2.5571294718835791E-2</c:v>
                </c:pt>
                <c:pt idx="2134">
                  <c:v>2.5567400675185401E-2</c:v>
                </c:pt>
                <c:pt idx="2135">
                  <c:v>2.5563503900025708E-2</c:v>
                </c:pt>
                <c:pt idx="2136">
                  <c:v>2.5562116220831654E-2</c:v>
                </c:pt>
                <c:pt idx="2137">
                  <c:v>2.5558212094856647E-2</c:v>
                </c:pt>
                <c:pt idx="2138">
                  <c:v>2.5554932211231802E-2</c:v>
                </c:pt>
                <c:pt idx="2139">
                  <c:v>2.5550395646570523E-2</c:v>
                </c:pt>
                <c:pt idx="2140">
                  <c:v>2.5547109353875962E-2</c:v>
                </c:pt>
                <c:pt idx="2141">
                  <c:v>2.5542568269868726E-2</c:v>
                </c:pt>
                <c:pt idx="2142">
                  <c:v>2.5538650483363512E-2</c:v>
                </c:pt>
                <c:pt idx="2143">
                  <c:v>2.5534729964763747E-2</c:v>
                </c:pt>
                <c:pt idx="2144">
                  <c:v>2.5528934206297402E-2</c:v>
                </c:pt>
                <c:pt idx="2145">
                  <c:v>2.5526880731283064E-2</c:v>
                </c:pt>
                <c:pt idx="2146">
                  <c:v>2.5522952016409639E-2</c:v>
                </c:pt>
                <c:pt idx="2147">
                  <c:v>2.5519020569454154E-2</c:v>
                </c:pt>
                <c:pt idx="2148">
                  <c:v>2.5515086390411612E-2</c:v>
                </c:pt>
                <c:pt idx="2149">
                  <c:v>2.5511771249559251E-2</c:v>
                </c:pt>
                <c:pt idx="2150">
                  <c:v>2.5507209836090339E-2</c:v>
                </c:pt>
                <c:pt idx="2151">
                  <c:v>2.5503267460819101E-2</c:v>
                </c:pt>
                <c:pt idx="2152">
                  <c:v>2.5499322353470799E-2</c:v>
                </c:pt>
                <c:pt idx="2153">
                  <c:v>2.549537451406042E-2</c:v>
                </c:pt>
                <c:pt idx="2154">
                  <c:v>2.5491423942585467E-2</c:v>
                </c:pt>
                <c:pt idx="2155">
                  <c:v>2.5487470639045939E-2</c:v>
                </c:pt>
                <c:pt idx="2156">
                  <c:v>2.5483514603444335E-2</c:v>
                </c:pt>
                <c:pt idx="2157">
                  <c:v>2.5480173809772182E-2</c:v>
                </c:pt>
                <c:pt idx="2158">
                  <c:v>2.5476211834851919E-2</c:v>
                </c:pt>
                <c:pt idx="2159">
                  <c:v>2.5471630104317022E-2</c:v>
                </c:pt>
                <c:pt idx="2160">
                  <c:v>2.546766314050708E-2</c:v>
                </c:pt>
                <c:pt idx="2161">
                  <c:v>2.5463693444655044E-2</c:v>
                </c:pt>
                <c:pt idx="2162">
                  <c:v>2.5459721016758419E-2</c:v>
                </c:pt>
                <c:pt idx="2163">
                  <c:v>2.5456360977305085E-2</c:v>
                </c:pt>
                <c:pt idx="2164">
                  <c:v>2.5451767964843885E-2</c:v>
                </c:pt>
                <c:pt idx="2165">
                  <c:v>2.5447787340838468E-2</c:v>
                </c:pt>
                <c:pt idx="2166">
                  <c:v>2.5441962810634201E-2</c:v>
                </c:pt>
                <c:pt idx="2167">
                  <c:v>2.543981789673383E-2</c:v>
                </c:pt>
                <c:pt idx="2168">
                  <c:v>2.5435829076647098E-2</c:v>
                </c:pt>
                <c:pt idx="2169">
                  <c:v>2.5431837524535761E-2</c:v>
                </c:pt>
                <c:pt idx="2170">
                  <c:v>2.5427843240399817E-2</c:v>
                </c:pt>
                <c:pt idx="2171">
                  <c:v>2.5423846224251756E-2</c:v>
                </c:pt>
                <c:pt idx="2172">
                  <c:v>2.5418664081721505E-2</c:v>
                </c:pt>
                <c:pt idx="2173">
                  <c:v>2.5415843995919285E-2</c:v>
                </c:pt>
                <c:pt idx="2174">
                  <c:v>2.5411876194475595E-2</c:v>
                </c:pt>
                <c:pt idx="2175">
                  <c:v>2.5408440236983736E-2</c:v>
                </c:pt>
                <c:pt idx="2176">
                  <c:v>2.5403820163369673E-2</c:v>
                </c:pt>
                <c:pt idx="2177">
                  <c:v>2.540041519669568E-2</c:v>
                </c:pt>
                <c:pt idx="2178">
                  <c:v>2.5395790615000968E-2</c:v>
                </c:pt>
                <c:pt idx="2179">
                  <c:v>2.5388292286882393E-2</c:v>
                </c:pt>
                <c:pt idx="2180">
                  <c:v>2.5386568445518544E-2</c:v>
                </c:pt>
                <c:pt idx="2181">
                  <c:v>2.538254419768551E-2</c:v>
                </c:pt>
                <c:pt idx="2182">
                  <c:v>2.5379123215910071E-2</c:v>
                </c:pt>
                <c:pt idx="2183">
                  <c:v>2.5374487506515817E-2</c:v>
                </c:pt>
                <c:pt idx="2184">
                  <c:v>2.5368639839897789E-2</c:v>
                </c:pt>
                <c:pt idx="2185">
                  <c:v>2.5364606102062606E-2</c:v>
                </c:pt>
                <c:pt idx="2186">
                  <c:v>2.5360569632846591E-2</c:v>
                </c:pt>
                <c:pt idx="2187">
                  <c:v>2.5356530432244031E-2</c:v>
                </c:pt>
                <c:pt idx="2188">
                  <c:v>2.5354297971594508E-2</c:v>
                </c:pt>
                <c:pt idx="2189">
                  <c:v>2.5350854511682619E-2</c:v>
                </c:pt>
                <c:pt idx="2190">
                  <c:v>2.5346203034891622E-2</c:v>
                </c:pt>
                <c:pt idx="2191">
                  <c:v>2.5342151468823172E-2</c:v>
                </c:pt>
                <c:pt idx="2192">
                  <c:v>2.533869837325925E-2</c:v>
                </c:pt>
                <c:pt idx="2193">
                  <c:v>2.5331120147033204E-2</c:v>
                </c:pt>
                <c:pt idx="2194">
                  <c:v>2.5329980379775598E-2</c:v>
                </c:pt>
                <c:pt idx="2195">
                  <c:v>2.5325917886491887E-2</c:v>
                </c:pt>
                <c:pt idx="2196">
                  <c:v>2.5322451941391932E-2</c:v>
                </c:pt>
                <c:pt idx="2197">
                  <c:v>2.5317784704531717E-2</c:v>
                </c:pt>
                <c:pt idx="2198">
                  <c:v>2.531371401586557E-2</c:v>
                </c:pt>
                <c:pt idx="2199">
                  <c:v>2.5309640595413015E-2</c:v>
                </c:pt>
                <c:pt idx="2200">
                  <c:v>2.5305564443174045E-2</c:v>
                </c:pt>
                <c:pt idx="2201">
                  <c:v>2.5302082432936968E-2</c:v>
                </c:pt>
                <c:pt idx="2202">
                  <c:v>2.5297403943349776E-2</c:v>
                </c:pt>
                <c:pt idx="2203">
                  <c:v>2.529331959576963E-2</c:v>
                </c:pt>
                <c:pt idx="2204">
                  <c:v>2.5289232516418545E-2</c:v>
                </c:pt>
                <c:pt idx="2205">
                  <c:v>2.52851427052991E-2</c:v>
                </c:pt>
                <c:pt idx="2206">
                  <c:v>2.5281050162408714E-2</c:v>
                </c:pt>
                <c:pt idx="2207">
                  <c:v>2.5276954887752553E-2</c:v>
                </c:pt>
                <c:pt idx="2208">
                  <c:v>2.5272856881335761E-2</c:v>
                </c:pt>
                <c:pt idx="2209">
                  <c:v>2.5269942157520573E-2</c:v>
                </c:pt>
                <c:pt idx="2210">
                  <c:v>2.5265245206705089E-2</c:v>
                </c:pt>
                <c:pt idx="2211">
                  <c:v>2.526054647153712E-2</c:v>
                </c:pt>
                <c:pt idx="2212">
                  <c:v>2.5256437538101043E-2</c:v>
                </c:pt>
                <c:pt idx="2213">
                  <c:v>2.5252325872917234E-2</c:v>
                </c:pt>
                <c:pt idx="2214">
                  <c:v>2.5248211475988273E-2</c:v>
                </c:pt>
                <c:pt idx="2215">
                  <c:v>2.5244684464446332E-2</c:v>
                </c:pt>
                <c:pt idx="2216">
                  <c:v>2.5239974486905202E-2</c:v>
                </c:pt>
                <c:pt idx="2217">
                  <c:v>2.5235851894756255E-2</c:v>
                </c:pt>
                <c:pt idx="2218">
                  <c:v>2.5231726570880204E-2</c:v>
                </c:pt>
                <c:pt idx="2219">
                  <c:v>2.5227598515269314E-2</c:v>
                </c:pt>
                <c:pt idx="2220">
                  <c:v>2.5223467727931322E-2</c:v>
                </c:pt>
                <c:pt idx="2221">
                  <c:v>2.5219334208868804E-2</c:v>
                </c:pt>
                <c:pt idx="2222">
                  <c:v>2.5215197958084343E-2</c:v>
                </c:pt>
                <c:pt idx="2223">
                  <c:v>2.5211058975580514E-2</c:v>
                </c:pt>
                <c:pt idx="2224">
                  <c:v>2.52045558350531E-2</c:v>
                </c:pt>
                <c:pt idx="2225">
                  <c:v>2.5202772815432806E-2</c:v>
                </c:pt>
                <c:pt idx="2226">
                  <c:v>2.5199795195831601E-2</c:v>
                </c:pt>
                <c:pt idx="2227">
                  <c:v>2.5195060031665828E-2</c:v>
                </c:pt>
                <c:pt idx="2228">
                  <c:v>2.5190323087394641E-2</c:v>
                </c:pt>
                <c:pt idx="2229">
                  <c:v>2.5186751046870626E-2</c:v>
                </c:pt>
                <c:pt idx="2230">
                  <c:v>2.518200961018735E-2</c:v>
                </c:pt>
                <c:pt idx="2231">
                  <c:v>2.517843113471141E-2</c:v>
                </c:pt>
                <c:pt idx="2232">
                  <c:v>2.5173685206205738E-2</c:v>
                </c:pt>
                <c:pt idx="2233">
                  <c:v>2.5169518906675847E-2</c:v>
                </c:pt>
                <c:pt idx="2234">
                  <c:v>2.5165930777711898E-2</c:v>
                </c:pt>
                <c:pt idx="2235">
                  <c:v>2.5161178112566268E-2</c:v>
                </c:pt>
                <c:pt idx="2236">
                  <c:v>2.5155263714026686E-2</c:v>
                </c:pt>
                <c:pt idx="2237">
                  <c:v>2.5151087947648292E-2</c:v>
                </c:pt>
                <c:pt idx="2238">
                  <c:v>2.5146909450023243E-2</c:v>
                </c:pt>
                <c:pt idx="2239">
                  <c:v>2.5142728221145827E-2</c:v>
                </c:pt>
                <c:pt idx="2240">
                  <c:v>2.5140856304509129E-2</c:v>
                </c:pt>
                <c:pt idx="2241">
                  <c:v>2.5136090169986112E-2</c:v>
                </c:pt>
                <c:pt idx="2242">
                  <c:v>2.5131899285386759E-2</c:v>
                </c:pt>
                <c:pt idx="2243">
                  <c:v>2.5127705669127347E-2</c:v>
                </c:pt>
                <c:pt idx="2244">
                  <c:v>2.512053440905504E-2</c:v>
                </c:pt>
                <c:pt idx="2245">
                  <c:v>2.5119310241636078E-2</c:v>
                </c:pt>
                <c:pt idx="2246">
                  <c:v>2.511510843041196E-2</c:v>
                </c:pt>
                <c:pt idx="2247">
                  <c:v>2.5110903887543251E-2</c:v>
                </c:pt>
                <c:pt idx="2248">
                  <c:v>2.5107844752022244E-2</c:v>
                </c:pt>
                <c:pt idx="2249">
                  <c:v>2.5102486606869496E-2</c:v>
                </c:pt>
                <c:pt idx="2250">
                  <c:v>2.509827386907218E-2</c:v>
                </c:pt>
                <c:pt idx="2251">
                  <c:v>2.5094058399638016E-2</c:v>
                </c:pt>
                <c:pt idx="2252">
                  <c:v>2.5089840198569576E-2</c:v>
                </c:pt>
                <c:pt idx="2253">
                  <c:v>2.5085619265874597E-2</c:v>
                </c:pt>
                <c:pt idx="2254">
                  <c:v>2.5081395601550503E-2</c:v>
                </c:pt>
                <c:pt idx="2255">
                  <c:v>2.507716920559987E-2</c:v>
                </c:pt>
                <c:pt idx="2256">
                  <c:v>2.5072940078027857E-2</c:v>
                </c:pt>
                <c:pt idx="2257">
                  <c:v>2.50687082188422E-2</c:v>
                </c:pt>
                <c:pt idx="2258">
                  <c:v>2.506447362803774E-2</c:v>
                </c:pt>
                <c:pt idx="2259">
                  <c:v>2.5060236305619633E-2</c:v>
                </c:pt>
                <c:pt idx="2260">
                  <c:v>2.5055996251590464E-2</c:v>
                </c:pt>
                <c:pt idx="2261">
                  <c:v>2.5052321185155824E-2</c:v>
                </c:pt>
                <c:pt idx="2262">
                  <c:v>2.5048075177687701E-2</c:v>
                </c:pt>
                <c:pt idx="2263">
                  <c:v>2.5043259699885544E-2</c:v>
                </c:pt>
                <c:pt idx="2264">
                  <c:v>2.5039008719450785E-2</c:v>
                </c:pt>
                <c:pt idx="2265">
                  <c:v>2.5034755007423012E-2</c:v>
                </c:pt>
                <c:pt idx="2266">
                  <c:v>2.5030498563802222E-2</c:v>
                </c:pt>
                <c:pt idx="2267">
                  <c:v>2.5026804164322014E-2</c:v>
                </c:pt>
                <c:pt idx="2268">
                  <c:v>2.5021977481799643E-2</c:v>
                </c:pt>
                <c:pt idx="2269">
                  <c:v>2.501771284341785E-2</c:v>
                </c:pt>
                <c:pt idx="2270">
                  <c:v>2.5014008775575969E-2</c:v>
                </c:pt>
                <c:pt idx="2271">
                  <c:v>2.5009175371934533E-2</c:v>
                </c:pt>
                <c:pt idx="2272">
                  <c:v>2.5004902538825265E-2</c:v>
                </c:pt>
                <c:pt idx="2273">
                  <c:v>2.5000626974148767E-2</c:v>
                </c:pt>
                <c:pt idx="2274">
                  <c:v>2.4996348677902461E-2</c:v>
                </c:pt>
                <c:pt idx="2275">
                  <c:v>2.4992067650094082E-2</c:v>
                </c:pt>
                <c:pt idx="2276">
                  <c:v>2.4985386996492664E-2</c:v>
                </c:pt>
                <c:pt idx="2277">
                  <c:v>2.4983497399793681E-2</c:v>
                </c:pt>
                <c:pt idx="2278">
                  <c:v>2.4980326888980029E-2</c:v>
                </c:pt>
                <c:pt idx="2279">
                  <c:v>2.4975475097052946E-2</c:v>
                </c:pt>
                <c:pt idx="2280">
                  <c:v>2.4970621537682969E-2</c:v>
                </c:pt>
                <c:pt idx="2281">
                  <c:v>2.4966882008739533E-2</c:v>
                </c:pt>
                <c:pt idx="2282">
                  <c:v>2.4962023971875295E-2</c:v>
                </c:pt>
                <c:pt idx="2283">
                  <c:v>2.4958834874474985E-2</c:v>
                </c:pt>
                <c:pt idx="2284">
                  <c:v>2.4953415479906999E-2</c:v>
                </c:pt>
                <c:pt idx="2285">
                  <c:v>2.4949107136617129E-2</c:v>
                </c:pt>
                <c:pt idx="2286">
                  <c:v>2.4945351483591782E-2</c:v>
                </c:pt>
                <c:pt idx="2287">
                  <c:v>2.4940482255451736E-2</c:v>
                </c:pt>
                <c:pt idx="2288">
                  <c:v>2.493616571757621E-2</c:v>
                </c:pt>
                <c:pt idx="2289">
                  <c:v>2.4931846448185028E-2</c:v>
                </c:pt>
                <c:pt idx="2290">
                  <c:v>2.4927524447270449E-2</c:v>
                </c:pt>
                <c:pt idx="2291">
                  <c:v>2.4923199714840215E-2</c:v>
                </c:pt>
                <c:pt idx="2292">
                  <c:v>2.4918872250899476E-2</c:v>
                </c:pt>
                <c:pt idx="2293">
                  <c:v>2.4914542055445656E-2</c:v>
                </c:pt>
                <c:pt idx="2294">
                  <c:v>2.4910209128486495E-2</c:v>
                </c:pt>
                <c:pt idx="2295">
                  <c:v>2.4906424443662811E-2</c:v>
                </c:pt>
                <c:pt idx="2296">
                  <c:v>2.490208555877893E-2</c:v>
                </c:pt>
                <c:pt idx="2297">
                  <c:v>2.4897743942257633E-2</c:v>
                </c:pt>
                <c:pt idx="2298">
                  <c:v>2.4892850105637656E-2</c:v>
                </c:pt>
                <c:pt idx="2299">
                  <c:v>2.4885469800306481E-2</c:v>
                </c:pt>
                <c:pt idx="2300">
                  <c:v>2.48847027029242E-2</c:v>
                </c:pt>
                <c:pt idx="2301">
                  <c:v>2.4879802157834151E-2</c:v>
                </c:pt>
                <c:pt idx="2302">
                  <c:v>2.4875447378930219E-2</c:v>
                </c:pt>
                <c:pt idx="2303">
                  <c:v>2.4871089868546727E-2</c:v>
                </c:pt>
                <c:pt idx="2304">
                  <c:v>2.4866729626686256E-2</c:v>
                </c:pt>
                <c:pt idx="2305">
                  <c:v>2.4860728465575996E-2</c:v>
                </c:pt>
                <c:pt idx="2306">
                  <c:v>2.4858000948549844E-2</c:v>
                </c:pt>
                <c:pt idx="2307">
                  <c:v>2.4853632512279063E-2</c:v>
                </c:pt>
                <c:pt idx="2308">
                  <c:v>2.4849261344546771E-2</c:v>
                </c:pt>
                <c:pt idx="2309">
                  <c:v>2.4845975487751592E-2</c:v>
                </c:pt>
                <c:pt idx="2310">
                  <c:v>2.484051081469766E-2</c:v>
                </c:pt>
                <c:pt idx="2311">
                  <c:v>2.4836131452588579E-2</c:v>
                </c:pt>
                <c:pt idx="2312">
                  <c:v>2.4831749359030882E-2</c:v>
                </c:pt>
                <c:pt idx="2313">
                  <c:v>2.4827906578283321E-2</c:v>
                </c:pt>
                <c:pt idx="2314">
                  <c:v>2.4823518524475507E-2</c:v>
                </c:pt>
                <c:pt idx="2315">
                  <c:v>2.4818586689673832E-2</c:v>
                </c:pt>
                <c:pt idx="2316">
                  <c:v>2.4814193670337142E-2</c:v>
                </c:pt>
                <c:pt idx="2317">
                  <c:v>2.4809797919567309E-2</c:v>
                </c:pt>
                <c:pt idx="2318">
                  <c:v>2.4805399437364335E-2</c:v>
                </c:pt>
                <c:pt idx="2319">
                  <c:v>2.4800998223728211E-2</c:v>
                </c:pt>
                <c:pt idx="2320">
                  <c:v>2.4797132838584313E-2</c:v>
                </c:pt>
                <c:pt idx="2321">
                  <c:v>2.4792187602184903E-2</c:v>
                </c:pt>
                <c:pt idx="2322">
                  <c:v>2.4787778194277712E-2</c:v>
                </c:pt>
                <c:pt idx="2323">
                  <c:v>2.478336605495543E-2</c:v>
                </c:pt>
                <c:pt idx="2324">
                  <c:v>2.4779487750128948E-2</c:v>
                </c:pt>
                <c:pt idx="2325">
                  <c:v>2.4774533582065581E-2</c:v>
                </c:pt>
                <c:pt idx="2326">
                  <c:v>2.4770113248513487E-2</c:v>
                </c:pt>
                <c:pt idx="2327">
                  <c:v>2.4765690183548877E-2</c:v>
                </c:pt>
                <c:pt idx="2328">
                  <c:v>2.4761264387184644E-2</c:v>
                </c:pt>
                <c:pt idx="2329">
                  <c:v>2.4756835859420789E-2</c:v>
                </c:pt>
                <c:pt idx="2330">
                  <c:v>2.475240460026247E-2</c:v>
                </c:pt>
                <c:pt idx="2331">
                  <c:v>2.4748503680981082E-2</c:v>
                </c:pt>
                <c:pt idx="2332">
                  <c:v>2.4743533887770168E-2</c:v>
                </c:pt>
                <c:pt idx="2333">
                  <c:v>2.4739094434443921E-2</c:v>
                </c:pt>
                <c:pt idx="2334">
                  <c:v>2.4735183821303353E-2</c:v>
                </c:pt>
                <c:pt idx="2335">
                  <c:v>2.4727666155258999E-2</c:v>
                </c:pt>
                <c:pt idx="2336">
                  <c:v>2.4723216947002986E-2</c:v>
                </c:pt>
                <c:pt idx="2337">
                  <c:v>2.4718765007378296E-2</c:v>
                </c:pt>
                <c:pt idx="2338">
                  <c:v>2.4714310336382345E-2</c:v>
                </c:pt>
                <c:pt idx="2339">
                  <c:v>2.470985293402287E-2</c:v>
                </c:pt>
                <c:pt idx="2340">
                  <c:v>2.4703807811816372E-2</c:v>
                </c:pt>
                <c:pt idx="2341">
                  <c:v>2.4699346449593866E-2</c:v>
                </c:pt>
                <c:pt idx="2342">
                  <c:v>2.4694882356410184E-2</c:v>
                </c:pt>
                <c:pt idx="2343">
                  <c:v>2.469041553227104E-2</c:v>
                </c:pt>
                <c:pt idx="2344">
                  <c:v>2.4689629919113085E-2</c:v>
                </c:pt>
                <c:pt idx="2345">
                  <c:v>2.4683051161355836E-2</c:v>
                </c:pt>
                <c:pt idx="2346">
                  <c:v>2.4678574639523908E-2</c:v>
                </c:pt>
                <c:pt idx="2347">
                  <c:v>2.4674095386346503E-2</c:v>
                </c:pt>
                <c:pt idx="2348">
                  <c:v>2.4669089107537623E-2</c:v>
                </c:pt>
                <c:pt idx="2349">
                  <c:v>2.4664370461779661E-2</c:v>
                </c:pt>
                <c:pt idx="2350">
                  <c:v>2.4659881731971811E-2</c:v>
                </c:pt>
                <c:pt idx="2351">
                  <c:v>2.4655912866888036E-2</c:v>
                </c:pt>
                <c:pt idx="2352">
                  <c:v>2.4650896077985929E-2</c:v>
                </c:pt>
                <c:pt idx="2353">
                  <c:v>2.4646399153812892E-2</c:v>
                </c:pt>
                <c:pt idx="2354">
                  <c:v>2.464189949818979E-2</c:v>
                </c:pt>
                <c:pt idx="2355">
                  <c:v>2.4637397111126613E-2</c:v>
                </c:pt>
                <c:pt idx="2356">
                  <c:v>2.4632891992618366E-2</c:v>
                </c:pt>
                <c:pt idx="2357">
                  <c:v>2.4628384142670046E-2</c:v>
                </c:pt>
                <c:pt idx="2358">
                  <c:v>2.4623873561291643E-2</c:v>
                </c:pt>
                <c:pt idx="2359">
                  <c:v>2.461936024848066E-2</c:v>
                </c:pt>
                <c:pt idx="2360">
                  <c:v>2.4614844204242092E-2</c:v>
                </c:pt>
                <c:pt idx="2361">
                  <c:v>2.4610325428573443E-2</c:v>
                </c:pt>
                <c:pt idx="2362">
                  <c:v>2.4605803921484704E-2</c:v>
                </c:pt>
                <c:pt idx="2363">
                  <c:v>2.460127968298087E-2</c:v>
                </c:pt>
                <c:pt idx="2364">
                  <c:v>2.4597268765892109E-2</c:v>
                </c:pt>
                <c:pt idx="2365">
                  <c:v>2.4590676218477884E-2</c:v>
                </c:pt>
                <c:pt idx="2366">
                  <c:v>2.4587690578986299E-2</c:v>
                </c:pt>
                <c:pt idx="2367">
                  <c:v>2.4583155414837077E-2</c:v>
                </c:pt>
                <c:pt idx="2368">
                  <c:v>2.4578617519285251E-2</c:v>
                </c:pt>
                <c:pt idx="2369">
                  <c:v>2.4574076892335817E-2</c:v>
                </c:pt>
                <c:pt idx="2370">
                  <c:v>2.4569533533996268E-2</c:v>
                </c:pt>
                <c:pt idx="2371">
                  <c:v>2.4565499964680597E-2</c:v>
                </c:pt>
                <c:pt idx="2372">
                  <c:v>2.4560438623131842E-2</c:v>
                </c:pt>
                <c:pt idx="2373">
                  <c:v>2.4555887070621951E-2</c:v>
                </c:pt>
                <c:pt idx="2374">
                  <c:v>2.4551332786731939E-2</c:v>
                </c:pt>
                <c:pt idx="2375">
                  <c:v>2.454677577145431E-2</c:v>
                </c:pt>
                <c:pt idx="2376">
                  <c:v>2.4542216024806551E-2</c:v>
                </c:pt>
                <c:pt idx="2377">
                  <c:v>2.4537653546791161E-2</c:v>
                </c:pt>
                <c:pt idx="2378">
                  <c:v>2.4531561241715908E-2</c:v>
                </c:pt>
                <c:pt idx="2379">
                  <c:v>2.4528520396644993E-2</c:v>
                </c:pt>
                <c:pt idx="2380">
                  <c:v>2.4523949724529204E-2</c:v>
                </c:pt>
                <c:pt idx="2381">
                  <c:v>2.4519376321053277E-2</c:v>
                </c:pt>
                <c:pt idx="2382">
                  <c:v>2.4514653114117865E-2</c:v>
                </c:pt>
                <c:pt idx="2383">
                  <c:v>2.4510221320035996E-2</c:v>
                </c:pt>
                <c:pt idx="2384">
                  <c:v>2.4505639722502137E-2</c:v>
                </c:pt>
                <c:pt idx="2385">
                  <c:v>2.4501560830351661E-2</c:v>
                </c:pt>
                <c:pt idx="2386">
                  <c:v>2.4493341264322951E-2</c:v>
                </c:pt>
                <c:pt idx="2387">
                  <c:v>2.4490718258629012E-2</c:v>
                </c:pt>
                <c:pt idx="2388">
                  <c:v>2.4487286018945176E-2</c:v>
                </c:pt>
                <c:pt idx="2389">
                  <c:v>2.4483194172944586E-2</c:v>
                </c:pt>
                <c:pt idx="2390">
                  <c:v>2.4478092779155747E-2</c:v>
                </c:pt>
                <c:pt idx="2391">
                  <c:v>2.4471984729002409E-2</c:v>
                </c:pt>
                <c:pt idx="2392">
                  <c:v>2.4466880815571405E-2</c:v>
                </c:pt>
                <c:pt idx="2393">
                  <c:v>2.4462276666943339E-2</c:v>
                </c:pt>
                <c:pt idx="2394">
                  <c:v>2.4457669787502554E-2</c:v>
                </c:pt>
                <c:pt idx="2395">
                  <c:v>2.4453060177254762E-2</c:v>
                </c:pt>
                <c:pt idx="2396">
                  <c:v>2.4450447508088391E-2</c:v>
                </c:pt>
                <c:pt idx="2397">
                  <c:v>2.4445830403319879E-2</c:v>
                </c:pt>
                <c:pt idx="2398">
                  <c:v>2.4441210567251181E-2</c:v>
                </c:pt>
                <c:pt idx="2399">
                  <c:v>2.4436587999884796E-2</c:v>
                </c:pt>
                <c:pt idx="2400">
                  <c:v>2.4432460520625362E-2</c:v>
                </c:pt>
                <c:pt idx="2401">
                  <c:v>2.442733467125896E-2</c:v>
                </c:pt>
                <c:pt idx="2402">
                  <c:v>2.4422703910016996E-2</c:v>
                </c:pt>
                <c:pt idx="2403">
                  <c:v>2.4418566710026374E-2</c:v>
                </c:pt>
                <c:pt idx="2404">
                  <c:v>2.4411946686969319E-2</c:v>
                </c:pt>
                <c:pt idx="2405">
                  <c:v>2.4408795238579917E-2</c:v>
                </c:pt>
                <c:pt idx="2406">
                  <c:v>2.4404153552214647E-2</c:v>
                </c:pt>
                <c:pt idx="2407">
                  <c:v>2.4399509134576669E-2</c:v>
                </c:pt>
                <c:pt idx="2408">
                  <c:v>2.4394861985665983E-2</c:v>
                </c:pt>
                <c:pt idx="2409">
                  <c:v>2.4390212105492581E-2</c:v>
                </c:pt>
                <c:pt idx="2410">
                  <c:v>2.438555949406146E-2</c:v>
                </c:pt>
                <c:pt idx="2411">
                  <c:v>2.4380904151367622E-2</c:v>
                </c:pt>
                <c:pt idx="2412">
                  <c:v>2.4376246077418562E-2</c:v>
                </c:pt>
                <c:pt idx="2413">
                  <c:v>2.4371585272219276E-2</c:v>
                </c:pt>
                <c:pt idx="2414">
                  <c:v>2.4366921735772262E-2</c:v>
                </c:pt>
                <c:pt idx="2415">
                  <c:v>2.4362255468077521E-2</c:v>
                </c:pt>
                <c:pt idx="2416">
                  <c:v>2.4357586469142545E-2</c:v>
                </c:pt>
                <c:pt idx="2417">
                  <c:v>2.435144712231473E-2</c:v>
                </c:pt>
                <c:pt idx="2418">
                  <c:v>2.4348728918924711E-2</c:v>
                </c:pt>
                <c:pt idx="2419">
                  <c:v>2.434356308492619E-2</c:v>
                </c:pt>
                <c:pt idx="2420">
                  <c:v>2.4338883161060254E-2</c:v>
                </c:pt>
                <c:pt idx="2421">
                  <c:v>2.433420050597157E-2</c:v>
                </c:pt>
                <c:pt idx="2422">
                  <c:v>2.4329515119655143E-2</c:v>
                </c:pt>
                <c:pt idx="2423">
                  <c:v>2.432531308688772E-2</c:v>
                </c:pt>
                <c:pt idx="2424">
                  <c:v>2.432013615338402E-2</c:v>
                </c:pt>
                <c:pt idx="2425">
                  <c:v>2.4315442573429324E-2</c:v>
                </c:pt>
                <c:pt idx="2426">
                  <c:v>2.4310746262264371E-2</c:v>
                </c:pt>
                <c:pt idx="2427">
                  <c:v>2.430604721990165E-2</c:v>
                </c:pt>
                <c:pt idx="2428">
                  <c:v>2.4301345446333666E-2</c:v>
                </c:pt>
                <c:pt idx="2429">
                  <c:v>2.4296640941570413E-2</c:v>
                </c:pt>
                <c:pt idx="2430">
                  <c:v>2.4291933705609392E-2</c:v>
                </c:pt>
                <c:pt idx="2431">
                  <c:v>2.4287223738465591E-2</c:v>
                </c:pt>
                <c:pt idx="2432">
                  <c:v>2.4282511040129018E-2</c:v>
                </c:pt>
                <c:pt idx="2433">
                  <c:v>2.4277795610607167E-2</c:v>
                </c:pt>
                <c:pt idx="2434">
                  <c:v>2.4272403204003423E-2</c:v>
                </c:pt>
                <c:pt idx="2435">
                  <c:v>2.4268356558035109E-2</c:v>
                </c:pt>
                <c:pt idx="2436">
                  <c:v>2.4263632934984902E-2</c:v>
                </c:pt>
                <c:pt idx="2437">
                  <c:v>2.4259385490722384E-2</c:v>
                </c:pt>
                <c:pt idx="2438">
                  <c:v>2.4254177495381113E-2</c:v>
                </c:pt>
                <c:pt idx="2439">
                  <c:v>2.4248011864868673E-2</c:v>
                </c:pt>
                <c:pt idx="2440">
                  <c:v>2.4244711131128638E-2</c:v>
                </c:pt>
                <c:pt idx="2441">
                  <c:v>2.4240450707884973E-2</c:v>
                </c:pt>
                <c:pt idx="2442">
                  <c:v>2.4235233842249959E-2</c:v>
                </c:pt>
                <c:pt idx="2443">
                  <c:v>2.4229063452107073E-2</c:v>
                </c:pt>
                <c:pt idx="2444">
                  <c:v>2.4223844097683536E-2</c:v>
                </c:pt>
                <c:pt idx="2445">
                  <c:v>2.4219097950842285E-2</c:v>
                </c:pt>
                <c:pt idx="2446">
                  <c:v>2.4214349073348185E-2</c:v>
                </c:pt>
                <c:pt idx="2447">
                  <c:v>2.4209597465204093E-2</c:v>
                </c:pt>
                <c:pt idx="2448">
                  <c:v>2.4206736428141473E-2</c:v>
                </c:pt>
                <c:pt idx="2449">
                  <c:v>2.4201977300157274E-2</c:v>
                </c:pt>
                <c:pt idx="2450">
                  <c:v>2.419768766732424E-2</c:v>
                </c:pt>
                <c:pt idx="2451">
                  <c:v>2.4192450850807901E-2</c:v>
                </c:pt>
                <c:pt idx="2452">
                  <c:v>2.4188154725671204E-2</c:v>
                </c:pt>
                <c:pt idx="2453">
                  <c:v>2.4182913476992196E-2</c:v>
                </c:pt>
                <c:pt idx="2454">
                  <c:v>2.4178140693413841E-2</c:v>
                </c:pt>
                <c:pt idx="2455">
                  <c:v>2.4173365178727646E-2</c:v>
                </c:pt>
                <c:pt idx="2456">
                  <c:v>2.4167179360187235E-2</c:v>
                </c:pt>
                <c:pt idx="2457">
                  <c:v>2.4163805956046724E-2</c:v>
                </c:pt>
                <c:pt idx="2458">
                  <c:v>2.415902224806199E-2</c:v>
                </c:pt>
                <c:pt idx="2459">
                  <c:v>2.4154235808979407E-2</c:v>
                </c:pt>
                <c:pt idx="2460">
                  <c:v>2.4149446638808969E-2</c:v>
                </c:pt>
                <c:pt idx="2461">
                  <c:v>2.4145121292534263E-2</c:v>
                </c:pt>
                <c:pt idx="2462">
                  <c:v>2.4139860105207023E-2</c:v>
                </c:pt>
                <c:pt idx="2463">
                  <c:v>2.4135062741785507E-2</c:v>
                </c:pt>
                <c:pt idx="2464">
                  <c:v>2.4130262647293621E-2</c:v>
                </c:pt>
                <c:pt idx="2465">
                  <c:v>2.4125459821723871E-2</c:v>
                </c:pt>
                <c:pt idx="2466">
                  <c:v>2.4120654265081254E-2</c:v>
                </c:pt>
                <c:pt idx="2467">
                  <c:v>2.4115845977378259E-2</c:v>
                </c:pt>
                <c:pt idx="2468">
                  <c:v>2.4111034958612387E-2</c:v>
                </c:pt>
                <c:pt idx="2469">
                  <c:v>2.4106683630135836E-2</c:v>
                </c:pt>
                <c:pt idx="2470">
                  <c:v>2.4101866632016664E-2</c:v>
                </c:pt>
                <c:pt idx="2471">
                  <c:v>2.4096585515967495E-2</c:v>
                </c:pt>
                <c:pt idx="2472">
                  <c:v>2.4091763572985092E-2</c:v>
                </c:pt>
                <c:pt idx="2473">
                  <c:v>2.40869388989573E-2</c:v>
                </c:pt>
                <c:pt idx="2474">
                  <c:v>2.4082111493889113E-2</c:v>
                </c:pt>
                <c:pt idx="2475">
                  <c:v>2.4077740673946545E-2</c:v>
                </c:pt>
                <c:pt idx="2476">
                  <c:v>2.4072448490644049E-2</c:v>
                </c:pt>
                <c:pt idx="2477">
                  <c:v>2.4067612892472168E-2</c:v>
                </c:pt>
                <c:pt idx="2478">
                  <c:v>2.4061401103440395E-2</c:v>
                </c:pt>
                <c:pt idx="2479">
                  <c:v>2.4057933503054685E-2</c:v>
                </c:pt>
                <c:pt idx="2480">
                  <c:v>2.4053089711811582E-2</c:v>
                </c:pt>
                <c:pt idx="2481">
                  <c:v>2.4048243189553065E-2</c:v>
                </c:pt>
                <c:pt idx="2482">
                  <c:v>2.4043393936279134E-2</c:v>
                </c:pt>
                <c:pt idx="2483">
                  <c:v>2.4038541951997283E-2</c:v>
                </c:pt>
                <c:pt idx="2484">
                  <c:v>2.4032538877476257E-2</c:v>
                </c:pt>
                <c:pt idx="2485">
                  <c:v>2.4028829790419814E-2</c:v>
                </c:pt>
                <c:pt idx="2486">
                  <c:v>2.402372925361395E-2</c:v>
                </c:pt>
                <c:pt idx="2487">
                  <c:v>2.4019563208078736E-2</c:v>
                </c:pt>
                <c:pt idx="2488">
                  <c:v>2.4014251317618363E-2</c:v>
                </c:pt>
                <c:pt idx="2489">
                  <c:v>2.4009852030568109E-2</c:v>
                </c:pt>
                <c:pt idx="2490">
                  <c:v>2.4004551952090114E-2</c:v>
                </c:pt>
                <c:pt idx="2491">
                  <c:v>2.3995811014219749E-2</c:v>
                </c:pt>
                <c:pt idx="2492">
                  <c:v>2.399374366072619E-2</c:v>
                </c:pt>
                <c:pt idx="2493">
                  <c:v>2.3988926496396827E-2</c:v>
                </c:pt>
                <c:pt idx="2494">
                  <c:v>2.3984574482921184E-2</c:v>
                </c:pt>
                <c:pt idx="2495">
                  <c:v>2.3979320141740566E-2</c:v>
                </c:pt>
                <c:pt idx="2496">
                  <c:v>2.3974530951395623E-2</c:v>
                </c:pt>
                <c:pt idx="2497">
                  <c:v>2.39697510856898E-2</c:v>
                </c:pt>
                <c:pt idx="2498">
                  <c:v>2.3964980544607634E-2</c:v>
                </c:pt>
                <c:pt idx="2499">
                  <c:v>2.3960219328138809E-2</c:v>
                </c:pt>
                <c:pt idx="2500">
                  <c:v>2.3955925353245089E-2</c:v>
                </c:pt>
                <c:pt idx="2501">
                  <c:v>2.395072486900765E-2</c:v>
                </c:pt>
                <c:pt idx="2502">
                  <c:v>2.3945991626319534E-2</c:v>
                </c:pt>
                <c:pt idx="2503">
                  <c:v>2.3941267708198346E-2</c:v>
                </c:pt>
                <c:pt idx="2504">
                  <c:v>2.3933403775358464E-2</c:v>
                </c:pt>
                <c:pt idx="2505">
                  <c:v>2.3931847845628375E-2</c:v>
                </c:pt>
                <c:pt idx="2506">
                  <c:v>2.3927151901151231E-2</c:v>
                </c:pt>
                <c:pt idx="2507">
                  <c:v>2.3922465281197177E-2</c:v>
                </c:pt>
                <c:pt idx="2508">
                  <c:v>2.3918709525759304E-2</c:v>
                </c:pt>
                <c:pt idx="2509">
                  <c:v>2.3913120014819655E-2</c:v>
                </c:pt>
                <c:pt idx="2510">
                  <c:v>2.390846136837298E-2</c:v>
                </c:pt>
                <c:pt idx="2511">
                  <c:v>2.390381204640556E-2</c:v>
                </c:pt>
                <c:pt idx="2512">
                  <c:v>2.389917204890708E-2</c:v>
                </c:pt>
                <c:pt idx="2513">
                  <c:v>2.3894541375864643E-2</c:v>
                </c:pt>
                <c:pt idx="2514">
                  <c:v>2.388992002726794E-2</c:v>
                </c:pt>
                <c:pt idx="2515">
                  <c:v>2.3885308003106651E-2</c:v>
                </c:pt>
                <c:pt idx="2516">
                  <c:v>2.388070530337047E-2</c:v>
                </c:pt>
                <c:pt idx="2517">
                  <c:v>2.3876111928046496E-2</c:v>
                </c:pt>
                <c:pt idx="2518">
                  <c:v>2.3871527877124418E-2</c:v>
                </c:pt>
                <c:pt idx="2519">
                  <c:v>2.3866953150591345E-2</c:v>
                </c:pt>
                <c:pt idx="2520">
                  <c:v>2.3862387748439535E-2</c:v>
                </c:pt>
                <c:pt idx="2521">
                  <c:v>2.3858297098064973E-2</c:v>
                </c:pt>
                <c:pt idx="2522">
                  <c:v>2.3853750709719179E-2</c:v>
                </c:pt>
                <c:pt idx="2523">
                  <c:v>2.3848747488155679E-2</c:v>
                </c:pt>
                <c:pt idx="2524">
                  <c:v>2.3844219383410324E-2</c:v>
                </c:pt>
                <c:pt idx="2525">
                  <c:v>2.3839700602992089E-2</c:v>
                </c:pt>
                <c:pt idx="2526">
                  <c:v>2.3835191146888073E-2</c:v>
                </c:pt>
                <c:pt idx="2527">
                  <c:v>2.3831158643074224E-2</c:v>
                </c:pt>
                <c:pt idx="2528">
                  <c:v>2.382620020758662E-2</c:v>
                </c:pt>
                <c:pt idx="2529">
                  <c:v>2.3821718724358235E-2</c:v>
                </c:pt>
                <c:pt idx="2530">
                  <c:v>2.3817715302750786E-2</c:v>
                </c:pt>
                <c:pt idx="2531">
                  <c:v>2.381278373071263E-2</c:v>
                </c:pt>
                <c:pt idx="2532">
                  <c:v>2.3808330220264469E-2</c:v>
                </c:pt>
                <c:pt idx="2533">
                  <c:v>2.3803886034063484E-2</c:v>
                </c:pt>
                <c:pt idx="2534">
                  <c:v>2.3799451172086476E-2</c:v>
                </c:pt>
                <c:pt idx="2535">
                  <c:v>2.3795025634328285E-2</c:v>
                </c:pt>
                <c:pt idx="2536">
                  <c:v>2.3788248533801237E-2</c:v>
                </c:pt>
                <c:pt idx="2537">
                  <c:v>2.3786202531416778E-2</c:v>
                </c:pt>
                <c:pt idx="2538">
                  <c:v>2.3782748473144141E-2</c:v>
                </c:pt>
                <c:pt idx="2539">
                  <c:v>2.37778888268661E-2</c:v>
                </c:pt>
                <c:pt idx="2540">
                  <c:v>2.3773037808419887E-2</c:v>
                </c:pt>
                <c:pt idx="2541">
                  <c:v>2.3769141072330358E-2</c:v>
                </c:pt>
                <c:pt idx="2542">
                  <c:v>2.3764307947209191E-2</c:v>
                </c:pt>
                <c:pt idx="2543">
                  <c:v>2.3760904288268655E-2</c:v>
                </c:pt>
                <c:pt idx="2544">
                  <c:v>2.3755615382533388E-2</c:v>
                </c:pt>
                <c:pt idx="2545">
                  <c:v>2.3751283086365128E-2</c:v>
                </c:pt>
                <c:pt idx="2546">
                  <c:v>2.3747434869984818E-2</c:v>
                </c:pt>
                <c:pt idx="2547">
                  <c:v>2.3742646466331795E-2</c:v>
                </c:pt>
                <c:pt idx="2548">
                  <c:v>2.373691592675943E-2</c:v>
                </c:pt>
                <c:pt idx="2549">
                  <c:v>2.3732619777957011E-2</c:v>
                </c:pt>
                <c:pt idx="2550">
                  <c:v>2.3728332951229128E-2</c:v>
                </c:pt>
                <c:pt idx="2551">
                  <c:v>2.3724055446552952E-2</c:v>
                </c:pt>
                <c:pt idx="2552">
                  <c:v>2.3721218087477243E-2</c:v>
                </c:pt>
                <c:pt idx="2553">
                  <c:v>2.3716960383834685E-2</c:v>
                </c:pt>
                <c:pt idx="2554">
                  <c:v>2.3712712004212398E-2</c:v>
                </c:pt>
                <c:pt idx="2555">
                  <c:v>2.3708951164534975E-2</c:v>
                </c:pt>
                <c:pt idx="2556">
                  <c:v>2.3704243216984781E-2</c:v>
                </c:pt>
                <c:pt idx="2557">
                  <c:v>2.3700501801540708E-2</c:v>
                </c:pt>
                <c:pt idx="2558">
                  <c:v>2.3695811725714451E-2</c:v>
                </c:pt>
                <c:pt idx="2559">
                  <c:v>2.3688733210949664E-2</c:v>
                </c:pt>
                <c:pt idx="2560">
                  <c:v>2.3687897691817283E-2</c:v>
                </c:pt>
                <c:pt idx="2561">
                  <c:v>2.3683234418541931E-2</c:v>
                </c:pt>
                <c:pt idx="2562">
                  <c:v>2.3679060630710451E-2</c:v>
                </c:pt>
                <c:pt idx="2563">
                  <c:v>2.3674896166801251E-2</c:v>
                </c:pt>
                <c:pt idx="2564">
                  <c:v>2.3670741026816905E-2</c:v>
                </c:pt>
                <c:pt idx="2565">
                  <c:v>2.3666595210736791E-2</c:v>
                </c:pt>
                <c:pt idx="2566">
                  <c:v>2.366245871855575E-2</c:v>
                </c:pt>
                <c:pt idx="2567">
                  <c:v>2.3658331550260887E-2</c:v>
                </c:pt>
                <c:pt idx="2568">
                  <c:v>2.365421370584447E-2</c:v>
                </c:pt>
                <c:pt idx="2569">
                  <c:v>2.3650588890421487E-2</c:v>
                </c:pt>
                <c:pt idx="2570">
                  <c:v>2.3646005988616017E-2</c:v>
                </c:pt>
                <c:pt idx="2571">
                  <c:v>2.3641916115775621E-2</c:v>
                </c:pt>
                <c:pt idx="2572">
                  <c:v>2.3637835566777569E-2</c:v>
                </c:pt>
                <c:pt idx="2573">
                  <c:v>2.3634249638787297E-2</c:v>
                </c:pt>
                <c:pt idx="2574">
                  <c:v>2.3630188137094832E-2</c:v>
                </c:pt>
                <c:pt idx="2575">
                  <c:v>2.3625649862716279E-2</c:v>
                </c:pt>
                <c:pt idx="2576">
                  <c:v>2.3621606608971564E-2</c:v>
                </c:pt>
                <c:pt idx="2577">
                  <c:v>2.3617572679020198E-2</c:v>
                </c:pt>
                <c:pt idx="2578">
                  <c:v>2.3612086524761482E-2</c:v>
                </c:pt>
                <c:pt idx="2579">
                  <c:v>2.3610020495408168E-2</c:v>
                </c:pt>
                <c:pt idx="2580">
                  <c:v>2.3605526831805012E-2</c:v>
                </c:pt>
                <c:pt idx="2581">
                  <c:v>2.3601530196921326E-2</c:v>
                </c:pt>
                <c:pt idx="2582">
                  <c:v>2.3598520781157623E-2</c:v>
                </c:pt>
                <c:pt idx="2583">
                  <c:v>2.3593564898358659E-2</c:v>
                </c:pt>
                <c:pt idx="2584">
                  <c:v>2.3590085964124985E-2</c:v>
                </c:pt>
                <c:pt idx="2585">
                  <c:v>2.358563689468833E-2</c:v>
                </c:pt>
                <c:pt idx="2586">
                  <c:v>2.3581686878412975E-2</c:v>
                </c:pt>
                <c:pt idx="2587">
                  <c:v>2.3577746185832981E-2</c:v>
                </c:pt>
                <c:pt idx="2588">
                  <c:v>2.3573814816935459E-2</c:v>
                </c:pt>
                <c:pt idx="2589">
                  <c:v>2.3569892771717831E-2</c:v>
                </c:pt>
                <c:pt idx="2590">
                  <c:v>2.3565980050162045E-2</c:v>
                </c:pt>
                <c:pt idx="2591">
                  <c:v>2.3562076652262943E-2</c:v>
                </c:pt>
                <c:pt idx="2592">
                  <c:v>2.3558182578010213E-2</c:v>
                </c:pt>
                <c:pt idx="2593">
                  <c:v>2.3554297827398697E-2</c:v>
                </c:pt>
                <c:pt idx="2594">
                  <c:v>2.3550916227810526E-2</c:v>
                </c:pt>
                <c:pt idx="2595">
                  <c:v>2.3544902249769236E-2</c:v>
                </c:pt>
                <c:pt idx="2596">
                  <c:v>2.3541049465839924E-2</c:v>
                </c:pt>
                <c:pt idx="2597">
                  <c:v>2.3537206005507991E-2</c:v>
                </c:pt>
                <c:pt idx="2598">
                  <c:v>2.3532824896053416E-2</c:v>
                </c:pt>
                <c:pt idx="2599">
                  <c:v>2.3529547055600158E-2</c:v>
                </c:pt>
                <c:pt idx="2600">
                  <c:v>2.3524242445841979E-2</c:v>
                </c:pt>
                <c:pt idx="2601">
                  <c:v>2.3520435027621276E-2</c:v>
                </c:pt>
                <c:pt idx="2602">
                  <c:v>2.3516095106724335E-2</c:v>
                </c:pt>
                <c:pt idx="2603">
                  <c:v>2.3512848155987483E-2</c:v>
                </c:pt>
                <c:pt idx="2604">
                  <c:v>2.3510562843121995E-2</c:v>
                </c:pt>
                <c:pt idx="2605">
                  <c:v>2.3506793971231291E-2</c:v>
                </c:pt>
                <c:pt idx="2606">
                  <c:v>2.3503034422855451E-2</c:v>
                </c:pt>
                <c:pt idx="2607">
                  <c:v>2.3499284197984159E-2</c:v>
                </c:pt>
                <c:pt idx="2608">
                  <c:v>2.3495043503959145E-2</c:v>
                </c:pt>
                <c:pt idx="2609">
                  <c:v>2.3491311503418544E-2</c:v>
                </c:pt>
                <c:pt idx="2610">
                  <c:v>2.3486526915876382E-2</c:v>
                </c:pt>
                <c:pt idx="2611">
                  <c:v>2.3483875470842186E-2</c:v>
                </c:pt>
                <c:pt idx="2612">
                  <c:v>2.3480171438774455E-2</c:v>
                </c:pt>
                <c:pt idx="2613">
                  <c:v>2.3476451648102411E-2</c:v>
                </c:pt>
                <c:pt idx="2614">
                  <c:v>2.3473293681277596E-2</c:v>
                </c:pt>
                <c:pt idx="2615">
                  <c:v>2.3469618044125531E-2</c:v>
                </c:pt>
                <c:pt idx="2616">
                  <c:v>2.3465428732389309E-2</c:v>
                </c:pt>
                <c:pt idx="2617">
                  <c:v>2.3461791120387154E-2</c:v>
                </c:pt>
                <c:pt idx="2618">
                  <c:v>2.3458143025036016E-2</c:v>
                </c:pt>
                <c:pt idx="2619">
                  <c:v>2.3454504252440778E-2</c:v>
                </c:pt>
                <c:pt idx="2620">
                  <c:v>2.3450874802585453E-2</c:v>
                </c:pt>
                <c:pt idx="2621">
                  <c:v>2.3447760012825745E-2</c:v>
                </c:pt>
                <c:pt idx="2622">
                  <c:v>2.3444149639460312E-2</c:v>
                </c:pt>
                <c:pt idx="2623">
                  <c:v>2.3440548589460188E-2</c:v>
                </c:pt>
                <c:pt idx="2624">
                  <c:v>2.3436956862812473E-2</c:v>
                </c:pt>
                <c:pt idx="2625">
                  <c:v>2.3433374459517174E-2</c:v>
                </c:pt>
                <c:pt idx="2626">
                  <c:v>2.3429801379556234E-2</c:v>
                </c:pt>
                <c:pt idx="2627">
                  <c:v>2.3426237622921925E-2</c:v>
                </c:pt>
                <c:pt idx="2628">
                  <c:v>2.3422683189611663E-2</c:v>
                </c:pt>
                <c:pt idx="2629">
                  <c:v>2.3418632396411433E-2</c:v>
                </c:pt>
                <c:pt idx="2630">
                  <c:v>2.3414588639655065E-2</c:v>
                </c:pt>
                <c:pt idx="2631">
                  <c:v>2.3411566153130003E-2</c:v>
                </c:pt>
                <c:pt idx="2632">
                  <c:v>2.3408048575588758E-2</c:v>
                </c:pt>
                <c:pt idx="2633">
                  <c:v>2.3404540320688838E-2</c:v>
                </c:pt>
                <c:pt idx="2634">
                  <c:v>2.3401552378995546E-2</c:v>
                </c:pt>
                <c:pt idx="2635">
                  <c:v>2.3398063208688025E-2</c:v>
                </c:pt>
                <c:pt idx="2636">
                  <c:v>2.3394087001711448E-2</c:v>
                </c:pt>
                <c:pt idx="2637">
                  <c:v>2.3391112837828534E-2</c:v>
                </c:pt>
                <c:pt idx="2638">
                  <c:v>2.3388164453325699E-2</c:v>
                </c:pt>
                <c:pt idx="2639">
                  <c:v>2.3383686566234907E-2</c:v>
                </c:pt>
                <c:pt idx="2640">
                  <c:v>2.3379752473937643E-2</c:v>
                </c:pt>
                <c:pt idx="2641">
                  <c:v>2.3376809895495398E-2</c:v>
                </c:pt>
                <c:pt idx="2642">
                  <c:v>2.3374414654935838E-2</c:v>
                </c:pt>
                <c:pt idx="2643">
                  <c:v>2.337048548264202E-2</c:v>
                </c:pt>
                <c:pt idx="2644">
                  <c:v>2.3367080221314913E-2</c:v>
                </c:pt>
                <c:pt idx="2645">
                  <c:v>2.3363684283159714E-2</c:v>
                </c:pt>
                <c:pt idx="2646">
                  <c:v>2.3360297668181585E-2</c:v>
                </c:pt>
                <c:pt idx="2647">
                  <c:v>2.3356438667176387E-2</c:v>
                </c:pt>
                <c:pt idx="2648">
                  <c:v>2.3353072030385103E-2</c:v>
                </c:pt>
                <c:pt idx="2649">
                  <c:v>2.3349714716745105E-2</c:v>
                </c:pt>
                <c:pt idx="2650">
                  <c:v>2.3346366726238341E-2</c:v>
                </c:pt>
                <c:pt idx="2651">
                  <c:v>2.3343028058859652E-2</c:v>
                </c:pt>
                <c:pt idx="2652">
                  <c:v>2.333814172898796E-2</c:v>
                </c:pt>
                <c:pt idx="2653">
                  <c:v>2.3334820355420352E-2</c:v>
                </c:pt>
                <c:pt idx="2654">
                  <c:v>2.3331508303056556E-2</c:v>
                </c:pt>
                <c:pt idx="2655">
                  <c:v>2.3328205571890859E-2</c:v>
                </c:pt>
                <c:pt idx="2656">
                  <c:v>2.332647456862175E-2</c:v>
                </c:pt>
                <c:pt idx="2657">
                  <c:v>2.3323191839846484E-2</c:v>
                </c:pt>
                <c:pt idx="2658">
                  <c:v>2.3319918434145149E-2</c:v>
                </c:pt>
                <c:pt idx="2659">
                  <c:v>2.3316654351510001E-2</c:v>
                </c:pt>
                <c:pt idx="2660">
                  <c:v>2.3313517202200016E-2</c:v>
                </c:pt>
                <c:pt idx="2661">
                  <c:v>2.330975193799989E-2</c:v>
                </c:pt>
                <c:pt idx="2662">
                  <c:v>2.3306518945074017E-2</c:v>
                </c:pt>
                <c:pt idx="2663">
                  <c:v>2.3303819594140407E-2</c:v>
                </c:pt>
                <c:pt idx="2664">
                  <c:v>2.3300080930192812E-2</c:v>
                </c:pt>
                <c:pt idx="2665">
                  <c:v>2.3296875908229986E-2</c:v>
                </c:pt>
                <c:pt idx="2666">
                  <c:v>2.329368020990652E-2</c:v>
                </c:pt>
                <c:pt idx="2667">
                  <c:v>2.3290493835209924E-2</c:v>
                </c:pt>
                <c:pt idx="2668">
                  <c:v>2.3287316784135204E-2</c:v>
                </c:pt>
                <c:pt idx="2669">
                  <c:v>2.3284149056679859E-2</c:v>
                </c:pt>
                <c:pt idx="2670">
                  <c:v>2.3280990652833899E-2</c:v>
                </c:pt>
                <c:pt idx="2671">
                  <c:v>2.3277841572582336E-2</c:v>
                </c:pt>
                <c:pt idx="2672">
                  <c:v>2.3274701815930166E-2</c:v>
                </c:pt>
                <c:pt idx="2673">
                  <c:v>2.3271571382852407E-2</c:v>
                </c:pt>
                <c:pt idx="2674">
                  <c:v>2.3268450273354058E-2</c:v>
                </c:pt>
                <c:pt idx="2675">
                  <c:v>2.3265338487420129E-2</c:v>
                </c:pt>
                <c:pt idx="2676">
                  <c:v>2.3262766348782066E-2</c:v>
                </c:pt>
                <c:pt idx="2677">
                  <c:v>2.3257550919900401E-2</c:v>
                </c:pt>
                <c:pt idx="2678">
                  <c:v>2.3256059070967394E-2</c:v>
                </c:pt>
                <c:pt idx="2679">
                  <c:v>2.3252984579233693E-2</c:v>
                </c:pt>
                <c:pt idx="2680">
                  <c:v>2.3249919411034436E-2</c:v>
                </c:pt>
                <c:pt idx="2681">
                  <c:v>2.3246863566352138E-2</c:v>
                </c:pt>
                <c:pt idx="2682">
                  <c:v>2.3243817045186799E-2</c:v>
                </c:pt>
                <c:pt idx="2683">
                  <c:v>2.3241313448915821E-2</c:v>
                </c:pt>
                <c:pt idx="2684">
                  <c:v>2.3237751973369525E-2</c:v>
                </c:pt>
                <c:pt idx="2685">
                  <c:v>2.3234733422700105E-2</c:v>
                </c:pt>
                <c:pt idx="2686">
                  <c:v>2.3231724195520165E-2</c:v>
                </c:pt>
                <c:pt idx="2687">
                  <c:v>2.3228724291817215E-2</c:v>
                </c:pt>
                <c:pt idx="2688">
                  <c:v>2.3225733711581265E-2</c:v>
                </c:pt>
                <c:pt idx="2689">
                  <c:v>2.3222752454807316E-2</c:v>
                </c:pt>
                <c:pt idx="2690">
                  <c:v>2.3218170202198411E-2</c:v>
                </c:pt>
                <c:pt idx="2691">
                  <c:v>2.3216817911622945E-2</c:v>
                </c:pt>
                <c:pt idx="2692">
                  <c:v>2.3213864625190039E-2</c:v>
                </c:pt>
                <c:pt idx="2693">
                  <c:v>2.3210920662196655E-2</c:v>
                </c:pt>
                <c:pt idx="2694">
                  <c:v>2.3208106431648966E-2</c:v>
                </c:pt>
                <c:pt idx="2695">
                  <c:v>2.3205060706470992E-2</c:v>
                </c:pt>
                <c:pt idx="2696">
                  <c:v>2.3202144713728723E-2</c:v>
                </c:pt>
                <c:pt idx="2697">
                  <c:v>2.3199778293077473E-2</c:v>
                </c:pt>
                <c:pt idx="2698">
                  <c:v>2.3194148324747109E-2</c:v>
                </c:pt>
                <c:pt idx="2699">
                  <c:v>2.3192499654447474E-2</c:v>
                </c:pt>
                <c:pt idx="2700">
                  <c:v>2.3190573976725193E-2</c:v>
                </c:pt>
                <c:pt idx="2701">
                  <c:v>2.3188246771308485E-2</c:v>
                </c:pt>
                <c:pt idx="2702">
                  <c:v>2.3184844548508332E-2</c:v>
                </c:pt>
                <c:pt idx="2703">
                  <c:v>2.318036483051281E-2</c:v>
                </c:pt>
                <c:pt idx="2704">
                  <c:v>2.317752197560409E-2</c:v>
                </c:pt>
                <c:pt idx="2705">
                  <c:v>2.3174688442174129E-2</c:v>
                </c:pt>
                <c:pt idx="2706">
                  <c:v>2.3171864230222931E-2</c:v>
                </c:pt>
                <c:pt idx="2707">
                  <c:v>2.3169049339736712E-2</c:v>
                </c:pt>
                <c:pt idx="2708">
                  <c:v>2.3167880024282939E-2</c:v>
                </c:pt>
                <c:pt idx="2709">
                  <c:v>2.316508523523525E-2</c:v>
                </c:pt>
                <c:pt idx="2710">
                  <c:v>2.3162846300037936E-2</c:v>
                </c:pt>
                <c:pt idx="2711">
                  <c:v>2.3159523627068745E-2</c:v>
                </c:pt>
                <c:pt idx="2712">
                  <c:v>2.3157304314227065E-2</c:v>
                </c:pt>
                <c:pt idx="2713">
                  <c:v>2.3153999312098272E-2</c:v>
                </c:pt>
                <c:pt idx="2714">
                  <c:v>2.3151251139541251E-2</c:v>
                </c:pt>
                <c:pt idx="2715">
                  <c:v>2.314851229026138E-2</c:v>
                </c:pt>
                <c:pt idx="2716">
                  <c:v>2.3144134790488196E-2</c:v>
                </c:pt>
                <c:pt idx="2717">
                  <c:v>2.3143062561510608E-2</c:v>
                </c:pt>
                <c:pt idx="2718">
                  <c:v>2.314035168202222E-2</c:v>
                </c:pt>
                <c:pt idx="2719">
                  <c:v>2.3137650125786002E-2</c:v>
                </c:pt>
                <c:pt idx="2720">
                  <c:v>2.3134957892794461E-2</c:v>
                </c:pt>
                <c:pt idx="2721">
                  <c:v>2.3132826910867106E-2</c:v>
                </c:pt>
                <c:pt idx="2722">
                  <c:v>2.3129601396510435E-2</c:v>
                </c:pt>
                <c:pt idx="2723">
                  <c:v>2.3126937133210457E-2</c:v>
                </c:pt>
                <c:pt idx="2724">
                  <c:v>2.3124282193127677E-2</c:v>
                </c:pt>
                <c:pt idx="2725">
                  <c:v>2.3121636576252103E-2</c:v>
                </c:pt>
                <c:pt idx="2726">
                  <c:v>2.3119000282583735E-2</c:v>
                </c:pt>
                <c:pt idx="2727">
                  <c:v>2.3116373312117577E-2</c:v>
                </c:pt>
                <c:pt idx="2728">
                  <c:v>2.3113755664836144E-2</c:v>
                </c:pt>
                <c:pt idx="2729">
                  <c:v>2.3111703240851517E-2</c:v>
                </c:pt>
                <c:pt idx="2730">
                  <c:v>2.3109104739246111E-2</c:v>
                </c:pt>
                <c:pt idx="2731">
                  <c:v>2.3105958662077708E-2</c:v>
                </c:pt>
                <c:pt idx="2732">
                  <c:v>2.3103378307492706E-2</c:v>
                </c:pt>
                <c:pt idx="2733">
                  <c:v>2.3100807276067448E-2</c:v>
                </c:pt>
                <c:pt idx="2734">
                  <c:v>2.309824556780693E-2</c:v>
                </c:pt>
                <c:pt idx="2735">
                  <c:v>2.3096252087895636E-2</c:v>
                </c:pt>
                <c:pt idx="2736">
                  <c:v>2.3093150120697681E-2</c:v>
                </c:pt>
                <c:pt idx="2737">
                  <c:v>2.3090616381846452E-2</c:v>
                </c:pt>
                <c:pt idx="2738">
                  <c:v>2.3086411150049616E-2</c:v>
                </c:pt>
                <c:pt idx="2739">
                  <c:v>2.3085576873520808E-2</c:v>
                </c:pt>
                <c:pt idx="2740">
                  <c:v>2.3083071104031405E-2</c:v>
                </c:pt>
                <c:pt idx="2741">
                  <c:v>2.3080574657654285E-2</c:v>
                </c:pt>
                <c:pt idx="2742">
                  <c:v>2.3078087534376956E-2</c:v>
                </c:pt>
                <c:pt idx="2743">
                  <c:v>2.3075609734194424E-2</c:v>
                </c:pt>
                <c:pt idx="2744">
                  <c:v>2.3072225924114866E-2</c:v>
                </c:pt>
                <c:pt idx="2745">
                  <c:v>2.3070682103098761E-2</c:v>
                </c:pt>
                <c:pt idx="2746">
                  <c:v>2.3068447602214513E-2</c:v>
                </c:pt>
                <c:pt idx="2747">
                  <c:v>2.3066356746108081E-2</c:v>
                </c:pt>
                <c:pt idx="2748">
                  <c:v>2.3063360579518855E-2</c:v>
                </c:pt>
                <c:pt idx="2749">
                  <c:v>2.3061504720936137E-2</c:v>
                </c:pt>
                <c:pt idx="2750">
                  <c:v>2.3058526179106364E-2</c:v>
                </c:pt>
                <c:pt idx="2751">
                  <c:v>2.3053844768773833E-2</c:v>
                </c:pt>
                <c:pt idx="2752">
                  <c:v>2.3052820307347177E-2</c:v>
                </c:pt>
                <c:pt idx="2753">
                  <c:v>2.3050436556212629E-2</c:v>
                </c:pt>
                <c:pt idx="2754">
                  <c:v>2.3048630694941785E-2</c:v>
                </c:pt>
                <c:pt idx="2755">
                  <c:v>2.3045697021192697E-2</c:v>
                </c:pt>
                <c:pt idx="2756">
                  <c:v>2.3041632885664028E-2</c:v>
                </c:pt>
                <c:pt idx="2757">
                  <c:v>2.3039284876976547E-2</c:v>
                </c:pt>
                <c:pt idx="2758">
                  <c:v>2.3036946188850532E-2</c:v>
                </c:pt>
                <c:pt idx="2759">
                  <c:v>2.3034616821283129E-2</c:v>
                </c:pt>
                <c:pt idx="2760">
                  <c:v>2.3034011325651155E-2</c:v>
                </c:pt>
                <c:pt idx="2761">
                  <c:v>2.3032274336609038E-2</c:v>
                </c:pt>
                <c:pt idx="2762">
                  <c:v>2.302940230411769E-2</c:v>
                </c:pt>
                <c:pt idx="2763">
                  <c:v>2.302711177690463E-2</c:v>
                </c:pt>
                <c:pt idx="2764">
                  <c:v>2.3025404313608555E-2</c:v>
                </c:pt>
                <c:pt idx="2765">
                  <c:v>2.3020690170519664E-2</c:v>
                </c:pt>
                <c:pt idx="2766">
                  <c:v>2.3020296129405347E-2</c:v>
                </c:pt>
                <c:pt idx="2767">
                  <c:v>2.3018042891605132E-2</c:v>
                </c:pt>
                <c:pt idx="2768">
                  <c:v>2.3016374804423201E-2</c:v>
                </c:pt>
                <c:pt idx="2769">
                  <c:v>2.301356438301148E-2</c:v>
                </c:pt>
                <c:pt idx="2770">
                  <c:v>2.3011339112212884E-2</c:v>
                </c:pt>
                <c:pt idx="2771">
                  <c:v>2.3009123163735268E-2</c:v>
                </c:pt>
                <c:pt idx="2772">
                  <c:v>2.300691653757863E-2</c:v>
                </c:pt>
                <c:pt idx="2773">
                  <c:v>2.3005297684119685E-2</c:v>
                </c:pt>
                <c:pt idx="2774">
                  <c:v>2.300253125218962E-2</c:v>
                </c:pt>
                <c:pt idx="2775">
                  <c:v>2.3000352592954663E-2</c:v>
                </c:pt>
                <c:pt idx="2776">
                  <c:v>2.299818325601748E-2</c:v>
                </c:pt>
                <c:pt idx="2777">
                  <c:v>2.2996023241372916E-2</c:v>
                </c:pt>
                <c:pt idx="2778">
                  <c:v>2.2993872549010648E-2</c:v>
                </c:pt>
                <c:pt idx="2779">
                  <c:v>2.2991731178930684E-2</c:v>
                </c:pt>
                <c:pt idx="2780">
                  <c:v>2.2989599131127861E-2</c:v>
                </c:pt>
                <c:pt idx="2781">
                  <c:v>2.2988641835722298E-2</c:v>
                </c:pt>
                <c:pt idx="2782">
                  <c:v>2.2985946210805908E-2</c:v>
                </c:pt>
                <c:pt idx="2783">
                  <c:v>2.2983258921320374E-2</c:v>
                </c:pt>
                <c:pt idx="2784">
                  <c:v>2.2981164162571979E-2</c:v>
                </c:pt>
                <c:pt idx="2785">
                  <c:v>2.2979078726072362E-2</c:v>
                </c:pt>
                <c:pt idx="2786">
                  <c:v>2.2977002611818943E-2</c:v>
                </c:pt>
                <c:pt idx="2787">
                  <c:v>2.297552169290451E-2</c:v>
                </c:pt>
                <c:pt idx="2788">
                  <c:v>2.2972878350027506E-2</c:v>
                </c:pt>
                <c:pt idx="2789">
                  <c:v>2.2970830202484329E-2</c:v>
                </c:pt>
                <c:pt idx="2790">
                  <c:v>2.2968791377164142E-2</c:v>
                </c:pt>
                <c:pt idx="2791">
                  <c:v>2.2966761874061794E-2</c:v>
                </c:pt>
                <c:pt idx="2792">
                  <c:v>2.2964741693179861E-2</c:v>
                </c:pt>
                <c:pt idx="2793">
                  <c:v>2.2962730834510607E-2</c:v>
                </c:pt>
                <c:pt idx="2794">
                  <c:v>2.2960729298046295E-2</c:v>
                </c:pt>
                <c:pt idx="2795">
                  <c:v>2.2958737083781773E-2</c:v>
                </c:pt>
                <c:pt idx="2796">
                  <c:v>2.295531637214232E-2</c:v>
                </c:pt>
                <c:pt idx="2797">
                  <c:v>2.2954780621841767E-2</c:v>
                </c:pt>
                <c:pt idx="2798">
                  <c:v>2.2954000027965389E-2</c:v>
                </c:pt>
                <c:pt idx="2799">
                  <c:v>2.2951453778595476E-2</c:v>
                </c:pt>
                <c:pt idx="2800">
                  <c:v>2.2948915845324436E-2</c:v>
                </c:pt>
                <c:pt idx="2801">
                  <c:v>2.2947572978719022E-2</c:v>
                </c:pt>
                <c:pt idx="2802">
                  <c:v>2.2945052605186322E-2</c:v>
                </c:pt>
                <c:pt idx="2803">
                  <c:v>2.2943729469930285E-2</c:v>
                </c:pt>
                <c:pt idx="2804">
                  <c:v>2.2941226653705533E-2</c:v>
                </c:pt>
                <c:pt idx="2805">
                  <c:v>2.2939327661201641E-2</c:v>
                </c:pt>
                <c:pt idx="2806">
                  <c:v>2.293803412746015E-2</c:v>
                </c:pt>
                <c:pt idx="2807">
                  <c:v>2.2935557642635922E-2</c:v>
                </c:pt>
                <c:pt idx="2808">
                  <c:v>2.2931895392448758E-2</c:v>
                </c:pt>
                <c:pt idx="2809">
                  <c:v>2.2930032046708196E-2</c:v>
                </c:pt>
                <c:pt idx="2810">
                  <c:v>2.2928178021283583E-2</c:v>
                </c:pt>
                <c:pt idx="2811">
                  <c:v>2.2928728344918103E-2</c:v>
                </c:pt>
                <c:pt idx="2812">
                  <c:v>2.2926295733612968E-2</c:v>
                </c:pt>
                <c:pt idx="2813">
                  <c:v>2.2924471318178759E-2</c:v>
                </c:pt>
                <c:pt idx="2814">
                  <c:v>2.2922656224866979E-2</c:v>
                </c:pt>
                <c:pt idx="2815">
                  <c:v>2.2919822769835084E-2</c:v>
                </c:pt>
                <c:pt idx="2816">
                  <c:v>2.2917249595350811E-2</c:v>
                </c:pt>
                <c:pt idx="2817">
                  <c:v>2.2917266877565644E-2</c:v>
                </c:pt>
                <c:pt idx="2818">
                  <c:v>2.291548907266364E-2</c:v>
                </c:pt>
                <c:pt idx="2819">
                  <c:v>2.2913720589855704E-2</c:v>
                </c:pt>
                <c:pt idx="2820">
                  <c:v>2.2913169184657762E-2</c:v>
                </c:pt>
                <c:pt idx="2821">
                  <c:v>2.2910211590503972E-2</c:v>
                </c:pt>
                <c:pt idx="2822">
                  <c:v>2.2908471073947285E-2</c:v>
                </c:pt>
                <c:pt idx="2823">
                  <c:v>2.290673987946661E-2</c:v>
                </c:pt>
                <c:pt idx="2824">
                  <c:v>2.2905018007059373E-2</c:v>
                </c:pt>
                <c:pt idx="2825">
                  <c:v>2.2903305456722995E-2</c:v>
                </c:pt>
                <c:pt idx="2826">
                  <c:v>2.2901602228444579E-2</c:v>
                </c:pt>
                <c:pt idx="2827">
                  <c:v>2.2899908322231863E-2</c:v>
                </c:pt>
                <c:pt idx="2828">
                  <c:v>2.2898223738071953E-2</c:v>
                </c:pt>
                <c:pt idx="2829">
                  <c:v>2.2896548475962272E-2</c:v>
                </c:pt>
                <c:pt idx="2830">
                  <c:v>2.2894882535905402E-2</c:v>
                </c:pt>
                <c:pt idx="2831">
                  <c:v>2.2893225917885864E-2</c:v>
                </c:pt>
                <c:pt idx="2832">
                  <c:v>2.2891578621908819E-2</c:v>
                </c:pt>
                <c:pt idx="2833">
                  <c:v>2.2890551743765253E-2</c:v>
                </c:pt>
                <c:pt idx="2834">
                  <c:v>2.2888923654304505E-2</c:v>
                </c:pt>
                <c:pt idx="2835">
                  <c:v>2.2886692666170754E-2</c:v>
                </c:pt>
                <c:pt idx="2836">
                  <c:v>2.2885082658306952E-2</c:v>
                </c:pt>
                <c:pt idx="2837">
                  <c:v>2.2883481972467593E-2</c:v>
                </c:pt>
                <c:pt idx="2838">
                  <c:v>2.2881890608644942E-2</c:v>
                </c:pt>
                <c:pt idx="2839">
                  <c:v>2.2880923046313395E-2</c:v>
                </c:pt>
                <c:pt idx="2840">
                  <c:v>2.2878735847029128E-2</c:v>
                </c:pt>
                <c:pt idx="2841">
                  <c:v>2.287717244923081E-2</c:v>
                </c:pt>
                <c:pt idx="2842">
                  <c:v>2.2876234552837438E-2</c:v>
                </c:pt>
                <c:pt idx="2843">
                  <c:v>2.2874073619630144E-2</c:v>
                </c:pt>
                <c:pt idx="2844">
                  <c:v>2.2872538187825218E-2</c:v>
                </c:pt>
                <c:pt idx="2845">
                  <c:v>2.2871012078008637E-2</c:v>
                </c:pt>
                <c:pt idx="2846">
                  <c:v>2.2869495290175238E-2</c:v>
                </c:pt>
                <c:pt idx="2847">
                  <c:v>2.2867987824327606E-2</c:v>
                </c:pt>
                <c:pt idx="2848">
                  <c:v>2.2865230712922013E-2</c:v>
                </c:pt>
                <c:pt idx="2849">
                  <c:v>2.2865000858558686E-2</c:v>
                </c:pt>
                <c:pt idx="2850">
                  <c:v>2.2864762917134938E-2</c:v>
                </c:pt>
                <c:pt idx="2851">
                  <c:v>2.2862672492142966E-2</c:v>
                </c:pt>
                <c:pt idx="2852">
                  <c:v>2.2860590324690237E-2</c:v>
                </c:pt>
                <c:pt idx="2853">
                  <c:v>2.2859761249148791E-2</c:v>
                </c:pt>
                <c:pt idx="2854">
                  <c:v>2.2857696578585565E-2</c:v>
                </c:pt>
                <c:pt idx="2855">
                  <c:v>2.2857510985493077E-2</c:v>
                </c:pt>
                <c:pt idx="2856">
                  <c:v>2.2854840120300174E-2</c:v>
                </c:pt>
                <c:pt idx="2857">
                  <c:v>2.2853425874080686E-2</c:v>
                </c:pt>
                <c:pt idx="2858">
                  <c:v>2.2852646286304901E-2</c:v>
                </c:pt>
                <c:pt idx="2859">
                  <c:v>2.2850625347467495E-2</c:v>
                </c:pt>
                <c:pt idx="2860">
                  <c:v>2.2847360080952166E-2</c:v>
                </c:pt>
                <c:pt idx="2861">
                  <c:v>2.2845981387212992E-2</c:v>
                </c:pt>
                <c:pt idx="2862">
                  <c:v>2.2844612013609909E-2</c:v>
                </c:pt>
                <c:pt idx="2863">
                  <c:v>2.2843251960148629E-2</c:v>
                </c:pt>
                <c:pt idx="2864">
                  <c:v>2.2843787164771277E-2</c:v>
                </c:pt>
                <c:pt idx="2865">
                  <c:v>2.2842447494004697E-2</c:v>
                </c:pt>
                <c:pt idx="2866">
                  <c:v>2.2841747117494926E-2</c:v>
                </c:pt>
                <c:pt idx="2867">
                  <c:v>2.2839796118227704E-2</c:v>
                </c:pt>
                <c:pt idx="2868">
                  <c:v>2.2838484413206975E-2</c:v>
                </c:pt>
                <c:pt idx="2869">
                  <c:v>2.2837813750695157E-2</c:v>
                </c:pt>
                <c:pt idx="2870">
                  <c:v>2.2834521706056599E-2</c:v>
                </c:pt>
                <c:pt idx="2871">
                  <c:v>2.2834605229577171E-2</c:v>
                </c:pt>
                <c:pt idx="2872">
                  <c:v>2.2833964286385344E-2</c:v>
                </c:pt>
                <c:pt idx="2873">
                  <c:v>2.283206571665464E-2</c:v>
                </c:pt>
                <c:pt idx="2874">
                  <c:v>2.2830809943032777E-2</c:v>
                </c:pt>
                <c:pt idx="2875">
                  <c:v>2.2829563491303849E-2</c:v>
                </c:pt>
                <c:pt idx="2876">
                  <c:v>2.2828326361460122E-2</c:v>
                </c:pt>
                <c:pt idx="2877">
                  <c:v>2.2827098553499015E-2</c:v>
                </c:pt>
                <c:pt idx="2878">
                  <c:v>2.2825880067420524E-2</c:v>
                </c:pt>
                <c:pt idx="2879">
                  <c:v>2.2824670903216923E-2</c:v>
                </c:pt>
                <c:pt idx="2880">
                  <c:v>2.2823471060888206E-2</c:v>
                </c:pt>
                <c:pt idx="2881">
                  <c:v>2.2822919307631251E-2</c:v>
                </c:pt>
                <c:pt idx="2882">
                  <c:v>2.2821099341839953E-2</c:v>
                </c:pt>
                <c:pt idx="2883">
                  <c:v>2.2819927465122996E-2</c:v>
                </c:pt>
                <c:pt idx="2884">
                  <c:v>2.2818764910260296E-2</c:v>
                </c:pt>
                <c:pt idx="2885">
                  <c:v>2.2818252812351059E-2</c:v>
                </c:pt>
                <c:pt idx="2886">
                  <c:v>2.2817109494668031E-2</c:v>
                </c:pt>
                <c:pt idx="2887">
                  <c:v>2.2815333176836414E-2</c:v>
                </c:pt>
                <c:pt idx="2888">
                  <c:v>2.2814207909406213E-2</c:v>
                </c:pt>
                <c:pt idx="2889">
                  <c:v>2.2813091963825107E-2</c:v>
                </c:pt>
                <c:pt idx="2890">
                  <c:v>2.2810053519106699E-2</c:v>
                </c:pt>
                <c:pt idx="2891">
                  <c:v>2.2811532742920138E-2</c:v>
                </c:pt>
                <c:pt idx="2892">
                  <c:v>2.2809800058142871E-2</c:v>
                </c:pt>
                <c:pt idx="2893">
                  <c:v>2.2808721399927217E-2</c:v>
                </c:pt>
                <c:pt idx="2894">
                  <c:v>2.2808945143001257E-2</c:v>
                </c:pt>
                <c:pt idx="2895">
                  <c:v>2.2806592049009693E-2</c:v>
                </c:pt>
                <c:pt idx="2896">
                  <c:v>2.2806189052040349E-2</c:v>
                </c:pt>
                <c:pt idx="2897">
                  <c:v>2.2804499985421521E-2</c:v>
                </c:pt>
                <c:pt idx="2898">
                  <c:v>2.2803467936363692E-2</c:v>
                </c:pt>
                <c:pt idx="2899">
                  <c:v>2.2802445209131758E-2</c:v>
                </c:pt>
                <c:pt idx="2900">
                  <c:v>2.2801431803720556E-2</c:v>
                </c:pt>
                <c:pt idx="2901">
                  <c:v>2.2800427720127511E-2</c:v>
                </c:pt>
                <c:pt idx="2902">
                  <c:v>2.2799432958352624E-2</c:v>
                </c:pt>
                <c:pt idx="2903">
                  <c:v>2.2798447518390736E-2</c:v>
                </c:pt>
                <c:pt idx="2904">
                  <c:v>2.2797471400239265E-2</c:v>
                </c:pt>
                <c:pt idx="2905">
                  <c:v>2.2796504603900796E-2</c:v>
                </c:pt>
                <c:pt idx="2906">
                  <c:v>2.279620085159112E-2</c:v>
                </c:pt>
                <c:pt idx="2907">
                  <c:v>2.279419547907912E-2</c:v>
                </c:pt>
                <c:pt idx="2908">
                  <c:v>2.279326064321105E-2</c:v>
                </c:pt>
                <c:pt idx="2909">
                  <c:v>2.2792335129140504E-2</c:v>
                </c:pt>
                <c:pt idx="2910">
                  <c:v>2.2791288813221438E-2</c:v>
                </c:pt>
                <c:pt idx="2911">
                  <c:v>2.2790512066389421E-2</c:v>
                </c:pt>
                <c:pt idx="2912">
                  <c:v>2.2788299519790983E-2</c:v>
                </c:pt>
                <c:pt idx="2913">
                  <c:v>2.2787410073721082E-2</c:v>
                </c:pt>
                <c:pt idx="2914">
                  <c:v>2.2786404976907031E-2</c:v>
                </c:pt>
                <c:pt idx="2915">
                  <c:v>2.2785659143385192E-2</c:v>
                </c:pt>
                <c:pt idx="2916">
                  <c:v>2.2786117540843382E-2</c:v>
                </c:pt>
                <c:pt idx="2917">
                  <c:v>2.2785266601091172E-2</c:v>
                </c:pt>
                <c:pt idx="2918">
                  <c:v>2.2784424983113283E-2</c:v>
                </c:pt>
                <c:pt idx="2919">
                  <c:v>2.2783592686917448E-2</c:v>
                </c:pt>
                <c:pt idx="2920">
                  <c:v>2.2782107277054209E-2</c:v>
                </c:pt>
                <c:pt idx="2921">
                  <c:v>2.2781062074385794E-2</c:v>
                </c:pt>
                <c:pt idx="2922">
                  <c:v>2.2780488064221061E-2</c:v>
                </c:pt>
                <c:pt idx="2923">
                  <c:v>2.2779692439577559E-2</c:v>
                </c:pt>
                <c:pt idx="2924">
                  <c:v>2.2778906136107224E-2</c:v>
                </c:pt>
                <c:pt idx="2925">
                  <c:v>2.2778684518555387E-2</c:v>
                </c:pt>
                <c:pt idx="2926">
                  <c:v>2.2778027623155377E-2</c:v>
                </c:pt>
                <c:pt idx="2927">
                  <c:v>2.2777269901112847E-2</c:v>
                </c:pt>
                <c:pt idx="2928">
                  <c:v>2.2776415347464357E-2</c:v>
                </c:pt>
                <c:pt idx="2929">
                  <c:v>2.2775114436358379E-2</c:v>
                </c:pt>
                <c:pt idx="2930">
                  <c:v>2.2774384059916386E-2</c:v>
                </c:pt>
                <c:pt idx="2931">
                  <c:v>2.2773663004639566E-2</c:v>
                </c:pt>
                <c:pt idx="2932">
                  <c:v>2.2772951270527919E-2</c:v>
                </c:pt>
                <c:pt idx="2933">
                  <c:v>2.2772919325765126E-2</c:v>
                </c:pt>
                <c:pt idx="2934">
                  <c:v>2.2772226856011331E-2</c:v>
                </c:pt>
                <c:pt idx="2935">
                  <c:v>2.2771543708003491E-2</c:v>
                </c:pt>
                <c:pt idx="2936">
                  <c:v>2.2770869881744184E-2</c:v>
                </c:pt>
                <c:pt idx="2937">
                  <c:v>2.2770205377230835E-2</c:v>
                </c:pt>
                <c:pt idx="2938">
                  <c:v>2.2769550194458282E-2</c:v>
                </c:pt>
                <c:pt idx="2939">
                  <c:v>2.2768904333434266E-2</c:v>
                </c:pt>
                <c:pt idx="2940">
                  <c:v>2.2768267794143312E-2</c:v>
                </c:pt>
                <c:pt idx="2941">
                  <c:v>2.276755173505E-2</c:v>
                </c:pt>
                <c:pt idx="2942">
                  <c:v>2.2766258993550004E-2</c:v>
                </c:pt>
                <c:pt idx="2943">
                  <c:v>2.2765737391583052E-2</c:v>
                </c:pt>
                <c:pt idx="2944">
                  <c:v>2.2765137511301603E-2</c:v>
                </c:pt>
                <c:pt idx="2945">
                  <c:v>2.276454695216934E-2</c:v>
                </c:pt>
                <c:pt idx="2946">
                  <c:v>2.2763965714180934E-2</c:v>
                </c:pt>
                <c:pt idx="2947">
                  <c:v>2.2764073027740694E-2</c:v>
                </c:pt>
                <c:pt idx="2948">
                  <c:v>2.2763431542511887E-2</c:v>
                </c:pt>
                <c:pt idx="2949">
                  <c:v>2.2762958418638905E-2</c:v>
                </c:pt>
                <c:pt idx="2950">
                  <c:v>2.2763096308656694E-2</c:v>
                </c:pt>
                <c:pt idx="2951">
                  <c:v>2.2761199341295502E-2</c:v>
                </c:pt>
                <c:pt idx="2952">
                  <c:v>2.2760674030132932E-2</c:v>
                </c:pt>
                <c:pt idx="2953">
                  <c:v>2.2760158040095568E-2</c:v>
                </c:pt>
                <c:pt idx="2954">
                  <c:v>2.2759651371196732E-2</c:v>
                </c:pt>
                <c:pt idx="2955">
                  <c:v>2.2760522691332441E-2</c:v>
                </c:pt>
                <c:pt idx="2956">
                  <c:v>2.2759350921086607E-2</c:v>
                </c:pt>
                <c:pt idx="2957">
                  <c:v>2.2758872851175206E-2</c:v>
                </c:pt>
                <c:pt idx="2958">
                  <c:v>2.2758404102976242E-2</c:v>
                </c:pt>
                <c:pt idx="2959">
                  <c:v>2.2757128109008207E-2</c:v>
                </c:pt>
                <c:pt idx="2960">
                  <c:v>2.2758743256724143E-2</c:v>
                </c:pt>
                <c:pt idx="2961">
                  <c:v>2.2758994973645676E-2</c:v>
                </c:pt>
                <c:pt idx="2962">
                  <c:v>2.2757878893200356E-2</c:v>
                </c:pt>
                <c:pt idx="2963">
                  <c:v>2.2755391719919693E-2</c:v>
                </c:pt>
                <c:pt idx="2964">
                  <c:v>2.2753600778618717E-2</c:v>
                </c:pt>
                <c:pt idx="2965">
                  <c:v>2.2753198024551478E-2</c:v>
                </c:pt>
                <c:pt idx="2966">
                  <c:v>2.2752804590423344E-2</c:v>
                </c:pt>
                <c:pt idx="2967">
                  <c:v>2.275242047623717E-2</c:v>
                </c:pt>
                <c:pt idx="2968">
                  <c:v>2.2755509551943831E-2</c:v>
                </c:pt>
                <c:pt idx="2969">
                  <c:v>2.2755147291828592E-2</c:v>
                </c:pt>
                <c:pt idx="2970">
                  <c:v>2.2754794354597638E-2</c:v>
                </c:pt>
                <c:pt idx="2971">
                  <c:v>2.2754450740250964E-2</c:v>
                </c:pt>
                <c:pt idx="2972">
                  <c:v>2.2754069453907861E-2</c:v>
                </c:pt>
                <c:pt idx="2973">
                  <c:v>2.2753049549192328E-2</c:v>
                </c:pt>
                <c:pt idx="2974">
                  <c:v>2.275273458928917E-2</c:v>
                </c:pt>
                <c:pt idx="2975">
                  <c:v>2.2753126512294584E-2</c:v>
                </c:pt>
                <c:pt idx="2976">
                  <c:v>2.2750038559382776E-2</c:v>
                </c:pt>
                <c:pt idx="2977">
                  <c:v>2.2751845643304847E-2</c:v>
                </c:pt>
                <c:pt idx="2978">
                  <c:v>2.2751567972550957E-2</c:v>
                </c:pt>
                <c:pt idx="2979">
                  <c:v>2.2751299624085008E-2</c:v>
                </c:pt>
                <c:pt idx="2980">
                  <c:v>2.2751040597899508E-2</c:v>
                </c:pt>
                <c:pt idx="2981">
                  <c:v>2.2750790894001949E-2</c:v>
                </c:pt>
                <c:pt idx="2982">
                  <c:v>2.2750550512387335E-2</c:v>
                </c:pt>
                <c:pt idx="2983">
                  <c:v>2.2750319453060663E-2</c:v>
                </c:pt>
                <c:pt idx="2984">
                  <c:v>2.2750097716009443E-2</c:v>
                </c:pt>
                <c:pt idx="2985">
                  <c:v>2.2749885301248662E-2</c:v>
                </c:pt>
                <c:pt idx="2986">
                  <c:v>2.2749682208765831E-2</c:v>
                </c:pt>
                <c:pt idx="2987">
                  <c:v>2.274948843856095E-2</c:v>
                </c:pt>
                <c:pt idx="2988">
                  <c:v>2.2749303990641512E-2</c:v>
                </c:pt>
                <c:pt idx="2989">
                  <c:v>2.2747009392597783E-2</c:v>
                </c:pt>
                <c:pt idx="2990">
                  <c:v>2.2749670392235351E-2</c:v>
                </c:pt>
                <c:pt idx="2991">
                  <c:v>2.2748806580558389E-2</c:v>
                </c:pt>
                <c:pt idx="2992">
                  <c:v>2.2748659421755746E-2</c:v>
                </c:pt>
                <c:pt idx="2993">
                  <c:v>2.2748521585236048E-2</c:v>
                </c:pt>
                <c:pt idx="2994">
                  <c:v>2.2748393070991801E-2</c:v>
                </c:pt>
                <c:pt idx="2995">
                  <c:v>2.2748984495705477E-2</c:v>
                </c:pt>
                <c:pt idx="2996">
                  <c:v>2.2748164009332161E-2</c:v>
                </c:pt>
                <c:pt idx="2997">
                  <c:v>2.274806346192676E-2</c:v>
                </c:pt>
                <c:pt idx="2998">
                  <c:v>2.2747972236789316E-2</c:v>
                </c:pt>
                <c:pt idx="2999">
                  <c:v>2.2747890333929821E-2</c:v>
                </c:pt>
                <c:pt idx="3000">
                  <c:v>2.274781775335577E-2</c:v>
                </c:pt>
                <c:pt idx="3001">
                  <c:v>2.2747754495049677E-2</c:v>
                </c:pt>
                <c:pt idx="3002">
                  <c:v>2.2747700559021533E-2</c:v>
                </c:pt>
                <c:pt idx="3003">
                  <c:v>2.2747655945273837E-2</c:v>
                </c:pt>
                <c:pt idx="3004">
                  <c:v>2.2747620653801592E-2</c:v>
                </c:pt>
                <c:pt idx="3005">
                  <c:v>2.2747594684604799E-2</c:v>
                </c:pt>
                <c:pt idx="3006">
                  <c:v>2.2747575913217855E-2</c:v>
                </c:pt>
                <c:pt idx="3007">
                  <c:v>2.2747567994037543E-2</c:v>
                </c:pt>
                <c:pt idx="3008">
                  <c:v>2.2747563534050164E-2</c:v>
                </c:pt>
                <c:pt idx="3009">
                  <c:v>2.2748280490647588E-2</c:v>
                </c:pt>
                <c:pt idx="3010">
                  <c:v>2.2747562215177652E-2</c:v>
                </c:pt>
                <c:pt idx="3011">
                  <c:v>2.2745407754636217E-2</c:v>
                </c:pt>
                <c:pt idx="3012">
                  <c:v>2.2747562215177652E-2</c:v>
                </c:pt>
                <c:pt idx="3013">
                  <c:v>2.2748280429145271E-2</c:v>
                </c:pt>
                <c:pt idx="3014">
                  <c:v>2.2747562215177652E-2</c:v>
                </c:pt>
                <c:pt idx="3015">
                  <c:v>2.2745407754636217E-2</c:v>
                </c:pt>
                <c:pt idx="3016">
                  <c:v>2.2744689661574453E-2</c:v>
                </c:pt>
                <c:pt idx="3017">
                  <c:v>2.2744689661574453E-2</c:v>
                </c:pt>
                <c:pt idx="3018">
                  <c:v>2.2744689661571598E-2</c:v>
                </c:pt>
                <c:pt idx="3019">
                  <c:v>2.2744689661571598E-2</c:v>
                </c:pt>
                <c:pt idx="3020">
                  <c:v>2.2747562215177652E-2</c:v>
                </c:pt>
                <c:pt idx="3021">
                  <c:v>2.2748280429147692E-2</c:v>
                </c:pt>
                <c:pt idx="3022">
                  <c:v>2.2747562215177652E-2</c:v>
                </c:pt>
                <c:pt idx="3023">
                  <c:v>2.2747562215177652E-2</c:v>
                </c:pt>
                <c:pt idx="3024">
                  <c:v>2.2748280429147692E-2</c:v>
                </c:pt>
                <c:pt idx="3025">
                  <c:v>2.2747562215177652E-2</c:v>
                </c:pt>
                <c:pt idx="3026">
                  <c:v>2.2747562215177652E-2</c:v>
                </c:pt>
                <c:pt idx="3027">
                  <c:v>2.274756221518015E-2</c:v>
                </c:pt>
                <c:pt idx="3028">
                  <c:v>2.2745407754633459E-2</c:v>
                </c:pt>
                <c:pt idx="3029">
                  <c:v>2.274756221518015E-2</c:v>
                </c:pt>
                <c:pt idx="3030">
                  <c:v>2.2747562215177652E-2</c:v>
                </c:pt>
                <c:pt idx="3031">
                  <c:v>2.2747562215177652E-2</c:v>
                </c:pt>
                <c:pt idx="3032">
                  <c:v>2.2747562215175154E-2</c:v>
                </c:pt>
                <c:pt idx="3033">
                  <c:v>2.2748280429145271E-2</c:v>
                </c:pt>
                <c:pt idx="3034">
                  <c:v>2.2747562215177652E-2</c:v>
                </c:pt>
                <c:pt idx="3035">
                  <c:v>2.2747562215177652E-2</c:v>
                </c:pt>
                <c:pt idx="3036">
                  <c:v>2.2747562215177652E-2</c:v>
                </c:pt>
                <c:pt idx="3037">
                  <c:v>2.274756221518015E-2</c:v>
                </c:pt>
                <c:pt idx="3038">
                  <c:v>2.2747562215177652E-2</c:v>
                </c:pt>
                <c:pt idx="3039">
                  <c:v>2.2747562215177652E-2</c:v>
                </c:pt>
                <c:pt idx="3040">
                  <c:v>2.2747562215177652E-2</c:v>
                </c:pt>
                <c:pt idx="3041">
                  <c:v>2.2748280429150114E-2</c:v>
                </c:pt>
                <c:pt idx="3042">
                  <c:v>2.2748280429145271E-2</c:v>
                </c:pt>
                <c:pt idx="3043">
                  <c:v>2.2747562215177652E-2</c:v>
                </c:pt>
                <c:pt idx="3044">
                  <c:v>2.274756221518015E-2</c:v>
                </c:pt>
                <c:pt idx="3045">
                  <c:v>2.274756221518015E-2</c:v>
                </c:pt>
                <c:pt idx="3046">
                  <c:v>2.2747562215175154E-2</c:v>
                </c:pt>
                <c:pt idx="3047">
                  <c:v>2.2748280429147692E-2</c:v>
                </c:pt>
                <c:pt idx="3048">
                  <c:v>2.2747562215177652E-2</c:v>
                </c:pt>
                <c:pt idx="3049">
                  <c:v>2.2747562215177652E-2</c:v>
                </c:pt>
                <c:pt idx="3050">
                  <c:v>2.2745407754636217E-2</c:v>
                </c:pt>
                <c:pt idx="3051">
                  <c:v>2.2747562215177652E-2</c:v>
                </c:pt>
                <c:pt idx="3052">
                  <c:v>2.2747562215177652E-2</c:v>
                </c:pt>
                <c:pt idx="3053">
                  <c:v>2.2747562215177652E-2</c:v>
                </c:pt>
                <c:pt idx="3054">
                  <c:v>2.2747562215177652E-2</c:v>
                </c:pt>
                <c:pt idx="3055">
                  <c:v>2.2747562215177652E-2</c:v>
                </c:pt>
                <c:pt idx="3056">
                  <c:v>2.2746844031436224E-2</c:v>
                </c:pt>
                <c:pt idx="3057">
                  <c:v>2.2747562215177652E-2</c:v>
                </c:pt>
                <c:pt idx="3058">
                  <c:v>2.2748280429147692E-2</c:v>
                </c:pt>
                <c:pt idx="3059">
                  <c:v>2.2748280429145271E-2</c:v>
                </c:pt>
                <c:pt idx="3060">
                  <c:v>2.2747562215177652E-2</c:v>
                </c:pt>
                <c:pt idx="3061">
                  <c:v>2.2748280429145271E-2</c:v>
                </c:pt>
                <c:pt idx="3062">
                  <c:v>2.274756221518015E-2</c:v>
                </c:pt>
                <c:pt idx="3063">
                  <c:v>2.2746844031438802E-2</c:v>
                </c:pt>
                <c:pt idx="3064">
                  <c:v>2.2746844031438802E-2</c:v>
                </c:pt>
                <c:pt idx="3065">
                  <c:v>2.2746844031436224E-2</c:v>
                </c:pt>
                <c:pt idx="3066">
                  <c:v>2.2747562215177652E-2</c:v>
                </c:pt>
                <c:pt idx="3067">
                  <c:v>2.2746844031436224E-2</c:v>
                </c:pt>
                <c:pt idx="3068">
                  <c:v>2.2744689661571598E-2</c:v>
                </c:pt>
                <c:pt idx="3069">
                  <c:v>2.2744689661571598E-2</c:v>
                </c:pt>
                <c:pt idx="3070">
                  <c:v>2.2744689661571598E-2</c:v>
                </c:pt>
                <c:pt idx="3071">
                  <c:v>2.2744689661571598E-2</c:v>
                </c:pt>
                <c:pt idx="3072">
                  <c:v>2.274756221518015E-2</c:v>
                </c:pt>
                <c:pt idx="3073">
                  <c:v>2.2746844031438802E-2</c:v>
                </c:pt>
                <c:pt idx="3074">
                  <c:v>2.2746844031436224E-2</c:v>
                </c:pt>
                <c:pt idx="3075">
                  <c:v>2.2746844031436224E-2</c:v>
                </c:pt>
                <c:pt idx="3076">
                  <c:v>2.2746125877922019E-2</c:v>
                </c:pt>
                <c:pt idx="3077">
                  <c:v>2.2746844031436224E-2</c:v>
                </c:pt>
                <c:pt idx="3078">
                  <c:v>2.2746844031436224E-2</c:v>
                </c:pt>
                <c:pt idx="3079">
                  <c:v>2.2746844031436224E-2</c:v>
                </c:pt>
                <c:pt idx="3080">
                  <c:v>2.2747562215175154E-2</c:v>
                </c:pt>
                <c:pt idx="3081">
                  <c:v>2.2746844031436224E-2</c:v>
                </c:pt>
                <c:pt idx="3082">
                  <c:v>2.2746844031436224E-2</c:v>
                </c:pt>
                <c:pt idx="3083">
                  <c:v>2.2746844031436224E-2</c:v>
                </c:pt>
                <c:pt idx="3084">
                  <c:v>2.2746844031438802E-2</c:v>
                </c:pt>
                <c:pt idx="3085">
                  <c:v>2.2747562215177652E-2</c:v>
                </c:pt>
                <c:pt idx="3086">
                  <c:v>2.2746844031438802E-2</c:v>
                </c:pt>
                <c:pt idx="3087">
                  <c:v>2.2746844031438802E-2</c:v>
                </c:pt>
                <c:pt idx="3088">
                  <c:v>2.2746844031436224E-2</c:v>
                </c:pt>
                <c:pt idx="3089">
                  <c:v>2.2746844031438802E-2</c:v>
                </c:pt>
                <c:pt idx="3090">
                  <c:v>2.2746844031433646E-2</c:v>
                </c:pt>
                <c:pt idx="3091">
                  <c:v>2.2746844031438802E-2</c:v>
                </c:pt>
                <c:pt idx="3092">
                  <c:v>2.2746844031436224E-2</c:v>
                </c:pt>
                <c:pt idx="3093">
                  <c:v>2.2748280429150114E-2</c:v>
                </c:pt>
                <c:pt idx="3094">
                  <c:v>2.2747562215177652E-2</c:v>
                </c:pt>
                <c:pt idx="3095">
                  <c:v>2.2746844031436224E-2</c:v>
                </c:pt>
                <c:pt idx="3096">
                  <c:v>2.2746844031438802E-2</c:v>
                </c:pt>
                <c:pt idx="3097">
                  <c:v>2.2746844031438802E-2</c:v>
                </c:pt>
                <c:pt idx="3098">
                  <c:v>2.2746844031436224E-2</c:v>
                </c:pt>
                <c:pt idx="3099">
                  <c:v>2.2747562215177652E-2</c:v>
                </c:pt>
                <c:pt idx="3100">
                  <c:v>2.2746844031436224E-2</c:v>
                </c:pt>
                <c:pt idx="3101">
                  <c:v>2.2746844031436224E-2</c:v>
                </c:pt>
                <c:pt idx="3102">
                  <c:v>2.2746844031436224E-2</c:v>
                </c:pt>
                <c:pt idx="3103">
                  <c:v>2.2746844031438802E-2</c:v>
                </c:pt>
                <c:pt idx="3104">
                  <c:v>2.2746844031436224E-2</c:v>
                </c:pt>
                <c:pt idx="3105">
                  <c:v>2.2746844031436224E-2</c:v>
                </c:pt>
                <c:pt idx="3106">
                  <c:v>2.2746844031436224E-2</c:v>
                </c:pt>
                <c:pt idx="3107">
                  <c:v>2.2746844031438802E-2</c:v>
                </c:pt>
                <c:pt idx="3108">
                  <c:v>2.2746125877924683E-2</c:v>
                </c:pt>
                <c:pt idx="3109">
                  <c:v>2.2746844031438802E-2</c:v>
                </c:pt>
                <c:pt idx="3110">
                  <c:v>2.2748280429147692E-2</c:v>
                </c:pt>
                <c:pt idx="3111">
                  <c:v>2.274756221518015E-2</c:v>
                </c:pt>
                <c:pt idx="3112">
                  <c:v>2.2746844031436224E-2</c:v>
                </c:pt>
                <c:pt idx="3113">
                  <c:v>2.2747562215177652E-2</c:v>
                </c:pt>
                <c:pt idx="3114">
                  <c:v>2.2746844031436224E-2</c:v>
                </c:pt>
                <c:pt idx="3115">
                  <c:v>2.2747562215177652E-2</c:v>
                </c:pt>
                <c:pt idx="3116">
                  <c:v>2.2746844031438802E-2</c:v>
                </c:pt>
                <c:pt idx="3117">
                  <c:v>2.2746844031438802E-2</c:v>
                </c:pt>
                <c:pt idx="3118">
                  <c:v>2.2747562215177652E-2</c:v>
                </c:pt>
                <c:pt idx="3119">
                  <c:v>2.2746844031436224E-2</c:v>
                </c:pt>
                <c:pt idx="3120">
                  <c:v>2.2746844031436224E-2</c:v>
                </c:pt>
                <c:pt idx="3121">
                  <c:v>2.2746844031438802E-2</c:v>
                </c:pt>
                <c:pt idx="3122">
                  <c:v>2.2746844031438802E-2</c:v>
                </c:pt>
                <c:pt idx="3123">
                  <c:v>2.2746844031438802E-2</c:v>
                </c:pt>
                <c:pt idx="3124">
                  <c:v>2.2746844031436224E-2</c:v>
                </c:pt>
                <c:pt idx="3125">
                  <c:v>2.2746844031436224E-2</c:v>
                </c:pt>
                <c:pt idx="3126">
                  <c:v>2.2746844031436224E-2</c:v>
                </c:pt>
                <c:pt idx="3127">
                  <c:v>2.2747562215177652E-2</c:v>
                </c:pt>
                <c:pt idx="3128">
                  <c:v>2.2746844031436224E-2</c:v>
                </c:pt>
                <c:pt idx="3129">
                  <c:v>2.274756221518015E-2</c:v>
                </c:pt>
                <c:pt idx="3130">
                  <c:v>2.2746844031436224E-2</c:v>
                </c:pt>
                <c:pt idx="3131">
                  <c:v>2.2746125877924683E-2</c:v>
                </c:pt>
                <c:pt idx="3132">
                  <c:v>2.2747562215177652E-2</c:v>
                </c:pt>
                <c:pt idx="3133">
                  <c:v>2.2746844031438802E-2</c:v>
                </c:pt>
                <c:pt idx="3134">
                  <c:v>2.2746844031436224E-2</c:v>
                </c:pt>
                <c:pt idx="3135">
                  <c:v>2.2746844031436224E-2</c:v>
                </c:pt>
                <c:pt idx="3136">
                  <c:v>2.2746844031438802E-2</c:v>
                </c:pt>
                <c:pt idx="3137">
                  <c:v>2.2746844031436224E-2</c:v>
                </c:pt>
                <c:pt idx="3138">
                  <c:v>2.2746844031436224E-2</c:v>
                </c:pt>
                <c:pt idx="3139">
                  <c:v>2.2746844031433646E-2</c:v>
                </c:pt>
                <c:pt idx="3140">
                  <c:v>2.2746844031436224E-2</c:v>
                </c:pt>
                <c:pt idx="3141">
                  <c:v>2.2747562215177652E-2</c:v>
                </c:pt>
                <c:pt idx="3142">
                  <c:v>2.2746844031438802E-2</c:v>
                </c:pt>
                <c:pt idx="3143">
                  <c:v>2.2746844031436224E-2</c:v>
                </c:pt>
                <c:pt idx="3144">
                  <c:v>2.2746844031438802E-2</c:v>
                </c:pt>
                <c:pt idx="3145">
                  <c:v>2.2747562215177652E-2</c:v>
                </c:pt>
                <c:pt idx="3146">
                  <c:v>2.2747562215177652E-2</c:v>
                </c:pt>
                <c:pt idx="3147">
                  <c:v>2.2746844031436224E-2</c:v>
                </c:pt>
                <c:pt idx="3148">
                  <c:v>2.2746844031438802E-2</c:v>
                </c:pt>
                <c:pt idx="3149">
                  <c:v>2.2746844031438802E-2</c:v>
                </c:pt>
                <c:pt idx="3150">
                  <c:v>2.2744689661571598E-2</c:v>
                </c:pt>
                <c:pt idx="3151">
                  <c:v>2.2747562215177652E-2</c:v>
                </c:pt>
                <c:pt idx="3152">
                  <c:v>2.2746844031438802E-2</c:v>
                </c:pt>
                <c:pt idx="3153">
                  <c:v>2.2746844031438802E-2</c:v>
                </c:pt>
                <c:pt idx="3154">
                  <c:v>2.2748280429147692E-2</c:v>
                </c:pt>
                <c:pt idx="3155">
                  <c:v>2.2746844031436224E-2</c:v>
                </c:pt>
                <c:pt idx="3156">
                  <c:v>2.2747562215175154E-2</c:v>
                </c:pt>
                <c:pt idx="3157">
                  <c:v>2.2746844031433646E-2</c:v>
                </c:pt>
                <c:pt idx="3158">
                  <c:v>2.2746844031438802E-2</c:v>
                </c:pt>
                <c:pt idx="3159">
                  <c:v>2.2746844031436224E-2</c:v>
                </c:pt>
                <c:pt idx="3160">
                  <c:v>2.2746844031436224E-2</c:v>
                </c:pt>
                <c:pt idx="3161">
                  <c:v>2.2746844031436224E-2</c:v>
                </c:pt>
                <c:pt idx="3162">
                  <c:v>2.2746844031438802E-2</c:v>
                </c:pt>
                <c:pt idx="3163">
                  <c:v>2.2746844031436224E-2</c:v>
                </c:pt>
                <c:pt idx="3164">
                  <c:v>2.2746844031436224E-2</c:v>
                </c:pt>
                <c:pt idx="3165">
                  <c:v>2.2746844031436224E-2</c:v>
                </c:pt>
                <c:pt idx="3166">
                  <c:v>2.2747562215177652E-2</c:v>
                </c:pt>
                <c:pt idx="3167">
                  <c:v>2.2746844031438802E-2</c:v>
                </c:pt>
                <c:pt idx="3168">
                  <c:v>2.2746844031436224E-2</c:v>
                </c:pt>
                <c:pt idx="3169">
                  <c:v>2.2746844031436224E-2</c:v>
                </c:pt>
                <c:pt idx="3170">
                  <c:v>2.2746844031436224E-2</c:v>
                </c:pt>
                <c:pt idx="3171">
                  <c:v>2.2746844031436224E-2</c:v>
                </c:pt>
                <c:pt idx="3172">
                  <c:v>2.2744689661574453E-2</c:v>
                </c:pt>
                <c:pt idx="3173">
                  <c:v>2.2744689661571598E-2</c:v>
                </c:pt>
                <c:pt idx="3174">
                  <c:v>2.2744689661574453E-2</c:v>
                </c:pt>
                <c:pt idx="3175">
                  <c:v>2.2744689661571598E-2</c:v>
                </c:pt>
                <c:pt idx="3176">
                  <c:v>2.2746844031436224E-2</c:v>
                </c:pt>
                <c:pt idx="3177">
                  <c:v>2.2746844031438802E-2</c:v>
                </c:pt>
                <c:pt idx="3178">
                  <c:v>2.2746844031438802E-2</c:v>
                </c:pt>
                <c:pt idx="3179">
                  <c:v>2.2746844031436224E-2</c:v>
                </c:pt>
                <c:pt idx="3180">
                  <c:v>2.2746125877927348E-2</c:v>
                </c:pt>
                <c:pt idx="3181">
                  <c:v>2.2746125877922019E-2</c:v>
                </c:pt>
                <c:pt idx="3182">
                  <c:v>2.2746125877922019E-2</c:v>
                </c:pt>
                <c:pt idx="3183">
                  <c:v>2.2746125877922019E-2</c:v>
                </c:pt>
                <c:pt idx="3184">
                  <c:v>2.2746125877924683E-2</c:v>
                </c:pt>
                <c:pt idx="3185">
                  <c:v>2.2746844031438802E-2</c:v>
                </c:pt>
                <c:pt idx="3186">
                  <c:v>2.2746844031436224E-2</c:v>
                </c:pt>
                <c:pt idx="3187">
                  <c:v>2.2746844031438802E-2</c:v>
                </c:pt>
                <c:pt idx="3188">
                  <c:v>2.2746844031438802E-2</c:v>
                </c:pt>
                <c:pt idx="3189">
                  <c:v>2.2746125877924683E-2</c:v>
                </c:pt>
                <c:pt idx="3190">
                  <c:v>2.2746125877924683E-2</c:v>
                </c:pt>
                <c:pt idx="3191">
                  <c:v>2.2746125877924683E-2</c:v>
                </c:pt>
                <c:pt idx="3192">
                  <c:v>2.2746125877922019E-2</c:v>
                </c:pt>
                <c:pt idx="3193">
                  <c:v>2.2746844031438802E-2</c:v>
                </c:pt>
                <c:pt idx="3194">
                  <c:v>2.2746844031438802E-2</c:v>
                </c:pt>
                <c:pt idx="3195">
                  <c:v>2.2746844031438802E-2</c:v>
                </c:pt>
                <c:pt idx="3196">
                  <c:v>2.2746844031436224E-2</c:v>
                </c:pt>
                <c:pt idx="3197">
                  <c:v>2.2746844031438802E-2</c:v>
                </c:pt>
                <c:pt idx="3198">
                  <c:v>2.2746844031433646E-2</c:v>
                </c:pt>
                <c:pt idx="3199">
                  <c:v>2.2746844031433646E-2</c:v>
                </c:pt>
                <c:pt idx="3200">
                  <c:v>2.2746844031436224E-2</c:v>
                </c:pt>
                <c:pt idx="3201">
                  <c:v>2.2746844031436224E-2</c:v>
                </c:pt>
                <c:pt idx="3202">
                  <c:v>2.2746125877922019E-2</c:v>
                </c:pt>
                <c:pt idx="3203">
                  <c:v>2.2746125877924683E-2</c:v>
                </c:pt>
                <c:pt idx="3204">
                  <c:v>2.2746125877924683E-2</c:v>
                </c:pt>
                <c:pt idx="3205">
                  <c:v>2.2746125877924683E-2</c:v>
                </c:pt>
                <c:pt idx="3206">
                  <c:v>2.2746844031436224E-2</c:v>
                </c:pt>
                <c:pt idx="3207">
                  <c:v>2.2746844031438802E-2</c:v>
                </c:pt>
                <c:pt idx="3208">
                  <c:v>2.2746844031436224E-2</c:v>
                </c:pt>
                <c:pt idx="3209">
                  <c:v>2.2746844031438802E-2</c:v>
                </c:pt>
                <c:pt idx="3210">
                  <c:v>2.274756221518015E-2</c:v>
                </c:pt>
                <c:pt idx="3211">
                  <c:v>2.2746125877924683E-2</c:v>
                </c:pt>
                <c:pt idx="3212">
                  <c:v>2.2746125877924683E-2</c:v>
                </c:pt>
                <c:pt idx="3213">
                  <c:v>2.2746125877924683E-2</c:v>
                </c:pt>
                <c:pt idx="3214">
                  <c:v>2.2747562215177652E-2</c:v>
                </c:pt>
                <c:pt idx="3215">
                  <c:v>2.2746844031438802E-2</c:v>
                </c:pt>
                <c:pt idx="3216">
                  <c:v>2.2746844031436224E-2</c:v>
                </c:pt>
                <c:pt idx="3217">
                  <c:v>2.2746844031438802E-2</c:v>
                </c:pt>
                <c:pt idx="3218">
                  <c:v>2.2746844031436224E-2</c:v>
                </c:pt>
                <c:pt idx="3219">
                  <c:v>2.2746844031436224E-2</c:v>
                </c:pt>
                <c:pt idx="3220">
                  <c:v>2.2746844031438802E-2</c:v>
                </c:pt>
                <c:pt idx="3221">
                  <c:v>2.2746844031438802E-2</c:v>
                </c:pt>
                <c:pt idx="3222">
                  <c:v>2.2746844031436224E-2</c:v>
                </c:pt>
                <c:pt idx="3223">
                  <c:v>2.2746844031436224E-2</c:v>
                </c:pt>
                <c:pt idx="3224">
                  <c:v>2.2744689661571598E-2</c:v>
                </c:pt>
                <c:pt idx="3225">
                  <c:v>2.2744689661574453E-2</c:v>
                </c:pt>
                <c:pt idx="3226">
                  <c:v>2.2744689661571598E-2</c:v>
                </c:pt>
                <c:pt idx="3227">
                  <c:v>2.2744689661571598E-2</c:v>
                </c:pt>
                <c:pt idx="3228">
                  <c:v>2.2746844031436224E-2</c:v>
                </c:pt>
                <c:pt idx="3229">
                  <c:v>2.2746844031436224E-2</c:v>
                </c:pt>
                <c:pt idx="3230">
                  <c:v>2.2746844031438802E-2</c:v>
                </c:pt>
                <c:pt idx="3231">
                  <c:v>2.2746844031438802E-2</c:v>
                </c:pt>
                <c:pt idx="3232">
                  <c:v>2.2748280429147692E-2</c:v>
                </c:pt>
                <c:pt idx="3233">
                  <c:v>2.2747562215177652E-2</c:v>
                </c:pt>
                <c:pt idx="3234">
                  <c:v>2.2747562215177652E-2</c:v>
                </c:pt>
                <c:pt idx="3235">
                  <c:v>2.2748280429147692E-2</c:v>
                </c:pt>
                <c:pt idx="3236">
                  <c:v>2.2747562215177652E-2</c:v>
                </c:pt>
                <c:pt idx="3237">
                  <c:v>2.2747562215175154E-2</c:v>
                </c:pt>
                <c:pt idx="3238">
                  <c:v>2.2747562215177652E-2</c:v>
                </c:pt>
                <c:pt idx="3239">
                  <c:v>2.274756221518015E-2</c:v>
                </c:pt>
                <c:pt idx="3240">
                  <c:v>2.2747562215177652E-2</c:v>
                </c:pt>
                <c:pt idx="3241">
                  <c:v>2.274756221518015E-2</c:v>
                </c:pt>
                <c:pt idx="3242">
                  <c:v>2.2747562215177652E-2</c:v>
                </c:pt>
                <c:pt idx="3243">
                  <c:v>2.2747562215175154E-2</c:v>
                </c:pt>
                <c:pt idx="3244">
                  <c:v>2.2747562215177652E-2</c:v>
                </c:pt>
                <c:pt idx="3245">
                  <c:v>2.2747562215177652E-2</c:v>
                </c:pt>
                <c:pt idx="3246">
                  <c:v>2.2747562215177652E-2</c:v>
                </c:pt>
                <c:pt idx="3247">
                  <c:v>2.2747562215175154E-2</c:v>
                </c:pt>
                <c:pt idx="3248">
                  <c:v>2.2748280429147692E-2</c:v>
                </c:pt>
                <c:pt idx="3249">
                  <c:v>2.2745407754636217E-2</c:v>
                </c:pt>
                <c:pt idx="3250">
                  <c:v>2.2747562215177652E-2</c:v>
                </c:pt>
                <c:pt idx="3251">
                  <c:v>2.2747562215177652E-2</c:v>
                </c:pt>
                <c:pt idx="3252">
                  <c:v>2.2747562215177652E-2</c:v>
                </c:pt>
                <c:pt idx="3253">
                  <c:v>2.274756221518015E-2</c:v>
                </c:pt>
                <c:pt idx="3254">
                  <c:v>2.2747562215177652E-2</c:v>
                </c:pt>
                <c:pt idx="3255">
                  <c:v>2.2748280429147692E-2</c:v>
                </c:pt>
                <c:pt idx="3256">
                  <c:v>2.2747562215177652E-2</c:v>
                </c:pt>
                <c:pt idx="3257">
                  <c:v>2.274756221518015E-2</c:v>
                </c:pt>
                <c:pt idx="3258">
                  <c:v>2.2747562215175154E-2</c:v>
                </c:pt>
                <c:pt idx="3259">
                  <c:v>2.274756221518015E-2</c:v>
                </c:pt>
                <c:pt idx="3260">
                  <c:v>2.2747562215177652E-2</c:v>
                </c:pt>
                <c:pt idx="3261">
                  <c:v>2.2747562215175154E-2</c:v>
                </c:pt>
                <c:pt idx="3262">
                  <c:v>2.2745407754636217E-2</c:v>
                </c:pt>
                <c:pt idx="3263">
                  <c:v>2.274756221518015E-2</c:v>
                </c:pt>
                <c:pt idx="3264">
                  <c:v>2.274756221518015E-2</c:v>
                </c:pt>
                <c:pt idx="3265">
                  <c:v>2.2747562215175154E-2</c:v>
                </c:pt>
                <c:pt idx="3266">
                  <c:v>2.2748280429147692E-2</c:v>
                </c:pt>
                <c:pt idx="3267">
                  <c:v>2.2747562215177652E-2</c:v>
                </c:pt>
                <c:pt idx="3268">
                  <c:v>2.2747562215177652E-2</c:v>
                </c:pt>
                <c:pt idx="3269">
                  <c:v>2.2748280429145271E-2</c:v>
                </c:pt>
                <c:pt idx="3270">
                  <c:v>2.2746844031438802E-2</c:v>
                </c:pt>
                <c:pt idx="3271">
                  <c:v>2.2746844031438802E-2</c:v>
                </c:pt>
                <c:pt idx="3272">
                  <c:v>2.2747562215177652E-2</c:v>
                </c:pt>
                <c:pt idx="3273">
                  <c:v>2.2748280429147692E-2</c:v>
                </c:pt>
                <c:pt idx="3274">
                  <c:v>2.274756221518015E-2</c:v>
                </c:pt>
                <c:pt idx="3275">
                  <c:v>2.2745407754636217E-2</c:v>
                </c:pt>
                <c:pt idx="3276">
                  <c:v>2.2744689661571598E-2</c:v>
                </c:pt>
                <c:pt idx="3277">
                  <c:v>2.2744689661571598E-2</c:v>
                </c:pt>
                <c:pt idx="3278">
                  <c:v>2.2744689661571598E-2</c:v>
                </c:pt>
                <c:pt idx="3279">
                  <c:v>2.2744689661574453E-2</c:v>
                </c:pt>
                <c:pt idx="3280">
                  <c:v>2.2747562215177652E-2</c:v>
                </c:pt>
                <c:pt idx="3281">
                  <c:v>2.2747562215177652E-2</c:v>
                </c:pt>
                <c:pt idx="3282">
                  <c:v>2.2748280429147692E-2</c:v>
                </c:pt>
                <c:pt idx="3283">
                  <c:v>2.2747562215175154E-2</c:v>
                </c:pt>
                <c:pt idx="3284">
                  <c:v>2.2748280429145271E-2</c:v>
                </c:pt>
                <c:pt idx="3285">
                  <c:v>2.2747562215177652E-2</c:v>
                </c:pt>
                <c:pt idx="3286">
                  <c:v>2.274756221518015E-2</c:v>
                </c:pt>
                <c:pt idx="3287">
                  <c:v>2.2748280429147692E-2</c:v>
                </c:pt>
                <c:pt idx="3288">
                  <c:v>2.2745407754636217E-2</c:v>
                </c:pt>
                <c:pt idx="3289">
                  <c:v>2.274756221518015E-2</c:v>
                </c:pt>
                <c:pt idx="3290">
                  <c:v>2.2747562215175154E-2</c:v>
                </c:pt>
                <c:pt idx="3291">
                  <c:v>2.2747562215175154E-2</c:v>
                </c:pt>
                <c:pt idx="3292">
                  <c:v>2.2747562215177652E-2</c:v>
                </c:pt>
                <c:pt idx="3293">
                  <c:v>2.274756221518015E-2</c:v>
                </c:pt>
                <c:pt idx="3294">
                  <c:v>2.2747562215177652E-2</c:v>
                </c:pt>
                <c:pt idx="3295">
                  <c:v>2.2747562215175154E-2</c:v>
                </c:pt>
                <c:pt idx="3296">
                  <c:v>2.274756221518015E-2</c:v>
                </c:pt>
                <c:pt idx="3297">
                  <c:v>2.2747562215177652E-2</c:v>
                </c:pt>
                <c:pt idx="3298">
                  <c:v>2.2747562215175154E-2</c:v>
                </c:pt>
                <c:pt idx="3299">
                  <c:v>2.274756221518015E-2</c:v>
                </c:pt>
                <c:pt idx="3300">
                  <c:v>2.274756221518015E-2</c:v>
                </c:pt>
                <c:pt idx="3301">
                  <c:v>2.2745407754636217E-2</c:v>
                </c:pt>
                <c:pt idx="3302">
                  <c:v>2.2748280429147692E-2</c:v>
                </c:pt>
                <c:pt idx="3303">
                  <c:v>2.274756221518015E-2</c:v>
                </c:pt>
                <c:pt idx="3304">
                  <c:v>2.274756221518015E-2</c:v>
                </c:pt>
                <c:pt idx="3305">
                  <c:v>2.2747562215177652E-2</c:v>
                </c:pt>
                <c:pt idx="3306">
                  <c:v>2.2747562215177652E-2</c:v>
                </c:pt>
                <c:pt idx="3307">
                  <c:v>2.2748280429147692E-2</c:v>
                </c:pt>
                <c:pt idx="3308">
                  <c:v>2.2747562215175154E-2</c:v>
                </c:pt>
                <c:pt idx="3309">
                  <c:v>2.274756221518015E-2</c:v>
                </c:pt>
                <c:pt idx="3310">
                  <c:v>2.274756221518015E-2</c:v>
                </c:pt>
                <c:pt idx="3311">
                  <c:v>2.2747562215177652E-2</c:v>
                </c:pt>
                <c:pt idx="3312">
                  <c:v>2.2747562215175154E-2</c:v>
                </c:pt>
                <c:pt idx="3313">
                  <c:v>2.2747562215177652E-2</c:v>
                </c:pt>
                <c:pt idx="3314">
                  <c:v>2.274756221518015E-2</c:v>
                </c:pt>
                <c:pt idx="3315">
                  <c:v>2.2747562215177652E-2</c:v>
                </c:pt>
                <c:pt idx="3316">
                  <c:v>2.2747562215177652E-2</c:v>
                </c:pt>
                <c:pt idx="3317">
                  <c:v>2.2747562215177652E-2</c:v>
                </c:pt>
                <c:pt idx="3318">
                  <c:v>2.2747562215177652E-2</c:v>
                </c:pt>
                <c:pt idx="3319">
                  <c:v>2.2747562215175154E-2</c:v>
                </c:pt>
                <c:pt idx="3320">
                  <c:v>2.2747562215177652E-2</c:v>
                </c:pt>
                <c:pt idx="3321">
                  <c:v>2.2748280429145271E-2</c:v>
                </c:pt>
                <c:pt idx="3322">
                  <c:v>2.2747562215177652E-2</c:v>
                </c:pt>
                <c:pt idx="3323">
                  <c:v>2.2745407754636217E-2</c:v>
                </c:pt>
                <c:pt idx="3324">
                  <c:v>2.2747562215175154E-2</c:v>
                </c:pt>
                <c:pt idx="3325">
                  <c:v>2.2748280429147692E-2</c:v>
                </c:pt>
                <c:pt idx="3326">
                  <c:v>2.2747562215177652E-2</c:v>
                </c:pt>
                <c:pt idx="3327">
                  <c:v>2.2747562215177652E-2</c:v>
                </c:pt>
                <c:pt idx="3328">
                  <c:v>2.2745407754633459E-2</c:v>
                </c:pt>
                <c:pt idx="3329">
                  <c:v>2.2745407754633459E-2</c:v>
                </c:pt>
                <c:pt idx="3330">
                  <c:v>2.2745407754633459E-2</c:v>
                </c:pt>
                <c:pt idx="3331">
                  <c:v>2.2745407754636217E-2</c:v>
                </c:pt>
                <c:pt idx="3332">
                  <c:v>2.274756221518015E-2</c:v>
                </c:pt>
                <c:pt idx="3333">
                  <c:v>2.2748280429147692E-2</c:v>
                </c:pt>
                <c:pt idx="3334">
                  <c:v>2.2747562215177652E-2</c:v>
                </c:pt>
                <c:pt idx="3335">
                  <c:v>2.274756221518015E-2</c:v>
                </c:pt>
                <c:pt idx="3336">
                  <c:v>2.2745407754636217E-2</c:v>
                </c:pt>
                <c:pt idx="3337">
                  <c:v>2.2747562215175154E-2</c:v>
                </c:pt>
                <c:pt idx="3338">
                  <c:v>2.2747562215177652E-2</c:v>
                </c:pt>
                <c:pt idx="3339">
                  <c:v>2.2747562215177652E-2</c:v>
                </c:pt>
                <c:pt idx="3340">
                  <c:v>2.2748280429147692E-2</c:v>
                </c:pt>
                <c:pt idx="3341">
                  <c:v>2.2747562215177652E-2</c:v>
                </c:pt>
                <c:pt idx="3342">
                  <c:v>2.2747562215177652E-2</c:v>
                </c:pt>
                <c:pt idx="3343">
                  <c:v>2.274756221518015E-2</c:v>
                </c:pt>
                <c:pt idx="3344">
                  <c:v>2.2747562215177652E-2</c:v>
                </c:pt>
                <c:pt idx="3345">
                  <c:v>2.2748280429147692E-2</c:v>
                </c:pt>
                <c:pt idx="3346">
                  <c:v>2.2747562215177652E-2</c:v>
                </c:pt>
                <c:pt idx="3347">
                  <c:v>2.2747562215177652E-2</c:v>
                </c:pt>
                <c:pt idx="3348">
                  <c:v>2.2747562215177652E-2</c:v>
                </c:pt>
                <c:pt idx="3349">
                  <c:v>2.2745407754636217E-2</c:v>
                </c:pt>
                <c:pt idx="3350">
                  <c:v>2.2747562215177652E-2</c:v>
                </c:pt>
                <c:pt idx="3351">
                  <c:v>2.2747562215177652E-2</c:v>
                </c:pt>
                <c:pt idx="3352">
                  <c:v>2.2747562215177652E-2</c:v>
                </c:pt>
                <c:pt idx="3353">
                  <c:v>2.2748280429145271E-2</c:v>
                </c:pt>
                <c:pt idx="3354">
                  <c:v>2.2748280429147692E-2</c:v>
                </c:pt>
                <c:pt idx="3355">
                  <c:v>2.2747562215177652E-2</c:v>
                </c:pt>
                <c:pt idx="3356">
                  <c:v>2.2747562215177652E-2</c:v>
                </c:pt>
                <c:pt idx="3357">
                  <c:v>2.2747562215177652E-2</c:v>
                </c:pt>
                <c:pt idx="3358">
                  <c:v>2.2747562215177652E-2</c:v>
                </c:pt>
                <c:pt idx="3359">
                  <c:v>2.2748280429147692E-2</c:v>
                </c:pt>
                <c:pt idx="3360">
                  <c:v>2.2747562215177652E-2</c:v>
                </c:pt>
                <c:pt idx="3361">
                  <c:v>2.274756221518015E-2</c:v>
                </c:pt>
                <c:pt idx="3362">
                  <c:v>2.2747562215177652E-2</c:v>
                </c:pt>
                <c:pt idx="3363">
                  <c:v>2.2747562215177652E-2</c:v>
                </c:pt>
                <c:pt idx="3364">
                  <c:v>2.274756221518015E-2</c:v>
                </c:pt>
                <c:pt idx="3365">
                  <c:v>2.2747562215177652E-2</c:v>
                </c:pt>
                <c:pt idx="3366">
                  <c:v>2.2747562215177652E-2</c:v>
                </c:pt>
                <c:pt idx="3367">
                  <c:v>2.2747562215177652E-2</c:v>
                </c:pt>
                <c:pt idx="3368">
                  <c:v>2.2747562215177652E-2</c:v>
                </c:pt>
                <c:pt idx="3369">
                  <c:v>2.2747562215177652E-2</c:v>
                </c:pt>
                <c:pt idx="3370">
                  <c:v>2.2748280429147692E-2</c:v>
                </c:pt>
                <c:pt idx="3371">
                  <c:v>2.2748280429147692E-2</c:v>
                </c:pt>
                <c:pt idx="3372">
                  <c:v>2.2747562215177652E-2</c:v>
                </c:pt>
                <c:pt idx="3373">
                  <c:v>2.2748280429147692E-2</c:v>
                </c:pt>
                <c:pt idx="3374">
                  <c:v>2.274756221518015E-2</c:v>
                </c:pt>
                <c:pt idx="3375">
                  <c:v>2.2747562215177652E-2</c:v>
                </c:pt>
                <c:pt idx="3376">
                  <c:v>2.2746844031436224E-2</c:v>
                </c:pt>
                <c:pt idx="3377">
                  <c:v>2.2746844031436224E-2</c:v>
                </c:pt>
                <c:pt idx="3378">
                  <c:v>2.2747562215177652E-2</c:v>
                </c:pt>
                <c:pt idx="3379">
                  <c:v>2.2746844031436224E-2</c:v>
                </c:pt>
                <c:pt idx="3380">
                  <c:v>2.2744689661571598E-2</c:v>
                </c:pt>
                <c:pt idx="3381">
                  <c:v>2.2744689661571598E-2</c:v>
                </c:pt>
                <c:pt idx="3382">
                  <c:v>2.2744689661574453E-2</c:v>
                </c:pt>
                <c:pt idx="3383">
                  <c:v>2.2747562215177652E-2</c:v>
                </c:pt>
                <c:pt idx="3384">
                  <c:v>2.2746844031438802E-2</c:v>
                </c:pt>
                <c:pt idx="3385">
                  <c:v>2.2746844031436224E-2</c:v>
                </c:pt>
                <c:pt idx="3386">
                  <c:v>2.2746844031436224E-2</c:v>
                </c:pt>
                <c:pt idx="3387">
                  <c:v>2.2746844031438802E-2</c:v>
                </c:pt>
                <c:pt idx="3388">
                  <c:v>2.2744689661574453E-2</c:v>
                </c:pt>
                <c:pt idx="3389">
                  <c:v>2.2746844031436224E-2</c:v>
                </c:pt>
                <c:pt idx="3390">
                  <c:v>2.2746844031436224E-2</c:v>
                </c:pt>
                <c:pt idx="3391">
                  <c:v>2.2746844031436224E-2</c:v>
                </c:pt>
                <c:pt idx="3392">
                  <c:v>2.2748280429150114E-2</c:v>
                </c:pt>
                <c:pt idx="3393">
                  <c:v>2.2746844031436224E-2</c:v>
                </c:pt>
                <c:pt idx="3394">
                  <c:v>2.2746844031436224E-2</c:v>
                </c:pt>
                <c:pt idx="3395">
                  <c:v>2.2746844031438802E-2</c:v>
                </c:pt>
                <c:pt idx="3396">
                  <c:v>2.2746844031436224E-2</c:v>
                </c:pt>
                <c:pt idx="3397">
                  <c:v>2.2746844031438802E-2</c:v>
                </c:pt>
                <c:pt idx="3398">
                  <c:v>2.2746844031438802E-2</c:v>
                </c:pt>
                <c:pt idx="3399">
                  <c:v>2.2746844031436224E-2</c:v>
                </c:pt>
                <c:pt idx="3400">
                  <c:v>2.2746844031436224E-2</c:v>
                </c:pt>
                <c:pt idx="3401">
                  <c:v>2.2746844031436224E-2</c:v>
                </c:pt>
                <c:pt idx="3402">
                  <c:v>2.2746844031436224E-2</c:v>
                </c:pt>
                <c:pt idx="3403">
                  <c:v>2.2746844031436224E-2</c:v>
                </c:pt>
                <c:pt idx="3404">
                  <c:v>2.2746844031438802E-2</c:v>
                </c:pt>
                <c:pt idx="3405">
                  <c:v>2.274756221518015E-2</c:v>
                </c:pt>
                <c:pt idx="3406">
                  <c:v>2.274756221518015E-2</c:v>
                </c:pt>
                <c:pt idx="3407">
                  <c:v>2.2746844031433646E-2</c:v>
                </c:pt>
                <c:pt idx="3408">
                  <c:v>2.2746844031436224E-2</c:v>
                </c:pt>
                <c:pt idx="3409">
                  <c:v>2.2746844031438802E-2</c:v>
                </c:pt>
                <c:pt idx="3410">
                  <c:v>2.2746844031436224E-2</c:v>
                </c:pt>
                <c:pt idx="3411">
                  <c:v>2.2747562215177652E-2</c:v>
                </c:pt>
                <c:pt idx="3412">
                  <c:v>2.2746844031436224E-2</c:v>
                </c:pt>
                <c:pt idx="3413">
                  <c:v>2.2746844031436224E-2</c:v>
                </c:pt>
                <c:pt idx="3414">
                  <c:v>2.2747562215177652E-2</c:v>
                </c:pt>
                <c:pt idx="3415">
                  <c:v>2.2746844031436224E-2</c:v>
                </c:pt>
                <c:pt idx="3416">
                  <c:v>2.2746844031436224E-2</c:v>
                </c:pt>
                <c:pt idx="3417">
                  <c:v>2.2746844031436224E-2</c:v>
                </c:pt>
                <c:pt idx="3418">
                  <c:v>2.2746844031436224E-2</c:v>
                </c:pt>
                <c:pt idx="3419">
                  <c:v>2.2746844031438802E-2</c:v>
                </c:pt>
                <c:pt idx="3420">
                  <c:v>2.2746125877924683E-2</c:v>
                </c:pt>
                <c:pt idx="3421">
                  <c:v>2.2746844031436224E-2</c:v>
                </c:pt>
                <c:pt idx="3422">
                  <c:v>2.2748280429147692E-2</c:v>
                </c:pt>
                <c:pt idx="3423">
                  <c:v>2.2747562215177652E-2</c:v>
                </c:pt>
                <c:pt idx="3424">
                  <c:v>2.2746844031438802E-2</c:v>
                </c:pt>
                <c:pt idx="3425">
                  <c:v>2.2747562215177652E-2</c:v>
                </c:pt>
                <c:pt idx="3426">
                  <c:v>2.2746844031438802E-2</c:v>
                </c:pt>
                <c:pt idx="3427">
                  <c:v>2.2748280429147692E-2</c:v>
                </c:pt>
                <c:pt idx="3428">
                  <c:v>2.2746844031436224E-2</c:v>
                </c:pt>
                <c:pt idx="3429">
                  <c:v>2.2746844031438802E-2</c:v>
                </c:pt>
                <c:pt idx="3430">
                  <c:v>2.2747562215175154E-2</c:v>
                </c:pt>
                <c:pt idx="3431">
                  <c:v>2.2746844031438802E-2</c:v>
                </c:pt>
                <c:pt idx="3432">
                  <c:v>2.2744689661574453E-2</c:v>
                </c:pt>
                <c:pt idx="3433">
                  <c:v>2.2744689661571598E-2</c:v>
                </c:pt>
                <c:pt idx="3434">
                  <c:v>2.2744689661571598E-2</c:v>
                </c:pt>
                <c:pt idx="3435">
                  <c:v>2.2744689661571598E-2</c:v>
                </c:pt>
                <c:pt idx="3436">
                  <c:v>2.2746844031433646E-2</c:v>
                </c:pt>
                <c:pt idx="3437">
                  <c:v>2.2746844031438802E-2</c:v>
                </c:pt>
                <c:pt idx="3438">
                  <c:v>2.2747562215177652E-2</c:v>
                </c:pt>
                <c:pt idx="3439">
                  <c:v>2.2746844031436224E-2</c:v>
                </c:pt>
                <c:pt idx="3440">
                  <c:v>2.2746844031438802E-2</c:v>
                </c:pt>
                <c:pt idx="3441">
                  <c:v>2.2747562215175154E-2</c:v>
                </c:pt>
                <c:pt idx="3442">
                  <c:v>2.2746125877924683E-2</c:v>
                </c:pt>
                <c:pt idx="3443">
                  <c:v>2.2746844031438802E-2</c:v>
                </c:pt>
                <c:pt idx="3444">
                  <c:v>2.2747562215177652E-2</c:v>
                </c:pt>
                <c:pt idx="3445">
                  <c:v>2.2746844031436224E-2</c:v>
                </c:pt>
                <c:pt idx="3446">
                  <c:v>2.2746844031436224E-2</c:v>
                </c:pt>
                <c:pt idx="3447">
                  <c:v>2.2746844031436224E-2</c:v>
                </c:pt>
                <c:pt idx="3448">
                  <c:v>2.2746844031438802E-2</c:v>
                </c:pt>
                <c:pt idx="3449">
                  <c:v>2.2746844031436224E-2</c:v>
                </c:pt>
                <c:pt idx="3450">
                  <c:v>2.2746844031436224E-2</c:v>
                </c:pt>
                <c:pt idx="3451">
                  <c:v>2.2746844031436224E-2</c:v>
                </c:pt>
                <c:pt idx="3452">
                  <c:v>2.2746844031436224E-2</c:v>
                </c:pt>
                <c:pt idx="3453">
                  <c:v>2.2747562215177652E-2</c:v>
                </c:pt>
                <c:pt idx="3454">
                  <c:v>2.2746844031436224E-2</c:v>
                </c:pt>
                <c:pt idx="3455">
                  <c:v>2.2746844031438802E-2</c:v>
                </c:pt>
                <c:pt idx="3456">
                  <c:v>2.2746844031436224E-2</c:v>
                </c:pt>
                <c:pt idx="3457">
                  <c:v>2.2747562215177652E-2</c:v>
                </c:pt>
                <c:pt idx="3458">
                  <c:v>2.2747562215177652E-2</c:v>
                </c:pt>
                <c:pt idx="3459">
                  <c:v>2.2746844031438802E-2</c:v>
                </c:pt>
                <c:pt idx="3460">
                  <c:v>2.2746844031436224E-2</c:v>
                </c:pt>
                <c:pt idx="3461">
                  <c:v>2.2746844031436224E-2</c:v>
                </c:pt>
                <c:pt idx="3462">
                  <c:v>2.2744689661571598E-2</c:v>
                </c:pt>
                <c:pt idx="3463">
                  <c:v>2.2747562215177652E-2</c:v>
                </c:pt>
                <c:pt idx="3464">
                  <c:v>2.2746844031438802E-2</c:v>
                </c:pt>
                <c:pt idx="3465">
                  <c:v>2.2746844031436224E-2</c:v>
                </c:pt>
                <c:pt idx="3466">
                  <c:v>2.2748280429147692E-2</c:v>
                </c:pt>
                <c:pt idx="3467">
                  <c:v>2.2746844031438802E-2</c:v>
                </c:pt>
                <c:pt idx="3468">
                  <c:v>2.2747562215177652E-2</c:v>
                </c:pt>
                <c:pt idx="3469">
                  <c:v>2.2746844031436224E-2</c:v>
                </c:pt>
                <c:pt idx="3470">
                  <c:v>2.2746844031436224E-2</c:v>
                </c:pt>
                <c:pt idx="3471">
                  <c:v>2.2746844031436224E-2</c:v>
                </c:pt>
                <c:pt idx="3472">
                  <c:v>2.2746844031433646E-2</c:v>
                </c:pt>
                <c:pt idx="3473">
                  <c:v>2.2746844031438802E-2</c:v>
                </c:pt>
                <c:pt idx="3474">
                  <c:v>2.2746844031436224E-2</c:v>
                </c:pt>
                <c:pt idx="3475">
                  <c:v>2.2746844031436224E-2</c:v>
                </c:pt>
                <c:pt idx="3476">
                  <c:v>2.2746844031436224E-2</c:v>
                </c:pt>
                <c:pt idx="3477">
                  <c:v>2.2746844031436224E-2</c:v>
                </c:pt>
                <c:pt idx="3478">
                  <c:v>2.2747562215177652E-2</c:v>
                </c:pt>
                <c:pt idx="3479">
                  <c:v>2.2746844031436224E-2</c:v>
                </c:pt>
                <c:pt idx="3480">
                  <c:v>2.2746844031433646E-2</c:v>
                </c:pt>
                <c:pt idx="3481">
                  <c:v>2.2746844031438802E-2</c:v>
                </c:pt>
                <c:pt idx="3482">
                  <c:v>2.2746844031438802E-2</c:v>
                </c:pt>
                <c:pt idx="3483">
                  <c:v>2.2746844031436224E-2</c:v>
                </c:pt>
                <c:pt idx="3484">
                  <c:v>2.2744689661571598E-2</c:v>
                </c:pt>
                <c:pt idx="3485">
                  <c:v>2.2744689661571598E-2</c:v>
                </c:pt>
                <c:pt idx="3486">
                  <c:v>2.2744689661571598E-2</c:v>
                </c:pt>
                <c:pt idx="3487">
                  <c:v>2.2744689661577309E-2</c:v>
                </c:pt>
                <c:pt idx="3488">
                  <c:v>2.2746844031438802E-2</c:v>
                </c:pt>
                <c:pt idx="3489">
                  <c:v>2.2746844031436224E-2</c:v>
                </c:pt>
                <c:pt idx="3490">
                  <c:v>2.2746844031436224E-2</c:v>
                </c:pt>
                <c:pt idx="3491">
                  <c:v>2.2746844031436224E-2</c:v>
                </c:pt>
                <c:pt idx="3492">
                  <c:v>2.2746125877924683E-2</c:v>
                </c:pt>
                <c:pt idx="3493">
                  <c:v>2.2746125877927348E-2</c:v>
                </c:pt>
                <c:pt idx="3494">
                  <c:v>2.2746125877922019E-2</c:v>
                </c:pt>
                <c:pt idx="3495">
                  <c:v>2.2746125877922019E-2</c:v>
                </c:pt>
                <c:pt idx="3496">
                  <c:v>2.2746125877922019E-2</c:v>
                </c:pt>
                <c:pt idx="3497">
                  <c:v>2.2746844031436224E-2</c:v>
                </c:pt>
                <c:pt idx="3498">
                  <c:v>2.2746844031436224E-2</c:v>
                </c:pt>
                <c:pt idx="3499">
                  <c:v>2.2746844031436224E-2</c:v>
                </c:pt>
                <c:pt idx="3500">
                  <c:v>2.2746844031436224E-2</c:v>
                </c:pt>
                <c:pt idx="3501">
                  <c:v>2.2746125877924683E-2</c:v>
                </c:pt>
                <c:pt idx="3502">
                  <c:v>2.2746125877922019E-2</c:v>
                </c:pt>
                <c:pt idx="3503">
                  <c:v>2.2746125877922019E-2</c:v>
                </c:pt>
                <c:pt idx="3504">
                  <c:v>2.2746125877924683E-2</c:v>
                </c:pt>
                <c:pt idx="3505">
                  <c:v>2.2746844031436224E-2</c:v>
                </c:pt>
                <c:pt idx="3506">
                  <c:v>2.2746844031438802E-2</c:v>
                </c:pt>
                <c:pt idx="3507">
                  <c:v>2.2746844031438802E-2</c:v>
                </c:pt>
                <c:pt idx="3508">
                  <c:v>2.2746844031438802E-2</c:v>
                </c:pt>
                <c:pt idx="3509">
                  <c:v>2.2746844031436224E-2</c:v>
                </c:pt>
                <c:pt idx="3510">
                  <c:v>2.2746844031438802E-2</c:v>
                </c:pt>
                <c:pt idx="3511">
                  <c:v>2.2746844031436224E-2</c:v>
                </c:pt>
                <c:pt idx="3512">
                  <c:v>2.2746844031436224E-2</c:v>
                </c:pt>
                <c:pt idx="3513">
                  <c:v>2.2746844031436224E-2</c:v>
                </c:pt>
                <c:pt idx="3514">
                  <c:v>2.2746125877924683E-2</c:v>
                </c:pt>
                <c:pt idx="3515">
                  <c:v>2.2746125877924683E-2</c:v>
                </c:pt>
                <c:pt idx="3516">
                  <c:v>2.2746125877924683E-2</c:v>
                </c:pt>
                <c:pt idx="3517">
                  <c:v>2.2746125877922019E-2</c:v>
                </c:pt>
                <c:pt idx="3518">
                  <c:v>2.2746844031438802E-2</c:v>
                </c:pt>
                <c:pt idx="3519">
                  <c:v>2.2746844031436224E-2</c:v>
                </c:pt>
                <c:pt idx="3520">
                  <c:v>2.2746844031438802E-2</c:v>
                </c:pt>
                <c:pt idx="3521">
                  <c:v>2.2746844031436224E-2</c:v>
                </c:pt>
                <c:pt idx="3522">
                  <c:v>2.2747562215177652E-2</c:v>
                </c:pt>
                <c:pt idx="3523">
                  <c:v>2.2746125877927348E-2</c:v>
                </c:pt>
                <c:pt idx="3524">
                  <c:v>2.2746125877924683E-2</c:v>
                </c:pt>
                <c:pt idx="3525">
                  <c:v>2.2746125877922019E-2</c:v>
                </c:pt>
                <c:pt idx="3526">
                  <c:v>2.2747562215177652E-2</c:v>
                </c:pt>
                <c:pt idx="3527">
                  <c:v>2.2746844031436224E-2</c:v>
                </c:pt>
                <c:pt idx="3528">
                  <c:v>2.2746844031436224E-2</c:v>
                </c:pt>
                <c:pt idx="3529">
                  <c:v>2.2746844031436224E-2</c:v>
                </c:pt>
                <c:pt idx="3530">
                  <c:v>2.2746844031436224E-2</c:v>
                </c:pt>
                <c:pt idx="3531">
                  <c:v>2.2746844031438802E-2</c:v>
                </c:pt>
                <c:pt idx="3532">
                  <c:v>2.2746844031433646E-2</c:v>
                </c:pt>
                <c:pt idx="3533">
                  <c:v>2.2746844031436224E-2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083072"/>
        <c:axId val="605237632"/>
      </c:lineChart>
      <c:dateAx>
        <c:axId val="53408307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2376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523763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40830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3.9756052745865134E-3</c:v>
                </c:pt>
                <c:pt idx="1">
                  <c:v>3.975913922973362E-3</c:v>
                </c:pt>
                <c:pt idx="2">
                  <c:v>3.9765312195871871E-3</c:v>
                </c:pt>
                <c:pt idx="3">
                  <c:v>3.9806316750503612E-3</c:v>
                </c:pt>
                <c:pt idx="4">
                  <c:v>3.9867047348174367E-3</c:v>
                </c:pt>
                <c:pt idx="5">
                  <c:v>3.9894112923555269E-3</c:v>
                </c:pt>
                <c:pt idx="6">
                  <c:v>3.9974311202173318E-3</c:v>
                </c:pt>
                <c:pt idx="7">
                  <c:v>4.0065046440496133E-3</c:v>
                </c:pt>
                <c:pt idx="8">
                  <c:v>4.0106354272850808E-3</c:v>
                </c:pt>
                <c:pt idx="9">
                  <c:v>4.0150035814434659E-3</c:v>
                </c:pt>
                <c:pt idx="10">
                  <c:v>4.0196091065247685E-3</c:v>
                </c:pt>
                <c:pt idx="11">
                  <c:v>4.029656498429901E-3</c:v>
                </c:pt>
                <c:pt idx="12">
                  <c:v>4.040404916878515E-3</c:v>
                </c:pt>
                <c:pt idx="13">
                  <c:v>4.0461972969740856E-3</c:v>
                </c:pt>
                <c:pt idx="14">
                  <c:v>4.0522270481524458E-3</c:v>
                </c:pt>
                <c:pt idx="15">
                  <c:v>4.0584941703336597E-3</c:v>
                </c:pt>
                <c:pt idx="16">
                  <c:v>4.0754180335644818E-3</c:v>
                </c:pt>
                <c:pt idx="17">
                  <c:v>4.0933903474815736E-3</c:v>
                </c:pt>
                <c:pt idx="18">
                  <c:v>4.0933903474815736E-3</c:v>
                </c:pt>
                <c:pt idx="19">
                  <c:v>4.1010816961595253E-3</c:v>
                </c:pt>
                <c:pt idx="20">
                  <c:v>4.109002443897225E-3</c:v>
                </c:pt>
                <c:pt idx="21">
                  <c:v>4.1255389546179799E-3</c:v>
                </c:pt>
                <c:pt idx="22">
                  <c:v>4.1426127053512118E-3</c:v>
                </c:pt>
                <c:pt idx="23">
                  <c:v>4.1514891161575918E-3</c:v>
                </c:pt>
                <c:pt idx="24">
                  <c:v>4.1605550652690226E-3</c:v>
                </c:pt>
                <c:pt idx="25">
                  <c:v>4.1698105526055684E-3</c:v>
                </c:pt>
                <c:pt idx="26">
                  <c:v>4.1890020642654235E-3</c:v>
                </c:pt>
                <c:pt idx="27">
                  <c:v>4.2087278848423892E-3</c:v>
                </c:pt>
                <c:pt idx="28">
                  <c:v>4.2189310637041899E-3</c:v>
                </c:pt>
                <c:pt idx="29">
                  <c:v>4.2293237808710415E-3</c:v>
                </c:pt>
                <c:pt idx="30">
                  <c:v>4.2399060364228802E-3</c:v>
                </c:pt>
                <c:pt idx="31">
                  <c:v>4.2617527924804222E-3</c:v>
                </c:pt>
                <c:pt idx="32">
                  <c:v>4.2841304425600413E-3</c:v>
                </c:pt>
                <c:pt idx="33">
                  <c:v>4.2956603900368151E-3</c:v>
                </c:pt>
                <c:pt idx="34">
                  <c:v>4.3073798761383841E-3</c:v>
                </c:pt>
                <c:pt idx="35">
                  <c:v>4.3192889007048763E-3</c:v>
                </c:pt>
                <c:pt idx="36">
                  <c:v>4.3500879990965302E-3</c:v>
                </c:pt>
                <c:pt idx="37">
                  <c:v>4.3816771013105438E-3</c:v>
                </c:pt>
                <c:pt idx="38">
                  <c:v>4.3816771013105438E-3</c:v>
                </c:pt>
                <c:pt idx="39">
                  <c:v>4.3947233572261268E-3</c:v>
                </c:pt>
                <c:pt idx="40">
                  <c:v>4.407959151686569E-3</c:v>
                </c:pt>
                <c:pt idx="41">
                  <c:v>4.4351171744239082E-3</c:v>
                </c:pt>
                <c:pt idx="42">
                  <c:v>4.4627977161759702E-3</c:v>
                </c:pt>
                <c:pt idx="43">
                  <c:v>4.4769812040801327E-3</c:v>
                </c:pt>
                <c:pt idx="44">
                  <c:v>4.4913542306890264E-3</c:v>
                </c:pt>
                <c:pt idx="45">
                  <c:v>4.5059167961625235E-3</c:v>
                </c:pt>
                <c:pt idx="46">
                  <c:v>4.535730868386878E-3</c:v>
                </c:pt>
                <c:pt idx="47">
                  <c:v>4.5660624459831212E-3</c:v>
                </c:pt>
                <c:pt idx="48">
                  <c:v>4.581572705619763E-3</c:v>
                </c:pt>
                <c:pt idx="49">
                  <c:v>4.5972725042009444E-3</c:v>
                </c:pt>
                <c:pt idx="50">
                  <c:v>4.613161841646729E-3</c:v>
                </c:pt>
                <c:pt idx="51">
                  <c:v>4.6456322614396584E-3</c:v>
                </c:pt>
                <c:pt idx="52">
                  <c:v>4.6786145815946867E-3</c:v>
                </c:pt>
                <c:pt idx="53">
                  <c:v>4.6954516141628488E-3</c:v>
                </c:pt>
                <c:pt idx="54">
                  <c:v>4.7124781858354226E-3</c:v>
                </c:pt>
                <c:pt idx="55">
                  <c:v>4.7296942966124078E-3</c:v>
                </c:pt>
                <c:pt idx="56">
                  <c:v>4.764821379108497E-3</c:v>
                </c:pt>
                <c:pt idx="57">
                  <c:v>4.800454131643761E-3</c:v>
                </c:pt>
                <c:pt idx="58">
                  <c:v>4.8186179384224204E-3</c:v>
                </c:pt>
                <c:pt idx="59">
                  <c:v>4.8369712846252355E-3</c:v>
                </c:pt>
                <c:pt idx="60">
                  <c:v>4.8555141700123983E-3</c:v>
                </c:pt>
                <c:pt idx="61">
                  <c:v>4.8932982490779153E-3</c:v>
                </c:pt>
                <c:pt idx="62">
                  <c:v>4.9315404674299401E-3</c:v>
                </c:pt>
                <c:pt idx="63">
                  <c:v>4.9507872210607928E-3</c:v>
                </c:pt>
                <c:pt idx="64">
                  <c:v>4.9699796852387124E-3</c:v>
                </c:pt>
                <c:pt idx="65">
                  <c:v>5.0273174556743072E-3</c:v>
                </c:pt>
                <c:pt idx="66">
                  <c:v>5.0839943924341213E-3</c:v>
                </c:pt>
                <c:pt idx="67">
                  <c:v>5.1028068305214447E-3</c:v>
                </c:pt>
                <c:pt idx="68">
                  <c:v>5.1215649791558349E-3</c:v>
                </c:pt>
                <c:pt idx="69">
                  <c:v>5.1589742400448557E-3</c:v>
                </c:pt>
                <c:pt idx="70">
                  <c:v>5.1960546787643835E-3</c:v>
                </c:pt>
                <c:pt idx="71">
                  <c:v>5.2145413799742357E-3</c:v>
                </c:pt>
                <c:pt idx="72">
                  <c:v>5.2329737915712826E-3</c:v>
                </c:pt>
                <c:pt idx="73">
                  <c:v>5.2513519136354603E-3</c:v>
                </c:pt>
                <c:pt idx="74">
                  <c:v>5.2880048654024847E-3</c:v>
                </c:pt>
                <c:pt idx="75">
                  <c:v>5.3243215064036065E-3</c:v>
                </c:pt>
                <c:pt idx="76">
                  <c:v>5.3424281807235019E-3</c:v>
                </c:pt>
                <c:pt idx="77">
                  <c:v>5.360480565350656E-3</c:v>
                </c:pt>
                <c:pt idx="78">
                  <c:v>5.3784786604449408E-3</c:v>
                </c:pt>
                <c:pt idx="79">
                  <c:v>5.4143753147872786E-3</c:v>
                </c:pt>
                <c:pt idx="80">
                  <c:v>5.4499281447739634E-3</c:v>
                </c:pt>
                <c:pt idx="81">
                  <c:v>5.4676547917242857E-3</c:v>
                </c:pt>
                <c:pt idx="82">
                  <c:v>5.4853271491417388E-3</c:v>
                </c:pt>
                <c:pt idx="83">
                  <c:v>5.5029452168664506E-3</c:v>
                </c:pt>
                <c:pt idx="84">
                  <c:v>5.5380855798059514E-3</c:v>
                </c:pt>
                <c:pt idx="85">
                  <c:v>5.5728745910776922E-3</c:v>
                </c:pt>
                <c:pt idx="86">
                  <c:v>5.5902212104186333E-3</c:v>
                </c:pt>
                <c:pt idx="87">
                  <c:v>5.607513540066833E-3</c:v>
                </c:pt>
                <c:pt idx="88">
                  <c:v>5.6247515800222914E-3</c:v>
                </c:pt>
                <c:pt idx="89">
                  <c:v>5.6677090714463141E-3</c:v>
                </c:pt>
                <c:pt idx="90">
                  <c:v>5.7101274340087826E-3</c:v>
                </c:pt>
                <c:pt idx="91">
                  <c:v>5.7270397355679847E-3</c:v>
                </c:pt>
                <c:pt idx="92">
                  <c:v>5.7438977473545094E-3</c:v>
                </c:pt>
                <c:pt idx="93">
                  <c:v>5.7775255239977952E-3</c:v>
                </c:pt>
                <c:pt idx="94">
                  <c:v>5.8107868968537701E-3</c:v>
                </c:pt>
                <c:pt idx="95">
                  <c:v>5.8273734597769078E-3</c:v>
                </c:pt>
                <c:pt idx="96">
                  <c:v>5.843905732847432E-3</c:v>
                </c:pt>
                <c:pt idx="97">
                  <c:v>5.8603837161452788E-3</c:v>
                </c:pt>
                <c:pt idx="98">
                  <c:v>5.8932551872370453E-3</c:v>
                </c:pt>
                <c:pt idx="99">
                  <c:v>5.9257527509704033E-3</c:v>
                </c:pt>
                <c:pt idx="100">
                  <c:v>5.9419592851650549E-3</c:v>
                </c:pt>
                <c:pt idx="101">
                  <c:v>5.9581115294271569E-3</c:v>
                </c:pt>
                <c:pt idx="102">
                  <c:v>5.9742094837567095E-3</c:v>
                </c:pt>
                <c:pt idx="103">
                  <c:v>6.006324634268978E-3</c:v>
                </c:pt>
                <c:pt idx="104">
                  <c:v>6.038058402628721E-3</c:v>
                </c:pt>
                <c:pt idx="105">
                  <c:v>6.0538849076152701E-3</c:v>
                </c:pt>
                <c:pt idx="106">
                  <c:v>6.0696571226692697E-3</c:v>
                </c:pt>
                <c:pt idx="107">
                  <c:v>6.0853750478706559E-3</c:v>
                </c:pt>
                <c:pt idx="108">
                  <c:v>6.1245546968557996E-3</c:v>
                </c:pt>
                <c:pt idx="109">
                  <c:v>6.1631503247294717E-3</c:v>
                </c:pt>
                <c:pt idx="110">
                  <c:v>6.1785425101756886E-3</c:v>
                </c:pt>
                <c:pt idx="111">
                  <c:v>6.193880405769292E-3</c:v>
                </c:pt>
                <c:pt idx="112">
                  <c:v>6.2244828497348692E-3</c:v>
                </c:pt>
                <c:pt idx="113">
                  <c:v>6.2546890882586581E-3</c:v>
                </c:pt>
                <c:pt idx="114">
                  <c:v>6.2697555339497058E-3</c:v>
                </c:pt>
                <c:pt idx="115">
                  <c:v>6.2847676895483318E-3</c:v>
                </c:pt>
                <c:pt idx="116">
                  <c:v>6.2997255552144082E-3</c:v>
                </c:pt>
                <c:pt idx="117">
                  <c:v>6.3295716037004013E-3</c:v>
                </c:pt>
                <c:pt idx="118">
                  <c:v>6.3590141175140502E-3</c:v>
                </c:pt>
                <c:pt idx="119">
                  <c:v>6.3737005329578267E-3</c:v>
                </c:pt>
                <c:pt idx="120">
                  <c:v>6.3883326583891176E-3</c:v>
                </c:pt>
                <c:pt idx="121">
                  <c:v>6.4029104938079229E-3</c:v>
                </c:pt>
                <c:pt idx="122">
                  <c:v>6.4320001124151815E-3</c:v>
                </c:pt>
                <c:pt idx="123">
                  <c:v>6.4606789345589277E-3</c:v>
                </c:pt>
                <c:pt idx="124">
                  <c:v>6.4749984733936117E-3</c:v>
                </c:pt>
                <c:pt idx="125">
                  <c:v>6.4893294913659361E-3</c:v>
                </c:pt>
                <c:pt idx="126">
                  <c:v>6.5036851422739517E-3</c:v>
                </c:pt>
                <c:pt idx="127">
                  <c:v>6.5325970916152443E-3</c:v>
                </c:pt>
                <c:pt idx="128">
                  <c:v>6.5613540761422229E-3</c:v>
                </c:pt>
                <c:pt idx="129">
                  <c:v>6.5758328921283749E-3</c:v>
                </c:pt>
                <c:pt idx="130">
                  <c:v>6.590336341050218E-3</c:v>
                </c:pt>
                <c:pt idx="131">
                  <c:v>6.6048644230676246E-3</c:v>
                </c:pt>
                <c:pt idx="132">
                  <c:v>6.641491573999847E-3</c:v>
                </c:pt>
                <c:pt idx="133">
                  <c:v>6.6778743282291941E-3</c:v>
                </c:pt>
                <c:pt idx="134">
                  <c:v>6.6778743282291941E-3</c:v>
                </c:pt>
                <c:pt idx="135">
                  <c:v>6.6925502083403643E-3</c:v>
                </c:pt>
                <c:pt idx="136">
                  <c:v>6.7072507214671617E-3</c:v>
                </c:pt>
                <c:pt idx="137">
                  <c:v>6.736859923996974E-3</c:v>
                </c:pt>
                <c:pt idx="138">
                  <c:v>6.7662991044503684E-3</c:v>
                </c:pt>
                <c:pt idx="139">
                  <c:v>6.7811227828151743E-3</c:v>
                </c:pt>
                <c:pt idx="140">
                  <c:v>6.7959710941956075E-3</c:v>
                </c:pt>
                <c:pt idx="141">
                  <c:v>6.810844038671604E-3</c:v>
                </c:pt>
                <c:pt idx="142">
                  <c:v>6.8408020239374423E-3</c:v>
                </c:pt>
                <c:pt idx="143">
                  <c:v>6.8705821470516071E-3</c:v>
                </c:pt>
                <c:pt idx="144">
                  <c:v>6.8855782568455481E-3</c:v>
                </c:pt>
                <c:pt idx="145">
                  <c:v>6.9005989997350525E-3</c:v>
                </c:pt>
                <c:pt idx="146">
                  <c:v>6.9156443756401842E-3</c:v>
                </c:pt>
                <c:pt idx="147">
                  <c:v>6.9459512505432031E-3</c:v>
                </c:pt>
                <c:pt idx="148">
                  <c:v>6.9760722101364081E-3</c:v>
                </c:pt>
                <c:pt idx="149">
                  <c:v>6.9912407515193564E-3</c:v>
                </c:pt>
                <c:pt idx="150">
                  <c:v>7.006433925917932E-3</c:v>
                </c:pt>
                <c:pt idx="151">
                  <c:v>7.021651733492007E-3</c:v>
                </c:pt>
                <c:pt idx="152">
                  <c:v>7.0523076070116986E-3</c:v>
                </c:pt>
                <c:pt idx="153">
                  <c:v>7.0827692945840681E-3</c:v>
                </c:pt>
                <c:pt idx="154">
                  <c:v>7.0981102676359598E-3</c:v>
                </c:pt>
                <c:pt idx="155">
                  <c:v>7.1134758738633508E-3</c:v>
                </c:pt>
                <c:pt idx="156">
                  <c:v>7.1288661131063691E-3</c:v>
                </c:pt>
                <c:pt idx="157">
                  <c:v>7.1598710965403711E-3</c:v>
                </c:pt>
                <c:pt idx="158">
                  <c:v>7.190673401593628E-3</c:v>
                </c:pt>
                <c:pt idx="159">
                  <c:v>7.2061868065542711E-3</c:v>
                </c:pt>
                <c:pt idx="160">
                  <c:v>7.2217248446104776E-3</c:v>
                </c:pt>
                <c:pt idx="161">
                  <c:v>7.2372875158421834E-3</c:v>
                </c:pt>
                <c:pt idx="162">
                  <c:v>7.2686417223533084E-3</c:v>
                </c:pt>
                <c:pt idx="163">
                  <c:v>7.2997845322042565E-3</c:v>
                </c:pt>
                <c:pt idx="164">
                  <c:v>7.3154703691535872E-3</c:v>
                </c:pt>
                <c:pt idx="165">
                  <c:v>7.3311808392784172E-3</c:v>
                </c:pt>
                <c:pt idx="166">
                  <c:v>7.3469159425787467E-3</c:v>
                </c:pt>
                <c:pt idx="167">
                  <c:v>7.3786194877545341E-3</c:v>
                </c:pt>
                <c:pt idx="168">
                  <c:v>7.4101026874551224E-3</c:v>
                </c:pt>
                <c:pt idx="169">
                  <c:v>7.4259609566329488E-3</c:v>
                </c:pt>
                <c:pt idx="170">
                  <c:v>7.4418438589862745E-3</c:v>
                </c:pt>
                <c:pt idx="171">
                  <c:v>7.4577513945150997E-3</c:v>
                </c:pt>
                <c:pt idx="172">
                  <c:v>7.4978776298695315E-3</c:v>
                </c:pt>
                <c:pt idx="173">
                  <c:v>7.5376585701114607E-3</c:v>
                </c:pt>
                <c:pt idx="174">
                  <c:v>7.5537139048531543E-3</c:v>
                </c:pt>
                <c:pt idx="175">
                  <c:v>7.5697938727703473E-3</c:v>
                </c:pt>
                <c:pt idx="176">
                  <c:v>7.610358269432016E-3</c:v>
                </c:pt>
                <c:pt idx="177">
                  <c:v>7.6505632106282917E-3</c:v>
                </c:pt>
                <c:pt idx="178">
                  <c:v>7.6505632106282917E-3</c:v>
                </c:pt>
                <c:pt idx="179">
                  <c:v>7.6667909779182253E-3</c:v>
                </c:pt>
                <c:pt idx="180">
                  <c:v>7.6830433783836583E-3</c:v>
                </c:pt>
                <c:pt idx="181">
                  <c:v>7.7157956548479234E-3</c:v>
                </c:pt>
                <c:pt idx="182">
                  <c:v>7.7482993127997446E-3</c:v>
                </c:pt>
                <c:pt idx="183">
                  <c:v>7.7646748794624187E-3</c:v>
                </c:pt>
                <c:pt idx="184">
                  <c:v>7.7810750793805283E-3</c:v>
                </c:pt>
                <c:pt idx="185">
                  <c:v>7.7974999126340094E-3</c:v>
                </c:pt>
                <c:pt idx="186">
                  <c:v>7.8306020121221565E-3</c:v>
                </c:pt>
                <c:pt idx="187">
                  <c:v>7.8634455780424162E-3</c:v>
                </c:pt>
                <c:pt idx="188">
                  <c:v>7.8799935775730745E-3</c:v>
                </c:pt>
                <c:pt idx="189">
                  <c:v>7.8965622930926571E-3</c:v>
                </c:pt>
                <c:pt idx="190">
                  <c:v>7.9131360552153751E-3</c:v>
                </c:pt>
                <c:pt idx="191">
                  <c:v>7.9464627436109936E-3</c:v>
                </c:pt>
                <c:pt idx="192">
                  <c:v>7.9794423973122974E-3</c:v>
                </c:pt>
                <c:pt idx="193">
                  <c:v>7.9960218061181365E-3</c:v>
                </c:pt>
                <c:pt idx="194">
                  <c:v>8.0126023444204719E-3</c:v>
                </c:pt>
                <c:pt idx="195">
                  <c:v>8.0291840118995594E-3</c:v>
                </c:pt>
                <c:pt idx="196">
                  <c:v>8.0625316723725859E-3</c:v>
                </c:pt>
                <c:pt idx="197">
                  <c:v>8.095521975581832E-3</c:v>
                </c:pt>
                <c:pt idx="198">
                  <c:v>8.1121092899039127E-3</c:v>
                </c:pt>
                <c:pt idx="199">
                  <c:v>8.1286977334826815E-3</c:v>
                </c:pt>
                <c:pt idx="200">
                  <c:v>8.1452873064780107E-3</c:v>
                </c:pt>
                <c:pt idx="201">
                  <c:v>8.1870461524991001E-3</c:v>
                </c:pt>
                <c:pt idx="202">
                  <c:v>8.2282521115040197E-3</c:v>
                </c:pt>
                <c:pt idx="203">
                  <c:v>8.2282521115040197E-3</c:v>
                </c:pt>
                <c:pt idx="204">
                  <c:v>8.2448484605190941E-3</c:v>
                </c:pt>
                <c:pt idx="205">
                  <c:v>8.2614459388707928E-3</c:v>
                </c:pt>
                <c:pt idx="206">
                  <c:v>8.2948357756329472E-3</c:v>
                </c:pt>
                <c:pt idx="207">
                  <c:v>8.3278471459635739E-3</c:v>
                </c:pt>
                <c:pt idx="208">
                  <c:v>8.3444502709983936E-3</c:v>
                </c:pt>
                <c:pt idx="209">
                  <c:v>8.3610545255297097E-3</c:v>
                </c:pt>
                <c:pt idx="210">
                  <c:v>8.377659909317714E-3</c:v>
                </c:pt>
                <c:pt idx="211">
                  <c:v>8.4110709504781056E-3</c:v>
                </c:pt>
                <c:pt idx="212">
                  <c:v>8.4440927379958453E-3</c:v>
                </c:pt>
                <c:pt idx="213">
                  <c:v>8.4607037685469066E-3</c:v>
                </c:pt>
                <c:pt idx="214">
                  <c:v>8.4773159284345923E-3</c:v>
                </c:pt>
                <c:pt idx="215">
                  <c:v>8.4939292176589021E-3</c:v>
                </c:pt>
                <c:pt idx="216">
                  <c:v>8.5273615410486059E-3</c:v>
                </c:pt>
                <c:pt idx="217">
                  <c:v>8.5603936681621917E-3</c:v>
                </c:pt>
                <c:pt idx="218">
                  <c:v>8.5770126041495587E-3</c:v>
                </c:pt>
                <c:pt idx="219">
                  <c:v>8.5936326694735499E-3</c:v>
                </c:pt>
                <c:pt idx="220">
                  <c:v>8.6102538641341653E-3</c:v>
                </c:pt>
                <c:pt idx="221">
                  <c:v>8.6437075474510294E-3</c:v>
                </c:pt>
                <c:pt idx="222">
                  <c:v>8.6767499363826772E-3</c:v>
                </c:pt>
                <c:pt idx="223">
                  <c:v>8.6933767778063498E-3</c:v>
                </c:pt>
                <c:pt idx="224">
                  <c:v>8.7100047485666465E-3</c:v>
                </c:pt>
                <c:pt idx="225">
                  <c:v>8.751899452652534E-3</c:v>
                </c:pt>
                <c:pt idx="226">
                  <c:v>8.7931615427372378E-3</c:v>
                </c:pt>
                <c:pt idx="227">
                  <c:v>8.7931615427372378E-3</c:v>
                </c:pt>
                <c:pt idx="228">
                  <c:v>8.809796289677152E-3</c:v>
                </c:pt>
                <c:pt idx="229">
                  <c:v>8.8264321658737543E-3</c:v>
                </c:pt>
                <c:pt idx="230">
                  <c:v>8.843069171486917E-3</c:v>
                </c:pt>
                <c:pt idx="231">
                  <c:v>8.8765658085243615E-3</c:v>
                </c:pt>
                <c:pt idx="232">
                  <c:v>8.9096284873058096E-3</c:v>
                </c:pt>
                <c:pt idx="233">
                  <c:v>8.9262711396820293E-3</c:v>
                </c:pt>
                <c:pt idx="234">
                  <c:v>8.9513486610615089E-3</c:v>
                </c:pt>
                <c:pt idx="235">
                  <c:v>8.9930780634617236E-3</c:v>
                </c:pt>
                <c:pt idx="236">
                  <c:v>8.9930780634617236E-3</c:v>
                </c:pt>
                <c:pt idx="237">
                  <c:v>9.0261507701683286E-3</c:v>
                </c:pt>
                <c:pt idx="238">
                  <c:v>9.0428013279808539E-3</c:v>
                </c:pt>
                <c:pt idx="239">
                  <c:v>9.0594530151300035E-3</c:v>
                </c:pt>
                <c:pt idx="240">
                  <c:v>9.0761058316957133E-3</c:v>
                </c:pt>
                <c:pt idx="241">
                  <c:v>9.1096457348971427E-3</c:v>
                </c:pt>
                <c:pt idx="242">
                  <c:v>9.1427283913247948E-3</c:v>
                </c:pt>
                <c:pt idx="243">
                  <c:v>9.1593868545736257E-3</c:v>
                </c:pt>
                <c:pt idx="244">
                  <c:v>9.1760464472390169E-3</c:v>
                </c:pt>
                <c:pt idx="245">
                  <c:v>9.1927071692410323E-3</c:v>
                </c:pt>
                <c:pt idx="246">
                  <c:v>9.2262688230437817E-3</c:v>
                </c:pt>
                <c:pt idx="247">
                  <c:v>9.2593613507752082E-3</c:v>
                </c:pt>
                <c:pt idx="248">
                  <c:v>9.2760277195402807E-3</c:v>
                </c:pt>
                <c:pt idx="249">
                  <c:v>9.2926952176419775E-3</c:v>
                </c:pt>
                <c:pt idx="250">
                  <c:v>9.3093638451602345E-3</c:v>
                </c:pt>
                <c:pt idx="251">
                  <c:v>9.3429473279549313E-3</c:v>
                </c:pt>
                <c:pt idx="252">
                  <c:v>9.3760496486794409E-3</c:v>
                </c:pt>
                <c:pt idx="253">
                  <c:v>9.392723922880819E-3</c:v>
                </c:pt>
                <c:pt idx="254">
                  <c:v>9.4093971486408634E-3</c:v>
                </c:pt>
                <c:pt idx="255">
                  <c:v>9.4260606145279979E-3</c:v>
                </c:pt>
                <c:pt idx="256">
                  <c:v>9.4764663150535E-3</c:v>
                </c:pt>
                <c:pt idx="257">
                  <c:v>9.5257907155055221E-3</c:v>
                </c:pt>
                <c:pt idx="258">
                  <c:v>9.5423706167174771E-3</c:v>
                </c:pt>
                <c:pt idx="259">
                  <c:v>9.5841433888588234E-3</c:v>
                </c:pt>
                <c:pt idx="260">
                  <c:v>9.6250910552964086E-3</c:v>
                </c:pt>
                <c:pt idx="261">
                  <c:v>9.6415993295639879E-3</c:v>
                </c:pt>
                <c:pt idx="262">
                  <c:v>9.6580956660208273E-3</c:v>
                </c:pt>
                <c:pt idx="263">
                  <c:v>9.6913094272021993E-3</c:v>
                </c:pt>
                <c:pt idx="264">
                  <c:v>9.7239616335009771E-3</c:v>
                </c:pt>
                <c:pt idx="265">
                  <c:v>9.7403982808241807E-3</c:v>
                </c:pt>
                <c:pt idx="266">
                  <c:v>9.7568229902567083E-3</c:v>
                </c:pt>
                <c:pt idx="267">
                  <c:v>9.773235761958432E-3</c:v>
                </c:pt>
                <c:pt idx="268">
                  <c:v>9.8146093364448461E-3</c:v>
                </c:pt>
                <c:pt idx="269">
                  <c:v>9.855120552506591E-3</c:v>
                </c:pt>
                <c:pt idx="270">
                  <c:v>9.855120552506591E-3</c:v>
                </c:pt>
                <c:pt idx="271">
                  <c:v>9.8714616970241309E-3</c:v>
                </c:pt>
                <c:pt idx="272">
                  <c:v>9.8877909038108669E-3</c:v>
                </c:pt>
                <c:pt idx="273">
                  <c:v>9.9206829003506414E-3</c:v>
                </c:pt>
                <c:pt idx="274">
                  <c:v>9.9529883522908591E-3</c:v>
                </c:pt>
                <c:pt idx="275">
                  <c:v>9.9692578697041512E-3</c:v>
                </c:pt>
                <c:pt idx="276">
                  <c:v>9.9855154493067033E-3</c:v>
                </c:pt>
                <c:pt idx="277">
                  <c:v>1.0001761091098516E-2</c:v>
                </c:pt>
                <c:pt idx="278">
                  <c:v>1.0034492265829087E-2</c:v>
                </c:pt>
                <c:pt idx="279">
                  <c:v>1.0066624279518877E-2</c:v>
                </c:pt>
                <c:pt idx="280">
                  <c:v>1.0082810231937245E-2</c:v>
                </c:pt>
                <c:pt idx="281">
                  <c:v>1.0098984246544873E-2</c:v>
                </c:pt>
                <c:pt idx="282">
                  <c:v>1.0115146323261826E-2</c:v>
                </c:pt>
                <c:pt idx="283">
                  <c:v>1.0147716714978827E-2</c:v>
                </c:pt>
                <c:pt idx="284">
                  <c:v>1.0179675251382747E-2</c:v>
                </c:pt>
                <c:pt idx="285">
                  <c:v>1.0195777638726256E-2</c:v>
                </c:pt>
                <c:pt idx="286">
                  <c:v>1.0211868088179088E-2</c:v>
                </c:pt>
                <c:pt idx="287">
                  <c:v>1.0227946599741244E-2</c:v>
                </c:pt>
                <c:pt idx="288">
                  <c:v>1.026035624614785E-2</c:v>
                </c:pt>
                <c:pt idx="289">
                  <c:v>1.0292141267242982E-2</c:v>
                </c:pt>
                <c:pt idx="290">
                  <c:v>1.0308160089431695E-2</c:v>
                </c:pt>
                <c:pt idx="291">
                  <c:v>1.0324166973649795E-2</c:v>
                </c:pt>
                <c:pt idx="292">
                  <c:v>1.0340161920057156E-2</c:v>
                </c:pt>
                <c:pt idx="293">
                  <c:v>1.03805385474387E-2</c:v>
                </c:pt>
                <c:pt idx="294">
                  <c:v>1.0419957583414075E-2</c:v>
                </c:pt>
                <c:pt idx="295">
                  <c:v>1.0419957583414075E-2</c:v>
                </c:pt>
                <c:pt idx="296">
                  <c:v>1.0435880902477379E-2</c:v>
                </c:pt>
                <c:pt idx="297">
                  <c:v>1.0451792283570072E-2</c:v>
                </c:pt>
                <c:pt idx="298">
                  <c:v>1.048388054809557E-2</c:v>
                </c:pt>
                <c:pt idx="299">
                  <c:v>1.0515318428794274E-2</c:v>
                </c:pt>
                <c:pt idx="300">
                  <c:v>1.0531170120433586E-2</c:v>
                </c:pt>
                <c:pt idx="301">
                  <c:v>1.0547009874022351E-2</c:v>
                </c:pt>
                <c:pt idx="302">
                  <c:v>1.0562837689720439E-2</c:v>
                </c:pt>
                <c:pt idx="303">
                  <c:v>1.0594765315543597E-2</c:v>
                </c:pt>
                <c:pt idx="304">
                  <c:v>1.0626029573446161E-2</c:v>
                </c:pt>
                <c:pt idx="305">
                  <c:v>1.0641797699610933E-2</c:v>
                </c:pt>
                <c:pt idx="306">
                  <c:v>1.0657553887805093E-2</c:v>
                </c:pt>
                <c:pt idx="307">
                  <c:v>1.0673298138108578E-2</c:v>
                </c:pt>
                <c:pt idx="308">
                  <c:v>1.0705065158482796E-2</c:v>
                </c:pt>
                <c:pt idx="309">
                  <c:v>1.0736155759936139E-2</c:v>
                </c:pt>
                <c:pt idx="310">
                  <c:v>1.0751840320546435E-2</c:v>
                </c:pt>
                <c:pt idx="311">
                  <c:v>1.0767512943266055E-2</c:v>
                </c:pt>
                <c:pt idx="312">
                  <c:v>1.0783173628015064E-2</c:v>
                </c:pt>
                <c:pt idx="313">
                  <c:v>1.0814780075341091E-2</c:v>
                </c:pt>
                <c:pt idx="314">
                  <c:v>1.0845696987704656E-2</c:v>
                </c:pt>
                <c:pt idx="315">
                  <c:v>1.0861297982760476E-2</c:v>
                </c:pt>
                <c:pt idx="316">
                  <c:v>1.0876887039845684E-2</c:v>
                </c:pt>
                <c:pt idx="317">
                  <c:v>1.0892464159040216E-2</c:v>
                </c:pt>
                <c:pt idx="318">
                  <c:v>1.0923910064493114E-2</c:v>
                </c:pt>
                <c:pt idx="319">
                  <c:v>1.0954653256192159E-2</c:v>
                </c:pt>
                <c:pt idx="320">
                  <c:v>1.0970170685613567E-2</c:v>
                </c:pt>
                <c:pt idx="321">
                  <c:v>1.0985676177064363E-2</c:v>
                </c:pt>
                <c:pt idx="322">
                  <c:v>1.1001169730624483E-2</c:v>
                </c:pt>
                <c:pt idx="323">
                  <c:v>1.1032455124286855E-2</c:v>
                </c:pt>
                <c:pt idx="324">
                  <c:v>1.1063024564998969E-2</c:v>
                </c:pt>
                <c:pt idx="325">
                  <c:v>1.1078458428626092E-2</c:v>
                </c:pt>
                <c:pt idx="326">
                  <c:v>1.109388035436254E-2</c:v>
                </c:pt>
                <c:pt idx="327">
                  <c:v>1.1109290342128375E-2</c:v>
                </c:pt>
                <c:pt idx="328">
                  <c:v>1.1140415253230174E-2</c:v>
                </c:pt>
                <c:pt idx="329">
                  <c:v>1.1170810913485596E-2</c:v>
                </c:pt>
                <c:pt idx="330">
                  <c:v>1.1186161211318435E-2</c:v>
                </c:pt>
                <c:pt idx="331">
                  <c:v>1.1201499571180662E-2</c:v>
                </c:pt>
                <c:pt idx="332">
                  <c:v>1.1248133910338964E-2</c:v>
                </c:pt>
                <c:pt idx="333">
                  <c:v>1.1293279033051107E-2</c:v>
                </c:pt>
                <c:pt idx="334">
                  <c:v>1.1308533827119049E-2</c:v>
                </c:pt>
                <c:pt idx="335">
                  <c:v>1.1323776683136444E-2</c:v>
                </c:pt>
                <c:pt idx="336">
                  <c:v>1.1354580712064077E-2</c:v>
                </c:pt>
                <c:pt idx="337">
                  <c:v>1.1384628727419965E-2</c:v>
                </c:pt>
                <c:pt idx="338">
                  <c:v>1.1399811893424427E-2</c:v>
                </c:pt>
                <c:pt idx="339">
                  <c:v>1.1414983121538214E-2</c:v>
                </c:pt>
                <c:pt idx="340">
                  <c:v>1.1430142411601452E-2</c:v>
                </c:pt>
                <c:pt idx="341">
                  <c:v>1.1468528935441036E-2</c:v>
                </c:pt>
                <c:pt idx="342">
                  <c:v>1.1505759791878845E-2</c:v>
                </c:pt>
                <c:pt idx="343">
                  <c:v>1.1520847453958538E-2</c:v>
                </c:pt>
                <c:pt idx="344">
                  <c:v>1.1535923177907748E-2</c:v>
                </c:pt>
                <c:pt idx="345">
                  <c:v>1.156640642847151E-2</c:v>
                </c:pt>
                <c:pt idx="346">
                  <c:v>1.1596106693838593E-2</c:v>
                </c:pt>
                <c:pt idx="347">
                  <c:v>1.1611122727854806E-2</c:v>
                </c:pt>
                <c:pt idx="348">
                  <c:v>1.1626126823740535E-2</c:v>
                </c:pt>
                <c:pt idx="349">
                  <c:v>1.1641118981655652E-2</c:v>
                </c:pt>
                <c:pt idx="350">
                  <c:v>1.1671441879395061E-2</c:v>
                </c:pt>
                <c:pt idx="351">
                  <c:v>1.1700968233050446E-2</c:v>
                </c:pt>
                <c:pt idx="352">
                  <c:v>1.1715900700792758E-2</c:v>
                </c:pt>
                <c:pt idx="353">
                  <c:v>1.1730821230564459E-2</c:v>
                </c:pt>
                <c:pt idx="354">
                  <c:v>1.1745729822285611E-2</c:v>
                </c:pt>
                <c:pt idx="355">
                  <c:v>1.1775892390089027E-2</c:v>
                </c:pt>
                <c:pt idx="356">
                  <c:v>1.1805244808824611E-2</c:v>
                </c:pt>
                <c:pt idx="357">
                  <c:v>1.1820093710372959E-2</c:v>
                </c:pt>
                <c:pt idx="358">
                  <c:v>1.1834930673870758E-2</c:v>
                </c:pt>
                <c:pt idx="359">
                  <c:v>1.184975569931801E-2</c:v>
                </c:pt>
                <c:pt idx="360">
                  <c:v>1.1887347314578633E-2</c:v>
                </c:pt>
                <c:pt idx="361">
                  <c:v>1.1923701755875982E-2</c:v>
                </c:pt>
                <c:pt idx="362">
                  <c:v>1.1938455153019945E-2</c:v>
                </c:pt>
                <c:pt idx="363">
                  <c:v>1.1953196612193295E-2</c:v>
                </c:pt>
                <c:pt idx="364">
                  <c:v>1.1983038584606476E-2</c:v>
                </c:pt>
                <c:pt idx="365">
                  <c:v>1.2012043068061473E-2</c:v>
                </c:pt>
                <c:pt idx="366">
                  <c:v>1.2026724836902147E-2</c:v>
                </c:pt>
                <c:pt idx="367">
                  <c:v>1.2041394667692273E-2</c:v>
                </c:pt>
                <c:pt idx="368">
                  <c:v>1.2056052560431851E-2</c:v>
                </c:pt>
                <c:pt idx="369">
                  <c:v>1.2085734265419035E-2</c:v>
                </c:pt>
                <c:pt idx="370">
                  <c:v>1.2114564750564938E-2</c:v>
                </c:pt>
                <c:pt idx="371">
                  <c:v>1.2129162952971839E-2</c:v>
                </c:pt>
                <c:pt idx="372">
                  <c:v>1.2143749217328192E-2</c:v>
                </c:pt>
                <c:pt idx="373">
                  <c:v>1.2158323543554062E-2</c:v>
                </c:pt>
                <c:pt idx="374">
                  <c:v>1.2187844999926867E-2</c:v>
                </c:pt>
                <c:pt idx="375">
                  <c:v>1.2216501467712249E-2</c:v>
                </c:pt>
                <c:pt idx="376">
                  <c:v>1.2231016103525505E-2</c:v>
                </c:pt>
                <c:pt idx="377">
                  <c:v>1.2245518801288213E-2</c:v>
                </c:pt>
                <c:pt idx="378">
                  <c:v>1.2260009561000373E-2</c:v>
                </c:pt>
                <c:pt idx="379">
                  <c:v>1.2289370786664477E-2</c:v>
                </c:pt>
                <c:pt idx="380">
                  <c:v>1.2317853218863917E-2</c:v>
                </c:pt>
                <c:pt idx="381">
                  <c:v>1.2332284288163464E-2</c:v>
                </c:pt>
                <c:pt idx="382">
                  <c:v>1.2346703419252592E-2</c:v>
                </c:pt>
                <c:pt idx="383">
                  <c:v>1.2361110612291171E-2</c:v>
                </c:pt>
                <c:pt idx="384">
                  <c:v>1.2390311624086436E-2</c:v>
                </c:pt>
                <c:pt idx="385">
                  <c:v>1.2426008199795113E-2</c:v>
                </c:pt>
                <c:pt idx="386">
                  <c:v>1.2447303070661775E-2</c:v>
                </c:pt>
                <c:pt idx="387">
                  <c:v>1.2447303070661775E-2</c:v>
                </c:pt>
                <c:pt idx="388">
                  <c:v>1.2461626697026773E-2</c:v>
                </c:pt>
                <c:pt idx="389">
                  <c:v>1.249066751078054E-2</c:v>
                </c:pt>
                <c:pt idx="390">
                  <c:v>1.2518801821501668E-2</c:v>
                </c:pt>
                <c:pt idx="391">
                  <c:v>1.2533065757374118E-2</c:v>
                </c:pt>
                <c:pt idx="392">
                  <c:v>1.2547317755036147E-2</c:v>
                </c:pt>
                <c:pt idx="393">
                  <c:v>1.2561557814647628E-2</c:v>
                </c:pt>
                <c:pt idx="394">
                  <c:v>1.2590438445254648E-2</c:v>
                </c:pt>
                <c:pt idx="395">
                  <c:v>1.2618398671948583E-2</c:v>
                </c:pt>
                <c:pt idx="396">
                  <c:v>1.2632579040987579E-2</c:v>
                </c:pt>
                <c:pt idx="397">
                  <c:v>1.2646747471896091E-2</c:v>
                </c:pt>
                <c:pt idx="398">
                  <c:v>1.2660903964674119E-2</c:v>
                </c:pt>
                <c:pt idx="399">
                  <c:v>1.2689624426016621E-2</c:v>
                </c:pt>
                <c:pt idx="400">
                  <c:v>1.2717410554561326E-2</c:v>
                </c:pt>
                <c:pt idx="401">
                  <c:v>1.2731507356686933E-2</c:v>
                </c:pt>
                <c:pt idx="402">
                  <c:v>1.2745592220682056E-2</c:v>
                </c:pt>
                <c:pt idx="403">
                  <c:v>1.2759665146626631E-2</c:v>
                </c:pt>
                <c:pt idx="404">
                  <c:v>1.2788225451680901E-2</c:v>
                </c:pt>
                <c:pt idx="405">
                  <c:v>1.2815837468780344E-2</c:v>
                </c:pt>
                <c:pt idx="406">
                  <c:v>1.2829850703912626E-2</c:v>
                </c:pt>
                <c:pt idx="407">
                  <c:v>1.284385200099436E-2</c:v>
                </c:pt>
                <c:pt idx="408">
                  <c:v>1.285784135994561E-2</c:v>
                </c:pt>
                <c:pt idx="409">
                  <c:v>1.2886241520755348E-2</c:v>
                </c:pt>
                <c:pt idx="410">
                  <c:v>1.2913679414126022E-2</c:v>
                </c:pt>
                <c:pt idx="411">
                  <c:v>1.2927609082344915E-2</c:v>
                </c:pt>
                <c:pt idx="412">
                  <c:v>1.2941526812353388E-2</c:v>
                </c:pt>
                <c:pt idx="413">
                  <c:v>1.2955432604231376E-2</c:v>
                </c:pt>
                <c:pt idx="414">
                  <c:v>1.2983672631827758E-2</c:v>
                </c:pt>
                <c:pt idx="415">
                  <c:v>1.301093639019868E-2</c:v>
                </c:pt>
                <c:pt idx="416">
                  <c:v>1.3024782491344311E-2</c:v>
                </c:pt>
                <c:pt idx="417">
                  <c:v>1.3038616654279522E-2</c:v>
                </c:pt>
                <c:pt idx="418">
                  <c:v>1.3052438879004313E-2</c:v>
                </c:pt>
                <c:pt idx="419">
                  <c:v>1.3080518783459283E-2</c:v>
                </c:pt>
                <c:pt idx="420">
                  <c:v>1.31076083965187E-2</c:v>
                </c:pt>
                <c:pt idx="421">
                  <c:v>1.3121370930431198E-2</c:v>
                </c:pt>
                <c:pt idx="422">
                  <c:v>1.3135121526213211E-2</c:v>
                </c:pt>
                <c:pt idx="423">
                  <c:v>1.3148860183864741E-2</c:v>
                </c:pt>
                <c:pt idx="424">
                  <c:v>1.3183871301709615E-2</c:v>
                </c:pt>
                <c:pt idx="425">
                  <c:v>1.3217374399285831E-2</c:v>
                </c:pt>
                <c:pt idx="426">
                  <c:v>1.3231041427834711E-2</c:v>
                </c:pt>
                <c:pt idx="427">
                  <c:v>1.3244696518173171E-2</c:v>
                </c:pt>
                <c:pt idx="428">
                  <c:v>1.3279509261980849E-2</c:v>
                </c:pt>
                <c:pt idx="429">
                  <c:v>1.3312792897268722E-2</c:v>
                </c:pt>
                <c:pt idx="430">
                  <c:v>1.3312792897268722E-2</c:v>
                </c:pt>
                <c:pt idx="431">
                  <c:v>1.3326376358504533E-2</c:v>
                </c:pt>
                <c:pt idx="432">
                  <c:v>1.3339947881609859E-2</c:v>
                </c:pt>
                <c:pt idx="433">
                  <c:v>1.3367547467639795E-2</c:v>
                </c:pt>
                <c:pt idx="434">
                  <c:v>1.3394114591926964E-2</c:v>
                </c:pt>
                <c:pt idx="435">
                  <c:v>1.340762642398019E-2</c:v>
                </c:pt>
                <c:pt idx="436">
                  <c:v>1.3421126317902932E-2</c:v>
                </c:pt>
                <c:pt idx="437">
                  <c:v>1.3434614273615253E-2</c:v>
                </c:pt>
                <c:pt idx="438">
                  <c:v>1.3462053767465676E-2</c:v>
                </c:pt>
                <c:pt idx="439">
                  <c:v>1.3488446714360336E-2</c:v>
                </c:pt>
                <c:pt idx="440">
                  <c:v>1.3501874979020556E-2</c:v>
                </c:pt>
                <c:pt idx="441">
                  <c:v>1.3515291305470356E-2</c:v>
                </c:pt>
                <c:pt idx="442">
                  <c:v>1.3528695693789672E-2</c:v>
                </c:pt>
                <c:pt idx="443">
                  <c:v>1.3555975100869588E-2</c:v>
                </c:pt>
                <c:pt idx="444">
                  <c:v>1.3582193864642989E-2</c:v>
                </c:pt>
                <c:pt idx="445">
                  <c:v>1.3595538561910203E-2</c:v>
                </c:pt>
                <c:pt idx="446">
                  <c:v>1.3608871320807125E-2</c:v>
                </c:pt>
                <c:pt idx="447">
                  <c:v>1.3622192141573564E-2</c:v>
                </c:pt>
                <c:pt idx="448">
                  <c:v>1.3649311466465974E-2</c:v>
                </c:pt>
                <c:pt idx="449">
                  <c:v>1.3675356042375242E-2</c:v>
                </c:pt>
                <c:pt idx="450">
                  <c:v>1.3688617172089579E-2</c:v>
                </c:pt>
                <c:pt idx="451">
                  <c:v>1.3701866363433624E-2</c:v>
                </c:pt>
                <c:pt idx="452">
                  <c:v>1.371510361672712E-2</c:v>
                </c:pt>
                <c:pt idx="453">
                  <c:v>1.3748924625200942E-2</c:v>
                </c:pt>
                <c:pt idx="454">
                  <c:v>1.3781110809159003E-2</c:v>
                </c:pt>
                <c:pt idx="455">
                  <c:v>1.3781110809159003E-2</c:v>
                </c:pt>
                <c:pt idx="456">
                  <c:v>1.379427643295017E-2</c:v>
                </c:pt>
                <c:pt idx="457">
                  <c:v>1.3807430118530917E-2</c:v>
                </c:pt>
                <c:pt idx="458">
                  <c:v>1.3834229288800515E-2</c:v>
                </c:pt>
                <c:pt idx="459">
                  <c:v>1.3859925478350021E-2</c:v>
                </c:pt>
                <c:pt idx="460">
                  <c:v>1.3873019472718795E-2</c:v>
                </c:pt>
                <c:pt idx="461">
                  <c:v>1.3886101528797212E-2</c:v>
                </c:pt>
                <c:pt idx="462">
                  <c:v>1.3899171646665209E-2</c:v>
                </c:pt>
                <c:pt idx="463">
                  <c:v>1.3925810742847489E-2</c:v>
                </c:pt>
                <c:pt idx="464">
                  <c:v>1.3951332735633315E-2</c:v>
                </c:pt>
                <c:pt idx="465">
                  <c:v>1.3964343162289339E-2</c:v>
                </c:pt>
                <c:pt idx="466">
                  <c:v>1.3977341650655006E-2</c:v>
                </c:pt>
                <c:pt idx="467">
                  <c:v>1.3990328200730318E-2</c:v>
                </c:pt>
                <c:pt idx="468">
                  <c:v>1.4016807223651284E-2</c:v>
                </c:pt>
                <c:pt idx="469">
                  <c:v>1.4042155018607616E-2</c:v>
                </c:pt>
                <c:pt idx="470">
                  <c:v>1.4055081877391018E-2</c:v>
                </c:pt>
                <c:pt idx="471">
                  <c:v>1.4067996797964E-2</c:v>
                </c:pt>
                <c:pt idx="472">
                  <c:v>1.4080899780246625E-2</c:v>
                </c:pt>
                <c:pt idx="473">
                  <c:v>1.4107218729932924E-2</c:v>
                </c:pt>
                <c:pt idx="474">
                  <c:v>1.4132392326713372E-2</c:v>
                </c:pt>
                <c:pt idx="475">
                  <c:v>1.4145235617704088E-2</c:v>
                </c:pt>
                <c:pt idx="476">
                  <c:v>1.4158066970324512E-2</c:v>
                </c:pt>
                <c:pt idx="477">
                  <c:v>1.4190924676280581E-2</c:v>
                </c:pt>
                <c:pt idx="478">
                  <c:v>1.4222044659550903E-2</c:v>
                </c:pt>
                <c:pt idx="479">
                  <c:v>1.4222044659550903E-2</c:v>
                </c:pt>
                <c:pt idx="480">
                  <c:v>1.4234804382589061E-2</c:v>
                </c:pt>
                <c:pt idx="481">
                  <c:v>1.4247552167336863E-2</c:v>
                </c:pt>
                <c:pt idx="482">
                  <c:v>1.4260288013794309E-2</c:v>
                </c:pt>
                <c:pt idx="483">
                  <c:v>1.4286286813600668E-2</c:v>
                </c:pt>
                <c:pt idx="484">
                  <c:v>1.4311112016720529E-2</c:v>
                </c:pt>
                <c:pt idx="485">
                  <c:v>1.4323788171806129E-2</c:v>
                </c:pt>
                <c:pt idx="486">
                  <c:v>1.4343064243345083E-2</c:v>
                </c:pt>
                <c:pt idx="487">
                  <c:v>1.4374943388375527E-2</c:v>
                </c:pt>
                <c:pt idx="488">
                  <c:v>1.4374943388375527E-2</c:v>
                </c:pt>
                <c:pt idx="489">
                  <c:v>1.4399594397742632E-2</c:v>
                </c:pt>
                <c:pt idx="490">
                  <c:v>1.4412186984715802E-2</c:v>
                </c:pt>
                <c:pt idx="491">
                  <c:v>1.4424767633398616E-2</c:v>
                </c:pt>
                <c:pt idx="492">
                  <c:v>1.4437336343791074E-2</c:v>
                </c:pt>
                <c:pt idx="493">
                  <c:v>1.4463014983352451E-2</c:v>
                </c:pt>
                <c:pt idx="494">
                  <c:v>1.448749180229747E-2</c:v>
                </c:pt>
                <c:pt idx="495">
                  <c:v>1.4500000821078274E-2</c:v>
                </c:pt>
                <c:pt idx="496">
                  <c:v>1.4512497901648658E-2</c:v>
                </c:pt>
                <c:pt idx="497">
                  <c:v>1.4524983043928685E-2</c:v>
                </c:pt>
                <c:pt idx="498">
                  <c:v>1.4550501597279109E-2</c:v>
                </c:pt>
                <c:pt idx="499">
                  <c:v>1.4574804229745553E-2</c:v>
                </c:pt>
                <c:pt idx="500">
                  <c:v>1.4587229680413927E-2</c:v>
                </c:pt>
                <c:pt idx="501">
                  <c:v>1.4599643192791945E-2</c:v>
                </c:pt>
                <c:pt idx="502">
                  <c:v>1.461204476679967E-2</c:v>
                </c:pt>
                <c:pt idx="503">
                  <c:v>1.4637403228849877E-2</c:v>
                </c:pt>
                <c:pt idx="504">
                  <c:v>1.4661531679847073E-2</c:v>
                </c:pt>
                <c:pt idx="505">
                  <c:v>1.4673873562243145E-2</c:v>
                </c:pt>
                <c:pt idx="506">
                  <c:v>1.4686203506348861E-2</c:v>
                </c:pt>
                <c:pt idx="507">
                  <c:v>1.4698520797855608E-2</c:v>
                </c:pt>
                <c:pt idx="508">
                  <c:v>1.4736567578669479E-2</c:v>
                </c:pt>
                <c:pt idx="509">
                  <c:v>1.4772088128163219E-2</c:v>
                </c:pt>
                <c:pt idx="510">
                  <c:v>1.478429256578373E-2</c:v>
                </c:pt>
                <c:pt idx="511">
                  <c:v>1.4815637047813635E-2</c:v>
                </c:pt>
                <c:pt idx="512">
                  <c:v>1.4845071393354559E-2</c:v>
                </c:pt>
                <c:pt idx="513">
                  <c:v>1.4857178486682443E-2</c:v>
                </c:pt>
                <c:pt idx="514">
                  <c:v>1.4869269356108106E-2</c:v>
                </c:pt>
                <c:pt idx="515">
                  <c:v>1.4894013171025122E-2</c:v>
                </c:pt>
                <c:pt idx="516">
                  <c:v>1.4917470593109883E-2</c:v>
                </c:pt>
                <c:pt idx="517">
                  <c:v>1.4929480342225077E-2</c:v>
                </c:pt>
                <c:pt idx="518">
                  <c:v>1.5013094312612552E-2</c:v>
                </c:pt>
                <c:pt idx="519">
                  <c:v>1.5095913303957431E-2</c:v>
                </c:pt>
                <c:pt idx="520">
                  <c:v>1.5177937315620227E-2</c:v>
                </c:pt>
                <c:pt idx="521">
                  <c:v>1.5259166347201258E-2</c:v>
                </c:pt>
                <c:pt idx="522">
                  <c:v>1.5339600398061037E-2</c:v>
                </c:pt>
                <c:pt idx="523">
                  <c:v>1.5419239467719947E-2</c:v>
                </c:pt>
                <c:pt idx="524">
                  <c:v>1.54980835555385E-2</c:v>
                </c:pt>
                <c:pt idx="525">
                  <c:v>1.5576132661196951E-2</c:v>
                </c:pt>
                <c:pt idx="526">
                  <c:v>1.5653386784055812E-2</c:v>
                </c:pt>
                <c:pt idx="527">
                  <c:v>1.572984592355553E-2</c:v>
                </c:pt>
                <c:pt idx="528">
                  <c:v>1.5805510079216489E-2</c:v>
                </c:pt>
                <c:pt idx="529">
                  <c:v>1.5901624424818905E-2</c:v>
                </c:pt>
                <c:pt idx="530">
                  <c:v>1.5975471472815528E-2</c:v>
                </c:pt>
                <c:pt idx="531">
                  <c:v>1.604852353537467E-2</c:v>
                </c:pt>
                <c:pt idx="532">
                  <c:v>1.612078061193678E-2</c:v>
                </c:pt>
                <c:pt idx="533">
                  <c:v>1.6192242702182114E-2</c:v>
                </c:pt>
                <c:pt idx="534">
                  <c:v>1.6262909805551118E-2</c:v>
                </c:pt>
                <c:pt idx="535">
                  <c:v>1.6332781921484241E-2</c:v>
                </c:pt>
                <c:pt idx="536">
                  <c:v>1.6401859049741674E-2</c:v>
                </c:pt>
                <c:pt idx="537">
                  <c:v>1.6470141189683929E-2</c:v>
                </c:pt>
                <c:pt idx="538">
                  <c:v>1.6537628340911326E-2</c:v>
                </c:pt>
                <c:pt idx="539">
                  <c:v>1.6604320502864311E-2</c:v>
                </c:pt>
                <c:pt idx="540">
                  <c:v>1.6670217675383014E-2</c:v>
                </c:pt>
                <c:pt idx="541">
                  <c:v>1.6735319857827946E-2</c:v>
                </c:pt>
                <c:pt idx="542">
                  <c:v>1.679962704971949E-2</c:v>
                </c:pt>
                <c:pt idx="543">
                  <c:v>1.6863139250737902E-2</c:v>
                </c:pt>
                <c:pt idx="544">
                  <c:v>1.6925856460483502E-2</c:v>
                </c:pt>
                <c:pt idx="545">
                  <c:v>1.6987778678476673E-2</c:v>
                </c:pt>
                <c:pt idx="546">
                  <c:v>1.7048905904317735E-2</c:v>
                </c:pt>
                <c:pt idx="547">
                  <c:v>1.7109238137607008E-2</c:v>
                </c:pt>
                <c:pt idx="548">
                  <c:v>1.7168775377944812E-2</c:v>
                </c:pt>
                <c:pt idx="549">
                  <c:v>1.7227517624931465E-2</c:v>
                </c:pt>
                <c:pt idx="550">
                  <c:v>1.7285464878247225E-2</c:v>
                </c:pt>
                <c:pt idx="551">
                  <c:v>1.7342617137412475E-2</c:v>
                </c:pt>
                <c:pt idx="552">
                  <c:v>1.7398974402027534E-2</c:v>
                </c:pt>
                <c:pt idx="553">
                  <c:v>1.7454536671772658E-2</c:v>
                </c:pt>
                <c:pt idx="554">
                  <c:v>1.7509303946408039E-2</c:v>
                </c:pt>
                <c:pt idx="555">
                  <c:v>1.7563276225294189E-2</c:v>
                </c:pt>
                <c:pt idx="556">
                  <c:v>1.7616453508351171E-2</c:v>
                </c:pt>
                <c:pt idx="557">
                  <c:v>1.7668835795019433E-2</c:v>
                </c:pt>
                <c:pt idx="558">
                  <c:v>1.7720423085059167E-2</c:v>
                </c:pt>
                <c:pt idx="559">
                  <c:v>1.7771215378070693E-2</c:v>
                </c:pt>
                <c:pt idx="560">
                  <c:v>1.7821212673814202E-2</c:v>
                </c:pt>
                <c:pt idx="561">
                  <c:v>1.7870414971810078E-2</c:v>
                </c:pt>
                <c:pt idx="562">
                  <c:v>1.7933394778379963E-2</c:v>
                </c:pt>
                <c:pt idx="563">
                  <c:v>1.7966434573599699E-2</c:v>
                </c:pt>
                <c:pt idx="564">
                  <c:v>1.8013251876674019E-2</c:v>
                </c:pt>
                <c:pt idx="565">
                  <c:v>1.8059274180881602E-2</c:v>
                </c:pt>
                <c:pt idx="566">
                  <c:v>1.8104501485822766E-2</c:v>
                </c:pt>
                <c:pt idx="567">
                  <c:v>1.8178347299766529E-2</c:v>
                </c:pt>
                <c:pt idx="568">
                  <c:v>1.82192018125793E-2</c:v>
                </c:pt>
                <c:pt idx="569">
                  <c:v>1.8263559265969675E-2</c:v>
                </c:pt>
                <c:pt idx="570">
                  <c:v>1.8314083879582554E-2</c:v>
                </c:pt>
                <c:pt idx="571">
                  <c:v>1.8351858606449056E-2</c:v>
                </c:pt>
                <c:pt idx="572">
                  <c:v>1.8395800493458125E-2</c:v>
                </c:pt>
                <c:pt idx="573">
                  <c:v>1.8439603858073639E-2</c:v>
                </c:pt>
                <c:pt idx="574">
                  <c:v>1.8489495227109742E-2</c:v>
                </c:pt>
                <c:pt idx="575">
                  <c:v>1.8526795020363807E-2</c:v>
                </c:pt>
                <c:pt idx="576">
                  <c:v>1.8570182817958525E-2</c:v>
                </c:pt>
                <c:pt idx="577">
                  <c:v>1.8613432092999815E-2</c:v>
                </c:pt>
                <c:pt idx="578">
                  <c:v>1.8656542845567614E-2</c:v>
                </c:pt>
                <c:pt idx="579">
                  <c:v>1.8699515075502049E-2</c:v>
                </c:pt>
                <c:pt idx="580">
                  <c:v>1.8742348782883056E-2</c:v>
                </c:pt>
                <c:pt idx="581">
                  <c:v>1.8785043967470827E-2</c:v>
                </c:pt>
                <c:pt idx="582">
                  <c:v>1.8827600629425234E-2</c:v>
                </c:pt>
                <c:pt idx="583">
                  <c:v>1.8882112793967565E-2</c:v>
                </c:pt>
                <c:pt idx="584">
                  <c:v>1.8912298384874404E-2</c:v>
                </c:pt>
                <c:pt idx="585">
                  <c:v>1.8960448326588164E-2</c:v>
                </c:pt>
                <c:pt idx="586">
                  <c:v>1.8996442048910822E-2</c:v>
                </c:pt>
                <c:pt idx="587">
                  <c:v>1.9038306096499369E-2</c:v>
                </c:pt>
                <c:pt idx="588">
                  <c:v>1.9085981102362481E-2</c:v>
                </c:pt>
                <c:pt idx="589">
                  <c:v>1.912161862257733E-2</c:v>
                </c:pt>
                <c:pt idx="590">
                  <c:v>1.9163067100986808E-2</c:v>
                </c:pt>
                <c:pt idx="591">
                  <c:v>1.920437705620337E-2</c:v>
                </c:pt>
                <c:pt idx="592">
                  <c:v>1.9245548488227016E-2</c:v>
                </c:pt>
                <c:pt idx="593">
                  <c:v>1.9286581396977809E-2</c:v>
                </c:pt>
                <c:pt idx="594">
                  <c:v>1.932747578245575E-2</c:v>
                </c:pt>
                <c:pt idx="595">
                  <c:v>1.9368231644500966E-2</c:v>
                </c:pt>
                <c:pt idx="596">
                  <c:v>1.9408848983193394E-2</c:v>
                </c:pt>
                <c:pt idx="597">
                  <c:v>1.9449327798533034E-2</c:v>
                </c:pt>
                <c:pt idx="598">
                  <c:v>1.9489668090280077E-2</c:v>
                </c:pt>
                <c:pt idx="599">
                  <c:v>1.9529869858514459E-2</c:v>
                </c:pt>
                <c:pt idx="600">
                  <c:v>1.9569933103156245E-2</c:v>
                </c:pt>
                <c:pt idx="601">
                  <c:v>1.9615550047697994E-2</c:v>
                </c:pt>
                <c:pt idx="602">
                  <c:v>1.9655316455944316E-2</c:v>
                </c:pt>
                <c:pt idx="603">
                  <c:v>1.9689291695126343E-2</c:v>
                </c:pt>
                <c:pt idx="604">
                  <c:v>1.9728800844998062E-2</c:v>
                </c:pt>
                <c:pt idx="605">
                  <c:v>1.9768171471037377E-2</c:v>
                </c:pt>
                <c:pt idx="606">
                  <c:v>1.9807403573244287E-2</c:v>
                </c:pt>
                <c:pt idx="607">
                  <c:v>1.9846497151538856E-2</c:v>
                </c:pt>
                <c:pt idx="608">
                  <c:v>1.9891005905501302E-2</c:v>
                </c:pt>
                <c:pt idx="609">
                  <c:v>1.9924268736231099E-2</c:v>
                </c:pt>
                <c:pt idx="610">
                  <c:v>1.9962946742468901E-2</c:v>
                </c:pt>
                <c:pt idx="611">
                  <c:v>2.0001486224714426E-2</c:v>
                </c:pt>
                <c:pt idx="612">
                  <c:v>2.0045361725786748E-2</c:v>
                </c:pt>
                <c:pt idx="613">
                  <c:v>2.0078149616669094E-2</c:v>
                </c:pt>
                <c:pt idx="614">
                  <c:v>2.0116273526378237E-2</c:v>
                </c:pt>
                <c:pt idx="615">
                  <c:v>2.0154258911855294E-2</c:v>
                </c:pt>
                <c:pt idx="616">
                  <c:v>2.0192105772940394E-2</c:v>
                </c:pt>
                <c:pt idx="617">
                  <c:v>2.0229814109713473E-2</c:v>
                </c:pt>
                <c:pt idx="618">
                  <c:v>2.0267384554948364E-2</c:v>
                </c:pt>
                <c:pt idx="619">
                  <c:v>2.0313545307688585E-2</c:v>
                </c:pt>
                <c:pt idx="620">
                  <c:v>2.0347880454494316E-2</c:v>
                </c:pt>
                <c:pt idx="621">
                  <c:v>2.0385519881749303E-2</c:v>
                </c:pt>
                <c:pt idx="622">
                  <c:v>2.0423206828832363E-2</c:v>
                </c:pt>
                <c:pt idx="623">
                  <c:v>2.0460941295743496E-2</c:v>
                </c:pt>
                <c:pt idx="624">
                  <c:v>2.0498723282642572E-2</c:v>
                </c:pt>
                <c:pt idx="625">
                  <c:v>2.0536552789369722E-2</c:v>
                </c:pt>
                <c:pt idx="626">
                  <c:v>2.0574429816084816E-2</c:v>
                </c:pt>
                <c:pt idx="627">
                  <c:v>2.0612354362707919E-2</c:v>
                </c:pt>
                <c:pt idx="628">
                  <c:v>2.0650326429318966E-2</c:v>
                </c:pt>
                <c:pt idx="629">
                  <c:v>2.0688346015917958E-2</c:v>
                </c:pt>
                <c:pt idx="630">
                  <c:v>2.0726413122424958E-2</c:v>
                </c:pt>
                <c:pt idx="631">
                  <c:v>2.0764527748999839E-2</c:v>
                </c:pt>
                <c:pt idx="632">
                  <c:v>2.0802689895562665E-2</c:v>
                </c:pt>
                <c:pt idx="633">
                  <c:v>2.0840899562193371E-2</c:v>
                </c:pt>
                <c:pt idx="634">
                  <c:v>2.0890096101755518E-2</c:v>
                </c:pt>
                <c:pt idx="635">
                  <c:v>2.0928414385661398E-2</c:v>
                </c:pt>
                <c:pt idx="636">
                  <c:v>2.0966780189635159E-2</c:v>
                </c:pt>
                <c:pt idx="637">
                  <c:v>2.1005193513756737E-2</c:v>
                </c:pt>
                <c:pt idx="638">
                  <c:v>2.1043654357866259E-2</c:v>
                </c:pt>
                <c:pt idx="639">
                  <c:v>2.1082162722203535E-2</c:v>
                </c:pt>
                <c:pt idx="640">
                  <c:v>2.1120718606688627E-2</c:v>
                </c:pt>
                <c:pt idx="641">
                  <c:v>2.1159322011241599E-2</c:v>
                </c:pt>
                <c:pt idx="642">
                  <c:v>2.1197972936022325E-2</c:v>
                </c:pt>
                <c:pt idx="643">
                  <c:v>2.1236671381030803E-2</c:v>
                </c:pt>
                <c:pt idx="644">
                  <c:v>2.1275417346187098E-2</c:v>
                </c:pt>
                <c:pt idx="645">
                  <c:v>2.1324424960993404E-2</c:v>
                </c:pt>
                <c:pt idx="646">
                  <c:v>2.1353051837262882E-2</c:v>
                </c:pt>
                <c:pt idx="647">
                  <c:v>2.1391940363182371E-2</c:v>
                </c:pt>
                <c:pt idx="648">
                  <c:v>2.1430876409329613E-2</c:v>
                </c:pt>
                <c:pt idx="649">
                  <c:v>2.1469859975704608E-2</c:v>
                </c:pt>
                <c:pt idx="650">
                  <c:v>2.1508891062467228E-2</c:v>
                </c:pt>
                <c:pt idx="651">
                  <c:v>2.1547969669537537E-2</c:v>
                </c:pt>
                <c:pt idx="652">
                  <c:v>2.1587095796915534E-2</c:v>
                </c:pt>
                <c:pt idx="653">
                  <c:v>2.162626944460122E-2</c:v>
                </c:pt>
                <c:pt idx="654">
                  <c:v>2.1665490612754468E-2</c:v>
                </c:pt>
                <c:pt idx="655">
                  <c:v>2.1704759301215404E-2</c:v>
                </c:pt>
                <c:pt idx="656">
                  <c:v>2.1744075510063965E-2</c:v>
                </c:pt>
                <c:pt idx="657">
                  <c:v>2.1783439239300151E-2</c:v>
                </c:pt>
                <c:pt idx="658">
                  <c:v>2.1822850489003898E-2</c:v>
                </c:pt>
                <c:pt idx="659">
                  <c:v>2.1862309259095269E-2</c:v>
                </c:pt>
                <c:pt idx="660">
                  <c:v>2.1901815549654202E-2</c:v>
                </c:pt>
                <c:pt idx="661">
                  <c:v>2.1941369360680696E-2</c:v>
                </c:pt>
                <c:pt idx="662">
                  <c:v>2.1980970692174751E-2</c:v>
                </c:pt>
                <c:pt idx="663">
                  <c:v>2.2020619544216302E-2</c:v>
                </c:pt>
                <c:pt idx="664">
                  <c:v>2.2060315916805351E-2</c:v>
                </c:pt>
                <c:pt idx="665">
                  <c:v>2.2100059809861961E-2</c:v>
                </c:pt>
                <c:pt idx="666">
                  <c:v>2.2152592269764071E-2</c:v>
                </c:pt>
                <c:pt idx="667">
                  <c:v>2.2179690157617671E-2</c:v>
                </c:pt>
                <c:pt idx="668">
                  <c:v>2.2219576612316772E-2</c:v>
                </c:pt>
                <c:pt idx="669">
                  <c:v>2.2259510587723241E-2</c:v>
                </c:pt>
                <c:pt idx="670">
                  <c:v>2.2313584528184549E-2</c:v>
                </c:pt>
                <c:pt idx="671">
                  <c:v>2.2349709561912956E-2</c:v>
                </c:pt>
                <c:pt idx="672">
                  <c:v>2.237859229869521E-2</c:v>
                </c:pt>
                <c:pt idx="673">
                  <c:v>2.2417751493621907E-2</c:v>
                </c:pt>
                <c:pt idx="674">
                  <c:v>2.2456636588046308E-2</c:v>
                </c:pt>
                <c:pt idx="675">
                  <c:v>2.2495247581888478E-2</c:v>
                </c:pt>
                <c:pt idx="676">
                  <c:v>2.253358447506848E-2</c:v>
                </c:pt>
                <c:pt idx="677">
                  <c:v>2.2571647267346506E-2</c:v>
                </c:pt>
                <c:pt idx="678">
                  <c:v>2.2609435958802493E-2</c:v>
                </c:pt>
                <c:pt idx="679">
                  <c:v>2.2646950549356504E-2</c:v>
                </c:pt>
                <c:pt idx="680">
                  <c:v>2.2684191038848667E-2</c:v>
                </c:pt>
                <c:pt idx="681">
                  <c:v>2.2721157427278982E-2</c:v>
                </c:pt>
                <c:pt idx="682">
                  <c:v>2.2757849714407641E-2</c:v>
                </c:pt>
                <c:pt idx="683">
                  <c:v>2.2794267900234644E-2</c:v>
                </c:pt>
                <c:pt idx="684">
                  <c:v>2.2843581426329251E-2</c:v>
                </c:pt>
                <c:pt idx="685">
                  <c:v>2.2866281967743873E-2</c:v>
                </c:pt>
                <c:pt idx="686">
                  <c:v>2.2901877849266228E-2</c:v>
                </c:pt>
                <c:pt idx="687">
                  <c:v>2.2937199629167182E-2</c:v>
                </c:pt>
                <c:pt idx="688">
                  <c:v>2.2972247307286864E-2</c:v>
                </c:pt>
                <c:pt idx="689">
                  <c:v>2.3007020883705209E-2</c:v>
                </c:pt>
                <c:pt idx="690">
                  <c:v>2.3041520358262346E-2</c:v>
                </c:pt>
                <c:pt idx="691">
                  <c:v>2.3075745730798403E-2</c:v>
                </c:pt>
                <c:pt idx="692">
                  <c:v>2.3109697001393315E-2</c:v>
                </c:pt>
                <c:pt idx="693">
                  <c:v>2.314337416988721E-2</c:v>
                </c:pt>
                <c:pt idx="694">
                  <c:v>2.3176777236120216E-2</c:v>
                </c:pt>
                <c:pt idx="695">
                  <c:v>2.3209906200252206E-2</c:v>
                </c:pt>
                <c:pt idx="696">
                  <c:v>2.3242761061963435E-2</c:v>
                </c:pt>
                <c:pt idx="697">
                  <c:v>2.3275341821253903E-2</c:v>
                </c:pt>
                <c:pt idx="698">
                  <c:v>2.330764847812361E-2</c:v>
                </c:pt>
                <c:pt idx="699">
                  <c:v>2.3339681032412685E-2</c:v>
                </c:pt>
                <c:pt idx="700">
                  <c:v>2.337143948404119E-2</c:v>
                </c:pt>
                <c:pt idx="701">
                  <c:v>2.3402923833089062E-2</c:v>
                </c:pt>
                <c:pt idx="702">
                  <c:v>2.3434134079316493E-2</c:v>
                </c:pt>
                <c:pt idx="703">
                  <c:v>2.3465070222643547E-2</c:v>
                </c:pt>
                <c:pt idx="704">
                  <c:v>2.349573226315016E-2</c:v>
                </c:pt>
                <c:pt idx="705">
                  <c:v>2.3526120200596523E-2</c:v>
                </c:pt>
                <c:pt idx="706">
                  <c:v>2.3556234035062573E-2</c:v>
                </c:pt>
                <c:pt idx="707">
                  <c:v>2.3586073766388438E-2</c:v>
                </c:pt>
                <c:pt idx="708">
                  <c:v>2.3615639394494181E-2</c:v>
                </c:pt>
                <c:pt idx="709">
                  <c:v>2.3644930919459739E-2</c:v>
                </c:pt>
                <c:pt idx="710">
                  <c:v>2.3673948341045303E-2</c:v>
                </c:pt>
                <c:pt idx="711">
                  <c:v>2.3702691659250874E-2</c:v>
                </c:pt>
                <c:pt idx="712">
                  <c:v>2.3731160873996515E-2</c:v>
                </c:pt>
                <c:pt idx="713">
                  <c:v>2.3759355985202291E-2</c:v>
                </c:pt>
                <c:pt idx="714">
                  <c:v>2.3787276992788264E-2</c:v>
                </c:pt>
                <c:pt idx="715">
                  <c:v>2.3814923896834372E-2</c:v>
                </c:pt>
                <c:pt idx="716">
                  <c:v>2.3851645392998222E-2</c:v>
                </c:pt>
                <c:pt idx="717">
                  <c:v>2.3869395393667503E-2</c:v>
                </c:pt>
                <c:pt idx="718">
                  <c:v>2.3905419183831711E-2</c:v>
                </c:pt>
                <c:pt idx="719">
                  <c:v>2.392277047514213E-2</c:v>
                </c:pt>
                <c:pt idx="720">
                  <c:v>2.3949046860050061E-2</c:v>
                </c:pt>
                <c:pt idx="721">
                  <c:v>2.3975049140858573E-2</c:v>
                </c:pt>
                <c:pt idx="722">
                  <c:v>2.4013924786361329E-2</c:v>
                </c:pt>
                <c:pt idx="723">
                  <c:v>2.4044468581134737E-2</c:v>
                </c:pt>
                <c:pt idx="724">
                  <c:v>2.4060525845479575E-2</c:v>
                </c:pt>
                <c:pt idx="725">
                  <c:v>2.4088279388876366E-2</c:v>
                </c:pt>
                <c:pt idx="726">
                  <c:v>2.4110672342754214E-2</c:v>
                </c:pt>
                <c:pt idx="727">
                  <c:v>2.4135490628554024E-2</c:v>
                </c:pt>
                <c:pt idx="728">
                  <c:v>2.4160138938986719E-2</c:v>
                </c:pt>
                <c:pt idx="729">
                  <c:v>2.4184617273972364E-2</c:v>
                </c:pt>
                <c:pt idx="730">
                  <c:v>2.4211468497570277E-2</c:v>
                </c:pt>
                <c:pt idx="731">
                  <c:v>2.423306401709624E-2</c:v>
                </c:pt>
                <c:pt idx="732">
                  <c:v>2.4257032425021308E-2</c:v>
                </c:pt>
                <c:pt idx="733">
                  <c:v>2.4280830857072999E-2</c:v>
                </c:pt>
                <c:pt idx="734">
                  <c:v>2.4304459313144733E-2</c:v>
                </c:pt>
                <c:pt idx="735">
                  <c:v>2.4327917793129927E-2</c:v>
                </c:pt>
                <c:pt idx="736">
                  <c:v>2.4351206296922001E-2</c:v>
                </c:pt>
                <c:pt idx="737">
                  <c:v>2.4374324824441018E-2</c:v>
                </c:pt>
                <c:pt idx="738">
                  <c:v>2.4405403044012175E-2</c:v>
                </c:pt>
                <c:pt idx="739">
                  <c:v>2.4420051950260202E-2</c:v>
                </c:pt>
                <c:pt idx="740">
                  <c:v>2.444509778662507E-2</c:v>
                </c:pt>
                <c:pt idx="741">
                  <c:v>2.4465099169734827E-2</c:v>
                </c:pt>
                <c:pt idx="742">
                  <c:v>2.4487367814396421E-2</c:v>
                </c:pt>
                <c:pt idx="743">
                  <c:v>2.4509466482172115E-2</c:v>
                </c:pt>
                <c:pt idx="744">
                  <c:v>2.4533789878835588E-2</c:v>
                </c:pt>
                <c:pt idx="745">
                  <c:v>2.455315388679935E-2</c:v>
                </c:pt>
                <c:pt idx="746">
                  <c:v>2.4574742623437729E-2</c:v>
                </c:pt>
                <c:pt idx="747">
                  <c:v>2.4596161382843817E-2</c:v>
                </c:pt>
                <c:pt idx="748">
                  <c:v>2.4617410164911036E-2</c:v>
                </c:pt>
                <c:pt idx="749">
                  <c:v>2.4640830278659376E-2</c:v>
                </c:pt>
                <c:pt idx="750">
                  <c:v>2.4659397796762406E-2</c:v>
                </c:pt>
                <c:pt idx="751">
                  <c:v>2.4680136646333395E-2</c:v>
                </c:pt>
                <c:pt idx="752">
                  <c:v>2.4700705518219124E-2</c:v>
                </c:pt>
                <c:pt idx="753">
                  <c:v>2.4721104412366302E-2</c:v>
                </c:pt>
                <c:pt idx="754">
                  <c:v>2.4741333328641701E-2</c:v>
                </c:pt>
                <c:pt idx="755">
                  <c:v>2.4761392266965387E-2</c:v>
                </c:pt>
                <c:pt idx="756">
                  <c:v>2.4781281227257423E-2</c:v>
                </c:pt>
                <c:pt idx="757">
                  <c:v>2.4803255540539748E-2</c:v>
                </c:pt>
                <c:pt idx="758">
                  <c:v>2.4822793749690319E-2</c:v>
                </c:pt>
                <c:pt idx="759">
                  <c:v>2.4839928239197562E-2</c:v>
                </c:pt>
                <c:pt idx="760">
                  <c:v>2.4859137286590283E-2</c:v>
                </c:pt>
                <c:pt idx="761">
                  <c:v>2.4878176355498383E-2</c:v>
                </c:pt>
                <c:pt idx="762">
                  <c:v>2.4897045445921862E-2</c:v>
                </c:pt>
                <c:pt idx="763">
                  <c:v>2.4917934958961219E-2</c:v>
                </c:pt>
                <c:pt idx="764">
                  <c:v>2.493427369083534E-2</c:v>
                </c:pt>
                <c:pt idx="765">
                  <c:v>2.4952632845192113E-2</c:v>
                </c:pt>
                <c:pt idx="766">
                  <c:v>2.4970822020717875E-2</c:v>
                </c:pt>
                <c:pt idx="767">
                  <c:v>2.4988841217332691E-2</c:v>
                </c:pt>
                <c:pt idx="768">
                  <c:v>2.5010022603471072E-2</c:v>
                </c:pt>
                <c:pt idx="769">
                  <c:v>2.5024369673483093E-2</c:v>
                </c:pt>
                <c:pt idx="770">
                  <c:v>2.5041878932912098E-2</c:v>
                </c:pt>
                <c:pt idx="771">
                  <c:v>2.5059218213110412E-2</c:v>
                </c:pt>
                <c:pt idx="772">
                  <c:v>2.50763875139981E-2</c:v>
                </c:pt>
                <c:pt idx="773">
                  <c:v>2.5093386835548515E-2</c:v>
                </c:pt>
                <c:pt idx="774">
                  <c:v>2.5114404882259578E-2</c:v>
                </c:pt>
                <c:pt idx="775">
                  <c:v>2.5129203054359284E-2</c:v>
                </c:pt>
                <c:pt idx="776">
                  <c:v>2.5144037796973606E-2</c:v>
                </c:pt>
                <c:pt idx="777">
                  <c:v>2.5163094577707046E-2</c:v>
                </c:pt>
                <c:pt idx="778">
                  <c:v>2.5178010179507382E-2</c:v>
                </c:pt>
                <c:pt idx="779">
                  <c:v>2.5195063591922917E-2</c:v>
                </c:pt>
                <c:pt idx="780">
                  <c:v>2.5212161818437551E-2</c:v>
                </c:pt>
                <c:pt idx="781">
                  <c:v>2.5229304859131219E-2</c:v>
                </c:pt>
                <c:pt idx="782">
                  <c:v>2.5248607701768844E-2</c:v>
                </c:pt>
                <c:pt idx="783">
                  <c:v>2.5263725382975721E-2</c:v>
                </c:pt>
                <c:pt idx="784">
                  <c:v>2.5281002866179847E-2</c:v>
                </c:pt>
                <c:pt idx="785">
                  <c:v>2.5298325163563007E-2</c:v>
                </c:pt>
                <c:pt idx="786">
                  <c:v>2.5315692275231783E-2</c:v>
                </c:pt>
                <c:pt idx="787">
                  <c:v>2.5333104201159529E-2</c:v>
                </c:pt>
                <c:pt idx="788">
                  <c:v>2.53505609413196E-2</c:v>
                </c:pt>
                <c:pt idx="789">
                  <c:v>2.5373788119580354E-2</c:v>
                </c:pt>
                <c:pt idx="790">
                  <c:v>2.5385608864603171E-2</c:v>
                </c:pt>
                <c:pt idx="791">
                  <c:v>2.5403200047700025E-2</c:v>
                </c:pt>
                <c:pt idx="792">
                  <c:v>2.5422995313939545E-2</c:v>
                </c:pt>
                <c:pt idx="793">
                  <c:v>2.5438516857017035E-2</c:v>
                </c:pt>
                <c:pt idx="794">
                  <c:v>2.545624248323719E-2</c:v>
                </c:pt>
                <c:pt idx="795">
                  <c:v>2.5474012923902833E-2</c:v>
                </c:pt>
                <c:pt idx="796">
                  <c:v>2.5494005272672648E-2</c:v>
                </c:pt>
                <c:pt idx="797">
                  <c:v>2.5509688248490647E-2</c:v>
                </c:pt>
                <c:pt idx="798">
                  <c:v>2.5527593132519399E-2</c:v>
                </c:pt>
                <c:pt idx="799">
                  <c:v>2.5545542831020285E-2</c:v>
                </c:pt>
                <c:pt idx="800">
                  <c:v>2.5563537344019949E-2</c:v>
                </c:pt>
                <c:pt idx="801">
                  <c:v>2.5581576671571682E-2</c:v>
                </c:pt>
                <c:pt idx="802">
                  <c:v>2.5599660813622194E-2</c:v>
                </c:pt>
                <c:pt idx="803">
                  <c:v>2.5617789770304711E-2</c:v>
                </c:pt>
                <c:pt idx="804">
                  <c:v>2.5635963541565943E-2</c:v>
                </c:pt>
                <c:pt idx="805">
                  <c:v>2.5654182127405889E-2</c:v>
                </c:pt>
                <c:pt idx="806">
                  <c:v>2.5672445527931131E-2</c:v>
                </c:pt>
                <c:pt idx="807">
                  <c:v>2.5690753743061734E-2</c:v>
                </c:pt>
                <c:pt idx="808">
                  <c:v>2.5709106772877632E-2</c:v>
                </c:pt>
                <c:pt idx="809">
                  <c:v>2.5729740092816922E-2</c:v>
                </c:pt>
                <c:pt idx="810">
                  <c:v>2.5748187271801282E-2</c:v>
                </c:pt>
                <c:pt idx="811">
                  <c:v>2.5764434750623622E-2</c:v>
                </c:pt>
                <c:pt idx="812">
                  <c:v>2.5782967039367222E-2</c:v>
                </c:pt>
                <c:pt idx="813">
                  <c:v>2.5801544142876054E-2</c:v>
                </c:pt>
                <c:pt idx="814">
                  <c:v>2.5820166061176764E-2</c:v>
                </c:pt>
                <c:pt idx="815">
                  <c:v>2.5841095450571672E-2</c:v>
                </c:pt>
                <c:pt idx="816">
                  <c:v>2.5857544342287042E-2</c:v>
                </c:pt>
                <c:pt idx="817">
                  <c:v>2.5876300705096611E-2</c:v>
                </c:pt>
                <c:pt idx="818">
                  <c:v>2.5895101882831284E-2</c:v>
                </c:pt>
                <c:pt idx="819">
                  <c:v>2.5913947875437771E-2</c:v>
                </c:pt>
                <c:pt idx="820">
                  <c:v>2.5936375339350448E-2</c:v>
                </c:pt>
                <c:pt idx="821">
                  <c:v>2.5951774305452702E-2</c:v>
                </c:pt>
                <c:pt idx="822">
                  <c:v>2.5970754742914437E-2</c:v>
                </c:pt>
                <c:pt idx="823">
                  <c:v>2.5989779995354567E-2</c:v>
                </c:pt>
                <c:pt idx="824">
                  <c:v>2.6008850062799738E-2</c:v>
                </c:pt>
                <c:pt idx="825">
                  <c:v>2.6027964945276594E-2</c:v>
                </c:pt>
                <c:pt idx="826">
                  <c:v>2.6051708140851559E-2</c:v>
                </c:pt>
                <c:pt idx="827">
                  <c:v>2.6068343979945841E-2</c:v>
                </c:pt>
                <c:pt idx="828">
                  <c:v>2.6084763186213777E-2</c:v>
                </c:pt>
                <c:pt idx="829">
                  <c:v>2.6105474999145173E-2</c:v>
                </c:pt>
                <c:pt idx="830">
                  <c:v>2.6121431211576507E-2</c:v>
                </c:pt>
                <c:pt idx="831">
                  <c:v>2.6139393440320902E-2</c:v>
                </c:pt>
                <c:pt idx="832">
                  <c:v>2.6157107812929681E-2</c:v>
                </c:pt>
                <c:pt idx="833">
                  <c:v>2.6174574329349554E-2</c:v>
                </c:pt>
                <c:pt idx="834">
                  <c:v>2.6193964768217448E-2</c:v>
                </c:pt>
                <c:pt idx="835">
                  <c:v>2.6208763793036383E-2</c:v>
                </c:pt>
                <c:pt idx="836">
                  <c:v>2.6225486740116821E-2</c:v>
                </c:pt>
                <c:pt idx="837">
                  <c:v>2.6241961830555383E-2</c:v>
                </c:pt>
                <c:pt idx="838">
                  <c:v>2.6258189064245485E-2</c:v>
                </c:pt>
                <c:pt idx="839">
                  <c:v>2.6274168441080548E-2</c:v>
                </c:pt>
                <c:pt idx="840">
                  <c:v>2.6294647226547951E-2</c:v>
                </c:pt>
                <c:pt idx="841">
                  <c:v>2.6305383623839163E-2</c:v>
                </c:pt>
                <c:pt idx="842">
                  <c:v>2.6320619429522907E-2</c:v>
                </c:pt>
                <c:pt idx="843">
                  <c:v>2.6335607377978576E-2</c:v>
                </c:pt>
                <c:pt idx="844">
                  <c:v>2.6350347469126234E-2</c:v>
                </c:pt>
                <c:pt idx="845">
                  <c:v>2.6366829353863253E-2</c:v>
                </c:pt>
                <c:pt idx="846">
                  <c:v>2.6379084079044546E-2</c:v>
                </c:pt>
                <c:pt idx="847">
                  <c:v>2.6393080597655327E-2</c:v>
                </c:pt>
                <c:pt idx="848">
                  <c:v>2.6408768870822552E-2</c:v>
                </c:pt>
                <c:pt idx="849">
                  <c:v>2.6420330061727171E-2</c:v>
                </c:pt>
                <c:pt idx="850">
                  <c:v>2.6433583007028361E-2</c:v>
                </c:pt>
                <c:pt idx="851">
                  <c:v>2.6446588094382051E-2</c:v>
                </c:pt>
                <c:pt idx="852">
                  <c:v>2.6459345323734951E-2</c:v>
                </c:pt>
                <c:pt idx="853">
                  <c:v>2.6471854694980479E-2</c:v>
                </c:pt>
                <c:pt idx="854">
                  <c:v>2.6484116208065345E-2</c:v>
                </c:pt>
                <c:pt idx="855">
                  <c:v>2.6496129862882967E-2</c:v>
                </c:pt>
                <c:pt idx="856">
                  <c:v>2.6507895659380054E-2</c:v>
                </c:pt>
                <c:pt idx="857">
                  <c:v>2.6519413597476671E-2</c:v>
                </c:pt>
                <c:pt idx="858">
                  <c:v>2.6530683677146172E-2</c:v>
                </c:pt>
                <c:pt idx="859">
                  <c:v>2.6541705898228685E-2</c:v>
                </c:pt>
                <c:pt idx="860">
                  <c:v>2.6552480260724209E-2</c:v>
                </c:pt>
                <c:pt idx="861">
                  <c:v>2.6564727695137513E-2</c:v>
                </c:pt>
                <c:pt idx="862">
                  <c:v>2.657498939324876E-2</c:v>
                </c:pt>
                <c:pt idx="863">
                  <c:v>2.658331619591614E-2</c:v>
                </c:pt>
                <c:pt idx="864">
                  <c:v>2.6593099123344288E-2</c:v>
                </c:pt>
                <c:pt idx="865">
                  <c:v>2.6602634191812413E-2</c:v>
                </c:pt>
                <c:pt idx="866">
                  <c:v>2.6611921401320515E-2</c:v>
                </c:pt>
                <c:pt idx="867">
                  <c:v>2.6620960751815304E-2</c:v>
                </c:pt>
                <c:pt idx="868">
                  <c:v>2.663135416597795E-2</c:v>
                </c:pt>
                <c:pt idx="869">
                  <c:v>2.6638295875391904E-2</c:v>
                </c:pt>
                <c:pt idx="870">
                  <c:v>2.6646591648420426E-2</c:v>
                </c:pt>
                <c:pt idx="871">
                  <c:v>2.6654639562195825E-2</c:v>
                </c:pt>
                <c:pt idx="872">
                  <c:v>2.6663973136562547E-2</c:v>
                </c:pt>
                <c:pt idx="873">
                  <c:v>2.6669991811747451E-2</c:v>
                </c:pt>
                <c:pt idx="874">
                  <c:v>2.6677296147443741E-2</c:v>
                </c:pt>
                <c:pt idx="875">
                  <c:v>2.6684352623700391E-2</c:v>
                </c:pt>
                <c:pt idx="876">
                  <c:v>2.6691161240464112E-2</c:v>
                </c:pt>
                <c:pt idx="877">
                  <c:v>2.6697721997681612E-2</c:v>
                </c:pt>
                <c:pt idx="878">
                  <c:v>2.6704034895352891E-2</c:v>
                </c:pt>
                <c:pt idx="879">
                  <c:v>2.6712428742889927E-2</c:v>
                </c:pt>
                <c:pt idx="880">
                  <c:v>2.6717473631396871E-2</c:v>
                </c:pt>
                <c:pt idx="881">
                  <c:v>2.6724175921559734E-2</c:v>
                </c:pt>
                <c:pt idx="882">
                  <c:v>2.6731087233562434E-2</c:v>
                </c:pt>
                <c:pt idx="883">
                  <c:v>2.6738207567724714E-2</c:v>
                </c:pt>
                <c:pt idx="884">
                  <c:v>2.6745536923726831E-2</c:v>
                </c:pt>
                <c:pt idx="885">
                  <c:v>2.6753075301648721E-2</c:v>
                </c:pt>
                <c:pt idx="886">
                  <c:v>2.6760822701650255E-2</c:v>
                </c:pt>
                <c:pt idx="887">
                  <c:v>2.6768779123651498E-2</c:v>
                </c:pt>
                <c:pt idx="888">
                  <c:v>2.6776944567732386E-2</c:v>
                </c:pt>
                <c:pt idx="889">
                  <c:v>2.6785319033812982E-2</c:v>
                </c:pt>
                <c:pt idx="890">
                  <c:v>2.6793902521893287E-2</c:v>
                </c:pt>
                <c:pt idx="891">
                  <c:v>2.6802695032133173E-2</c:v>
                </c:pt>
                <c:pt idx="892">
                  <c:v>2.6811696564372767E-2</c:v>
                </c:pt>
                <c:pt idx="893">
                  <c:v>2.6820907118771942E-2</c:v>
                </c:pt>
                <c:pt idx="894">
                  <c:v>2.6830326695170825E-2</c:v>
                </c:pt>
                <c:pt idx="895">
                  <c:v>2.6842744713784228E-2</c:v>
                </c:pt>
                <c:pt idx="896">
                  <c:v>2.6852642055210652E-2</c:v>
                </c:pt>
                <c:pt idx="897">
                  <c:v>2.686274841871672E-2</c:v>
                </c:pt>
                <c:pt idx="898">
                  <c:v>2.6873063804462305E-2</c:v>
                </c:pt>
                <c:pt idx="899">
                  <c:v>2.6883588212447407E-2</c:v>
                </c:pt>
                <c:pt idx="900">
                  <c:v>2.6894321642592089E-2</c:v>
                </c:pt>
                <c:pt idx="901">
                  <c:v>2.6905264094976289E-2</c:v>
                </c:pt>
                <c:pt idx="902">
                  <c:v>2.6916415569679941E-2</c:v>
                </c:pt>
                <c:pt idx="903">
                  <c:v>2.692777606662311E-2</c:v>
                </c:pt>
                <c:pt idx="904">
                  <c:v>2.6939345585885732E-2</c:v>
                </c:pt>
                <c:pt idx="905">
                  <c:v>2.6956705198533104E-2</c:v>
                </c:pt>
                <c:pt idx="906">
                  <c:v>2.6963111691369335E-2</c:v>
                </c:pt>
                <c:pt idx="907">
                  <c:v>2.6975308277590315E-2</c:v>
                </c:pt>
                <c:pt idx="908">
                  <c:v>2.6987713886210685E-2</c:v>
                </c:pt>
                <c:pt idx="909">
                  <c:v>2.7000328517310379E-2</c:v>
                </c:pt>
                <c:pt idx="910">
                  <c:v>2.7013152170809462E-2</c:v>
                </c:pt>
                <c:pt idx="911">
                  <c:v>2.7026184846707935E-2</c:v>
                </c:pt>
                <c:pt idx="912">
                  <c:v>2.7039426545165668E-2</c:v>
                </c:pt>
                <c:pt idx="913">
                  <c:v>2.7052877266102726E-2</c:v>
                </c:pt>
                <c:pt idx="914">
                  <c:v>2.7066537009439173E-2</c:v>
                </c:pt>
                <c:pt idx="915">
                  <c:v>2.7080405775414818E-2</c:v>
                </c:pt>
                <c:pt idx="916">
                  <c:v>2.7094483563949723E-2</c:v>
                </c:pt>
                <c:pt idx="917">
                  <c:v>2.7108770375043889E-2</c:v>
                </c:pt>
                <c:pt idx="918">
                  <c:v>2.7123266208857189E-2</c:v>
                </c:pt>
                <c:pt idx="919">
                  <c:v>2.7137971065149813E-2</c:v>
                </c:pt>
                <c:pt idx="920">
                  <c:v>2.7152884944241507E-2</c:v>
                </c:pt>
                <c:pt idx="921">
                  <c:v>2.7168007845972397E-2</c:v>
                </c:pt>
                <c:pt idx="922">
                  <c:v>2.7183339770422421E-2</c:v>
                </c:pt>
                <c:pt idx="923">
                  <c:v>2.7198880717591578E-2</c:v>
                </c:pt>
                <c:pt idx="924">
                  <c:v>2.7214630687559804E-2</c:v>
                </c:pt>
                <c:pt idx="925">
                  <c:v>2.7230589680407036E-2</c:v>
                </c:pt>
                <c:pt idx="926">
                  <c:v>2.7253479883020404E-2</c:v>
                </c:pt>
                <c:pt idx="927">
                  <c:v>2.7263134734338834E-2</c:v>
                </c:pt>
                <c:pt idx="928">
                  <c:v>2.7279720795743145E-2</c:v>
                </c:pt>
                <c:pt idx="929">
                  <c:v>2.7296515880026462E-2</c:v>
                </c:pt>
                <c:pt idx="930">
                  <c:v>2.7323110529708927E-2</c:v>
                </c:pt>
                <c:pt idx="931">
                  <c:v>2.7337153633588684E-2</c:v>
                </c:pt>
                <c:pt idx="932">
                  <c:v>2.7346959280842853E-2</c:v>
                </c:pt>
                <c:pt idx="933">
                  <c:v>2.7363442619217082E-2</c:v>
                </c:pt>
                <c:pt idx="934">
                  <c:v>2.7379752367808763E-2</c:v>
                </c:pt>
                <c:pt idx="935">
                  <c:v>2.7395888526697831E-2</c:v>
                </c:pt>
                <c:pt idx="936">
                  <c:v>2.7411851095964224E-2</c:v>
                </c:pt>
                <c:pt idx="937">
                  <c:v>2.7427640075448068E-2</c:v>
                </c:pt>
                <c:pt idx="938">
                  <c:v>2.7443255465149363E-2</c:v>
                </c:pt>
                <c:pt idx="939">
                  <c:v>2.7458697265148047E-2</c:v>
                </c:pt>
                <c:pt idx="940">
                  <c:v>2.7473965475204309E-2</c:v>
                </c:pt>
                <c:pt idx="941">
                  <c:v>2.7489060095478024E-2</c:v>
                </c:pt>
                <c:pt idx="942">
                  <c:v>2.7503981125889254E-2</c:v>
                </c:pt>
                <c:pt idx="943">
                  <c:v>2.7518728566438E-2</c:v>
                </c:pt>
                <c:pt idx="944">
                  <c:v>2.7541644104081442E-2</c:v>
                </c:pt>
                <c:pt idx="945">
                  <c:v>2.7547702677868102E-2</c:v>
                </c:pt>
                <c:pt idx="946">
                  <c:v>2.7561929348669523E-2</c:v>
                </c:pt>
                <c:pt idx="947">
                  <c:v>2.7575982429448587E-2</c:v>
                </c:pt>
                <c:pt idx="948">
                  <c:v>2.758986192028523E-2</c:v>
                </c:pt>
                <c:pt idx="949">
                  <c:v>2.7603567821179453E-2</c:v>
                </c:pt>
                <c:pt idx="950">
                  <c:v>2.761710013205132E-2</c:v>
                </c:pt>
                <c:pt idx="951">
                  <c:v>2.7630458852820894E-2</c:v>
                </c:pt>
                <c:pt idx="952">
                  <c:v>2.7643643983568111E-2</c:v>
                </c:pt>
                <c:pt idx="953">
                  <c:v>2.7656655524213036E-2</c:v>
                </c:pt>
                <c:pt idx="954">
                  <c:v>2.7669493474755669E-2</c:v>
                </c:pt>
                <c:pt idx="955">
                  <c:v>2.7682157835116072E-2</c:v>
                </c:pt>
                <c:pt idx="956">
                  <c:v>2.769464860545412E-2</c:v>
                </c:pt>
                <c:pt idx="957">
                  <c:v>2.7712779800459497E-2</c:v>
                </c:pt>
                <c:pt idx="958">
                  <c:v>2.7719109375663464E-2</c:v>
                </c:pt>
                <c:pt idx="959">
                  <c:v>2.773107937537489E-2</c:v>
                </c:pt>
                <c:pt idx="960">
                  <c:v>2.7742875785063958E-2</c:v>
                </c:pt>
                <c:pt idx="961">
                  <c:v>2.775449860433099E-2</c:v>
                </c:pt>
                <c:pt idx="962">
                  <c:v>2.776594783349573E-2</c:v>
                </c:pt>
                <c:pt idx="963">
                  <c:v>2.7777223472318369E-2</c:v>
                </c:pt>
                <c:pt idx="964">
                  <c:v>2.7788325520958779E-2</c:v>
                </c:pt>
                <c:pt idx="965">
                  <c:v>2.7799253979257088E-2</c:v>
                </c:pt>
                <c:pt idx="966">
                  <c:v>2.7810008847293233E-2</c:v>
                </c:pt>
                <c:pt idx="967">
                  <c:v>2.7820590124987277E-2</c:v>
                </c:pt>
                <c:pt idx="968">
                  <c:v>2.7830997812259284E-2</c:v>
                </c:pt>
                <c:pt idx="969">
                  <c:v>2.7841231909349062E-2</c:v>
                </c:pt>
                <c:pt idx="970">
                  <c:v>2.7851292416016804E-2</c:v>
                </c:pt>
                <c:pt idx="971">
                  <c:v>2.7861179332182573E-2</c:v>
                </c:pt>
                <c:pt idx="972">
                  <c:v>2.7870892658086177E-2</c:v>
                </c:pt>
                <c:pt idx="973">
                  <c:v>2.7880432393567744E-2</c:v>
                </c:pt>
                <c:pt idx="974">
                  <c:v>2.7889798538547339E-2</c:v>
                </c:pt>
                <c:pt idx="975">
                  <c:v>2.7898991093184833E-2</c:v>
                </c:pt>
                <c:pt idx="976">
                  <c:v>2.7908010057320354E-2</c:v>
                </c:pt>
                <c:pt idx="977">
                  <c:v>2.7916855431033838E-2</c:v>
                </c:pt>
                <c:pt idx="978">
                  <c:v>2.7930138445562136E-2</c:v>
                </c:pt>
                <c:pt idx="979">
                  <c:v>2.7934025406954888E-2</c:v>
                </c:pt>
                <c:pt idx="980">
                  <c:v>2.7942350009242389E-2</c:v>
                </c:pt>
                <c:pt idx="981">
                  <c:v>2.7950501020947982E-2</c:v>
                </c:pt>
                <c:pt idx="982">
                  <c:v>2.7965065960442459E-2</c:v>
                </c:pt>
                <c:pt idx="983">
                  <c:v>2.7971189080273628E-2</c:v>
                </c:pt>
                <c:pt idx="984">
                  <c:v>2.7973912512893051E-2</c:v>
                </c:pt>
                <c:pt idx="985">
                  <c:v>2.7981369162510816E-2</c:v>
                </c:pt>
                <c:pt idx="986">
                  <c:v>2.7988652221466737E-2</c:v>
                </c:pt>
                <c:pt idx="987">
                  <c:v>2.7995761689920684E-2</c:v>
                </c:pt>
                <c:pt idx="988">
                  <c:v>2.8002697567712787E-2</c:v>
                </c:pt>
                <c:pt idx="989">
                  <c:v>2.800945985492298E-2</c:v>
                </c:pt>
                <c:pt idx="990">
                  <c:v>2.8016048551551265E-2</c:v>
                </c:pt>
                <c:pt idx="991">
                  <c:v>2.802246365759764E-2</c:v>
                </c:pt>
                <c:pt idx="992">
                  <c:v>2.8028705172982171E-2</c:v>
                </c:pt>
                <c:pt idx="993">
                  <c:v>2.8034773097704857E-2</c:v>
                </c:pt>
                <c:pt idx="994">
                  <c:v>2.8040667431765698E-2</c:v>
                </c:pt>
                <c:pt idx="995">
                  <c:v>2.805235808497919E-2</c:v>
                </c:pt>
                <c:pt idx="996">
                  <c:v>2.8051935328061717E-2</c:v>
                </c:pt>
                <c:pt idx="997">
                  <c:v>2.8057308890216959E-2</c:v>
                </c:pt>
                <c:pt idx="998">
                  <c:v>2.8062508861710356E-2</c:v>
                </c:pt>
                <c:pt idx="999">
                  <c:v>2.8067535242382036E-2</c:v>
                </c:pt>
                <c:pt idx="1000">
                  <c:v>2.8072388032391871E-2</c:v>
                </c:pt>
                <c:pt idx="1001">
                  <c:v>2.8077067231819797E-2</c:v>
                </c:pt>
                <c:pt idx="1002">
                  <c:v>2.8081572840426006E-2</c:v>
                </c:pt>
                <c:pt idx="1003">
                  <c:v>2.808590485837037E-2</c:v>
                </c:pt>
                <c:pt idx="1004">
                  <c:v>2.8090063285652889E-2</c:v>
                </c:pt>
                <c:pt idx="1005">
                  <c:v>2.8094048122113691E-2</c:v>
                </c:pt>
                <c:pt idx="1006">
                  <c:v>2.8097859367912648E-2</c:v>
                </c:pt>
                <c:pt idx="1007">
                  <c:v>2.8101497022969824E-2</c:v>
                </c:pt>
                <c:pt idx="1008">
                  <c:v>2.8104961087285218E-2</c:v>
                </c:pt>
                <c:pt idx="1009">
                  <c:v>2.8108251560778896E-2</c:v>
                </c:pt>
                <c:pt idx="1010">
                  <c:v>2.8111368443610729E-2</c:v>
                </c:pt>
                <c:pt idx="1011">
                  <c:v>2.8114311735620845E-2</c:v>
                </c:pt>
                <c:pt idx="1012">
                  <c:v>2.811708143688918E-2</c:v>
                </c:pt>
                <c:pt idx="1013">
                  <c:v>2.811967754749567E-2</c:v>
                </c:pt>
                <c:pt idx="1014">
                  <c:v>2.8122100067200506E-2</c:v>
                </c:pt>
                <c:pt idx="1015">
                  <c:v>2.8124348996243498E-2</c:v>
                </c:pt>
                <c:pt idx="1016">
                  <c:v>2.8126424334464772E-2</c:v>
                </c:pt>
                <c:pt idx="1017">
                  <c:v>2.812832608186433E-2</c:v>
                </c:pt>
                <c:pt idx="1018">
                  <c:v>2.8130054238522106E-2</c:v>
                </c:pt>
                <c:pt idx="1019">
                  <c:v>2.8131608804358166E-2</c:v>
                </c:pt>
                <c:pt idx="1020">
                  <c:v>2.8132989779372508E-2</c:v>
                </c:pt>
                <c:pt idx="1021">
                  <c:v>2.8134197163725005E-2</c:v>
                </c:pt>
                <c:pt idx="1022">
                  <c:v>2.813523095717585E-2</c:v>
                </c:pt>
                <c:pt idx="1023">
                  <c:v>2.8136091159964849E-2</c:v>
                </c:pt>
                <c:pt idx="1024">
                  <c:v>2.8136777771932131E-2</c:v>
                </c:pt>
                <c:pt idx="1025">
                  <c:v>2.8137290793077696E-2</c:v>
                </c:pt>
                <c:pt idx="1026">
                  <c:v>2.8137630223401544E-2</c:v>
                </c:pt>
                <c:pt idx="1027">
                  <c:v>2.8137796062903675E-2</c:v>
                </c:pt>
                <c:pt idx="1028">
                  <c:v>2.8139952348160691E-2</c:v>
                </c:pt>
                <c:pt idx="1029">
                  <c:v>2.8137606969602658E-2</c:v>
                </c:pt>
                <c:pt idx="1030">
                  <c:v>2.8139316779229873E-2</c:v>
                </c:pt>
                <c:pt idx="1031">
                  <c:v>2.813672351325458E-2</c:v>
                </c:pt>
                <c:pt idx="1032">
                  <c:v>2.8136021398807998E-2</c:v>
                </c:pt>
                <c:pt idx="1033">
                  <c:v>2.8135145693619634E-2</c:v>
                </c:pt>
                <c:pt idx="1034">
                  <c:v>2.8139214955413827E-2</c:v>
                </c:pt>
                <c:pt idx="1035">
                  <c:v>2.8132219751171306E-2</c:v>
                </c:pt>
                <c:pt idx="1036">
                  <c:v>2.8133774966034863E-2</c:v>
                </c:pt>
                <c:pt idx="1037">
                  <c:v>2.8133649115738013E-2</c:v>
                </c:pt>
                <c:pt idx="1038">
                  <c:v>2.8131468363952195E-2</c:v>
                </c:pt>
                <c:pt idx="1039">
                  <c:v>2.8130282517677685E-2</c:v>
                </c:pt>
                <c:pt idx="1040">
                  <c:v>2.8129074974572177E-2</c:v>
                </c:pt>
                <c:pt idx="1041">
                  <c:v>2.8127845734609025E-2</c:v>
                </c:pt>
                <c:pt idx="1042">
                  <c:v>2.8127603178946803E-2</c:v>
                </c:pt>
                <c:pt idx="1043">
                  <c:v>2.8125322164216371E-2</c:v>
                </c:pt>
                <c:pt idx="1044">
                  <c:v>2.8124027833813514E-2</c:v>
                </c:pt>
                <c:pt idx="1045">
                  <c:v>2.8122711806553014E-2</c:v>
                </c:pt>
                <c:pt idx="1046">
                  <c:v>2.8121374082461514E-2</c:v>
                </c:pt>
                <c:pt idx="1047">
                  <c:v>2.8120014661539017E-2</c:v>
                </c:pt>
                <c:pt idx="1048">
                  <c:v>2.8118633543812166E-2</c:v>
                </c:pt>
                <c:pt idx="1049">
                  <c:v>2.8117230729227671E-2</c:v>
                </c:pt>
                <c:pt idx="1050">
                  <c:v>2.8112993771483019E-2</c:v>
                </c:pt>
                <c:pt idx="1051">
                  <c:v>2.8114360009645623E-2</c:v>
                </c:pt>
                <c:pt idx="1052">
                  <c:v>2.8113883916580651E-2</c:v>
                </c:pt>
                <c:pt idx="1053">
                  <c:v>2.8111402502766225E-2</c:v>
                </c:pt>
                <c:pt idx="1054">
                  <c:v>2.8109891204106674E-2</c:v>
                </c:pt>
                <c:pt idx="1055">
                  <c:v>2.8108358208589479E-2</c:v>
                </c:pt>
                <c:pt idx="1056">
                  <c:v>2.8107788653266574E-2</c:v>
                </c:pt>
                <c:pt idx="1057">
                  <c:v>2.810522712714203E-2</c:v>
                </c:pt>
                <c:pt idx="1058">
                  <c:v>2.8103629041211775E-2</c:v>
                </c:pt>
                <c:pt idx="1059">
                  <c:v>2.8102009258423877E-2</c:v>
                </c:pt>
                <c:pt idx="1060">
                  <c:v>2.8100367778858271E-2</c:v>
                </c:pt>
                <c:pt idx="1061">
                  <c:v>2.8098704602461666E-2</c:v>
                </c:pt>
                <c:pt idx="1062">
                  <c:v>2.8097019729260708E-2</c:v>
                </c:pt>
                <c:pt idx="1063">
                  <c:v>2.8095313159228752E-2</c:v>
                </c:pt>
                <c:pt idx="1064">
                  <c:v>2.8093584892392442E-2</c:v>
                </c:pt>
                <c:pt idx="1065">
                  <c:v>2.809183492875178E-2</c:v>
                </c:pt>
                <c:pt idx="1066">
                  <c:v>2.8090063268280119E-2</c:v>
                </c:pt>
                <c:pt idx="1067">
                  <c:v>2.8088269911057395E-2</c:v>
                </c:pt>
                <c:pt idx="1068">
                  <c:v>2.8086454856950382E-2</c:v>
                </c:pt>
                <c:pt idx="1069">
                  <c:v>2.8085581363159751E-2</c:v>
                </c:pt>
                <c:pt idx="1070">
                  <c:v>2.8083721220599767E-2</c:v>
                </c:pt>
                <c:pt idx="1071">
                  <c:v>2.8080879513883161E-2</c:v>
                </c:pt>
                <c:pt idx="1072">
                  <c:v>2.8078977672585381E-2</c:v>
                </c:pt>
                <c:pt idx="1073">
                  <c:v>2.8077054134483248E-2</c:v>
                </c:pt>
                <c:pt idx="1074">
                  <c:v>2.8075108899576762E-2</c:v>
                </c:pt>
                <c:pt idx="1075">
                  <c:v>2.8074095030594659E-2</c:v>
                </c:pt>
                <c:pt idx="1076">
                  <c:v>2.8071153339377375E-2</c:v>
                </c:pt>
                <c:pt idx="1077">
                  <c:v>2.8069143014084474E-2</c:v>
                </c:pt>
                <c:pt idx="1078">
                  <c:v>2.8067110991960575E-2</c:v>
                </c:pt>
                <c:pt idx="1079">
                  <c:v>2.8065057273085614E-2</c:v>
                </c:pt>
                <c:pt idx="1080">
                  <c:v>2.8060197835140244E-2</c:v>
                </c:pt>
                <c:pt idx="1081">
                  <c:v>2.8060884744895986E-2</c:v>
                </c:pt>
                <c:pt idx="1082">
                  <c:v>2.8058765935607966E-2</c:v>
                </c:pt>
                <c:pt idx="1083">
                  <c:v>2.8056625429515591E-2</c:v>
                </c:pt>
                <c:pt idx="1084">
                  <c:v>2.8054463226672155E-2</c:v>
                </c:pt>
                <c:pt idx="1085">
                  <c:v>2.805227932699772E-2</c:v>
                </c:pt>
                <c:pt idx="1086">
                  <c:v>2.805194204681527E-2</c:v>
                </c:pt>
                <c:pt idx="1087">
                  <c:v>2.804877892981894E-2</c:v>
                </c:pt>
                <c:pt idx="1088">
                  <c:v>2.8045597447308168E-2</c:v>
                </c:pt>
                <c:pt idx="1089">
                  <c:v>2.8044255801147333E-2</c:v>
                </c:pt>
                <c:pt idx="1090">
                  <c:v>2.8041034376933283E-2</c:v>
                </c:pt>
                <c:pt idx="1091">
                  <c:v>2.8038720296565955E-2</c:v>
                </c:pt>
                <c:pt idx="1092">
                  <c:v>2.8036384519394275E-2</c:v>
                </c:pt>
                <c:pt idx="1093">
                  <c:v>2.8034027045471532E-2</c:v>
                </c:pt>
                <c:pt idx="1094">
                  <c:v>2.8032568256455281E-2</c:v>
                </c:pt>
                <c:pt idx="1095">
                  <c:v>2.8029247007266278E-2</c:v>
                </c:pt>
                <c:pt idx="1096">
                  <c:v>2.8026824443010412E-2</c:v>
                </c:pt>
                <c:pt idx="1097">
                  <c:v>2.8024380181976838E-2</c:v>
                </c:pt>
                <c:pt idx="1098">
                  <c:v>2.8021914224138911E-2</c:v>
                </c:pt>
                <c:pt idx="1099">
                  <c:v>2.8019426569576567E-2</c:v>
                </c:pt>
                <c:pt idx="1100">
                  <c:v>2.801365532865141E-2</c:v>
                </c:pt>
                <c:pt idx="1101">
                  <c:v>2.8014386170065464E-2</c:v>
                </c:pt>
                <c:pt idx="1102">
                  <c:v>2.8011833425196642E-2</c:v>
                </c:pt>
                <c:pt idx="1103">
                  <c:v>2.8009258983523466E-2</c:v>
                </c:pt>
                <c:pt idx="1104">
                  <c:v>2.8006662845099228E-2</c:v>
                </c:pt>
                <c:pt idx="1105">
                  <c:v>2.8004946194717384E-2</c:v>
                </c:pt>
                <c:pt idx="1106">
                  <c:v>2.800140547797092E-2</c:v>
                </c:pt>
                <c:pt idx="1107">
                  <c:v>2.7998744249240204E-2</c:v>
                </c:pt>
                <c:pt idx="1108">
                  <c:v>2.7996957238021203E-2</c:v>
                </c:pt>
                <c:pt idx="1109">
                  <c:v>2.7993356701525585E-2</c:v>
                </c:pt>
                <c:pt idx="1110">
                  <c:v>2.7990630382541681E-2</c:v>
                </c:pt>
                <c:pt idx="1111">
                  <c:v>2.798788236678007E-2</c:v>
                </c:pt>
                <c:pt idx="1112">
                  <c:v>2.7985112654320687E-2</c:v>
                </c:pt>
                <c:pt idx="1113">
                  <c:v>2.7982321245056951E-2</c:v>
                </c:pt>
                <c:pt idx="1114">
                  <c:v>2.7979508139068798E-2</c:v>
                </c:pt>
                <c:pt idx="1115">
                  <c:v>2.7976673336302937E-2</c:v>
                </c:pt>
                <c:pt idx="1116">
                  <c:v>2.7973816836812659E-2</c:v>
                </c:pt>
                <c:pt idx="1117">
                  <c:v>2.7970938640544674E-2</c:v>
                </c:pt>
                <c:pt idx="1118">
                  <c:v>2.7968038747578916E-2</c:v>
                </c:pt>
                <c:pt idx="1119">
                  <c:v>2.7965117157835451E-2</c:v>
                </c:pt>
                <c:pt idx="1120">
                  <c:v>2.7962173871340923E-2</c:v>
                </c:pt>
                <c:pt idx="1121">
                  <c:v>2.7960081790086022E-2</c:v>
                </c:pt>
                <c:pt idx="1122">
                  <c:v>2.795709332830798E-2</c:v>
                </c:pt>
                <c:pt idx="1123">
                  <c:v>2.7953213831510837E-2</c:v>
                </c:pt>
                <c:pt idx="1124">
                  <c:v>2.7950183758091995E-2</c:v>
                </c:pt>
                <c:pt idx="1125">
                  <c:v>2.7947131987922091E-2</c:v>
                </c:pt>
                <c:pt idx="1126">
                  <c:v>2.794405852102777E-2</c:v>
                </c:pt>
                <c:pt idx="1127">
                  <c:v>2.7941825543571497E-2</c:v>
                </c:pt>
                <c:pt idx="1128">
                  <c:v>2.7937846497039232E-2</c:v>
                </c:pt>
                <c:pt idx="1129">
                  <c:v>2.7934707939971659E-2</c:v>
                </c:pt>
                <c:pt idx="1130">
                  <c:v>2.793154768617967E-2</c:v>
                </c:pt>
                <c:pt idx="1131">
                  <c:v>2.7928365735663263E-2</c:v>
                </c:pt>
                <c:pt idx="1132">
                  <c:v>2.7926015299217788E-2</c:v>
                </c:pt>
                <c:pt idx="1133">
                  <c:v>2.7921936744430553E-2</c:v>
                </c:pt>
                <c:pt idx="1134">
                  <c:v>2.7918689703767541E-2</c:v>
                </c:pt>
                <c:pt idx="1135">
                  <c:v>2.7915420966380111E-2</c:v>
                </c:pt>
                <c:pt idx="1136">
                  <c:v>2.7912130532241619E-2</c:v>
                </c:pt>
                <c:pt idx="1137">
                  <c:v>2.7908818401432001E-2</c:v>
                </c:pt>
                <c:pt idx="1138">
                  <c:v>2.790548457387132E-2</c:v>
                </c:pt>
                <c:pt idx="1139">
                  <c:v>2.7899844397252238E-2</c:v>
                </c:pt>
                <c:pt idx="1140">
                  <c:v>2.7895621443745355E-2</c:v>
                </c:pt>
                <c:pt idx="1141">
                  <c:v>2.789221685457477E-2</c:v>
                </c:pt>
                <c:pt idx="1142">
                  <c:v>2.7888299332268218E-2</c:v>
                </c:pt>
                <c:pt idx="1143">
                  <c:v>2.7885342596212226E-2</c:v>
                </c:pt>
                <c:pt idx="1144">
                  <c:v>2.7881872926860396E-2</c:v>
                </c:pt>
                <c:pt idx="1145">
                  <c:v>2.7878381564141463E-2</c:v>
                </c:pt>
                <c:pt idx="1146">
                  <c:v>2.7874364871962598E-2</c:v>
                </c:pt>
                <c:pt idx="1147">
                  <c:v>2.7871333758442418E-2</c:v>
                </c:pt>
                <c:pt idx="1148">
                  <c:v>2.7867777315542241E-2</c:v>
                </c:pt>
                <c:pt idx="1149">
                  <c:v>2.7864199179195026E-2</c:v>
                </c:pt>
                <c:pt idx="1150">
                  <c:v>2.7860599349480708E-2</c:v>
                </c:pt>
                <c:pt idx="1151">
                  <c:v>2.7856977826399287E-2</c:v>
                </c:pt>
                <c:pt idx="1152">
                  <c:v>2.7853334609790892E-2</c:v>
                </c:pt>
                <c:pt idx="1153">
                  <c:v>2.7849669699815394E-2</c:v>
                </c:pt>
                <c:pt idx="1154">
                  <c:v>2.7845983096552729E-2</c:v>
                </c:pt>
                <c:pt idx="1155">
                  <c:v>2.7841211301913305E-2</c:v>
                </c:pt>
                <c:pt idx="1156">
                  <c:v>2.7838544809606347E-2</c:v>
                </c:pt>
                <c:pt idx="1157">
                  <c:v>2.7834255400378538E-2</c:v>
                </c:pt>
                <c:pt idx="1158">
                  <c:v>2.7831019749191555E-2</c:v>
                </c:pt>
                <c:pt idx="1159">
                  <c:v>2.7827224678933504E-2</c:v>
                </c:pt>
                <c:pt idx="1160">
                  <c:v>2.7822860892321444E-2</c:v>
                </c:pt>
                <c:pt idx="1161">
                  <c:v>2.7819569458076288E-2</c:v>
                </c:pt>
                <c:pt idx="1162">
                  <c:v>2.7815709307557057E-2</c:v>
                </c:pt>
                <c:pt idx="1163">
                  <c:v>2.7811827463670724E-2</c:v>
                </c:pt>
                <c:pt idx="1164">
                  <c:v>2.7807923926417288E-2</c:v>
                </c:pt>
                <c:pt idx="1165">
                  <c:v>2.7803998695716814E-2</c:v>
                </c:pt>
                <c:pt idx="1166">
                  <c:v>2.7800051771729173E-2</c:v>
                </c:pt>
                <c:pt idx="1167">
                  <c:v>2.7796083154214557E-2</c:v>
                </c:pt>
                <c:pt idx="1168">
                  <c:v>2.7792092843332838E-2</c:v>
                </c:pt>
                <c:pt idx="1169">
                  <c:v>2.7788080839163953E-2</c:v>
                </c:pt>
                <c:pt idx="1170">
                  <c:v>2.7784047141548029E-2</c:v>
                </c:pt>
                <c:pt idx="1171">
                  <c:v>2.7779991750485067E-2</c:v>
                </c:pt>
                <c:pt idx="1172">
                  <c:v>2.7775914666055002E-2</c:v>
                </c:pt>
                <c:pt idx="1173">
                  <c:v>2.7771228577817553E-2</c:v>
                </c:pt>
                <c:pt idx="1174">
                  <c:v>2.7767105007532322E-2</c:v>
                </c:pt>
                <c:pt idx="1175">
                  <c:v>2.7763553252642126E-2</c:v>
                </c:pt>
                <c:pt idx="1176">
                  <c:v>2.7759389394663714E-2</c:v>
                </c:pt>
                <c:pt idx="1177">
                  <c:v>2.7755203843398135E-2</c:v>
                </c:pt>
                <c:pt idx="1178">
                  <c:v>2.7750996598685518E-2</c:v>
                </c:pt>
                <c:pt idx="1179">
                  <c:v>2.7746767660685734E-2</c:v>
                </c:pt>
                <c:pt idx="1180">
                  <c:v>2.7741908025191719E-2</c:v>
                </c:pt>
                <c:pt idx="1181">
                  <c:v>2.773824470434505E-2</c:v>
                </c:pt>
                <c:pt idx="1182">
                  <c:v>2.7733950686164022E-2</c:v>
                </c:pt>
                <c:pt idx="1183">
                  <c:v>2.7729634974535955E-2</c:v>
                </c:pt>
                <c:pt idx="1184">
                  <c:v>2.7724676169409435E-2</c:v>
                </c:pt>
                <c:pt idx="1185">
                  <c:v>2.7720938471258449E-2</c:v>
                </c:pt>
                <c:pt idx="1186">
                  <c:v>2.7716557679529075E-2</c:v>
                </c:pt>
                <c:pt idx="1187">
                  <c:v>2.7712155194432597E-2</c:v>
                </c:pt>
                <c:pt idx="1188">
                  <c:v>2.7707731015969017E-2</c:v>
                </c:pt>
                <c:pt idx="1189">
                  <c:v>2.7703285144138334E-2</c:v>
                </c:pt>
                <c:pt idx="1190">
                  <c:v>2.7698817685015698E-2</c:v>
                </c:pt>
                <c:pt idx="1191">
                  <c:v>2.7694454510314159E-2</c:v>
                </c:pt>
                <c:pt idx="1192">
                  <c:v>2.768924764817271E-2</c:v>
                </c:pt>
                <c:pt idx="1193">
                  <c:v>2.7684796543088197E-2</c:v>
                </c:pt>
                <c:pt idx="1194">
                  <c:v>2.768035492745291E-2</c:v>
                </c:pt>
                <c:pt idx="1195">
                  <c:v>2.7675922801506658E-2</c:v>
                </c:pt>
                <c:pt idx="1196">
                  <c:v>2.7671500164929697E-2</c:v>
                </c:pt>
                <c:pt idx="1197">
                  <c:v>2.7667087017961833E-2</c:v>
                </c:pt>
                <c:pt idx="1198">
                  <c:v>2.7662683360603069E-2</c:v>
                </c:pt>
                <c:pt idx="1199">
                  <c:v>2.765828919269353E-2</c:v>
                </c:pt>
                <c:pt idx="1200">
                  <c:v>2.7653904514313155E-2</c:v>
                </c:pt>
                <c:pt idx="1201">
                  <c:v>2.7649529325461941E-2</c:v>
                </c:pt>
                <c:pt idx="1202">
                  <c:v>2.764516362613989E-2</c:v>
                </c:pt>
                <c:pt idx="1203">
                  <c:v>2.7640807416347002E-2</c:v>
                </c:pt>
                <c:pt idx="1204">
                  <c:v>2.763646069600334E-2</c:v>
                </c:pt>
                <c:pt idx="1205">
                  <c:v>2.763212346518884E-2</c:v>
                </c:pt>
                <c:pt idx="1206">
                  <c:v>2.762656096952476E-2</c:v>
                </c:pt>
                <c:pt idx="1207">
                  <c:v>2.7622245429039793E-2</c:v>
                </c:pt>
                <c:pt idx="1208">
                  <c:v>2.7617939378163925E-2</c:v>
                </c:pt>
                <c:pt idx="1209">
                  <c:v>2.7613642816737283E-2</c:v>
                </c:pt>
                <c:pt idx="1210">
                  <c:v>2.7609355744999675E-2</c:v>
                </c:pt>
                <c:pt idx="1211">
                  <c:v>2.7605078162631358E-2</c:v>
                </c:pt>
                <c:pt idx="1212">
                  <c:v>2.7600810069792203E-2</c:v>
                </c:pt>
                <c:pt idx="1213">
                  <c:v>2.7596551466562147E-2</c:v>
                </c:pt>
                <c:pt idx="1214">
                  <c:v>2.7592302352701381E-2</c:v>
                </c:pt>
                <c:pt idx="1215">
                  <c:v>2.758806272852965E-2</c:v>
                </c:pt>
                <c:pt idx="1216">
                  <c:v>2.7583832593807145E-2</c:v>
                </c:pt>
                <c:pt idx="1217">
                  <c:v>2.7581878147062699E-2</c:v>
                </c:pt>
                <c:pt idx="1218">
                  <c:v>2.7575400792949623E-2</c:v>
                </c:pt>
                <c:pt idx="1219">
                  <c:v>2.7571199126734669E-2</c:v>
                </c:pt>
                <c:pt idx="1220">
                  <c:v>2.7567006950128814E-2</c:v>
                </c:pt>
                <c:pt idx="1221">
                  <c:v>2.7562824263052121E-2</c:v>
                </c:pt>
                <c:pt idx="1222">
                  <c:v>2.7558651065344719E-2</c:v>
                </c:pt>
                <c:pt idx="1223">
                  <c:v>2.7554487357326352E-2</c:v>
                </c:pt>
                <c:pt idx="1224">
                  <c:v>2.755033313875721E-2</c:v>
                </c:pt>
                <c:pt idx="1225">
                  <c:v>2.7546188409637296E-2</c:v>
                </c:pt>
                <c:pt idx="1226">
                  <c:v>2.7542053170126479E-2</c:v>
                </c:pt>
                <c:pt idx="1227">
                  <c:v>2.7537927420064889E-2</c:v>
                </c:pt>
                <c:pt idx="1228">
                  <c:v>2.7533811159612398E-2</c:v>
                </c:pt>
                <c:pt idx="1229">
                  <c:v>2.7529704388609133E-2</c:v>
                </c:pt>
                <c:pt idx="1230">
                  <c:v>2.7525607107214967E-2</c:v>
                </c:pt>
                <c:pt idx="1231">
                  <c:v>2.7521519315270027E-2</c:v>
                </c:pt>
                <c:pt idx="1232">
                  <c:v>2.7517441012774313E-2</c:v>
                </c:pt>
                <c:pt idx="1233">
                  <c:v>2.7513372199807762E-2</c:v>
                </c:pt>
                <c:pt idx="1234">
                  <c:v>2.7509312876450309E-2</c:v>
                </c:pt>
                <c:pt idx="1235">
                  <c:v>2.7505263042542083E-2</c:v>
                </c:pt>
                <c:pt idx="1236">
                  <c:v>2.7501222698163019E-2</c:v>
                </c:pt>
                <c:pt idx="1237">
                  <c:v>2.7497191843313118E-2</c:v>
                </c:pt>
                <c:pt idx="1238">
                  <c:v>2.7494122853370939E-2</c:v>
                </c:pt>
                <c:pt idx="1239">
                  <c:v>2.7489158602120867E-2</c:v>
                </c:pt>
                <c:pt idx="1240">
                  <c:v>2.7485156215858453E-2</c:v>
                </c:pt>
                <c:pt idx="1241">
                  <c:v>2.7481163319045265E-2</c:v>
                </c:pt>
                <c:pt idx="1242">
                  <c:v>2.7474907939550874E-2</c:v>
                </c:pt>
                <c:pt idx="1243">
                  <c:v>2.7474168879590977E-2</c:v>
                </c:pt>
                <c:pt idx="1244">
                  <c:v>2.7469241565620806E-2</c:v>
                </c:pt>
                <c:pt idx="1245">
                  <c:v>2.7465286626924268E-2</c:v>
                </c:pt>
                <c:pt idx="1246">
                  <c:v>2.7461341177597021E-2</c:v>
                </c:pt>
                <c:pt idx="1247">
                  <c:v>2.7457405217878872E-2</c:v>
                </c:pt>
                <c:pt idx="1248">
                  <c:v>2.7453478747689886E-2</c:v>
                </c:pt>
                <c:pt idx="1249">
                  <c:v>2.7449561766950126E-2</c:v>
                </c:pt>
                <c:pt idx="1250">
                  <c:v>2.7445654275659592E-2</c:v>
                </c:pt>
                <c:pt idx="1251">
                  <c:v>2.7441756273978157E-2</c:v>
                </c:pt>
                <c:pt idx="1252">
                  <c:v>2.7437867761825885E-2</c:v>
                </c:pt>
                <c:pt idx="1253">
                  <c:v>2.7433988739122839E-2</c:v>
                </c:pt>
                <c:pt idx="1254">
                  <c:v>2.7430119206028891E-2</c:v>
                </c:pt>
                <c:pt idx="1255">
                  <c:v>2.7429337099329487E-2</c:v>
                </c:pt>
                <c:pt idx="1256">
                  <c:v>2.7422408608028803E-2</c:v>
                </c:pt>
                <c:pt idx="1257">
                  <c:v>2.7418567543442407E-2</c:v>
                </c:pt>
                <c:pt idx="1258">
                  <c:v>2.7414735968385173E-2</c:v>
                </c:pt>
                <c:pt idx="1259">
                  <c:v>2.7410913882617294E-2</c:v>
                </c:pt>
                <c:pt idx="1260">
                  <c:v>2.7407101286538449E-2</c:v>
                </c:pt>
                <c:pt idx="1261">
                  <c:v>2.740329817990883E-2</c:v>
                </c:pt>
                <c:pt idx="1262">
                  <c:v>2.7399504562808374E-2</c:v>
                </c:pt>
                <c:pt idx="1263">
                  <c:v>2.7395720435237081E-2</c:v>
                </c:pt>
                <c:pt idx="1264">
                  <c:v>2.7391945797115014E-2</c:v>
                </c:pt>
                <c:pt idx="1265">
                  <c:v>2.7388180648442173E-2</c:v>
                </c:pt>
                <c:pt idx="1266">
                  <c:v>2.7384424989378431E-2</c:v>
                </c:pt>
                <c:pt idx="1267">
                  <c:v>2.7380678819763915E-2</c:v>
                </c:pt>
                <c:pt idx="1268">
                  <c:v>2.7376942139678562E-2</c:v>
                </c:pt>
                <c:pt idx="1269">
                  <c:v>2.7373214949122371E-2</c:v>
                </c:pt>
                <c:pt idx="1270">
                  <c:v>2.736949724793547E-2</c:v>
                </c:pt>
                <c:pt idx="1271">
                  <c:v>2.7365789036357668E-2</c:v>
                </c:pt>
                <c:pt idx="1272">
                  <c:v>2.7362090314309029E-2</c:v>
                </c:pt>
                <c:pt idx="1273">
                  <c:v>2.7358401081789552E-2</c:v>
                </c:pt>
                <c:pt idx="1274">
                  <c:v>2.7354721338799237E-2</c:v>
                </c:pt>
                <c:pt idx="1275">
                  <c:v>2.7351051085098277E-2</c:v>
                </c:pt>
                <c:pt idx="1276">
                  <c:v>2.7347390321006415E-2</c:v>
                </c:pt>
                <c:pt idx="1277">
                  <c:v>2.7343739046523652E-2</c:v>
                </c:pt>
                <c:pt idx="1278">
                  <c:v>2.7340097261410179E-2</c:v>
                </c:pt>
                <c:pt idx="1279">
                  <c:v>2.7336464965825868E-2</c:v>
                </c:pt>
                <c:pt idx="1280">
                  <c:v>2.7332842159850657E-2</c:v>
                </c:pt>
                <c:pt idx="1281">
                  <c:v>2.7329228843324671E-2</c:v>
                </c:pt>
                <c:pt idx="1282">
                  <c:v>2.7325625016167976E-2</c:v>
                </c:pt>
                <c:pt idx="1283">
                  <c:v>2.7322030678700315E-2</c:v>
                </c:pt>
                <c:pt idx="1284">
                  <c:v>2.7318445830522009E-2</c:v>
                </c:pt>
                <c:pt idx="1285">
                  <c:v>2.7314870472032737E-2</c:v>
                </c:pt>
                <c:pt idx="1286">
                  <c:v>2.7311304602912756E-2</c:v>
                </c:pt>
                <c:pt idx="1287">
                  <c:v>2.7307748223401873E-2</c:v>
                </c:pt>
                <c:pt idx="1288">
                  <c:v>2.7305260529830733E-2</c:v>
                </c:pt>
                <c:pt idx="1289">
                  <c:v>2.7300663932727787E-2</c:v>
                </c:pt>
                <c:pt idx="1290">
                  <c:v>2.7298199569960602E-2</c:v>
                </c:pt>
                <c:pt idx="1291">
                  <c:v>2.7293617600090414E-2</c:v>
                </c:pt>
                <c:pt idx="1292">
                  <c:v>2.7290108668065471E-2</c:v>
                </c:pt>
                <c:pt idx="1293">
                  <c:v>2.7286609225409819E-2</c:v>
                </c:pt>
                <c:pt idx="1294">
                  <c:v>2.7287044720063491E-2</c:v>
                </c:pt>
                <c:pt idx="1295">
                  <c:v>2.7277158573228988E-2</c:v>
                </c:pt>
                <c:pt idx="1296">
                  <c:v>2.7277244474541718E-2</c:v>
                </c:pt>
                <c:pt idx="1297">
                  <c:v>2.7274571571276329E-2</c:v>
                </c:pt>
                <c:pt idx="1298">
                  <c:v>2.7270335370745968E-2</c:v>
                </c:pt>
                <c:pt idx="1299">
                  <c:v>2.7266895055326756E-2</c:v>
                </c:pt>
                <c:pt idx="1300">
                  <c:v>2.7263464230955492E-2</c:v>
                </c:pt>
                <c:pt idx="1301">
                  <c:v>2.7260042897525594E-2</c:v>
                </c:pt>
                <c:pt idx="1302">
                  <c:v>2.7257419540080985E-2</c:v>
                </c:pt>
                <c:pt idx="1303">
                  <c:v>2.7253228703703058E-2</c:v>
                </c:pt>
                <c:pt idx="1304">
                  <c:v>2.7249835843310422E-2</c:v>
                </c:pt>
                <c:pt idx="1305">
                  <c:v>2.7246452473859151E-2</c:v>
                </c:pt>
                <c:pt idx="1306">
                  <c:v>2.7243078595429182E-2</c:v>
                </c:pt>
                <c:pt idx="1307">
                  <c:v>2.723971420799387E-2</c:v>
                </c:pt>
                <c:pt idx="1308">
                  <c:v>2.723635931152657E-2</c:v>
                </c:pt>
                <c:pt idx="1309">
                  <c:v>2.7233013906107217E-2</c:v>
                </c:pt>
                <c:pt idx="1310">
                  <c:v>2.7226192032001606E-2</c:v>
                </c:pt>
                <c:pt idx="1311">
                  <c:v>2.7226351568145901E-2</c:v>
                </c:pt>
                <c:pt idx="1312">
                  <c:v>2.7223827358524577E-2</c:v>
                </c:pt>
                <c:pt idx="1313">
                  <c:v>2.7219727194163212E-2</c:v>
                </c:pt>
                <c:pt idx="1314">
                  <c:v>2.7216429243663853E-2</c:v>
                </c:pt>
                <c:pt idx="1315">
                  <c:v>2.7213140784132506E-2</c:v>
                </c:pt>
                <c:pt idx="1316">
                  <c:v>2.7210656254537113E-2</c:v>
                </c:pt>
                <c:pt idx="1317">
                  <c:v>2.7206592338027136E-2</c:v>
                </c:pt>
                <c:pt idx="1318">
                  <c:v>2.7203332351453113E-2</c:v>
                </c:pt>
                <c:pt idx="1319">
                  <c:v>2.7200081855873748E-2</c:v>
                </c:pt>
                <c:pt idx="1320">
                  <c:v>2.7196840851235748E-2</c:v>
                </c:pt>
                <c:pt idx="1321">
                  <c:v>2.7194405938524291E-2</c:v>
                </c:pt>
                <c:pt idx="1322">
                  <c:v>2.7190387314970366E-2</c:v>
                </c:pt>
                <c:pt idx="1323">
                  <c:v>2.7187174783316337E-2</c:v>
                </c:pt>
                <c:pt idx="1324">
                  <c:v>2.718397174263032E-2</c:v>
                </c:pt>
                <c:pt idx="1325">
                  <c:v>2.7180778192912314E-2</c:v>
                </c:pt>
                <c:pt idx="1326">
                  <c:v>2.7177594134188965E-2</c:v>
                </c:pt>
                <c:pt idx="1327">
                  <c:v>2.7174419566433627E-2</c:v>
                </c:pt>
                <c:pt idx="1328">
                  <c:v>2.7171254489646302E-2</c:v>
                </c:pt>
                <c:pt idx="1329">
                  <c:v>2.716889900266084E-2</c:v>
                </c:pt>
                <c:pt idx="1330">
                  <c:v>2.7165753348403765E-2</c:v>
                </c:pt>
                <c:pt idx="1331">
                  <c:v>2.7161816205172329E-2</c:v>
                </c:pt>
                <c:pt idx="1332">
                  <c:v>2.7158689092257049E-2</c:v>
                </c:pt>
                <c:pt idx="1333">
                  <c:v>2.7155571470389717E-2</c:v>
                </c:pt>
                <c:pt idx="1334">
                  <c:v>2.7152463339437105E-2</c:v>
                </c:pt>
                <c:pt idx="1335">
                  <c:v>2.7150167452949514E-2</c:v>
                </c:pt>
                <c:pt idx="1336">
                  <c:v>2.7146275550462562E-2</c:v>
                </c:pt>
                <c:pt idx="1337">
                  <c:v>2.714319589244063E-2</c:v>
                </c:pt>
                <c:pt idx="1338">
                  <c:v>2.7140125725413355E-2</c:v>
                </c:pt>
                <c:pt idx="1339">
                  <c:v>2.7137065049300801E-2</c:v>
                </c:pt>
                <c:pt idx="1340">
                  <c:v>2.7131099011743487E-2</c:v>
                </c:pt>
                <c:pt idx="1341">
                  <c:v>2.7130972170033019E-2</c:v>
                </c:pt>
                <c:pt idx="1342">
                  <c:v>2.7127939966851145E-2</c:v>
                </c:pt>
                <c:pt idx="1343">
                  <c:v>2.7124917254610637E-2</c:v>
                </c:pt>
                <c:pt idx="1344">
                  <c:v>2.7121904033364785E-2</c:v>
                </c:pt>
                <c:pt idx="1345">
                  <c:v>2.71189003030603E-2</c:v>
                </c:pt>
                <c:pt idx="1346">
                  <c:v>2.7117521526815125E-2</c:v>
                </c:pt>
                <c:pt idx="1347">
                  <c:v>2.711372945824797E-2</c:v>
                </c:pt>
                <c:pt idx="1348">
                  <c:v>2.7109946057928269E-2</c:v>
                </c:pt>
                <c:pt idx="1349">
                  <c:v>2.7107789342988298E-2</c:v>
                </c:pt>
                <c:pt idx="1350">
                  <c:v>2.7104024016004757E-2</c:v>
                </c:pt>
                <c:pt idx="1351">
                  <c:v>2.7101077231481696E-2</c:v>
                </c:pt>
                <c:pt idx="1352">
                  <c:v>2.7098139937926646E-2</c:v>
                </c:pt>
                <c:pt idx="1353">
                  <c:v>2.7095212135312963E-2</c:v>
                </c:pt>
                <c:pt idx="1354">
                  <c:v>2.7093105159559094E-2</c:v>
                </c:pt>
                <c:pt idx="1355">
                  <c:v>2.7089385002936339E-2</c:v>
                </c:pt>
                <c:pt idx="1356">
                  <c:v>2.708648567322669E-2</c:v>
                </c:pt>
                <c:pt idx="1357">
                  <c:v>2.7083595834431762E-2</c:v>
                </c:pt>
                <c:pt idx="1358">
                  <c:v>2.7080715486604845E-2</c:v>
                </c:pt>
                <c:pt idx="1359">
                  <c:v>2.7077844629692649E-2</c:v>
                </c:pt>
                <c:pt idx="1360">
                  <c:v>2.7074983263801755E-2</c:v>
                </c:pt>
                <c:pt idx="1361">
                  <c:v>2.7068876601799019E-2</c:v>
                </c:pt>
                <c:pt idx="1362">
                  <c:v>2.7069289004790775E-2</c:v>
                </c:pt>
                <c:pt idx="1363">
                  <c:v>2.706645611172398E-2</c:v>
                </c:pt>
                <c:pt idx="1364">
                  <c:v>2.706444866965807E-2</c:v>
                </c:pt>
                <c:pt idx="1365">
                  <c:v>2.7060818798441133E-2</c:v>
                </c:pt>
                <c:pt idx="1366">
                  <c:v>2.7058014378225081E-2</c:v>
                </c:pt>
                <c:pt idx="1367">
                  <c:v>2.7055219448950396E-2</c:v>
                </c:pt>
                <c:pt idx="1368">
                  <c:v>2.7053251840933878E-2</c:v>
                </c:pt>
                <c:pt idx="1369">
                  <c:v>2.7049658063251769E-2</c:v>
                </c:pt>
                <c:pt idx="1370">
                  <c:v>2.7046891606827828E-2</c:v>
                </c:pt>
                <c:pt idx="1371">
                  <c:v>2.7044134641345252E-2</c:v>
                </c:pt>
                <c:pt idx="1372">
                  <c:v>2.7041387166804043E-2</c:v>
                </c:pt>
                <c:pt idx="1373">
                  <c:v>2.70386491832042E-2</c:v>
                </c:pt>
                <c:pt idx="1374">
                  <c:v>2.7035920690545723E-2</c:v>
                </c:pt>
                <c:pt idx="1375">
                  <c:v>2.7033201688855257E-2</c:v>
                </c:pt>
                <c:pt idx="1376">
                  <c:v>2.7030492178079513E-2</c:v>
                </c:pt>
                <c:pt idx="1377">
                  <c:v>2.7027792158245134E-2</c:v>
                </c:pt>
                <c:pt idx="1378">
                  <c:v>2.7025101629378767E-2</c:v>
                </c:pt>
                <c:pt idx="1379">
                  <c:v>2.7022420591453766E-2</c:v>
                </c:pt>
                <c:pt idx="1380">
                  <c:v>2.7019749044443486E-2</c:v>
                </c:pt>
                <c:pt idx="1381">
                  <c:v>2.7017910978157644E-2</c:v>
                </c:pt>
                <c:pt idx="1382">
                  <c:v>2.7015258891966987E-2</c:v>
                </c:pt>
                <c:pt idx="1383">
                  <c:v>2.7011791349087488E-2</c:v>
                </c:pt>
                <c:pt idx="1384">
                  <c:v>2.7009157765816028E-2</c:v>
                </c:pt>
                <c:pt idx="1385">
                  <c:v>2.7006533673539224E-2</c:v>
                </c:pt>
                <c:pt idx="1386">
                  <c:v>2.7003919072150495E-2</c:v>
                </c:pt>
                <c:pt idx="1387">
                  <c:v>2.7002140836065447E-2</c:v>
                </c:pt>
                <c:pt idx="1388">
                  <c:v>2.6998718342197137E-2</c:v>
                </c:pt>
                <c:pt idx="1389">
                  <c:v>2.6996132213632507E-2</c:v>
                </c:pt>
                <c:pt idx="1390">
                  <c:v>2.6993555576009243E-2</c:v>
                </c:pt>
                <c:pt idx="1391">
                  <c:v>2.6990988429327345E-2</c:v>
                </c:pt>
                <c:pt idx="1392">
                  <c:v>2.6985678790518719E-2</c:v>
                </c:pt>
                <c:pt idx="1393">
                  <c:v>2.6985882608707712E-2</c:v>
                </c:pt>
                <c:pt idx="1394">
                  <c:v>2.6983343934796622E-2</c:v>
                </c:pt>
                <c:pt idx="1395">
                  <c:v>2.6980814751826898E-2</c:v>
                </c:pt>
                <c:pt idx="1396">
                  <c:v>2.697829505979854E-2</c:v>
                </c:pt>
                <c:pt idx="1397">
                  <c:v>2.6975784858658258E-2</c:v>
                </c:pt>
                <c:pt idx="1398">
                  <c:v>2.6974948698823553E-2</c:v>
                </c:pt>
                <c:pt idx="1399">
                  <c:v>2.6971625651566189E-2</c:v>
                </c:pt>
                <c:pt idx="1400">
                  <c:v>2.6968311200912254E-2</c:v>
                </c:pt>
                <c:pt idx="1401">
                  <c:v>2.6966672670720726E-2</c:v>
                </c:pt>
                <c:pt idx="1402">
                  <c:v>2.6963376217050694E-2</c:v>
                </c:pt>
                <c:pt idx="1403">
                  <c:v>2.6960922961478673E-2</c:v>
                </c:pt>
                <c:pt idx="1404">
                  <c:v>2.6958479196874663E-2</c:v>
                </c:pt>
                <c:pt idx="1405">
                  <c:v>2.6956044923185374E-2</c:v>
                </c:pt>
                <c:pt idx="1406">
                  <c:v>2.6954456322487719E-2</c:v>
                </c:pt>
                <c:pt idx="1407">
                  <c:v>2.6951204848550958E-2</c:v>
                </c:pt>
                <c:pt idx="1408">
                  <c:v>2.6948799047605831E-2</c:v>
                </c:pt>
                <c:pt idx="1409">
                  <c:v>2.6946402737602071E-2</c:v>
                </c:pt>
                <c:pt idx="1410">
                  <c:v>2.6944015918539677E-2</c:v>
                </c:pt>
                <c:pt idx="1411">
                  <c:v>2.6938606724513647E-2</c:v>
                </c:pt>
                <c:pt idx="1412">
                  <c:v>2.6939270753132405E-2</c:v>
                </c:pt>
                <c:pt idx="1413">
                  <c:v>2.6936912406814173E-2</c:v>
                </c:pt>
                <c:pt idx="1414">
                  <c:v>2.6934563551410662E-2</c:v>
                </c:pt>
                <c:pt idx="1415">
                  <c:v>2.6932224186921871E-2</c:v>
                </c:pt>
                <c:pt idx="1416">
                  <c:v>2.6929894313374447E-2</c:v>
                </c:pt>
                <c:pt idx="1417">
                  <c:v>2.6928415621532142E-2</c:v>
                </c:pt>
                <c:pt idx="1418">
                  <c:v>2.6925263039023761E-2</c:v>
                </c:pt>
                <c:pt idx="1419">
                  <c:v>2.6922961638220499E-2</c:v>
                </c:pt>
                <c:pt idx="1420">
                  <c:v>2.692151293668843E-2</c:v>
                </c:pt>
                <c:pt idx="1421">
                  <c:v>2.6918387309331493E-2</c:v>
                </c:pt>
                <c:pt idx="1422">
                  <c:v>2.6916114381272394E-2</c:v>
                </c:pt>
                <c:pt idx="1423">
                  <c:v>2.6913850944128015E-2</c:v>
                </c:pt>
                <c:pt idx="1424">
                  <c:v>2.6911596997898357E-2</c:v>
                </c:pt>
                <c:pt idx="1425">
                  <c:v>2.6909352542610065E-2</c:v>
                </c:pt>
                <c:pt idx="1426">
                  <c:v>2.6907117578183204E-2</c:v>
                </c:pt>
                <c:pt idx="1427">
                  <c:v>2.6904892104697709E-2</c:v>
                </c:pt>
                <c:pt idx="1428">
                  <c:v>2.6902676122126934E-2</c:v>
                </c:pt>
                <c:pt idx="1429">
                  <c:v>2.6900469630444235E-2</c:v>
                </c:pt>
                <c:pt idx="1430">
                  <c:v>2.6898272629676256E-2</c:v>
                </c:pt>
                <c:pt idx="1431">
                  <c:v>2.6896085119849644E-2</c:v>
                </c:pt>
                <c:pt idx="1432">
                  <c:v>2.6893907100911107E-2</c:v>
                </c:pt>
                <c:pt idx="1433">
                  <c:v>2.6892588432816389E-2</c:v>
                </c:pt>
                <c:pt idx="1434">
                  <c:v>2.6890429912393987E-2</c:v>
                </c:pt>
                <c:pt idx="1435">
                  <c:v>2.6887429989557177E-2</c:v>
                </c:pt>
                <c:pt idx="1436">
                  <c:v>2.6885289934250878E-2</c:v>
                </c:pt>
                <c:pt idx="1437">
                  <c:v>2.68831593698593E-2</c:v>
                </c:pt>
                <c:pt idx="1438">
                  <c:v>2.6881038296355797E-2</c:v>
                </c:pt>
                <c:pt idx="1439">
                  <c:v>2.6879779684834126E-2</c:v>
                </c:pt>
                <c:pt idx="1440">
                  <c:v>2.6876824622119599E-2</c:v>
                </c:pt>
                <c:pt idx="1441">
                  <c:v>2.6874732021360259E-2</c:v>
                </c:pt>
                <c:pt idx="1442">
                  <c:v>2.687264891151564E-2</c:v>
                </c:pt>
                <c:pt idx="1443">
                  <c:v>2.6870575292559096E-2</c:v>
                </c:pt>
                <c:pt idx="1444">
                  <c:v>2.6869366747921397E-2</c:v>
                </c:pt>
                <c:pt idx="1445">
                  <c:v>2.6866456527336879E-2</c:v>
                </c:pt>
                <c:pt idx="1446">
                  <c:v>2.6864411381124498E-2</c:v>
                </c:pt>
                <c:pt idx="1447">
                  <c:v>2.6862375725746901E-2</c:v>
                </c:pt>
                <c:pt idx="1448">
                  <c:v>2.6860349561337316E-2</c:v>
                </c:pt>
                <c:pt idx="1449">
                  <c:v>2.685833288773587E-2</c:v>
                </c:pt>
                <c:pt idx="1450">
                  <c:v>2.6856325653596969E-2</c:v>
                </c:pt>
                <c:pt idx="1451">
                  <c:v>2.6852613275991644E-2</c:v>
                </c:pt>
                <c:pt idx="1452">
                  <c:v>2.6849765593581765E-2</c:v>
                </c:pt>
                <c:pt idx="1453">
                  <c:v>2.6847784839780786E-2</c:v>
                </c:pt>
                <c:pt idx="1454">
                  <c:v>2.6845530679482366E-2</c:v>
                </c:pt>
                <c:pt idx="1455">
                  <c:v>2.6843846750086442E-2</c:v>
                </c:pt>
                <c:pt idx="1456">
                  <c:v>2.6841889414273012E-2</c:v>
                </c:pt>
                <c:pt idx="1457">
                  <c:v>2.6839939884535369E-2</c:v>
                </c:pt>
                <c:pt idx="1458">
                  <c:v>2.6837721409052051E-2</c:v>
                </c:pt>
                <c:pt idx="1459">
                  <c:v>2.6836064243127566E-2</c:v>
                </c:pt>
                <c:pt idx="1460">
                  <c:v>2.6834138131537344E-2</c:v>
                </c:pt>
                <c:pt idx="1461">
                  <c:v>2.6832219825863035E-2</c:v>
                </c:pt>
                <c:pt idx="1462">
                  <c:v>2.6830309326344448E-2</c:v>
                </c:pt>
                <c:pt idx="1463">
                  <c:v>2.6828406632661839E-2</c:v>
                </c:pt>
                <c:pt idx="1464">
                  <c:v>2.6826511745134951E-2</c:v>
                </c:pt>
                <c:pt idx="1465">
                  <c:v>2.6824624663523977E-2</c:v>
                </c:pt>
                <c:pt idx="1466">
                  <c:v>2.682220988594608E-2</c:v>
                </c:pt>
                <c:pt idx="1467">
                  <c:v>2.6820873918609323E-2</c:v>
                </c:pt>
                <c:pt idx="1468">
                  <c:v>2.681901025514577E-2</c:v>
                </c:pt>
                <c:pt idx="1469">
                  <c:v>2.6816889912524289E-2</c:v>
                </c:pt>
                <c:pt idx="1470">
                  <c:v>2.681530634628615E-2</c:v>
                </c:pt>
                <c:pt idx="1471">
                  <c:v>2.6813466100970018E-2</c:v>
                </c:pt>
                <c:pt idx="1472">
                  <c:v>2.6811372521819976E-2</c:v>
                </c:pt>
                <c:pt idx="1473">
                  <c:v>2.6809809028325304E-2</c:v>
                </c:pt>
                <c:pt idx="1474">
                  <c:v>2.6807992200916786E-2</c:v>
                </c:pt>
                <c:pt idx="1475">
                  <c:v>2.6806183179663989E-2</c:v>
                </c:pt>
                <c:pt idx="1476">
                  <c:v>2.6804381964407042E-2</c:v>
                </c:pt>
                <c:pt idx="1477">
                  <c:v>2.6802588555225881E-2</c:v>
                </c:pt>
                <c:pt idx="1478">
                  <c:v>2.6800802951960634E-2</c:v>
                </c:pt>
                <c:pt idx="1479">
                  <c:v>2.6799025154771172E-2</c:v>
                </c:pt>
                <c:pt idx="1480">
                  <c:v>2.6797255163657496E-2</c:v>
                </c:pt>
                <c:pt idx="1481">
                  <c:v>2.679549297853967E-2</c:v>
                </c:pt>
                <c:pt idx="1482">
                  <c:v>2.679373859949763E-2</c:v>
                </c:pt>
                <c:pt idx="1483">
                  <c:v>2.6791992026371503E-2</c:v>
                </c:pt>
                <c:pt idx="1484">
                  <c:v>2.679025325916129E-2</c:v>
                </c:pt>
                <c:pt idx="1485">
                  <c:v>2.6788275655320604E-2</c:v>
                </c:pt>
                <c:pt idx="1486">
                  <c:v>2.6786553615369968E-2</c:v>
                </c:pt>
                <c:pt idx="1487">
                  <c:v>2.6785083794225173E-2</c:v>
                </c:pt>
                <c:pt idx="1488">
                  <c:v>2.6783376251238167E-2</c:v>
                </c:pt>
                <c:pt idx="1489">
                  <c:v>2.6781676514326946E-2</c:v>
                </c:pt>
                <c:pt idx="1490">
                  <c:v>2.677998458333164E-2</c:v>
                </c:pt>
                <c:pt idx="1491">
                  <c:v>2.6778300458492055E-2</c:v>
                </c:pt>
                <c:pt idx="1492">
                  <c:v>2.6776385302698102E-2</c:v>
                </c:pt>
                <c:pt idx="1493">
                  <c:v>2.6774955626640562E-2</c:v>
                </c:pt>
                <c:pt idx="1494">
                  <c:v>2.6773294919948398E-2</c:v>
                </c:pt>
                <c:pt idx="1495">
                  <c:v>2.6771642019092212E-2</c:v>
                </c:pt>
                <c:pt idx="1496">
                  <c:v>2.6770875050723397E-2</c:v>
                </c:pt>
                <c:pt idx="1497">
                  <c:v>2.6768359635527261E-2</c:v>
                </c:pt>
                <c:pt idx="1498">
                  <c:v>2.6766730152898432E-2</c:v>
                </c:pt>
                <c:pt idx="1499">
                  <c:v>2.6765108476185517E-2</c:v>
                </c:pt>
                <c:pt idx="1500">
                  <c:v>2.6763494605468452E-2</c:v>
                </c:pt>
                <c:pt idx="1501">
                  <c:v>2.67618885406673E-2</c:v>
                </c:pt>
                <c:pt idx="1502">
                  <c:v>2.6760290282101806E-2</c:v>
                </c:pt>
                <c:pt idx="1503">
                  <c:v>2.675912816362036E-2</c:v>
                </c:pt>
                <c:pt idx="1504">
                  <c:v>2.6756666431921872E-2</c:v>
                </c:pt>
                <c:pt idx="1505">
                  <c:v>2.6755093821559939E-2</c:v>
                </c:pt>
                <c:pt idx="1506">
                  <c:v>2.6753529017273792E-2</c:v>
                </c:pt>
                <c:pt idx="1507">
                  <c:v>2.6751972018983494E-2</c:v>
                </c:pt>
                <c:pt idx="1508">
                  <c:v>2.6750422826768983E-2</c:v>
                </c:pt>
                <c:pt idx="1509">
                  <c:v>2.6748881440550321E-2</c:v>
                </c:pt>
                <c:pt idx="1510">
                  <c:v>2.6747347860407444E-2</c:v>
                </c:pt>
                <c:pt idx="1511">
                  <c:v>2.6745822086180482E-2</c:v>
                </c:pt>
                <c:pt idx="1512">
                  <c:v>2.6744304118029305E-2</c:v>
                </c:pt>
                <c:pt idx="1513">
                  <c:v>2.6742793955873978E-2</c:v>
                </c:pt>
                <c:pt idx="1514">
                  <c:v>2.6741291599794437E-2</c:v>
                </c:pt>
                <c:pt idx="1515">
                  <c:v>2.6739797049710745E-2</c:v>
                </c:pt>
                <c:pt idx="1516">
                  <c:v>2.6738310305622903E-2</c:v>
                </c:pt>
                <c:pt idx="1517">
                  <c:v>2.6736620728025073E-2</c:v>
                </c:pt>
                <c:pt idx="1518">
                  <c:v>2.6735150711036937E-2</c:v>
                </c:pt>
                <c:pt idx="1519">
                  <c:v>2.6733688500284458E-2</c:v>
                </c:pt>
                <c:pt idx="1520">
                  <c:v>2.6732234095367957E-2</c:v>
                </c:pt>
                <c:pt idx="1521">
                  <c:v>2.6730787496527242E-2</c:v>
                </c:pt>
                <c:pt idx="1522">
                  <c:v>2.6729348703762312E-2</c:v>
                </c:pt>
                <c:pt idx="1523">
                  <c:v>2.6727917716993232E-2</c:v>
                </c:pt>
                <c:pt idx="1524">
                  <c:v>2.6726494536299938E-2</c:v>
                </c:pt>
                <c:pt idx="1525">
                  <c:v>2.6725079161442622E-2</c:v>
                </c:pt>
                <c:pt idx="1526">
                  <c:v>2.6723671592741027E-2</c:v>
                </c:pt>
                <c:pt idx="1527">
                  <c:v>2.6722271830035282E-2</c:v>
                </c:pt>
                <c:pt idx="1528">
                  <c:v>2.6720879873245451E-2</c:v>
                </c:pt>
                <c:pt idx="1529">
                  <c:v>2.6722175029847417E-2</c:v>
                </c:pt>
                <c:pt idx="1530">
                  <c:v>2.6718119377973082E-2</c:v>
                </c:pt>
                <c:pt idx="1531">
                  <c:v>2.6716750839410608E-2</c:v>
                </c:pt>
                <c:pt idx="1532">
                  <c:v>2.6715390106764048E-2</c:v>
                </c:pt>
                <c:pt idx="1533">
                  <c:v>2.6714037180193273E-2</c:v>
                </c:pt>
                <c:pt idx="1534">
                  <c:v>2.6712692059538412E-2</c:v>
                </c:pt>
                <c:pt idx="1535">
                  <c:v>2.6711354745039273E-2</c:v>
                </c:pt>
                <c:pt idx="1536">
                  <c:v>2.6710025236456048E-2</c:v>
                </c:pt>
                <c:pt idx="1537">
                  <c:v>2.6708703533948608E-2</c:v>
                </c:pt>
                <c:pt idx="1538">
                  <c:v>2.6707389637516954E-2</c:v>
                </c:pt>
                <c:pt idx="1539">
                  <c:v>2.6706083547001214E-2</c:v>
                </c:pt>
                <c:pt idx="1540">
                  <c:v>2.6704785262481323E-2</c:v>
                </c:pt>
                <c:pt idx="1541">
                  <c:v>2.6703494784037218E-2</c:v>
                </c:pt>
                <c:pt idx="1542">
                  <c:v>2.6702212111748835E-2</c:v>
                </c:pt>
                <c:pt idx="1543">
                  <c:v>2.670093724529643E-2</c:v>
                </c:pt>
                <c:pt idx="1544">
                  <c:v>2.669967018491981E-2</c:v>
                </c:pt>
                <c:pt idx="1545">
                  <c:v>2.6698410930459104E-2</c:v>
                </c:pt>
                <c:pt idx="1546">
                  <c:v>2.6697159482074184E-2</c:v>
                </c:pt>
                <c:pt idx="1547">
                  <c:v>2.669591583976505E-2</c:v>
                </c:pt>
                <c:pt idx="1548">
                  <c:v>2.6694680003451765E-2</c:v>
                </c:pt>
                <c:pt idx="1549">
                  <c:v>2.6693451973054394E-2</c:v>
                </c:pt>
                <c:pt idx="1550">
                  <c:v>2.6693863695470554E-2</c:v>
                </c:pt>
                <c:pt idx="1551">
                  <c:v>2.6691019330646881E-2</c:v>
                </c:pt>
                <c:pt idx="1552">
                  <c:v>2.6689814718316995E-2</c:v>
                </c:pt>
                <c:pt idx="1553">
                  <c:v>2.6688617912062895E-2</c:v>
                </c:pt>
                <c:pt idx="1554">
                  <c:v>2.669104775507769E-2</c:v>
                </c:pt>
                <c:pt idx="1555">
                  <c:v>2.6688963126240139E-2</c:v>
                </c:pt>
                <c:pt idx="1556">
                  <c:v>2.6685074329435565E-2</c:v>
                </c:pt>
                <c:pt idx="1557">
                  <c:v>2.66839087472448E-2</c:v>
                </c:pt>
                <c:pt idx="1558">
                  <c:v>2.6682750971129821E-2</c:v>
                </c:pt>
                <c:pt idx="1559">
                  <c:v>2.6681601000930755E-2</c:v>
                </c:pt>
                <c:pt idx="1560">
                  <c:v>2.6680458836887411E-2</c:v>
                </c:pt>
                <c:pt idx="1561">
                  <c:v>2.6679324478680044E-2</c:v>
                </c:pt>
                <c:pt idx="1562">
                  <c:v>2.6678197926708336E-2</c:v>
                </c:pt>
                <c:pt idx="1563">
                  <c:v>2.6677079180572605E-2</c:v>
                </c:pt>
                <c:pt idx="1564">
                  <c:v>2.667596824051266E-2</c:v>
                </c:pt>
                <c:pt idx="1565">
                  <c:v>2.66748651065285E-2</c:v>
                </c:pt>
                <c:pt idx="1566">
                  <c:v>2.6673769778460255E-2</c:v>
                </c:pt>
                <c:pt idx="1567">
                  <c:v>2.6672682256387859E-2</c:v>
                </c:pt>
                <c:pt idx="1568">
                  <c:v>2.6671602540391248E-2</c:v>
                </c:pt>
                <c:pt idx="1569">
                  <c:v>2.6670530630470424E-2</c:v>
                </c:pt>
                <c:pt idx="1570">
                  <c:v>2.6669466526465513E-2</c:v>
                </c:pt>
                <c:pt idx="1571">
                  <c:v>2.667206135991762E-2</c:v>
                </c:pt>
                <c:pt idx="1572">
                  <c:v>2.6667361736603112E-2</c:v>
                </c:pt>
                <c:pt idx="1573">
                  <c:v>2.6666321050825559E-2</c:v>
                </c:pt>
                <c:pt idx="1574">
                  <c:v>2.6665288170804047E-2</c:v>
                </c:pt>
                <c:pt idx="1575">
                  <c:v>2.6664263096938257E-2</c:v>
                </c:pt>
                <c:pt idx="1576">
                  <c:v>2.6663245829068316E-2</c:v>
                </c:pt>
                <c:pt idx="1577">
                  <c:v>2.6662236367274161E-2</c:v>
                </c:pt>
                <c:pt idx="1578">
                  <c:v>2.6661234711475856E-2</c:v>
                </c:pt>
                <c:pt idx="1579">
                  <c:v>2.6660240861593465E-2</c:v>
                </c:pt>
                <c:pt idx="1580">
                  <c:v>2.6659254817786859E-2</c:v>
                </c:pt>
                <c:pt idx="1581">
                  <c:v>2.6658276579976103E-2</c:v>
                </c:pt>
                <c:pt idx="1582">
                  <c:v>2.6657306148241133E-2</c:v>
                </c:pt>
                <c:pt idx="1583">
                  <c:v>2.6656343522422077E-2</c:v>
                </c:pt>
                <c:pt idx="1584">
                  <c:v>2.6655388702678806E-2</c:v>
                </c:pt>
                <c:pt idx="1585">
                  <c:v>2.6654441689011321E-2</c:v>
                </c:pt>
                <c:pt idx="1586">
                  <c:v>2.6653502481179814E-2</c:v>
                </c:pt>
                <c:pt idx="1587">
                  <c:v>2.6652571079583964E-2</c:v>
                </c:pt>
                <c:pt idx="1588">
                  <c:v>2.6651647483824092E-2</c:v>
                </c:pt>
                <c:pt idx="1589">
                  <c:v>2.6650731694219942E-2</c:v>
                </c:pt>
                <c:pt idx="1590">
                  <c:v>2.6649823710531706E-2</c:v>
                </c:pt>
                <c:pt idx="1591">
                  <c:v>2.6648923532919255E-2</c:v>
                </c:pt>
                <c:pt idx="1592">
                  <c:v>2.6648031161222718E-2</c:v>
                </c:pt>
                <c:pt idx="1593">
                  <c:v>2.6647146595681903E-2</c:v>
                </c:pt>
                <c:pt idx="1594">
                  <c:v>2.6646269836136938E-2</c:v>
                </c:pt>
                <c:pt idx="1595">
                  <c:v>2.6645400882507886E-2</c:v>
                </c:pt>
                <c:pt idx="1596">
                  <c:v>2.6644539734874684E-2</c:v>
                </c:pt>
                <c:pt idx="1597">
                  <c:v>2.6643686393317267E-2</c:v>
                </c:pt>
                <c:pt idx="1598">
                  <c:v>2.6642840857755701E-2</c:v>
                </c:pt>
                <c:pt idx="1599">
                  <c:v>2.664200312826992E-2</c:v>
                </c:pt>
                <c:pt idx="1600">
                  <c:v>2.6642909117979841E-2</c:v>
                </c:pt>
                <c:pt idx="1601">
                  <c:v>2.6640351087205971E-2</c:v>
                </c:pt>
                <c:pt idx="1602">
                  <c:v>2.6641276908012657E-2</c:v>
                </c:pt>
                <c:pt idx="1603">
                  <c:v>2.6638730270205357E-2</c:v>
                </c:pt>
                <c:pt idx="1604">
                  <c:v>2.6637931570858697E-2</c:v>
                </c:pt>
                <c:pt idx="1605">
                  <c:v>2.6637140677348015E-2</c:v>
                </c:pt>
                <c:pt idx="1606">
                  <c:v>2.6641007475722844E-2</c:v>
                </c:pt>
                <c:pt idx="1607">
                  <c:v>2.6635033315303147E-2</c:v>
                </c:pt>
                <c:pt idx="1608">
                  <c:v>2.6636567650308862E-2</c:v>
                </c:pt>
                <c:pt idx="1609">
                  <c:v>2.6636741650936102E-2</c:v>
                </c:pt>
                <c:pt idx="1610">
                  <c:v>2.6635060355086893E-2</c:v>
                </c:pt>
                <c:pt idx="1611">
                  <c:v>2.6634318418254921E-2</c:v>
                </c:pt>
                <c:pt idx="1612">
                  <c:v>2.6633584288591194E-2</c:v>
                </c:pt>
                <c:pt idx="1613">
                  <c:v>2.6632857966095713E-2</c:v>
                </c:pt>
                <c:pt idx="1614">
                  <c:v>2.6633073519497508E-2</c:v>
                </c:pt>
                <c:pt idx="1615">
                  <c:v>2.6631428742609486E-2</c:v>
                </c:pt>
                <c:pt idx="1616">
                  <c:v>2.6630725841592096E-2</c:v>
                </c:pt>
                <c:pt idx="1617">
                  <c:v>2.6630030747796241E-2</c:v>
                </c:pt>
                <c:pt idx="1618">
                  <c:v>2.662934346111534E-2</c:v>
                </c:pt>
                <c:pt idx="1619">
                  <c:v>2.6628663981682621E-2</c:v>
                </c:pt>
                <c:pt idx="1620">
                  <c:v>2.6627992309338211E-2</c:v>
                </c:pt>
                <c:pt idx="1621">
                  <c:v>2.6625077066917413E-2</c:v>
                </c:pt>
                <c:pt idx="1622">
                  <c:v>2.6626672386260708E-2</c:v>
                </c:pt>
                <c:pt idx="1623">
                  <c:v>2.6626024135474324E-2</c:v>
                </c:pt>
                <c:pt idx="1624">
                  <c:v>2.6626322837883798E-2</c:v>
                </c:pt>
                <c:pt idx="1625">
                  <c:v>2.6624751055379647E-2</c:v>
                </c:pt>
                <c:pt idx="1626">
                  <c:v>2.6624126226097999E-2</c:v>
                </c:pt>
                <c:pt idx="1627">
                  <c:v>2.6623509203984597E-2</c:v>
                </c:pt>
                <c:pt idx="1628">
                  <c:v>2.6623841182162877E-2</c:v>
                </c:pt>
                <c:pt idx="1629">
                  <c:v>2.6622298581235881E-2</c:v>
                </c:pt>
                <c:pt idx="1630">
                  <c:v>2.662170498065386E-2</c:v>
                </c:pt>
                <c:pt idx="1631">
                  <c:v>2.6621119187186792E-2</c:v>
                </c:pt>
                <c:pt idx="1632">
                  <c:v>2.6620541200941261E-2</c:v>
                </c:pt>
                <c:pt idx="1633">
                  <c:v>2.6620914786856797E-2</c:v>
                </c:pt>
                <c:pt idx="1634">
                  <c:v>2.6619408649874998E-2</c:v>
                </c:pt>
                <c:pt idx="1635">
                  <c:v>2.6618854085107557E-2</c:v>
                </c:pt>
                <c:pt idx="1636">
                  <c:v>2.6618307327508361E-2</c:v>
                </c:pt>
                <c:pt idx="1637">
                  <c:v>2.6617768377077411E-2</c:v>
                </c:pt>
                <c:pt idx="1638">
                  <c:v>2.6617237233814706E-2</c:v>
                </c:pt>
                <c:pt idx="1639">
                  <c:v>2.6616713897720246E-2</c:v>
                </c:pt>
                <c:pt idx="1640">
                  <c:v>2.6616198368794031E-2</c:v>
                </c:pt>
                <c:pt idx="1641">
                  <c:v>2.6616638557186434E-2</c:v>
                </c:pt>
                <c:pt idx="1642">
                  <c:v>2.6616139163340158E-2</c:v>
                </c:pt>
                <c:pt idx="1643">
                  <c:v>2.6614698625024857E-2</c:v>
                </c:pt>
                <c:pt idx="1644">
                  <c:v>2.6614214324771623E-2</c:v>
                </c:pt>
                <c:pt idx="1645">
                  <c:v>2.6613737831686635E-2</c:v>
                </c:pt>
                <c:pt idx="1646">
                  <c:v>2.6613269145743246E-2</c:v>
                </c:pt>
                <c:pt idx="1647">
                  <c:v>2.661375931026555E-2</c:v>
                </c:pt>
                <c:pt idx="1648">
                  <c:v>2.6612355195414494E-2</c:v>
                </c:pt>
                <c:pt idx="1649">
                  <c:v>2.6611909931002486E-2</c:v>
                </c:pt>
                <c:pt idx="1650">
                  <c:v>2.6611472473705433E-2</c:v>
                </c:pt>
                <c:pt idx="1651">
                  <c:v>2.6611042823629916E-2</c:v>
                </c:pt>
                <c:pt idx="1652">
                  <c:v>2.6608535080656637E-2</c:v>
                </c:pt>
                <c:pt idx="1653">
                  <c:v>2.6610206944983616E-2</c:v>
                </c:pt>
                <c:pt idx="1654">
                  <c:v>2.6609800716386189E-2</c:v>
                </c:pt>
                <c:pt idx="1655">
                  <c:v>2.6609402294957007E-2</c:v>
                </c:pt>
                <c:pt idx="1656">
                  <c:v>2.6609011680696071E-2</c:v>
                </c:pt>
                <c:pt idx="1657">
                  <c:v>2.6608628873630025E-2</c:v>
                </c:pt>
                <c:pt idx="1658">
                  <c:v>2.6610167653933203E-2</c:v>
                </c:pt>
                <c:pt idx="1659">
                  <c:v>2.6608844052784519E-2</c:v>
                </c:pt>
                <c:pt idx="1660">
                  <c:v>2.6607527295361422E-2</c:v>
                </c:pt>
                <c:pt idx="1661">
                  <c:v>2.6608134151626661E-2</c:v>
                </c:pt>
                <c:pt idx="1662">
                  <c:v>2.66068319456636E-2</c:v>
                </c:pt>
                <c:pt idx="1663">
                  <c:v>2.660649598158038E-2</c:v>
                </c:pt>
                <c:pt idx="1664">
                  <c:v>2.660616782463876E-2</c:v>
                </c:pt>
                <c:pt idx="1665">
                  <c:v>2.6605847474865385E-2</c:v>
                </c:pt>
                <c:pt idx="1666">
                  <c:v>2.6606496034204952E-2</c:v>
                </c:pt>
                <c:pt idx="1667">
                  <c:v>2.6605230196850016E-2</c:v>
                </c:pt>
                <c:pt idx="1668">
                  <c:v>2.6604933268608022E-2</c:v>
                </c:pt>
                <c:pt idx="1669">
                  <c:v>2.6604644147534273E-2</c:v>
                </c:pt>
                <c:pt idx="1670">
                  <c:v>2.6604362833602124E-2</c:v>
                </c:pt>
                <c:pt idx="1671">
                  <c:v>2.6604089326811575E-2</c:v>
                </c:pt>
                <c:pt idx="1672">
                  <c:v>2.6601746341885502E-2</c:v>
                </c:pt>
                <c:pt idx="1673">
                  <c:v>2.6603565734761858E-2</c:v>
                </c:pt>
                <c:pt idx="1674">
                  <c:v>2.6603315649529335E-2</c:v>
                </c:pt>
                <c:pt idx="1675">
                  <c:v>2.6603073371411767E-2</c:v>
                </c:pt>
                <c:pt idx="1676">
                  <c:v>2.6602838900462444E-2</c:v>
                </c:pt>
                <c:pt idx="1677">
                  <c:v>2.6603579257284959E-2</c:v>
                </c:pt>
                <c:pt idx="1678">
                  <c:v>2.6602393380068534E-2</c:v>
                </c:pt>
                <c:pt idx="1679">
                  <c:v>2.6602182330650592E-2</c:v>
                </c:pt>
                <c:pt idx="1680">
                  <c:v>2.6602947735270277E-2</c:v>
                </c:pt>
                <c:pt idx="1681">
                  <c:v>2.6601783653239508E-2</c:v>
                </c:pt>
                <c:pt idx="1682">
                  <c:v>2.6601596025299656E-2</c:v>
                </c:pt>
                <c:pt idx="1683">
                  <c:v>2.6601416204501405E-2</c:v>
                </c:pt>
                <c:pt idx="1684">
                  <c:v>2.6601244190898043E-2</c:v>
                </c:pt>
                <c:pt idx="1685">
                  <c:v>2.6601079984409637E-2</c:v>
                </c:pt>
                <c:pt idx="1686">
                  <c:v>2.6600923585142766E-2</c:v>
                </c:pt>
                <c:pt idx="1687">
                  <c:v>2.6600774993017495E-2</c:v>
                </c:pt>
                <c:pt idx="1688">
                  <c:v>2.6600634208087115E-2</c:v>
                </c:pt>
                <c:pt idx="1689">
                  <c:v>2.6600501230298335E-2</c:v>
                </c:pt>
                <c:pt idx="1690">
                  <c:v>2.6600376059651154E-2</c:v>
                </c:pt>
                <c:pt idx="1691">
                  <c:v>2.6600258696198864E-2</c:v>
                </c:pt>
                <c:pt idx="1692">
                  <c:v>2.6600149139861529E-2</c:v>
                </c:pt>
                <c:pt idx="1693">
                  <c:v>2.6601023144963154E-2</c:v>
                </c:pt>
                <c:pt idx="1694">
                  <c:v>2.6600929753748392E-2</c:v>
                </c:pt>
                <c:pt idx="1695">
                  <c:v>2.6599867313965575E-2</c:v>
                </c:pt>
                <c:pt idx="1696">
                  <c:v>2.659978898630122E-2</c:v>
                </c:pt>
                <c:pt idx="1697">
                  <c:v>2.6599718465858402E-2</c:v>
                </c:pt>
                <c:pt idx="1698">
                  <c:v>2.6599655752530538E-2</c:v>
                </c:pt>
                <c:pt idx="1699">
                  <c:v>2.6600579913791389E-2</c:v>
                </c:pt>
                <c:pt idx="1700">
                  <c:v>2.659955374740619E-2</c:v>
                </c:pt>
                <c:pt idx="1701">
                  <c:v>2.6599514455583062E-2</c:v>
                </c:pt>
                <c:pt idx="1702">
                  <c:v>2.6599482970928179E-2</c:v>
                </c:pt>
                <c:pt idx="1703">
                  <c:v>2.6599459293414895E-2</c:v>
                </c:pt>
                <c:pt idx="1704">
                  <c:v>2.6600425267375716E-2</c:v>
                </c:pt>
                <c:pt idx="1705">
                  <c:v>2.659943535991971E-2</c:v>
                </c:pt>
                <c:pt idx="1706">
                  <c:v>2.6599435103964453E-2</c:v>
                </c:pt>
                <c:pt idx="1707">
                  <c:v>2.659944265512415E-2</c:v>
                </c:pt>
                <c:pt idx="1708">
                  <c:v>2.6599458013452093E-2</c:v>
                </c:pt>
                <c:pt idx="1709">
                  <c:v>2.6599481178948281E-2</c:v>
                </c:pt>
                <c:pt idx="1710">
                  <c:v>2.6599511505835949E-2</c:v>
                </c:pt>
                <c:pt idx="1711">
                  <c:v>2.6598557931309941E-2</c:v>
                </c:pt>
                <c:pt idx="1712">
                  <c:v>2.6597581135145987E-2</c:v>
                </c:pt>
                <c:pt idx="1713">
                  <c:v>2.6597574476232566E-2</c:v>
                </c:pt>
                <c:pt idx="1714">
                  <c:v>2.6597550597973196E-2</c:v>
                </c:pt>
                <c:pt idx="1715">
                  <c:v>2.6597521301487959E-2</c:v>
                </c:pt>
                <c:pt idx="1716">
                  <c:v>2.65974747854969E-2</c:v>
                </c:pt>
                <c:pt idx="1717">
                  <c:v>2.6597414983733358E-2</c:v>
                </c:pt>
                <c:pt idx="1718">
                  <c:v>2.6597330370696781E-2</c:v>
                </c:pt>
                <c:pt idx="1719">
                  <c:v>2.6597255523208574E-2</c:v>
                </c:pt>
                <c:pt idx="1720">
                  <c:v>2.6597155864287458E-2</c:v>
                </c:pt>
                <c:pt idx="1721">
                  <c:v>2.6597042919673797E-2</c:v>
                </c:pt>
                <c:pt idx="1722">
                  <c:v>2.6596916689367589E-2</c:v>
                </c:pt>
                <c:pt idx="1723">
                  <c:v>2.6596777173208963E-2</c:v>
                </c:pt>
                <c:pt idx="1724">
                  <c:v>2.6596624371437727E-2</c:v>
                </c:pt>
                <c:pt idx="1725">
                  <c:v>2.6596458283894009E-2</c:v>
                </c:pt>
                <c:pt idx="1726">
                  <c:v>2.6596278910737681E-2</c:v>
                </c:pt>
                <c:pt idx="1727">
                  <c:v>2.6596028766032731E-2</c:v>
                </c:pt>
                <c:pt idx="1728">
                  <c:v>2.6595880307027642E-2</c:v>
                </c:pt>
                <c:pt idx="1729">
                  <c:v>2.659562867343368E-2</c:v>
                </c:pt>
                <c:pt idx="1730">
                  <c:v>2.6595428560467482E-2</c:v>
                </c:pt>
                <c:pt idx="1731">
                  <c:v>2.6595182758528679E-2</c:v>
                </c:pt>
                <c:pt idx="1732">
                  <c:v>2.6594885573851812E-2</c:v>
                </c:pt>
                <c:pt idx="1733">
                  <c:v>2.6594651297573435E-2</c:v>
                </c:pt>
                <c:pt idx="1734">
                  <c:v>2.6594365638397122E-2</c:v>
                </c:pt>
                <c:pt idx="1735">
                  <c:v>2.659406669376807E-2</c:v>
                </c:pt>
                <c:pt idx="1736">
                  <c:v>2.6593754463286601E-2</c:v>
                </c:pt>
                <c:pt idx="1737">
                  <c:v>2.6593428946952713E-2</c:v>
                </c:pt>
                <c:pt idx="1738">
                  <c:v>2.6593090145086151E-2</c:v>
                </c:pt>
                <c:pt idx="1739">
                  <c:v>2.6592738057367171E-2</c:v>
                </c:pt>
                <c:pt idx="1740">
                  <c:v>2.6592372683875709E-2</c:v>
                </c:pt>
                <c:pt idx="1741">
                  <c:v>2.6591994024771637E-2</c:v>
                </c:pt>
                <c:pt idx="1742">
                  <c:v>2.6591602079895083E-2</c:v>
                </c:pt>
                <c:pt idx="1743">
                  <c:v>2.6591196849325982E-2</c:v>
                </c:pt>
                <c:pt idx="1744">
                  <c:v>2.6590778332984399E-2</c:v>
                </c:pt>
                <c:pt idx="1745">
                  <c:v>2.6590283760361544E-2</c:v>
                </c:pt>
                <c:pt idx="1746">
                  <c:v>2.6589836774633113E-2</c:v>
                </c:pt>
                <c:pt idx="1747">
                  <c:v>2.6589443069644503E-2</c:v>
                </c:pt>
                <c:pt idx="1748">
                  <c:v>2.6588971410372864E-2</c:v>
                </c:pt>
                <c:pt idx="1749">
                  <c:v>2.6588486465488614E-2</c:v>
                </c:pt>
                <c:pt idx="1750">
                  <c:v>2.6587988234751947E-2</c:v>
                </c:pt>
                <c:pt idx="1751">
                  <c:v>2.6587476718402669E-2</c:v>
                </c:pt>
                <c:pt idx="1752">
                  <c:v>2.6586875859999637E-2</c:v>
                </c:pt>
                <c:pt idx="1753">
                  <c:v>2.6586413828386668E-2</c:v>
                </c:pt>
                <c:pt idx="1754">
                  <c:v>2.6585862454879816E-2</c:v>
                </c:pt>
                <c:pt idx="1755">
                  <c:v>2.6585297795520546E-2</c:v>
                </c:pt>
                <c:pt idx="1756">
                  <c:v>2.6584636202420242E-2</c:v>
                </c:pt>
                <c:pt idx="1757">
                  <c:v>2.6584128619724368E-2</c:v>
                </c:pt>
                <c:pt idx="1758">
                  <c:v>2.6583524103287459E-2</c:v>
                </c:pt>
                <c:pt idx="1759">
                  <c:v>2.6582906301078069E-2</c:v>
                </c:pt>
                <c:pt idx="1760">
                  <c:v>2.658227521301626E-2</c:v>
                </c:pt>
                <c:pt idx="1761">
                  <c:v>2.6581630839421777E-2</c:v>
                </c:pt>
                <c:pt idx="1762">
                  <c:v>2.6580973180134748E-2</c:v>
                </c:pt>
                <c:pt idx="1763">
                  <c:v>2.658113795528827E-2</c:v>
                </c:pt>
                <c:pt idx="1764">
                  <c:v>2.6579519172340582E-2</c:v>
                </c:pt>
                <c:pt idx="1765">
                  <c:v>2.6578819757814287E-2</c:v>
                </c:pt>
                <c:pt idx="1766">
                  <c:v>2.6578107057595446E-2</c:v>
                </c:pt>
                <c:pt idx="1767">
                  <c:v>2.6577381071604123E-2</c:v>
                </c:pt>
                <c:pt idx="1768">
                  <c:v>2.6576641799920253E-2</c:v>
                </c:pt>
                <c:pt idx="1769">
                  <c:v>2.6575889242623774E-2</c:v>
                </c:pt>
                <c:pt idx="1770">
                  <c:v>2.657512339939494E-2</c:v>
                </c:pt>
                <c:pt idx="1771">
                  <c:v>2.6574344270553496E-2</c:v>
                </c:pt>
                <c:pt idx="1772">
                  <c:v>2.657355185593957E-2</c:v>
                </c:pt>
                <c:pt idx="1773">
                  <c:v>2.6572746155713034E-2</c:v>
                </c:pt>
                <c:pt idx="1774">
                  <c:v>2.6571927169714016E-2</c:v>
                </c:pt>
                <c:pt idx="1775">
                  <c:v>2.6571094897942515E-2</c:v>
                </c:pt>
                <c:pt idx="1776">
                  <c:v>2.6570249340398533E-2</c:v>
                </c:pt>
                <c:pt idx="1777">
                  <c:v>2.6569142673160684E-2</c:v>
                </c:pt>
                <c:pt idx="1778">
                  <c:v>2.6568266748308034E-2</c:v>
                </c:pt>
                <c:pt idx="1779">
                  <c:v>2.6567377537762837E-2</c:v>
                </c:pt>
                <c:pt idx="1780">
                  <c:v>2.6566475041445159E-2</c:v>
                </c:pt>
                <c:pt idx="1781">
                  <c:v>2.656555925951487E-2</c:v>
                </c:pt>
                <c:pt idx="1782">
                  <c:v>2.6564630191732164E-2</c:v>
                </c:pt>
                <c:pt idx="1783">
                  <c:v>2.6563687838256911E-2</c:v>
                </c:pt>
                <c:pt idx="1784">
                  <c:v>2.6562732199009176E-2</c:v>
                </c:pt>
                <c:pt idx="1785">
                  <c:v>2.6561763274228767E-2</c:v>
                </c:pt>
                <c:pt idx="1786">
                  <c:v>2.656078106359594E-2</c:v>
                </c:pt>
                <c:pt idx="1787">
                  <c:v>2.6559785567270566E-2</c:v>
                </c:pt>
                <c:pt idx="1788">
                  <c:v>2.6558776785092775E-2</c:v>
                </c:pt>
                <c:pt idx="1789">
                  <c:v>2.6560472710233096E-2</c:v>
                </c:pt>
                <c:pt idx="1790">
                  <c:v>2.6556719363819425E-2</c:v>
                </c:pt>
                <c:pt idx="1791">
                  <c:v>2.6555670724563996E-2</c:v>
                </c:pt>
                <c:pt idx="1792">
                  <c:v>2.655460879961602E-2</c:v>
                </c:pt>
                <c:pt idx="1793">
                  <c:v>2.6553533588895561E-2</c:v>
                </c:pt>
                <c:pt idx="1794">
                  <c:v>2.6552445092562493E-2</c:v>
                </c:pt>
                <c:pt idx="1795">
                  <c:v>2.6551343310377007E-2</c:v>
                </c:pt>
                <c:pt idx="1796">
                  <c:v>2.655022824257891E-2</c:v>
                </c:pt>
                <c:pt idx="1797">
                  <c:v>2.6549099889008332E-2</c:v>
                </c:pt>
                <c:pt idx="1798">
                  <c:v>2.6547958249665271E-2</c:v>
                </c:pt>
                <c:pt idx="1799">
                  <c:v>2.65468033247096E-2</c:v>
                </c:pt>
                <c:pt idx="1800">
                  <c:v>2.6545635113981447E-2</c:v>
                </c:pt>
                <c:pt idx="1801">
                  <c:v>2.6544453617480812E-2</c:v>
                </c:pt>
                <c:pt idx="1802">
                  <c:v>2.6543258835367567E-2</c:v>
                </c:pt>
                <c:pt idx="1803">
                  <c:v>2.6542050767401903E-2</c:v>
                </c:pt>
                <c:pt idx="1804">
                  <c:v>2.654082941382363E-2</c:v>
                </c:pt>
                <c:pt idx="1805">
                  <c:v>2.6539594774472874E-2</c:v>
                </c:pt>
                <c:pt idx="1806">
                  <c:v>2.6538346849429573E-2</c:v>
                </c:pt>
                <c:pt idx="1807">
                  <c:v>2.6537085638613789E-2</c:v>
                </c:pt>
                <c:pt idx="1808">
                  <c:v>2.6535811142105459E-2</c:v>
                </c:pt>
                <c:pt idx="1809">
                  <c:v>2.6534523359904583E-2</c:v>
                </c:pt>
                <c:pt idx="1810">
                  <c:v>2.6534803609141733E-2</c:v>
                </c:pt>
                <c:pt idx="1811">
                  <c:v>2.653190793826532E-2</c:v>
                </c:pt>
                <c:pt idx="1812">
                  <c:v>2.653058029890687E-2</c:v>
                </c:pt>
                <c:pt idx="1813">
                  <c:v>2.6529239373775937E-2</c:v>
                </c:pt>
                <c:pt idx="1814">
                  <c:v>2.6527105363367554E-2</c:v>
                </c:pt>
                <c:pt idx="1815">
                  <c:v>2.6528079013035111E-2</c:v>
                </c:pt>
                <c:pt idx="1816">
                  <c:v>2.6525136884227862E-2</c:v>
                </c:pt>
                <c:pt idx="1817">
                  <c:v>2.6523742816246809E-2</c:v>
                </c:pt>
                <c:pt idx="1818">
                  <c:v>2.652233546257321E-2</c:v>
                </c:pt>
                <c:pt idx="1819">
                  <c:v>2.6520914823207065E-2</c:v>
                </c:pt>
                <c:pt idx="1820">
                  <c:v>2.6519480898068437E-2</c:v>
                </c:pt>
                <c:pt idx="1821">
                  <c:v>2.65180336873172E-2</c:v>
                </c:pt>
                <c:pt idx="1822">
                  <c:v>2.6516573190713544E-2</c:v>
                </c:pt>
                <c:pt idx="1823">
                  <c:v>2.6515099408497278E-2</c:v>
                </c:pt>
                <c:pt idx="1824">
                  <c:v>2.6513612340428594E-2</c:v>
                </c:pt>
                <c:pt idx="1825">
                  <c:v>2.65121119867473E-2</c:v>
                </c:pt>
                <c:pt idx="1826">
                  <c:v>2.6510598347293524E-2</c:v>
                </c:pt>
                <c:pt idx="1827">
                  <c:v>2.6512536664975883E-2</c:v>
                </c:pt>
                <c:pt idx="1828">
                  <c:v>2.6507531211308333E-2</c:v>
                </c:pt>
                <c:pt idx="1829">
                  <c:v>2.6505977714617046E-2</c:v>
                </c:pt>
                <c:pt idx="1830">
                  <c:v>2.6504410932393085E-2</c:v>
                </c:pt>
                <c:pt idx="1831">
                  <c:v>2.6502830864316707E-2</c:v>
                </c:pt>
                <c:pt idx="1832">
                  <c:v>2.6501237510627718E-2</c:v>
                </c:pt>
                <c:pt idx="1833">
                  <c:v>2.6499630871166246E-2</c:v>
                </c:pt>
                <c:pt idx="1834">
                  <c:v>2.6498010946012229E-2</c:v>
                </c:pt>
                <c:pt idx="1835">
                  <c:v>2.6496377735165666E-2</c:v>
                </c:pt>
                <c:pt idx="1836">
                  <c:v>2.649473123854662E-2</c:v>
                </c:pt>
                <c:pt idx="1837">
                  <c:v>2.6493071456235029E-2</c:v>
                </c:pt>
                <c:pt idx="1838">
                  <c:v>2.6491398388230891E-2</c:v>
                </c:pt>
                <c:pt idx="1839">
                  <c:v>2.6489712034534207E-2</c:v>
                </c:pt>
                <c:pt idx="1840">
                  <c:v>2.6488012395065041E-2</c:v>
                </c:pt>
                <c:pt idx="1841">
                  <c:v>2.6488853595394435E-2</c:v>
                </c:pt>
                <c:pt idx="1842">
                  <c:v>2.6484573258969135E-2</c:v>
                </c:pt>
                <c:pt idx="1843">
                  <c:v>2.6482833762422331E-2</c:v>
                </c:pt>
                <c:pt idx="1844">
                  <c:v>2.6481080980103044E-2</c:v>
                </c:pt>
                <c:pt idx="1845">
                  <c:v>2.6479314912091212E-2</c:v>
                </c:pt>
                <c:pt idx="1846">
                  <c:v>2.6477535558386833E-2</c:v>
                </c:pt>
                <c:pt idx="1847">
                  <c:v>2.6475742918909972E-2</c:v>
                </c:pt>
                <c:pt idx="1848">
                  <c:v>2.6473936993740566E-2</c:v>
                </c:pt>
                <c:pt idx="1849">
                  <c:v>2.6472117782878613E-2</c:v>
                </c:pt>
                <c:pt idx="1850">
                  <c:v>2.6470285286324113E-2</c:v>
                </c:pt>
                <c:pt idx="1851">
                  <c:v>2.6468439503997132E-2</c:v>
                </c:pt>
                <c:pt idx="1852">
                  <c:v>2.6466580435977605E-2</c:v>
                </c:pt>
                <c:pt idx="1853">
                  <c:v>2.6464708082185595E-2</c:v>
                </c:pt>
                <c:pt idx="1854">
                  <c:v>2.6462822442860912E-2</c:v>
                </c:pt>
                <c:pt idx="1855">
                  <c:v>2.646092351768381E-2</c:v>
                </c:pt>
                <c:pt idx="1856">
                  <c:v>2.6459011306894098E-2</c:v>
                </c:pt>
                <c:pt idx="1857">
                  <c:v>2.6457085810251968E-2</c:v>
                </c:pt>
                <c:pt idx="1858">
                  <c:v>2.6455147027917292E-2</c:v>
                </c:pt>
                <c:pt idx="1859">
                  <c:v>2.6453194960049942E-2</c:v>
                </c:pt>
                <c:pt idx="1860">
                  <c:v>2.6451229606330173E-2</c:v>
                </c:pt>
                <c:pt idx="1861">
                  <c:v>2.6449250966917859E-2</c:v>
                </c:pt>
                <c:pt idx="1862">
                  <c:v>2.6448630290794028E-2</c:v>
                </c:pt>
                <c:pt idx="1863">
                  <c:v>2.6445253830935656E-2</c:v>
                </c:pt>
                <c:pt idx="1864">
                  <c:v>2.6443235334365767E-2</c:v>
                </c:pt>
                <c:pt idx="1865">
                  <c:v>2.6441203552103332E-2</c:v>
                </c:pt>
                <c:pt idx="1866">
                  <c:v>2.64424550754363E-2</c:v>
                </c:pt>
                <c:pt idx="1867">
                  <c:v>2.6439569369494098E-2</c:v>
                </c:pt>
                <c:pt idx="1868">
                  <c:v>2.643502849116075E-2</c:v>
                </c:pt>
                <c:pt idx="1869">
                  <c:v>2.6432943566048195E-2</c:v>
                </c:pt>
                <c:pt idx="1870">
                  <c:v>2.6430845355243093E-2</c:v>
                </c:pt>
                <c:pt idx="1871">
                  <c:v>2.6428733858745446E-2</c:v>
                </c:pt>
                <c:pt idx="1872">
                  <c:v>2.6426609076475316E-2</c:v>
                </c:pt>
                <c:pt idx="1873">
                  <c:v>2.6424471008592576E-2</c:v>
                </c:pt>
                <c:pt idx="1874">
                  <c:v>2.642231965501729E-2</c:v>
                </c:pt>
                <c:pt idx="1875">
                  <c:v>2.6420155015669522E-2</c:v>
                </c:pt>
                <c:pt idx="1876">
                  <c:v>2.6417977090709144E-2</c:v>
                </c:pt>
                <c:pt idx="1877">
                  <c:v>2.6415785879896347E-2</c:v>
                </c:pt>
                <c:pt idx="1878">
                  <c:v>2.6413581383391005E-2</c:v>
                </c:pt>
                <c:pt idx="1879">
                  <c:v>2.6411363601273052E-2</c:v>
                </c:pt>
                <c:pt idx="1880">
                  <c:v>2.6409132533382618E-2</c:v>
                </c:pt>
                <c:pt idx="1881">
                  <c:v>2.6406888179799637E-2</c:v>
                </c:pt>
                <c:pt idx="1882">
                  <c:v>2.6407856241830174E-2</c:v>
                </c:pt>
                <c:pt idx="1883">
                  <c:v>2.6402359615556037E-2</c:v>
                </c:pt>
                <c:pt idx="1884">
                  <c:v>2.6400075404895418E-2</c:v>
                </c:pt>
                <c:pt idx="1885">
                  <c:v>2.6397777908462317E-2</c:v>
                </c:pt>
                <c:pt idx="1886">
                  <c:v>2.6395467126416605E-2</c:v>
                </c:pt>
                <c:pt idx="1887">
                  <c:v>2.6393143058598412E-2</c:v>
                </c:pt>
                <c:pt idx="1888">
                  <c:v>2.6390805705167608E-2</c:v>
                </c:pt>
                <c:pt idx="1889">
                  <c:v>2.6388455065884386E-2</c:v>
                </c:pt>
                <c:pt idx="1890">
                  <c:v>2.6386091140988555E-2</c:v>
                </c:pt>
                <c:pt idx="1891">
                  <c:v>2.6383713930320241E-2</c:v>
                </c:pt>
                <c:pt idx="1892">
                  <c:v>2.6381323434039317E-2</c:v>
                </c:pt>
                <c:pt idx="1893">
                  <c:v>2.637891965198591E-2</c:v>
                </c:pt>
                <c:pt idx="1894">
                  <c:v>2.6376502584239958E-2</c:v>
                </c:pt>
                <c:pt idx="1895">
                  <c:v>2.6374072230881396E-2</c:v>
                </c:pt>
                <c:pt idx="1896">
                  <c:v>2.6371628591750351E-2</c:v>
                </c:pt>
                <c:pt idx="1897">
                  <c:v>2.6369171666926761E-2</c:v>
                </c:pt>
                <c:pt idx="1898">
                  <c:v>2.6366701456410624E-2</c:v>
                </c:pt>
                <c:pt idx="1899">
                  <c:v>2.6364217960201941E-2</c:v>
                </c:pt>
                <c:pt idx="1900">
                  <c:v>2.6361721178220776E-2</c:v>
                </c:pt>
                <c:pt idx="1901">
                  <c:v>2.6359211110627001E-2</c:v>
                </c:pt>
                <c:pt idx="1902">
                  <c:v>2.6356687757260744E-2</c:v>
                </c:pt>
                <c:pt idx="1903">
                  <c:v>2.6354151118201941E-2</c:v>
                </c:pt>
                <c:pt idx="1904">
                  <c:v>2.6351601193530527E-2</c:v>
                </c:pt>
                <c:pt idx="1905">
                  <c:v>2.6349037983006696E-2</c:v>
                </c:pt>
                <c:pt idx="1906">
                  <c:v>2.6346461487030126E-2</c:v>
                </c:pt>
                <c:pt idx="1907">
                  <c:v>2.6343871705121202E-2</c:v>
                </c:pt>
                <c:pt idx="1908">
                  <c:v>2.6341268637599669E-2</c:v>
                </c:pt>
                <c:pt idx="1909">
                  <c:v>2.6338652284305653E-2</c:v>
                </c:pt>
                <c:pt idx="1910">
                  <c:v>2.6336022645399026E-2</c:v>
                </c:pt>
                <c:pt idx="1911">
                  <c:v>2.6333379720799854E-2</c:v>
                </c:pt>
                <c:pt idx="1912">
                  <c:v>2.6333041219332998E-2</c:v>
                </c:pt>
                <c:pt idx="1913">
                  <c:v>2.6328054014443936E-2</c:v>
                </c:pt>
                <c:pt idx="1914">
                  <c:v>2.6326527197477745E-2</c:v>
                </c:pt>
                <c:pt idx="1915">
                  <c:v>2.6322675165397769E-2</c:v>
                </c:pt>
                <c:pt idx="1916">
                  <c:v>2.6319965812335866E-2</c:v>
                </c:pt>
                <c:pt idx="1917">
                  <c:v>2.6317243173501481E-2</c:v>
                </c:pt>
                <c:pt idx="1918">
                  <c:v>2.631450724897455E-2</c:v>
                </c:pt>
                <c:pt idx="1919">
                  <c:v>2.6313657332537321E-2</c:v>
                </c:pt>
                <c:pt idx="1920">
                  <c:v>2.6310126334543327E-2</c:v>
                </c:pt>
                <c:pt idx="1921">
                  <c:v>2.6308108348944703E-2</c:v>
                </c:pt>
                <c:pt idx="1922">
                  <c:v>2.6304553079485871E-2</c:v>
                </c:pt>
                <c:pt idx="1923">
                  <c:v>2.6301746520553948E-2</c:v>
                </c:pt>
                <c:pt idx="1924">
                  <c:v>2.6298926674037659E-2</c:v>
                </c:pt>
                <c:pt idx="1925">
                  <c:v>2.6296093539910359E-2</c:v>
                </c:pt>
                <c:pt idx="1926">
                  <c:v>2.6294003340503469E-2</c:v>
                </c:pt>
                <c:pt idx="1927">
                  <c:v>2.6290387408982596E-2</c:v>
                </c:pt>
                <c:pt idx="1928">
                  <c:v>2.6287514412075552E-2</c:v>
                </c:pt>
                <c:pt idx="1929">
                  <c:v>2.6284628127637433E-2</c:v>
                </c:pt>
                <c:pt idx="1930">
                  <c:v>2.6281728555614947E-2</c:v>
                </c:pt>
                <c:pt idx="1931">
                  <c:v>2.627881569598145E-2</c:v>
                </c:pt>
                <c:pt idx="1932">
                  <c:v>2.6275889548736941E-2</c:v>
                </c:pt>
                <c:pt idx="1933">
                  <c:v>2.6269769385720565E-2</c:v>
                </c:pt>
                <c:pt idx="1934">
                  <c:v>2.6269997391574762E-2</c:v>
                </c:pt>
                <c:pt idx="1935">
                  <c:v>2.6267031381630446E-2</c:v>
                </c:pt>
                <c:pt idx="1936">
                  <c:v>2.6264796683610481E-2</c:v>
                </c:pt>
                <c:pt idx="1937">
                  <c:v>2.626105949901536E-2</c:v>
                </c:pt>
                <c:pt idx="1938">
                  <c:v>2.6258053626317945E-2</c:v>
                </c:pt>
                <c:pt idx="1939">
                  <c:v>2.625503446606281E-2</c:v>
                </c:pt>
                <c:pt idx="1940">
                  <c:v>2.6252741942105473E-2</c:v>
                </c:pt>
                <c:pt idx="1941">
                  <c:v>2.624895628279944E-2</c:v>
                </c:pt>
                <c:pt idx="1942">
                  <c:v>2.6245897259817852E-2</c:v>
                </c:pt>
                <c:pt idx="1943">
                  <c:v>2.6242824949251897E-2</c:v>
                </c:pt>
                <c:pt idx="1944">
                  <c:v>2.6239739351128222E-2</c:v>
                </c:pt>
                <c:pt idx="1945">
                  <c:v>2.6236640465446825E-2</c:v>
                </c:pt>
                <c:pt idx="1946">
                  <c:v>2.6233528292154418E-2</c:v>
                </c:pt>
                <c:pt idx="1947">
                  <c:v>2.6230402831304289E-2</c:v>
                </c:pt>
                <c:pt idx="1948">
                  <c:v>2.6227264082923085E-2</c:v>
                </c:pt>
                <c:pt idx="1949">
                  <c:v>2.6224112046957515E-2</c:v>
                </c:pt>
                <c:pt idx="1950">
                  <c:v>2.6220946723407579E-2</c:v>
                </c:pt>
                <c:pt idx="1951">
                  <c:v>2.6217768112299922E-2</c:v>
                </c:pt>
                <c:pt idx="1952">
                  <c:v>2.6214576213634544E-2</c:v>
                </c:pt>
                <c:pt idx="1953">
                  <c:v>2.6212095651592104E-2</c:v>
                </c:pt>
                <c:pt idx="1954">
                  <c:v>2.6208875994351288E-2</c:v>
                </c:pt>
                <c:pt idx="1955">
                  <c:v>2.620492079226544E-2</c:v>
                </c:pt>
                <c:pt idx="1956">
                  <c:v>2.6201675743369179E-2</c:v>
                </c:pt>
                <c:pt idx="1957">
                  <c:v>2.6198417406915198E-2</c:v>
                </c:pt>
                <c:pt idx="1958">
                  <c:v>2.6195145782903495E-2</c:v>
                </c:pt>
                <c:pt idx="1959">
                  <c:v>2.6192578380552778E-2</c:v>
                </c:pt>
                <c:pt idx="1960">
                  <c:v>2.6188562672206928E-2</c:v>
                </c:pt>
                <c:pt idx="1961">
                  <c:v>2.6185251185522063E-2</c:v>
                </c:pt>
                <c:pt idx="1962">
                  <c:v>2.6181926411252832E-2</c:v>
                </c:pt>
                <c:pt idx="1963">
                  <c:v>2.617858834947917E-2</c:v>
                </c:pt>
                <c:pt idx="1964">
                  <c:v>2.6172374316670854E-2</c:v>
                </c:pt>
                <c:pt idx="1965">
                  <c:v>2.6171872363258686E-2</c:v>
                </c:pt>
                <c:pt idx="1966">
                  <c:v>2.6168494438811862E-2</c:v>
                </c:pt>
                <c:pt idx="1967">
                  <c:v>2.6165103226860609E-2</c:v>
                </c:pt>
                <c:pt idx="1968">
                  <c:v>2.6161698727324989E-2</c:v>
                </c:pt>
                <c:pt idx="1969">
                  <c:v>2.6158280940258294E-2</c:v>
                </c:pt>
                <c:pt idx="1970">
                  <c:v>2.6156260085505423E-2</c:v>
                </c:pt>
                <c:pt idx="1971">
                  <c:v>2.6152119601465795E-2</c:v>
                </c:pt>
                <c:pt idx="1972">
                  <c:v>2.6147977270314371E-2</c:v>
                </c:pt>
                <c:pt idx="1973">
                  <c:v>2.6145239907071627E-2</c:v>
                </c:pt>
                <c:pt idx="1974">
                  <c:v>2.6141093009686145E-2</c:v>
                </c:pt>
                <c:pt idx="1975">
                  <c:v>2.6137646787711688E-2</c:v>
                </c:pt>
                <c:pt idx="1976">
                  <c:v>2.613419783797255E-2</c:v>
                </c:pt>
                <c:pt idx="1977">
                  <c:v>2.6130746160468732E-2</c:v>
                </c:pt>
                <c:pt idx="1978">
                  <c:v>2.6127992932283295E-2</c:v>
                </c:pt>
                <c:pt idx="1979">
                  <c:v>2.6123834622220343E-2</c:v>
                </c:pt>
                <c:pt idx="1980">
                  <c:v>2.6120374761422482E-2</c:v>
                </c:pt>
                <c:pt idx="1981">
                  <c:v>2.6116912172886586E-2</c:v>
                </c:pt>
                <c:pt idx="1982">
                  <c:v>2.6113446856559364E-2</c:v>
                </c:pt>
                <c:pt idx="1983">
                  <c:v>2.6106598438726536E-2</c:v>
                </c:pt>
                <c:pt idx="1984">
                  <c:v>2.6106508040664167E-2</c:v>
                </c:pt>
                <c:pt idx="1985">
                  <c:v>2.6103034541069547E-2</c:v>
                </c:pt>
                <c:pt idx="1986">
                  <c:v>2.6099558313736893E-2</c:v>
                </c:pt>
                <c:pt idx="1987">
                  <c:v>2.6096079358639557E-2</c:v>
                </c:pt>
                <c:pt idx="1988">
                  <c:v>2.609259767577754E-2</c:v>
                </c:pt>
                <c:pt idx="1989">
                  <c:v>2.6089809530183139E-2</c:v>
                </c:pt>
                <c:pt idx="1990">
                  <c:v>2.6085626126732819E-2</c:v>
                </c:pt>
                <c:pt idx="1991">
                  <c:v>2.6082136260603406E-2</c:v>
                </c:pt>
                <c:pt idx="1992">
                  <c:v>2.6079338588669287E-2</c:v>
                </c:pt>
                <c:pt idx="1993">
                  <c:v>2.6075148345023891E-2</c:v>
                </c:pt>
                <c:pt idx="1994">
                  <c:v>2.6071650295600435E-2</c:v>
                </c:pt>
                <c:pt idx="1995">
                  <c:v>2.6068149518385653E-2</c:v>
                </c:pt>
                <c:pt idx="1996">
                  <c:v>2.6064646013486126E-2</c:v>
                </c:pt>
                <c:pt idx="1997">
                  <c:v>2.6061139780768627E-2</c:v>
                </c:pt>
                <c:pt idx="1998">
                  <c:v>2.6057630820286448E-2</c:v>
                </c:pt>
                <c:pt idx="1999">
                  <c:v>2.6054119132092879E-2</c:v>
                </c:pt>
                <c:pt idx="2000">
                  <c:v>2.6050604716107983E-2</c:v>
                </c:pt>
                <c:pt idx="2001">
                  <c:v>2.6047087572385053E-2</c:v>
                </c:pt>
                <c:pt idx="2002">
                  <c:v>2.6043567700897441E-2</c:v>
                </c:pt>
                <c:pt idx="2003">
                  <c:v>2.6040045101645148E-2</c:v>
                </c:pt>
                <c:pt idx="2004">
                  <c:v>2.603651977465482E-2</c:v>
                </c:pt>
                <c:pt idx="2005">
                  <c:v>2.6033680804895543E-2</c:v>
                </c:pt>
                <c:pt idx="2006">
                  <c:v>2.603014957224925E-2</c:v>
                </c:pt>
                <c:pt idx="2007">
                  <c:v>2.6025927427122397E-2</c:v>
                </c:pt>
                <c:pt idx="2008">
                  <c:v>2.6022391189099991E-2</c:v>
                </c:pt>
                <c:pt idx="2009">
                  <c:v>2.601885222333955E-2</c:v>
                </c:pt>
                <c:pt idx="2010">
                  <c:v>2.6015310529787783E-2</c:v>
                </c:pt>
                <c:pt idx="2011">
                  <c:v>2.6012452490229432E-2</c:v>
                </c:pt>
                <c:pt idx="2012">
                  <c:v>2.6008218959470142E-2</c:v>
                </c:pt>
                <c:pt idx="2013">
                  <c:v>2.6004669082677623E-2</c:v>
                </c:pt>
                <c:pt idx="2014">
                  <c:v>2.6001116478120423E-2</c:v>
                </c:pt>
                <c:pt idx="2015">
                  <c:v>2.5997561145825188E-2</c:v>
                </c:pt>
                <c:pt idx="2016">
                  <c:v>2.5994687210302292E-2</c:v>
                </c:pt>
                <c:pt idx="2017">
                  <c:v>2.599044229796732E-2</c:v>
                </c:pt>
                <c:pt idx="2018">
                  <c:v>2.5986878782404688E-2</c:v>
                </c:pt>
                <c:pt idx="2019">
                  <c:v>2.598331253910402E-2</c:v>
                </c:pt>
                <c:pt idx="2020">
                  <c:v>2.5979743567985381E-2</c:v>
                </c:pt>
                <c:pt idx="2021">
                  <c:v>2.5976171869208642E-2</c:v>
                </c:pt>
                <c:pt idx="2022">
                  <c:v>2.5972597442640577E-2</c:v>
                </c:pt>
                <c:pt idx="2023">
                  <c:v>2.5966805613171218E-2</c:v>
                </c:pt>
                <c:pt idx="2024">
                  <c:v>2.596254468380188E-2</c:v>
                </c:pt>
                <c:pt idx="2025">
                  <c:v>2.5958961811403114E-2</c:v>
                </c:pt>
                <c:pt idx="2026">
                  <c:v>2.5954863760384583E-2</c:v>
                </c:pt>
                <c:pt idx="2027">
                  <c:v>2.5951787884350708E-2</c:v>
                </c:pt>
                <c:pt idx="2028">
                  <c:v>2.5948196829617132E-2</c:v>
                </c:pt>
                <c:pt idx="2029">
                  <c:v>2.5944603047545201E-2</c:v>
                </c:pt>
                <c:pt idx="2030">
                  <c:v>2.5940492528180314E-2</c:v>
                </c:pt>
                <c:pt idx="2031">
                  <c:v>2.5937407300986592E-2</c:v>
                </c:pt>
                <c:pt idx="2032">
                  <c:v>2.5933805336499915E-2</c:v>
                </c:pt>
                <c:pt idx="2033">
                  <c:v>2.5930200644594947E-2</c:v>
                </c:pt>
                <c:pt idx="2034">
                  <c:v>2.5926593225351624E-2</c:v>
                </c:pt>
                <c:pt idx="2035">
                  <c:v>2.5922983078610073E-2</c:v>
                </c:pt>
                <c:pt idx="2036">
                  <c:v>2.5919370204530168E-2</c:v>
                </c:pt>
                <c:pt idx="2037">
                  <c:v>2.5915754602952035E-2</c:v>
                </c:pt>
                <c:pt idx="2038">
                  <c:v>2.5911101964757322E-2</c:v>
                </c:pt>
                <c:pt idx="2039">
                  <c:v>2.5908515217620831E-2</c:v>
                </c:pt>
                <c:pt idx="2040">
                  <c:v>2.5904891433707888E-2</c:v>
                </c:pt>
                <c:pt idx="2041">
                  <c:v>2.5900746626730253E-2</c:v>
                </c:pt>
                <c:pt idx="2042">
                  <c:v>2.5897635683787001E-2</c:v>
                </c:pt>
                <c:pt idx="2043">
                  <c:v>2.5894003717619185E-2</c:v>
                </c:pt>
                <c:pt idx="2044">
                  <c:v>2.5889849559481704E-2</c:v>
                </c:pt>
                <c:pt idx="2045">
                  <c:v>2.5886731603108615E-2</c:v>
                </c:pt>
                <c:pt idx="2046">
                  <c:v>2.5883091454685925E-2</c:v>
                </c:pt>
                <c:pt idx="2047">
                  <c:v>2.5879448578844944E-2</c:v>
                </c:pt>
                <c:pt idx="2048">
                  <c:v>2.5875802975585671E-2</c:v>
                </c:pt>
                <c:pt idx="2049">
                  <c:v>2.5872154644908107E-2</c:v>
                </c:pt>
                <c:pt idx="2050">
                  <c:v>2.5868503586732317E-2</c:v>
                </c:pt>
                <c:pt idx="2051">
                  <c:v>2.586484980121817E-2</c:v>
                </c:pt>
                <c:pt idx="2052">
                  <c:v>2.5861193288205797E-2</c:v>
                </c:pt>
                <c:pt idx="2053">
                  <c:v>2.5857534047855069E-2</c:v>
                </c:pt>
                <c:pt idx="2054">
                  <c:v>2.5853872080006113E-2</c:v>
                </c:pt>
                <c:pt idx="2055">
                  <c:v>2.5850207384738866E-2</c:v>
                </c:pt>
                <c:pt idx="2056">
                  <c:v>2.5846539962133264E-2</c:v>
                </c:pt>
                <c:pt idx="2057">
                  <c:v>2.5842345282169887E-2</c:v>
                </c:pt>
                <c:pt idx="2058">
                  <c:v>2.5838672015039421E-2</c:v>
                </c:pt>
                <c:pt idx="2059">
                  <c:v>2.5835521329566902E-2</c:v>
                </c:pt>
                <c:pt idx="2060">
                  <c:v>2.5831842997128263E-2</c:v>
                </c:pt>
                <c:pt idx="2061">
                  <c:v>2.5828161937271332E-2</c:v>
                </c:pt>
                <c:pt idx="2062">
                  <c:v>2.5824478150076047E-2</c:v>
                </c:pt>
                <c:pt idx="2063">
                  <c:v>2.582079163546247E-2</c:v>
                </c:pt>
                <c:pt idx="2064">
                  <c:v>2.5816575136072828E-2</c:v>
                </c:pt>
                <c:pt idx="2065">
                  <c:v>2.5813410423820571E-2</c:v>
                </c:pt>
                <c:pt idx="2066">
                  <c:v>2.5809715726872184E-2</c:v>
                </c:pt>
                <c:pt idx="2067">
                  <c:v>2.5806018302585443E-2</c:v>
                </c:pt>
                <c:pt idx="2068">
                  <c:v>2.5801789335009317E-2</c:v>
                </c:pt>
                <c:pt idx="2069">
                  <c:v>2.5798615271517278E-2</c:v>
                </c:pt>
                <c:pt idx="2070">
                  <c:v>2.5794909664895727E-2</c:v>
                </c:pt>
                <c:pt idx="2071">
                  <c:v>2.5791201330855884E-2</c:v>
                </c:pt>
                <c:pt idx="2072">
                  <c:v>2.5787490269317814E-2</c:v>
                </c:pt>
                <c:pt idx="2073">
                  <c:v>2.5783776480361453E-2</c:v>
                </c:pt>
                <c:pt idx="2074">
                  <c:v>2.5780059964146673E-2</c:v>
                </c:pt>
                <c:pt idx="2075">
                  <c:v>2.5776466125839725E-2</c:v>
                </c:pt>
                <c:pt idx="2076">
                  <c:v>2.5772086816324702E-2</c:v>
                </c:pt>
                <c:pt idx="2077">
                  <c:v>2.5768361728006894E-2</c:v>
                </c:pt>
                <c:pt idx="2078">
                  <c:v>2.5764633912350732E-2</c:v>
                </c:pt>
                <c:pt idx="2079">
                  <c:v>2.5760903369276278E-2</c:v>
                </c:pt>
                <c:pt idx="2080">
                  <c:v>2.5757170098783533E-2</c:v>
                </c:pt>
                <c:pt idx="2081">
                  <c:v>2.575343410079256E-2</c:v>
                </c:pt>
                <c:pt idx="2082">
                  <c:v>2.5749695375543169E-2</c:v>
                </c:pt>
                <c:pt idx="2083">
                  <c:v>2.5745953922715614E-2</c:v>
                </c:pt>
                <c:pt idx="2084">
                  <c:v>2.5742209742549704E-2</c:v>
                </c:pt>
                <c:pt idx="2085">
                  <c:v>2.5738462834805631E-2</c:v>
                </c:pt>
                <c:pt idx="2086">
                  <c:v>2.5734713199883075E-2</c:v>
                </c:pt>
                <c:pt idx="2087">
                  <c:v>2.5730960837382355E-2</c:v>
                </c:pt>
                <c:pt idx="2088">
                  <c:v>2.5727205747383408E-2</c:v>
                </c:pt>
                <c:pt idx="2089">
                  <c:v>2.5722373767047557E-2</c:v>
                </c:pt>
                <c:pt idx="2090">
                  <c:v>2.5718612442995337E-2</c:v>
                </c:pt>
                <c:pt idx="2091">
                  <c:v>2.5714848391524825E-2</c:v>
                </c:pt>
                <c:pt idx="2092">
                  <c:v>2.5711081612715958E-2</c:v>
                </c:pt>
                <c:pt idx="2093">
                  <c:v>2.5707312106408864E-2</c:v>
                </c:pt>
                <c:pt idx="2094">
                  <c:v>2.5703539872683479E-2</c:v>
                </c:pt>
                <c:pt idx="2095">
                  <c:v>2.5699764911459866E-2</c:v>
                </c:pt>
                <c:pt idx="2096">
                  <c:v>2.5695987222977834E-2</c:v>
                </c:pt>
                <c:pt idx="2097">
                  <c:v>2.5692206806997575E-2</c:v>
                </c:pt>
                <c:pt idx="2098">
                  <c:v>2.5688423663599025E-2</c:v>
                </c:pt>
                <c:pt idx="2099">
                  <c:v>2.5684637792702247E-2</c:v>
                </c:pt>
                <c:pt idx="2100">
                  <c:v>2.5680849194547051E-2</c:v>
                </c:pt>
                <c:pt idx="2101">
                  <c:v>2.567899213937741E-2</c:v>
                </c:pt>
                <c:pt idx="2102">
                  <c:v>2.567326381566204E-2</c:v>
                </c:pt>
                <c:pt idx="2103">
                  <c:v>2.5669467035251969E-2</c:v>
                </c:pt>
                <c:pt idx="2104">
                  <c:v>2.5665667527343672E-2</c:v>
                </c:pt>
                <c:pt idx="2105">
                  <c:v>2.5661865291857211E-2</c:v>
                </c:pt>
                <c:pt idx="2106">
                  <c:v>2.5658060329112331E-2</c:v>
                </c:pt>
                <c:pt idx="2107">
                  <c:v>2.5654252638869224E-2</c:v>
                </c:pt>
                <c:pt idx="2108">
                  <c:v>2.5650442221287761E-2</c:v>
                </c:pt>
                <c:pt idx="2109">
                  <c:v>2.5646629076128136E-2</c:v>
                </c:pt>
                <c:pt idx="2110">
                  <c:v>2.5642813203790027E-2</c:v>
                </c:pt>
                <c:pt idx="2111">
                  <c:v>2.5638994603873755E-2</c:v>
                </c:pt>
                <c:pt idx="2112">
                  <c:v>2.5635173276539192E-2</c:v>
                </c:pt>
                <c:pt idx="2113">
                  <c:v>2.5631349221786337E-2</c:v>
                </c:pt>
                <c:pt idx="2114">
                  <c:v>2.5627522439615191E-2</c:v>
                </c:pt>
                <c:pt idx="2115">
                  <c:v>2.562369293010569E-2</c:v>
                </c:pt>
                <c:pt idx="2116">
                  <c:v>2.5619860693018026E-2</c:v>
                </c:pt>
                <c:pt idx="2117">
                  <c:v>2.5616025728671943E-2</c:v>
                </c:pt>
                <c:pt idx="2118">
                  <c:v>2.5612188036827632E-2</c:v>
                </c:pt>
                <c:pt idx="2119">
                  <c:v>2.5608347617485094E-2</c:v>
                </c:pt>
                <c:pt idx="2120">
                  <c:v>2.5604504470724265E-2</c:v>
                </c:pt>
                <c:pt idx="2121">
                  <c:v>2.5600658596784953E-2</c:v>
                </c:pt>
                <c:pt idx="2122">
                  <c:v>2.5597529752747761E-2</c:v>
                </c:pt>
                <c:pt idx="2123">
                  <c:v>2.5592958666251775E-2</c:v>
                </c:pt>
                <c:pt idx="2124">
                  <c:v>2.5589104609817781E-2</c:v>
                </c:pt>
                <c:pt idx="2125">
                  <c:v>2.5585247826125368E-2</c:v>
                </c:pt>
                <c:pt idx="2126">
                  <c:v>2.5583920582322506E-2</c:v>
                </c:pt>
                <c:pt idx="2127">
                  <c:v>2.5579423890991215E-2</c:v>
                </c:pt>
                <c:pt idx="2128">
                  <c:v>2.5573661110138701E-2</c:v>
                </c:pt>
                <c:pt idx="2129">
                  <c:v>2.5569793416693187E-2</c:v>
                </c:pt>
                <c:pt idx="2130">
                  <c:v>2.5565922995829382E-2</c:v>
                </c:pt>
                <c:pt idx="2131">
                  <c:v>2.556204984746735E-2</c:v>
                </c:pt>
                <c:pt idx="2132">
                  <c:v>2.5558173971766962E-2</c:v>
                </c:pt>
                <c:pt idx="2133">
                  <c:v>2.5554295368648283E-2</c:v>
                </c:pt>
                <c:pt idx="2134">
                  <c:v>2.5550414038031377E-2</c:v>
                </c:pt>
                <c:pt idx="2135">
                  <c:v>2.554652997999618E-2</c:v>
                </c:pt>
                <c:pt idx="2136">
                  <c:v>2.5542643194622627E-2</c:v>
                </c:pt>
                <c:pt idx="2137">
                  <c:v>2.553875368191072E-2</c:v>
                </c:pt>
                <c:pt idx="2138">
                  <c:v>2.5534861441540713E-2</c:v>
                </c:pt>
                <c:pt idx="2139">
                  <c:v>2.5530966473912287E-2</c:v>
                </c:pt>
                <c:pt idx="2140">
                  <c:v>2.5527068778865569E-2</c:v>
                </c:pt>
                <c:pt idx="2141">
                  <c:v>2.5523168356400561E-2</c:v>
                </c:pt>
                <c:pt idx="2142">
                  <c:v>2.5521767364709902E-2</c:v>
                </c:pt>
                <c:pt idx="2143">
                  <c:v>2.5515359329055798E-2</c:v>
                </c:pt>
                <c:pt idx="2144">
                  <c:v>2.5511450724335916E-2</c:v>
                </c:pt>
                <c:pt idx="2145">
                  <c:v>2.5507539392117806E-2</c:v>
                </c:pt>
                <c:pt idx="2146">
                  <c:v>2.5503625332481406E-2</c:v>
                </c:pt>
                <c:pt idx="2147">
                  <c:v>2.549970854550665E-2</c:v>
                </c:pt>
                <c:pt idx="2148">
                  <c:v>2.5495789031113603E-2</c:v>
                </c:pt>
                <c:pt idx="2149">
                  <c:v>2.5491866789142392E-2</c:v>
                </c:pt>
                <c:pt idx="2150">
                  <c:v>2.5487941819992699E-2</c:v>
                </c:pt>
                <c:pt idx="2151">
                  <c:v>2.5484014123264842E-2</c:v>
                </c:pt>
                <c:pt idx="2152">
                  <c:v>2.5480083699118694E-2</c:v>
                </c:pt>
                <c:pt idx="2153">
                  <c:v>2.5476150547474319E-2</c:v>
                </c:pt>
                <c:pt idx="2154">
                  <c:v>2.5472214668651461E-2</c:v>
                </c:pt>
                <c:pt idx="2155">
                  <c:v>2.5468276062330375E-2</c:v>
                </c:pt>
                <c:pt idx="2156">
                  <c:v>2.5464334728431126E-2</c:v>
                </c:pt>
                <c:pt idx="2157">
                  <c:v>2.5460390667353394E-2</c:v>
                </c:pt>
                <c:pt idx="2158">
                  <c:v>2.5456443878697499E-2</c:v>
                </c:pt>
                <c:pt idx="2159">
                  <c:v>2.5452494362623312E-2</c:v>
                </c:pt>
                <c:pt idx="2160">
                  <c:v>2.5448542119130835E-2</c:v>
                </c:pt>
                <c:pt idx="2161">
                  <c:v>2.5444587148300002E-2</c:v>
                </c:pt>
                <c:pt idx="2162">
                  <c:v>2.5440629450050878E-2</c:v>
                </c:pt>
                <c:pt idx="2163">
                  <c:v>2.5436669024303526E-2</c:v>
                </c:pt>
                <c:pt idx="2164">
                  <c:v>2.5432705871137884E-2</c:v>
                </c:pt>
                <c:pt idx="2165">
                  <c:v>2.5428739990713822E-2</c:v>
                </c:pt>
                <c:pt idx="2166">
                  <c:v>2.5424771382791533E-2</c:v>
                </c:pt>
                <c:pt idx="2167">
                  <c:v>2.5420800047291081E-2</c:v>
                </c:pt>
                <c:pt idx="2168">
                  <c:v>2.5416825984612146E-2</c:v>
                </c:pt>
                <c:pt idx="2169">
                  <c:v>2.5412849194434983E-2</c:v>
                </c:pt>
                <c:pt idx="2170">
                  <c:v>2.5408869676679657E-2</c:v>
                </c:pt>
                <c:pt idx="2171">
                  <c:v>2.5404887431665912E-2</c:v>
                </c:pt>
                <c:pt idx="2172">
                  <c:v>2.5401555496058492E-2</c:v>
                </c:pt>
                <c:pt idx="2173">
                  <c:v>2.5396914759383549E-2</c:v>
                </c:pt>
                <c:pt idx="2174">
                  <c:v>2.5393574684500209E-2</c:v>
                </c:pt>
                <c:pt idx="2175">
                  <c:v>2.538893117742802E-2</c:v>
                </c:pt>
                <c:pt idx="2176">
                  <c:v>2.5384935295322819E-2</c:v>
                </c:pt>
                <c:pt idx="2177">
                  <c:v>2.5380936685799327E-2</c:v>
                </c:pt>
                <c:pt idx="2178">
                  <c:v>2.5379977618853466E-2</c:v>
                </c:pt>
                <c:pt idx="2179">
                  <c:v>2.5370069568673159E-2</c:v>
                </c:pt>
                <c:pt idx="2180">
                  <c:v>2.5369566784751996E-2</c:v>
                </c:pt>
                <c:pt idx="2181">
                  <c:v>2.5366162875064546E-2</c:v>
                </c:pt>
                <c:pt idx="2182">
                  <c:v>2.5361542329811471E-2</c:v>
                </c:pt>
                <c:pt idx="2183">
                  <c:v>2.5357526010774123E-2</c:v>
                </c:pt>
                <c:pt idx="2184">
                  <c:v>2.5353506964025385E-2</c:v>
                </c:pt>
                <c:pt idx="2185">
                  <c:v>2.5349485189591903E-2</c:v>
                </c:pt>
                <c:pt idx="2186">
                  <c:v>2.534606525187888E-2</c:v>
                </c:pt>
                <c:pt idx="2187">
                  <c:v>2.5341433457564122E-2</c:v>
                </c:pt>
                <c:pt idx="2188">
                  <c:v>2.5337403499969824E-2</c:v>
                </c:pt>
                <c:pt idx="2189">
                  <c:v>2.5333370814690781E-2</c:v>
                </c:pt>
                <c:pt idx="2190">
                  <c:v>2.5329335401673703E-2</c:v>
                </c:pt>
                <c:pt idx="2191">
                  <c:v>2.5325297260998525E-2</c:v>
                </c:pt>
                <c:pt idx="2192">
                  <c:v>2.5321256392558666E-2</c:v>
                </c:pt>
                <c:pt idx="2193">
                  <c:v>2.5313699014688495E-2</c:v>
                </c:pt>
                <c:pt idx="2194">
                  <c:v>2.5313166472651361E-2</c:v>
                </c:pt>
                <c:pt idx="2195">
                  <c:v>2.5309117421103977E-2</c:v>
                </c:pt>
                <c:pt idx="2196">
                  <c:v>2.5305665416341938E-2</c:v>
                </c:pt>
                <c:pt idx="2197">
                  <c:v>2.530101113487504E-2</c:v>
                </c:pt>
                <c:pt idx="2198">
                  <c:v>2.5296953900246777E-2</c:v>
                </c:pt>
                <c:pt idx="2199">
                  <c:v>2.5292893937907124E-2</c:v>
                </c:pt>
                <c:pt idx="2200">
                  <c:v>2.5289429102248739E-2</c:v>
                </c:pt>
                <c:pt idx="2201">
                  <c:v>2.5284765830093647E-2</c:v>
                </c:pt>
                <c:pt idx="2202">
                  <c:v>2.5280697684593179E-2</c:v>
                </c:pt>
                <c:pt idx="2203">
                  <c:v>2.5276626811407965E-2</c:v>
                </c:pt>
                <c:pt idx="2204">
                  <c:v>2.5272553210538007E-2</c:v>
                </c:pt>
                <c:pt idx="2205">
                  <c:v>2.5269072332958498E-2</c:v>
                </c:pt>
                <c:pt idx="2206">
                  <c:v>2.5264397825690565E-2</c:v>
                </c:pt>
                <c:pt idx="2207">
                  <c:v>2.5260316041686437E-2</c:v>
                </c:pt>
                <c:pt idx="2208">
                  <c:v>2.5256231529970918E-2</c:v>
                </c:pt>
                <c:pt idx="2209">
                  <c:v>2.52521442905973E-2</c:v>
                </c:pt>
                <c:pt idx="2210">
                  <c:v>2.5248054323485647E-2</c:v>
                </c:pt>
                <c:pt idx="2211">
                  <c:v>2.5243961628689249E-2</c:v>
                </c:pt>
                <c:pt idx="2212">
                  <c:v>2.523986620618146E-2</c:v>
                </c:pt>
                <c:pt idx="2213">
                  <c:v>2.523635965401283E-2</c:v>
                </c:pt>
                <c:pt idx="2214">
                  <c:v>2.5232258293861332E-2</c:v>
                </c:pt>
                <c:pt idx="2215">
                  <c:v>2.5227563572443046E-2</c:v>
                </c:pt>
                <c:pt idx="2216">
                  <c:v>2.5223457239142988E-2</c:v>
                </c:pt>
                <c:pt idx="2217">
                  <c:v>2.521934817813154E-2</c:v>
                </c:pt>
                <c:pt idx="2218">
                  <c:v>2.5215236389461992E-2</c:v>
                </c:pt>
                <c:pt idx="2219">
                  <c:v>2.5211710575274715E-2</c:v>
                </c:pt>
                <c:pt idx="2220">
                  <c:v>2.5207004628935437E-2</c:v>
                </c:pt>
                <c:pt idx="2221">
                  <c:v>2.5202884657105074E-2</c:v>
                </c:pt>
                <c:pt idx="2222">
                  <c:v>2.5198761957589966E-2</c:v>
                </c:pt>
                <c:pt idx="2223">
                  <c:v>2.5194636530363468E-2</c:v>
                </c:pt>
                <c:pt idx="2224">
                  <c:v>2.5187566119440064E-2</c:v>
                </c:pt>
                <c:pt idx="2225">
                  <c:v>2.5186377492882883E-2</c:v>
                </c:pt>
                <c:pt idx="2226">
                  <c:v>2.518224388254886E-2</c:v>
                </c:pt>
                <c:pt idx="2227">
                  <c:v>2.5178107544583384E-2</c:v>
                </c:pt>
                <c:pt idx="2228">
                  <c:v>2.5173968478879871E-2</c:v>
                </c:pt>
                <c:pt idx="2229">
                  <c:v>2.5169826685464969E-2</c:v>
                </c:pt>
                <c:pt idx="2230">
                  <c:v>2.5166848905127992E-2</c:v>
                </c:pt>
                <c:pt idx="2231">
                  <c:v>2.5162117810739737E-2</c:v>
                </c:pt>
                <c:pt idx="2232">
                  <c:v>2.5157384939111793E-2</c:v>
                </c:pt>
                <c:pt idx="2233">
                  <c:v>2.5153814160212562E-2</c:v>
                </c:pt>
                <c:pt idx="2234">
                  <c:v>2.514907680303935E-2</c:v>
                </c:pt>
                <c:pt idx="2235">
                  <c:v>2.5144918643489333E-2</c:v>
                </c:pt>
                <c:pt idx="2236">
                  <c:v>2.5140757756201282E-2</c:v>
                </c:pt>
                <c:pt idx="2237">
                  <c:v>2.5136594141228485E-2</c:v>
                </c:pt>
                <c:pt idx="2238">
                  <c:v>2.5133007296740395E-2</c:v>
                </c:pt>
                <c:pt idx="2239">
                  <c:v>2.5128258728255304E-2</c:v>
                </c:pt>
                <c:pt idx="2240">
                  <c:v>2.5124086930201628E-2</c:v>
                </c:pt>
                <c:pt idx="2241">
                  <c:v>2.5119912404463207E-2</c:v>
                </c:pt>
                <c:pt idx="2242">
                  <c:v>2.5115735151013396E-2</c:v>
                </c:pt>
                <c:pt idx="2243">
                  <c:v>2.5111555169932132E-2</c:v>
                </c:pt>
                <c:pt idx="2244">
                  <c:v>2.5103828452799348E-2</c:v>
                </c:pt>
                <c:pt idx="2245">
                  <c:v>2.5103187024555496E-2</c:v>
                </c:pt>
                <c:pt idx="2246">
                  <c:v>2.5098998860366706E-2</c:v>
                </c:pt>
                <c:pt idx="2247">
                  <c:v>2.5094807968466526E-2</c:v>
                </c:pt>
                <c:pt idx="2248">
                  <c:v>2.5091188982109269E-2</c:v>
                </c:pt>
                <c:pt idx="2249">
                  <c:v>2.5086418001585287E-2</c:v>
                </c:pt>
                <c:pt idx="2250">
                  <c:v>2.5082218926630873E-2</c:v>
                </c:pt>
                <c:pt idx="2251">
                  <c:v>2.5078017123938423E-2</c:v>
                </c:pt>
                <c:pt idx="2252">
                  <c:v>2.5074385276901978E-2</c:v>
                </c:pt>
                <c:pt idx="2253">
                  <c:v>2.5069605335579226E-2</c:v>
                </c:pt>
                <c:pt idx="2254">
                  <c:v>2.5065395349805897E-2</c:v>
                </c:pt>
                <c:pt idx="2255">
                  <c:v>2.5061182636374468E-2</c:v>
                </c:pt>
                <c:pt idx="2256">
                  <c:v>2.505696719528494E-2</c:v>
                </c:pt>
                <c:pt idx="2257">
                  <c:v>2.5052749026510668E-2</c:v>
                </c:pt>
                <c:pt idx="2258">
                  <c:v>2.5048528130025005E-2</c:v>
                </c:pt>
                <c:pt idx="2259">
                  <c:v>2.5044304505827952E-2</c:v>
                </c:pt>
                <c:pt idx="2260">
                  <c:v>2.5040078153946155E-2</c:v>
                </c:pt>
                <c:pt idx="2261">
                  <c:v>2.5035849074406258E-2</c:v>
                </c:pt>
                <c:pt idx="2262">
                  <c:v>2.5031617267128325E-2</c:v>
                </c:pt>
                <c:pt idx="2263">
                  <c:v>2.5027382732192294E-2</c:v>
                </c:pt>
                <c:pt idx="2264">
                  <c:v>2.5023145469571517E-2</c:v>
                </c:pt>
                <c:pt idx="2265">
                  <c:v>2.5019471809828442E-2</c:v>
                </c:pt>
                <c:pt idx="2266">
                  <c:v>2.5015228602163209E-2</c:v>
                </c:pt>
                <c:pt idx="2267">
                  <c:v>2.5010417315627365E-2</c:v>
                </c:pt>
                <c:pt idx="2268">
                  <c:v>2.5006169142267609E-2</c:v>
                </c:pt>
                <c:pt idx="2269">
                  <c:v>2.5001918241169818E-2</c:v>
                </c:pt>
                <c:pt idx="2270">
                  <c:v>2.4997664612467219E-2</c:v>
                </c:pt>
                <c:pt idx="2271">
                  <c:v>2.499397164656747E-2</c:v>
                </c:pt>
                <c:pt idx="2272">
                  <c:v>2.4989149171927849E-2</c:v>
                </c:pt>
                <c:pt idx="2273">
                  <c:v>2.4984887360117725E-2</c:v>
                </c:pt>
                <c:pt idx="2274">
                  <c:v>2.4980622820676146E-2</c:v>
                </c:pt>
                <c:pt idx="2275">
                  <c:v>2.4976355553523177E-2</c:v>
                </c:pt>
                <c:pt idx="2276">
                  <c:v>2.4969133210959171E-2</c:v>
                </c:pt>
                <c:pt idx="2277">
                  <c:v>2.4967812836163006E-2</c:v>
                </c:pt>
                <c:pt idx="2278">
                  <c:v>2.4963537385929158E-2</c:v>
                </c:pt>
                <c:pt idx="2279">
                  <c:v>2.495925920803721E-2</c:v>
                </c:pt>
                <c:pt idx="2280">
                  <c:v>2.4954978302460518E-2</c:v>
                </c:pt>
                <c:pt idx="2281">
                  <c:v>2.4950694669199081E-2</c:v>
                </c:pt>
                <c:pt idx="2282">
                  <c:v>2.4947524262168841E-2</c:v>
                </c:pt>
                <c:pt idx="2283">
                  <c:v>2.4942676715125067E-2</c:v>
                </c:pt>
                <c:pt idx="2284">
                  <c:v>2.4937827403306301E-2</c:v>
                </c:pt>
                <c:pt idx="2285">
                  <c:v>2.4934089370389767E-2</c:v>
                </c:pt>
                <c:pt idx="2286">
                  <c:v>2.4929235587674015E-2</c:v>
                </c:pt>
                <c:pt idx="2287">
                  <c:v>2.4924935588330754E-2</c:v>
                </c:pt>
                <c:pt idx="2288">
                  <c:v>2.4920632861302749E-2</c:v>
                </c:pt>
                <c:pt idx="2289">
                  <c:v>2.4916327406616645E-2</c:v>
                </c:pt>
                <c:pt idx="2290">
                  <c:v>2.4912573271786975E-2</c:v>
                </c:pt>
                <c:pt idx="2291">
                  <c:v>2.4907708314136912E-2</c:v>
                </c:pt>
                <c:pt idx="2292">
                  <c:v>2.4903394676423218E-2</c:v>
                </c:pt>
                <c:pt idx="2293">
                  <c:v>2.4899078310998135E-2</c:v>
                </c:pt>
                <c:pt idx="2294">
                  <c:v>2.4894759217914952E-2</c:v>
                </c:pt>
                <c:pt idx="2295">
                  <c:v>2.4890437397093734E-2</c:v>
                </c:pt>
                <c:pt idx="2296">
                  <c:v>2.4886112848667707E-2</c:v>
                </c:pt>
                <c:pt idx="2297">
                  <c:v>2.4881785572530291E-2</c:v>
                </c:pt>
                <c:pt idx="2298">
                  <c:v>2.4877455568681484E-2</c:v>
                </c:pt>
                <c:pt idx="2299">
                  <c:v>2.4869547056356467E-2</c:v>
                </c:pt>
                <c:pt idx="2300">
                  <c:v>2.4868787378036217E-2</c:v>
                </c:pt>
                <c:pt idx="2301">
                  <c:v>2.4864997806999245E-2</c:v>
                </c:pt>
                <c:pt idx="2302">
                  <c:v>2.4860108276678616E-2</c:v>
                </c:pt>
                <c:pt idx="2303">
                  <c:v>2.4855764634486022E-2</c:v>
                </c:pt>
                <c:pt idx="2304">
                  <c:v>2.485196539616874E-2</c:v>
                </c:pt>
                <c:pt idx="2305">
                  <c:v>2.4847069167073244E-2</c:v>
                </c:pt>
                <c:pt idx="2306">
                  <c:v>2.4842717341879705E-2</c:v>
                </c:pt>
                <c:pt idx="2307">
                  <c:v>2.4838362788974777E-2</c:v>
                </c:pt>
                <c:pt idx="2308">
                  <c:v>2.4834005508411749E-2</c:v>
                </c:pt>
                <c:pt idx="2309">
                  <c:v>2.4829645500137332E-2</c:v>
                </c:pt>
                <c:pt idx="2310">
                  <c:v>2.4825282764258105E-2</c:v>
                </c:pt>
                <c:pt idx="2311">
                  <c:v>2.4820917300640843E-2</c:v>
                </c:pt>
                <c:pt idx="2312">
                  <c:v>2.4816549109392128E-2</c:v>
                </c:pt>
                <c:pt idx="2313">
                  <c:v>2.4812178190458667E-2</c:v>
                </c:pt>
                <c:pt idx="2314">
                  <c:v>2.4807804543867107E-2</c:v>
                </c:pt>
                <c:pt idx="2315">
                  <c:v>2.4803428169564157E-2</c:v>
                </c:pt>
                <c:pt idx="2316">
                  <c:v>2.4799049067576462E-2</c:v>
                </c:pt>
                <c:pt idx="2317">
                  <c:v>2.4795207923666851E-2</c:v>
                </c:pt>
                <c:pt idx="2318">
                  <c:v>2.4790822869606988E-2</c:v>
                </c:pt>
                <c:pt idx="2319">
                  <c:v>2.4785895395718072E-2</c:v>
                </c:pt>
                <c:pt idx="2320">
                  <c:v>2.4781505383097979E-2</c:v>
                </c:pt>
                <c:pt idx="2321">
                  <c:v>2.4777112642766497E-2</c:v>
                </c:pt>
                <c:pt idx="2322">
                  <c:v>2.477271717480356E-2</c:v>
                </c:pt>
                <c:pt idx="2323">
                  <c:v>2.4768318979155879E-2</c:v>
                </c:pt>
                <c:pt idx="2324">
                  <c:v>2.4764455261230278E-2</c:v>
                </c:pt>
                <c:pt idx="2325">
                  <c:v>2.4759514404832927E-2</c:v>
                </c:pt>
                <c:pt idx="2326">
                  <c:v>2.4755108026184303E-2</c:v>
                </c:pt>
                <c:pt idx="2327">
                  <c:v>2.4750698919850933E-2</c:v>
                </c:pt>
                <c:pt idx="2328">
                  <c:v>2.4746822299619442E-2</c:v>
                </c:pt>
                <c:pt idx="2329">
                  <c:v>2.474187252418325E-2</c:v>
                </c:pt>
                <c:pt idx="2330">
                  <c:v>2.4737455234875583E-2</c:v>
                </c:pt>
                <c:pt idx="2331">
                  <c:v>2.473303521788317E-2</c:v>
                </c:pt>
                <c:pt idx="2332">
                  <c:v>2.4728612473206013E-2</c:v>
                </c:pt>
                <c:pt idx="2333">
                  <c:v>2.4724187000870756E-2</c:v>
                </c:pt>
                <c:pt idx="2334">
                  <c:v>2.4719758800904046E-2</c:v>
                </c:pt>
                <c:pt idx="2335">
                  <c:v>2.471226322867448E-2</c:v>
                </c:pt>
                <c:pt idx="2336">
                  <c:v>2.4707297528703265E-2</c:v>
                </c:pt>
                <c:pt idx="2337">
                  <c:v>2.4702860585650299E-2</c:v>
                </c:pt>
                <c:pt idx="2338">
                  <c:v>2.4698420915338914E-2</c:v>
                </c:pt>
                <c:pt idx="2339">
                  <c:v>2.4693978517449366E-2</c:v>
                </c:pt>
                <c:pt idx="2340">
                  <c:v>2.4689533392221463E-2</c:v>
                </c:pt>
                <c:pt idx="2341">
                  <c:v>2.4685085539655205E-2</c:v>
                </c:pt>
                <c:pt idx="2342">
                  <c:v>2.4680634959670655E-2</c:v>
                </c:pt>
                <c:pt idx="2343">
                  <c:v>2.4676181652267815E-2</c:v>
                </c:pt>
                <c:pt idx="2344">
                  <c:v>2.4671725617366747E-2</c:v>
                </c:pt>
                <c:pt idx="2345">
                  <c:v>2.4667266855367131E-2</c:v>
                </c:pt>
                <c:pt idx="2346">
                  <c:v>2.4662805365709417E-2</c:v>
                </c:pt>
                <c:pt idx="2347">
                  <c:v>2.4658341148633411E-2</c:v>
                </c:pt>
                <c:pt idx="2348">
                  <c:v>2.4653874204219051E-2</c:v>
                </c:pt>
                <c:pt idx="2349">
                  <c:v>2.4648126982400598E-2</c:v>
                </c:pt>
                <c:pt idx="2350">
                  <c:v>2.4643653803932963E-2</c:v>
                </c:pt>
                <c:pt idx="2351">
                  <c:v>2.4639177898047038E-2</c:v>
                </c:pt>
                <c:pt idx="2352">
                  <c:v>2.4634699264822757E-2</c:v>
                </c:pt>
                <c:pt idx="2353">
                  <c:v>2.4630217904260121E-2</c:v>
                </c:pt>
                <c:pt idx="2354">
                  <c:v>2.4625733816119322E-2</c:v>
                </c:pt>
                <c:pt idx="2355">
                  <c:v>2.4621247000800039E-2</c:v>
                </c:pt>
                <c:pt idx="2356">
                  <c:v>2.4616757457902594E-2</c:v>
                </c:pt>
                <c:pt idx="2357">
                  <c:v>2.4612265187586857E-2</c:v>
                </c:pt>
                <c:pt idx="2358">
                  <c:v>2.4607770189932765E-2</c:v>
                </c:pt>
                <c:pt idx="2359">
                  <c:v>2.4603272465020254E-2</c:v>
                </c:pt>
                <c:pt idx="2360">
                  <c:v>2.4598772012529579E-2</c:v>
                </c:pt>
                <c:pt idx="2361">
                  <c:v>2.4595823718081E-2</c:v>
                </c:pt>
                <c:pt idx="2362">
                  <c:v>2.4589762925453229E-2</c:v>
                </c:pt>
                <c:pt idx="2363">
                  <c:v>2.4585254290787617E-2</c:v>
                </c:pt>
                <c:pt idx="2364">
                  <c:v>2.458074292878365E-2</c:v>
                </c:pt>
                <c:pt idx="2365">
                  <c:v>2.4576228839281455E-2</c:v>
                </c:pt>
                <c:pt idx="2366">
                  <c:v>2.4571712022520842E-2</c:v>
                </c:pt>
                <c:pt idx="2367">
                  <c:v>2.4567192478341937E-2</c:v>
                </c:pt>
                <c:pt idx="2368">
                  <c:v>2.4562670206584869E-2</c:v>
                </c:pt>
                <c:pt idx="2369">
                  <c:v>2.4558145207569382E-2</c:v>
                </c:pt>
                <c:pt idx="2370">
                  <c:v>2.4553617481215539E-2</c:v>
                </c:pt>
                <c:pt idx="2371">
                  <c:v>2.4549087027443406E-2</c:v>
                </c:pt>
                <c:pt idx="2372">
                  <c:v>2.4544553846173045E-2</c:v>
                </c:pt>
                <c:pt idx="2373">
                  <c:v>2.4540017937564329E-2</c:v>
                </c:pt>
                <c:pt idx="2374">
                  <c:v>2.4535479301617258E-2</c:v>
                </c:pt>
                <c:pt idx="2375">
                  <c:v>2.4530937938092023E-2</c:v>
                </c:pt>
                <c:pt idx="2376">
                  <c:v>2.452639384730837E-2</c:v>
                </c:pt>
                <c:pt idx="2377">
                  <c:v>2.4521847029186361E-2</c:v>
                </c:pt>
                <c:pt idx="2378">
                  <c:v>2.4517297483646061E-2</c:v>
                </c:pt>
                <c:pt idx="2379">
                  <c:v>2.4512745210607534E-2</c:v>
                </c:pt>
                <c:pt idx="2380">
                  <c:v>2.4508190210310588E-2</c:v>
                </c:pt>
                <c:pt idx="2381">
                  <c:v>2.4503632482515414E-2</c:v>
                </c:pt>
                <c:pt idx="2382">
                  <c:v>2.4499435615821241E-2</c:v>
                </c:pt>
                <c:pt idx="2383">
                  <c:v>2.4494508844670193E-2</c:v>
                </c:pt>
                <c:pt idx="2384">
                  <c:v>2.4489942934780018E-2</c:v>
                </c:pt>
                <c:pt idx="2385">
                  <c:v>2.4485374297471552E-2</c:v>
                </c:pt>
                <c:pt idx="2386">
                  <c:v>2.4478189499674841E-2</c:v>
                </c:pt>
                <c:pt idx="2387">
                  <c:v>2.4476585424642039E-2</c:v>
                </c:pt>
                <c:pt idx="2388">
                  <c:v>2.4471652020956469E-2</c:v>
                </c:pt>
                <c:pt idx="2389">
                  <c:v>2.4467072474054774E-2</c:v>
                </c:pt>
                <c:pt idx="2390">
                  <c:v>2.4462490199654852E-2</c:v>
                </c:pt>
                <c:pt idx="2391">
                  <c:v>2.445790519799651E-2</c:v>
                </c:pt>
                <c:pt idx="2392">
                  <c:v>2.4453317468839941E-2</c:v>
                </c:pt>
                <c:pt idx="2393">
                  <c:v>2.4448727012345017E-2</c:v>
                </c:pt>
                <c:pt idx="2394">
                  <c:v>2.4444133828351866E-2</c:v>
                </c:pt>
                <c:pt idx="2395">
                  <c:v>2.443953791702036E-2</c:v>
                </c:pt>
                <c:pt idx="2396">
                  <c:v>2.4434939278350498E-2</c:v>
                </c:pt>
                <c:pt idx="2397">
                  <c:v>2.4430337912262345E-2</c:v>
                </c:pt>
                <c:pt idx="2398">
                  <c:v>2.4425733818755901E-2</c:v>
                </c:pt>
                <c:pt idx="2399">
                  <c:v>2.4423123359994747E-2</c:v>
                </c:pt>
                <c:pt idx="2400">
                  <c:v>2.4416517449568076E-2</c:v>
                </c:pt>
                <c:pt idx="2401">
                  <c:v>2.4411905173886694E-2</c:v>
                </c:pt>
                <c:pt idx="2402">
                  <c:v>2.4407290170946894E-2</c:v>
                </c:pt>
                <c:pt idx="2403">
                  <c:v>2.440267244042893E-2</c:v>
                </c:pt>
                <c:pt idx="2404">
                  <c:v>2.4398051982492674E-2</c:v>
                </c:pt>
                <c:pt idx="2405">
                  <c:v>2.4393428797298E-2</c:v>
                </c:pt>
                <c:pt idx="2406">
                  <c:v>2.4388802884764971E-2</c:v>
                </c:pt>
                <c:pt idx="2407">
                  <c:v>2.4384174244653778E-2</c:v>
                </c:pt>
                <c:pt idx="2408">
                  <c:v>2.437954287720423E-2</c:v>
                </c:pt>
                <c:pt idx="2409">
                  <c:v>2.4374908782416327E-2</c:v>
                </c:pt>
                <c:pt idx="2410">
                  <c:v>2.4370271960210133E-2</c:v>
                </c:pt>
                <c:pt idx="2411">
                  <c:v>2.4365632410585647E-2</c:v>
                </c:pt>
                <c:pt idx="2412">
                  <c:v>2.436099013354287E-2</c:v>
                </c:pt>
                <c:pt idx="2413">
                  <c:v>2.4357821088976106E-2</c:v>
                </c:pt>
                <c:pt idx="2414">
                  <c:v>2.4351697397442251E-2</c:v>
                </c:pt>
                <c:pt idx="2415">
                  <c:v>2.4347046938224537E-2</c:v>
                </c:pt>
                <c:pt idx="2416">
                  <c:v>2.4342393751588531E-2</c:v>
                </c:pt>
                <c:pt idx="2417">
                  <c:v>2.4337737837774043E-2</c:v>
                </c:pt>
                <c:pt idx="2418">
                  <c:v>2.4333079196381391E-2</c:v>
                </c:pt>
                <c:pt idx="2419">
                  <c:v>2.4328417827570448E-2</c:v>
                </c:pt>
                <c:pt idx="2420">
                  <c:v>2.4323753731501085E-2</c:v>
                </c:pt>
                <c:pt idx="2421">
                  <c:v>2.4319086908013432E-2</c:v>
                </c:pt>
                <c:pt idx="2422">
                  <c:v>2.4314417356947615E-2</c:v>
                </c:pt>
                <c:pt idx="2423">
                  <c:v>2.4309745078703315E-2</c:v>
                </c:pt>
                <c:pt idx="2424">
                  <c:v>2.4305070073040724E-2</c:v>
                </c:pt>
                <c:pt idx="2425">
                  <c:v>2.4300392339879906E-2</c:v>
                </c:pt>
                <c:pt idx="2426">
                  <c:v>2.4295711879460669E-2</c:v>
                </c:pt>
                <c:pt idx="2427">
                  <c:v>2.4291028691543204E-2</c:v>
                </c:pt>
                <c:pt idx="2428">
                  <c:v>2.4286342776287384E-2</c:v>
                </c:pt>
                <c:pt idx="2429">
                  <c:v>2.4281654133613273E-2</c:v>
                </c:pt>
                <c:pt idx="2430">
                  <c:v>2.4276962763520871E-2</c:v>
                </c:pt>
                <c:pt idx="2431">
                  <c:v>2.4272268666170049E-2</c:v>
                </c:pt>
                <c:pt idx="2432">
                  <c:v>2.4267571841400937E-2</c:v>
                </c:pt>
                <c:pt idx="2433">
                  <c:v>2.4262872289053661E-2</c:v>
                </c:pt>
                <c:pt idx="2434">
                  <c:v>2.4258460444910313E-2</c:v>
                </c:pt>
                <c:pt idx="2435">
                  <c:v>2.4253465002503916E-2</c:v>
                </c:pt>
                <c:pt idx="2436">
                  <c:v>2.4248757268141574E-2</c:v>
                </c:pt>
                <c:pt idx="2437">
                  <c:v>2.4244046806281006E-2</c:v>
                </c:pt>
                <c:pt idx="2438">
                  <c:v>2.4241250432492478E-2</c:v>
                </c:pt>
                <c:pt idx="2439">
                  <c:v>2.4236053815951397E-2</c:v>
                </c:pt>
                <c:pt idx="2440">
                  <c:v>2.4229899056669169E-2</c:v>
                </c:pt>
                <c:pt idx="2441">
                  <c:v>2.4225177685215371E-2</c:v>
                </c:pt>
                <c:pt idx="2442">
                  <c:v>2.4220453586583091E-2</c:v>
                </c:pt>
                <c:pt idx="2443">
                  <c:v>2.4215726760452583E-2</c:v>
                </c:pt>
                <c:pt idx="2444">
                  <c:v>2.4210997206823848E-2</c:v>
                </c:pt>
                <c:pt idx="2445">
                  <c:v>2.420626492601663E-2</c:v>
                </c:pt>
                <c:pt idx="2446">
                  <c:v>2.4201529917711184E-2</c:v>
                </c:pt>
                <c:pt idx="2447">
                  <c:v>2.4196792182067384E-2</c:v>
                </c:pt>
                <c:pt idx="2448">
                  <c:v>2.4192051718925356E-2</c:v>
                </c:pt>
                <c:pt idx="2449">
                  <c:v>2.4187308528604845E-2</c:v>
                </c:pt>
                <c:pt idx="2450">
                  <c:v>2.4182562610706171E-2</c:v>
                </c:pt>
                <c:pt idx="2451">
                  <c:v>2.4177813965389205E-2</c:v>
                </c:pt>
                <c:pt idx="2452">
                  <c:v>2.4173062592813821E-2</c:v>
                </c:pt>
                <c:pt idx="2453">
                  <c:v>2.4168308492900081E-2</c:v>
                </c:pt>
                <c:pt idx="2454">
                  <c:v>2.4165435630328247E-2</c:v>
                </c:pt>
                <c:pt idx="2455">
                  <c:v>2.4158792110657856E-2</c:v>
                </c:pt>
                <c:pt idx="2456">
                  <c:v>2.4154029828489243E-2</c:v>
                </c:pt>
                <c:pt idx="2457">
                  <c:v>2.4149264818902338E-2</c:v>
                </c:pt>
                <c:pt idx="2458">
                  <c:v>2.4144497081977079E-2</c:v>
                </c:pt>
                <c:pt idx="2459">
                  <c:v>2.4139726617553592E-2</c:v>
                </c:pt>
                <c:pt idx="2460">
                  <c:v>2.4134953425871686E-2</c:v>
                </c:pt>
                <c:pt idx="2461">
                  <c:v>2.4130177506851425E-2</c:v>
                </c:pt>
                <c:pt idx="2462">
                  <c:v>2.4125398860253E-2</c:v>
                </c:pt>
                <c:pt idx="2463">
                  <c:v>2.4120617486396156E-2</c:v>
                </c:pt>
                <c:pt idx="2464">
                  <c:v>2.4115833385200958E-2</c:v>
                </c:pt>
                <c:pt idx="2465">
                  <c:v>2.4111046556507532E-2</c:v>
                </c:pt>
                <c:pt idx="2466">
                  <c:v>2.4106257000395814E-2</c:v>
                </c:pt>
                <c:pt idx="2467">
                  <c:v>2.4101464717025678E-2</c:v>
                </c:pt>
                <c:pt idx="2468">
                  <c:v>2.409666970623725E-2</c:v>
                </c:pt>
                <c:pt idx="2469">
                  <c:v>2.4091871967950595E-2</c:v>
                </c:pt>
                <c:pt idx="2470">
                  <c:v>2.4087071502405522E-2</c:v>
                </c:pt>
                <c:pt idx="2471">
                  <c:v>2.4082268309442156E-2</c:v>
                </c:pt>
                <c:pt idx="2472">
                  <c:v>2.40774623890605E-2</c:v>
                </c:pt>
                <c:pt idx="2473">
                  <c:v>2.4072653741260552E-2</c:v>
                </c:pt>
                <c:pt idx="2474">
                  <c:v>2.4067842366202186E-2</c:v>
                </c:pt>
                <c:pt idx="2475">
                  <c:v>2.4063028263645592E-2</c:v>
                </c:pt>
                <c:pt idx="2476">
                  <c:v>2.4058211433830579E-2</c:v>
                </c:pt>
                <c:pt idx="2477">
                  <c:v>2.4053391876357466E-2</c:v>
                </c:pt>
                <c:pt idx="2478">
                  <c:v>2.4048569591785807E-2</c:v>
                </c:pt>
                <c:pt idx="2479">
                  <c:v>2.404374457971592E-2</c:v>
                </c:pt>
                <c:pt idx="2480">
                  <c:v>2.4038916840307678E-2</c:v>
                </c:pt>
                <c:pt idx="2481">
                  <c:v>2.4034086373401209E-2</c:v>
                </c:pt>
                <c:pt idx="2482">
                  <c:v>2.4029253179236321E-2</c:v>
                </c:pt>
                <c:pt idx="2483">
                  <c:v>2.4024417257573205E-2</c:v>
                </c:pt>
                <c:pt idx="2484">
                  <c:v>2.4019798080558985E-2</c:v>
                </c:pt>
                <c:pt idx="2485">
                  <c:v>2.4014737232231909E-2</c:v>
                </c:pt>
                <c:pt idx="2486">
                  <c:v>2.4010109749568187E-2</c:v>
                </c:pt>
                <c:pt idx="2487">
                  <c:v>2.4005046297217447E-2</c:v>
                </c:pt>
                <c:pt idx="2488">
                  <c:v>2.4000196738702684E-2</c:v>
                </c:pt>
                <c:pt idx="2489">
                  <c:v>2.3995344452929501E-2</c:v>
                </c:pt>
                <c:pt idx="2490">
                  <c:v>2.3992754810375772E-2</c:v>
                </c:pt>
                <c:pt idx="2491">
                  <c:v>2.39821860370526E-2</c:v>
                </c:pt>
                <c:pt idx="2492">
                  <c:v>2.398102140972469E-2</c:v>
                </c:pt>
                <c:pt idx="2493">
                  <c:v>2.3976648600623207E-2</c:v>
                </c:pt>
                <c:pt idx="2494">
                  <c:v>2.3971377106848379E-2</c:v>
                </c:pt>
                <c:pt idx="2495">
                  <c:v>2.3966568913644792E-2</c:v>
                </c:pt>
                <c:pt idx="2496">
                  <c:v>2.3961770025984208E-2</c:v>
                </c:pt>
                <c:pt idx="2497">
                  <c:v>2.3956980443866627E-2</c:v>
                </c:pt>
                <c:pt idx="2498">
                  <c:v>2.3952655888845875E-2</c:v>
                </c:pt>
                <c:pt idx="2499">
                  <c:v>2.3947429196073955E-2</c:v>
                </c:pt>
                <c:pt idx="2500">
                  <c:v>2.3942667530478801E-2</c:v>
                </c:pt>
                <c:pt idx="2501">
                  <c:v>2.3937915170400004E-2</c:v>
                </c:pt>
                <c:pt idx="2502">
                  <c:v>2.3933172115784274E-2</c:v>
                </c:pt>
                <c:pt idx="2503">
                  <c:v>2.3928438366684901E-2</c:v>
                </c:pt>
                <c:pt idx="2504">
                  <c:v>2.3920102546943767E-2</c:v>
                </c:pt>
                <c:pt idx="2505">
                  <c:v>2.3918998785061873E-2</c:v>
                </c:pt>
                <c:pt idx="2506">
                  <c:v>2.3914292952484928E-2</c:v>
                </c:pt>
                <c:pt idx="2507">
                  <c:v>2.3909596425344404E-2</c:v>
                </c:pt>
                <c:pt idx="2508">
                  <c:v>2.3905368429597562E-2</c:v>
                </c:pt>
                <c:pt idx="2509">
                  <c:v>2.39002312877723E-2</c:v>
                </c:pt>
                <c:pt idx="2510">
                  <c:v>2.3895562677207494E-2</c:v>
                </c:pt>
                <c:pt idx="2511">
                  <c:v>2.3890903372132399E-2</c:v>
                </c:pt>
                <c:pt idx="2512">
                  <c:v>2.3886714018981348E-2</c:v>
                </c:pt>
                <c:pt idx="2513">
                  <c:v>2.3881612678477993E-2</c:v>
                </c:pt>
                <c:pt idx="2514">
                  <c:v>2.3876981289872035E-2</c:v>
                </c:pt>
                <c:pt idx="2515">
                  <c:v>2.3872359206835725E-2</c:v>
                </c:pt>
                <c:pt idx="2516">
                  <c:v>2.3867746429209191E-2</c:v>
                </c:pt>
                <c:pt idx="2517">
                  <c:v>2.3863142957099015E-2</c:v>
                </c:pt>
                <c:pt idx="2518">
                  <c:v>2.3858548790505196E-2</c:v>
                </c:pt>
                <c:pt idx="2519">
                  <c:v>2.3853963929374444E-2</c:v>
                </c:pt>
                <c:pt idx="2520">
                  <c:v>2.3849388373733404E-2</c:v>
                </c:pt>
                <c:pt idx="2521">
                  <c:v>2.3844822123582077E-2</c:v>
                </c:pt>
                <c:pt idx="2522">
                  <c:v>2.3840265178920461E-2</c:v>
                </c:pt>
                <c:pt idx="2523">
                  <c:v>2.3835717539748558E-2</c:v>
                </c:pt>
                <c:pt idx="2524">
                  <c:v>2.3831179206066366E-2</c:v>
                </c:pt>
                <c:pt idx="2525">
                  <c:v>2.3827115516208419E-2</c:v>
                </c:pt>
                <c:pt idx="2526">
                  <c:v>2.3822596159119858E-2</c:v>
                </c:pt>
                <c:pt idx="2527">
                  <c:v>2.3817620037904774E-2</c:v>
                </c:pt>
                <c:pt idx="2528">
                  <c:v>2.3813118926128141E-2</c:v>
                </c:pt>
                <c:pt idx="2529">
                  <c:v>2.3808627119841219E-2</c:v>
                </c:pt>
                <c:pt idx="2530">
                  <c:v>2.380414461904401E-2</c:v>
                </c:pt>
                <c:pt idx="2531">
                  <c:v>2.3800138965974771E-2</c:v>
                </c:pt>
                <c:pt idx="2532">
                  <c:v>2.3795207533838791E-2</c:v>
                </c:pt>
                <c:pt idx="2533">
                  <c:v>2.3790752949484073E-2</c:v>
                </c:pt>
                <c:pt idx="2534">
                  <c:v>2.3786307670592421E-2</c:v>
                </c:pt>
                <c:pt idx="2535">
                  <c:v>2.3781871697137191E-2</c:v>
                </c:pt>
                <c:pt idx="2536">
                  <c:v>2.3774611788862643E-2</c:v>
                </c:pt>
                <c:pt idx="2537">
                  <c:v>2.3773027666695867E-2</c:v>
                </c:pt>
                <c:pt idx="2538">
                  <c:v>2.3768619609656483E-2</c:v>
                </c:pt>
                <c:pt idx="2539">
                  <c:v>2.376422085810681E-2</c:v>
                </c:pt>
                <c:pt idx="2540">
                  <c:v>2.375983141204685E-2</c:v>
                </c:pt>
                <c:pt idx="2541">
                  <c:v>2.3755451271423311E-2</c:v>
                </c:pt>
                <c:pt idx="2542">
                  <c:v>2.3752023783588427E-2</c:v>
                </c:pt>
                <c:pt idx="2543">
                  <c:v>2.3747190928939954E-2</c:v>
                </c:pt>
                <c:pt idx="2544">
                  <c:v>2.3742366682357741E-2</c:v>
                </c:pt>
                <c:pt idx="2545">
                  <c:v>2.3738496542009546E-2</c:v>
                </c:pt>
                <c:pt idx="2546">
                  <c:v>2.3733690150331554E-2</c:v>
                </c:pt>
                <c:pt idx="2547">
                  <c:v>2.3729365842486416E-2</c:v>
                </c:pt>
                <c:pt idx="2548">
                  <c:v>2.3725050840104345E-2</c:v>
                </c:pt>
                <c:pt idx="2549">
                  <c:v>2.3720745143132049E-2</c:v>
                </c:pt>
                <c:pt idx="2550">
                  <c:v>2.3716923431831294E-2</c:v>
                </c:pt>
                <c:pt idx="2551">
                  <c:v>2.3712161665736531E-2</c:v>
                </c:pt>
                <c:pt idx="2552">
                  <c:v>2.370788388512679E-2</c:v>
                </c:pt>
                <c:pt idx="2553">
                  <c:v>2.3703615410060053E-2</c:v>
                </c:pt>
                <c:pt idx="2554">
                  <c:v>2.3699356240376446E-2</c:v>
                </c:pt>
                <c:pt idx="2555">
                  <c:v>2.3695106376235842E-2</c:v>
                </c:pt>
                <c:pt idx="2556">
                  <c:v>2.3690865817478368E-2</c:v>
                </c:pt>
                <c:pt idx="2557">
                  <c:v>2.3686634564210607E-2</c:v>
                </c:pt>
                <c:pt idx="2558">
                  <c:v>2.3682412616379267E-2</c:v>
                </c:pt>
                <c:pt idx="2559">
                  <c:v>2.3674840368057559E-2</c:v>
                </c:pt>
                <c:pt idx="2560">
                  <c:v>2.3673996637052497E-2</c:v>
                </c:pt>
                <c:pt idx="2561">
                  <c:v>2.3670281527812254E-2</c:v>
                </c:pt>
                <c:pt idx="2562">
                  <c:v>2.3665617879498058E-2</c:v>
                </c:pt>
                <c:pt idx="2563">
                  <c:v>2.3661442458848825E-2</c:v>
                </c:pt>
                <c:pt idx="2564">
                  <c:v>2.3657756436867849E-2</c:v>
                </c:pt>
                <c:pt idx="2565">
                  <c:v>2.365311953399285E-2</c:v>
                </c:pt>
                <c:pt idx="2566">
                  <c:v>2.3648972029732818E-2</c:v>
                </c:pt>
                <c:pt idx="2567">
                  <c:v>2.3644833830882561E-2</c:v>
                </c:pt>
                <c:pt idx="2568">
                  <c:v>2.3640704937468726E-2</c:v>
                </c:pt>
                <c:pt idx="2569">
                  <c:v>2.3636585349544603E-2</c:v>
                </c:pt>
                <c:pt idx="2570">
                  <c:v>2.3632475067030256E-2</c:v>
                </c:pt>
                <c:pt idx="2571">
                  <c:v>2.3628374089925686E-2</c:v>
                </c:pt>
                <c:pt idx="2572">
                  <c:v>2.3624282418257536E-2</c:v>
                </c:pt>
                <c:pt idx="2573">
                  <c:v>2.362020005213239E-2</c:v>
                </c:pt>
                <c:pt idx="2574">
                  <c:v>2.3616126991337083E-2</c:v>
                </c:pt>
                <c:pt idx="2575">
                  <c:v>2.3612063236004843E-2</c:v>
                </c:pt>
                <c:pt idx="2576">
                  <c:v>2.360800878608238E-2</c:v>
                </c:pt>
                <c:pt idx="2577">
                  <c:v>2.3604448876841655E-2</c:v>
                </c:pt>
                <c:pt idx="2578">
                  <c:v>2.3600413437978585E-2</c:v>
                </c:pt>
                <c:pt idx="2579">
                  <c:v>2.3595901268933517E-2</c:v>
                </c:pt>
                <c:pt idx="2580">
                  <c:v>2.3591884040756739E-2</c:v>
                </c:pt>
                <c:pt idx="2581">
                  <c:v>2.3587876117989737E-2</c:v>
                </c:pt>
                <c:pt idx="2582">
                  <c:v>2.3583877500632511E-2</c:v>
                </c:pt>
                <c:pt idx="2583">
                  <c:v>2.3580375834661993E-2</c:v>
                </c:pt>
                <c:pt idx="2584">
                  <c:v>2.3575908182227323E-2</c:v>
                </c:pt>
                <c:pt idx="2585">
                  <c:v>2.3571937481206007E-2</c:v>
                </c:pt>
                <c:pt idx="2586">
                  <c:v>2.3567976085541176E-2</c:v>
                </c:pt>
                <c:pt idx="2587">
                  <c:v>2.3564023995312766E-2</c:v>
                </c:pt>
                <c:pt idx="2588">
                  <c:v>2.3560570883343068E-2</c:v>
                </c:pt>
                <c:pt idx="2589">
                  <c:v>2.3556147731165211E-2</c:v>
                </c:pt>
                <c:pt idx="2590">
                  <c:v>2.3552223557192775E-2</c:v>
                </c:pt>
                <c:pt idx="2591">
                  <c:v>2.3548308688656761E-2</c:v>
                </c:pt>
                <c:pt idx="2592">
                  <c:v>2.3544403125557167E-2</c:v>
                </c:pt>
                <c:pt idx="2593">
                  <c:v>2.354050686786735E-2</c:v>
                </c:pt>
                <c:pt idx="2594">
                  <c:v>2.3536619915587309E-2</c:v>
                </c:pt>
                <c:pt idx="2595">
                  <c:v>2.353059061507512E-2</c:v>
                </c:pt>
                <c:pt idx="2596">
                  <c:v>2.3526232844650607E-2</c:v>
                </c:pt>
                <c:pt idx="2597">
                  <c:v>2.3522376971190084E-2</c:v>
                </c:pt>
                <c:pt idx="2598">
                  <c:v>2.351798165148189E-2</c:v>
                </c:pt>
                <c:pt idx="2599">
                  <c:v>2.3514693136741371E-2</c:v>
                </c:pt>
                <c:pt idx="2600">
                  <c:v>2.3510865175673246E-2</c:v>
                </c:pt>
                <c:pt idx="2601">
                  <c:v>2.3507046518682628E-2</c:v>
                </c:pt>
                <c:pt idx="2602">
                  <c:v>2.3502693732151414E-2</c:v>
                </c:pt>
                <c:pt idx="2603">
                  <c:v>2.3499437117173727E-2</c:v>
                </c:pt>
                <c:pt idx="2604">
                  <c:v>2.3495646372575507E-2</c:v>
                </c:pt>
                <c:pt idx="2605">
                  <c:v>2.3491864932054796E-2</c:v>
                </c:pt>
                <c:pt idx="2606">
                  <c:v>2.3488092795611593E-2</c:v>
                </c:pt>
                <c:pt idx="2607">
                  <c:v>2.3484329963325834E-2</c:v>
                </c:pt>
                <c:pt idx="2608">
                  <c:v>2.3480576435117584E-2</c:v>
                </c:pt>
                <c:pt idx="2609">
                  <c:v>2.3476832211066778E-2</c:v>
                </c:pt>
                <c:pt idx="2610">
                  <c:v>2.3472031880134026E-2</c:v>
                </c:pt>
                <c:pt idx="2611">
                  <c:v>2.3469371675277628E-2</c:v>
                </c:pt>
                <c:pt idx="2612">
                  <c:v>2.3465655363459348E-2</c:v>
                </c:pt>
                <c:pt idx="2613">
                  <c:v>2.3461419542885054E-2</c:v>
                </c:pt>
                <c:pt idx="2614">
                  <c:v>2.3458250652295121E-2</c:v>
                </c:pt>
                <c:pt idx="2615">
                  <c:v>2.345456225302911E-2</c:v>
                </c:pt>
                <c:pt idx="2616">
                  <c:v>2.3450358332057775E-2</c:v>
                </c:pt>
                <c:pt idx="2617">
                  <c:v>2.3447213366329933E-2</c:v>
                </c:pt>
                <c:pt idx="2618">
                  <c:v>2.3443552879376384E-2</c:v>
                </c:pt>
                <c:pt idx="2619">
                  <c:v>2.3439901696420407E-2</c:v>
                </c:pt>
                <c:pt idx="2620">
                  <c:v>2.3436259817462002E-2</c:v>
                </c:pt>
                <c:pt idx="2621">
                  <c:v>2.3432627242820914E-2</c:v>
                </c:pt>
                <c:pt idx="2622">
                  <c:v>2.3429003972097462E-2</c:v>
                </c:pt>
                <c:pt idx="2623">
                  <c:v>2.3425390005451519E-2</c:v>
                </c:pt>
                <c:pt idx="2624">
                  <c:v>2.3421785343042956E-2</c:v>
                </c:pt>
                <c:pt idx="2625">
                  <c:v>2.3418189984711901E-2</c:v>
                </c:pt>
                <c:pt idx="2626">
                  <c:v>2.3414603930378419E-2</c:v>
                </c:pt>
                <c:pt idx="2627">
                  <c:v>2.3411027180202382E-2</c:v>
                </c:pt>
                <c:pt idx="2628">
                  <c:v>2.3407459734263725E-2</c:v>
                </c:pt>
                <c:pt idx="2629">
                  <c:v>2.34033940458378E-2</c:v>
                </c:pt>
                <c:pt idx="2630">
                  <c:v>2.3399846537230928E-2</c:v>
                </c:pt>
                <c:pt idx="2631">
                  <c:v>2.3396813220752932E-2</c:v>
                </c:pt>
                <c:pt idx="2632">
                  <c:v>2.3393282991204245E-2</c:v>
                </c:pt>
                <c:pt idx="2633">
                  <c:v>2.3389762065733066E-2</c:v>
                </c:pt>
                <c:pt idx="2634">
                  <c:v>2.338625044425946E-2</c:v>
                </c:pt>
                <c:pt idx="2635">
                  <c:v>2.3382748127023234E-2</c:v>
                </c:pt>
                <c:pt idx="2636">
                  <c:v>2.3378756871377249E-2</c:v>
                </c:pt>
                <c:pt idx="2637">
                  <c:v>2.3375771404703372E-2</c:v>
                </c:pt>
                <c:pt idx="2638">
                  <c:v>2.3372296999619735E-2</c:v>
                </c:pt>
                <c:pt idx="2639">
                  <c:v>2.3368831898773479E-2</c:v>
                </c:pt>
                <c:pt idx="2640">
                  <c:v>2.3364883176224538E-2</c:v>
                </c:pt>
                <c:pt idx="2641">
                  <c:v>2.3361929609233556E-2</c:v>
                </c:pt>
                <c:pt idx="2642">
                  <c:v>2.3358492420699761E-2</c:v>
                </c:pt>
                <c:pt idx="2643">
                  <c:v>2.3355064536243475E-2</c:v>
                </c:pt>
                <c:pt idx="2644">
                  <c:v>2.3351645955864697E-2</c:v>
                </c:pt>
                <c:pt idx="2645">
                  <c:v>2.3348236679403556E-2</c:v>
                </c:pt>
                <c:pt idx="2646">
                  <c:v>2.3344836707419603E-2</c:v>
                </c:pt>
                <c:pt idx="2647">
                  <c:v>2.334147735346459E-2</c:v>
                </c:pt>
                <c:pt idx="2648">
                  <c:v>2.3337582382758626E-2</c:v>
                </c:pt>
                <c:pt idx="2649">
                  <c:v>2.3334211652104031E-2</c:v>
                </c:pt>
                <c:pt idx="2650">
                  <c:v>2.3330850225447008E-2</c:v>
                </c:pt>
                <c:pt idx="2651">
                  <c:v>2.332749810294743E-2</c:v>
                </c:pt>
                <c:pt idx="2652">
                  <c:v>2.3324155284525361E-2</c:v>
                </c:pt>
                <c:pt idx="2653">
                  <c:v>2.33208217701808E-2</c:v>
                </c:pt>
                <c:pt idx="2654">
                  <c:v>2.3317497559833811E-2</c:v>
                </c:pt>
                <c:pt idx="2655">
                  <c:v>2.3314182653724203E-2</c:v>
                </c:pt>
                <c:pt idx="2656">
                  <c:v>2.3310877051612167E-2</c:v>
                </c:pt>
                <c:pt idx="2657">
                  <c:v>2.3307580753657575E-2</c:v>
                </c:pt>
                <c:pt idx="2658">
                  <c:v>2.3304293759860428E-2</c:v>
                </c:pt>
                <c:pt idx="2659">
                  <c:v>2.330101607014079E-2</c:v>
                </c:pt>
                <c:pt idx="2660">
                  <c:v>2.3296815568834006E-2</c:v>
                </c:pt>
                <c:pt idx="2661">
                  <c:v>2.3293559145622922E-2</c:v>
                </c:pt>
                <c:pt idx="2662">
                  <c:v>2.3290312026489346E-2</c:v>
                </c:pt>
                <c:pt idx="2663">
                  <c:v>2.3287074211433278E-2</c:v>
                </c:pt>
                <c:pt idx="2664">
                  <c:v>2.3283845700454719E-2</c:v>
                </c:pt>
                <c:pt idx="2665">
                  <c:v>2.3280626493553669E-2</c:v>
                </c:pt>
                <c:pt idx="2666">
                  <c:v>2.3277416590889999E-2</c:v>
                </c:pt>
                <c:pt idx="2667">
                  <c:v>2.3274215992064029E-2</c:v>
                </c:pt>
                <c:pt idx="2668">
                  <c:v>2.3271024697555376E-2</c:v>
                </c:pt>
                <c:pt idx="2669">
                  <c:v>2.3267842707044295E-2</c:v>
                </c:pt>
                <c:pt idx="2670">
                  <c:v>2.3264670020690659E-2</c:v>
                </c:pt>
                <c:pt idx="2671">
                  <c:v>2.3261506638334595E-2</c:v>
                </c:pt>
                <c:pt idx="2672">
                  <c:v>2.3258352560215911E-2</c:v>
                </c:pt>
                <c:pt idx="2673">
                  <c:v>2.3256788554590901E-2</c:v>
                </c:pt>
                <c:pt idx="2674">
                  <c:v>2.3252072315971262E-2</c:v>
                </c:pt>
                <c:pt idx="2675">
                  <c:v>2.3248946150005168E-2</c:v>
                </c:pt>
                <c:pt idx="2676">
                  <c:v>2.3245829288196518E-2</c:v>
                </c:pt>
                <c:pt idx="2677">
                  <c:v>2.3242721730465377E-2</c:v>
                </c:pt>
                <c:pt idx="2678">
                  <c:v>2.3239623476811744E-2</c:v>
                </c:pt>
                <c:pt idx="2679">
                  <c:v>2.3236534527315555E-2</c:v>
                </c:pt>
                <c:pt idx="2680">
                  <c:v>2.3233454881896876E-2</c:v>
                </c:pt>
                <c:pt idx="2681">
                  <c:v>2.3230384540475768E-2</c:v>
                </c:pt>
                <c:pt idx="2682">
                  <c:v>2.3227323503052233E-2</c:v>
                </c:pt>
                <c:pt idx="2683">
                  <c:v>2.322427177002595E-2</c:v>
                </c:pt>
                <c:pt idx="2684">
                  <c:v>2.3221229340757432E-2</c:v>
                </c:pt>
                <c:pt idx="2685">
                  <c:v>2.3218196215726294E-2</c:v>
                </c:pt>
                <c:pt idx="2686">
                  <c:v>2.3215172394772665E-2</c:v>
                </c:pt>
                <c:pt idx="2687">
                  <c:v>2.3212157878056416E-2</c:v>
                </c:pt>
                <c:pt idx="2688">
                  <c:v>2.3209152665257804E-2</c:v>
                </c:pt>
                <c:pt idx="2689">
                  <c:v>2.32061567565367E-2</c:v>
                </c:pt>
                <c:pt idx="2690">
                  <c:v>2.320317015197304E-2</c:v>
                </c:pt>
                <c:pt idx="2691">
                  <c:v>2.3200192851566825E-2</c:v>
                </c:pt>
                <c:pt idx="2692">
                  <c:v>2.3197224855158183E-2</c:v>
                </c:pt>
                <c:pt idx="2693">
                  <c:v>2.3194266162827049E-2</c:v>
                </c:pt>
                <c:pt idx="2694">
                  <c:v>2.3191969780356203E-2</c:v>
                </c:pt>
                <c:pt idx="2695">
                  <c:v>2.3188376690557178E-2</c:v>
                </c:pt>
                <c:pt idx="2696">
                  <c:v>2.3185445910378633E-2</c:v>
                </c:pt>
                <c:pt idx="2697">
                  <c:v>2.3182524434357532E-2</c:v>
                </c:pt>
                <c:pt idx="2698">
                  <c:v>2.3177952341653096E-2</c:v>
                </c:pt>
                <c:pt idx="2699">
                  <c:v>2.3177373812375279E-2</c:v>
                </c:pt>
                <c:pt idx="2700">
                  <c:v>2.3173815831079025E-2</c:v>
                </c:pt>
                <c:pt idx="2701">
                  <c:v>2.3170931571607767E-2</c:v>
                </c:pt>
                <c:pt idx="2702">
                  <c:v>2.3168056615974209E-2</c:v>
                </c:pt>
                <c:pt idx="2703">
                  <c:v>2.3165190964578031E-2</c:v>
                </c:pt>
                <c:pt idx="2704">
                  <c:v>2.3162334617099489E-2</c:v>
                </c:pt>
                <c:pt idx="2705">
                  <c:v>2.31594875740182E-2</c:v>
                </c:pt>
                <c:pt idx="2706">
                  <c:v>2.3156649834854548E-2</c:v>
                </c:pt>
                <c:pt idx="2707">
                  <c:v>2.3153821399608532E-2</c:v>
                </c:pt>
                <c:pt idx="2708">
                  <c:v>2.3151002268679832E-2</c:v>
                </c:pt>
                <c:pt idx="2709">
                  <c:v>2.3148192441668769E-2</c:v>
                </c:pt>
                <c:pt idx="2710">
                  <c:v>2.3145391918895086E-2</c:v>
                </c:pt>
                <c:pt idx="2711">
                  <c:v>2.3142600700118976E-2</c:v>
                </c:pt>
                <c:pt idx="2712">
                  <c:v>2.313981878550031E-2</c:v>
                </c:pt>
                <c:pt idx="2713">
                  <c:v>2.3137046174879217E-2</c:v>
                </c:pt>
                <c:pt idx="2714">
                  <c:v>2.3136468545430944E-2</c:v>
                </c:pt>
                <c:pt idx="2715">
                  <c:v>2.3131528865949491E-2</c:v>
                </c:pt>
                <c:pt idx="2716">
                  <c:v>2.3128784167560923E-2</c:v>
                </c:pt>
                <c:pt idx="2717">
                  <c:v>2.3126048773329799E-2</c:v>
                </c:pt>
                <c:pt idx="2718">
                  <c:v>2.3123322683176184E-2</c:v>
                </c:pt>
                <c:pt idx="2719">
                  <c:v>2.3120605897180013E-2</c:v>
                </c:pt>
                <c:pt idx="2720">
                  <c:v>2.3117898415101479E-2</c:v>
                </c:pt>
                <c:pt idx="2721">
                  <c:v>2.3115200237100453E-2</c:v>
                </c:pt>
                <c:pt idx="2722">
                  <c:v>2.3112511363256871E-2</c:v>
                </c:pt>
                <c:pt idx="2723">
                  <c:v>2.3109831793570734E-2</c:v>
                </c:pt>
                <c:pt idx="2724">
                  <c:v>2.3107161527962106E-2</c:v>
                </c:pt>
                <c:pt idx="2725">
                  <c:v>2.3104500566191177E-2</c:v>
                </c:pt>
                <c:pt idx="2726">
                  <c:v>2.3101848908817502E-2</c:v>
                </c:pt>
                <c:pt idx="2727">
                  <c:v>2.3099206555441398E-2</c:v>
                </c:pt>
                <c:pt idx="2728">
                  <c:v>2.3096573505982931E-2</c:v>
                </c:pt>
                <c:pt idx="2729">
                  <c:v>2.3093949760681909E-2</c:v>
                </c:pt>
                <c:pt idx="2730">
                  <c:v>2.3091335319538331E-2</c:v>
                </c:pt>
                <c:pt idx="2731">
                  <c:v>2.3088730182472261E-2</c:v>
                </c:pt>
                <c:pt idx="2732">
                  <c:v>2.3086134349323828E-2</c:v>
                </c:pt>
                <c:pt idx="2733">
                  <c:v>2.3083547820252903E-2</c:v>
                </c:pt>
                <c:pt idx="2734">
                  <c:v>2.3080970595499295E-2</c:v>
                </c:pt>
                <c:pt idx="2735">
                  <c:v>2.3078402674663323E-2</c:v>
                </c:pt>
                <c:pt idx="2736">
                  <c:v>2.3075844057984796E-2</c:v>
                </c:pt>
                <c:pt idx="2737">
                  <c:v>2.3073294745383777E-2</c:v>
                </c:pt>
                <c:pt idx="2738">
                  <c:v>2.307075473678033E-2</c:v>
                </c:pt>
                <c:pt idx="2739">
                  <c:v>2.3068224032254392E-2</c:v>
                </c:pt>
                <c:pt idx="2740">
                  <c:v>2.3065702631885898E-2</c:v>
                </c:pt>
                <c:pt idx="2741">
                  <c:v>2.3063190535594913E-2</c:v>
                </c:pt>
                <c:pt idx="2742">
                  <c:v>2.3060687743381436E-2</c:v>
                </c:pt>
                <c:pt idx="2743">
                  <c:v>2.3058194255085596E-2</c:v>
                </c:pt>
                <c:pt idx="2744">
                  <c:v>2.305647858875659E-2</c:v>
                </c:pt>
                <c:pt idx="2745">
                  <c:v>2.305323519112612E-2</c:v>
                </c:pt>
                <c:pt idx="2746">
                  <c:v>2.3051542817364989E-2</c:v>
                </c:pt>
                <c:pt idx="2747">
                  <c:v>2.304831334323687E-2</c:v>
                </c:pt>
                <c:pt idx="2748">
                  <c:v>2.3045866375408508E-2</c:v>
                </c:pt>
                <c:pt idx="2749">
                  <c:v>2.304342871173759E-2</c:v>
                </c:pt>
                <c:pt idx="2750">
                  <c:v>2.3043822370523159E-2</c:v>
                </c:pt>
                <c:pt idx="2751">
                  <c:v>2.3036859096086104E-2</c:v>
                </c:pt>
                <c:pt idx="2752">
                  <c:v>2.3036958830440213E-2</c:v>
                </c:pt>
                <c:pt idx="2753">
                  <c:v>2.3035126742905199E-2</c:v>
                </c:pt>
                <c:pt idx="2754">
                  <c:v>2.303217194381979E-2</c:v>
                </c:pt>
                <c:pt idx="2755">
                  <c:v>2.3029792458464371E-2</c:v>
                </c:pt>
                <c:pt idx="2756">
                  <c:v>2.3027422278412146E-2</c:v>
                </c:pt>
                <c:pt idx="2757">
                  <c:v>2.3025061403663116E-2</c:v>
                </c:pt>
                <c:pt idx="2758">
                  <c:v>2.3023278408151882E-2</c:v>
                </c:pt>
                <c:pt idx="2759">
                  <c:v>2.3020367569994704E-2</c:v>
                </c:pt>
                <c:pt idx="2760">
                  <c:v>2.3018034611155258E-2</c:v>
                </c:pt>
                <c:pt idx="2761">
                  <c:v>2.3015710957592361E-2</c:v>
                </c:pt>
                <c:pt idx="2762">
                  <c:v>2.3013396609306014E-2</c:v>
                </c:pt>
                <c:pt idx="2763">
                  <c:v>2.3011091566296216E-2</c:v>
                </c:pt>
                <c:pt idx="2764">
                  <c:v>2.3008795828589612E-2</c:v>
                </c:pt>
                <c:pt idx="2765">
                  <c:v>2.30040622869776E-2</c:v>
                </c:pt>
                <c:pt idx="2766">
                  <c:v>2.3004232269032698E-2</c:v>
                </c:pt>
                <c:pt idx="2767">
                  <c:v>2.3001964447262324E-2</c:v>
                </c:pt>
                <c:pt idx="2768">
                  <c:v>2.3000279681408831E-2</c:v>
                </c:pt>
                <c:pt idx="2769">
                  <c:v>2.2997456719471288E-2</c:v>
                </c:pt>
                <c:pt idx="2770">
                  <c:v>2.2995216813503916E-2</c:v>
                </c:pt>
                <c:pt idx="2771">
                  <c:v>2.2992986212813094E-2</c:v>
                </c:pt>
                <c:pt idx="2772">
                  <c:v>2.2991340755909029E-2</c:v>
                </c:pt>
                <c:pt idx="2773">
                  <c:v>2.2988552927314387E-2</c:v>
                </c:pt>
                <c:pt idx="2774">
                  <c:v>2.2986350242533149E-2</c:v>
                </c:pt>
                <c:pt idx="2775">
                  <c:v>2.298415686302846E-2</c:v>
                </c:pt>
                <c:pt idx="2776">
                  <c:v>2.2981972788826965E-2</c:v>
                </c:pt>
                <c:pt idx="2777">
                  <c:v>2.2980376481680498E-2</c:v>
                </c:pt>
                <c:pt idx="2778">
                  <c:v>2.2977632556173688E-2</c:v>
                </c:pt>
                <c:pt idx="2779">
                  <c:v>2.2975476397828487E-2</c:v>
                </c:pt>
                <c:pt idx="2780">
                  <c:v>2.297332954473319E-2</c:v>
                </c:pt>
                <c:pt idx="2781">
                  <c:v>2.2971191996941087E-2</c:v>
                </c:pt>
                <c:pt idx="2782">
                  <c:v>2.2969063754425534E-2</c:v>
                </c:pt>
                <c:pt idx="2783">
                  <c:v>2.296694481718653E-2</c:v>
                </c:pt>
                <c:pt idx="2784">
                  <c:v>2.296483518519743E-2</c:v>
                </c:pt>
                <c:pt idx="2785">
                  <c:v>2.2963317549273832E-2</c:v>
                </c:pt>
                <c:pt idx="2786">
                  <c:v>2.2961227059252742E-2</c:v>
                </c:pt>
                <c:pt idx="2787">
                  <c:v>2.2958562121022652E-2</c:v>
                </c:pt>
                <c:pt idx="2788">
                  <c:v>2.295648971019304E-2</c:v>
                </c:pt>
                <c:pt idx="2789">
                  <c:v>2.2954426604639977E-2</c:v>
                </c:pt>
                <c:pt idx="2790">
                  <c:v>2.2952372804363463E-2</c:v>
                </c:pt>
                <c:pt idx="2791">
                  <c:v>2.2950914197248373E-2</c:v>
                </c:pt>
                <c:pt idx="2792">
                  <c:v>2.2948293119640084E-2</c:v>
                </c:pt>
                <c:pt idx="2793">
                  <c:v>2.2946267235219864E-2</c:v>
                </c:pt>
                <c:pt idx="2794">
                  <c:v>2.2944250656022902E-2</c:v>
                </c:pt>
                <c:pt idx="2795">
                  <c:v>2.2942243382129135E-2</c:v>
                </c:pt>
                <c:pt idx="2796">
                  <c:v>2.2938214619978581E-2</c:v>
                </c:pt>
                <c:pt idx="2797">
                  <c:v>2.2938256750197894E-2</c:v>
                </c:pt>
                <c:pt idx="2798">
                  <c:v>2.293627739216042E-2</c:v>
                </c:pt>
                <c:pt idx="2799">
                  <c:v>2.293430733937285E-2</c:v>
                </c:pt>
                <c:pt idx="2800">
                  <c:v>2.293234659186183E-2</c:v>
                </c:pt>
                <c:pt idx="2801">
                  <c:v>2.2930395149627358E-2</c:v>
                </c:pt>
                <c:pt idx="2802">
                  <c:v>2.2929636701059408E-2</c:v>
                </c:pt>
                <c:pt idx="2803">
                  <c:v>2.292711252847246E-2</c:v>
                </c:pt>
                <c:pt idx="2804">
                  <c:v>2.292459665458324E-2</c:v>
                </c:pt>
                <c:pt idx="2805">
                  <c:v>2.2923275865964765E-2</c:v>
                </c:pt>
                <c:pt idx="2806">
                  <c:v>2.2920777517549951E-2</c:v>
                </c:pt>
                <c:pt idx="2807">
                  <c:v>2.291888190700142E-2</c:v>
                </c:pt>
                <c:pt idx="2808">
                  <c:v>2.2916995601622858E-2</c:v>
                </c:pt>
                <c:pt idx="2809">
                  <c:v>2.2915118601600781E-2</c:v>
                </c:pt>
                <c:pt idx="2810">
                  <c:v>2.2913847062466797E-2</c:v>
                </c:pt>
                <c:pt idx="2811">
                  <c:v>2.2911392517279694E-2</c:v>
                </c:pt>
                <c:pt idx="2812">
                  <c:v>2.290954343306062E-2</c:v>
                </c:pt>
                <c:pt idx="2813">
                  <c:v>2.2907703654038158E-2</c:v>
                </c:pt>
                <c:pt idx="2814">
                  <c:v>2.2905873180372183E-2</c:v>
                </c:pt>
                <c:pt idx="2815">
                  <c:v>2.2901817339828767E-2</c:v>
                </c:pt>
                <c:pt idx="2816">
                  <c:v>2.2902240148736652E-2</c:v>
                </c:pt>
                <c:pt idx="2817">
                  <c:v>2.2900437590820388E-2</c:v>
                </c:pt>
                <c:pt idx="2818">
                  <c:v>2.2898644338207319E-2</c:v>
                </c:pt>
                <c:pt idx="2819">
                  <c:v>2.2896860390817508E-2</c:v>
                </c:pt>
                <c:pt idx="2820">
                  <c:v>2.289568739577641E-2</c:v>
                </c:pt>
                <c:pt idx="2821">
                  <c:v>2.289332041189418E-2</c:v>
                </c:pt>
                <c:pt idx="2822">
                  <c:v>2.2891564380307372E-2</c:v>
                </c:pt>
                <c:pt idx="2823">
                  <c:v>2.2889817653970468E-2</c:v>
                </c:pt>
                <c:pt idx="2824">
                  <c:v>2.2888684093378409E-2</c:v>
                </c:pt>
                <c:pt idx="2825">
                  <c:v>2.2886352117152953E-2</c:v>
                </c:pt>
                <c:pt idx="2826">
                  <c:v>2.2884633306619051E-2</c:v>
                </c:pt>
                <c:pt idx="2827">
                  <c:v>2.2882923801388344E-2</c:v>
                </c:pt>
                <c:pt idx="2828">
                  <c:v>2.2881223601380896E-2</c:v>
                </c:pt>
                <c:pt idx="2829">
                  <c:v>2.2879532706623351E-2</c:v>
                </c:pt>
                <c:pt idx="2830">
                  <c:v>2.2877851117169001E-2</c:v>
                </c:pt>
                <c:pt idx="2831">
                  <c:v>2.287617883293791E-2</c:v>
                </c:pt>
                <c:pt idx="2832">
                  <c:v>2.2874515854036659E-2</c:v>
                </c:pt>
                <c:pt idx="2833">
                  <c:v>2.2872862180358666E-2</c:v>
                </c:pt>
                <c:pt idx="2834">
                  <c:v>2.2871217811930578E-2</c:v>
                </c:pt>
                <c:pt idx="2835">
                  <c:v>2.2869582748752393E-2</c:v>
                </c:pt>
                <c:pt idx="2836">
                  <c:v>2.2867956990850757E-2</c:v>
                </c:pt>
                <c:pt idx="2837">
                  <c:v>2.286695165836683E-2</c:v>
                </c:pt>
                <c:pt idx="2838">
                  <c:v>2.286534507362159E-2</c:v>
                </c:pt>
                <c:pt idx="2839">
                  <c:v>2.286313554867192E-2</c:v>
                </c:pt>
                <c:pt idx="2840">
                  <c:v>2.2861547011823191E-2</c:v>
                </c:pt>
                <c:pt idx="2841">
                  <c:v>2.2859967780197721E-2</c:v>
                </c:pt>
                <c:pt idx="2842">
                  <c:v>2.2858397853822154E-2</c:v>
                </c:pt>
                <c:pt idx="2843">
                  <c:v>2.2857451737656742E-2</c:v>
                </c:pt>
                <c:pt idx="2844">
                  <c:v>2.2855285916900669E-2</c:v>
                </c:pt>
                <c:pt idx="2845">
                  <c:v>2.285374390630146E-2</c:v>
                </c:pt>
                <c:pt idx="2846">
                  <c:v>2.28522112009788E-2</c:v>
                </c:pt>
                <c:pt idx="2847">
                  <c:v>2.2850687800879399E-2</c:v>
                </c:pt>
                <c:pt idx="2848">
                  <c:v>2.2847292726124735E-2</c:v>
                </c:pt>
                <c:pt idx="2849">
                  <c:v>2.2847668916510244E-2</c:v>
                </c:pt>
                <c:pt idx="2850">
                  <c:v>2.28461734321872E-2</c:v>
                </c:pt>
                <c:pt idx="2851">
                  <c:v>2.2844687253140705E-2</c:v>
                </c:pt>
                <c:pt idx="2852">
                  <c:v>2.2843210379344114E-2</c:v>
                </c:pt>
                <c:pt idx="2853">
                  <c:v>2.2841742810770782E-2</c:v>
                </c:pt>
                <c:pt idx="2854">
                  <c:v>2.2841526160627623E-2</c:v>
                </c:pt>
                <c:pt idx="2855">
                  <c:v>2.2839456928414048E-2</c:v>
                </c:pt>
                <c:pt idx="2856">
                  <c:v>2.283739593665679E-2</c:v>
                </c:pt>
                <c:pt idx="2857">
                  <c:v>2.2836588075438868E-2</c:v>
                </c:pt>
                <c:pt idx="2858">
                  <c:v>2.2834544546812552E-2</c:v>
                </c:pt>
                <c:pt idx="2859">
                  <c:v>2.2833132809818579E-2</c:v>
                </c:pt>
                <c:pt idx="2860">
                  <c:v>2.2831730377994575E-2</c:v>
                </c:pt>
                <c:pt idx="2861">
                  <c:v>2.283033725150041E-2</c:v>
                </c:pt>
                <c:pt idx="2862">
                  <c:v>2.2829578795322547E-2</c:v>
                </c:pt>
                <c:pt idx="2863">
                  <c:v>2.2827578914155211E-2</c:v>
                </c:pt>
                <c:pt idx="2864">
                  <c:v>2.2826213703384113E-2</c:v>
                </c:pt>
                <c:pt idx="2865">
                  <c:v>2.2824857797836273E-2</c:v>
                </c:pt>
                <c:pt idx="2866">
                  <c:v>2.2823511197564983E-2</c:v>
                </c:pt>
                <c:pt idx="2867">
                  <c:v>2.2822173902516951E-2</c:v>
                </c:pt>
                <c:pt idx="2868">
                  <c:v>2.2820845912745469E-2</c:v>
                </c:pt>
                <c:pt idx="2869">
                  <c:v>2.2819527228197245E-2</c:v>
                </c:pt>
                <c:pt idx="2870">
                  <c:v>2.2816213386622763E-2</c:v>
                </c:pt>
                <c:pt idx="2871">
                  <c:v>2.2816917774823864E-2</c:v>
                </c:pt>
                <c:pt idx="2872">
                  <c:v>2.2815627006051997E-2</c:v>
                </c:pt>
                <c:pt idx="2873">
                  <c:v>2.2814977293414973E-2</c:v>
                </c:pt>
                <c:pt idx="2874">
                  <c:v>2.2813073384204685E-2</c:v>
                </c:pt>
                <c:pt idx="2875">
                  <c:v>2.2811810531155885E-2</c:v>
                </c:pt>
                <c:pt idx="2876">
                  <c:v>2.281119048826552E-2</c:v>
                </c:pt>
                <c:pt idx="2877">
                  <c:v>2.2809312740807997E-2</c:v>
                </c:pt>
                <c:pt idx="2878">
                  <c:v>2.2808077803482263E-2</c:v>
                </c:pt>
                <c:pt idx="2879">
                  <c:v>2.2806852171433079E-2</c:v>
                </c:pt>
                <c:pt idx="2880">
                  <c:v>2.2805635844607153E-2</c:v>
                </c:pt>
                <c:pt idx="2881">
                  <c:v>2.2804428823004486E-2</c:v>
                </c:pt>
                <c:pt idx="2882">
                  <c:v>2.2803231106651722E-2</c:v>
                </c:pt>
                <c:pt idx="2883">
                  <c:v>2.2802042695602154E-2</c:v>
                </c:pt>
                <c:pt idx="2884">
                  <c:v>2.2800863589722553E-2</c:v>
                </c:pt>
                <c:pt idx="2885">
                  <c:v>2.2799693789119502E-2</c:v>
                </c:pt>
                <c:pt idx="2886">
                  <c:v>2.2798533293766354E-2</c:v>
                </c:pt>
                <c:pt idx="2887">
                  <c:v>2.2797382103636465E-2</c:v>
                </c:pt>
                <c:pt idx="2888">
                  <c:v>2.2796240218783126E-2</c:v>
                </c:pt>
                <c:pt idx="2889">
                  <c:v>2.2795748806632155E-2</c:v>
                </c:pt>
                <c:pt idx="2890">
                  <c:v>2.2794626125823836E-2</c:v>
                </c:pt>
                <c:pt idx="2891">
                  <c:v>2.2792870395562659E-2</c:v>
                </c:pt>
                <c:pt idx="2892">
                  <c:v>2.279176573168229E-2</c:v>
                </c:pt>
                <c:pt idx="2893">
                  <c:v>2.2790670373025179E-2</c:v>
                </c:pt>
                <c:pt idx="2894">
                  <c:v>2.2789584319564682E-2</c:v>
                </c:pt>
                <c:pt idx="2895">
                  <c:v>2.2789152309303784E-2</c:v>
                </c:pt>
                <c:pt idx="2896">
                  <c:v>2.2787440128420045E-2</c:v>
                </c:pt>
                <c:pt idx="2897">
                  <c:v>2.278638199076255E-2</c:v>
                </c:pt>
                <c:pt idx="2898">
                  <c:v>2.2785333158275023E-2</c:v>
                </c:pt>
                <c:pt idx="2899">
                  <c:v>2.2784293631064045E-2</c:v>
                </c:pt>
                <c:pt idx="2900">
                  <c:v>2.2783911138606339E-2</c:v>
                </c:pt>
                <c:pt idx="2901">
                  <c:v>2.2782242492365157E-2</c:v>
                </c:pt>
                <c:pt idx="2902">
                  <c:v>2.27812308808506E-2</c:v>
                </c:pt>
                <c:pt idx="2903">
                  <c:v>2.2780228574559303E-2</c:v>
                </c:pt>
                <c:pt idx="2904">
                  <c:v>2.2779235573517909E-2</c:v>
                </c:pt>
                <c:pt idx="2905">
                  <c:v>2.2778251877753064E-2</c:v>
                </c:pt>
                <c:pt idx="2906">
                  <c:v>2.2777277487211478E-2</c:v>
                </c:pt>
                <c:pt idx="2907">
                  <c:v>2.2775249525999186E-2</c:v>
                </c:pt>
                <c:pt idx="2908">
                  <c:v>2.2773644493652156E-2</c:v>
                </c:pt>
                <c:pt idx="2909">
                  <c:v>2.2772700796851453E-2</c:v>
                </c:pt>
                <c:pt idx="2910">
                  <c:v>2.2771633678857484E-2</c:v>
                </c:pt>
                <c:pt idx="2911">
                  <c:v>2.2770841315402635E-2</c:v>
                </c:pt>
                <c:pt idx="2912">
                  <c:v>2.276992553075452E-2</c:v>
                </c:pt>
                <c:pt idx="2913">
                  <c:v>2.2769019050183914E-2</c:v>
                </c:pt>
                <c:pt idx="2914">
                  <c:v>2.2767994465207053E-2</c:v>
                </c:pt>
                <c:pt idx="2915">
                  <c:v>2.2767234001115355E-2</c:v>
                </c:pt>
                <c:pt idx="2916">
                  <c:v>2.276635543285721E-2</c:v>
                </c:pt>
                <c:pt idx="2917">
                  <c:v>2.2765486168516702E-2</c:v>
                </c:pt>
                <c:pt idx="2918">
                  <c:v>2.2764626208253702E-2</c:v>
                </c:pt>
                <c:pt idx="2919">
                  <c:v>2.2763775551828402E-2</c:v>
                </c:pt>
                <c:pt idx="2920">
                  <c:v>2.2762934199800355E-2</c:v>
                </c:pt>
                <c:pt idx="2921">
                  <c:v>2.2761866132485764E-2</c:v>
                </c:pt>
                <c:pt idx="2922">
                  <c:v>2.276127940749717E-2</c:v>
                </c:pt>
                <c:pt idx="2923">
                  <c:v>2.2760465967541776E-2</c:v>
                </c:pt>
                <c:pt idx="2924">
                  <c:v>2.2759661831504019E-2</c:v>
                </c:pt>
                <c:pt idx="2925">
                  <c:v>2.2758754211684717E-2</c:v>
                </c:pt>
                <c:pt idx="2926">
                  <c:v>2.2758081471661029E-2</c:v>
                </c:pt>
                <c:pt idx="2927">
                  <c:v>2.2757305247935733E-2</c:v>
                </c:pt>
                <c:pt idx="2928">
                  <c:v>2.2756429527639455E-2</c:v>
                </c:pt>
                <c:pt idx="2929">
                  <c:v>2.2755780712397922E-2</c:v>
                </c:pt>
                <c:pt idx="2930">
                  <c:v>2.2755032400745279E-2</c:v>
                </c:pt>
                <c:pt idx="2931">
                  <c:v>2.2754293393170144E-2</c:v>
                </c:pt>
                <c:pt idx="2932">
                  <c:v>2.2753563689672518E-2</c:v>
                </c:pt>
                <c:pt idx="2933">
                  <c:v>2.2752843290172464E-2</c:v>
                </c:pt>
                <c:pt idx="2934">
                  <c:v>2.2752132194749919E-2</c:v>
                </c:pt>
                <c:pt idx="2935">
                  <c:v>2.2751430403484818E-2</c:v>
                </c:pt>
                <c:pt idx="2936">
                  <c:v>2.2750737916057417E-2</c:v>
                </c:pt>
                <c:pt idx="2937">
                  <c:v>2.2750054732707525E-2</c:v>
                </c:pt>
                <c:pt idx="2938">
                  <c:v>2.2749380853595014E-2</c:v>
                </c:pt>
                <c:pt idx="2939">
                  <c:v>2.2748716278400138E-2</c:v>
                </c:pt>
                <c:pt idx="2940">
                  <c:v>2.2748061007202836E-2</c:v>
                </c:pt>
                <c:pt idx="2941">
                  <c:v>2.2747323518732543E-2</c:v>
                </c:pt>
                <c:pt idx="2942">
                  <c:v>2.2746688184867025E-2</c:v>
                </c:pt>
                <c:pt idx="2943">
                  <c:v>2.274615101823585E-2</c:v>
                </c:pt>
                <c:pt idx="2944">
                  <c:v>2.274553296334858E-2</c:v>
                </c:pt>
                <c:pt idx="2945">
                  <c:v>2.2744924212458884E-2</c:v>
                </c:pt>
                <c:pt idx="2946">
                  <c:v>2.2744324765806567E-2</c:v>
                </c:pt>
                <c:pt idx="2947">
                  <c:v>2.2743734622912015E-2</c:v>
                </c:pt>
                <c:pt idx="2948">
                  <c:v>2.2743071566901918E-2</c:v>
                </c:pt>
                <c:pt idx="2949">
                  <c:v>2.2742582249675181E-2</c:v>
                </c:pt>
                <c:pt idx="2950">
                  <c:v>2.2742020019013154E-2</c:v>
                </c:pt>
                <c:pt idx="2951">
                  <c:v>2.2741467092508572E-2</c:v>
                </c:pt>
                <c:pt idx="2952">
                  <c:v>2.27416032805694E-2</c:v>
                </c:pt>
                <c:pt idx="2953">
                  <c:v>2.2740389151651996E-2</c:v>
                </c:pt>
                <c:pt idx="2954">
                  <c:v>2.2739864137300003E-2</c:v>
                </c:pt>
                <c:pt idx="2955">
                  <c:v>2.2739348426945583E-2</c:v>
                </c:pt>
                <c:pt idx="2956">
                  <c:v>2.273884202066867E-2</c:v>
                </c:pt>
                <c:pt idx="2957">
                  <c:v>2.2738344918549203E-2</c:v>
                </c:pt>
                <c:pt idx="2958">
                  <c:v>2.2737857120347371E-2</c:v>
                </c:pt>
                <c:pt idx="2959">
                  <c:v>2.273792804281527E-2</c:v>
                </c:pt>
                <c:pt idx="2960">
                  <c:v>2.2736777090841542E-2</c:v>
                </c:pt>
                <c:pt idx="2961">
                  <c:v>2.2736319862985965E-2</c:v>
                </c:pt>
                <c:pt idx="2962">
                  <c:v>2.2735871939287833E-2</c:v>
                </c:pt>
                <c:pt idx="2963">
                  <c:v>2.2735433319827081E-2</c:v>
                </c:pt>
                <c:pt idx="2964">
                  <c:v>2.2735004004443837E-2</c:v>
                </c:pt>
                <c:pt idx="2965">
                  <c:v>2.2734583992818358E-2</c:v>
                </c:pt>
                <c:pt idx="2966">
                  <c:v>2.2734173285430259E-2</c:v>
                </c:pt>
                <c:pt idx="2967">
                  <c:v>2.2733771882119669E-2</c:v>
                </c:pt>
                <c:pt idx="2968">
                  <c:v>2.2733379782566843E-2</c:v>
                </c:pt>
                <c:pt idx="2969">
                  <c:v>2.2732996987331333E-2</c:v>
                </c:pt>
                <c:pt idx="2970">
                  <c:v>2.2732623496173332E-2</c:v>
                </c:pt>
                <c:pt idx="2971">
                  <c:v>2.2732259309092839E-2</c:v>
                </c:pt>
                <c:pt idx="2972">
                  <c:v>2.2731854487796355E-2</c:v>
                </c:pt>
                <c:pt idx="2973">
                  <c:v>2.2731510237887775E-2</c:v>
                </c:pt>
                <c:pt idx="2974">
                  <c:v>2.2731175292056705E-2</c:v>
                </c:pt>
                <c:pt idx="2975">
                  <c:v>2.2730849650303142E-2</c:v>
                </c:pt>
                <c:pt idx="2976">
                  <c:v>2.273053331238728E-2</c:v>
                </c:pt>
                <c:pt idx="2977">
                  <c:v>2.2730226278788734E-2</c:v>
                </c:pt>
                <c:pt idx="2978">
                  <c:v>2.2729928549107825E-2</c:v>
                </c:pt>
                <c:pt idx="2979">
                  <c:v>2.2729640123504424E-2</c:v>
                </c:pt>
                <c:pt idx="2980">
                  <c:v>2.2729361001898596E-2</c:v>
                </c:pt>
                <c:pt idx="2981">
                  <c:v>2.2729091184370276E-2</c:v>
                </c:pt>
                <c:pt idx="2982">
                  <c:v>2.2728830670919464E-2</c:v>
                </c:pt>
                <c:pt idx="2983">
                  <c:v>2.2728579461626097E-2</c:v>
                </c:pt>
                <c:pt idx="2984">
                  <c:v>2.272833755617043E-2</c:v>
                </c:pt>
                <c:pt idx="2985">
                  <c:v>2.273020888384325E-2</c:v>
                </c:pt>
                <c:pt idx="2986">
                  <c:v>2.272788165773143E-2</c:v>
                </c:pt>
                <c:pt idx="2987">
                  <c:v>2.2727667664428353E-2</c:v>
                </c:pt>
                <c:pt idx="2988">
                  <c:v>2.2727462975362656E-2</c:v>
                </c:pt>
                <c:pt idx="2989">
                  <c:v>2.2727267590294531E-2</c:v>
                </c:pt>
                <c:pt idx="2990">
                  <c:v>2.2727081509303915E-2</c:v>
                </c:pt>
                <c:pt idx="2991">
                  <c:v>2.2726904732150999E-2</c:v>
                </c:pt>
                <c:pt idx="2992">
                  <c:v>2.2726737259235463E-2</c:v>
                </c:pt>
                <c:pt idx="2993">
                  <c:v>2.2726579090477372E-2</c:v>
                </c:pt>
                <c:pt idx="2994">
                  <c:v>2.2726430225636918E-2</c:v>
                </c:pt>
                <c:pt idx="2995">
                  <c:v>2.2726290664794035E-2</c:v>
                </c:pt>
                <c:pt idx="2996">
                  <c:v>2.2726160408188534E-2</c:v>
                </c:pt>
                <c:pt idx="2997">
                  <c:v>2.2726039455420732E-2</c:v>
                </c:pt>
                <c:pt idx="2998">
                  <c:v>2.2725927806810375E-2</c:v>
                </c:pt>
                <c:pt idx="2999">
                  <c:v>2.2725825462197591E-2</c:v>
                </c:pt>
                <c:pt idx="3000">
                  <c:v>2.2725732421742251E-2</c:v>
                </c:pt>
                <c:pt idx="3001">
                  <c:v>2.2725648685284483E-2</c:v>
                </c:pt>
                <c:pt idx="3002">
                  <c:v>2.2725574252824288E-2</c:v>
                </c:pt>
                <c:pt idx="3003">
                  <c:v>2.2725509124441601E-2</c:v>
                </c:pt>
                <c:pt idx="3004">
                  <c:v>2.2725453300136422E-2</c:v>
                </c:pt>
                <c:pt idx="3005">
                  <c:v>2.2725406779908752E-2</c:v>
                </c:pt>
                <c:pt idx="3006">
                  <c:v>2.2726795294039093E-2</c:v>
                </c:pt>
                <c:pt idx="3007">
                  <c:v>2.2725341651606001E-2</c:v>
                </c:pt>
                <c:pt idx="3008">
                  <c:v>2.2725323043450985E-2</c:v>
                </c:pt>
                <c:pt idx="3009">
                  <c:v>2.2725313739453412E-2</c:v>
                </c:pt>
                <c:pt idx="3010">
                  <c:v>2.2728181859786645E-2</c:v>
                </c:pt>
                <c:pt idx="3011">
                  <c:v>2.2727464491669735E-2</c:v>
                </c:pt>
                <c:pt idx="3012">
                  <c:v>2.2725312568470102E-2</c:v>
                </c:pt>
                <c:pt idx="3013">
                  <c:v>2.2725312568470102E-2</c:v>
                </c:pt>
                <c:pt idx="3014">
                  <c:v>2.2725312568470102E-2</c:v>
                </c:pt>
                <c:pt idx="3015">
                  <c:v>2.2725312568550038E-2</c:v>
                </c:pt>
                <c:pt idx="3016">
                  <c:v>2.2725312568550038E-2</c:v>
                </c:pt>
                <c:pt idx="3017">
                  <c:v>2.2725312568470102E-2</c:v>
                </c:pt>
                <c:pt idx="3018">
                  <c:v>2.2725312568470102E-2</c:v>
                </c:pt>
                <c:pt idx="3019">
                  <c:v>2.2725312568470102E-2</c:v>
                </c:pt>
                <c:pt idx="3020">
                  <c:v>2.2725312568470102E-2</c:v>
                </c:pt>
                <c:pt idx="3021">
                  <c:v>2.2725312568470102E-2</c:v>
                </c:pt>
                <c:pt idx="3022">
                  <c:v>2.2725312568550038E-2</c:v>
                </c:pt>
                <c:pt idx="3023">
                  <c:v>2.2725312568470102E-2</c:v>
                </c:pt>
                <c:pt idx="3024">
                  <c:v>2.2725312568470102E-2</c:v>
                </c:pt>
                <c:pt idx="3025">
                  <c:v>2.2728181859786645E-2</c:v>
                </c:pt>
                <c:pt idx="3026">
                  <c:v>2.2725312568470102E-2</c:v>
                </c:pt>
                <c:pt idx="3027">
                  <c:v>2.2725312568550038E-2</c:v>
                </c:pt>
                <c:pt idx="3028">
                  <c:v>2.2725312568470102E-2</c:v>
                </c:pt>
                <c:pt idx="3029">
                  <c:v>2.2725312568550038E-2</c:v>
                </c:pt>
                <c:pt idx="3030">
                  <c:v>2.2725312568470102E-2</c:v>
                </c:pt>
                <c:pt idx="3031">
                  <c:v>2.2725312568470102E-2</c:v>
                </c:pt>
                <c:pt idx="3032">
                  <c:v>2.2725312568470102E-2</c:v>
                </c:pt>
                <c:pt idx="3033">
                  <c:v>2.2725312568470102E-2</c:v>
                </c:pt>
                <c:pt idx="3034">
                  <c:v>2.2725312568470102E-2</c:v>
                </c:pt>
                <c:pt idx="3035">
                  <c:v>2.2725312568390166E-2</c:v>
                </c:pt>
                <c:pt idx="3036">
                  <c:v>2.2725312568550038E-2</c:v>
                </c:pt>
                <c:pt idx="3037">
                  <c:v>2.2725312568550038E-2</c:v>
                </c:pt>
                <c:pt idx="3038">
                  <c:v>2.2725312568470102E-2</c:v>
                </c:pt>
                <c:pt idx="3039">
                  <c:v>2.2725312568550038E-2</c:v>
                </c:pt>
                <c:pt idx="3040">
                  <c:v>2.2725312568470102E-2</c:v>
                </c:pt>
                <c:pt idx="3041">
                  <c:v>2.2725312568470102E-2</c:v>
                </c:pt>
                <c:pt idx="3042">
                  <c:v>2.2725312568390166E-2</c:v>
                </c:pt>
                <c:pt idx="3043">
                  <c:v>2.2725312568470102E-2</c:v>
                </c:pt>
                <c:pt idx="3044">
                  <c:v>2.2725312568470102E-2</c:v>
                </c:pt>
                <c:pt idx="3045">
                  <c:v>2.2725312568550038E-2</c:v>
                </c:pt>
                <c:pt idx="3046">
                  <c:v>2.2725312568470102E-2</c:v>
                </c:pt>
                <c:pt idx="3047">
                  <c:v>2.2725312568470102E-2</c:v>
                </c:pt>
                <c:pt idx="3048">
                  <c:v>2.2725312568470102E-2</c:v>
                </c:pt>
                <c:pt idx="3049">
                  <c:v>2.2725312568470102E-2</c:v>
                </c:pt>
                <c:pt idx="3050">
                  <c:v>2.2725312568390166E-2</c:v>
                </c:pt>
                <c:pt idx="3051">
                  <c:v>2.2725312568470102E-2</c:v>
                </c:pt>
                <c:pt idx="3052">
                  <c:v>2.2725312568550038E-2</c:v>
                </c:pt>
                <c:pt idx="3053">
                  <c:v>2.2725312568470102E-2</c:v>
                </c:pt>
                <c:pt idx="3054">
                  <c:v>2.2725312568470102E-2</c:v>
                </c:pt>
                <c:pt idx="3055">
                  <c:v>2.2725312568550038E-2</c:v>
                </c:pt>
                <c:pt idx="3056">
                  <c:v>2.2726747153720694E-2</c:v>
                </c:pt>
                <c:pt idx="3057">
                  <c:v>2.2725312568390166E-2</c:v>
                </c:pt>
                <c:pt idx="3058">
                  <c:v>2.272674715374734E-2</c:v>
                </c:pt>
                <c:pt idx="3059">
                  <c:v>2.2725312568550038E-2</c:v>
                </c:pt>
                <c:pt idx="3060">
                  <c:v>2.2725312568470102E-2</c:v>
                </c:pt>
                <c:pt idx="3061">
                  <c:v>2.2725312568470102E-2</c:v>
                </c:pt>
                <c:pt idx="3062">
                  <c:v>2.272889925808208E-2</c:v>
                </c:pt>
                <c:pt idx="3063">
                  <c:v>2.2725312568550038E-2</c:v>
                </c:pt>
                <c:pt idx="3064">
                  <c:v>2.2726747153773985E-2</c:v>
                </c:pt>
                <c:pt idx="3065">
                  <c:v>2.2727464491669735E-2</c:v>
                </c:pt>
                <c:pt idx="3066">
                  <c:v>2.2726747153773985E-2</c:v>
                </c:pt>
                <c:pt idx="3067">
                  <c:v>2.272674715374734E-2</c:v>
                </c:pt>
                <c:pt idx="3068">
                  <c:v>2.272674715374734E-2</c:v>
                </c:pt>
                <c:pt idx="3069">
                  <c:v>2.272674715374734E-2</c:v>
                </c:pt>
                <c:pt idx="3070">
                  <c:v>2.2727464491669735E-2</c:v>
                </c:pt>
                <c:pt idx="3071">
                  <c:v>2.272674715374734E-2</c:v>
                </c:pt>
                <c:pt idx="3072">
                  <c:v>2.272674715374734E-2</c:v>
                </c:pt>
                <c:pt idx="3073">
                  <c:v>2.2726747153773985E-2</c:v>
                </c:pt>
                <c:pt idx="3074">
                  <c:v>2.272674715374734E-2</c:v>
                </c:pt>
                <c:pt idx="3075">
                  <c:v>2.272674715374734E-2</c:v>
                </c:pt>
                <c:pt idx="3076">
                  <c:v>2.2725312568470102E-2</c:v>
                </c:pt>
                <c:pt idx="3077">
                  <c:v>2.2726747153773985E-2</c:v>
                </c:pt>
                <c:pt idx="3078">
                  <c:v>2.272674715374734E-2</c:v>
                </c:pt>
                <c:pt idx="3079">
                  <c:v>2.2726747153773985E-2</c:v>
                </c:pt>
                <c:pt idx="3080">
                  <c:v>2.2727464491669735E-2</c:v>
                </c:pt>
                <c:pt idx="3081">
                  <c:v>2.272674715374734E-2</c:v>
                </c:pt>
                <c:pt idx="3082">
                  <c:v>2.2726747153773985E-2</c:v>
                </c:pt>
                <c:pt idx="3083">
                  <c:v>2.272674715374734E-2</c:v>
                </c:pt>
                <c:pt idx="3084">
                  <c:v>2.2727464491669735E-2</c:v>
                </c:pt>
                <c:pt idx="3085">
                  <c:v>2.272674715374734E-2</c:v>
                </c:pt>
                <c:pt idx="3086">
                  <c:v>2.2726747153773985E-2</c:v>
                </c:pt>
                <c:pt idx="3087">
                  <c:v>2.272674715374734E-2</c:v>
                </c:pt>
                <c:pt idx="3088">
                  <c:v>2.272674715374734E-2</c:v>
                </c:pt>
                <c:pt idx="3089">
                  <c:v>2.2727464491689719E-2</c:v>
                </c:pt>
                <c:pt idx="3090">
                  <c:v>2.2726747153720694E-2</c:v>
                </c:pt>
                <c:pt idx="3091">
                  <c:v>2.2726747153773985E-2</c:v>
                </c:pt>
                <c:pt idx="3092">
                  <c:v>2.2726747153720694E-2</c:v>
                </c:pt>
                <c:pt idx="3093">
                  <c:v>2.2726747153773985E-2</c:v>
                </c:pt>
                <c:pt idx="3094">
                  <c:v>2.272674715374734E-2</c:v>
                </c:pt>
                <c:pt idx="3095">
                  <c:v>2.272674715374734E-2</c:v>
                </c:pt>
                <c:pt idx="3096">
                  <c:v>2.2726747153773985E-2</c:v>
                </c:pt>
                <c:pt idx="3097">
                  <c:v>2.2727464491689719E-2</c:v>
                </c:pt>
                <c:pt idx="3098">
                  <c:v>2.2727464491669735E-2</c:v>
                </c:pt>
                <c:pt idx="3099">
                  <c:v>2.272674715374734E-2</c:v>
                </c:pt>
                <c:pt idx="3100">
                  <c:v>2.272674715374734E-2</c:v>
                </c:pt>
                <c:pt idx="3101">
                  <c:v>2.272674715374734E-2</c:v>
                </c:pt>
                <c:pt idx="3102">
                  <c:v>2.2726747153773985E-2</c:v>
                </c:pt>
                <c:pt idx="3103">
                  <c:v>2.2727464491689719E-2</c:v>
                </c:pt>
                <c:pt idx="3104">
                  <c:v>2.2726747153773985E-2</c:v>
                </c:pt>
                <c:pt idx="3105">
                  <c:v>2.272674715374734E-2</c:v>
                </c:pt>
                <c:pt idx="3106">
                  <c:v>2.272674715374734E-2</c:v>
                </c:pt>
                <c:pt idx="3107">
                  <c:v>2.2726747153773985E-2</c:v>
                </c:pt>
                <c:pt idx="3108">
                  <c:v>2.2725312568550038E-2</c:v>
                </c:pt>
                <c:pt idx="3109">
                  <c:v>2.272674715374734E-2</c:v>
                </c:pt>
                <c:pt idx="3110">
                  <c:v>2.2726747153773985E-2</c:v>
                </c:pt>
                <c:pt idx="3111">
                  <c:v>2.2726747153773985E-2</c:v>
                </c:pt>
                <c:pt idx="3112">
                  <c:v>2.2726747153720694E-2</c:v>
                </c:pt>
                <c:pt idx="3113">
                  <c:v>2.272674715380063E-2</c:v>
                </c:pt>
                <c:pt idx="3114">
                  <c:v>2.2728181859770658E-2</c:v>
                </c:pt>
                <c:pt idx="3115">
                  <c:v>2.2727464491689719E-2</c:v>
                </c:pt>
                <c:pt idx="3116">
                  <c:v>2.2726747153773985E-2</c:v>
                </c:pt>
                <c:pt idx="3117">
                  <c:v>2.2727464491669735E-2</c:v>
                </c:pt>
                <c:pt idx="3118">
                  <c:v>2.272674715374734E-2</c:v>
                </c:pt>
                <c:pt idx="3119">
                  <c:v>2.272674715374734E-2</c:v>
                </c:pt>
                <c:pt idx="3120">
                  <c:v>2.2726747153773985E-2</c:v>
                </c:pt>
                <c:pt idx="3121">
                  <c:v>2.2726747153773985E-2</c:v>
                </c:pt>
                <c:pt idx="3122">
                  <c:v>2.2727464491689719E-2</c:v>
                </c:pt>
                <c:pt idx="3123">
                  <c:v>2.2726747153773985E-2</c:v>
                </c:pt>
                <c:pt idx="3124">
                  <c:v>2.2726747153773985E-2</c:v>
                </c:pt>
                <c:pt idx="3125">
                  <c:v>2.2726747153773985E-2</c:v>
                </c:pt>
                <c:pt idx="3126">
                  <c:v>2.272674715374734E-2</c:v>
                </c:pt>
                <c:pt idx="3127">
                  <c:v>2.2726747153773985E-2</c:v>
                </c:pt>
                <c:pt idx="3128">
                  <c:v>2.272674715374734E-2</c:v>
                </c:pt>
                <c:pt idx="3129">
                  <c:v>2.272674715374734E-2</c:v>
                </c:pt>
                <c:pt idx="3130">
                  <c:v>2.272674715374734E-2</c:v>
                </c:pt>
                <c:pt idx="3131">
                  <c:v>2.2725312568470102E-2</c:v>
                </c:pt>
                <c:pt idx="3132">
                  <c:v>2.2726747153720694E-2</c:v>
                </c:pt>
                <c:pt idx="3133">
                  <c:v>2.2727464491709704E-2</c:v>
                </c:pt>
                <c:pt idx="3134">
                  <c:v>2.272674715374734E-2</c:v>
                </c:pt>
                <c:pt idx="3135">
                  <c:v>2.272674715374734E-2</c:v>
                </c:pt>
                <c:pt idx="3136">
                  <c:v>2.2727464491689719E-2</c:v>
                </c:pt>
                <c:pt idx="3137">
                  <c:v>2.272674715374734E-2</c:v>
                </c:pt>
                <c:pt idx="3138">
                  <c:v>2.272674715374734E-2</c:v>
                </c:pt>
                <c:pt idx="3139">
                  <c:v>2.272674715374734E-2</c:v>
                </c:pt>
                <c:pt idx="3140">
                  <c:v>2.2726747153773985E-2</c:v>
                </c:pt>
                <c:pt idx="3141">
                  <c:v>2.2726747153773985E-2</c:v>
                </c:pt>
                <c:pt idx="3142">
                  <c:v>2.272674715374734E-2</c:v>
                </c:pt>
                <c:pt idx="3143">
                  <c:v>2.272674715374734E-2</c:v>
                </c:pt>
                <c:pt idx="3144">
                  <c:v>2.2726747153773985E-2</c:v>
                </c:pt>
                <c:pt idx="3145">
                  <c:v>2.272674715374734E-2</c:v>
                </c:pt>
                <c:pt idx="3146">
                  <c:v>2.2726747153773985E-2</c:v>
                </c:pt>
                <c:pt idx="3147">
                  <c:v>2.272674715374734E-2</c:v>
                </c:pt>
                <c:pt idx="3148">
                  <c:v>2.272674715374734E-2</c:v>
                </c:pt>
                <c:pt idx="3149">
                  <c:v>2.2727464491669735E-2</c:v>
                </c:pt>
                <c:pt idx="3150">
                  <c:v>2.2727464491669735E-2</c:v>
                </c:pt>
                <c:pt idx="3151">
                  <c:v>2.272674715374734E-2</c:v>
                </c:pt>
                <c:pt idx="3152">
                  <c:v>2.2726747153773985E-2</c:v>
                </c:pt>
                <c:pt idx="3153">
                  <c:v>2.2726747153773985E-2</c:v>
                </c:pt>
                <c:pt idx="3154">
                  <c:v>2.272674715374734E-2</c:v>
                </c:pt>
                <c:pt idx="3155">
                  <c:v>2.2727464491669735E-2</c:v>
                </c:pt>
                <c:pt idx="3156">
                  <c:v>2.272674715374734E-2</c:v>
                </c:pt>
                <c:pt idx="3157">
                  <c:v>2.272674715374734E-2</c:v>
                </c:pt>
                <c:pt idx="3158">
                  <c:v>2.2726747153773985E-2</c:v>
                </c:pt>
                <c:pt idx="3159">
                  <c:v>2.272674715374734E-2</c:v>
                </c:pt>
                <c:pt idx="3160">
                  <c:v>2.2727464491669735E-2</c:v>
                </c:pt>
                <c:pt idx="3161">
                  <c:v>2.272674715374734E-2</c:v>
                </c:pt>
                <c:pt idx="3162">
                  <c:v>2.2726747153773985E-2</c:v>
                </c:pt>
                <c:pt idx="3163">
                  <c:v>2.272674715374734E-2</c:v>
                </c:pt>
                <c:pt idx="3164">
                  <c:v>2.272674715374734E-2</c:v>
                </c:pt>
                <c:pt idx="3165">
                  <c:v>2.272674715374734E-2</c:v>
                </c:pt>
                <c:pt idx="3166">
                  <c:v>2.272674715374734E-2</c:v>
                </c:pt>
                <c:pt idx="3167">
                  <c:v>2.2726029846027451E-2</c:v>
                </c:pt>
                <c:pt idx="3168">
                  <c:v>2.2725312568470102E-2</c:v>
                </c:pt>
                <c:pt idx="3169">
                  <c:v>2.2725312568470102E-2</c:v>
                </c:pt>
                <c:pt idx="3170">
                  <c:v>2.2725312568470102E-2</c:v>
                </c:pt>
                <c:pt idx="3171">
                  <c:v>2.2725312568390166E-2</c:v>
                </c:pt>
                <c:pt idx="3172">
                  <c:v>2.2725312568550038E-2</c:v>
                </c:pt>
                <c:pt idx="3173">
                  <c:v>2.2725312568550038E-2</c:v>
                </c:pt>
                <c:pt idx="3174">
                  <c:v>2.2725312568550038E-2</c:v>
                </c:pt>
                <c:pt idx="3175">
                  <c:v>2.2725312568470102E-2</c:v>
                </c:pt>
                <c:pt idx="3176">
                  <c:v>2.2725312568470102E-2</c:v>
                </c:pt>
                <c:pt idx="3177">
                  <c:v>2.2725312568550038E-2</c:v>
                </c:pt>
                <c:pt idx="3178">
                  <c:v>2.2725312568470102E-2</c:v>
                </c:pt>
                <c:pt idx="3179">
                  <c:v>2.2725312568550038E-2</c:v>
                </c:pt>
                <c:pt idx="3180">
                  <c:v>2.2725312568550038E-2</c:v>
                </c:pt>
                <c:pt idx="3181">
                  <c:v>2.2725312568390166E-2</c:v>
                </c:pt>
                <c:pt idx="3182">
                  <c:v>2.2725312568550038E-2</c:v>
                </c:pt>
                <c:pt idx="3183">
                  <c:v>2.2725312568550038E-2</c:v>
                </c:pt>
                <c:pt idx="3184">
                  <c:v>2.2725312568470102E-2</c:v>
                </c:pt>
                <c:pt idx="3185">
                  <c:v>2.2725312568550038E-2</c:v>
                </c:pt>
                <c:pt idx="3186">
                  <c:v>2.2725312568470102E-2</c:v>
                </c:pt>
                <c:pt idx="3187">
                  <c:v>2.2725312568470102E-2</c:v>
                </c:pt>
                <c:pt idx="3188">
                  <c:v>2.2725312568470102E-2</c:v>
                </c:pt>
                <c:pt idx="3189">
                  <c:v>2.2725312568470102E-2</c:v>
                </c:pt>
                <c:pt idx="3190">
                  <c:v>2.2725312568550038E-2</c:v>
                </c:pt>
                <c:pt idx="3191">
                  <c:v>2.2725312568550038E-2</c:v>
                </c:pt>
                <c:pt idx="3192">
                  <c:v>2.2725312568470102E-2</c:v>
                </c:pt>
                <c:pt idx="3193">
                  <c:v>2.2725312568550038E-2</c:v>
                </c:pt>
                <c:pt idx="3194">
                  <c:v>2.2725312568470102E-2</c:v>
                </c:pt>
                <c:pt idx="3195">
                  <c:v>2.2725312568470102E-2</c:v>
                </c:pt>
                <c:pt idx="3196">
                  <c:v>2.2725312568470102E-2</c:v>
                </c:pt>
                <c:pt idx="3197">
                  <c:v>2.2725312568550038E-2</c:v>
                </c:pt>
                <c:pt idx="3198">
                  <c:v>2.2725312568470102E-2</c:v>
                </c:pt>
                <c:pt idx="3199">
                  <c:v>2.2725312568470102E-2</c:v>
                </c:pt>
                <c:pt idx="3200">
                  <c:v>2.2725312568470102E-2</c:v>
                </c:pt>
                <c:pt idx="3201">
                  <c:v>2.2725312568390166E-2</c:v>
                </c:pt>
                <c:pt idx="3202">
                  <c:v>2.2725312568470102E-2</c:v>
                </c:pt>
                <c:pt idx="3203">
                  <c:v>2.2725312568470102E-2</c:v>
                </c:pt>
                <c:pt idx="3204">
                  <c:v>2.2725312568550038E-2</c:v>
                </c:pt>
                <c:pt idx="3205">
                  <c:v>2.2725312568550038E-2</c:v>
                </c:pt>
                <c:pt idx="3206">
                  <c:v>2.2725312568470102E-2</c:v>
                </c:pt>
                <c:pt idx="3207">
                  <c:v>2.2725312568470102E-2</c:v>
                </c:pt>
                <c:pt idx="3208">
                  <c:v>2.2725312568470102E-2</c:v>
                </c:pt>
                <c:pt idx="3209">
                  <c:v>2.2725312568550038E-2</c:v>
                </c:pt>
                <c:pt idx="3210">
                  <c:v>2.2725312568550038E-2</c:v>
                </c:pt>
                <c:pt idx="3211">
                  <c:v>2.2725312568470102E-2</c:v>
                </c:pt>
                <c:pt idx="3212">
                  <c:v>2.2725312568470102E-2</c:v>
                </c:pt>
                <c:pt idx="3213">
                  <c:v>2.2725312568470102E-2</c:v>
                </c:pt>
                <c:pt idx="3214">
                  <c:v>2.2725312568390166E-2</c:v>
                </c:pt>
                <c:pt idx="3215">
                  <c:v>2.2725312568550038E-2</c:v>
                </c:pt>
                <c:pt idx="3216">
                  <c:v>2.2725312568470102E-2</c:v>
                </c:pt>
                <c:pt idx="3217">
                  <c:v>2.2725312568470102E-2</c:v>
                </c:pt>
                <c:pt idx="3218">
                  <c:v>2.2725312568390166E-2</c:v>
                </c:pt>
                <c:pt idx="3219">
                  <c:v>2.2726029845987483E-2</c:v>
                </c:pt>
                <c:pt idx="3220">
                  <c:v>2.2725312568550038E-2</c:v>
                </c:pt>
                <c:pt idx="3221">
                  <c:v>2.2725312568550038E-2</c:v>
                </c:pt>
                <c:pt idx="3222">
                  <c:v>2.2725312568470102E-2</c:v>
                </c:pt>
                <c:pt idx="3223">
                  <c:v>2.2725312568470102E-2</c:v>
                </c:pt>
                <c:pt idx="3224">
                  <c:v>2.2725312568470102E-2</c:v>
                </c:pt>
                <c:pt idx="3225">
                  <c:v>2.2725312568550038E-2</c:v>
                </c:pt>
                <c:pt idx="3226">
                  <c:v>2.2725312568470102E-2</c:v>
                </c:pt>
                <c:pt idx="3227">
                  <c:v>2.2725312568470102E-2</c:v>
                </c:pt>
                <c:pt idx="3228">
                  <c:v>2.2725312568470102E-2</c:v>
                </c:pt>
                <c:pt idx="3229">
                  <c:v>2.2725312568470102E-2</c:v>
                </c:pt>
                <c:pt idx="3230">
                  <c:v>2.2725312568470102E-2</c:v>
                </c:pt>
                <c:pt idx="3231">
                  <c:v>2.2725312568550038E-2</c:v>
                </c:pt>
                <c:pt idx="3232">
                  <c:v>2.2725312568550038E-2</c:v>
                </c:pt>
                <c:pt idx="3233">
                  <c:v>2.2725312568390166E-2</c:v>
                </c:pt>
                <c:pt idx="3234">
                  <c:v>2.2725312568550038E-2</c:v>
                </c:pt>
                <c:pt idx="3235">
                  <c:v>2.2725312568550038E-2</c:v>
                </c:pt>
                <c:pt idx="3236">
                  <c:v>2.2725312568390166E-2</c:v>
                </c:pt>
                <c:pt idx="3237">
                  <c:v>2.2725312568470102E-2</c:v>
                </c:pt>
                <c:pt idx="3238">
                  <c:v>2.2725312568470102E-2</c:v>
                </c:pt>
                <c:pt idx="3239">
                  <c:v>2.2725312568470102E-2</c:v>
                </c:pt>
                <c:pt idx="3240">
                  <c:v>2.2725312568470102E-2</c:v>
                </c:pt>
                <c:pt idx="3241">
                  <c:v>2.2725312568550038E-2</c:v>
                </c:pt>
                <c:pt idx="3242">
                  <c:v>2.2725312568550038E-2</c:v>
                </c:pt>
                <c:pt idx="3243">
                  <c:v>2.2725312568470102E-2</c:v>
                </c:pt>
                <c:pt idx="3244">
                  <c:v>2.2725312568470102E-2</c:v>
                </c:pt>
                <c:pt idx="3245">
                  <c:v>2.2727464491689719E-2</c:v>
                </c:pt>
                <c:pt idx="3246">
                  <c:v>2.2725312568470102E-2</c:v>
                </c:pt>
                <c:pt idx="3247">
                  <c:v>2.2725312568390166E-2</c:v>
                </c:pt>
                <c:pt idx="3248">
                  <c:v>2.2725312568550038E-2</c:v>
                </c:pt>
                <c:pt idx="3249">
                  <c:v>2.2725312568470102E-2</c:v>
                </c:pt>
                <c:pt idx="3250">
                  <c:v>2.2725312568470102E-2</c:v>
                </c:pt>
                <c:pt idx="3251">
                  <c:v>2.2725312568470102E-2</c:v>
                </c:pt>
                <c:pt idx="3252">
                  <c:v>2.2725312568470102E-2</c:v>
                </c:pt>
                <c:pt idx="3253">
                  <c:v>2.2725312568550038E-2</c:v>
                </c:pt>
                <c:pt idx="3254">
                  <c:v>2.2725312568390166E-2</c:v>
                </c:pt>
                <c:pt idx="3255">
                  <c:v>2.2725312568390166E-2</c:v>
                </c:pt>
                <c:pt idx="3256">
                  <c:v>2.2725312568470102E-2</c:v>
                </c:pt>
                <c:pt idx="3257">
                  <c:v>2.2725312568470102E-2</c:v>
                </c:pt>
                <c:pt idx="3258">
                  <c:v>2.2725312568390166E-2</c:v>
                </c:pt>
                <c:pt idx="3259">
                  <c:v>2.2725312568550038E-2</c:v>
                </c:pt>
                <c:pt idx="3260">
                  <c:v>2.2725312568550038E-2</c:v>
                </c:pt>
                <c:pt idx="3261">
                  <c:v>2.2725312568470102E-2</c:v>
                </c:pt>
                <c:pt idx="3262">
                  <c:v>2.2725312568470102E-2</c:v>
                </c:pt>
                <c:pt idx="3263">
                  <c:v>2.2725312568470102E-2</c:v>
                </c:pt>
                <c:pt idx="3264">
                  <c:v>2.2725312568550038E-2</c:v>
                </c:pt>
                <c:pt idx="3265">
                  <c:v>2.2725312568390166E-2</c:v>
                </c:pt>
                <c:pt idx="3266">
                  <c:v>2.272674715374734E-2</c:v>
                </c:pt>
                <c:pt idx="3267">
                  <c:v>2.2725312568550038E-2</c:v>
                </c:pt>
                <c:pt idx="3268">
                  <c:v>2.2725312568550038E-2</c:v>
                </c:pt>
                <c:pt idx="3269">
                  <c:v>2.2725312568470102E-2</c:v>
                </c:pt>
                <c:pt idx="3270">
                  <c:v>2.2725312568550038E-2</c:v>
                </c:pt>
                <c:pt idx="3271">
                  <c:v>2.2726747153773985E-2</c:v>
                </c:pt>
                <c:pt idx="3272">
                  <c:v>2.2725312568390166E-2</c:v>
                </c:pt>
                <c:pt idx="3273">
                  <c:v>2.2725312568470102E-2</c:v>
                </c:pt>
                <c:pt idx="3274">
                  <c:v>2.2725312568550038E-2</c:v>
                </c:pt>
                <c:pt idx="3275">
                  <c:v>2.2725312568470102E-2</c:v>
                </c:pt>
                <c:pt idx="3276">
                  <c:v>2.2725312568470102E-2</c:v>
                </c:pt>
                <c:pt idx="3277">
                  <c:v>2.2725312568470102E-2</c:v>
                </c:pt>
                <c:pt idx="3278">
                  <c:v>2.2725312568550038E-2</c:v>
                </c:pt>
                <c:pt idx="3279">
                  <c:v>2.2725312568470102E-2</c:v>
                </c:pt>
                <c:pt idx="3280">
                  <c:v>2.2725312568470102E-2</c:v>
                </c:pt>
                <c:pt idx="3281">
                  <c:v>2.2725312568470102E-2</c:v>
                </c:pt>
                <c:pt idx="3282">
                  <c:v>2.2725312568550038E-2</c:v>
                </c:pt>
                <c:pt idx="3283">
                  <c:v>2.2725312568470102E-2</c:v>
                </c:pt>
                <c:pt idx="3284">
                  <c:v>2.2725312568390166E-2</c:v>
                </c:pt>
                <c:pt idx="3285">
                  <c:v>2.2725312568470102E-2</c:v>
                </c:pt>
                <c:pt idx="3286">
                  <c:v>2.2728181859786645E-2</c:v>
                </c:pt>
                <c:pt idx="3287">
                  <c:v>2.2725312568470102E-2</c:v>
                </c:pt>
                <c:pt idx="3288">
                  <c:v>2.2725312568550038E-2</c:v>
                </c:pt>
                <c:pt idx="3289">
                  <c:v>2.2725312568550038E-2</c:v>
                </c:pt>
                <c:pt idx="3290">
                  <c:v>2.2725312568390166E-2</c:v>
                </c:pt>
                <c:pt idx="3291">
                  <c:v>2.2725312568470102E-2</c:v>
                </c:pt>
                <c:pt idx="3292">
                  <c:v>2.2725312568470102E-2</c:v>
                </c:pt>
                <c:pt idx="3293">
                  <c:v>2.2725312568470102E-2</c:v>
                </c:pt>
                <c:pt idx="3294">
                  <c:v>2.2725312568470102E-2</c:v>
                </c:pt>
                <c:pt idx="3295">
                  <c:v>2.2725312568470102E-2</c:v>
                </c:pt>
                <c:pt idx="3296">
                  <c:v>2.2725312568550038E-2</c:v>
                </c:pt>
                <c:pt idx="3297">
                  <c:v>2.2727464491689719E-2</c:v>
                </c:pt>
                <c:pt idx="3298">
                  <c:v>2.2725312568470102E-2</c:v>
                </c:pt>
                <c:pt idx="3299">
                  <c:v>2.2725312568550038E-2</c:v>
                </c:pt>
                <c:pt idx="3300">
                  <c:v>2.2725312568470102E-2</c:v>
                </c:pt>
                <c:pt idx="3301">
                  <c:v>2.2725312568390166E-2</c:v>
                </c:pt>
                <c:pt idx="3302">
                  <c:v>2.2725312568470102E-2</c:v>
                </c:pt>
                <c:pt idx="3303">
                  <c:v>2.2725312568550038E-2</c:v>
                </c:pt>
                <c:pt idx="3304">
                  <c:v>2.2725312568550038E-2</c:v>
                </c:pt>
                <c:pt idx="3305">
                  <c:v>2.2725312568470102E-2</c:v>
                </c:pt>
                <c:pt idx="3306">
                  <c:v>2.2725312568470102E-2</c:v>
                </c:pt>
                <c:pt idx="3307">
                  <c:v>2.2725312568550038E-2</c:v>
                </c:pt>
                <c:pt idx="3308">
                  <c:v>2.2725312568550038E-2</c:v>
                </c:pt>
                <c:pt idx="3309">
                  <c:v>2.2725312568550038E-2</c:v>
                </c:pt>
                <c:pt idx="3310">
                  <c:v>2.2725312568550038E-2</c:v>
                </c:pt>
                <c:pt idx="3311">
                  <c:v>2.2725312568470102E-2</c:v>
                </c:pt>
                <c:pt idx="3312">
                  <c:v>2.2725312568470102E-2</c:v>
                </c:pt>
                <c:pt idx="3313">
                  <c:v>2.2725312568470102E-2</c:v>
                </c:pt>
                <c:pt idx="3314">
                  <c:v>2.2725312568470102E-2</c:v>
                </c:pt>
                <c:pt idx="3315">
                  <c:v>2.2725312568470102E-2</c:v>
                </c:pt>
                <c:pt idx="3316">
                  <c:v>2.2725312568470102E-2</c:v>
                </c:pt>
                <c:pt idx="3317">
                  <c:v>2.2725312568390166E-2</c:v>
                </c:pt>
                <c:pt idx="3318">
                  <c:v>2.272674715374734E-2</c:v>
                </c:pt>
                <c:pt idx="3319">
                  <c:v>2.2725312568390166E-2</c:v>
                </c:pt>
                <c:pt idx="3320">
                  <c:v>2.2725312568470102E-2</c:v>
                </c:pt>
                <c:pt idx="3321">
                  <c:v>2.2725312568470102E-2</c:v>
                </c:pt>
                <c:pt idx="3322">
                  <c:v>2.2728181859786645E-2</c:v>
                </c:pt>
                <c:pt idx="3323">
                  <c:v>2.2727464491669735E-2</c:v>
                </c:pt>
                <c:pt idx="3324">
                  <c:v>2.2725312568470102E-2</c:v>
                </c:pt>
                <c:pt idx="3325">
                  <c:v>2.2725312568550038E-2</c:v>
                </c:pt>
                <c:pt idx="3326">
                  <c:v>2.2725312568470102E-2</c:v>
                </c:pt>
                <c:pt idx="3327">
                  <c:v>2.2725312568550038E-2</c:v>
                </c:pt>
                <c:pt idx="3328">
                  <c:v>2.2725312568470102E-2</c:v>
                </c:pt>
                <c:pt idx="3329">
                  <c:v>2.2725312568470102E-2</c:v>
                </c:pt>
                <c:pt idx="3330">
                  <c:v>2.2725312568470102E-2</c:v>
                </c:pt>
                <c:pt idx="3331">
                  <c:v>2.2725312568390166E-2</c:v>
                </c:pt>
                <c:pt idx="3332">
                  <c:v>2.2725312568470102E-2</c:v>
                </c:pt>
                <c:pt idx="3333">
                  <c:v>2.2725312568470102E-2</c:v>
                </c:pt>
                <c:pt idx="3334">
                  <c:v>2.2725312568470102E-2</c:v>
                </c:pt>
                <c:pt idx="3335">
                  <c:v>2.2725312568550038E-2</c:v>
                </c:pt>
                <c:pt idx="3336">
                  <c:v>2.2725312568470102E-2</c:v>
                </c:pt>
                <c:pt idx="3337">
                  <c:v>2.2728181859770658E-2</c:v>
                </c:pt>
                <c:pt idx="3338">
                  <c:v>2.2725312568470102E-2</c:v>
                </c:pt>
                <c:pt idx="3339">
                  <c:v>2.2725312568470102E-2</c:v>
                </c:pt>
                <c:pt idx="3340">
                  <c:v>2.2725312568470102E-2</c:v>
                </c:pt>
                <c:pt idx="3341">
                  <c:v>2.2725312568470102E-2</c:v>
                </c:pt>
                <c:pt idx="3342">
                  <c:v>2.2725312568550038E-2</c:v>
                </c:pt>
                <c:pt idx="3343">
                  <c:v>2.2725312568550038E-2</c:v>
                </c:pt>
                <c:pt idx="3344">
                  <c:v>2.2725312568470102E-2</c:v>
                </c:pt>
                <c:pt idx="3345">
                  <c:v>2.2725312568470102E-2</c:v>
                </c:pt>
                <c:pt idx="3346">
                  <c:v>2.2725312568470102E-2</c:v>
                </c:pt>
                <c:pt idx="3347">
                  <c:v>2.2725312568470102E-2</c:v>
                </c:pt>
                <c:pt idx="3348">
                  <c:v>2.2725312568470102E-2</c:v>
                </c:pt>
                <c:pt idx="3349">
                  <c:v>2.2725312568470102E-2</c:v>
                </c:pt>
                <c:pt idx="3350">
                  <c:v>2.2725312568550038E-2</c:v>
                </c:pt>
                <c:pt idx="3351">
                  <c:v>2.2725312568470102E-2</c:v>
                </c:pt>
                <c:pt idx="3352">
                  <c:v>2.2725312568470102E-2</c:v>
                </c:pt>
                <c:pt idx="3353">
                  <c:v>2.2725312568470102E-2</c:v>
                </c:pt>
                <c:pt idx="3354">
                  <c:v>2.2725312568550038E-2</c:v>
                </c:pt>
                <c:pt idx="3355">
                  <c:v>2.2725312568470102E-2</c:v>
                </c:pt>
                <c:pt idx="3356">
                  <c:v>2.2725312568470102E-2</c:v>
                </c:pt>
                <c:pt idx="3357">
                  <c:v>2.2725312568470102E-2</c:v>
                </c:pt>
                <c:pt idx="3358">
                  <c:v>2.2725312568550038E-2</c:v>
                </c:pt>
                <c:pt idx="3359">
                  <c:v>2.2725312568470102E-2</c:v>
                </c:pt>
                <c:pt idx="3360">
                  <c:v>2.2725312568550038E-2</c:v>
                </c:pt>
                <c:pt idx="3361">
                  <c:v>2.2725312568550038E-2</c:v>
                </c:pt>
                <c:pt idx="3362">
                  <c:v>2.2725312568470102E-2</c:v>
                </c:pt>
                <c:pt idx="3363">
                  <c:v>2.2725312568390166E-2</c:v>
                </c:pt>
                <c:pt idx="3364">
                  <c:v>2.2725312568550038E-2</c:v>
                </c:pt>
                <c:pt idx="3365">
                  <c:v>2.2725312568550038E-2</c:v>
                </c:pt>
                <c:pt idx="3366">
                  <c:v>2.2725312568390166E-2</c:v>
                </c:pt>
                <c:pt idx="3367">
                  <c:v>2.2725312568390166E-2</c:v>
                </c:pt>
                <c:pt idx="3368">
                  <c:v>2.2727464491689719E-2</c:v>
                </c:pt>
                <c:pt idx="3369">
                  <c:v>2.2725312568470102E-2</c:v>
                </c:pt>
                <c:pt idx="3370">
                  <c:v>2.272674715374734E-2</c:v>
                </c:pt>
                <c:pt idx="3371">
                  <c:v>2.2725312568550038E-2</c:v>
                </c:pt>
                <c:pt idx="3372">
                  <c:v>2.2725312568470102E-2</c:v>
                </c:pt>
                <c:pt idx="3373">
                  <c:v>2.2725312568550038E-2</c:v>
                </c:pt>
                <c:pt idx="3374">
                  <c:v>2.2725312568550038E-2</c:v>
                </c:pt>
                <c:pt idx="3375">
                  <c:v>2.2727464491669735E-2</c:v>
                </c:pt>
                <c:pt idx="3376">
                  <c:v>2.272674715374734E-2</c:v>
                </c:pt>
                <c:pt idx="3377">
                  <c:v>2.2727464491669735E-2</c:v>
                </c:pt>
                <c:pt idx="3378">
                  <c:v>2.2726747153773985E-2</c:v>
                </c:pt>
                <c:pt idx="3379">
                  <c:v>2.2726747153773985E-2</c:v>
                </c:pt>
                <c:pt idx="3380">
                  <c:v>2.272674715374734E-2</c:v>
                </c:pt>
                <c:pt idx="3381">
                  <c:v>2.272674715374734E-2</c:v>
                </c:pt>
                <c:pt idx="3382">
                  <c:v>2.2727464491669735E-2</c:v>
                </c:pt>
                <c:pt idx="3383">
                  <c:v>2.2726747153773985E-2</c:v>
                </c:pt>
                <c:pt idx="3384">
                  <c:v>2.2726747153773985E-2</c:v>
                </c:pt>
                <c:pt idx="3385">
                  <c:v>2.2726747153773985E-2</c:v>
                </c:pt>
                <c:pt idx="3386">
                  <c:v>2.272674715374734E-2</c:v>
                </c:pt>
                <c:pt idx="3387">
                  <c:v>2.2725312568550038E-2</c:v>
                </c:pt>
                <c:pt idx="3388">
                  <c:v>2.2726747153773985E-2</c:v>
                </c:pt>
                <c:pt idx="3389">
                  <c:v>2.272674715374734E-2</c:v>
                </c:pt>
                <c:pt idx="3390">
                  <c:v>2.272674715374734E-2</c:v>
                </c:pt>
                <c:pt idx="3391">
                  <c:v>2.272674715374734E-2</c:v>
                </c:pt>
                <c:pt idx="3392">
                  <c:v>2.2727464491689719E-2</c:v>
                </c:pt>
                <c:pt idx="3393">
                  <c:v>2.2726747153720694E-2</c:v>
                </c:pt>
                <c:pt idx="3394">
                  <c:v>2.272674715374734E-2</c:v>
                </c:pt>
                <c:pt idx="3395">
                  <c:v>2.2726747153773985E-2</c:v>
                </c:pt>
                <c:pt idx="3396">
                  <c:v>2.2727464491689719E-2</c:v>
                </c:pt>
                <c:pt idx="3397">
                  <c:v>2.2726747153773985E-2</c:v>
                </c:pt>
                <c:pt idx="3398">
                  <c:v>2.2726747153773985E-2</c:v>
                </c:pt>
                <c:pt idx="3399">
                  <c:v>2.2726747153773985E-2</c:v>
                </c:pt>
                <c:pt idx="3400">
                  <c:v>2.2726747153720694E-2</c:v>
                </c:pt>
                <c:pt idx="3401">
                  <c:v>2.2726747153773985E-2</c:v>
                </c:pt>
                <c:pt idx="3402">
                  <c:v>2.2726747153773985E-2</c:v>
                </c:pt>
                <c:pt idx="3403">
                  <c:v>2.272674715374734E-2</c:v>
                </c:pt>
                <c:pt idx="3404">
                  <c:v>2.272674715374734E-2</c:v>
                </c:pt>
                <c:pt idx="3405">
                  <c:v>2.2726747153773985E-2</c:v>
                </c:pt>
                <c:pt idx="3406">
                  <c:v>2.272674715374734E-2</c:v>
                </c:pt>
                <c:pt idx="3407">
                  <c:v>2.272674715374734E-2</c:v>
                </c:pt>
                <c:pt idx="3408">
                  <c:v>2.2726747153773985E-2</c:v>
                </c:pt>
                <c:pt idx="3409">
                  <c:v>2.2727464491689719E-2</c:v>
                </c:pt>
                <c:pt idx="3410">
                  <c:v>2.2727464491689719E-2</c:v>
                </c:pt>
                <c:pt idx="3411">
                  <c:v>2.2726747153720694E-2</c:v>
                </c:pt>
                <c:pt idx="3412">
                  <c:v>2.272674715374734E-2</c:v>
                </c:pt>
                <c:pt idx="3413">
                  <c:v>2.272674715374734E-2</c:v>
                </c:pt>
                <c:pt idx="3414">
                  <c:v>2.272674715374734E-2</c:v>
                </c:pt>
                <c:pt idx="3415">
                  <c:v>2.2727464491669735E-2</c:v>
                </c:pt>
                <c:pt idx="3416">
                  <c:v>2.272674715374734E-2</c:v>
                </c:pt>
                <c:pt idx="3417">
                  <c:v>2.2726747153773985E-2</c:v>
                </c:pt>
                <c:pt idx="3418">
                  <c:v>2.272674715374734E-2</c:v>
                </c:pt>
                <c:pt idx="3419">
                  <c:v>2.2726747153773985E-2</c:v>
                </c:pt>
                <c:pt idx="3420">
                  <c:v>2.2725312568470102E-2</c:v>
                </c:pt>
                <c:pt idx="3421">
                  <c:v>2.272674715374734E-2</c:v>
                </c:pt>
                <c:pt idx="3422">
                  <c:v>2.2726747153773985E-2</c:v>
                </c:pt>
                <c:pt idx="3423">
                  <c:v>2.2726747153773985E-2</c:v>
                </c:pt>
                <c:pt idx="3424">
                  <c:v>2.272674715374734E-2</c:v>
                </c:pt>
                <c:pt idx="3425">
                  <c:v>2.272674715374734E-2</c:v>
                </c:pt>
                <c:pt idx="3426">
                  <c:v>2.2728181859770658E-2</c:v>
                </c:pt>
                <c:pt idx="3427">
                  <c:v>2.2727464491669735E-2</c:v>
                </c:pt>
                <c:pt idx="3428">
                  <c:v>2.272674715374734E-2</c:v>
                </c:pt>
                <c:pt idx="3429">
                  <c:v>2.2727464491669735E-2</c:v>
                </c:pt>
                <c:pt idx="3430">
                  <c:v>2.2726747153773985E-2</c:v>
                </c:pt>
                <c:pt idx="3431">
                  <c:v>2.2726747153773985E-2</c:v>
                </c:pt>
                <c:pt idx="3432">
                  <c:v>2.2726747153773985E-2</c:v>
                </c:pt>
                <c:pt idx="3433">
                  <c:v>2.2726747153773985E-2</c:v>
                </c:pt>
                <c:pt idx="3434">
                  <c:v>2.2727464491669735E-2</c:v>
                </c:pt>
                <c:pt idx="3435">
                  <c:v>2.2726747153773985E-2</c:v>
                </c:pt>
                <c:pt idx="3436">
                  <c:v>2.272674715374734E-2</c:v>
                </c:pt>
                <c:pt idx="3437">
                  <c:v>2.2726747153773985E-2</c:v>
                </c:pt>
                <c:pt idx="3438">
                  <c:v>2.2726747153773985E-2</c:v>
                </c:pt>
                <c:pt idx="3439">
                  <c:v>2.2726747153773985E-2</c:v>
                </c:pt>
                <c:pt idx="3440">
                  <c:v>2.272674715374734E-2</c:v>
                </c:pt>
                <c:pt idx="3441">
                  <c:v>2.2726747153773985E-2</c:v>
                </c:pt>
                <c:pt idx="3442">
                  <c:v>2.2725312568390166E-2</c:v>
                </c:pt>
                <c:pt idx="3443">
                  <c:v>2.272674715374734E-2</c:v>
                </c:pt>
                <c:pt idx="3444">
                  <c:v>2.272674715374734E-2</c:v>
                </c:pt>
                <c:pt idx="3445">
                  <c:v>2.2727464491669735E-2</c:v>
                </c:pt>
                <c:pt idx="3446">
                  <c:v>2.272674715374734E-2</c:v>
                </c:pt>
                <c:pt idx="3447">
                  <c:v>2.272674715374734E-2</c:v>
                </c:pt>
                <c:pt idx="3448">
                  <c:v>2.2727464491669735E-2</c:v>
                </c:pt>
                <c:pt idx="3449">
                  <c:v>2.272674715374734E-2</c:v>
                </c:pt>
                <c:pt idx="3450">
                  <c:v>2.272674715374734E-2</c:v>
                </c:pt>
                <c:pt idx="3451">
                  <c:v>2.272674715374734E-2</c:v>
                </c:pt>
                <c:pt idx="3452">
                  <c:v>2.2726747153773985E-2</c:v>
                </c:pt>
                <c:pt idx="3453">
                  <c:v>2.272674715374734E-2</c:v>
                </c:pt>
                <c:pt idx="3454">
                  <c:v>2.272674715374734E-2</c:v>
                </c:pt>
                <c:pt idx="3455">
                  <c:v>2.2726747153773985E-2</c:v>
                </c:pt>
                <c:pt idx="3456">
                  <c:v>2.272674715374734E-2</c:v>
                </c:pt>
                <c:pt idx="3457">
                  <c:v>2.2726747153773985E-2</c:v>
                </c:pt>
                <c:pt idx="3458">
                  <c:v>2.272674715374734E-2</c:v>
                </c:pt>
                <c:pt idx="3459">
                  <c:v>2.2726747153773985E-2</c:v>
                </c:pt>
                <c:pt idx="3460">
                  <c:v>2.272674715374734E-2</c:v>
                </c:pt>
                <c:pt idx="3461">
                  <c:v>2.2727464491669735E-2</c:v>
                </c:pt>
                <c:pt idx="3462">
                  <c:v>2.2727464491669735E-2</c:v>
                </c:pt>
                <c:pt idx="3463">
                  <c:v>2.2726747153773985E-2</c:v>
                </c:pt>
                <c:pt idx="3464">
                  <c:v>2.2726747153773985E-2</c:v>
                </c:pt>
                <c:pt idx="3465">
                  <c:v>2.272674715374734E-2</c:v>
                </c:pt>
                <c:pt idx="3466">
                  <c:v>2.272674715374734E-2</c:v>
                </c:pt>
                <c:pt idx="3467">
                  <c:v>2.2727464491669735E-2</c:v>
                </c:pt>
                <c:pt idx="3468">
                  <c:v>2.2726747153773985E-2</c:v>
                </c:pt>
                <c:pt idx="3469">
                  <c:v>2.2726747153773985E-2</c:v>
                </c:pt>
                <c:pt idx="3470">
                  <c:v>2.2726747153773985E-2</c:v>
                </c:pt>
                <c:pt idx="3471">
                  <c:v>2.2726747153773985E-2</c:v>
                </c:pt>
                <c:pt idx="3472">
                  <c:v>2.2727464491649751E-2</c:v>
                </c:pt>
                <c:pt idx="3473">
                  <c:v>2.2726747153773985E-2</c:v>
                </c:pt>
                <c:pt idx="3474">
                  <c:v>2.2726747153773985E-2</c:v>
                </c:pt>
                <c:pt idx="3475">
                  <c:v>2.272674715374734E-2</c:v>
                </c:pt>
                <c:pt idx="3476">
                  <c:v>2.272674715374734E-2</c:v>
                </c:pt>
                <c:pt idx="3477">
                  <c:v>2.2726747153773985E-2</c:v>
                </c:pt>
                <c:pt idx="3478">
                  <c:v>2.2726747153773985E-2</c:v>
                </c:pt>
                <c:pt idx="3479">
                  <c:v>2.2726029846027451E-2</c:v>
                </c:pt>
                <c:pt idx="3480">
                  <c:v>2.2725312568390166E-2</c:v>
                </c:pt>
                <c:pt idx="3481">
                  <c:v>2.2725312568470102E-2</c:v>
                </c:pt>
                <c:pt idx="3482">
                  <c:v>2.2725312568470102E-2</c:v>
                </c:pt>
                <c:pt idx="3483">
                  <c:v>2.2725312568550038E-2</c:v>
                </c:pt>
                <c:pt idx="3484">
                  <c:v>2.2725312568470102E-2</c:v>
                </c:pt>
                <c:pt idx="3485">
                  <c:v>2.2725312568550038E-2</c:v>
                </c:pt>
                <c:pt idx="3486">
                  <c:v>2.2725312568390166E-2</c:v>
                </c:pt>
                <c:pt idx="3487">
                  <c:v>2.2725312568550038E-2</c:v>
                </c:pt>
                <c:pt idx="3488">
                  <c:v>2.2725312568550038E-2</c:v>
                </c:pt>
                <c:pt idx="3489">
                  <c:v>2.2725312568550038E-2</c:v>
                </c:pt>
                <c:pt idx="3490">
                  <c:v>2.2725312568550038E-2</c:v>
                </c:pt>
                <c:pt idx="3491">
                  <c:v>2.2725312568470102E-2</c:v>
                </c:pt>
                <c:pt idx="3492">
                  <c:v>2.2725312568470102E-2</c:v>
                </c:pt>
                <c:pt idx="3493">
                  <c:v>2.2725312568470102E-2</c:v>
                </c:pt>
                <c:pt idx="3494">
                  <c:v>2.2725312568470102E-2</c:v>
                </c:pt>
                <c:pt idx="3495">
                  <c:v>2.2725312568470102E-2</c:v>
                </c:pt>
                <c:pt idx="3496">
                  <c:v>2.2725312568550038E-2</c:v>
                </c:pt>
                <c:pt idx="3497">
                  <c:v>2.2725312568390166E-2</c:v>
                </c:pt>
                <c:pt idx="3498">
                  <c:v>2.2725312568470102E-2</c:v>
                </c:pt>
                <c:pt idx="3499">
                  <c:v>2.2725312568470102E-2</c:v>
                </c:pt>
                <c:pt idx="3500">
                  <c:v>2.2725312568390166E-2</c:v>
                </c:pt>
                <c:pt idx="3501">
                  <c:v>2.2725312568550038E-2</c:v>
                </c:pt>
                <c:pt idx="3502">
                  <c:v>2.2725312568470102E-2</c:v>
                </c:pt>
                <c:pt idx="3503">
                  <c:v>2.2725312568470102E-2</c:v>
                </c:pt>
                <c:pt idx="3504">
                  <c:v>2.2725312568550038E-2</c:v>
                </c:pt>
                <c:pt idx="3505">
                  <c:v>2.2725312568550038E-2</c:v>
                </c:pt>
                <c:pt idx="3506">
                  <c:v>2.2725312568470102E-2</c:v>
                </c:pt>
                <c:pt idx="3507">
                  <c:v>2.2725312568470102E-2</c:v>
                </c:pt>
                <c:pt idx="3508">
                  <c:v>2.2725312568550038E-2</c:v>
                </c:pt>
                <c:pt idx="3509">
                  <c:v>2.2725312568470102E-2</c:v>
                </c:pt>
                <c:pt idx="3510">
                  <c:v>2.2725312568470102E-2</c:v>
                </c:pt>
                <c:pt idx="3511">
                  <c:v>2.2725312568470102E-2</c:v>
                </c:pt>
                <c:pt idx="3512">
                  <c:v>2.2725312568470102E-2</c:v>
                </c:pt>
                <c:pt idx="3513">
                  <c:v>2.2725312568550038E-2</c:v>
                </c:pt>
                <c:pt idx="3514">
                  <c:v>2.2725312568470102E-2</c:v>
                </c:pt>
                <c:pt idx="3515">
                  <c:v>2.2725312568550038E-2</c:v>
                </c:pt>
                <c:pt idx="3516">
                  <c:v>2.2725312568470102E-2</c:v>
                </c:pt>
                <c:pt idx="3517">
                  <c:v>2.2725312568470102E-2</c:v>
                </c:pt>
                <c:pt idx="3518">
                  <c:v>2.2725312568550038E-2</c:v>
                </c:pt>
                <c:pt idx="3519">
                  <c:v>2.2725312568470102E-2</c:v>
                </c:pt>
                <c:pt idx="3520">
                  <c:v>2.2725312568470102E-2</c:v>
                </c:pt>
                <c:pt idx="3521">
                  <c:v>2.2725312568550038E-2</c:v>
                </c:pt>
                <c:pt idx="3522">
                  <c:v>2.2725312568470102E-2</c:v>
                </c:pt>
                <c:pt idx="3523">
                  <c:v>2.2725312568550038E-2</c:v>
                </c:pt>
                <c:pt idx="3524">
                  <c:v>2.2725312568550038E-2</c:v>
                </c:pt>
                <c:pt idx="3525">
                  <c:v>2.2725312568550038E-2</c:v>
                </c:pt>
                <c:pt idx="3526">
                  <c:v>2.2725312568550038E-2</c:v>
                </c:pt>
                <c:pt idx="3527">
                  <c:v>2.2725312568470102E-2</c:v>
                </c:pt>
                <c:pt idx="3528">
                  <c:v>2.2725312568470102E-2</c:v>
                </c:pt>
                <c:pt idx="3529">
                  <c:v>2.2725312568550038E-2</c:v>
                </c:pt>
                <c:pt idx="3530">
                  <c:v>2.2725312568470102E-2</c:v>
                </c:pt>
                <c:pt idx="3531">
                  <c:v>2.2726029846027451E-2</c:v>
                </c:pt>
                <c:pt idx="3532">
                  <c:v>2.2725312568470102E-2</c:v>
                </c:pt>
                <c:pt idx="3533">
                  <c:v>2.2725312568390166E-2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257728"/>
        <c:axId val="605259264"/>
      </c:lineChart>
      <c:dateAx>
        <c:axId val="60525772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2592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525926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52577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5.695000000000042E-3</c:v>
                </c:pt>
                <c:pt idx="1">
                  <c:v>5.7018308618067863E-3</c:v>
                </c:pt>
                <c:pt idx="2">
                  <c:v>5.7090804119221692E-3</c:v>
                </c:pt>
                <c:pt idx="3">
                  <c:v>5.7167373047869738E-3</c:v>
                </c:pt>
                <c:pt idx="4">
                  <c:v>5.7607348179010837E-3</c:v>
                </c:pt>
                <c:pt idx="5">
                  <c:v>5.7705975119506717E-3</c:v>
                </c:pt>
                <c:pt idx="6">
                  <c:v>5.7807881303297082E-3</c:v>
                </c:pt>
                <c:pt idx="7">
                  <c:v>5.8246029355958464E-3</c:v>
                </c:pt>
                <c:pt idx="8">
                  <c:v>5.8362629914995093E-3</c:v>
                </c:pt>
                <c:pt idx="9">
                  <c:v>5.8481828976649202E-3</c:v>
                </c:pt>
                <c:pt idx="10">
                  <c:v>5.8603513081648042E-3</c:v>
                </c:pt>
                <c:pt idx="11">
                  <c:v>5.872756876984922E-3</c:v>
                </c:pt>
                <c:pt idx="12">
                  <c:v>5.9112830716818035E-3</c:v>
                </c:pt>
                <c:pt idx="13">
                  <c:v>5.9245238115516029E-3</c:v>
                </c:pt>
                <c:pt idx="14">
                  <c:v>5.9379449780567924E-3</c:v>
                </c:pt>
                <c:pt idx="15">
                  <c:v>5.9515352244997244E-3</c:v>
                </c:pt>
                <c:pt idx="16">
                  <c:v>5.965283204047476E-3</c:v>
                </c:pt>
                <c:pt idx="17">
                  <c:v>6.021625511754735E-3</c:v>
                </c:pt>
                <c:pt idx="18">
                  <c:v>6.021625511754735E-3</c:v>
                </c:pt>
                <c:pt idx="19">
                  <c:v>6.0359919493907449E-3</c:v>
                </c:pt>
                <c:pt idx="20">
                  <c:v>6.0504506866417389E-3</c:v>
                </c:pt>
                <c:pt idx="21">
                  <c:v>6.0650028179043778E-3</c:v>
                </c:pt>
                <c:pt idx="22">
                  <c:v>6.1092213644105171E-3</c:v>
                </c:pt>
                <c:pt idx="23">
                  <c:v>6.1241472394396408E-3</c:v>
                </c:pt>
                <c:pt idx="24">
                  <c:v>6.1391657818800913E-3</c:v>
                </c:pt>
                <c:pt idx="25">
                  <c:v>6.1542766843250222E-3</c:v>
                </c:pt>
                <c:pt idx="26">
                  <c:v>6.1694796393675843E-3</c:v>
                </c:pt>
                <c:pt idx="27">
                  <c:v>6.2241363380349567E-3</c:v>
                </c:pt>
                <c:pt idx="28">
                  <c:v>6.2312058374457309E-3</c:v>
                </c:pt>
                <c:pt idx="29">
                  <c:v>6.2384361391449872E-3</c:v>
                </c:pt>
                <c:pt idx="30">
                  <c:v>6.254267747117126E-3</c:v>
                </c:pt>
                <c:pt idx="31">
                  <c:v>6.270187083102563E-3</c:v>
                </c:pt>
                <c:pt idx="32">
                  <c:v>6.3265044544004402E-3</c:v>
                </c:pt>
                <c:pt idx="33">
                  <c:v>6.3347354902090203E-3</c:v>
                </c:pt>
                <c:pt idx="34">
                  <c:v>6.3510888035445134E-3</c:v>
                </c:pt>
                <c:pt idx="35">
                  <c:v>6.3675279798118822E-3</c:v>
                </c:pt>
                <c:pt idx="36">
                  <c:v>6.3840527081664433E-3</c:v>
                </c:pt>
                <c:pt idx="37">
                  <c:v>6.4510009255682732E-3</c:v>
                </c:pt>
                <c:pt idx="38">
                  <c:v>6.4510009255682732E-3</c:v>
                </c:pt>
                <c:pt idx="39">
                  <c:v>6.4679487516956513E-3</c:v>
                </c:pt>
                <c:pt idx="40">
                  <c:v>6.4849802648447863E-3</c:v>
                </c:pt>
                <c:pt idx="41">
                  <c:v>6.5020951541727712E-3</c:v>
                </c:pt>
                <c:pt idx="42">
                  <c:v>6.5611671074107371E-3</c:v>
                </c:pt>
                <c:pt idx="43">
                  <c:v>6.5713806461102919E-3</c:v>
                </c:pt>
                <c:pt idx="44">
                  <c:v>6.588896481625639E-3</c:v>
                </c:pt>
                <c:pt idx="45">
                  <c:v>6.6064745045766315E-3</c:v>
                </c:pt>
                <c:pt idx="46">
                  <c:v>6.6241047420305676E-3</c:v>
                </c:pt>
                <c:pt idx="47">
                  <c:v>6.6912228181695418E-3</c:v>
                </c:pt>
                <c:pt idx="48">
                  <c:v>6.7089213880574495E-3</c:v>
                </c:pt>
                <c:pt idx="49">
                  <c:v>6.7266284588262263E-3</c:v>
                </c:pt>
                <c:pt idx="50">
                  <c:v>6.7443342730001757E-3</c:v>
                </c:pt>
                <c:pt idx="51">
                  <c:v>6.7760612440177217E-3</c:v>
                </c:pt>
                <c:pt idx="52">
                  <c:v>6.8149498081247224E-3</c:v>
                </c:pt>
                <c:pt idx="53">
                  <c:v>6.8325029710696221E-3</c:v>
                </c:pt>
                <c:pt idx="54">
                  <c:v>6.849996328891929E-3</c:v>
                </c:pt>
                <c:pt idx="55">
                  <c:v>6.8674201228960527E-3</c:v>
                </c:pt>
                <c:pt idx="56">
                  <c:v>6.8989306641598315E-3</c:v>
                </c:pt>
                <c:pt idx="57">
                  <c:v>6.9362244809070958E-3</c:v>
                </c:pt>
                <c:pt idx="58">
                  <c:v>6.9531540695024477E-3</c:v>
                </c:pt>
                <c:pt idx="59">
                  <c:v>6.9699555386071319E-3</c:v>
                </c:pt>
                <c:pt idx="60">
                  <c:v>6.9866184959010988E-3</c:v>
                </c:pt>
                <c:pt idx="61">
                  <c:v>7.0177857354953802E-3</c:v>
                </c:pt>
                <c:pt idx="62">
                  <c:v>7.0516204307714409E-3</c:v>
                </c:pt>
                <c:pt idx="63">
                  <c:v>7.0673949127268891E-3</c:v>
                </c:pt>
                <c:pt idx="64">
                  <c:v>7.0829756761585077E-3</c:v>
                </c:pt>
                <c:pt idx="65">
                  <c:v>7.0983746585764054E-3</c:v>
                </c:pt>
                <c:pt idx="66">
                  <c:v>7.1730606830013579E-3</c:v>
                </c:pt>
                <c:pt idx="67">
                  <c:v>7.1876196786790922E-3</c:v>
                </c:pt>
                <c:pt idx="68">
                  <c:v>7.194170559255109E-3</c:v>
                </c:pt>
                <c:pt idx="69">
                  <c:v>7.2084875245299659E-3</c:v>
                </c:pt>
                <c:pt idx="70">
                  <c:v>7.2591802507584171E-3</c:v>
                </c:pt>
                <c:pt idx="71">
                  <c:v>7.2651315950752384E-3</c:v>
                </c:pt>
                <c:pt idx="72">
                  <c:v>7.2791970184296166E-3</c:v>
                </c:pt>
                <c:pt idx="73">
                  <c:v>7.2932483460194384E-3</c:v>
                </c:pt>
                <c:pt idx="74">
                  <c:v>7.3072976491223079E-3</c:v>
                </c:pt>
                <c:pt idx="75">
                  <c:v>7.3495541268317815E-3</c:v>
                </c:pt>
                <c:pt idx="76">
                  <c:v>7.3637160481702674E-3</c:v>
                </c:pt>
                <c:pt idx="77">
                  <c:v>7.3779363039756813E-3</c:v>
                </c:pt>
                <c:pt idx="78">
                  <c:v>7.3922269665604029E-3</c:v>
                </c:pt>
                <c:pt idx="79">
                  <c:v>7.4066001084151312E-3</c:v>
                </c:pt>
                <c:pt idx="80">
                  <c:v>7.4503351372022198E-3</c:v>
                </c:pt>
                <c:pt idx="81">
                  <c:v>7.4651589246665685E-3</c:v>
                </c:pt>
                <c:pt idx="82">
                  <c:v>7.4801255566065055E-3</c:v>
                </c:pt>
                <c:pt idx="83">
                  <c:v>7.4952444551352315E-3</c:v>
                </c:pt>
                <c:pt idx="84">
                  <c:v>7.5105144364884489E-3</c:v>
                </c:pt>
                <c:pt idx="85">
                  <c:v>7.5571925243967811E-3</c:v>
                </c:pt>
                <c:pt idx="86">
                  <c:v>7.5730284837318427E-3</c:v>
                </c:pt>
                <c:pt idx="87">
                  <c:v>7.5889963490088979E-3</c:v>
                </c:pt>
                <c:pt idx="88">
                  <c:v>7.6050922847114271E-3</c:v>
                </c:pt>
                <c:pt idx="89">
                  <c:v>7.6213124552737179E-3</c:v>
                </c:pt>
                <c:pt idx="90">
                  <c:v>7.6965771694540979E-3</c:v>
                </c:pt>
                <c:pt idx="91">
                  <c:v>7.7133689146796887E-3</c:v>
                </c:pt>
                <c:pt idx="92">
                  <c:v>7.7302600899833629E-3</c:v>
                </c:pt>
                <c:pt idx="93">
                  <c:v>7.7656886260342121E-3</c:v>
                </c:pt>
                <c:pt idx="94">
                  <c:v>7.7987432043974654E-3</c:v>
                </c:pt>
                <c:pt idx="95">
                  <c:v>7.816074613879816E-3</c:v>
                </c:pt>
                <c:pt idx="96">
                  <c:v>7.8334826865318931E-3</c:v>
                </c:pt>
                <c:pt idx="97">
                  <c:v>7.8509636276534889E-3</c:v>
                </c:pt>
                <c:pt idx="98">
                  <c:v>7.8869128591293018E-3</c:v>
                </c:pt>
                <c:pt idx="99">
                  <c:v>7.9215401806101062E-3</c:v>
                </c:pt>
                <c:pt idx="100">
                  <c:v>7.9393285413406033E-3</c:v>
                </c:pt>
                <c:pt idx="101">
                  <c:v>7.9571670009848106E-3</c:v>
                </c:pt>
                <c:pt idx="102">
                  <c:v>7.9750517643863705E-3</c:v>
                </c:pt>
                <c:pt idx="103">
                  <c:v>8.01120142246586E-3</c:v>
                </c:pt>
                <c:pt idx="104">
                  <c:v>8.04697795005032E-3</c:v>
                </c:pt>
                <c:pt idx="105">
                  <c:v>8.0650373025011844E-3</c:v>
                </c:pt>
                <c:pt idx="106">
                  <c:v>8.0831201863341071E-3</c:v>
                </c:pt>
                <c:pt idx="107">
                  <c:v>8.1012228059105049E-3</c:v>
                </c:pt>
                <c:pt idx="108">
                  <c:v>8.1462200667638627E-3</c:v>
                </c:pt>
                <c:pt idx="109">
                  <c:v>8.1918990877362444E-3</c:v>
                </c:pt>
                <c:pt idx="110">
                  <c:v>8.2100404094645595E-3</c:v>
                </c:pt>
                <c:pt idx="111">
                  <c:v>8.2281748955130279E-3</c:v>
                </c:pt>
                <c:pt idx="112">
                  <c:v>8.2726323454751852E-3</c:v>
                </c:pt>
                <c:pt idx="113">
                  <c:v>8.3005685578708549E-3</c:v>
                </c:pt>
                <c:pt idx="114">
                  <c:v>8.3186119211343529E-3</c:v>
                </c:pt>
                <c:pt idx="115">
                  <c:v>8.3366256704752329E-3</c:v>
                </c:pt>
                <c:pt idx="116">
                  <c:v>8.3546060092782974E-3</c:v>
                </c:pt>
                <c:pt idx="117">
                  <c:v>8.3897114268684254E-3</c:v>
                </c:pt>
                <c:pt idx="118">
                  <c:v>8.4261173243713062E-3</c:v>
                </c:pt>
                <c:pt idx="119">
                  <c:v>8.443873658834946E-3</c:v>
                </c:pt>
                <c:pt idx="120">
                  <c:v>8.461573801629008E-3</c:v>
                </c:pt>
                <c:pt idx="121">
                  <c:v>8.4792141369979691E-3</c:v>
                </c:pt>
                <c:pt idx="122">
                  <c:v>8.5135267949177744E-3</c:v>
                </c:pt>
                <c:pt idx="123">
                  <c:v>8.5491619025498365E-3</c:v>
                </c:pt>
                <c:pt idx="124">
                  <c:v>8.566500253352748E-3</c:v>
                </c:pt>
                <c:pt idx="125">
                  <c:v>8.5837813424455046E-3</c:v>
                </c:pt>
                <c:pt idx="126">
                  <c:v>8.601006257127921E-3</c:v>
                </c:pt>
                <c:pt idx="127">
                  <c:v>8.634563795961725E-3</c:v>
                </c:pt>
                <c:pt idx="128">
                  <c:v>8.6693659185037974E-3</c:v>
                </c:pt>
                <c:pt idx="129">
                  <c:v>8.6863262713815746E-3</c:v>
                </c:pt>
                <c:pt idx="130">
                  <c:v>8.7032369740962425E-3</c:v>
                </c:pt>
                <c:pt idx="131">
                  <c:v>8.7200991140961893E-3</c:v>
                </c:pt>
                <c:pt idx="132">
                  <c:v>8.753048893702535E-3</c:v>
                </c:pt>
                <c:pt idx="133">
                  <c:v>8.803719435455588E-3</c:v>
                </c:pt>
                <c:pt idx="134">
                  <c:v>8.803719435455588E-3</c:v>
                </c:pt>
                <c:pt idx="135">
                  <c:v>8.82031303670343E-3</c:v>
                </c:pt>
                <c:pt idx="136">
                  <c:v>8.8368656879374598E-3</c:v>
                </c:pt>
                <c:pt idx="137">
                  <c:v>8.8773302099874711E-3</c:v>
                </c:pt>
                <c:pt idx="138">
                  <c:v>8.9026885451996048E-3</c:v>
                </c:pt>
                <c:pt idx="139">
                  <c:v>8.9190527608812541E-3</c:v>
                </c:pt>
                <c:pt idx="140">
                  <c:v>8.9353825524932217E-3</c:v>
                </c:pt>
                <c:pt idx="141">
                  <c:v>8.9516790077567264E-3</c:v>
                </c:pt>
                <c:pt idx="142">
                  <c:v>8.9838237062481226E-3</c:v>
                </c:pt>
                <c:pt idx="143">
                  <c:v>9.0165532204889848E-3</c:v>
                </c:pt>
                <c:pt idx="144">
                  <c:v>9.0326993105426402E-3</c:v>
                </c:pt>
                <c:pt idx="145">
                  <c:v>9.0488185909904546E-3</c:v>
                </c:pt>
                <c:pt idx="146">
                  <c:v>9.0649121496865857E-3</c:v>
                </c:pt>
                <c:pt idx="147">
                  <c:v>9.0968437037791082E-3</c:v>
                </c:pt>
                <c:pt idx="148">
                  <c:v>9.1290509247072445E-3</c:v>
                </c:pt>
                <c:pt idx="149">
                  <c:v>9.1450321931167405E-3</c:v>
                </c:pt>
                <c:pt idx="150">
                  <c:v>9.1609942672904697E-3</c:v>
                </c:pt>
                <c:pt idx="151">
                  <c:v>9.1769382352103121E-3</c:v>
                </c:pt>
                <c:pt idx="152">
                  <c:v>9.2087723599940524E-3</c:v>
                </c:pt>
                <c:pt idx="153">
                  <c:v>9.2405548046304714E-3</c:v>
                </c:pt>
                <c:pt idx="154">
                  <c:v>9.2564245616468047E-3</c:v>
                </c:pt>
                <c:pt idx="155">
                  <c:v>9.2722827406793475E-3</c:v>
                </c:pt>
                <c:pt idx="156">
                  <c:v>9.2881304298350984E-3</c:v>
                </c:pt>
                <c:pt idx="157">
                  <c:v>9.3199749283043015E-3</c:v>
                </c:pt>
                <c:pt idx="158">
                  <c:v>9.3514380504652293E-3</c:v>
                </c:pt>
                <c:pt idx="159">
                  <c:v>9.3672496124684052E-3</c:v>
                </c:pt>
                <c:pt idx="160">
                  <c:v>9.3830572136103779E-3</c:v>
                </c:pt>
                <c:pt idx="161">
                  <c:v>9.4230708013452839E-3</c:v>
                </c:pt>
                <c:pt idx="162">
                  <c:v>9.4308167050358091E-3</c:v>
                </c:pt>
                <c:pt idx="163">
                  <c:v>9.4620738950717872E-3</c:v>
                </c:pt>
                <c:pt idx="164">
                  <c:v>9.4778805844969692E-3</c:v>
                </c:pt>
                <c:pt idx="165">
                  <c:v>9.493690931041977E-3</c:v>
                </c:pt>
                <c:pt idx="166">
                  <c:v>9.5095060230614339E-3</c:v>
                </c:pt>
                <c:pt idx="167">
                  <c:v>9.5416630289129577E-3</c:v>
                </c:pt>
                <c:pt idx="168">
                  <c:v>9.5728356135557514E-3</c:v>
                </c:pt>
                <c:pt idx="169">
                  <c:v>9.5886907588585077E-3</c:v>
                </c:pt>
                <c:pt idx="170">
                  <c:v>9.6127946214020713E-3</c:v>
                </c:pt>
                <c:pt idx="171">
                  <c:v>9.6204359658303359E-3</c:v>
                </c:pt>
                <c:pt idx="172">
                  <c:v>9.6528792808910219E-3</c:v>
                </c:pt>
                <c:pt idx="173">
                  <c:v>9.7000534588878706E-3</c:v>
                </c:pt>
                <c:pt idx="174">
                  <c:v>9.707688354097405E-3</c:v>
                </c:pt>
                <c:pt idx="175">
                  <c:v>9.7236668409923319E-3</c:v>
                </c:pt>
                <c:pt idx="176">
                  <c:v>9.7396662318875466E-3</c:v>
                </c:pt>
                <c:pt idx="177">
                  <c:v>9.8038948469531661E-3</c:v>
                </c:pt>
                <c:pt idx="178">
                  <c:v>9.8038948469531661E-3</c:v>
                </c:pt>
                <c:pt idx="179">
                  <c:v>9.8200152666221979E-3</c:v>
                </c:pt>
                <c:pt idx="180">
                  <c:v>9.8361631939287153E-3</c:v>
                </c:pt>
                <c:pt idx="181">
                  <c:v>9.8523397295448012E-3</c:v>
                </c:pt>
                <c:pt idx="182">
                  <c:v>9.9010519932304034E-3</c:v>
                </c:pt>
                <c:pt idx="183">
                  <c:v>9.9173539691604501E-3</c:v>
                </c:pt>
                <c:pt idx="184">
                  <c:v>9.9336900570318985E-3</c:v>
                </c:pt>
                <c:pt idx="185">
                  <c:v>9.9500613576301473E-3</c:v>
                </c:pt>
                <c:pt idx="186">
                  <c:v>9.9664687883602512E-3</c:v>
                </c:pt>
                <c:pt idx="187">
                  <c:v>1.0015908966218748E-2</c:v>
                </c:pt>
                <c:pt idx="188">
                  <c:v>1.0032461655565414E-2</c:v>
                </c:pt>
                <c:pt idx="189">
                  <c:v>1.0049050660700259E-2</c:v>
                </c:pt>
                <c:pt idx="190">
                  <c:v>1.0065675892448023E-2</c:v>
                </c:pt>
                <c:pt idx="191">
                  <c:v>1.0082336903115833E-2</c:v>
                </c:pt>
                <c:pt idx="192">
                  <c:v>1.0150158990534812E-2</c:v>
                </c:pt>
                <c:pt idx="193">
                  <c:v>1.0158153593814494E-2</c:v>
                </c:pt>
                <c:pt idx="194">
                  <c:v>1.0166159833426959E-2</c:v>
                </c:pt>
                <c:pt idx="195">
                  <c:v>1.0183024233404558E-2</c:v>
                </c:pt>
                <c:pt idx="196">
                  <c:v>1.0199920650823164E-2</c:v>
                </c:pt>
                <c:pt idx="197">
                  <c:v>1.0259705234996776E-2</c:v>
                </c:pt>
                <c:pt idx="198">
                  <c:v>1.0276736536827355E-2</c:v>
                </c:pt>
                <c:pt idx="199">
                  <c:v>1.0293796714904544E-2</c:v>
                </c:pt>
                <c:pt idx="200">
                  <c:v>1.0310885237625756E-2</c:v>
                </c:pt>
                <c:pt idx="201">
                  <c:v>1.0345926009288606E-2</c:v>
                </c:pt>
                <c:pt idx="202">
                  <c:v>1.0396734414209017E-2</c:v>
                </c:pt>
                <c:pt idx="203">
                  <c:v>1.0396734414209017E-2</c:v>
                </c:pt>
                <c:pt idx="204">
                  <c:v>1.0413981840663011E-2</c:v>
                </c:pt>
                <c:pt idx="205">
                  <c:v>1.0431253890301365E-2</c:v>
                </c:pt>
                <c:pt idx="206">
                  <c:v>1.0475622545865747E-2</c:v>
                </c:pt>
                <c:pt idx="207">
                  <c:v>1.0500577687130454E-2</c:v>
                </c:pt>
                <c:pt idx="208">
                  <c:v>1.0517964877431899E-2</c:v>
                </c:pt>
                <c:pt idx="209">
                  <c:v>1.0535373500751313E-2</c:v>
                </c:pt>
                <c:pt idx="210">
                  <c:v>1.0552803025360123E-2</c:v>
                </c:pt>
                <c:pt idx="211">
                  <c:v>1.0588382507936889E-2</c:v>
                </c:pt>
                <c:pt idx="212">
                  <c:v>1.0622719501857163E-2</c:v>
                </c:pt>
                <c:pt idx="213">
                  <c:v>1.0640245556703688E-2</c:v>
                </c:pt>
                <c:pt idx="214">
                  <c:v>1.0657789322290914E-2</c:v>
                </c:pt>
                <c:pt idx="215">
                  <c:v>1.0675350266828577E-2</c:v>
                </c:pt>
                <c:pt idx="216">
                  <c:v>1.0711107556271722E-2</c:v>
                </c:pt>
                <c:pt idx="217">
                  <c:v>1.0745755198332494E-2</c:v>
                </c:pt>
                <c:pt idx="218">
                  <c:v>1.0763394060430385E-2</c:v>
                </c:pt>
                <c:pt idx="219">
                  <c:v>1.0781046910539027E-2</c:v>
                </c:pt>
                <c:pt idx="220">
                  <c:v>1.0798713216799512E-2</c:v>
                </c:pt>
                <c:pt idx="221">
                  <c:v>1.0834592436569012E-2</c:v>
                </c:pt>
                <c:pt idx="222">
                  <c:v>1.0869502365922889E-2</c:v>
                </c:pt>
                <c:pt idx="223">
                  <c:v>1.0887227974775777E-2</c:v>
                </c:pt>
                <c:pt idx="224">
                  <c:v>1.0904963848446357E-2</c:v>
                </c:pt>
                <c:pt idx="225">
                  <c:v>1.0922709455011427E-2</c:v>
                </c:pt>
                <c:pt idx="226">
                  <c:v>1.0993778571431106E-2</c:v>
                </c:pt>
                <c:pt idx="227">
                  <c:v>1.0993778571431106E-2</c:v>
                </c:pt>
                <c:pt idx="228">
                  <c:v>1.1011564863294784E-2</c:v>
                </c:pt>
                <c:pt idx="229">
                  <c:v>1.1029357696316513E-2</c:v>
                </c:pt>
                <c:pt idx="230">
                  <c:v>1.1047156538507056E-2</c:v>
                </c:pt>
                <c:pt idx="231">
                  <c:v>1.1092206336535444E-2</c:v>
                </c:pt>
                <c:pt idx="232">
                  <c:v>1.1118401358815566E-2</c:v>
                </c:pt>
                <c:pt idx="233">
                  <c:v>1.1136222266663236E-2</c:v>
                </c:pt>
                <c:pt idx="234">
                  <c:v>1.1154045991538387E-2</c:v>
                </c:pt>
                <c:pt idx="235">
                  <c:v>1.1207820420387257E-2</c:v>
                </c:pt>
                <c:pt idx="236">
                  <c:v>1.1207820420387257E-2</c:v>
                </c:pt>
                <c:pt idx="237">
                  <c:v>1.1243188248982692E-2</c:v>
                </c:pt>
                <c:pt idx="238">
                  <c:v>1.1251968694283772E-2</c:v>
                </c:pt>
                <c:pt idx="239">
                  <c:v>1.1260753575960791E-2</c:v>
                </c:pt>
                <c:pt idx="240">
                  <c:v>1.127858969626061E-2</c:v>
                </c:pt>
                <c:pt idx="241">
                  <c:v>1.1296424079667133E-2</c:v>
                </c:pt>
                <c:pt idx="242">
                  <c:v>1.1358935835504859E-2</c:v>
                </c:pt>
                <c:pt idx="243">
                  <c:v>1.1367733365636568E-2</c:v>
                </c:pt>
                <c:pt idx="244">
                  <c:v>1.1385550905450792E-2</c:v>
                </c:pt>
                <c:pt idx="245">
                  <c:v>1.1403363444654424E-2</c:v>
                </c:pt>
                <c:pt idx="246">
                  <c:v>1.1421170439260386E-2</c:v>
                </c:pt>
                <c:pt idx="247">
                  <c:v>1.1483540326320825E-2</c:v>
                </c:pt>
                <c:pt idx="248">
                  <c:v>1.1492332091639135E-2</c:v>
                </c:pt>
                <c:pt idx="249">
                  <c:v>1.1510103203121069E-2</c:v>
                </c:pt>
                <c:pt idx="250">
                  <c:v>1.152786550588214E-2</c:v>
                </c:pt>
                <c:pt idx="251">
                  <c:v>1.154561845587132E-2</c:v>
                </c:pt>
                <c:pt idx="252">
                  <c:v>1.1607763895191374E-2</c:v>
                </c:pt>
                <c:pt idx="253">
                  <c:v>1.1616525846676495E-2</c:v>
                </c:pt>
                <c:pt idx="254">
                  <c:v>1.1634223871653582E-2</c:v>
                </c:pt>
                <c:pt idx="255">
                  <c:v>1.1651909329224885E-2</c:v>
                </c:pt>
                <c:pt idx="256">
                  <c:v>1.1669581924726558E-2</c:v>
                </c:pt>
                <c:pt idx="257">
                  <c:v>1.1757743403891574E-2</c:v>
                </c:pt>
                <c:pt idx="258">
                  <c:v>1.1775333686534495E-2</c:v>
                </c:pt>
                <c:pt idx="259">
                  <c:v>1.1801783843443074E-2</c:v>
                </c:pt>
                <c:pt idx="260">
                  <c:v>1.186306156974215E-2</c:v>
                </c:pt>
                <c:pt idx="261">
                  <c:v>1.1880560726687861E-2</c:v>
                </c:pt>
                <c:pt idx="262">
                  <c:v>1.1898043839151384E-2</c:v>
                </c:pt>
                <c:pt idx="263">
                  <c:v>1.1915510662302786E-2</c:v>
                </c:pt>
                <c:pt idx="264">
                  <c:v>1.1976595724183721E-2</c:v>
                </c:pt>
                <c:pt idx="265">
                  <c:v>1.1985210165046389E-2</c:v>
                </c:pt>
                <c:pt idx="266">
                  <c:v>1.2002591869047841E-2</c:v>
                </c:pt>
                <c:pt idx="267">
                  <c:v>1.2019955814673189E-2</c:v>
                </c:pt>
                <c:pt idx="268">
                  <c:v>1.203730175706319E-2</c:v>
                </c:pt>
                <c:pt idx="269">
                  <c:v>1.2115199774130099E-2</c:v>
                </c:pt>
                <c:pt idx="270">
                  <c:v>1.2115199774130099E-2</c:v>
                </c:pt>
                <c:pt idx="271">
                  <c:v>1.2123752850197178E-2</c:v>
                </c:pt>
                <c:pt idx="272">
                  <c:v>1.214098563094268E-2</c:v>
                </c:pt>
                <c:pt idx="273">
                  <c:v>1.2158198694335987E-2</c:v>
                </c:pt>
                <c:pt idx="274">
                  <c:v>1.2218344922157167E-2</c:v>
                </c:pt>
                <c:pt idx="275">
                  <c:v>1.2226848876545127E-2</c:v>
                </c:pt>
                <c:pt idx="276">
                  <c:v>1.2243959679759442E-2</c:v>
                </c:pt>
                <c:pt idx="277">
                  <c:v>1.226104929622629E-2</c:v>
                </c:pt>
                <c:pt idx="278">
                  <c:v>1.2278117481032247E-2</c:v>
                </c:pt>
                <c:pt idx="279">
                  <c:v>1.2312086730486208E-2</c:v>
                </c:pt>
                <c:pt idx="280">
                  <c:v>1.2320540023027899E-2</c:v>
                </c:pt>
                <c:pt idx="281">
                  <c:v>1.2363128357944397E-2</c:v>
                </c:pt>
                <c:pt idx="282">
                  <c:v>1.2371556038161043E-2</c:v>
                </c:pt>
                <c:pt idx="283">
                  <c:v>1.2388481113402581E-2</c:v>
                </c:pt>
                <c:pt idx="284">
                  <c:v>1.2456007465459685E-2</c:v>
                </c:pt>
                <c:pt idx="285">
                  <c:v>1.2464382975451826E-2</c:v>
                </c:pt>
                <c:pt idx="286">
                  <c:v>1.2472752568793127E-2</c:v>
                </c:pt>
                <c:pt idx="287">
                  <c:v>1.2489534341882498E-2</c:v>
                </c:pt>
                <c:pt idx="288">
                  <c:v>1.2506291364348745E-2</c:v>
                </c:pt>
                <c:pt idx="289">
                  <c:v>1.2573098513826349E-2</c:v>
                </c:pt>
                <c:pt idx="290">
                  <c:v>1.2581400770399043E-2</c:v>
                </c:pt>
                <c:pt idx="291">
                  <c:v>1.2589696547582362E-2</c:v>
                </c:pt>
                <c:pt idx="292">
                  <c:v>1.260629986440534E-2</c:v>
                </c:pt>
                <c:pt idx="293">
                  <c:v>1.2622876696601693E-2</c:v>
                </c:pt>
                <c:pt idx="294">
                  <c:v>1.2697140364629433E-2</c:v>
                </c:pt>
                <c:pt idx="295">
                  <c:v>1.2697140364629433E-2</c:v>
                </c:pt>
                <c:pt idx="296">
                  <c:v>1.2705354917560282E-2</c:v>
                </c:pt>
                <c:pt idx="297">
                  <c:v>1.2721767639570518E-2</c:v>
                </c:pt>
                <c:pt idx="298">
                  <c:v>1.2738152142778179E-2</c:v>
                </c:pt>
                <c:pt idx="299">
                  <c:v>1.2811493684236981E-2</c:v>
                </c:pt>
                <c:pt idx="300">
                  <c:v>1.2827714446653713E-2</c:v>
                </c:pt>
                <c:pt idx="301">
                  <c:v>1.2843905580487378E-2</c:v>
                </c:pt>
                <c:pt idx="302">
                  <c:v>1.2860066845996707E-2</c:v>
                </c:pt>
                <c:pt idx="303">
                  <c:v>1.2892253489228754E-2</c:v>
                </c:pt>
                <c:pt idx="304">
                  <c:v>1.2924408429828851E-2</c:v>
                </c:pt>
                <c:pt idx="305">
                  <c:v>1.2940416757468855E-2</c:v>
                </c:pt>
                <c:pt idx="306">
                  <c:v>1.2956393778263917E-2</c:v>
                </c:pt>
                <c:pt idx="307">
                  <c:v>1.2972339252448437E-2</c:v>
                </c:pt>
                <c:pt idx="308">
                  <c:v>1.3004077654990813E-2</c:v>
                </c:pt>
                <c:pt idx="309">
                  <c:v>1.3035800887690066E-2</c:v>
                </c:pt>
                <c:pt idx="310">
                  <c:v>1.3051585032249275E-2</c:v>
                </c:pt>
                <c:pt idx="311">
                  <c:v>1.3067336191546137E-2</c:v>
                </c:pt>
                <c:pt idx="312">
                  <c:v>1.3083054180501742E-2</c:v>
                </c:pt>
                <c:pt idx="313">
                  <c:v>1.3114333155828956E-2</c:v>
                </c:pt>
                <c:pt idx="314">
                  <c:v>1.3145595655097432E-2</c:v>
                </c:pt>
                <c:pt idx="315">
                  <c:v>1.3161148845770191E-2</c:v>
                </c:pt>
                <c:pt idx="316">
                  <c:v>1.3176669382092422E-2</c:v>
                </c:pt>
                <c:pt idx="317">
                  <c:v>1.3192157552035512E-2</c:v>
                </c:pt>
                <c:pt idx="318">
                  <c:v>1.3223001532321961E-2</c:v>
                </c:pt>
                <c:pt idx="319">
                  <c:v>1.3253793125598752E-2</c:v>
                </c:pt>
                <c:pt idx="320">
                  <c:v>1.3269124381889335E-2</c:v>
                </c:pt>
                <c:pt idx="321">
                  <c:v>1.3284425239140979E-2</c:v>
                </c:pt>
                <c:pt idx="322">
                  <c:v>1.3299696025263558E-2</c:v>
                </c:pt>
                <c:pt idx="323">
                  <c:v>1.3307322297013726E-2</c:v>
                </c:pt>
                <c:pt idx="324">
                  <c:v>1.3352905301032995E-2</c:v>
                </c:pt>
                <c:pt idx="325">
                  <c:v>1.3375610366231772E-2</c:v>
                </c:pt>
                <c:pt idx="326">
                  <c:v>1.3383149946556854E-2</c:v>
                </c:pt>
                <c:pt idx="327">
                  <c:v>1.3398230056792563E-2</c:v>
                </c:pt>
                <c:pt idx="328">
                  <c:v>1.3413282467408969E-2</c:v>
                </c:pt>
                <c:pt idx="329">
                  <c:v>1.3458276817147754E-2</c:v>
                </c:pt>
                <c:pt idx="330">
                  <c:v>1.3473221744916922E-2</c:v>
                </c:pt>
                <c:pt idx="331">
                  <c:v>1.3488140630908127E-2</c:v>
                </c:pt>
                <c:pt idx="332">
                  <c:v>1.3503033806705795E-2</c:v>
                </c:pt>
                <c:pt idx="333">
                  <c:v>1.3577125638638835E-2</c:v>
                </c:pt>
                <c:pt idx="334">
                  <c:v>1.3591871516858414E-2</c:v>
                </c:pt>
                <c:pt idx="335">
                  <c:v>1.360659400613095E-2</c:v>
                </c:pt>
                <c:pt idx="336">
                  <c:v>1.3621293438081281E-2</c:v>
                </c:pt>
                <c:pt idx="337">
                  <c:v>1.3665256706370392E-2</c:v>
                </c:pt>
                <c:pt idx="338">
                  <c:v>1.3679867225424337E-2</c:v>
                </c:pt>
                <c:pt idx="339">
                  <c:v>1.3694456345376889E-2</c:v>
                </c:pt>
                <c:pt idx="340">
                  <c:v>1.3709024397886266E-2</c:v>
                </c:pt>
                <c:pt idx="341">
                  <c:v>1.3745675615526875E-2</c:v>
                </c:pt>
                <c:pt idx="342">
                  <c:v>1.3788908572772081E-2</c:v>
                </c:pt>
                <c:pt idx="343">
                  <c:v>1.3803352087462433E-2</c:v>
                </c:pt>
                <c:pt idx="344">
                  <c:v>1.3817777011391681E-2</c:v>
                </c:pt>
                <c:pt idx="345">
                  <c:v>1.3846845149379422E-2</c:v>
                </c:pt>
                <c:pt idx="346">
                  <c:v>1.3875297361704926E-2</c:v>
                </c:pt>
                <c:pt idx="347">
                  <c:v>1.388963425352301E-2</c:v>
                </c:pt>
                <c:pt idx="348">
                  <c:v>1.3903954523292137E-2</c:v>
                </c:pt>
                <c:pt idx="349">
                  <c:v>1.3918258499147219E-2</c:v>
                </c:pt>
                <c:pt idx="350">
                  <c:v>1.394714990804859E-2</c:v>
                </c:pt>
                <c:pt idx="351">
                  <c:v>1.3975318026332114E-2</c:v>
                </c:pt>
                <c:pt idx="352">
                  <c:v>1.3989545454836131E-2</c:v>
                </c:pt>
                <c:pt idx="353">
                  <c:v>1.4003758558347651E-2</c:v>
                </c:pt>
                <c:pt idx="354">
                  <c:v>1.4017957665037209E-2</c:v>
                </c:pt>
                <c:pt idx="355">
                  <c:v>1.4046700053016021E-2</c:v>
                </c:pt>
                <c:pt idx="356">
                  <c:v>1.4074620687162013E-2</c:v>
                </c:pt>
                <c:pt idx="357">
                  <c:v>1.4088754732472678E-2</c:v>
                </c:pt>
                <c:pt idx="358">
                  <c:v>1.410287675008972E-2</c:v>
                </c:pt>
                <c:pt idx="359">
                  <c:v>1.411698706821495E-2</c:v>
                </c:pt>
                <c:pt idx="360">
                  <c:v>1.4152864069470781E-2</c:v>
                </c:pt>
                <c:pt idx="361">
                  <c:v>1.4187374653994011E-2</c:v>
                </c:pt>
                <c:pt idx="362">
                  <c:v>1.4201421667747932E-2</c:v>
                </c:pt>
                <c:pt idx="363">
                  <c:v>1.4215459279579134E-2</c:v>
                </c:pt>
                <c:pt idx="364">
                  <c:v>1.4251220452505538E-2</c:v>
                </c:pt>
                <c:pt idx="365">
                  <c:v>1.4271522272614046E-2</c:v>
                </c:pt>
                <c:pt idx="366">
                  <c:v>1.4285517798575677E-2</c:v>
                </c:pt>
                <c:pt idx="367">
                  <c:v>1.4299505892145214E-2</c:v>
                </c:pt>
                <c:pt idx="368">
                  <c:v>1.4313486881593111E-2</c:v>
                </c:pt>
                <c:pt idx="369">
                  <c:v>1.4341924597982321E-2</c:v>
                </c:pt>
                <c:pt idx="370">
                  <c:v>1.4369346363773768E-2</c:v>
                </c:pt>
                <c:pt idx="371">
                  <c:v>1.4383296756855356E-2</c:v>
                </c:pt>
                <c:pt idx="372">
                  <c:v>1.4397242015545772E-2</c:v>
                </c:pt>
                <c:pt idx="373">
                  <c:v>1.4411182468146749E-2</c:v>
                </c:pt>
                <c:pt idx="374">
                  <c:v>1.4439558084755893E-2</c:v>
                </c:pt>
                <c:pt idx="375">
                  <c:v>1.4466899281372493E-2</c:v>
                </c:pt>
                <c:pt idx="376">
                  <c:v>1.4480817289870371E-2</c:v>
                </c:pt>
                <c:pt idx="377">
                  <c:v>1.4494730820348556E-2</c:v>
                </c:pt>
                <c:pt idx="378">
                  <c:v>1.450863992142902E-2</c:v>
                </c:pt>
                <c:pt idx="379">
                  <c:v>1.4536963669370193E-2</c:v>
                </c:pt>
                <c:pt idx="380">
                  <c:v>1.4564237384506741E-2</c:v>
                </c:pt>
                <c:pt idx="381">
                  <c:v>1.4578128474858646E-2</c:v>
                </c:pt>
                <c:pt idx="382">
                  <c:v>1.4592016839015629E-2</c:v>
                </c:pt>
                <c:pt idx="383">
                  <c:v>1.4605902768971075E-2</c:v>
                </c:pt>
                <c:pt idx="384">
                  <c:v>1.4612578532315852E-2</c:v>
                </c:pt>
                <c:pt idx="385">
                  <c:v>1.4661427986775553E-2</c:v>
                </c:pt>
                <c:pt idx="386">
                  <c:v>1.4689183582589421E-2</c:v>
                </c:pt>
                <c:pt idx="387">
                  <c:v>1.4689183582589421E-2</c:v>
                </c:pt>
                <c:pt idx="388">
                  <c:v>1.470306064928344E-2</c:v>
                </c:pt>
                <c:pt idx="389">
                  <c:v>1.4738614043230238E-2</c:v>
                </c:pt>
                <c:pt idx="390">
                  <c:v>1.4758570855297845E-2</c:v>
                </c:pt>
                <c:pt idx="391">
                  <c:v>1.477245035179431E-2</c:v>
                </c:pt>
                <c:pt idx="392">
                  <c:v>1.4786331210374263E-2</c:v>
                </c:pt>
                <c:pt idx="393">
                  <c:v>1.4800213723089307E-2</c:v>
                </c:pt>
                <c:pt idx="394">
                  <c:v>1.4828596172955557E-2</c:v>
                </c:pt>
                <c:pt idx="395">
                  <c:v>1.4855766156463583E-2</c:v>
                </c:pt>
                <c:pt idx="396">
                  <c:v>1.4869661320762754E-2</c:v>
                </c:pt>
                <c:pt idx="397">
                  <c:v>1.4883559891589159E-2</c:v>
                </c:pt>
                <c:pt idx="398">
                  <c:v>1.4897462161023941E-2</c:v>
                </c:pt>
                <c:pt idx="399">
                  <c:v>1.4925937774732105E-2</c:v>
                </c:pt>
                <c:pt idx="400">
                  <c:v>1.4953114066575669E-2</c:v>
                </c:pt>
                <c:pt idx="401">
                  <c:v>1.4967039210389362E-2</c:v>
                </c:pt>
                <c:pt idx="402">
                  <c:v>1.4980969805377352E-2</c:v>
                </c:pt>
                <c:pt idx="403">
                  <c:v>1.4994906143646843E-2</c:v>
                </c:pt>
                <c:pt idx="404">
                  <c:v>1.5023508186712629E-2</c:v>
                </c:pt>
                <c:pt idx="405">
                  <c:v>1.5050714771879491E-2</c:v>
                </c:pt>
                <c:pt idx="406">
                  <c:v>1.5064684208343601E-2</c:v>
                </c:pt>
                <c:pt idx="407">
                  <c:v>1.5078661140831515E-2</c:v>
                </c:pt>
                <c:pt idx="408">
                  <c:v>1.5092645861481718E-2</c:v>
                </c:pt>
                <c:pt idx="409">
                  <c:v>1.5121405479797465E-2</c:v>
                </c:pt>
                <c:pt idx="410">
                  <c:v>1.5148668468618525E-2</c:v>
                </c:pt>
                <c:pt idx="411">
                  <c:v>1.5162696512300846E-2</c:v>
                </c:pt>
                <c:pt idx="412">
                  <c:v>1.5176734097064134E-2</c:v>
                </c:pt>
                <c:pt idx="413">
                  <c:v>1.5213098080183696E-2</c:v>
                </c:pt>
                <c:pt idx="414">
                  <c:v>1.5219727734942736E-2</c:v>
                </c:pt>
                <c:pt idx="415">
                  <c:v>1.5247075363104715E-2</c:v>
                </c:pt>
                <c:pt idx="416">
                  <c:v>1.5261176330022313E-2</c:v>
                </c:pt>
                <c:pt idx="417">
                  <c:v>1.5275288883283967E-2</c:v>
                </c:pt>
                <c:pt idx="418">
                  <c:v>1.528941331508725E-2</c:v>
                </c:pt>
                <c:pt idx="419">
                  <c:v>1.5318573043255592E-2</c:v>
                </c:pt>
                <c:pt idx="420">
                  <c:v>1.5346035671827083E-2</c:v>
                </c:pt>
                <c:pt idx="421">
                  <c:v>1.5360223879456725E-2</c:v>
                </c:pt>
                <c:pt idx="422">
                  <c:v>1.5381984657870411E-2</c:v>
                </c:pt>
                <c:pt idx="423">
                  <c:v>1.5388641482403183E-2</c:v>
                </c:pt>
                <c:pt idx="424">
                  <c:v>1.5418039506115823E-2</c:v>
                </c:pt>
                <c:pt idx="425">
                  <c:v>1.5459939388881067E-2</c:v>
                </c:pt>
                <c:pt idx="426">
                  <c:v>1.5474244833695017E-2</c:v>
                </c:pt>
                <c:pt idx="427">
                  <c:v>1.5480928746634105E-2</c:v>
                </c:pt>
                <c:pt idx="428">
                  <c:v>1.5495255284171065E-2</c:v>
                </c:pt>
                <c:pt idx="429">
                  <c:v>1.5552729276179759E-2</c:v>
                </c:pt>
                <c:pt idx="430">
                  <c:v>1.5552729276179759E-2</c:v>
                </c:pt>
                <c:pt idx="431">
                  <c:v>1.5567141212009993E-2</c:v>
                </c:pt>
                <c:pt idx="432">
                  <c:v>1.5581571113933892E-2</c:v>
                </c:pt>
                <c:pt idx="433">
                  <c:v>1.5596019277439052E-2</c:v>
                </c:pt>
                <c:pt idx="434">
                  <c:v>1.563947629239704E-2</c:v>
                </c:pt>
                <c:pt idx="435">
                  <c:v>1.5654000457204154E-2</c:v>
                </c:pt>
                <c:pt idx="436">
                  <c:v>1.5668544361103386E-2</c:v>
                </c:pt>
                <c:pt idx="437">
                  <c:v>1.5683108299611316E-2</c:v>
                </c:pt>
                <c:pt idx="438">
                  <c:v>1.5697692568249794E-2</c:v>
                </c:pt>
                <c:pt idx="439">
                  <c:v>1.5741570310213542E-2</c:v>
                </c:pt>
                <c:pt idx="440">
                  <c:v>1.5756238854668234E-2</c:v>
                </c:pt>
                <c:pt idx="441">
                  <c:v>1.5770929206925084E-2</c:v>
                </c:pt>
                <c:pt idx="442">
                  <c:v>1.57856413936476E-2</c:v>
                </c:pt>
                <c:pt idx="443">
                  <c:v>1.5800374316737462E-2</c:v>
                </c:pt>
                <c:pt idx="444">
                  <c:v>1.5860489847851898E-2</c:v>
                </c:pt>
                <c:pt idx="445">
                  <c:v>1.5867388646003535E-2</c:v>
                </c:pt>
                <c:pt idx="446">
                  <c:v>1.5874294256874758E-2</c:v>
                </c:pt>
                <c:pt idx="447">
                  <c:v>1.5889118017688778E-2</c:v>
                </c:pt>
                <c:pt idx="448">
                  <c:v>1.5903951271938284E-2</c:v>
                </c:pt>
                <c:pt idx="449">
                  <c:v>1.5956383492681636E-2</c:v>
                </c:pt>
                <c:pt idx="450">
                  <c:v>1.5971231070490605E-2</c:v>
                </c:pt>
                <c:pt idx="451">
                  <c:v>1.5986078707871051E-2</c:v>
                </c:pt>
                <c:pt idx="452">
                  <c:v>1.6000924808889157E-2</c:v>
                </c:pt>
                <c:pt idx="453">
                  <c:v>1.6031430929352192E-2</c:v>
                </c:pt>
                <c:pt idx="454">
                  <c:v>1.6075076409215221E-2</c:v>
                </c:pt>
                <c:pt idx="455">
                  <c:v>1.6075076409215221E-2</c:v>
                </c:pt>
                <c:pt idx="456">
                  <c:v>1.6089879776123164E-2</c:v>
                </c:pt>
                <c:pt idx="457">
                  <c:v>1.61046704344656E-2</c:v>
                </c:pt>
                <c:pt idx="458">
                  <c:v>1.6142527851503836E-2</c:v>
                </c:pt>
                <c:pt idx="459">
                  <c:v>1.6163674059316822E-2</c:v>
                </c:pt>
                <c:pt idx="460">
                  <c:v>1.6178377232477552E-2</c:v>
                </c:pt>
                <c:pt idx="461">
                  <c:v>1.6193058119964975E-2</c:v>
                </c:pt>
                <c:pt idx="462">
                  <c:v>1.6207715125512494E-2</c:v>
                </c:pt>
                <c:pt idx="463">
                  <c:v>1.623738923422767E-2</c:v>
                </c:pt>
                <c:pt idx="464">
                  <c:v>1.626607240213921E-2</c:v>
                </c:pt>
                <c:pt idx="465">
                  <c:v>1.6280586053162825E-2</c:v>
                </c:pt>
                <c:pt idx="466">
                  <c:v>1.6295066244155172E-2</c:v>
                </c:pt>
                <c:pt idx="467">
                  <c:v>1.6309511378687178E-2</c:v>
                </c:pt>
                <c:pt idx="468">
                  <c:v>1.6338493964602741E-2</c:v>
                </c:pt>
                <c:pt idx="469">
                  <c:v>1.6366909422857821E-2</c:v>
                </c:pt>
                <c:pt idx="470">
                  <c:v>1.6381155327876935E-2</c:v>
                </c:pt>
                <c:pt idx="471">
                  <c:v>1.639535659739641E-2</c:v>
                </c:pt>
                <c:pt idx="472">
                  <c:v>1.6409511634830766E-2</c:v>
                </c:pt>
                <c:pt idx="473">
                  <c:v>1.6437634459691895E-2</c:v>
                </c:pt>
                <c:pt idx="474">
                  <c:v>1.646563753132638E-2</c:v>
                </c:pt>
                <c:pt idx="475">
                  <c:v>1.6479537458852753E-2</c:v>
                </c:pt>
                <c:pt idx="476">
                  <c:v>1.6493381574352824E-2</c:v>
                </c:pt>
                <c:pt idx="477">
                  <c:v>1.6507168281098623E-2</c:v>
                </c:pt>
                <c:pt idx="478">
                  <c:v>1.6561709085262933E-2</c:v>
                </c:pt>
                <c:pt idx="479">
                  <c:v>1.6561709085262933E-2</c:v>
                </c:pt>
                <c:pt idx="480">
                  <c:v>1.6575184796613209E-2</c:v>
                </c:pt>
                <c:pt idx="481">
                  <c:v>1.6588593518425218E-2</c:v>
                </c:pt>
                <c:pt idx="482">
                  <c:v>1.6601933653835454E-2</c:v>
                </c:pt>
                <c:pt idx="483">
                  <c:v>1.6634157855748313E-2</c:v>
                </c:pt>
                <c:pt idx="484">
                  <c:v>1.6654576393571527E-2</c:v>
                </c:pt>
                <c:pt idx="485">
                  <c:v>1.666754964340332E-2</c:v>
                </c:pt>
                <c:pt idx="486">
                  <c:v>1.6680444725283874E-2</c:v>
                </c:pt>
                <c:pt idx="487">
                  <c:v>1.6717909969953614E-2</c:v>
                </c:pt>
                <c:pt idx="488">
                  <c:v>1.6717909969953614E-2</c:v>
                </c:pt>
                <c:pt idx="489">
                  <c:v>1.6743691720421554E-2</c:v>
                </c:pt>
                <c:pt idx="490">
                  <c:v>1.6756084257380777E-2</c:v>
                </c:pt>
                <c:pt idx="491">
                  <c:v>1.6762653609770247E-2</c:v>
                </c:pt>
                <c:pt idx="492">
                  <c:v>1.6769207507664419E-2</c:v>
                </c:pt>
                <c:pt idx="493">
                  <c:v>1.6781443799503748E-2</c:v>
                </c:pt>
                <c:pt idx="494">
                  <c:v>1.6823066721955188E-2</c:v>
                </c:pt>
                <c:pt idx="495">
                  <c:v>1.6829438086056747E-2</c:v>
                </c:pt>
                <c:pt idx="496">
                  <c:v>1.6841190775255477E-2</c:v>
                </c:pt>
                <c:pt idx="497">
                  <c:v>1.6852841846540123E-2</c:v>
                </c:pt>
                <c:pt idx="498">
                  <c:v>1.6864389667422763E-2</c:v>
                </c:pt>
                <c:pt idx="499">
                  <c:v>1.6903456797843611E-2</c:v>
                </c:pt>
                <c:pt idx="500">
                  <c:v>1.6909515796781349E-2</c:v>
                </c:pt>
                <c:pt idx="501">
                  <c:v>1.6920522877954092E-2</c:v>
                </c:pt>
                <c:pt idx="502">
                  <c:v>1.6931416913576136E-2</c:v>
                </c:pt>
                <c:pt idx="503">
                  <c:v>1.6942196271093835E-2</c:v>
                </c:pt>
                <c:pt idx="504">
                  <c:v>1.6978459463592055E-2</c:v>
                </c:pt>
                <c:pt idx="505">
                  <c:v>1.6984134268726692E-2</c:v>
                </c:pt>
                <c:pt idx="506">
                  <c:v>1.6994315747121291E-2</c:v>
                </c:pt>
                <c:pt idx="507">
                  <c:v>1.700437328794191E-2</c:v>
                </c:pt>
                <c:pt idx="508">
                  <c:v>1.70143079386742E-2</c:v>
                </c:pt>
                <c:pt idx="509">
                  <c:v>1.7062193265211967E-2</c:v>
                </c:pt>
                <c:pt idx="510">
                  <c:v>1.7071423830302024E-2</c:v>
                </c:pt>
                <c:pt idx="511">
                  <c:v>1.7080542590504066E-2</c:v>
                </c:pt>
                <c:pt idx="512">
                  <c:v>1.7119770338143769E-2</c:v>
                </c:pt>
                <c:pt idx="513">
                  <c:v>1.7124514748486419E-2</c:v>
                </c:pt>
                <c:pt idx="514">
                  <c:v>1.7132995937850559E-2</c:v>
                </c:pt>
                <c:pt idx="515">
                  <c:v>1.7141376408698505E-2</c:v>
                </c:pt>
                <c:pt idx="516">
                  <c:v>1.7169538936176839E-2</c:v>
                </c:pt>
                <c:pt idx="517">
                  <c:v>1.7173922784301077E-2</c:v>
                </c:pt>
                <c:pt idx="518">
                  <c:v>1.7227367162278462E-2</c:v>
                </c:pt>
                <c:pt idx="519">
                  <c:v>1.727680770450668E-2</c:v>
                </c:pt>
                <c:pt idx="520">
                  <c:v>1.7322787764666892E-2</c:v>
                </c:pt>
                <c:pt idx="521">
                  <c:v>1.7368908785349049E-2</c:v>
                </c:pt>
                <c:pt idx="522">
                  <c:v>1.7406540023381822E-2</c:v>
                </c:pt>
                <c:pt idx="523">
                  <c:v>1.7445399086957636E-2</c:v>
                </c:pt>
                <c:pt idx="524">
                  <c:v>1.7486037100615609E-2</c:v>
                </c:pt>
                <c:pt idx="525">
                  <c:v>1.7526030493783033E-2</c:v>
                </c:pt>
                <c:pt idx="526">
                  <c:v>1.7562776326900207E-2</c:v>
                </c:pt>
                <c:pt idx="527">
                  <c:v>1.7599877799768071E-2</c:v>
                </c:pt>
                <c:pt idx="528">
                  <c:v>1.7637778072323199E-2</c:v>
                </c:pt>
                <c:pt idx="529">
                  <c:v>1.7684421153397367E-2</c:v>
                </c:pt>
                <c:pt idx="530">
                  <c:v>1.7724284579727804E-2</c:v>
                </c:pt>
                <c:pt idx="531">
                  <c:v>1.7765035470541684E-2</c:v>
                </c:pt>
                <c:pt idx="532">
                  <c:v>1.7806673853132334E-2</c:v>
                </c:pt>
                <c:pt idx="533">
                  <c:v>1.7852851316619844E-2</c:v>
                </c:pt>
                <c:pt idx="534">
                  <c:v>1.789633031977593E-2</c:v>
                </c:pt>
                <c:pt idx="535">
                  <c:v>1.7940696951651233E-2</c:v>
                </c:pt>
                <c:pt idx="536">
                  <c:v>1.7985951242288682E-2</c:v>
                </c:pt>
                <c:pt idx="537">
                  <c:v>1.8032093222333331E-2</c:v>
                </c:pt>
                <c:pt idx="538">
                  <c:v>1.8079122923031488E-2</c:v>
                </c:pt>
                <c:pt idx="539">
                  <c:v>1.8127040376232459E-2</c:v>
                </c:pt>
                <c:pt idx="540">
                  <c:v>1.8175845614384203E-2</c:v>
                </c:pt>
                <c:pt idx="541">
                  <c:v>1.8225538670537667E-2</c:v>
                </c:pt>
                <c:pt idx="542">
                  <c:v>1.827611957834507E-2</c:v>
                </c:pt>
                <c:pt idx="543">
                  <c:v>1.8327588372059878E-2</c:v>
                </c:pt>
                <c:pt idx="544">
                  <c:v>1.8379945086538556E-2</c:v>
                </c:pt>
                <c:pt idx="545">
                  <c:v>1.8433189757237962E-2</c:v>
                </c:pt>
                <c:pt idx="546">
                  <c:v>1.8487322420216206E-2</c:v>
                </c:pt>
                <c:pt idx="547">
                  <c:v>1.8542343112133527E-2</c:v>
                </c:pt>
                <c:pt idx="548">
                  <c:v>1.8598251870252297E-2</c:v>
                </c:pt>
                <c:pt idx="549">
                  <c:v>1.8655048732437007E-2</c:v>
                </c:pt>
                <c:pt idx="550">
                  <c:v>1.8712733737152539E-2</c:v>
                </c:pt>
                <c:pt idx="551">
                  <c:v>1.8766467212361693E-2</c:v>
                </c:pt>
                <c:pt idx="552">
                  <c:v>1.8825862078317324E-2</c:v>
                </c:pt>
                <c:pt idx="553">
                  <c:v>1.888614514664614E-2</c:v>
                </c:pt>
                <c:pt idx="554">
                  <c:v>1.8947304291747406E-2</c:v>
                </c:pt>
                <c:pt idx="555">
                  <c:v>1.9014329403366712E-2</c:v>
                </c:pt>
                <c:pt idx="556">
                  <c:v>1.9076980997570613E-2</c:v>
                </c:pt>
                <c:pt idx="557">
                  <c:v>1.9140177009128324E-2</c:v>
                </c:pt>
                <c:pt idx="558">
                  <c:v>1.9203802795908404E-2</c:v>
                </c:pt>
                <c:pt idx="559">
                  <c:v>1.9267743708526078E-2</c:v>
                </c:pt>
                <c:pt idx="560">
                  <c:v>1.9331885090238123E-2</c:v>
                </c:pt>
                <c:pt idx="561">
                  <c:v>1.939611227686204E-2</c:v>
                </c:pt>
                <c:pt idx="562">
                  <c:v>1.9479588229730432E-2</c:v>
                </c:pt>
                <c:pt idx="563">
                  <c:v>1.9519330491071511E-2</c:v>
                </c:pt>
                <c:pt idx="564">
                  <c:v>1.9578161050813669E-2</c:v>
                </c:pt>
                <c:pt idx="565">
                  <c:v>1.9641662604169774E-2</c:v>
                </c:pt>
                <c:pt idx="566">
                  <c:v>1.9704679476753917E-2</c:v>
                </c:pt>
                <c:pt idx="567">
                  <c:v>1.9792772983960569E-2</c:v>
                </c:pt>
                <c:pt idx="568">
                  <c:v>1.9868774710653216E-2</c:v>
                </c:pt>
                <c:pt idx="569">
                  <c:v>1.99295701777314E-2</c:v>
                </c:pt>
                <c:pt idx="570">
                  <c:v>1.9998292999554971E-2</c:v>
                </c:pt>
                <c:pt idx="571">
                  <c:v>2.0049304693436715E-2</c:v>
                </c:pt>
                <c:pt idx="572">
                  <c:v>2.0112894367436879E-2</c:v>
                </c:pt>
                <c:pt idx="573">
                  <c:v>2.0166563798485793E-2</c:v>
                </c:pt>
                <c:pt idx="574">
                  <c:v>2.0227890879964683E-2</c:v>
                </c:pt>
                <c:pt idx="575">
                  <c:v>2.0285875005272281E-2</c:v>
                </c:pt>
                <c:pt idx="576">
                  <c:v>2.0342297275992186E-2</c:v>
                </c:pt>
                <c:pt idx="577">
                  <c:v>2.0398100531087246E-2</c:v>
                </c:pt>
                <c:pt idx="578">
                  <c:v>2.045328474418812E-2</c:v>
                </c:pt>
                <c:pt idx="579">
                  <c:v>2.0507849889219144E-2</c:v>
                </c:pt>
                <c:pt idx="580">
                  <c:v>2.0557473684004863E-2</c:v>
                </c:pt>
                <c:pt idx="581">
                  <c:v>2.0610841797123049E-2</c:v>
                </c:pt>
                <c:pt idx="582">
                  <c:v>2.0663590795045202E-2</c:v>
                </c:pt>
                <c:pt idx="583">
                  <c:v>2.0730501175294368E-2</c:v>
                </c:pt>
                <c:pt idx="584">
                  <c:v>2.0767231346963368E-2</c:v>
                </c:pt>
                <c:pt idx="585">
                  <c:v>2.0829452671670957E-2</c:v>
                </c:pt>
                <c:pt idx="586">
                  <c:v>2.0872469869410524E-2</c:v>
                </c:pt>
                <c:pt idx="587">
                  <c:v>2.0922081566198659E-2</c:v>
                </c:pt>
                <c:pt idx="588">
                  <c:v>2.0978022333086974E-2</c:v>
                </c:pt>
                <c:pt idx="589">
                  <c:v>2.1019447067807697E-2</c:v>
                </c:pt>
                <c:pt idx="590">
                  <c:v>2.1067200826616714E-2</c:v>
                </c:pt>
                <c:pt idx="591">
                  <c:v>2.1114335227239253E-2</c:v>
                </c:pt>
                <c:pt idx="592">
                  <c:v>2.1160850247400959E-2</c:v>
                </c:pt>
                <c:pt idx="593">
                  <c:v>2.1206745865119416E-2</c:v>
                </c:pt>
                <c:pt idx="594">
                  <c:v>2.1252022058704152E-2</c:v>
                </c:pt>
                <c:pt idx="595">
                  <c:v>2.1296678806757494E-2</c:v>
                </c:pt>
                <c:pt idx="596">
                  <c:v>2.1340716088173717E-2</c:v>
                </c:pt>
                <c:pt idx="597">
                  <c:v>2.1384133882141648E-2</c:v>
                </c:pt>
                <c:pt idx="598">
                  <c:v>2.1426932168141174E-2</c:v>
                </c:pt>
                <c:pt idx="599">
                  <c:v>2.146911092594413E-2</c:v>
                </c:pt>
                <c:pt idx="600">
                  <c:v>2.1510670135616899E-2</c:v>
                </c:pt>
                <c:pt idx="601">
                  <c:v>2.1557407719696334E-2</c:v>
                </c:pt>
                <c:pt idx="602">
                  <c:v>2.1594236116807809E-2</c:v>
                </c:pt>
                <c:pt idx="603">
                  <c:v>2.1628263036583707E-2</c:v>
                </c:pt>
                <c:pt idx="604">
                  <c:v>2.1667385774525282E-2</c:v>
                </c:pt>
                <c:pt idx="605">
                  <c:v>2.1705888903376665E-2</c:v>
                </c:pt>
                <c:pt idx="606">
                  <c:v>2.1747026727331923E-2</c:v>
                </c:pt>
                <c:pt idx="607">
                  <c:v>2.1784320834980088E-2</c:v>
                </c:pt>
                <c:pt idx="608">
                  <c:v>2.1826323198478666E-2</c:v>
                </c:pt>
                <c:pt idx="609">
                  <c:v>2.185743585529476E-2</c:v>
                </c:pt>
                <c:pt idx="610">
                  <c:v>2.1893360640243349E-2</c:v>
                </c:pt>
                <c:pt idx="611">
                  <c:v>2.192893286000272E-2</c:v>
                </c:pt>
                <c:pt idx="612">
                  <c:v>2.1969221743169762E-2</c:v>
                </c:pt>
                <c:pt idx="613">
                  <c:v>2.1999227370707176E-2</c:v>
                </c:pt>
                <c:pt idx="614">
                  <c:v>2.2034053549842489E-2</c:v>
                </c:pt>
                <c:pt idx="615">
                  <c:v>2.2065591167507548E-2</c:v>
                </c:pt>
                <c:pt idx="616">
                  <c:v>2.2100174908836707E-2</c:v>
                </c:pt>
                <c:pt idx="617">
                  <c:v>2.2134716618104518E-2</c:v>
                </c:pt>
                <c:pt idx="618">
                  <c:v>2.2169268815391573E-2</c:v>
                </c:pt>
                <c:pt idx="619">
                  <c:v>2.2208824191831362E-2</c:v>
                </c:pt>
                <c:pt idx="620">
                  <c:v>2.2243502658608225E-2</c:v>
                </c:pt>
                <c:pt idx="621">
                  <c:v>2.2278244138671108E-2</c:v>
                </c:pt>
                <c:pt idx="622">
                  <c:v>2.2313048633667041E-2</c:v>
                </c:pt>
                <c:pt idx="623">
                  <c:v>2.234791614524306E-2</c:v>
                </c:pt>
                <c:pt idx="624">
                  <c:v>2.2382846675052349E-2</c:v>
                </c:pt>
                <c:pt idx="625">
                  <c:v>2.2414632428923831E-2</c:v>
                </c:pt>
                <c:pt idx="626">
                  <c:v>2.2449682320504927E-2</c:v>
                </c:pt>
                <c:pt idx="627">
                  <c:v>2.2488016390432745E-2</c:v>
                </c:pt>
                <c:pt idx="628">
                  <c:v>2.2526427639427839E-2</c:v>
                </c:pt>
                <c:pt idx="629">
                  <c:v>2.2561679988504228E-2</c:v>
                </c:pt>
                <c:pt idx="630">
                  <c:v>2.2596995373281619E-2</c:v>
                </c:pt>
                <c:pt idx="631">
                  <c:v>2.2632373795451709E-2</c:v>
                </c:pt>
                <c:pt idx="632">
                  <c:v>2.266455976906E-2</c:v>
                </c:pt>
                <c:pt idx="633">
                  <c:v>2.2700057537773047E-2</c:v>
                </c:pt>
                <c:pt idx="634">
                  <c:v>2.2745790149083268E-2</c:v>
                </c:pt>
                <c:pt idx="635">
                  <c:v>2.2781432000072977E-2</c:v>
                </c:pt>
                <c:pt idx="636">
                  <c:v>2.282042128800749E-2</c:v>
                </c:pt>
                <c:pt idx="637">
                  <c:v>2.285619598413384E-2</c:v>
                </c:pt>
                <c:pt idx="638">
                  <c:v>2.2892033730065563E-2</c:v>
                </c:pt>
                <c:pt idx="639">
                  <c:v>2.2927934527519553E-2</c:v>
                </c:pt>
                <c:pt idx="640">
                  <c:v>2.2963898378215299E-2</c:v>
                </c:pt>
                <c:pt idx="641">
                  <c:v>2.2999925283874036E-2</c:v>
                </c:pt>
                <c:pt idx="642">
                  <c:v>2.3036015246223077E-2</c:v>
                </c:pt>
                <c:pt idx="643">
                  <c:v>2.3072168266990604E-2</c:v>
                </c:pt>
                <c:pt idx="644">
                  <c:v>2.310838434790654E-2</c:v>
                </c:pt>
                <c:pt idx="645">
                  <c:v>2.3144663490706017E-2</c:v>
                </c:pt>
                <c:pt idx="646">
                  <c:v>2.3181005697127645E-2</c:v>
                </c:pt>
                <c:pt idx="647">
                  <c:v>2.32174109689109E-2</c:v>
                </c:pt>
                <c:pt idx="648">
                  <c:v>2.3253879307800474E-2</c:v>
                </c:pt>
                <c:pt idx="649">
                  <c:v>2.3290410715541929E-2</c:v>
                </c:pt>
                <c:pt idx="650">
                  <c:v>2.3327005193886041E-2</c:v>
                </c:pt>
                <c:pt idx="651">
                  <c:v>2.3363662744583576E-2</c:v>
                </c:pt>
                <c:pt idx="652">
                  <c:v>2.3400383369392264E-2</c:v>
                </c:pt>
                <c:pt idx="653">
                  <c:v>2.3437167070069827E-2</c:v>
                </c:pt>
                <c:pt idx="654">
                  <c:v>2.3470606477282451E-2</c:v>
                </c:pt>
                <c:pt idx="655">
                  <c:v>2.3507509428387044E-2</c:v>
                </c:pt>
                <c:pt idx="656">
                  <c:v>2.3544475452655034E-2</c:v>
                </c:pt>
                <c:pt idx="657">
                  <c:v>2.358150421684968E-2</c:v>
                </c:pt>
                <c:pt idx="658">
                  <c:v>2.3632309154271357E-2</c:v>
                </c:pt>
                <c:pt idx="659">
                  <c:v>2.3659122389281639E-2</c:v>
                </c:pt>
                <c:pt idx="660">
                  <c:v>2.3696227477820745E-2</c:v>
                </c:pt>
                <c:pt idx="661">
                  <c:v>2.3733305444815708E-2</c:v>
                </c:pt>
                <c:pt idx="662">
                  <c:v>2.3770331030646047E-2</c:v>
                </c:pt>
                <c:pt idx="663">
                  <c:v>2.3807278974744214E-2</c:v>
                </c:pt>
                <c:pt idx="664">
                  <c:v>2.3844124015598194E-2</c:v>
                </c:pt>
                <c:pt idx="665">
                  <c:v>2.388084089075412E-2</c:v>
                </c:pt>
                <c:pt idx="666">
                  <c:v>2.3919249361728102E-2</c:v>
                </c:pt>
                <c:pt idx="667">
                  <c:v>2.3947085635847465E-2</c:v>
                </c:pt>
                <c:pt idx="668">
                  <c:v>2.3983298812111364E-2</c:v>
                </c:pt>
                <c:pt idx="669">
                  <c:v>2.4019283669883151E-2</c:v>
                </c:pt>
                <c:pt idx="670">
                  <c:v>2.4055014723168178E-2</c:v>
                </c:pt>
                <c:pt idx="671">
                  <c:v>2.4090477675774657E-2</c:v>
                </c:pt>
                <c:pt idx="672">
                  <c:v>2.412567171768476E-2</c:v>
                </c:pt>
                <c:pt idx="673">
                  <c:v>2.4160596841837467E-2</c:v>
                </c:pt>
                <c:pt idx="674">
                  <c:v>2.4195253041225939E-2</c:v>
                </c:pt>
                <c:pt idx="675">
                  <c:v>2.4229640308896627E-2</c:v>
                </c:pt>
                <c:pt idx="676">
                  <c:v>2.4260555660044585E-2</c:v>
                </c:pt>
                <c:pt idx="677">
                  <c:v>2.4294421977488465E-2</c:v>
                </c:pt>
                <c:pt idx="678">
                  <c:v>2.4328019358113465E-2</c:v>
                </c:pt>
                <c:pt idx="679">
                  <c:v>2.4361347795251658E-2</c:v>
                </c:pt>
                <c:pt idx="680">
                  <c:v>2.4403808287816381E-2</c:v>
                </c:pt>
                <c:pt idx="681">
                  <c:v>2.443654782394809E-2</c:v>
                </c:pt>
                <c:pt idx="682">
                  <c:v>2.4469018349735364E-2</c:v>
                </c:pt>
                <c:pt idx="683">
                  <c:v>2.4501219858517442E-2</c:v>
                </c:pt>
                <c:pt idx="684">
                  <c:v>2.4530088251699569E-2</c:v>
                </c:pt>
                <c:pt idx="685">
                  <c:v>2.4561768770230738E-2</c:v>
                </c:pt>
                <c:pt idx="686">
                  <c:v>2.459318026811878E-2</c:v>
                </c:pt>
                <c:pt idx="687">
                  <c:v>2.4624322738990772E-2</c:v>
                </c:pt>
                <c:pt idx="688">
                  <c:v>2.465519617653001E-2</c:v>
                </c:pt>
                <c:pt idx="689">
                  <c:v>2.4688779188117946E-2</c:v>
                </c:pt>
                <c:pt idx="690">
                  <c:v>2.4719097396028251E-2</c:v>
                </c:pt>
                <c:pt idx="691">
                  <c:v>2.474914653564135E-2</c:v>
                </c:pt>
                <c:pt idx="692">
                  <c:v>2.4778926600794341E-2</c:v>
                </c:pt>
                <c:pt idx="693">
                  <c:v>2.4808437585379074E-2</c:v>
                </c:pt>
                <c:pt idx="694">
                  <c:v>2.4837679483341254E-2</c:v>
                </c:pt>
                <c:pt idx="695">
                  <c:v>2.4866652288685683E-2</c:v>
                </c:pt>
                <c:pt idx="696">
                  <c:v>2.4895355995467546E-2</c:v>
                </c:pt>
                <c:pt idx="697">
                  <c:v>2.4923790597799384E-2</c:v>
                </c:pt>
                <c:pt idx="698">
                  <c:v>2.4951956089849334E-2</c:v>
                </c:pt>
                <c:pt idx="699">
                  <c:v>2.4979852465840283E-2</c:v>
                </c:pt>
                <c:pt idx="700">
                  <c:v>2.5007479720049852E-2</c:v>
                </c:pt>
                <c:pt idx="701">
                  <c:v>2.5034837846812135E-2</c:v>
                </c:pt>
                <c:pt idx="702">
                  <c:v>2.5061926840514233E-2</c:v>
                </c:pt>
                <c:pt idx="703">
                  <c:v>2.5088746695599719E-2</c:v>
                </c:pt>
                <c:pt idx="704">
                  <c:v>2.5115297406568649E-2</c:v>
                </c:pt>
                <c:pt idx="705">
                  <c:v>2.5141578967973203E-2</c:v>
                </c:pt>
                <c:pt idx="706">
                  <c:v>2.5164906476138119E-2</c:v>
                </c:pt>
                <c:pt idx="707">
                  <c:v>2.5190667152472184E-2</c:v>
                </c:pt>
                <c:pt idx="708">
                  <c:v>2.5216158680569364E-2</c:v>
                </c:pt>
                <c:pt idx="709">
                  <c:v>2.524138110708684E-2</c:v>
                </c:pt>
                <c:pt idx="710">
                  <c:v>2.5266338994359303E-2</c:v>
                </c:pt>
                <c:pt idx="711">
                  <c:v>2.5293647383614688E-2</c:v>
                </c:pt>
                <c:pt idx="712">
                  <c:v>2.5318101858932469E-2</c:v>
                </c:pt>
                <c:pt idx="713">
                  <c:v>2.5342332364339807E-2</c:v>
                </c:pt>
                <c:pt idx="714">
                  <c:v>2.5366352085102621E-2</c:v>
                </c:pt>
                <c:pt idx="715">
                  <c:v>2.5390174206845681E-2</c:v>
                </c:pt>
                <c:pt idx="716">
                  <c:v>2.5422273953688013E-2</c:v>
                </c:pt>
                <c:pt idx="717">
                  <c:v>2.5437278397518026E-2</c:v>
                </c:pt>
                <c:pt idx="718">
                  <c:v>2.5468977224775924E-2</c:v>
                </c:pt>
                <c:pt idx="719">
                  <c:v>2.5478686263092243E-2</c:v>
                </c:pt>
                <c:pt idx="720">
                  <c:v>2.5501729359179492E-2</c:v>
                </c:pt>
                <c:pt idx="721">
                  <c:v>2.552465348882027E-2</c:v>
                </c:pt>
                <c:pt idx="722">
                  <c:v>2.5547472078794264E-2</c:v>
                </c:pt>
                <c:pt idx="723">
                  <c:v>2.5586365236787145E-2</c:v>
                </c:pt>
                <c:pt idx="724">
                  <c:v>2.5596044508176874E-2</c:v>
                </c:pt>
                <c:pt idx="725">
                  <c:v>2.5618561000934292E-2</c:v>
                </c:pt>
                <c:pt idx="726">
                  <c:v>2.5640981629039494E-2</c:v>
                </c:pt>
                <c:pt idx="727">
                  <c:v>2.5663306390890206E-2</c:v>
                </c:pt>
                <c:pt idx="728">
                  <c:v>2.5683051070550824E-2</c:v>
                </c:pt>
                <c:pt idx="729">
                  <c:v>2.5705189367933978E-2</c:v>
                </c:pt>
                <c:pt idx="730">
                  <c:v>2.5727231799882892E-2</c:v>
                </c:pt>
                <c:pt idx="731">
                  <c:v>2.5749178364839257E-2</c:v>
                </c:pt>
                <c:pt idx="732">
                  <c:v>2.5783340622673637E-2</c:v>
                </c:pt>
                <c:pt idx="733">
                  <c:v>2.5805068965664878E-2</c:v>
                </c:pt>
                <c:pt idx="734">
                  <c:v>2.5826701408716211E-2</c:v>
                </c:pt>
                <c:pt idx="735">
                  <c:v>2.5848237950209362E-2</c:v>
                </c:pt>
                <c:pt idx="736">
                  <c:v>2.5862356487978785E-2</c:v>
                </c:pt>
                <c:pt idx="737">
                  <c:v>2.5883717181900145E-2</c:v>
                </c:pt>
                <c:pt idx="738">
                  <c:v>2.5917090250791398E-2</c:v>
                </c:pt>
                <c:pt idx="739">
                  <c:v>2.5926150900711414E-2</c:v>
                </c:pt>
                <c:pt idx="740">
                  <c:v>2.5947223922534762E-2</c:v>
                </c:pt>
                <c:pt idx="741">
                  <c:v>2.5975443176912066E-2</c:v>
                </c:pt>
                <c:pt idx="742">
                  <c:v>2.5996308362874049E-2</c:v>
                </c:pt>
                <c:pt idx="743">
                  <c:v>2.6017077634613087E-2</c:v>
                </c:pt>
                <c:pt idx="744">
                  <c:v>2.6040148173824149E-2</c:v>
                </c:pt>
                <c:pt idx="745">
                  <c:v>2.6060720244587672E-2</c:v>
                </c:pt>
                <c:pt idx="746">
                  <c:v>2.6078809949012981E-2</c:v>
                </c:pt>
                <c:pt idx="747">
                  <c:v>2.6099195548417262E-2</c:v>
                </c:pt>
                <c:pt idx="748">
                  <c:v>2.6119485225914531E-2</c:v>
                </c:pt>
                <c:pt idx="749">
                  <c:v>2.6139678979988555E-2</c:v>
                </c:pt>
                <c:pt idx="750">
                  <c:v>2.6162141696760718E-2</c:v>
                </c:pt>
                <c:pt idx="751">
                  <c:v>2.6179778711841892E-2</c:v>
                </c:pt>
                <c:pt idx="752">
                  <c:v>2.6199684686627003E-2</c:v>
                </c:pt>
                <c:pt idx="753">
                  <c:v>2.6219494731998767E-2</c:v>
                </c:pt>
                <c:pt idx="754">
                  <c:v>2.6239208846476663E-2</c:v>
                </c:pt>
                <c:pt idx="755">
                  <c:v>2.6258827028592082E-2</c:v>
                </c:pt>
                <c:pt idx="756">
                  <c:v>2.6278349276875557E-2</c:v>
                </c:pt>
                <c:pt idx="757">
                  <c:v>2.6297775589872084E-2</c:v>
                </c:pt>
                <c:pt idx="758">
                  <c:v>2.6310139040307681E-2</c:v>
                </c:pt>
                <c:pt idx="759">
                  <c:v>2.632938982813305E-2</c:v>
                </c:pt>
                <c:pt idx="760">
                  <c:v>2.6348544694570663E-2</c:v>
                </c:pt>
                <c:pt idx="761">
                  <c:v>2.6367603623125586E-2</c:v>
                </c:pt>
                <c:pt idx="762">
                  <c:v>2.6386565280804318E-2</c:v>
                </c:pt>
                <c:pt idx="763">
                  <c:v>2.6412306201313625E-2</c:v>
                </c:pt>
                <c:pt idx="764">
                  <c:v>2.6433326541952656E-2</c:v>
                </c:pt>
                <c:pt idx="765">
                  <c:v>2.6449666523423659E-2</c:v>
                </c:pt>
                <c:pt idx="766">
                  <c:v>2.6468178027647622E-2</c:v>
                </c:pt>
                <c:pt idx="767">
                  <c:v>2.6486572073096962E-2</c:v>
                </c:pt>
                <c:pt idx="768">
                  <c:v>2.6508135978575903E-2</c:v>
                </c:pt>
                <c:pt idx="769">
                  <c:v>2.6525237718169479E-2</c:v>
                </c:pt>
                <c:pt idx="770">
                  <c:v>2.6541011799098169E-2</c:v>
                </c:pt>
                <c:pt idx="771">
                  <c:v>2.6549981688988922E-2</c:v>
                </c:pt>
                <c:pt idx="772">
                  <c:v>2.6567768163151761E-2</c:v>
                </c:pt>
                <c:pt idx="773">
                  <c:v>2.6585414908223193E-2</c:v>
                </c:pt>
                <c:pt idx="774">
                  <c:v>2.6602918007344378E-2</c:v>
                </c:pt>
                <c:pt idx="775">
                  <c:v>2.6622468649163976E-2</c:v>
                </c:pt>
                <c:pt idx="776">
                  <c:v>2.6637485269733752E-2</c:v>
                </c:pt>
                <c:pt idx="777">
                  <c:v>2.6654549190508803E-2</c:v>
                </c:pt>
                <c:pt idx="778">
                  <c:v>2.6671466635181496E-2</c:v>
                </c:pt>
                <c:pt idx="779">
                  <c:v>2.6688237601904419E-2</c:v>
                </c:pt>
                <c:pt idx="780">
                  <c:v>2.6702713611137369E-2</c:v>
                </c:pt>
                <c:pt idx="781">
                  <c:v>2.6719200860278139E-2</c:v>
                </c:pt>
                <c:pt idx="782">
                  <c:v>2.6735541636244645E-2</c:v>
                </c:pt>
                <c:pt idx="783">
                  <c:v>2.6751735937272907E-2</c:v>
                </c:pt>
                <c:pt idx="784">
                  <c:v>2.6778333147069854E-2</c:v>
                </c:pt>
                <c:pt idx="785">
                  <c:v>2.6794188055313171E-2</c:v>
                </c:pt>
                <c:pt idx="786">
                  <c:v>2.6809896431918601E-2</c:v>
                </c:pt>
                <c:pt idx="787">
                  <c:v>2.6825458275096938E-2</c:v>
                </c:pt>
                <c:pt idx="788">
                  <c:v>2.6834657950710546E-2</c:v>
                </c:pt>
                <c:pt idx="789">
                  <c:v>2.6858629940323234E-2</c:v>
                </c:pt>
                <c:pt idx="790">
                  <c:v>2.6865104966572035E-2</c:v>
                </c:pt>
                <c:pt idx="791">
                  <c:v>2.6880108711465563E-2</c:v>
                </c:pt>
                <c:pt idx="792">
                  <c:v>2.6901069428041637E-2</c:v>
                </c:pt>
                <c:pt idx="793">
                  <c:v>2.6915752033971008E-2</c:v>
                </c:pt>
                <c:pt idx="794">
                  <c:v>2.693028809440379E-2</c:v>
                </c:pt>
                <c:pt idx="795">
                  <c:v>2.6944677607680035E-2</c:v>
                </c:pt>
                <c:pt idx="796">
                  <c:v>2.6960915917839175E-2</c:v>
                </c:pt>
                <c:pt idx="797">
                  <c:v>2.6975002915358814E-2</c:v>
                </c:pt>
                <c:pt idx="798">
                  <c:v>2.6986966848254933E-2</c:v>
                </c:pt>
                <c:pt idx="799">
                  <c:v>2.7000770156669504E-2</c:v>
                </c:pt>
                <c:pt idx="800">
                  <c:v>2.7014426909892263E-2</c:v>
                </c:pt>
                <c:pt idx="801">
                  <c:v>2.7022087795324945E-2</c:v>
                </c:pt>
                <c:pt idx="802">
                  <c:v>2.7043239432954749E-2</c:v>
                </c:pt>
                <c:pt idx="803">
                  <c:v>2.7054517822919077E-2</c:v>
                </c:pt>
                <c:pt idx="804">
                  <c:v>2.7067588339968189E-2</c:v>
                </c:pt>
                <c:pt idx="805">
                  <c:v>2.7080512294206899E-2</c:v>
                </c:pt>
                <c:pt idx="806">
                  <c:v>2.7093289684161498E-2</c:v>
                </c:pt>
                <c:pt idx="807">
                  <c:v>2.7105920508374428E-2</c:v>
                </c:pt>
                <c:pt idx="808">
                  <c:v>2.7118404765404284E-2</c:v>
                </c:pt>
                <c:pt idx="809">
                  <c:v>2.7130742453830077E-2</c:v>
                </c:pt>
                <c:pt idx="810">
                  <c:v>2.7137341001130393E-2</c:v>
                </c:pt>
                <c:pt idx="811">
                  <c:v>2.7149414234748519E-2</c:v>
                </c:pt>
                <c:pt idx="812">
                  <c:v>2.7161340927733826E-2</c:v>
                </c:pt>
                <c:pt idx="813">
                  <c:v>2.7173121084686596E-2</c:v>
                </c:pt>
                <c:pt idx="814">
                  <c:v>2.7184757716495946E-2</c:v>
                </c:pt>
                <c:pt idx="815">
                  <c:v>2.7201723985161047E-2</c:v>
                </c:pt>
                <c:pt idx="816">
                  <c:v>2.7214906899133837E-2</c:v>
                </c:pt>
                <c:pt idx="817">
                  <c:v>2.7224355097648891E-2</c:v>
                </c:pt>
                <c:pt idx="818">
                  <c:v>2.7235525754343008E-2</c:v>
                </c:pt>
                <c:pt idx="819">
                  <c:v>2.7246615534337743E-2</c:v>
                </c:pt>
                <c:pt idx="820">
                  <c:v>2.7258729568880341E-2</c:v>
                </c:pt>
                <c:pt idx="821">
                  <c:v>2.7270405709179994E-2</c:v>
                </c:pt>
                <c:pt idx="822">
                  <c:v>2.7279517539083982E-2</c:v>
                </c:pt>
                <c:pt idx="823">
                  <c:v>2.7284980620796893E-2</c:v>
                </c:pt>
                <c:pt idx="824">
                  <c:v>2.7295839016863142E-2</c:v>
                </c:pt>
                <c:pt idx="825">
                  <c:v>2.7306686572285844E-2</c:v>
                </c:pt>
                <c:pt idx="826">
                  <c:v>2.7317535460404257E-2</c:v>
                </c:pt>
                <c:pt idx="827">
                  <c:v>2.7326582164763025E-2</c:v>
                </c:pt>
                <c:pt idx="828">
                  <c:v>2.7339266014395222E-2</c:v>
                </c:pt>
                <c:pt idx="829">
                  <c:v>2.735014895875542E-2</c:v>
                </c:pt>
                <c:pt idx="830">
                  <c:v>2.7361043681489058E-2</c:v>
                </c:pt>
                <c:pt idx="831">
                  <c:v>2.7371950182690126E-2</c:v>
                </c:pt>
                <c:pt idx="832">
                  <c:v>2.7381047447812001E-2</c:v>
                </c:pt>
                <c:pt idx="833">
                  <c:v>2.7391975836338567E-2</c:v>
                </c:pt>
                <c:pt idx="834">
                  <c:v>2.7402916002394306E-2</c:v>
                </c:pt>
                <c:pt idx="835">
                  <c:v>2.7413867946073367E-2</c:v>
                </c:pt>
                <c:pt idx="836">
                  <c:v>2.7432143987007516E-2</c:v>
                </c:pt>
                <c:pt idx="837">
                  <c:v>2.7443126186971412E-2</c:v>
                </c:pt>
                <c:pt idx="838">
                  <c:v>2.7454120169786597E-2</c:v>
                </c:pt>
                <c:pt idx="839">
                  <c:v>2.7465125935553419E-2</c:v>
                </c:pt>
                <c:pt idx="840">
                  <c:v>2.7476936893150294E-2</c:v>
                </c:pt>
                <c:pt idx="841">
                  <c:v>2.7481663031772727E-2</c:v>
                </c:pt>
                <c:pt idx="842">
                  <c:v>2.7492699102525369E-2</c:v>
                </c:pt>
                <c:pt idx="843">
                  <c:v>2.7503746952912862E-2</c:v>
                </c:pt>
                <c:pt idx="844">
                  <c:v>2.7514806583031827E-2</c:v>
                </c:pt>
                <c:pt idx="845">
                  <c:v>2.7531407977786092E-2</c:v>
                </c:pt>
                <c:pt idx="846">
                  <c:v>2.7542496227039338E-2</c:v>
                </c:pt>
                <c:pt idx="847">
                  <c:v>2.7553596260053784E-2</c:v>
                </c:pt>
                <c:pt idx="848">
                  <c:v>2.7566556978553865E-2</c:v>
                </c:pt>
                <c:pt idx="849">
                  <c:v>2.7570281433043083E-2</c:v>
                </c:pt>
                <c:pt idx="850">
                  <c:v>2.7586967062673731E-2</c:v>
                </c:pt>
                <c:pt idx="851">
                  <c:v>2.7598114231744939E-2</c:v>
                </c:pt>
                <c:pt idx="852">
                  <c:v>2.7609273185085024E-2</c:v>
                </c:pt>
                <c:pt idx="853">
                  <c:v>2.7620443922796886E-2</c:v>
                </c:pt>
                <c:pt idx="854">
                  <c:v>2.7631626444981721E-2</c:v>
                </c:pt>
                <c:pt idx="855">
                  <c:v>2.7644681514390632E-2</c:v>
                </c:pt>
                <c:pt idx="856">
                  <c:v>2.7654026843181041E-2</c:v>
                </c:pt>
                <c:pt idx="857">
                  <c:v>2.7665244719399615E-2</c:v>
                </c:pt>
                <c:pt idx="858">
                  <c:v>2.76764743805019E-2</c:v>
                </c:pt>
                <c:pt idx="859">
                  <c:v>2.76895833945533E-2</c:v>
                </c:pt>
                <c:pt idx="860">
                  <c:v>2.7698969057766625E-2</c:v>
                </c:pt>
                <c:pt idx="861">
                  <c:v>2.7710234074134858E-2</c:v>
                </c:pt>
                <c:pt idx="862">
                  <c:v>2.7715894371555253E-2</c:v>
                </c:pt>
                <c:pt idx="863">
                  <c:v>2.7727177835315954E-2</c:v>
                </c:pt>
                <c:pt idx="864">
                  <c:v>2.7738473080787203E-2</c:v>
                </c:pt>
                <c:pt idx="865">
                  <c:v>2.7749780108070027E-2</c:v>
                </c:pt>
                <c:pt idx="866">
                  <c:v>2.7761099262767524E-2</c:v>
                </c:pt>
                <c:pt idx="867">
                  <c:v>2.7778086011217396E-2</c:v>
                </c:pt>
                <c:pt idx="868">
                  <c:v>2.7789467594125029E-2</c:v>
                </c:pt>
                <c:pt idx="869">
                  <c:v>2.7802789314198936E-2</c:v>
                </c:pt>
                <c:pt idx="870">
                  <c:v>2.7812373700173559E-2</c:v>
                </c:pt>
                <c:pt idx="871">
                  <c:v>2.7823919740522049E-2</c:v>
                </c:pt>
                <c:pt idx="872">
                  <c:v>2.7835542117443348E-2</c:v>
                </c:pt>
                <c:pt idx="873">
                  <c:v>2.784918308310131E-2</c:v>
                </c:pt>
                <c:pt idx="874">
                  <c:v>2.7859058916875405E-2</c:v>
                </c:pt>
                <c:pt idx="875">
                  <c:v>2.7865122113449763E-2</c:v>
                </c:pt>
                <c:pt idx="876">
                  <c:v>2.787516270757262E-2</c:v>
                </c:pt>
                <c:pt idx="877">
                  <c:v>2.7887280675524373E-2</c:v>
                </c:pt>
                <c:pt idx="878">
                  <c:v>2.7899538807343305E-2</c:v>
                </c:pt>
                <c:pt idx="879">
                  <c:v>2.7919109001060427E-2</c:v>
                </c:pt>
                <c:pt idx="880">
                  <c:v>2.793176351403126E-2</c:v>
                </c:pt>
                <c:pt idx="881">
                  <c:v>2.7944574243175424E-2</c:v>
                </c:pt>
                <c:pt idx="882">
                  <c:v>2.7959580586269992E-2</c:v>
                </c:pt>
                <c:pt idx="883">
                  <c:v>2.7970664355962072E-2</c:v>
                </c:pt>
                <c:pt idx="884">
                  <c:v>2.7986007502460306E-2</c:v>
                </c:pt>
                <c:pt idx="885">
                  <c:v>2.7997379351559992E-2</c:v>
                </c:pt>
                <c:pt idx="886">
                  <c:v>2.8010971184286859E-2</c:v>
                </c:pt>
                <c:pt idx="887">
                  <c:v>2.802681964287386E-2</c:v>
                </c:pt>
                <c:pt idx="888">
                  <c:v>2.8042850084683234E-2</c:v>
                </c:pt>
                <c:pt idx="889">
                  <c:v>2.8056935103969789E-2</c:v>
                </c:pt>
                <c:pt idx="890">
                  <c:v>2.8071176379107211E-2</c:v>
                </c:pt>
                <c:pt idx="891">
                  <c:v>2.8085573911788061E-2</c:v>
                </c:pt>
                <c:pt idx="892">
                  <c:v>2.8097964694170256E-2</c:v>
                </c:pt>
                <c:pt idx="893">
                  <c:v>2.8112662442000488E-2</c:v>
                </c:pt>
                <c:pt idx="894">
                  <c:v>2.8127516439678948E-2</c:v>
                </c:pt>
                <c:pt idx="895">
                  <c:v>2.8146844031122727E-2</c:v>
                </c:pt>
                <c:pt idx="896">
                  <c:v>2.8164271014421718E-2</c:v>
                </c:pt>
                <c:pt idx="897">
                  <c:v>2.8179650777332761E-2</c:v>
                </c:pt>
                <c:pt idx="898">
                  <c:v>2.8195186810687344E-2</c:v>
                </c:pt>
                <c:pt idx="899">
                  <c:v>2.821087911633182E-2</c:v>
                </c:pt>
                <c:pt idx="900">
                  <c:v>2.8226727696134258E-2</c:v>
                </c:pt>
                <c:pt idx="901">
                  <c:v>2.8242732551978369E-2</c:v>
                </c:pt>
                <c:pt idx="902">
                  <c:v>2.8258893685768713E-2</c:v>
                </c:pt>
                <c:pt idx="903">
                  <c:v>2.827521109942463E-2</c:v>
                </c:pt>
                <c:pt idx="904">
                  <c:v>2.8291684794888913E-2</c:v>
                </c:pt>
                <c:pt idx="905">
                  <c:v>2.8308314774119988E-2</c:v>
                </c:pt>
                <c:pt idx="906">
                  <c:v>2.8325101039094545E-2</c:v>
                </c:pt>
                <c:pt idx="907">
                  <c:v>2.8342043591810109E-2</c:v>
                </c:pt>
                <c:pt idx="908">
                  <c:v>2.8359142434282461E-2</c:v>
                </c:pt>
                <c:pt idx="909">
                  <c:v>2.8376397568543023E-2</c:v>
                </c:pt>
                <c:pt idx="910">
                  <c:v>2.8393808996644062E-2</c:v>
                </c:pt>
                <c:pt idx="911">
                  <c:v>2.8411376720656963E-2</c:v>
                </c:pt>
                <c:pt idx="912">
                  <c:v>2.8429100742671364E-2</c:v>
                </c:pt>
                <c:pt idx="913">
                  <c:v>2.8446981064793406E-2</c:v>
                </c:pt>
                <c:pt idx="914">
                  <c:v>2.8462577360320204E-2</c:v>
                </c:pt>
                <c:pt idx="915">
                  <c:v>2.8480757691523768E-2</c:v>
                </c:pt>
                <c:pt idx="916">
                  <c:v>2.849909431587367E-2</c:v>
                </c:pt>
                <c:pt idx="917">
                  <c:v>2.8527503311482075E-2</c:v>
                </c:pt>
                <c:pt idx="918">
                  <c:v>2.8538708873757552E-2</c:v>
                </c:pt>
                <c:pt idx="919">
                  <c:v>2.8557464891957852E-2</c:v>
                </c:pt>
                <c:pt idx="920">
                  <c:v>2.8576304152677985E-2</c:v>
                </c:pt>
                <c:pt idx="921">
                  <c:v>2.8595198239981391E-2</c:v>
                </c:pt>
                <c:pt idx="922">
                  <c:v>2.8614118737391944E-2</c:v>
                </c:pt>
                <c:pt idx="923">
                  <c:v>2.8633037227886123E-2</c:v>
                </c:pt>
                <c:pt idx="924">
                  <c:v>2.865192529389737E-2</c:v>
                </c:pt>
                <c:pt idx="925">
                  <c:v>2.8670754517313473E-2</c:v>
                </c:pt>
                <c:pt idx="926">
                  <c:v>2.8689714355816194E-2</c:v>
                </c:pt>
                <c:pt idx="927">
                  <c:v>2.8703241668271318E-2</c:v>
                </c:pt>
                <c:pt idx="928">
                  <c:v>2.8721750551977898E-2</c:v>
                </c:pt>
                <c:pt idx="929">
                  <c:v>2.8740087933464054E-2</c:v>
                </c:pt>
                <c:pt idx="930">
                  <c:v>2.8770884125565742E-2</c:v>
                </c:pt>
                <c:pt idx="931">
                  <c:v>2.8778688523782847E-2</c:v>
                </c:pt>
                <c:pt idx="932">
                  <c:v>2.8793849925930814E-2</c:v>
                </c:pt>
                <c:pt idx="933">
                  <c:v>2.881133658384627E-2</c:v>
                </c:pt>
                <c:pt idx="934">
                  <c:v>2.8828606083358466E-2</c:v>
                </c:pt>
                <c:pt idx="935">
                  <c:v>2.8845658421673193E-2</c:v>
                </c:pt>
                <c:pt idx="936">
                  <c:v>2.8860177242718842E-2</c:v>
                </c:pt>
                <c:pt idx="937">
                  <c:v>2.8876809433475179E-2</c:v>
                </c:pt>
                <c:pt idx="938">
                  <c:v>2.8893224471658735E-2</c:v>
                </c:pt>
                <c:pt idx="939">
                  <c:v>2.89094223546442E-2</c:v>
                </c:pt>
                <c:pt idx="940">
                  <c:v>2.8932177921331743E-2</c:v>
                </c:pt>
                <c:pt idx="941">
                  <c:v>2.8947898728041207E-2</c:v>
                </c:pt>
                <c:pt idx="942">
                  <c:v>2.8963402321169632E-2</c:v>
                </c:pt>
                <c:pt idx="943">
                  <c:v>2.8978688698153857E-2</c:v>
                </c:pt>
                <c:pt idx="944">
                  <c:v>2.8991557937353064E-2</c:v>
                </c:pt>
                <c:pt idx="945">
                  <c:v>2.9006424197311507E-2</c:v>
                </c:pt>
                <c:pt idx="946">
                  <c:v>2.9021073250659449E-2</c:v>
                </c:pt>
                <c:pt idx="947">
                  <c:v>2.9035505095002322E-2</c:v>
                </c:pt>
                <c:pt idx="948">
                  <c:v>2.9051862253706057E-2</c:v>
                </c:pt>
                <c:pt idx="949">
                  <c:v>2.9065845282004784E-2</c:v>
                </c:pt>
                <c:pt idx="950">
                  <c:v>2.9079611077220683E-2</c:v>
                </c:pt>
                <c:pt idx="951">
                  <c:v>2.9093159637079053E-2</c:v>
                </c:pt>
                <c:pt idx="952">
                  <c:v>2.9106490959338208E-2</c:v>
                </c:pt>
                <c:pt idx="953">
                  <c:v>2.9119605041794699E-2</c:v>
                </c:pt>
                <c:pt idx="954">
                  <c:v>2.9132501882279817E-2</c:v>
                </c:pt>
                <c:pt idx="955">
                  <c:v>2.9145181478662231E-2</c:v>
                </c:pt>
                <c:pt idx="956">
                  <c:v>2.9157643828843616E-2</c:v>
                </c:pt>
                <c:pt idx="957">
                  <c:v>2.9169888930763881E-2</c:v>
                </c:pt>
                <c:pt idx="958">
                  <c:v>2.9181916782400296E-2</c:v>
                </c:pt>
                <c:pt idx="959">
                  <c:v>2.919372738176141E-2</c:v>
                </c:pt>
                <c:pt idx="960">
                  <c:v>2.9205320726895741E-2</c:v>
                </c:pt>
                <c:pt idx="961">
                  <c:v>2.9216696815886564E-2</c:v>
                </c:pt>
                <c:pt idx="962">
                  <c:v>2.9227855646851902E-2</c:v>
                </c:pt>
                <c:pt idx="963">
                  <c:v>2.9238797217948885E-2</c:v>
                </c:pt>
                <c:pt idx="964">
                  <c:v>2.9249521527365915E-2</c:v>
                </c:pt>
                <c:pt idx="965">
                  <c:v>2.9260028573330502E-2</c:v>
                </c:pt>
                <c:pt idx="966">
                  <c:v>2.9268437500017629E-2</c:v>
                </c:pt>
                <c:pt idx="967">
                  <c:v>2.9278524715850362E-2</c:v>
                </c:pt>
                <c:pt idx="968">
                  <c:v>2.9288394680571924E-2</c:v>
                </c:pt>
                <c:pt idx="969">
                  <c:v>2.9298047392569547E-2</c:v>
                </c:pt>
                <c:pt idx="970">
                  <c:v>2.9314762747240763E-2</c:v>
                </c:pt>
                <c:pt idx="971">
                  <c:v>2.9318508221847232E-2</c:v>
                </c:pt>
                <c:pt idx="972">
                  <c:v>2.9327494377013298E-2</c:v>
                </c:pt>
                <c:pt idx="973">
                  <c:v>2.9336263255834622E-2</c:v>
                </c:pt>
                <c:pt idx="974">
                  <c:v>2.9344814856860191E-2</c:v>
                </c:pt>
                <c:pt idx="975">
                  <c:v>2.9353149178677221E-2</c:v>
                </c:pt>
                <c:pt idx="976">
                  <c:v>2.9361266219907686E-2</c:v>
                </c:pt>
                <c:pt idx="977">
                  <c:v>2.9369165979208311E-2</c:v>
                </c:pt>
                <c:pt idx="978">
                  <c:v>2.9376227067501193E-2</c:v>
                </c:pt>
                <c:pt idx="979">
                  <c:v>2.9380935586052814E-2</c:v>
                </c:pt>
                <c:pt idx="980">
                  <c:v>2.9388213349061054E-2</c:v>
                </c:pt>
                <c:pt idx="981">
                  <c:v>2.939527386035401E-2</c:v>
                </c:pt>
                <c:pt idx="982">
                  <c:v>2.9402117118793036E-2</c:v>
                </c:pt>
                <c:pt idx="983">
                  <c:v>2.9408743123268799E-2</c:v>
                </c:pt>
                <c:pt idx="984">
                  <c:v>2.9415151872711043E-2</c:v>
                </c:pt>
                <c:pt idx="985">
                  <c:v>2.9421343366082375E-2</c:v>
                </c:pt>
                <c:pt idx="986">
                  <c:v>2.9427317602380931E-2</c:v>
                </c:pt>
                <c:pt idx="987">
                  <c:v>2.9433074580640373E-2</c:v>
                </c:pt>
                <c:pt idx="988">
                  <c:v>2.9437058229183244E-2</c:v>
                </c:pt>
                <c:pt idx="989">
                  <c:v>2.9442395772317012E-2</c:v>
                </c:pt>
                <c:pt idx="990">
                  <c:v>2.9447516072410147E-2</c:v>
                </c:pt>
                <c:pt idx="991">
                  <c:v>2.9452419128643523E-2</c:v>
                </c:pt>
                <c:pt idx="992">
                  <c:v>2.9461587734499813E-2</c:v>
                </c:pt>
                <c:pt idx="993">
                  <c:v>2.9466010829717726E-2</c:v>
                </c:pt>
                <c:pt idx="994">
                  <c:v>2.9470216625687478E-2</c:v>
                </c:pt>
                <c:pt idx="995">
                  <c:v>2.9474205121712237E-2</c:v>
                </c:pt>
                <c:pt idx="996">
                  <c:v>2.9476544161782792E-2</c:v>
                </c:pt>
                <c:pt idx="997">
                  <c:v>2.9480113286360216E-2</c:v>
                </c:pt>
                <c:pt idx="998">
                  <c:v>2.94834651268568E-2</c:v>
                </c:pt>
                <c:pt idx="999">
                  <c:v>2.9486599682723536E-2</c:v>
                </c:pt>
                <c:pt idx="1000">
                  <c:v>2.9489516953448307E-2</c:v>
                </c:pt>
                <c:pt idx="1001">
                  <c:v>2.9493572764617334E-2</c:v>
                </c:pt>
                <c:pt idx="1002">
                  <c:v>2.9496040144578548E-2</c:v>
                </c:pt>
                <c:pt idx="1003">
                  <c:v>2.949829022032514E-2</c:v>
                </c:pt>
                <c:pt idx="1004">
                  <c:v>2.9500322991486104E-2</c:v>
                </c:pt>
                <c:pt idx="1005">
                  <c:v>2.9502138457724317E-2</c:v>
                </c:pt>
                <c:pt idx="1006">
                  <c:v>2.9503736618738279E-2</c:v>
                </c:pt>
                <c:pt idx="1007">
                  <c:v>2.9505117474267328E-2</c:v>
                </c:pt>
                <c:pt idx="1008">
                  <c:v>2.950628102407948E-2</c:v>
                </c:pt>
                <c:pt idx="1009">
                  <c:v>2.9507227267985322E-2</c:v>
                </c:pt>
                <c:pt idx="1010">
                  <c:v>2.9507956205826712E-2</c:v>
                </c:pt>
                <c:pt idx="1011">
                  <c:v>2.9508467837483753E-2</c:v>
                </c:pt>
                <c:pt idx="1012">
                  <c:v>2.9508762162870426E-2</c:v>
                </c:pt>
                <c:pt idx="1013">
                  <c:v>2.9508839181939809E-2</c:v>
                </c:pt>
                <c:pt idx="1014">
                  <c:v>2.9508698894678002E-2</c:v>
                </c:pt>
                <c:pt idx="1015">
                  <c:v>2.95083413011102E-2</c:v>
                </c:pt>
                <c:pt idx="1016">
                  <c:v>2.9507766401292882E-2</c:v>
                </c:pt>
                <c:pt idx="1017">
                  <c:v>2.9506974195321625E-2</c:v>
                </c:pt>
                <c:pt idx="1018">
                  <c:v>2.9504871695443986E-2</c:v>
                </c:pt>
                <c:pt idx="1019">
                  <c:v>2.9503660498326877E-2</c:v>
                </c:pt>
                <c:pt idx="1020">
                  <c:v>2.9502232013277948E-2</c:v>
                </c:pt>
                <c:pt idx="1021">
                  <c:v>2.9500586312739469E-2</c:v>
                </c:pt>
                <c:pt idx="1022">
                  <c:v>2.9498729760515863E-2</c:v>
                </c:pt>
                <c:pt idx="1023">
                  <c:v>2.9497701407822909E-2</c:v>
                </c:pt>
                <c:pt idx="1024">
                  <c:v>2.9495467629826421E-2</c:v>
                </c:pt>
                <c:pt idx="1025">
                  <c:v>2.9493079549880456E-2</c:v>
                </c:pt>
                <c:pt idx="1026">
                  <c:v>2.9490555543911876E-2</c:v>
                </c:pt>
                <c:pt idx="1027">
                  <c:v>2.9487913987812801E-2</c:v>
                </c:pt>
                <c:pt idx="1028">
                  <c:v>2.9486762652396633E-2</c:v>
                </c:pt>
                <c:pt idx="1029">
                  <c:v>2.9482351728612612E-2</c:v>
                </c:pt>
                <c:pt idx="1030">
                  <c:v>2.9481037392856135E-2</c:v>
                </c:pt>
                <c:pt idx="1031">
                  <c:v>2.947554678980438E-2</c:v>
                </c:pt>
                <c:pt idx="1032">
                  <c:v>2.947259213551787E-2</c:v>
                </c:pt>
                <c:pt idx="1033">
                  <c:v>2.9469629839967912E-2</c:v>
                </c:pt>
                <c:pt idx="1034">
                  <c:v>2.9466678406915671E-2</c:v>
                </c:pt>
                <c:pt idx="1035">
                  <c:v>2.9461673182692889E-2</c:v>
                </c:pt>
                <c:pt idx="1036">
                  <c:v>2.9460432990326507E-2</c:v>
                </c:pt>
                <c:pt idx="1037">
                  <c:v>2.9461563557248195E-2</c:v>
                </c:pt>
                <c:pt idx="1038">
                  <c:v>2.9454704204840074E-2</c:v>
                </c:pt>
                <c:pt idx="1039">
                  <c:v>2.9451876116616687E-2</c:v>
                </c:pt>
                <c:pt idx="1040">
                  <c:v>2.9448066464948575E-2</c:v>
                </c:pt>
                <c:pt idx="1041">
                  <c:v>2.9445285280453426E-2</c:v>
                </c:pt>
                <c:pt idx="1042">
                  <c:v>2.9442528296811155E-2</c:v>
                </c:pt>
                <c:pt idx="1043">
                  <c:v>2.9439795513971134E-2</c:v>
                </c:pt>
                <c:pt idx="1044">
                  <c:v>2.9441135273876099E-2</c:v>
                </c:pt>
                <c:pt idx="1045">
                  <c:v>2.9438456934346362E-2</c:v>
                </c:pt>
                <c:pt idx="1046">
                  <c:v>2.9435802803423661E-2</c:v>
                </c:pt>
                <c:pt idx="1047">
                  <c:v>2.9433172881059524E-2</c:v>
                </c:pt>
                <c:pt idx="1048">
                  <c:v>2.9427512449033941E-2</c:v>
                </c:pt>
                <c:pt idx="1049">
                  <c:v>2.942492638800269E-2</c:v>
                </c:pt>
                <c:pt idx="1050">
                  <c:v>2.9420911476625265E-2</c:v>
                </c:pt>
                <c:pt idx="1051">
                  <c:v>2.941982687325112E-2</c:v>
                </c:pt>
                <c:pt idx="1052">
                  <c:v>2.9420386395889279E-2</c:v>
                </c:pt>
                <c:pt idx="1053">
                  <c:v>2.9417901723849251E-2</c:v>
                </c:pt>
                <c:pt idx="1054">
                  <c:v>2.9415441260030178E-2</c:v>
                </c:pt>
                <c:pt idx="1055">
                  <c:v>2.9413005004385297E-2</c:v>
                </c:pt>
                <c:pt idx="1056">
                  <c:v>2.9411623805069547E-2</c:v>
                </c:pt>
                <c:pt idx="1057">
                  <c:v>2.9409237500590896E-2</c:v>
                </c:pt>
                <c:pt idx="1058">
                  <c:v>2.9405841486044231E-2</c:v>
                </c:pt>
                <c:pt idx="1059">
                  <c:v>2.9403502062645401E-2</c:v>
                </c:pt>
                <c:pt idx="1060">
                  <c:v>2.9401186847195407E-2</c:v>
                </c:pt>
                <c:pt idx="1061">
                  <c:v>2.9395781433916524E-2</c:v>
                </c:pt>
                <c:pt idx="1062">
                  <c:v>2.939766912762733E-2</c:v>
                </c:pt>
                <c:pt idx="1063">
                  <c:v>2.939438644811411E-2</c:v>
                </c:pt>
                <c:pt idx="1064">
                  <c:v>2.9392168064034271E-2</c:v>
                </c:pt>
                <c:pt idx="1065">
                  <c:v>2.9389973887690674E-2</c:v>
                </c:pt>
                <c:pt idx="1066">
                  <c:v>2.9387803919042502E-2</c:v>
                </c:pt>
                <c:pt idx="1067">
                  <c:v>2.9385658158049784E-2</c:v>
                </c:pt>
                <c:pt idx="1068">
                  <c:v>2.938353660467085E-2</c:v>
                </c:pt>
                <c:pt idx="1069">
                  <c:v>2.9381439258866587E-2</c:v>
                </c:pt>
                <c:pt idx="1070">
                  <c:v>2.9376209804311635E-2</c:v>
                </c:pt>
                <c:pt idx="1071">
                  <c:v>2.9374156187142571E-2</c:v>
                </c:pt>
                <c:pt idx="1072">
                  <c:v>2.937212677150132E-2</c:v>
                </c:pt>
                <c:pt idx="1073">
                  <c:v>2.9370121557350113E-2</c:v>
                </c:pt>
                <c:pt idx="1074">
                  <c:v>2.936814054465469E-2</c:v>
                </c:pt>
                <c:pt idx="1075">
                  <c:v>2.9369363540923545E-2</c:v>
                </c:pt>
                <c:pt idx="1076">
                  <c:v>2.9368497570528149E-2</c:v>
                </c:pt>
                <c:pt idx="1077">
                  <c:v>2.9365531960468077E-2</c:v>
                </c:pt>
                <c:pt idx="1078">
                  <c:v>2.9363652481110399E-2</c:v>
                </c:pt>
                <c:pt idx="1079">
                  <c:v>2.9361797208954068E-2</c:v>
                </c:pt>
                <c:pt idx="1080">
                  <c:v>2.9357051616513578E-2</c:v>
                </c:pt>
                <c:pt idx="1081">
                  <c:v>2.9359229101935114E-2</c:v>
                </c:pt>
                <c:pt idx="1082">
                  <c:v>2.935637663533942E-2</c:v>
                </c:pt>
                <c:pt idx="1083">
                  <c:v>2.9350328342081511E-2</c:v>
                </c:pt>
                <c:pt idx="1084">
                  <c:v>2.9348587754761901E-2</c:v>
                </c:pt>
                <c:pt idx="1085">
                  <c:v>2.9346871366552563E-2</c:v>
                </c:pt>
                <c:pt idx="1086">
                  <c:v>2.9345179177420633E-2</c:v>
                </c:pt>
                <c:pt idx="1087">
                  <c:v>2.9343511187338578E-2</c:v>
                </c:pt>
                <c:pt idx="1088">
                  <c:v>2.9341867396275312E-2</c:v>
                </c:pt>
                <c:pt idx="1089">
                  <c:v>2.9340247804200636E-2</c:v>
                </c:pt>
                <c:pt idx="1090">
                  <c:v>2.9338652411087018E-2</c:v>
                </c:pt>
                <c:pt idx="1091">
                  <c:v>2.9337081216902483E-2</c:v>
                </c:pt>
                <c:pt idx="1092">
                  <c:v>2.9334447929393687E-2</c:v>
                </c:pt>
                <c:pt idx="1093">
                  <c:v>2.933292352826701E-2</c:v>
                </c:pt>
                <c:pt idx="1094">
                  <c:v>2.9331423324020337E-2</c:v>
                </c:pt>
                <c:pt idx="1095">
                  <c:v>2.9329947316625828E-2</c:v>
                </c:pt>
                <c:pt idx="1096">
                  <c:v>2.9333961251863251E-2</c:v>
                </c:pt>
                <c:pt idx="1097">
                  <c:v>2.9332541703782467E-2</c:v>
                </c:pt>
                <c:pt idx="1098">
                  <c:v>2.9331146362316266E-2</c:v>
                </c:pt>
                <c:pt idx="1099">
                  <c:v>2.9329775227437439E-2</c:v>
                </c:pt>
                <c:pt idx="1100">
                  <c:v>2.9324367232196863E-2</c:v>
                </c:pt>
                <c:pt idx="1101">
                  <c:v>2.9323801230271972E-2</c:v>
                </c:pt>
                <c:pt idx="1102">
                  <c:v>2.9322497845260625E-2</c:v>
                </c:pt>
                <c:pt idx="1103">
                  <c:v>2.9321218660838061E-2</c:v>
                </c:pt>
                <c:pt idx="1104">
                  <c:v>2.9319963676977933E-2</c:v>
                </c:pt>
                <c:pt idx="1105">
                  <c:v>2.932205675511743E-2</c:v>
                </c:pt>
                <c:pt idx="1106">
                  <c:v>2.9320855065661403E-2</c:v>
                </c:pt>
                <c:pt idx="1107">
                  <c:v>2.931967758260141E-2</c:v>
                </c:pt>
                <c:pt idx="1108">
                  <c:v>2.9319637591957291E-2</c:v>
                </c:pt>
                <c:pt idx="1109">
                  <c:v>2.9318510159181101E-2</c:v>
                </c:pt>
                <c:pt idx="1110">
                  <c:v>2.9316290371570602E-2</c:v>
                </c:pt>
                <c:pt idx="1111">
                  <c:v>2.9315209713871956E-2</c:v>
                </c:pt>
                <c:pt idx="1112">
                  <c:v>2.931415326246305E-2</c:v>
                </c:pt>
                <c:pt idx="1113">
                  <c:v>2.9309757843975489E-2</c:v>
                </c:pt>
                <c:pt idx="1114">
                  <c:v>2.9313236119318579E-2</c:v>
                </c:pt>
                <c:pt idx="1115">
                  <c:v>2.9311129145769818E-2</c:v>
                </c:pt>
                <c:pt idx="1116">
                  <c:v>2.9310169519321725E-2</c:v>
                </c:pt>
                <c:pt idx="1117">
                  <c:v>2.9309234099065579E-2</c:v>
                </c:pt>
                <c:pt idx="1118">
                  <c:v>2.9308322884986918E-2</c:v>
                </c:pt>
                <c:pt idx="1119">
                  <c:v>2.9308567284361198E-2</c:v>
                </c:pt>
                <c:pt idx="1120">
                  <c:v>2.930657307528978E-2</c:v>
                </c:pt>
                <c:pt idx="1121">
                  <c:v>2.9305734479637288E-2</c:v>
                </c:pt>
                <c:pt idx="1122">
                  <c:v>2.9301512239955255E-2</c:v>
                </c:pt>
                <c:pt idx="1123">
                  <c:v>2.9300717062964627E-2</c:v>
                </c:pt>
                <c:pt idx="1124">
                  <c:v>2.9299946086163105E-2</c:v>
                </c:pt>
                <c:pt idx="1125">
                  <c:v>2.9299199309537512E-2</c:v>
                </c:pt>
                <c:pt idx="1126">
                  <c:v>2.9301904592735201E-2</c:v>
                </c:pt>
                <c:pt idx="1127">
                  <c:v>2.9301211233525155E-2</c:v>
                </c:pt>
                <c:pt idx="1128">
                  <c:v>2.9300542080339526E-2</c:v>
                </c:pt>
                <c:pt idx="1129">
                  <c:v>2.9301045220569148E-2</c:v>
                </c:pt>
                <c:pt idx="1130">
                  <c:v>2.9299276391995609E-2</c:v>
                </c:pt>
                <c:pt idx="1131">
                  <c:v>2.9298679856812653E-2</c:v>
                </c:pt>
                <c:pt idx="1132">
                  <c:v>2.929810752760735E-2</c:v>
                </c:pt>
                <c:pt idx="1133">
                  <c:v>2.9298714218780924E-2</c:v>
                </c:pt>
                <c:pt idx="1134">
                  <c:v>2.9297035487086315E-2</c:v>
                </c:pt>
                <c:pt idx="1135">
                  <c:v>2.9291905256040529E-2</c:v>
                </c:pt>
                <c:pt idx="1136">
                  <c:v>2.9291422991075677E-2</c:v>
                </c:pt>
                <c:pt idx="1137">
                  <c:v>2.929096492419081E-2</c:v>
                </c:pt>
                <c:pt idx="1138">
                  <c:v>2.9290531055377933E-2</c:v>
                </c:pt>
                <c:pt idx="1139">
                  <c:v>2.928762431196956E-2</c:v>
                </c:pt>
                <c:pt idx="1140">
                  <c:v>2.9290744606097305E-2</c:v>
                </c:pt>
                <c:pt idx="1141">
                  <c:v>2.929039540217087E-2</c:v>
                </c:pt>
                <c:pt idx="1142">
                  <c:v>2.9290025944624994E-2</c:v>
                </c:pt>
                <c:pt idx="1143">
                  <c:v>2.9289769594318737E-2</c:v>
                </c:pt>
                <c:pt idx="1144">
                  <c:v>2.9290666518264622E-2</c:v>
                </c:pt>
                <c:pt idx="1145">
                  <c:v>2.9289240586429812E-2</c:v>
                </c:pt>
                <c:pt idx="1146">
                  <c:v>2.9287804793616701E-2</c:v>
                </c:pt>
                <c:pt idx="1147">
                  <c:v>2.9289987036982077E-2</c:v>
                </c:pt>
                <c:pt idx="1148">
                  <c:v>2.9289808947096631E-2</c:v>
                </c:pt>
                <c:pt idx="1149">
                  <c:v>2.9289655059141207E-2</c:v>
                </c:pt>
                <c:pt idx="1150">
                  <c:v>2.9289525373115809E-2</c:v>
                </c:pt>
                <c:pt idx="1151">
                  <c:v>2.9289419889016094E-2</c:v>
                </c:pt>
                <c:pt idx="1152">
                  <c:v>2.9288151358037934E-2</c:v>
                </c:pt>
                <c:pt idx="1153">
                  <c:v>2.9288092553843896E-2</c:v>
                </c:pt>
                <c:pt idx="1154">
                  <c:v>2.9288057949608811E-2</c:v>
                </c:pt>
                <c:pt idx="1155">
                  <c:v>2.9288049017575677E-2</c:v>
                </c:pt>
                <c:pt idx="1156">
                  <c:v>2.9288061341019921E-2</c:v>
                </c:pt>
                <c:pt idx="1157">
                  <c:v>2.9289302875808276E-2</c:v>
                </c:pt>
                <c:pt idx="1158">
                  <c:v>2.9289359154148525E-2</c:v>
                </c:pt>
                <c:pt idx="1159">
                  <c:v>2.928944728542732E-2</c:v>
                </c:pt>
                <c:pt idx="1160">
                  <c:v>2.9289577641899024E-2</c:v>
                </c:pt>
                <c:pt idx="1161">
                  <c:v>2.928969615376022E-2</c:v>
                </c:pt>
                <c:pt idx="1162">
                  <c:v>2.9289856890820403E-2</c:v>
                </c:pt>
                <c:pt idx="1163">
                  <c:v>2.9290041829811483E-2</c:v>
                </c:pt>
                <c:pt idx="1164">
                  <c:v>2.9290250970739534E-2</c:v>
                </c:pt>
                <c:pt idx="1165">
                  <c:v>2.9290484313606303E-2</c:v>
                </c:pt>
                <c:pt idx="1166">
                  <c:v>2.9290741858417867E-2</c:v>
                </c:pt>
                <c:pt idx="1167">
                  <c:v>2.9291023605177702E-2</c:v>
                </c:pt>
                <c:pt idx="1168">
                  <c:v>2.9291329553891892E-2</c:v>
                </c:pt>
                <c:pt idx="1169">
                  <c:v>2.9291659704564779E-2</c:v>
                </c:pt>
                <c:pt idx="1170">
                  <c:v>2.9292014057204184E-2</c:v>
                </c:pt>
                <c:pt idx="1171">
                  <c:v>2.9292392611815321E-2</c:v>
                </c:pt>
                <c:pt idx="1172">
                  <c:v>2.9292795368406007E-2</c:v>
                </c:pt>
                <c:pt idx="1173">
                  <c:v>2.9293285296737824E-2</c:v>
                </c:pt>
                <c:pt idx="1174">
                  <c:v>2.929251403368022E-2</c:v>
                </c:pt>
                <c:pt idx="1175">
                  <c:v>2.9292921454282968E-2</c:v>
                </c:pt>
                <c:pt idx="1176">
                  <c:v>2.9293419249795033E-2</c:v>
                </c:pt>
                <c:pt idx="1177">
                  <c:v>2.929394124536356E-2</c:v>
                </c:pt>
                <c:pt idx="1178">
                  <c:v>2.9295719366515732E-2</c:v>
                </c:pt>
                <c:pt idx="1179">
                  <c:v>2.9296287156359572E-2</c:v>
                </c:pt>
                <c:pt idx="1180">
                  <c:v>2.9296957247749774E-2</c:v>
                </c:pt>
                <c:pt idx="1181">
                  <c:v>2.9297471949203405E-2</c:v>
                </c:pt>
                <c:pt idx="1182">
                  <c:v>2.9298082654098754E-2</c:v>
                </c:pt>
                <c:pt idx="1183">
                  <c:v>2.9298701365904022E-2</c:v>
                </c:pt>
                <c:pt idx="1184">
                  <c:v>2.9299414229884909E-2</c:v>
                </c:pt>
                <c:pt idx="1185">
                  <c:v>2.9299950214021115E-2</c:v>
                </c:pt>
                <c:pt idx="1186">
                  <c:v>2.9300574052214392E-2</c:v>
                </c:pt>
                <c:pt idx="1187">
                  <c:v>2.929996163841446E-2</c:v>
                </c:pt>
                <c:pt idx="1188">
                  <c:v>2.9300574217174045E-2</c:v>
                </c:pt>
                <c:pt idx="1189">
                  <c:v>2.9301175978564655E-2</c:v>
                </c:pt>
                <c:pt idx="1190">
                  <c:v>2.9301763739170553E-2</c:v>
                </c:pt>
                <c:pt idx="1191">
                  <c:v>2.9301188051759297E-2</c:v>
                </c:pt>
                <c:pt idx="1192">
                  <c:v>2.9301740702263324E-2</c:v>
                </c:pt>
                <c:pt idx="1193">
                  <c:v>2.9303500781606599E-2</c:v>
                </c:pt>
                <c:pt idx="1194">
                  <c:v>2.9302794454795666E-2</c:v>
                </c:pt>
                <c:pt idx="1195">
                  <c:v>2.9303295556811548E-2</c:v>
                </c:pt>
                <c:pt idx="1196">
                  <c:v>2.9305000527235382E-2</c:v>
                </c:pt>
                <c:pt idx="1197">
                  <c:v>2.930424621230987E-2</c:v>
                </c:pt>
                <c:pt idx="1198">
                  <c:v>2.9304695765778987E-2</c:v>
                </c:pt>
                <c:pt idx="1199">
                  <c:v>2.9306345614685154E-2</c:v>
                </c:pt>
                <c:pt idx="1200">
                  <c:v>2.9307975844930528E-2</c:v>
                </c:pt>
                <c:pt idx="1201">
                  <c:v>2.9308371459276158E-2</c:v>
                </c:pt>
                <c:pt idx="1202">
                  <c:v>2.9308749887957591E-2</c:v>
                </c:pt>
                <c:pt idx="1203">
                  <c:v>2.9309111130970487E-2</c:v>
                </c:pt>
                <c:pt idx="1204">
                  <c:v>2.9308243741845659E-2</c:v>
                </c:pt>
                <c:pt idx="1205">
                  <c:v>2.930857181444332E-2</c:v>
                </c:pt>
                <c:pt idx="1206">
                  <c:v>2.9308968371686627E-2</c:v>
                </c:pt>
                <c:pt idx="1207">
                  <c:v>2.9309257165905055E-2</c:v>
                </c:pt>
                <c:pt idx="1208">
                  <c:v>2.9310735065604207E-2</c:v>
                </c:pt>
                <c:pt idx="1209">
                  <c:v>2.9310988284314558E-2</c:v>
                </c:pt>
                <c:pt idx="1210">
                  <c:v>2.9311224317326821E-2</c:v>
                </c:pt>
                <c:pt idx="1211">
                  <c:v>2.9311443164637529E-2</c:v>
                </c:pt>
                <c:pt idx="1212">
                  <c:v>2.9311644826244942E-2</c:v>
                </c:pt>
                <c:pt idx="1213">
                  <c:v>2.9311829302144717E-2</c:v>
                </c:pt>
                <c:pt idx="1214">
                  <c:v>2.9311996592335982E-2</c:v>
                </c:pt>
                <c:pt idx="1215">
                  <c:v>2.9312146696815262E-2</c:v>
                </c:pt>
                <c:pt idx="1216">
                  <c:v>2.9312279615583428E-2</c:v>
                </c:pt>
                <c:pt idx="1217">
                  <c:v>2.9312395348634397E-2</c:v>
                </c:pt>
                <c:pt idx="1218">
                  <c:v>2.9312493895970775E-2</c:v>
                </c:pt>
                <c:pt idx="1219">
                  <c:v>2.9312575257588219E-2</c:v>
                </c:pt>
                <c:pt idx="1220">
                  <c:v>2.9312639433487594E-2</c:v>
                </c:pt>
                <c:pt idx="1221">
                  <c:v>2.9312686423667168E-2</c:v>
                </c:pt>
                <c:pt idx="1222">
                  <c:v>2.9312716228126069E-2</c:v>
                </c:pt>
                <c:pt idx="1223">
                  <c:v>2.9312728846864297E-2</c:v>
                </c:pt>
                <c:pt idx="1224">
                  <c:v>2.9312724279882723E-2</c:v>
                </c:pt>
                <c:pt idx="1225">
                  <c:v>2.9312702527179605E-2</c:v>
                </c:pt>
                <c:pt idx="1226">
                  <c:v>2.9311479236674202E-2</c:v>
                </c:pt>
                <c:pt idx="1227">
                  <c:v>2.9311424344535014E-2</c:v>
                </c:pt>
                <c:pt idx="1228">
                  <c:v>2.9311352268070658E-2</c:v>
                </c:pt>
                <c:pt idx="1229">
                  <c:v>2.9315985290265894E-2</c:v>
                </c:pt>
                <c:pt idx="1230">
                  <c:v>2.9312335977873048E-2</c:v>
                </c:pt>
                <c:pt idx="1231">
                  <c:v>2.9312211110858057E-2</c:v>
                </c:pt>
                <c:pt idx="1232">
                  <c:v>2.9312069058131086E-2</c:v>
                </c:pt>
                <c:pt idx="1233">
                  <c:v>2.931190981969126E-2</c:v>
                </c:pt>
                <c:pt idx="1234">
                  <c:v>2.931173339554119E-2</c:v>
                </c:pt>
                <c:pt idx="1235">
                  <c:v>2.9311539785683478E-2</c:v>
                </c:pt>
                <c:pt idx="1236">
                  <c:v>2.93113289901216E-2</c:v>
                </c:pt>
                <c:pt idx="1237">
                  <c:v>2.9311101008855561E-2</c:v>
                </c:pt>
                <c:pt idx="1238">
                  <c:v>2.9309650117396183E-2</c:v>
                </c:pt>
                <c:pt idx="1239">
                  <c:v>2.9309425261926553E-2</c:v>
                </c:pt>
                <c:pt idx="1240">
                  <c:v>2.9309146973696291E-2</c:v>
                </c:pt>
                <c:pt idx="1241">
                  <c:v>2.9308851501169846E-2</c:v>
                </c:pt>
                <c:pt idx="1242">
                  <c:v>2.9309516224097356E-2</c:v>
                </c:pt>
                <c:pt idx="1243">
                  <c:v>2.9308160480288888E-2</c:v>
                </c:pt>
                <c:pt idx="1244">
                  <c:v>2.9307861977855568E-2</c:v>
                </c:pt>
                <c:pt idx="1245">
                  <c:v>2.9307497768187429E-2</c:v>
                </c:pt>
                <c:pt idx="1246">
                  <c:v>2.9307116374243311E-2</c:v>
                </c:pt>
                <c:pt idx="1247">
                  <c:v>2.9306717796031119E-2</c:v>
                </c:pt>
                <c:pt idx="1248">
                  <c:v>2.9305145049650427E-2</c:v>
                </c:pt>
                <c:pt idx="1249">
                  <c:v>2.9304713365374546E-2</c:v>
                </c:pt>
                <c:pt idx="1250">
                  <c:v>2.9304264498237309E-2</c:v>
                </c:pt>
                <c:pt idx="1251">
                  <c:v>2.930379844824671E-2</c:v>
                </c:pt>
                <c:pt idx="1252">
                  <c:v>2.9305619008143925E-2</c:v>
                </c:pt>
                <c:pt idx="1253">
                  <c:v>2.930511605619688E-2</c:v>
                </c:pt>
                <c:pt idx="1254">
                  <c:v>2.9304595918629949E-2</c:v>
                </c:pt>
                <c:pt idx="1255">
                  <c:v>2.930405859544661E-2</c:v>
                </c:pt>
                <c:pt idx="1256">
                  <c:v>2.9302357300911849E-2</c:v>
                </c:pt>
                <c:pt idx="1257">
                  <c:v>2.9301786880324601E-2</c:v>
                </c:pt>
                <c:pt idx="1258">
                  <c:v>2.9301199275536916E-2</c:v>
                </c:pt>
                <c:pt idx="1259">
                  <c:v>2.9300594486555823E-2</c:v>
                </c:pt>
                <c:pt idx="1260">
                  <c:v>2.9299972513389227E-2</c:v>
                </c:pt>
                <c:pt idx="1261">
                  <c:v>2.930047375886077E-2</c:v>
                </c:pt>
                <c:pt idx="1262">
                  <c:v>2.9299816136586741E-2</c:v>
                </c:pt>
                <c:pt idx="1263">
                  <c:v>2.929914132876147E-2</c:v>
                </c:pt>
                <c:pt idx="1264">
                  <c:v>2.9298449335391909E-2</c:v>
                </c:pt>
                <c:pt idx="1265">
                  <c:v>2.9297740156489348E-2</c:v>
                </c:pt>
                <c:pt idx="1266">
                  <c:v>2.9297013792060744E-2</c:v>
                </c:pt>
                <c:pt idx="1267">
                  <c:v>2.9296270242119126E-2</c:v>
                </c:pt>
                <c:pt idx="1268">
                  <c:v>2.9295509506670578E-2</c:v>
                </c:pt>
                <c:pt idx="1269">
                  <c:v>2.9294731585726395E-2</c:v>
                </c:pt>
                <c:pt idx="1270">
                  <c:v>2.9293936479297004E-2</c:v>
                </c:pt>
                <c:pt idx="1271">
                  <c:v>2.9293124187391092E-2</c:v>
                </c:pt>
                <c:pt idx="1272">
                  <c:v>2.9292294710023429E-2</c:v>
                </c:pt>
                <c:pt idx="1273">
                  <c:v>2.929144804720097E-2</c:v>
                </c:pt>
                <c:pt idx="1274">
                  <c:v>2.9290584198935876E-2</c:v>
                </c:pt>
                <c:pt idx="1275">
                  <c:v>2.9289703165239444E-2</c:v>
                </c:pt>
                <c:pt idx="1276">
                  <c:v>2.9288804946123834E-2</c:v>
                </c:pt>
                <c:pt idx="1277">
                  <c:v>2.9287889541600349E-2</c:v>
                </c:pt>
                <c:pt idx="1278">
                  <c:v>2.928583851098911E-2</c:v>
                </c:pt>
                <c:pt idx="1279">
                  <c:v>2.9284890040087292E-2</c:v>
                </c:pt>
                <c:pt idx="1280">
                  <c:v>2.9283924385203764E-2</c:v>
                </c:pt>
                <c:pt idx="1281">
                  <c:v>2.9282941546350826E-2</c:v>
                </c:pt>
                <c:pt idx="1282">
                  <c:v>2.9281941523540769E-2</c:v>
                </c:pt>
                <c:pt idx="1283">
                  <c:v>2.9282036221578628E-2</c:v>
                </c:pt>
                <c:pt idx="1284">
                  <c:v>2.9281000519546664E-2</c:v>
                </c:pt>
                <c:pt idx="1285">
                  <c:v>2.9279947632209348E-2</c:v>
                </c:pt>
                <c:pt idx="1286">
                  <c:v>2.9278877559580582E-2</c:v>
                </c:pt>
                <c:pt idx="1287">
                  <c:v>2.9277790301672529E-2</c:v>
                </c:pt>
                <c:pt idx="1288">
                  <c:v>2.9278736771643839E-2</c:v>
                </c:pt>
                <c:pt idx="1289">
                  <c:v>2.9275564230081121E-2</c:v>
                </c:pt>
                <c:pt idx="1290">
                  <c:v>2.9276466141546279E-2</c:v>
                </c:pt>
                <c:pt idx="1291">
                  <c:v>2.9271066600622397E-2</c:v>
                </c:pt>
                <c:pt idx="1292">
                  <c:v>2.9269896061236977E-2</c:v>
                </c:pt>
                <c:pt idx="1293">
                  <c:v>2.9268708339436955E-2</c:v>
                </c:pt>
                <c:pt idx="1294">
                  <c:v>2.9267503435236542E-2</c:v>
                </c:pt>
                <c:pt idx="1295">
                  <c:v>2.9265397909843394E-2</c:v>
                </c:pt>
                <c:pt idx="1296">
                  <c:v>2.9264863638633898E-2</c:v>
                </c:pt>
                <c:pt idx="1297">
                  <c:v>2.9263604732706838E-2</c:v>
                </c:pt>
                <c:pt idx="1298">
                  <c:v>2.9262328644443336E-2</c:v>
                </c:pt>
                <c:pt idx="1299">
                  <c:v>2.9261035373862931E-2</c:v>
                </c:pt>
                <c:pt idx="1300">
                  <c:v>2.9258635551412018E-2</c:v>
                </c:pt>
                <c:pt idx="1301">
                  <c:v>2.9257309250957386E-2</c:v>
                </c:pt>
                <c:pt idx="1302">
                  <c:v>2.9255965769618624E-2</c:v>
                </c:pt>
                <c:pt idx="1303">
                  <c:v>2.9254605107415489E-2</c:v>
                </c:pt>
                <c:pt idx="1304">
                  <c:v>2.9258646682923564E-2</c:v>
                </c:pt>
                <c:pt idx="1305">
                  <c:v>2.9257244955710113E-2</c:v>
                </c:pt>
                <c:pt idx="1306">
                  <c:v>2.9255826040761174E-2</c:v>
                </c:pt>
                <c:pt idx="1307">
                  <c:v>2.9254389938094601E-2</c:v>
                </c:pt>
                <c:pt idx="1308">
                  <c:v>2.9249701320058032E-2</c:v>
                </c:pt>
                <c:pt idx="1309">
                  <c:v>2.9248234881244135E-2</c:v>
                </c:pt>
                <c:pt idx="1310">
                  <c:v>2.9245895759702399E-2</c:v>
                </c:pt>
                <c:pt idx="1311">
                  <c:v>2.9245250453112697E-2</c:v>
                </c:pt>
                <c:pt idx="1312">
                  <c:v>2.9243732463833806E-2</c:v>
                </c:pt>
                <c:pt idx="1313">
                  <c:v>2.9245412381125286E-2</c:v>
                </c:pt>
                <c:pt idx="1314">
                  <c:v>2.924385596498804E-2</c:v>
                </c:pt>
                <c:pt idx="1315">
                  <c:v>2.9242282361295582E-2</c:v>
                </c:pt>
                <c:pt idx="1316">
                  <c:v>2.9241759058814109E-2</c:v>
                </c:pt>
                <c:pt idx="1317">
                  <c:v>2.9240149722179629E-2</c:v>
                </c:pt>
                <c:pt idx="1318">
                  <c:v>2.9237458425082546E-2</c:v>
                </c:pt>
                <c:pt idx="1319">
                  <c:v>2.9235816071372496E-2</c:v>
                </c:pt>
                <c:pt idx="1320">
                  <c:v>2.9234156530212684E-2</c:v>
                </c:pt>
                <c:pt idx="1321">
                  <c:v>2.923247980162522E-2</c:v>
                </c:pt>
                <c:pt idx="1322">
                  <c:v>2.9231845206324852E-2</c:v>
                </c:pt>
                <c:pt idx="1323">
                  <c:v>2.9229074782257478E-2</c:v>
                </c:pt>
                <c:pt idx="1324">
                  <c:v>2.9227346491523122E-2</c:v>
                </c:pt>
                <c:pt idx="1325">
                  <c:v>2.9225601013452104E-2</c:v>
                </c:pt>
                <c:pt idx="1326">
                  <c:v>2.9223838348067389E-2</c:v>
                </c:pt>
                <c:pt idx="1327">
                  <c:v>2.9222058495392784E-2</c:v>
                </c:pt>
                <c:pt idx="1328">
                  <c:v>2.92202614554521E-2</c:v>
                </c:pt>
                <c:pt idx="1329">
                  <c:v>2.9218447228270848E-2</c:v>
                </c:pt>
                <c:pt idx="1330">
                  <c:v>2.9213470307030486E-2</c:v>
                </c:pt>
                <c:pt idx="1331">
                  <c:v>2.9211625835819995E-2</c:v>
                </c:pt>
                <c:pt idx="1332">
                  <c:v>2.9209764181574727E-2</c:v>
                </c:pt>
                <c:pt idx="1333">
                  <c:v>2.920788534432104E-2</c:v>
                </c:pt>
                <c:pt idx="1334">
                  <c:v>2.9205989324080008E-2</c:v>
                </c:pt>
                <c:pt idx="1335">
                  <c:v>2.9207200934469942E-2</c:v>
                </c:pt>
                <c:pt idx="1336">
                  <c:v>2.9206306465984665E-2</c:v>
                </c:pt>
                <c:pt idx="1337">
                  <c:v>2.9203314673058541E-2</c:v>
                </c:pt>
                <c:pt idx="1338">
                  <c:v>2.9201345761817685E-2</c:v>
                </c:pt>
                <c:pt idx="1339">
                  <c:v>2.9199359663587977E-2</c:v>
                </c:pt>
                <c:pt idx="1340">
                  <c:v>2.9194424490122012E-2</c:v>
                </c:pt>
                <c:pt idx="1341">
                  <c:v>2.9196369033816567E-2</c:v>
                </c:pt>
                <c:pt idx="1342">
                  <c:v>2.9193298247227651E-2</c:v>
                </c:pt>
                <c:pt idx="1343">
                  <c:v>2.9187121260125792E-2</c:v>
                </c:pt>
                <c:pt idx="1344">
                  <c:v>2.9185054805678234E-2</c:v>
                </c:pt>
                <c:pt idx="1345">
                  <c:v>2.9182971169901428E-2</c:v>
                </c:pt>
                <c:pt idx="1346">
                  <c:v>2.9180870352820243E-2</c:v>
                </c:pt>
                <c:pt idx="1347">
                  <c:v>2.9179777420694619E-2</c:v>
                </c:pt>
                <c:pt idx="1348">
                  <c:v>2.9176617174857533E-2</c:v>
                </c:pt>
                <c:pt idx="1349">
                  <c:v>2.9174464814031076E-2</c:v>
                </c:pt>
                <c:pt idx="1350">
                  <c:v>2.9172295272007709E-2</c:v>
                </c:pt>
                <c:pt idx="1351">
                  <c:v>2.9170108548820295E-2</c:v>
                </c:pt>
                <c:pt idx="1352">
                  <c:v>2.9166886511448366E-2</c:v>
                </c:pt>
                <c:pt idx="1353">
                  <c:v>2.9164666832423511E-2</c:v>
                </c:pt>
                <c:pt idx="1354">
                  <c:v>2.9162429973686621E-2</c:v>
                </c:pt>
                <c:pt idx="1355">
                  <c:v>2.9160175935265542E-2</c:v>
                </c:pt>
                <c:pt idx="1356">
                  <c:v>2.9162966410927995E-2</c:v>
                </c:pt>
                <c:pt idx="1357">
                  <c:v>2.9160670951652569E-2</c:v>
                </c:pt>
                <c:pt idx="1358">
                  <c:v>2.9158358305930838E-2</c:v>
                </c:pt>
                <c:pt idx="1359">
                  <c:v>2.9156028473795108E-2</c:v>
                </c:pt>
                <c:pt idx="1360">
                  <c:v>2.9150661654665254E-2</c:v>
                </c:pt>
                <c:pt idx="1361">
                  <c:v>2.9146945445989086E-2</c:v>
                </c:pt>
                <c:pt idx="1362">
                  <c:v>2.9145924570728714E-2</c:v>
                </c:pt>
                <c:pt idx="1363">
                  <c:v>2.9143530255467495E-2</c:v>
                </c:pt>
                <c:pt idx="1364">
                  <c:v>2.9144121517989948E-2</c:v>
                </c:pt>
                <c:pt idx="1365">
                  <c:v>2.9141688568027603E-2</c:v>
                </c:pt>
                <c:pt idx="1366">
                  <c:v>2.9139238431872366E-2</c:v>
                </c:pt>
                <c:pt idx="1367">
                  <c:v>2.9136771109557397E-2</c:v>
                </c:pt>
                <c:pt idx="1368">
                  <c:v>2.9135281653372383E-2</c:v>
                </c:pt>
                <c:pt idx="1369">
                  <c:v>2.9132778529473911E-2</c:v>
                </c:pt>
                <c:pt idx="1370">
                  <c:v>2.9129266025989163E-2</c:v>
                </c:pt>
                <c:pt idx="1371">
                  <c:v>2.9126729959369477E-2</c:v>
                </c:pt>
                <c:pt idx="1372">
                  <c:v>2.9124176706757588E-2</c:v>
                </c:pt>
                <c:pt idx="1373">
                  <c:v>2.9118642089641229E-2</c:v>
                </c:pt>
                <c:pt idx="1374">
                  <c:v>2.9120005099283287E-2</c:v>
                </c:pt>
                <c:pt idx="1375">
                  <c:v>2.91164138333097E-2</c:v>
                </c:pt>
                <c:pt idx="1376">
                  <c:v>2.911379183707255E-2</c:v>
                </c:pt>
                <c:pt idx="1377">
                  <c:v>2.9111152655015824E-2</c:v>
                </c:pt>
                <c:pt idx="1378">
                  <c:v>2.9108496287176086E-2</c:v>
                </c:pt>
                <c:pt idx="1379">
                  <c:v>2.9105822733585657E-2</c:v>
                </c:pt>
                <c:pt idx="1380">
                  <c:v>2.9103131994283649E-2</c:v>
                </c:pt>
                <c:pt idx="1381">
                  <c:v>2.910042406930493E-2</c:v>
                </c:pt>
                <c:pt idx="1382">
                  <c:v>2.9094773692996592E-2</c:v>
                </c:pt>
                <c:pt idx="1383">
                  <c:v>2.9092035740845876E-2</c:v>
                </c:pt>
                <c:pt idx="1384">
                  <c:v>2.9089280607209916E-2</c:v>
                </c:pt>
                <c:pt idx="1385">
                  <c:v>2.9086508292121213E-2</c:v>
                </c:pt>
                <c:pt idx="1386">
                  <c:v>2.9083718795616661E-2</c:v>
                </c:pt>
                <c:pt idx="1387">
                  <c:v>2.9083815622258345E-2</c:v>
                </c:pt>
                <c:pt idx="1388">
                  <c:v>2.9081953604486947E-2</c:v>
                </c:pt>
                <c:pt idx="1389">
                  <c:v>2.9078141989494741E-2</c:v>
                </c:pt>
                <c:pt idx="1390">
                  <c:v>2.9075279395078764E-2</c:v>
                </c:pt>
                <c:pt idx="1391">
                  <c:v>2.9072399615359394E-2</c:v>
                </c:pt>
                <c:pt idx="1392">
                  <c:v>2.9066336079280646E-2</c:v>
                </c:pt>
                <c:pt idx="1393">
                  <c:v>2.9067547409485389E-2</c:v>
                </c:pt>
                <c:pt idx="1394">
                  <c:v>2.9063657164755945E-2</c:v>
                </c:pt>
                <c:pt idx="1395">
                  <c:v>2.9056883834133629E-2</c:v>
                </c:pt>
                <c:pt idx="1396">
                  <c:v>2.9053923990741026E-2</c:v>
                </c:pt>
                <c:pt idx="1397">
                  <c:v>2.905094696769428E-2</c:v>
                </c:pt>
                <c:pt idx="1398">
                  <c:v>2.9047952765033358E-2</c:v>
                </c:pt>
                <c:pt idx="1399">
                  <c:v>2.9045891848935752E-2</c:v>
                </c:pt>
                <c:pt idx="1400">
                  <c:v>2.904191282102353E-2</c:v>
                </c:pt>
                <c:pt idx="1401">
                  <c:v>2.9038867079751896E-2</c:v>
                </c:pt>
                <c:pt idx="1402">
                  <c:v>2.9035804159018852E-2</c:v>
                </c:pt>
                <c:pt idx="1403">
                  <c:v>2.9032724058867032E-2</c:v>
                </c:pt>
                <c:pt idx="1404">
                  <c:v>2.9028683589670218E-2</c:v>
                </c:pt>
                <c:pt idx="1405">
                  <c:v>2.9025570608004515E-2</c:v>
                </c:pt>
                <c:pt idx="1406">
                  <c:v>2.902244044838807E-2</c:v>
                </c:pt>
                <c:pt idx="1407">
                  <c:v>2.9019293110858595E-2</c:v>
                </c:pt>
                <c:pt idx="1408">
                  <c:v>2.9020814046668682E-2</c:v>
                </c:pt>
                <c:pt idx="1409">
                  <c:v>2.901762493826494E-2</c:v>
                </c:pt>
                <c:pt idx="1410">
                  <c:v>2.9014418645327406E-2</c:v>
                </c:pt>
                <c:pt idx="1411">
                  <c:v>2.9007482166397463E-2</c:v>
                </c:pt>
                <c:pt idx="1412">
                  <c:v>2.9005161332290159E-2</c:v>
                </c:pt>
                <c:pt idx="1413">
                  <c:v>2.900190795192505E-2</c:v>
                </c:pt>
                <c:pt idx="1414">
                  <c:v>2.899863739123772E-2</c:v>
                </c:pt>
                <c:pt idx="1415">
                  <c:v>2.8995349650272093E-2</c:v>
                </c:pt>
                <c:pt idx="1416">
                  <c:v>2.8992044729068574E-2</c:v>
                </c:pt>
                <c:pt idx="1417">
                  <c:v>2.8991493431429104E-2</c:v>
                </c:pt>
                <c:pt idx="1418">
                  <c:v>2.8988149663778252E-2</c:v>
                </c:pt>
                <c:pt idx="1419">
                  <c:v>2.8984788711986485E-2</c:v>
                </c:pt>
                <c:pt idx="1420">
                  <c:v>2.8982329499470907E-2</c:v>
                </c:pt>
                <c:pt idx="1421">
                  <c:v>2.8978932679706491E-2</c:v>
                </c:pt>
                <c:pt idx="1422">
                  <c:v>2.8974602752217218E-2</c:v>
                </c:pt>
                <c:pt idx="1423">
                  <c:v>2.8971173064315878E-2</c:v>
                </c:pt>
                <c:pt idx="1424">
                  <c:v>2.8967726192499824E-2</c:v>
                </c:pt>
                <c:pt idx="1425">
                  <c:v>2.8961527334718112E-2</c:v>
                </c:pt>
                <c:pt idx="1426">
                  <c:v>2.8961690801589245E-2</c:v>
                </c:pt>
                <c:pt idx="1427">
                  <c:v>2.8957282474030215E-2</c:v>
                </c:pt>
                <c:pt idx="1428">
                  <c:v>2.8953766867021304E-2</c:v>
                </c:pt>
                <c:pt idx="1429">
                  <c:v>2.895023407633153E-2</c:v>
                </c:pt>
                <c:pt idx="1430">
                  <c:v>2.8946684102007667E-2</c:v>
                </c:pt>
                <c:pt idx="1431">
                  <c:v>2.89440192956044E-2</c:v>
                </c:pt>
                <c:pt idx="1432">
                  <c:v>2.8939532602648154E-2</c:v>
                </c:pt>
                <c:pt idx="1433">
                  <c:v>2.8935931077709448E-2</c:v>
                </c:pt>
                <c:pt idx="1434">
                  <c:v>2.8929618376749032E-2</c:v>
                </c:pt>
                <c:pt idx="1435">
                  <c:v>2.8925987039424127E-2</c:v>
                </c:pt>
                <c:pt idx="1436">
                  <c:v>2.8922338522759952E-2</c:v>
                </c:pt>
                <c:pt idx="1437">
                  <c:v>2.8918672826803063E-2</c:v>
                </c:pt>
                <c:pt idx="1438">
                  <c:v>2.8917666767062582E-2</c:v>
                </c:pt>
                <c:pt idx="1439">
                  <c:v>2.8913966308458362E-2</c:v>
                </c:pt>
                <c:pt idx="1440">
                  <c:v>2.8910253988180798E-2</c:v>
                </c:pt>
                <c:pt idx="1441">
                  <c:v>2.8907421948354016E-2</c:v>
                </c:pt>
                <c:pt idx="1442">
                  <c:v>2.8902802527529737E-2</c:v>
                </c:pt>
                <c:pt idx="1443">
                  <c:v>2.8899067769592782E-2</c:v>
                </c:pt>
                <c:pt idx="1444">
                  <c:v>2.8895329914858114E-2</c:v>
                </c:pt>
                <c:pt idx="1445">
                  <c:v>2.8892481086288991E-2</c:v>
                </c:pt>
                <c:pt idx="1446">
                  <c:v>2.8887853679785389E-2</c:v>
                </c:pt>
                <c:pt idx="1447">
                  <c:v>2.8881448163240477E-2</c:v>
                </c:pt>
                <c:pt idx="1448">
                  <c:v>2.8877718333274717E-2</c:v>
                </c:pt>
                <c:pt idx="1449">
                  <c:v>2.8873996215984292E-2</c:v>
                </c:pt>
                <c:pt idx="1450">
                  <c:v>2.8870284074224595E-2</c:v>
                </c:pt>
                <c:pt idx="1451">
                  <c:v>2.8865001705609104E-2</c:v>
                </c:pt>
                <c:pt idx="1452">
                  <c:v>2.8861318908404328E-2</c:v>
                </c:pt>
                <c:pt idx="1453">
                  <c:v>2.8858542363252873E-2</c:v>
                </c:pt>
                <c:pt idx="1454">
                  <c:v>2.8853468410636861E-2</c:v>
                </c:pt>
                <c:pt idx="1455">
                  <c:v>2.8850343946397881E-2</c:v>
                </c:pt>
                <c:pt idx="1456">
                  <c:v>2.8847605865098828E-2</c:v>
                </c:pt>
                <c:pt idx="1457">
                  <c:v>2.8843088496061525E-2</c:v>
                </c:pt>
                <c:pt idx="1458">
                  <c:v>2.8838067589026295E-2</c:v>
                </c:pt>
                <c:pt idx="1459">
                  <c:v>2.8836779519443207E-2</c:v>
                </c:pt>
                <c:pt idx="1460">
                  <c:v>2.8833195215734585E-2</c:v>
                </c:pt>
                <c:pt idx="1461">
                  <c:v>2.8829623151056624E-2</c:v>
                </c:pt>
                <c:pt idx="1462">
                  <c:v>2.8826063325378043E-2</c:v>
                </c:pt>
                <c:pt idx="1463">
                  <c:v>2.8822515738665823E-2</c:v>
                </c:pt>
                <c:pt idx="1464">
                  <c:v>2.8818079918986817E-2</c:v>
                </c:pt>
                <c:pt idx="1465">
                  <c:v>2.8814556216946334E-2</c:v>
                </c:pt>
                <c:pt idx="1466">
                  <c:v>2.8810043725050583E-2</c:v>
                </c:pt>
                <c:pt idx="1467">
                  <c:v>2.8807545526411855E-2</c:v>
                </c:pt>
                <c:pt idx="1468">
                  <c:v>2.8804058537851982E-2</c:v>
                </c:pt>
                <c:pt idx="1469">
                  <c:v>2.8800991926250834E-2</c:v>
                </c:pt>
                <c:pt idx="1470">
                  <c:v>2.8798025319955435E-2</c:v>
                </c:pt>
                <c:pt idx="1471">
                  <c:v>2.879457564378984E-2</c:v>
                </c:pt>
                <c:pt idx="1472">
                  <c:v>2.8790648142869701E-2</c:v>
                </c:pt>
                <c:pt idx="1473">
                  <c:v>2.8787713007441082E-2</c:v>
                </c:pt>
                <c:pt idx="1474">
                  <c:v>2.8784300047196228E-2</c:v>
                </c:pt>
                <c:pt idx="1475">
                  <c:v>2.8780899325527614E-2</c:v>
                </c:pt>
                <c:pt idx="1476">
                  <c:v>2.8777510842404829E-2</c:v>
                </c:pt>
                <c:pt idx="1477">
                  <c:v>2.8774134597794855E-2</c:v>
                </c:pt>
                <c:pt idx="1478">
                  <c:v>2.8770770591667282E-2</c:v>
                </c:pt>
                <c:pt idx="1479">
                  <c:v>2.8767418823989963E-2</c:v>
                </c:pt>
                <c:pt idx="1480">
                  <c:v>2.8764079294732486E-2</c:v>
                </c:pt>
                <c:pt idx="1481">
                  <c:v>2.8760752003864441E-2</c:v>
                </c:pt>
                <c:pt idx="1482">
                  <c:v>2.875743695135281E-2</c:v>
                </c:pt>
                <c:pt idx="1483">
                  <c:v>2.8755046157984694E-2</c:v>
                </c:pt>
                <c:pt idx="1484">
                  <c:v>2.8750843561278893E-2</c:v>
                </c:pt>
                <c:pt idx="1485">
                  <c:v>2.8747097888749362E-2</c:v>
                </c:pt>
                <c:pt idx="1486">
                  <c:v>2.8742919696163296E-2</c:v>
                </c:pt>
                <c:pt idx="1487">
                  <c:v>2.8740130894146725E-2</c:v>
                </c:pt>
                <c:pt idx="1488">
                  <c:v>2.8736888654883722E-2</c:v>
                </c:pt>
                <c:pt idx="1489">
                  <c:v>2.8733658652763887E-2</c:v>
                </c:pt>
                <c:pt idx="1490">
                  <c:v>2.8730440887758231E-2</c:v>
                </c:pt>
                <c:pt idx="1491">
                  <c:v>2.8728152199781275E-2</c:v>
                </c:pt>
                <c:pt idx="1492">
                  <c:v>2.8724504432385306E-2</c:v>
                </c:pt>
                <c:pt idx="1493">
                  <c:v>2.8721779096573495E-2</c:v>
                </c:pt>
                <c:pt idx="1494">
                  <c:v>2.8718610901976391E-2</c:v>
                </c:pt>
                <c:pt idx="1495">
                  <c:v>2.8715454945343843E-2</c:v>
                </c:pt>
                <c:pt idx="1496">
                  <c:v>2.8712311226648045E-2</c:v>
                </c:pt>
                <c:pt idx="1497">
                  <c:v>2.8709179745856846E-2</c:v>
                </c:pt>
                <c:pt idx="1498">
                  <c:v>2.8706060502945926E-2</c:v>
                </c:pt>
                <c:pt idx="1499">
                  <c:v>2.8702031667979824E-2</c:v>
                </c:pt>
                <c:pt idx="1500">
                  <c:v>2.8698936272502307E-2</c:v>
                </c:pt>
                <c:pt idx="1501">
                  <c:v>2.8695853113817463E-2</c:v>
                </c:pt>
                <c:pt idx="1502">
                  <c:v>2.8692782191898948E-2</c:v>
                </c:pt>
                <c:pt idx="1503">
                  <c:v>2.8687927424242865E-2</c:v>
                </c:pt>
                <c:pt idx="1504">
                  <c:v>2.8684883839591002E-2</c:v>
                </c:pt>
                <c:pt idx="1505">
                  <c:v>2.8681852490618276E-2</c:v>
                </c:pt>
                <c:pt idx="1506">
                  <c:v>2.8678833377294488E-2</c:v>
                </c:pt>
                <c:pt idx="1507">
                  <c:v>2.8675826499595658E-2</c:v>
                </c:pt>
                <c:pt idx="1508">
                  <c:v>2.8672831857491587E-2</c:v>
                </c:pt>
                <c:pt idx="1509">
                  <c:v>2.8668921331865563E-2</c:v>
                </c:pt>
                <c:pt idx="1510">
                  <c:v>2.8665950522650752E-2</c:v>
                </c:pt>
                <c:pt idx="1511">
                  <c:v>2.8663921344482368E-2</c:v>
                </c:pt>
                <c:pt idx="1512">
                  <c:v>2.8662836049300009E-2</c:v>
                </c:pt>
                <c:pt idx="1513">
                  <c:v>2.8659903867533924E-2</c:v>
                </c:pt>
                <c:pt idx="1514">
                  <c:v>2.8656983923185001E-2</c:v>
                </c:pt>
                <c:pt idx="1515">
                  <c:v>2.865407621622805E-2</c:v>
                </c:pt>
                <c:pt idx="1516">
                  <c:v>2.8650247917267307E-2</c:v>
                </c:pt>
                <c:pt idx="1517">
                  <c:v>2.8646953055957804E-2</c:v>
                </c:pt>
                <c:pt idx="1518">
                  <c:v>2.8644083162651945E-2</c:v>
                </c:pt>
                <c:pt idx="1519">
                  <c:v>2.8641225505635432E-2</c:v>
                </c:pt>
                <c:pt idx="1520">
                  <c:v>2.8639315594550942E-2</c:v>
                </c:pt>
                <c:pt idx="1521">
                  <c:v>2.8636483059549609E-2</c:v>
                </c:pt>
                <c:pt idx="1522">
                  <c:v>2.8633662761749092E-2</c:v>
                </c:pt>
                <c:pt idx="1523">
                  <c:v>2.8630854701120721E-2</c:v>
                </c:pt>
                <c:pt idx="1524">
                  <c:v>2.8628058877641038E-2</c:v>
                </c:pt>
                <c:pt idx="1525">
                  <c:v>2.8625275291283971E-2</c:v>
                </c:pt>
                <c:pt idx="1526">
                  <c:v>2.8622503942020851E-2</c:v>
                </c:pt>
                <c:pt idx="1527">
                  <c:v>2.861974482982909E-2</c:v>
                </c:pt>
                <c:pt idx="1528">
                  <c:v>2.8616997954681749E-2</c:v>
                </c:pt>
                <c:pt idx="1529">
                  <c:v>2.8614263316553631E-2</c:v>
                </c:pt>
                <c:pt idx="1530">
                  <c:v>2.8611540915416935E-2</c:v>
                </c:pt>
                <c:pt idx="1531">
                  <c:v>2.8608830751249936E-2</c:v>
                </c:pt>
                <c:pt idx="1532">
                  <c:v>2.8606132824023963E-2</c:v>
                </c:pt>
                <c:pt idx="1533">
                  <c:v>2.8603447133716424E-2</c:v>
                </c:pt>
                <c:pt idx="1534">
                  <c:v>2.8600773680301256E-2</c:v>
                </c:pt>
                <c:pt idx="1535">
                  <c:v>2.8598112463754127E-2</c:v>
                </c:pt>
                <c:pt idx="1536">
                  <c:v>2.8595463484048973E-2</c:v>
                </c:pt>
                <c:pt idx="1537">
                  <c:v>2.8592826741163202E-2</c:v>
                </c:pt>
                <c:pt idx="1538">
                  <c:v>2.85892548828552E-2</c:v>
                </c:pt>
                <c:pt idx="1539">
                  <c:v>2.8586641946236481E-2</c:v>
                </c:pt>
                <c:pt idx="1540">
                  <c:v>2.8584041245377417E-2</c:v>
                </c:pt>
                <c:pt idx="1541">
                  <c:v>2.8581452780254295E-2</c:v>
                </c:pt>
                <c:pt idx="1542">
                  <c:v>2.8582677345480489E-2</c:v>
                </c:pt>
                <c:pt idx="1543">
                  <c:v>2.8577263255659367E-2</c:v>
                </c:pt>
                <c:pt idx="1544">
                  <c:v>2.8574712169820271E-2</c:v>
                </c:pt>
                <c:pt idx="1545">
                  <c:v>2.8572173320605063E-2</c:v>
                </c:pt>
                <c:pt idx="1546">
                  <c:v>2.8569646707991149E-2</c:v>
                </c:pt>
                <c:pt idx="1547">
                  <c:v>2.8567132331955077E-2</c:v>
                </c:pt>
                <c:pt idx="1548">
                  <c:v>2.8564630192473382E-2</c:v>
                </c:pt>
                <c:pt idx="1549">
                  <c:v>2.8562140289522607E-2</c:v>
                </c:pt>
                <c:pt idx="1550">
                  <c:v>2.8558354147952471E-2</c:v>
                </c:pt>
                <c:pt idx="1551">
                  <c:v>2.8555285100805072E-2</c:v>
                </c:pt>
                <c:pt idx="1552">
                  <c:v>2.8552830547268648E-2</c:v>
                </c:pt>
                <c:pt idx="1553">
                  <c:v>2.8550388228208767E-2</c:v>
                </c:pt>
                <c:pt idx="1554">
                  <c:v>2.854795814360056E-2</c:v>
                </c:pt>
                <c:pt idx="1555">
                  <c:v>2.8545540293422711E-2</c:v>
                </c:pt>
                <c:pt idx="1556">
                  <c:v>2.8543134677654791E-2</c:v>
                </c:pt>
                <c:pt idx="1557">
                  <c:v>2.8540741296271932E-2</c:v>
                </c:pt>
                <c:pt idx="1558">
                  <c:v>2.8538360149255482E-2</c:v>
                </c:pt>
                <c:pt idx="1559">
                  <c:v>2.8535991236583236E-2</c:v>
                </c:pt>
                <c:pt idx="1560">
                  <c:v>2.8532672531223782E-2</c:v>
                </c:pt>
                <c:pt idx="1561">
                  <c:v>2.8530327398512838E-2</c:v>
                </c:pt>
                <c:pt idx="1562">
                  <c:v>2.8527994499100311E-2</c:v>
                </c:pt>
                <c:pt idx="1563">
                  <c:v>2.8525673832965549E-2</c:v>
                </c:pt>
                <c:pt idx="1564">
                  <c:v>2.8526260113492317E-2</c:v>
                </c:pt>
                <c:pt idx="1565">
                  <c:v>2.8523965991963919E-2</c:v>
                </c:pt>
                <c:pt idx="1566">
                  <c:v>2.8521684106586741E-2</c:v>
                </c:pt>
                <c:pt idx="1567">
                  <c:v>2.8519414457339937E-2</c:v>
                </c:pt>
                <c:pt idx="1568">
                  <c:v>2.851618924559865E-2</c:v>
                </c:pt>
                <c:pt idx="1569">
                  <c:v>2.851394337180841E-2</c:v>
                </c:pt>
                <c:pt idx="1570">
                  <c:v>2.8511709733108476E-2</c:v>
                </c:pt>
                <c:pt idx="1571">
                  <c:v>2.8509488329477764E-2</c:v>
                </c:pt>
                <c:pt idx="1572">
                  <c:v>2.8507279160895193E-2</c:v>
                </c:pt>
                <c:pt idx="1573">
                  <c:v>2.8506053519440407E-2</c:v>
                </c:pt>
                <c:pt idx="1574">
                  <c:v>2.8503869522525784E-2</c:v>
                </c:pt>
                <c:pt idx="1575">
                  <c:v>2.8501697761578185E-2</c:v>
                </c:pt>
                <c:pt idx="1576">
                  <c:v>2.8499538236575014E-2</c:v>
                </c:pt>
                <c:pt idx="1577">
                  <c:v>2.8497390947496294E-2</c:v>
                </c:pt>
                <c:pt idx="1578">
                  <c:v>2.8495255894322908E-2</c:v>
                </c:pt>
                <c:pt idx="1579">
                  <c:v>2.849313307703313E-2</c:v>
                </c:pt>
                <c:pt idx="1580">
                  <c:v>2.8491022495610453E-2</c:v>
                </c:pt>
                <c:pt idx="1581">
                  <c:v>2.8488924150031424E-2</c:v>
                </c:pt>
                <c:pt idx="1582">
                  <c:v>2.8486838040280391E-2</c:v>
                </c:pt>
                <c:pt idx="1583">
                  <c:v>2.8484764166334775E-2</c:v>
                </c:pt>
                <c:pt idx="1584">
                  <c:v>2.8482702528176324E-2</c:v>
                </c:pt>
                <c:pt idx="1585">
                  <c:v>2.8480653125786792E-2</c:v>
                </c:pt>
                <c:pt idx="1586">
                  <c:v>2.8478615959145328E-2</c:v>
                </c:pt>
                <c:pt idx="1587">
                  <c:v>2.847659102823542E-2</c:v>
                </c:pt>
                <c:pt idx="1588">
                  <c:v>2.8474578333035353E-2</c:v>
                </c:pt>
                <c:pt idx="1589">
                  <c:v>2.8472577873528609E-2</c:v>
                </c:pt>
                <c:pt idx="1590">
                  <c:v>2.8469606297148828E-2</c:v>
                </c:pt>
                <c:pt idx="1591">
                  <c:v>2.8467629590760803E-2</c:v>
                </c:pt>
                <c:pt idx="1592">
                  <c:v>2.8465665119034412E-2</c:v>
                </c:pt>
                <c:pt idx="1593">
                  <c:v>2.8463712881954727E-2</c:v>
                </c:pt>
                <c:pt idx="1594">
                  <c:v>2.8461772879503296E-2</c:v>
                </c:pt>
                <c:pt idx="1595">
                  <c:v>2.8460832064991507E-2</c:v>
                </c:pt>
                <c:pt idx="1596">
                  <c:v>2.845891725481587E-2</c:v>
                </c:pt>
                <c:pt idx="1597">
                  <c:v>2.8457014680186722E-2</c:v>
                </c:pt>
                <c:pt idx="1598">
                  <c:v>2.8455124341088427E-2</c:v>
                </c:pt>
                <c:pt idx="1599">
                  <c:v>2.8453246237499258E-2</c:v>
                </c:pt>
                <c:pt idx="1600">
                  <c:v>2.845309654502352E-2</c:v>
                </c:pt>
                <c:pt idx="1601">
                  <c:v>2.8449526736785743E-2</c:v>
                </c:pt>
                <c:pt idx="1602">
                  <c:v>2.8449407926100876E-2</c:v>
                </c:pt>
                <c:pt idx="1603">
                  <c:v>2.8443870769482515E-2</c:v>
                </c:pt>
                <c:pt idx="1604">
                  <c:v>2.8442052381616456E-2</c:v>
                </c:pt>
                <c:pt idx="1605">
                  <c:v>2.8440246227217081E-2</c:v>
                </c:pt>
                <c:pt idx="1606">
                  <c:v>2.8438452306266626E-2</c:v>
                </c:pt>
                <c:pt idx="1607">
                  <c:v>2.8435405474656505E-2</c:v>
                </c:pt>
                <c:pt idx="1608">
                  <c:v>2.8434649384136534E-2</c:v>
                </c:pt>
                <c:pt idx="1609">
                  <c:v>2.843289391106385E-2</c:v>
                </c:pt>
                <c:pt idx="1610">
                  <c:v>2.8431150671374361E-2</c:v>
                </c:pt>
                <c:pt idx="1611">
                  <c:v>2.842941966505208E-2</c:v>
                </c:pt>
                <c:pt idx="1612">
                  <c:v>2.8426701654817241E-2</c:v>
                </c:pt>
                <c:pt idx="1613">
                  <c:v>2.842499437571443E-2</c:v>
                </c:pt>
                <c:pt idx="1614">
                  <c:v>2.8423299328962481E-2</c:v>
                </c:pt>
                <c:pt idx="1615">
                  <c:v>2.8421616514544331E-2</c:v>
                </c:pt>
                <c:pt idx="1616">
                  <c:v>2.8424958172855893E-2</c:v>
                </c:pt>
                <c:pt idx="1617">
                  <c:v>2.8423303541060912E-2</c:v>
                </c:pt>
                <c:pt idx="1618">
                  <c:v>2.8421661146399789E-2</c:v>
                </c:pt>
                <c:pt idx="1619">
                  <c:v>2.8420030988857217E-2</c:v>
                </c:pt>
                <c:pt idx="1620">
                  <c:v>2.8415396411269254E-2</c:v>
                </c:pt>
                <c:pt idx="1621">
                  <c:v>2.8412875163054217E-2</c:v>
                </c:pt>
                <c:pt idx="1622">
                  <c:v>2.8412192793117838E-2</c:v>
                </c:pt>
                <c:pt idx="1623">
                  <c:v>2.8410609335279141E-2</c:v>
                </c:pt>
                <c:pt idx="1624">
                  <c:v>2.8409038111577665E-2</c:v>
                </c:pt>
                <c:pt idx="1625">
                  <c:v>2.8410507022229105E-2</c:v>
                </c:pt>
                <c:pt idx="1626">
                  <c:v>2.8408962524088661E-2</c:v>
                </c:pt>
                <c:pt idx="1627">
                  <c:v>2.8407430262944313E-2</c:v>
                </c:pt>
                <c:pt idx="1628">
                  <c:v>2.8406922049412073E-2</c:v>
                </c:pt>
                <c:pt idx="1629">
                  <c:v>2.8405415017822028E-2</c:v>
                </c:pt>
                <c:pt idx="1630">
                  <c:v>2.840290690135604E-2</c:v>
                </c:pt>
                <c:pt idx="1631">
                  <c:v>2.8401423588058319E-2</c:v>
                </c:pt>
                <c:pt idx="1632">
                  <c:v>2.8399952511687813E-2</c:v>
                </c:pt>
                <c:pt idx="1633">
                  <c:v>2.8398493672228367E-2</c:v>
                </c:pt>
                <c:pt idx="1634">
                  <c:v>2.8398063428411533E-2</c:v>
                </c:pt>
                <c:pt idx="1635">
                  <c:v>2.8395612703989926E-2</c:v>
                </c:pt>
                <c:pt idx="1636">
                  <c:v>2.839419057518372E-2</c:v>
                </c:pt>
                <c:pt idx="1637">
                  <c:v>2.8392780683234999E-2</c:v>
                </c:pt>
                <c:pt idx="1638">
                  <c:v>2.8391383028129304E-2</c:v>
                </c:pt>
                <c:pt idx="1639">
                  <c:v>2.8389997609853883E-2</c:v>
                </c:pt>
                <c:pt idx="1640">
                  <c:v>2.838862442839598E-2</c:v>
                </c:pt>
                <c:pt idx="1641">
                  <c:v>2.8387263483742837E-2</c:v>
                </c:pt>
                <c:pt idx="1642">
                  <c:v>2.838284810664719E-2</c:v>
                </c:pt>
                <c:pt idx="1643">
                  <c:v>2.8381509328951015E-2</c:v>
                </c:pt>
                <c:pt idx="1644">
                  <c:v>2.8380182785125021E-2</c:v>
                </c:pt>
                <c:pt idx="1645">
                  <c:v>2.8378868475156908E-2</c:v>
                </c:pt>
                <c:pt idx="1646">
                  <c:v>2.8377566399036141E-2</c:v>
                </c:pt>
                <c:pt idx="1647">
                  <c:v>2.8379354787990078E-2</c:v>
                </c:pt>
                <c:pt idx="1648">
                  <c:v>2.8379106606885109E-2</c:v>
                </c:pt>
                <c:pt idx="1649">
                  <c:v>2.8376816449932889E-2</c:v>
                </c:pt>
                <c:pt idx="1650">
                  <c:v>2.8375565635946884E-2</c:v>
                </c:pt>
                <c:pt idx="1651">
                  <c:v>2.8374327058642335E-2</c:v>
                </c:pt>
                <c:pt idx="1652">
                  <c:v>2.8370518183593693E-2</c:v>
                </c:pt>
                <c:pt idx="1653">
                  <c:v>2.8372917604542917E-2</c:v>
                </c:pt>
                <c:pt idx="1654">
                  <c:v>2.8370684746689013E-2</c:v>
                </c:pt>
                <c:pt idx="1655">
                  <c:v>2.8366398235060982E-2</c:v>
                </c:pt>
                <c:pt idx="1656">
                  <c:v>2.8365218496755697E-2</c:v>
                </c:pt>
                <c:pt idx="1657">
                  <c:v>2.8364050992172138E-2</c:v>
                </c:pt>
                <c:pt idx="1658">
                  <c:v>2.8362895721297129E-2</c:v>
                </c:pt>
                <c:pt idx="1659">
                  <c:v>2.8360717517359468E-2</c:v>
                </c:pt>
                <c:pt idx="1660">
                  <c:v>2.8360621880632361E-2</c:v>
                </c:pt>
                <c:pt idx="1661">
                  <c:v>2.8359503310823275E-2</c:v>
                </c:pt>
                <c:pt idx="1662">
                  <c:v>2.8358396974680577E-2</c:v>
                </c:pt>
                <c:pt idx="1663">
                  <c:v>2.8357302872194606E-2</c:v>
                </c:pt>
                <c:pt idx="1664">
                  <c:v>2.8355181901964066E-2</c:v>
                </c:pt>
                <c:pt idx="1665">
                  <c:v>2.8354111476948773E-2</c:v>
                </c:pt>
                <c:pt idx="1666">
                  <c:v>2.8353053284597252E-2</c:v>
                </c:pt>
                <c:pt idx="1667">
                  <c:v>2.8352007324901507E-2</c:v>
                </c:pt>
                <c:pt idx="1668">
                  <c:v>2.835514344551367E-2</c:v>
                </c:pt>
                <c:pt idx="1669">
                  <c:v>2.8354125126544949E-2</c:v>
                </c:pt>
                <c:pt idx="1670">
                  <c:v>2.8353119044051037E-2</c:v>
                </c:pt>
                <c:pt idx="1671">
                  <c:v>2.8352125198024287E-2</c:v>
                </c:pt>
                <c:pt idx="1672">
                  <c:v>2.8347449669681366E-2</c:v>
                </c:pt>
                <c:pt idx="1673">
                  <c:v>2.8347034696332495E-2</c:v>
                </c:pt>
                <c:pt idx="1674">
                  <c:v>2.8346075163437158E-2</c:v>
                </c:pt>
                <c:pt idx="1675">
                  <c:v>2.8345127864085228E-2</c:v>
                </c:pt>
                <c:pt idx="1676">
                  <c:v>2.8344192798269684E-2</c:v>
                </c:pt>
                <c:pt idx="1677">
                  <c:v>2.834641908713496E-2</c:v>
                </c:pt>
                <c:pt idx="1678">
                  <c:v>2.8345510896113851E-2</c:v>
                </c:pt>
                <c:pt idx="1679">
                  <c:v>2.8344614941487618E-2</c:v>
                </c:pt>
                <c:pt idx="1680">
                  <c:v>2.8344783604815123E-2</c:v>
                </c:pt>
                <c:pt idx="1681">
                  <c:v>2.8343912928682668E-2</c:v>
                </c:pt>
                <c:pt idx="1682">
                  <c:v>2.8342000495886328E-2</c:v>
                </c:pt>
                <c:pt idx="1683">
                  <c:v>2.8341153486750308E-2</c:v>
                </c:pt>
                <c:pt idx="1684">
                  <c:v>2.8340318713967493E-2</c:v>
                </c:pt>
                <c:pt idx="1685">
                  <c:v>2.8336327713614919E-2</c:v>
                </c:pt>
                <c:pt idx="1686">
                  <c:v>2.8339743107806712E-2</c:v>
                </c:pt>
                <c:pt idx="1687">
                  <c:v>2.8337887813656662E-2</c:v>
                </c:pt>
                <c:pt idx="1688">
                  <c:v>2.8337101986205041E-2</c:v>
                </c:pt>
                <c:pt idx="1689">
                  <c:v>2.8336328395068357E-2</c:v>
                </c:pt>
                <c:pt idx="1690">
                  <c:v>2.8335567040238114E-2</c:v>
                </c:pt>
                <c:pt idx="1691">
                  <c:v>2.8335879219187125E-2</c:v>
                </c:pt>
                <c:pt idx="1692">
                  <c:v>2.833408103946802E-2</c:v>
                </c:pt>
                <c:pt idx="1693">
                  <c:v>2.8333356393513715E-2</c:v>
                </c:pt>
                <c:pt idx="1694">
                  <c:v>2.8329453538796973E-2</c:v>
                </c:pt>
                <c:pt idx="1695">
                  <c:v>2.8328750908638962E-2</c:v>
                </c:pt>
                <c:pt idx="1696">
                  <c:v>2.8328060511866242E-2</c:v>
                </c:pt>
                <c:pt idx="1697">
                  <c:v>2.8327382348469154E-2</c:v>
                </c:pt>
                <c:pt idx="1698">
                  <c:v>2.8329915841231491E-2</c:v>
                </c:pt>
                <c:pt idx="1699">
                  <c:v>2.8329261222017336E-2</c:v>
                </c:pt>
                <c:pt idx="1700">
                  <c:v>2.8328614507997129E-2</c:v>
                </c:pt>
                <c:pt idx="1701">
                  <c:v>2.8329041136481579E-2</c:v>
                </c:pt>
                <c:pt idx="1702">
                  <c:v>2.8327337662051557E-2</c:v>
                </c:pt>
                <c:pt idx="1703">
                  <c:v>2.8326703963377595E-2</c:v>
                </c:pt>
                <c:pt idx="1704">
                  <c:v>2.8326071036408888E-2</c:v>
                </c:pt>
                <c:pt idx="1705">
                  <c:v>2.8326502662952516E-2</c:v>
                </c:pt>
                <c:pt idx="1706">
                  <c:v>2.832480036410534E-2</c:v>
                </c:pt>
                <c:pt idx="1707">
                  <c:v>2.8319902387671902E-2</c:v>
                </c:pt>
                <c:pt idx="1708">
                  <c:v>2.8319258011166859E-2</c:v>
                </c:pt>
                <c:pt idx="1709">
                  <c:v>2.8318605650546225E-2</c:v>
                </c:pt>
                <c:pt idx="1710">
                  <c:v>2.8317943443771476E-2</c:v>
                </c:pt>
                <c:pt idx="1711">
                  <c:v>2.8314856747854774E-2</c:v>
                </c:pt>
                <c:pt idx="1712">
                  <c:v>2.831734671169657E-2</c:v>
                </c:pt>
                <c:pt idx="1713">
                  <c:v>2.8316643781510421E-2</c:v>
                </c:pt>
                <c:pt idx="1714">
                  <c:v>2.8315826095065274E-2</c:v>
                </c:pt>
                <c:pt idx="1715">
                  <c:v>2.8315202793872639E-2</c:v>
                </c:pt>
                <c:pt idx="1716">
                  <c:v>2.8315520610190433E-2</c:v>
                </c:pt>
                <c:pt idx="1717">
                  <c:v>2.8313714969922441E-2</c:v>
                </c:pt>
                <c:pt idx="1718">
                  <c:v>2.8311789771422013E-2</c:v>
                </c:pt>
                <c:pt idx="1719">
                  <c:v>2.8313233495156548E-2</c:v>
                </c:pt>
                <c:pt idx="1720">
                  <c:v>2.8312447703534343E-2</c:v>
                </c:pt>
                <c:pt idx="1721">
                  <c:v>2.8311650201952178E-2</c:v>
                </c:pt>
                <c:pt idx="1722">
                  <c:v>2.8310840990417876E-2</c:v>
                </c:pt>
                <c:pt idx="1723">
                  <c:v>2.831002006893665E-2</c:v>
                </c:pt>
                <c:pt idx="1724">
                  <c:v>2.8308138750903603E-2</c:v>
                </c:pt>
                <c:pt idx="1725">
                  <c:v>2.8307295312064832E-2</c:v>
                </c:pt>
                <c:pt idx="1726">
                  <c:v>2.8306440164217791E-2</c:v>
                </c:pt>
                <c:pt idx="1727">
                  <c:v>2.8305323483352213E-2</c:v>
                </c:pt>
                <c:pt idx="1728">
                  <c:v>2.8304694741527015E-2</c:v>
                </c:pt>
                <c:pt idx="1729">
                  <c:v>2.8304720364129472E-2</c:v>
                </c:pt>
                <c:pt idx="1730">
                  <c:v>2.8303945740721443E-2</c:v>
                </c:pt>
                <c:pt idx="1731">
                  <c:v>2.8303031139946328E-2</c:v>
                </c:pt>
                <c:pt idx="1732">
                  <c:v>2.8301971543294172E-2</c:v>
                </c:pt>
                <c:pt idx="1733">
                  <c:v>2.8301166808777756E-2</c:v>
                </c:pt>
                <c:pt idx="1734">
                  <c:v>2.8300217078399935E-2</c:v>
                </c:pt>
                <c:pt idx="1735">
                  <c:v>2.8299255638169898E-2</c:v>
                </c:pt>
                <c:pt idx="1736">
                  <c:v>2.8298282488098066E-2</c:v>
                </c:pt>
                <c:pt idx="1737">
                  <c:v>2.8297297628193135E-2</c:v>
                </c:pt>
                <c:pt idx="1738">
                  <c:v>2.8296301058462047E-2</c:v>
                </c:pt>
                <c:pt idx="1739">
                  <c:v>2.8295292778916976E-2</c:v>
                </c:pt>
                <c:pt idx="1740">
                  <c:v>2.8294272789563125E-2</c:v>
                </c:pt>
                <c:pt idx="1741">
                  <c:v>2.82932410904118E-2</c:v>
                </c:pt>
                <c:pt idx="1742">
                  <c:v>2.8292197681469941E-2</c:v>
                </c:pt>
                <c:pt idx="1743">
                  <c:v>2.8291142562749724E-2</c:v>
                </c:pt>
                <c:pt idx="1744">
                  <c:v>2.8290075734258086E-2</c:v>
                </c:pt>
                <c:pt idx="1745">
                  <c:v>2.8288842163216251E-2</c:v>
                </c:pt>
                <c:pt idx="1746">
                  <c:v>2.8286721753969003E-2</c:v>
                </c:pt>
                <c:pt idx="1747">
                  <c:v>2.8285777292707277E-2</c:v>
                </c:pt>
                <c:pt idx="1748">
                  <c:v>2.8284664548761058E-2</c:v>
                </c:pt>
                <c:pt idx="1749">
                  <c:v>2.8283540096006855E-2</c:v>
                </c:pt>
                <c:pt idx="1750">
                  <c:v>2.8283428858681188E-2</c:v>
                </c:pt>
                <c:pt idx="1751">
                  <c:v>2.8282280062072042E-2</c:v>
                </c:pt>
                <c:pt idx="1752">
                  <c:v>2.8280952813263795E-2</c:v>
                </c:pt>
                <c:pt idx="1753">
                  <c:v>2.8279947339788877E-2</c:v>
                </c:pt>
                <c:pt idx="1754">
                  <c:v>2.8278763414136581E-2</c:v>
                </c:pt>
                <c:pt idx="1755">
                  <c:v>2.8277567778824956E-2</c:v>
                </c:pt>
                <c:pt idx="1756">
                  <c:v>2.8276187000123142E-2</c:v>
                </c:pt>
                <c:pt idx="1757">
                  <c:v>2.8275141379263683E-2</c:v>
                </c:pt>
                <c:pt idx="1758">
                  <c:v>2.8273910615036625E-2</c:v>
                </c:pt>
                <c:pt idx="1759">
                  <c:v>2.827165158619158E-2</c:v>
                </c:pt>
                <c:pt idx="1760">
                  <c:v>2.8270398337213575E-2</c:v>
                </c:pt>
                <c:pt idx="1761">
                  <c:v>2.8269133379552322E-2</c:v>
                </c:pt>
                <c:pt idx="1762">
                  <c:v>2.8267856713219231E-2</c:v>
                </c:pt>
                <c:pt idx="1763">
                  <c:v>2.826537061451706E-2</c:v>
                </c:pt>
                <c:pt idx="1764">
                  <c:v>2.8265081572540218E-2</c:v>
                </c:pt>
                <c:pt idx="1765">
                  <c:v>2.826275727039107E-2</c:v>
                </c:pt>
                <c:pt idx="1766">
                  <c:v>2.8261433036750994E-2</c:v>
                </c:pt>
                <c:pt idx="1767">
                  <c:v>2.8260097095408554E-2</c:v>
                </c:pt>
                <c:pt idx="1768">
                  <c:v>2.8259757461064131E-2</c:v>
                </c:pt>
                <c:pt idx="1769">
                  <c:v>2.8257390089659218E-2</c:v>
                </c:pt>
                <c:pt idx="1770">
                  <c:v>2.8256019025278079E-2</c:v>
                </c:pt>
                <c:pt idx="1771">
                  <c:v>2.8255641437227641E-2</c:v>
                </c:pt>
                <c:pt idx="1772">
                  <c:v>2.825525021287489E-2</c:v>
                </c:pt>
                <c:pt idx="1773">
                  <c:v>2.8253842132831893E-2</c:v>
                </c:pt>
                <c:pt idx="1774">
                  <c:v>2.8252422343350257E-2</c:v>
                </c:pt>
                <c:pt idx="1775">
                  <c:v>2.825099084444389E-2</c:v>
                </c:pt>
                <c:pt idx="1776">
                  <c:v>2.824854722660386E-2</c:v>
                </c:pt>
                <c:pt idx="1777">
                  <c:v>2.8246675689090762E-2</c:v>
                </c:pt>
                <c:pt idx="1778">
                  <c:v>2.8245206667688656E-2</c:v>
                </c:pt>
                <c:pt idx="1779">
                  <c:v>2.8243725937824659E-2</c:v>
                </c:pt>
                <c:pt idx="1780">
                  <c:v>2.8243229830905971E-2</c:v>
                </c:pt>
                <c:pt idx="1781">
                  <c:v>2.824172473019582E-2</c:v>
                </c:pt>
                <c:pt idx="1782">
                  <c:v>2.8240207920154772E-2</c:v>
                </c:pt>
                <c:pt idx="1783">
                  <c:v>2.8238679400797599E-2</c:v>
                </c:pt>
                <c:pt idx="1784">
                  <c:v>2.8237139172139072E-2</c:v>
                </c:pt>
                <c:pt idx="1785">
                  <c:v>2.8235587234192224E-2</c:v>
                </c:pt>
                <c:pt idx="1786">
                  <c:v>2.8234023586968346E-2</c:v>
                </c:pt>
                <c:pt idx="1787">
                  <c:v>2.8232448230484822E-2</c:v>
                </c:pt>
                <c:pt idx="1788">
                  <c:v>2.8230861164752947E-2</c:v>
                </c:pt>
                <c:pt idx="1789">
                  <c:v>2.8229262389789223E-2</c:v>
                </c:pt>
                <c:pt idx="1790">
                  <c:v>2.822765190560669E-2</c:v>
                </c:pt>
                <c:pt idx="1791">
                  <c:v>2.8226029712219245E-2</c:v>
                </c:pt>
                <c:pt idx="1792">
                  <c:v>2.82243958096434E-2</c:v>
                </c:pt>
                <c:pt idx="1793">
                  <c:v>2.8222750197891316E-2</c:v>
                </c:pt>
                <c:pt idx="1794">
                  <c:v>2.8221092876978635E-2</c:v>
                </c:pt>
                <c:pt idx="1795">
                  <c:v>2.8219423846920128E-2</c:v>
                </c:pt>
                <c:pt idx="1796">
                  <c:v>2.8217743107730564E-2</c:v>
                </c:pt>
                <c:pt idx="1797">
                  <c:v>2.8216050659424716E-2</c:v>
                </c:pt>
                <c:pt idx="1798">
                  <c:v>2.8213367480774441E-2</c:v>
                </c:pt>
                <c:pt idx="1799">
                  <c:v>2.8211652584566108E-2</c:v>
                </c:pt>
                <c:pt idx="1800">
                  <c:v>2.8209925980191907E-2</c:v>
                </c:pt>
                <c:pt idx="1801">
                  <c:v>2.8212091846433238E-2</c:v>
                </c:pt>
                <c:pt idx="1802">
                  <c:v>2.8207412781690758E-2</c:v>
                </c:pt>
                <c:pt idx="1803">
                  <c:v>2.8205650079010419E-2</c:v>
                </c:pt>
                <c:pt idx="1804">
                  <c:v>2.8203875667321531E-2</c:v>
                </c:pt>
                <c:pt idx="1805">
                  <c:v>2.8202089546640611E-2</c:v>
                </c:pt>
                <c:pt idx="1806">
                  <c:v>2.8200291716981553E-2</c:v>
                </c:pt>
                <c:pt idx="1807">
                  <c:v>2.8198482178364345E-2</c:v>
                </c:pt>
                <c:pt idx="1808">
                  <c:v>2.8196660930802017E-2</c:v>
                </c:pt>
                <c:pt idx="1809">
                  <c:v>2.8194827974311082E-2</c:v>
                </c:pt>
                <c:pt idx="1810">
                  <c:v>2.8191751651406246E-2</c:v>
                </c:pt>
                <c:pt idx="1811">
                  <c:v>2.8189194217207003E-2</c:v>
                </c:pt>
                <c:pt idx="1812">
                  <c:v>2.818732809795943E-2</c:v>
                </c:pt>
                <c:pt idx="1813">
                  <c:v>2.8185450271656087E-2</c:v>
                </c:pt>
                <c:pt idx="1814">
                  <c:v>2.8184401443839029E-2</c:v>
                </c:pt>
                <c:pt idx="1815">
                  <c:v>2.8181386936501518E-2</c:v>
                </c:pt>
                <c:pt idx="1816">
                  <c:v>2.8179746550567764E-2</c:v>
                </c:pt>
                <c:pt idx="1817">
                  <c:v>2.8177821896200328E-2</c:v>
                </c:pt>
                <c:pt idx="1818">
                  <c:v>2.8175885534860612E-2</c:v>
                </c:pt>
                <c:pt idx="1819">
                  <c:v>2.8173937466562826E-2</c:v>
                </c:pt>
                <c:pt idx="1820">
                  <c:v>2.817102013585536E-2</c:v>
                </c:pt>
                <c:pt idx="1821">
                  <c:v>2.8169049643565574E-2</c:v>
                </c:pt>
                <c:pt idx="1822">
                  <c:v>2.8167067445269735E-2</c:v>
                </c:pt>
                <c:pt idx="1823">
                  <c:v>2.8165073540985804E-2</c:v>
                </c:pt>
                <c:pt idx="1824">
                  <c:v>2.8165928566943915E-2</c:v>
                </c:pt>
                <c:pt idx="1825">
                  <c:v>2.8163908269896867E-2</c:v>
                </c:pt>
                <c:pt idx="1826">
                  <c:v>2.8161876264214888E-2</c:v>
                </c:pt>
                <c:pt idx="1827">
                  <c:v>2.8159832549914485E-2</c:v>
                </c:pt>
                <c:pt idx="1828">
                  <c:v>2.8156827607211637E-2</c:v>
                </c:pt>
                <c:pt idx="1829">
                  <c:v>2.8154761473082799E-2</c:v>
                </c:pt>
                <c:pt idx="1830">
                  <c:v>2.8152683631289668E-2</c:v>
                </c:pt>
                <c:pt idx="1831">
                  <c:v>2.8150594081851575E-2</c:v>
                </c:pt>
                <c:pt idx="1832">
                  <c:v>2.8149438349780842E-2</c:v>
                </c:pt>
                <c:pt idx="1833">
                  <c:v>2.8147324384157419E-2</c:v>
                </c:pt>
                <c:pt idx="1834">
                  <c:v>2.8145198710046778E-2</c:v>
                </c:pt>
                <c:pt idx="1835">
                  <c:v>2.8143061327466287E-2</c:v>
                </c:pt>
                <c:pt idx="1836">
                  <c:v>2.8140912236435067E-2</c:v>
                </c:pt>
                <c:pt idx="1837">
                  <c:v>2.8138751436973097E-2</c:v>
                </c:pt>
                <c:pt idx="1838">
                  <c:v>2.8136578929099498E-2</c:v>
                </c:pt>
                <c:pt idx="1839">
                  <c:v>2.8134394712833383E-2</c:v>
                </c:pt>
                <c:pt idx="1840">
                  <c:v>2.8132198788192998E-2</c:v>
                </c:pt>
                <c:pt idx="1841">
                  <c:v>2.8129991155200065E-2</c:v>
                </c:pt>
                <c:pt idx="1842">
                  <c:v>2.8127771813873697E-2</c:v>
                </c:pt>
                <c:pt idx="1843">
                  <c:v>2.8125540764233011E-2</c:v>
                </c:pt>
                <c:pt idx="1844">
                  <c:v>2.8123298006297991E-2</c:v>
                </c:pt>
                <c:pt idx="1845">
                  <c:v>2.8121043540087754E-2</c:v>
                </c:pt>
                <c:pt idx="1846">
                  <c:v>2.8118777365624889E-2</c:v>
                </c:pt>
                <c:pt idx="1847">
                  <c:v>2.8116499482927639E-2</c:v>
                </c:pt>
                <c:pt idx="1848">
                  <c:v>2.8114209892016861E-2</c:v>
                </c:pt>
                <c:pt idx="1849">
                  <c:v>2.8111908592911669E-2</c:v>
                </c:pt>
                <c:pt idx="1850">
                  <c:v>2.8108668214998595E-2</c:v>
                </c:pt>
                <c:pt idx="1851">
                  <c:v>2.8106344516656279E-2</c:v>
                </c:pt>
                <c:pt idx="1852">
                  <c:v>2.8104009111077466E-2</c:v>
                </c:pt>
                <c:pt idx="1853">
                  <c:v>2.8101661998280601E-2</c:v>
                </c:pt>
                <c:pt idx="1854">
                  <c:v>2.810299606919003E-2</c:v>
                </c:pt>
                <c:pt idx="1855">
                  <c:v>2.8097854927387311E-2</c:v>
                </c:pt>
                <c:pt idx="1856">
                  <c:v>2.8095471671511184E-2</c:v>
                </c:pt>
                <c:pt idx="1857">
                  <c:v>2.8093076707610073E-2</c:v>
                </c:pt>
                <c:pt idx="1858">
                  <c:v>2.8090670035702224E-2</c:v>
                </c:pt>
                <c:pt idx="1859">
                  <c:v>2.8088251655811965E-2</c:v>
                </c:pt>
                <c:pt idx="1860">
                  <c:v>2.8085821567959281E-2</c:v>
                </c:pt>
                <c:pt idx="1861">
                  <c:v>2.8083379772167631E-2</c:v>
                </c:pt>
                <c:pt idx="1862">
                  <c:v>2.8082404580021498E-2</c:v>
                </c:pt>
                <c:pt idx="1863">
                  <c:v>2.8077546978027394E-2</c:v>
                </c:pt>
                <c:pt idx="1864">
                  <c:v>2.8075071087239178E-2</c:v>
                </c:pt>
                <c:pt idx="1865">
                  <c:v>2.8072583489491168E-2</c:v>
                </c:pt>
                <c:pt idx="1866">
                  <c:v>2.8070084184803563E-2</c:v>
                </c:pt>
                <c:pt idx="1867">
                  <c:v>2.8067573173197448E-2</c:v>
                </c:pt>
                <c:pt idx="1868">
                  <c:v>2.8065050454697416E-2</c:v>
                </c:pt>
                <c:pt idx="1869">
                  <c:v>2.8062516029324552E-2</c:v>
                </c:pt>
                <c:pt idx="1870">
                  <c:v>2.8059969897100811E-2</c:v>
                </c:pt>
                <c:pt idx="1871">
                  <c:v>2.805741205804816E-2</c:v>
                </c:pt>
                <c:pt idx="1872">
                  <c:v>2.8053937671681517E-2</c:v>
                </c:pt>
                <c:pt idx="1873">
                  <c:v>2.8051357455605164E-2</c:v>
                </c:pt>
                <c:pt idx="1874">
                  <c:v>2.8048765533656983E-2</c:v>
                </c:pt>
                <c:pt idx="1875">
                  <c:v>2.8046161905860956E-2</c:v>
                </c:pt>
                <c:pt idx="1876">
                  <c:v>2.8045347897509374E-2</c:v>
                </c:pt>
                <c:pt idx="1877">
                  <c:v>2.8042718777705769E-2</c:v>
                </c:pt>
                <c:pt idx="1878">
                  <c:v>2.80400779503455E-2</c:v>
                </c:pt>
                <c:pt idx="1879">
                  <c:v>2.8037425415453766E-2</c:v>
                </c:pt>
                <c:pt idx="1880">
                  <c:v>2.8033864703068862E-2</c:v>
                </c:pt>
                <c:pt idx="1881">
                  <c:v>2.8031189796992883E-2</c:v>
                </c:pt>
                <c:pt idx="1882">
                  <c:v>2.8028503184342732E-2</c:v>
                </c:pt>
                <c:pt idx="1883">
                  <c:v>2.8025804865141248E-2</c:v>
                </c:pt>
                <c:pt idx="1884">
                  <c:v>2.8023094839413027E-2</c:v>
                </c:pt>
                <c:pt idx="1885">
                  <c:v>2.8021264349247621E-2</c:v>
                </c:pt>
                <c:pt idx="1886">
                  <c:v>2.8018529862295968E-2</c:v>
                </c:pt>
                <c:pt idx="1887">
                  <c:v>2.8015783668003127E-2</c:v>
                </c:pt>
                <c:pt idx="1888">
                  <c:v>2.8013025766395173E-2</c:v>
                </c:pt>
                <c:pt idx="1889">
                  <c:v>2.8010256157496426E-2</c:v>
                </c:pt>
                <c:pt idx="1890">
                  <c:v>2.8007474841329486E-2</c:v>
                </c:pt>
                <c:pt idx="1891">
                  <c:v>2.8004681817921279E-2</c:v>
                </c:pt>
                <c:pt idx="1892">
                  <c:v>2.8001877087296137E-2</c:v>
                </c:pt>
                <c:pt idx="1893">
                  <c:v>2.7999060649479258E-2</c:v>
                </c:pt>
                <c:pt idx="1894">
                  <c:v>2.799623250449584E-2</c:v>
                </c:pt>
                <c:pt idx="1895">
                  <c:v>2.7993392652371076E-2</c:v>
                </c:pt>
                <c:pt idx="1896">
                  <c:v>2.7990541093128429E-2</c:v>
                </c:pt>
                <c:pt idx="1897">
                  <c:v>2.7987677826796571E-2</c:v>
                </c:pt>
                <c:pt idx="1898">
                  <c:v>2.7984802853397224E-2</c:v>
                </c:pt>
                <c:pt idx="1899">
                  <c:v>2.7984545296224742E-2</c:v>
                </c:pt>
                <c:pt idx="1900">
                  <c:v>2.7979017785506408E-2</c:v>
                </c:pt>
                <c:pt idx="1901">
                  <c:v>2.7976107691067072E-2</c:v>
                </c:pt>
                <c:pt idx="1902">
                  <c:v>2.7972312587940092E-2</c:v>
                </c:pt>
                <c:pt idx="1903">
                  <c:v>2.7969380142856846E-2</c:v>
                </c:pt>
                <c:pt idx="1904">
                  <c:v>2.7966435991744931E-2</c:v>
                </c:pt>
                <c:pt idx="1905">
                  <c:v>2.7963480134629817E-2</c:v>
                </c:pt>
                <c:pt idx="1906">
                  <c:v>2.7960512571536096E-2</c:v>
                </c:pt>
                <c:pt idx="1907">
                  <c:v>2.7958401279132152E-2</c:v>
                </c:pt>
                <c:pt idx="1908">
                  <c:v>2.7955409236506319E-2</c:v>
                </c:pt>
                <c:pt idx="1909">
                  <c:v>2.7952405487102327E-2</c:v>
                </c:pt>
                <c:pt idx="1910">
                  <c:v>2.7949390030947988E-2</c:v>
                </c:pt>
                <c:pt idx="1911">
                  <c:v>2.7946362868068491E-2</c:v>
                </c:pt>
                <c:pt idx="1912">
                  <c:v>2.7943323998491646E-2</c:v>
                </c:pt>
                <c:pt idx="1913">
                  <c:v>2.7940273422246122E-2</c:v>
                </c:pt>
                <c:pt idx="1914">
                  <c:v>2.7938493203044572E-2</c:v>
                </c:pt>
                <c:pt idx="1915">
                  <c:v>2.7932418270111725E-2</c:v>
                </c:pt>
                <c:pt idx="1916">
                  <c:v>2.7929334723236998E-2</c:v>
                </c:pt>
                <c:pt idx="1917">
                  <c:v>2.7926239471554481E-2</c:v>
                </c:pt>
                <c:pt idx="1918">
                  <c:v>2.7923132515091709E-2</c:v>
                </c:pt>
                <c:pt idx="1919">
                  <c:v>2.7920422386946895E-2</c:v>
                </c:pt>
                <c:pt idx="1920">
                  <c:v>2.7916435337313139E-2</c:v>
                </c:pt>
                <c:pt idx="1921">
                  <c:v>2.7913291594574119E-2</c:v>
                </c:pt>
                <c:pt idx="1922">
                  <c:v>2.7910136147168529E-2</c:v>
                </c:pt>
                <c:pt idx="1923">
                  <c:v>2.7906968995123016E-2</c:v>
                </c:pt>
                <c:pt idx="1924">
                  <c:v>2.7902940467003371E-2</c:v>
                </c:pt>
                <c:pt idx="1925">
                  <c:v>2.7899750988158743E-2</c:v>
                </c:pt>
                <c:pt idx="1926">
                  <c:v>2.78965498056289E-2</c:v>
                </c:pt>
                <c:pt idx="1927">
                  <c:v>2.7893336919445285E-2</c:v>
                </c:pt>
                <c:pt idx="1928">
                  <c:v>2.7894338412283854E-2</c:v>
                </c:pt>
                <c:pt idx="1929">
                  <c:v>2.7891096687982092E-2</c:v>
                </c:pt>
                <c:pt idx="1930">
                  <c:v>2.7887843255743585E-2</c:v>
                </c:pt>
                <c:pt idx="1931">
                  <c:v>2.7884578115601494E-2</c:v>
                </c:pt>
                <c:pt idx="1932">
                  <c:v>2.7878778849731386E-2</c:v>
                </c:pt>
                <c:pt idx="1933">
                  <c:v>2.7873611001367638E-2</c:v>
                </c:pt>
                <c:pt idx="1934">
                  <c:v>2.7872196571665484E-2</c:v>
                </c:pt>
                <c:pt idx="1935">
                  <c:v>2.786888787485884E-2</c:v>
                </c:pt>
                <c:pt idx="1936">
                  <c:v>2.7868076797354355E-2</c:v>
                </c:pt>
                <c:pt idx="1937">
                  <c:v>2.7864741410409847E-2</c:v>
                </c:pt>
                <c:pt idx="1938">
                  <c:v>2.7861394315770949E-2</c:v>
                </c:pt>
                <c:pt idx="1939">
                  <c:v>2.7858035513466578E-2</c:v>
                </c:pt>
                <c:pt idx="1940">
                  <c:v>2.7855496942968246E-2</c:v>
                </c:pt>
                <c:pt idx="1941">
                  <c:v>2.7852113628367977E-2</c:v>
                </c:pt>
                <c:pt idx="1942">
                  <c:v>2.7847888860875251E-2</c:v>
                </c:pt>
                <c:pt idx="1943">
                  <c:v>2.7844483228221067E-2</c:v>
                </c:pt>
                <c:pt idx="1944">
                  <c:v>2.7841065888056175E-2</c:v>
                </c:pt>
                <c:pt idx="1945">
                  <c:v>2.7835157128758416E-2</c:v>
                </c:pt>
                <c:pt idx="1946">
                  <c:v>2.783502142937961E-2</c:v>
                </c:pt>
                <c:pt idx="1947">
                  <c:v>2.7830743622813618E-2</c:v>
                </c:pt>
                <c:pt idx="1948">
                  <c:v>2.7827279452921402E-2</c:v>
                </c:pt>
                <c:pt idx="1949">
                  <c:v>2.7823803575674096E-2</c:v>
                </c:pt>
                <c:pt idx="1950">
                  <c:v>2.7820315991105724E-2</c:v>
                </c:pt>
                <c:pt idx="1951">
                  <c:v>2.7816816699246891E-2</c:v>
                </c:pt>
                <c:pt idx="1952">
                  <c:v>2.7813305700130769E-2</c:v>
                </c:pt>
                <c:pt idx="1953">
                  <c:v>2.780978299378627E-2</c:v>
                </c:pt>
                <c:pt idx="1954">
                  <c:v>2.780379869212159E-2</c:v>
                </c:pt>
                <c:pt idx="1955">
                  <c:v>2.7800255898122326E-2</c:v>
                </c:pt>
                <c:pt idx="1956">
                  <c:v>2.779670139958506E-2</c:v>
                </c:pt>
                <c:pt idx="1957">
                  <c:v>2.779313519689279E-2</c:v>
                </c:pt>
                <c:pt idx="1958">
                  <c:v>2.7789557469290259E-2</c:v>
                </c:pt>
                <c:pt idx="1959">
                  <c:v>2.778840289409391E-2</c:v>
                </c:pt>
                <c:pt idx="1960">
                  <c:v>2.7785612012947648E-2</c:v>
                </c:pt>
                <c:pt idx="1961">
                  <c:v>2.7781191058404424E-2</c:v>
                </c:pt>
                <c:pt idx="1962">
                  <c:v>2.7777572040529257E-2</c:v>
                </c:pt>
                <c:pt idx="1963">
                  <c:v>2.7773945224849137E-2</c:v>
                </c:pt>
                <c:pt idx="1964">
                  <c:v>2.7767136913787353E-2</c:v>
                </c:pt>
                <c:pt idx="1965">
                  <c:v>2.7767478194903852E-2</c:v>
                </c:pt>
                <c:pt idx="1966">
                  <c:v>2.7763025007526389E-2</c:v>
                </c:pt>
                <c:pt idx="1967">
                  <c:v>2.7756149245948158E-2</c:v>
                </c:pt>
                <c:pt idx="1968">
                  <c:v>2.775249582971373E-2</c:v>
                </c:pt>
                <c:pt idx="1969">
                  <c:v>2.7748838768632211E-2</c:v>
                </c:pt>
                <c:pt idx="1970">
                  <c:v>2.7745178794947201E-2</c:v>
                </c:pt>
                <c:pt idx="1971">
                  <c:v>2.7742320847327757E-2</c:v>
                </c:pt>
                <c:pt idx="1972">
                  <c:v>2.773785184088684E-2</c:v>
                </c:pt>
                <c:pt idx="1973">
                  <c:v>2.7734184937412643E-2</c:v>
                </c:pt>
                <c:pt idx="1974">
                  <c:v>2.7730515749651907E-2</c:v>
                </c:pt>
                <c:pt idx="1975">
                  <c:v>2.7726844277609075E-2</c:v>
                </c:pt>
                <c:pt idx="1976">
                  <c:v>2.7722368356969406E-2</c:v>
                </c:pt>
                <c:pt idx="1977">
                  <c:v>2.7718692761616832E-2</c:v>
                </c:pt>
                <c:pt idx="1978">
                  <c:v>2.7715014882139007E-2</c:v>
                </c:pt>
                <c:pt idx="1979">
                  <c:v>2.7711334718542223E-2</c:v>
                </c:pt>
                <c:pt idx="1980">
                  <c:v>2.7711654168269911E-2</c:v>
                </c:pt>
                <c:pt idx="1981">
                  <c:v>2.7707967207126712E-2</c:v>
                </c:pt>
                <c:pt idx="1982">
                  <c:v>2.7704277961196684E-2</c:v>
                </c:pt>
                <c:pt idx="1983">
                  <c:v>2.7696878390656689E-2</c:v>
                </c:pt>
                <c:pt idx="1984">
                  <c:v>2.7694496834514568E-2</c:v>
                </c:pt>
                <c:pt idx="1985">
                  <c:v>2.7690802073632267E-2</c:v>
                </c:pt>
                <c:pt idx="1986">
                  <c:v>2.7687105028401434E-2</c:v>
                </c:pt>
                <c:pt idx="1987">
                  <c:v>2.7683405698827337E-2</c:v>
                </c:pt>
                <c:pt idx="1988">
                  <c:v>2.7679704084916122E-2</c:v>
                </c:pt>
                <c:pt idx="1989">
                  <c:v>2.7678389266228481E-2</c:v>
                </c:pt>
                <c:pt idx="1990">
                  <c:v>2.7674681742246191E-2</c:v>
                </c:pt>
                <c:pt idx="1991">
                  <c:v>2.7670971933535751E-2</c:v>
                </c:pt>
                <c:pt idx="1992">
                  <c:v>2.7668054854040062E-2</c:v>
                </c:pt>
                <c:pt idx="1993">
                  <c:v>2.7664340028264227E-2</c:v>
                </c:pt>
                <c:pt idx="1994">
                  <c:v>2.7659828799110352E-2</c:v>
                </c:pt>
                <c:pt idx="1995">
                  <c:v>2.7656109851557888E-2</c:v>
                </c:pt>
                <c:pt idx="1996">
                  <c:v>2.7652388619311286E-2</c:v>
                </c:pt>
                <c:pt idx="1997">
                  <c:v>2.7646286765635145E-2</c:v>
                </c:pt>
                <c:pt idx="1998">
                  <c:v>2.7645731626864237E-2</c:v>
                </c:pt>
                <c:pt idx="1999">
                  <c:v>2.7641211214475551E-2</c:v>
                </c:pt>
                <c:pt idx="2000">
                  <c:v>2.7637480843519587E-2</c:v>
                </c:pt>
                <c:pt idx="2001">
                  <c:v>2.7633748187902651E-2</c:v>
                </c:pt>
                <c:pt idx="2002">
                  <c:v>2.7630013247631549E-2</c:v>
                </c:pt>
                <c:pt idx="2003">
                  <c:v>2.7627066105209621E-2</c:v>
                </c:pt>
                <c:pt idx="2004">
                  <c:v>2.76225365131532E-2</c:v>
                </c:pt>
                <c:pt idx="2005">
                  <c:v>2.7618794718957861E-2</c:v>
                </c:pt>
                <c:pt idx="2006">
                  <c:v>2.7612684420285853E-2</c:v>
                </c:pt>
                <c:pt idx="2007">
                  <c:v>2.7608939405200116E-2</c:v>
                </c:pt>
                <c:pt idx="2008">
                  <c:v>2.7605192105904636E-2</c:v>
                </c:pt>
                <c:pt idx="2009">
                  <c:v>2.7601442522409075E-2</c:v>
                </c:pt>
                <c:pt idx="2010">
                  <c:v>2.7600051478706082E-2</c:v>
                </c:pt>
                <c:pt idx="2011">
                  <c:v>2.7596295976845955E-2</c:v>
                </c:pt>
                <c:pt idx="2012">
                  <c:v>2.7592538190398835E-2</c:v>
                </c:pt>
                <c:pt idx="2013">
                  <c:v>2.7589563704492958E-2</c:v>
                </c:pt>
                <c:pt idx="2014">
                  <c:v>2.7585015763766596E-2</c:v>
                </c:pt>
                <c:pt idx="2015">
                  <c:v>2.7581251123595933E-2</c:v>
                </c:pt>
                <c:pt idx="2016">
                  <c:v>2.7577484198864643E-2</c:v>
                </c:pt>
                <c:pt idx="2017">
                  <c:v>2.7574498771969606E-2</c:v>
                </c:pt>
                <c:pt idx="2018">
                  <c:v>2.7569943495744847E-2</c:v>
                </c:pt>
                <c:pt idx="2019">
                  <c:v>2.7563038164939435E-2</c:v>
                </c:pt>
                <c:pt idx="2020">
                  <c:v>2.7559263906774767E-2</c:v>
                </c:pt>
                <c:pt idx="2021">
                  <c:v>2.7555487364621989E-2</c:v>
                </c:pt>
                <c:pt idx="2022">
                  <c:v>2.7551708538485542E-2</c:v>
                </c:pt>
                <c:pt idx="2023">
                  <c:v>2.7544744455506486E-2</c:v>
                </c:pt>
                <c:pt idx="2024">
                  <c:v>2.7543302322767145E-2</c:v>
                </c:pt>
                <c:pt idx="2025">
                  <c:v>2.7540295201020543E-2</c:v>
                </c:pt>
                <c:pt idx="2026">
                  <c:v>2.7534404819072655E-2</c:v>
                </c:pt>
                <c:pt idx="2027">
                  <c:v>2.7531934144288568E-2</c:v>
                </c:pt>
                <c:pt idx="2028">
                  <c:v>2.7528918813807403E-2</c:v>
                </c:pt>
                <c:pt idx="2029">
                  <c:v>2.7524343938245984E-2</c:v>
                </c:pt>
                <c:pt idx="2030">
                  <c:v>2.7519224911185525E-2</c:v>
                </c:pt>
                <c:pt idx="2031">
                  <c:v>2.7517521868769258E-2</c:v>
                </c:pt>
                <c:pt idx="2032">
                  <c:v>2.7513718318713475E-2</c:v>
                </c:pt>
                <c:pt idx="2033">
                  <c:v>2.75099124844831E-2</c:v>
                </c:pt>
                <c:pt idx="2034">
                  <c:v>2.7506104366081616E-2</c:v>
                </c:pt>
                <c:pt idx="2035">
                  <c:v>2.7502293963518575E-2</c:v>
                </c:pt>
                <c:pt idx="2036">
                  <c:v>2.7497706269475446E-2</c:v>
                </c:pt>
                <c:pt idx="2037">
                  <c:v>2.7493891752104465E-2</c:v>
                </c:pt>
                <c:pt idx="2038">
                  <c:v>2.7488984016530049E-2</c:v>
                </c:pt>
                <c:pt idx="2039">
                  <c:v>2.7486255865337622E-2</c:v>
                </c:pt>
                <c:pt idx="2040">
                  <c:v>2.7482434495954933E-2</c:v>
                </c:pt>
                <c:pt idx="2041">
                  <c:v>2.7478837093563462E-2</c:v>
                </c:pt>
                <c:pt idx="2042">
                  <c:v>2.7475557189559414E-2</c:v>
                </c:pt>
                <c:pt idx="2043">
                  <c:v>2.7471728513929834E-2</c:v>
                </c:pt>
                <c:pt idx="2044">
                  <c:v>2.7467350087776891E-2</c:v>
                </c:pt>
                <c:pt idx="2045">
                  <c:v>2.7464064310365865E-2</c:v>
                </c:pt>
                <c:pt idx="2046">
                  <c:v>2.7460228782446246E-2</c:v>
                </c:pt>
                <c:pt idx="2047">
                  <c:v>2.7456390970443272E-2</c:v>
                </c:pt>
                <c:pt idx="2048">
                  <c:v>2.7452550874363019E-2</c:v>
                </c:pt>
                <c:pt idx="2049">
                  <c:v>2.7448708494213311E-2</c:v>
                </c:pt>
                <c:pt idx="2050">
                  <c:v>2.7444863830000232E-2</c:v>
                </c:pt>
                <c:pt idx="2051">
                  <c:v>2.7441016881730732E-2</c:v>
                </c:pt>
                <c:pt idx="2052">
                  <c:v>2.7437167649410021E-2</c:v>
                </c:pt>
                <c:pt idx="2053">
                  <c:v>2.7433316133048526E-2</c:v>
                </c:pt>
                <c:pt idx="2054">
                  <c:v>2.7429462332649725E-2</c:v>
                </c:pt>
                <c:pt idx="2055">
                  <c:v>2.7425606248220567E-2</c:v>
                </c:pt>
                <c:pt idx="2056">
                  <c:v>2.7421747879768005E-2</c:v>
                </c:pt>
                <c:pt idx="2057">
                  <c:v>2.7417335519068584E-2</c:v>
                </c:pt>
                <c:pt idx="2058">
                  <c:v>2.7412707321799075E-2</c:v>
                </c:pt>
                <c:pt idx="2059">
                  <c:v>2.7409394527053734E-2</c:v>
                </c:pt>
                <c:pt idx="2060">
                  <c:v>2.7405527479120877E-2</c:v>
                </c:pt>
                <c:pt idx="2061">
                  <c:v>2.740165814732964E-2</c:v>
                </c:pt>
                <c:pt idx="2062">
                  <c:v>2.739854970494951E-2</c:v>
                </c:pt>
                <c:pt idx="2063">
                  <c:v>2.7394675348525129E-2</c:v>
                </c:pt>
                <c:pt idx="2064">
                  <c:v>2.7390244715913899E-2</c:v>
                </c:pt>
                <c:pt idx="2065">
                  <c:v>2.7386919783774718E-2</c:v>
                </c:pt>
                <c:pt idx="2066">
                  <c:v>2.7383038575462589E-2</c:v>
                </c:pt>
                <c:pt idx="2067">
                  <c:v>2.7379155083200907E-2</c:v>
                </c:pt>
                <c:pt idx="2068">
                  <c:v>2.7374714009667633E-2</c:v>
                </c:pt>
                <c:pt idx="2069">
                  <c:v>2.7371381246859297E-2</c:v>
                </c:pt>
                <c:pt idx="2070">
                  <c:v>2.7367490902791537E-2</c:v>
                </c:pt>
                <c:pt idx="2071">
                  <c:v>2.7362839218699839E-2</c:v>
                </c:pt>
                <c:pt idx="2072">
                  <c:v>2.7358944764912692E-2</c:v>
                </c:pt>
                <c:pt idx="2073">
                  <c:v>2.73550480273471E-2</c:v>
                </c:pt>
                <c:pt idx="2074">
                  <c:v>2.7351149006010975E-2</c:v>
                </c:pt>
                <c:pt idx="2075">
                  <c:v>2.7346690185181936E-2</c:v>
                </c:pt>
                <c:pt idx="2076">
                  <c:v>2.7342786270073388E-2</c:v>
                </c:pt>
                <c:pt idx="2077">
                  <c:v>2.7338880071213635E-2</c:v>
                </c:pt>
                <c:pt idx="2078">
                  <c:v>2.7334971588612332E-2</c:v>
                </c:pt>
                <c:pt idx="2079">
                  <c:v>2.7331060822274749E-2</c:v>
                </c:pt>
                <c:pt idx="2080">
                  <c:v>2.7327147772207041E-2</c:v>
                </c:pt>
                <c:pt idx="2081">
                  <c:v>2.7322478029253361E-2</c:v>
                </c:pt>
                <c:pt idx="2082">
                  <c:v>2.7318560871143482E-2</c:v>
                </c:pt>
                <c:pt idx="2083">
                  <c:v>2.73153949196943E-2</c:v>
                </c:pt>
                <c:pt idx="2084">
                  <c:v>2.7312225759515928E-2</c:v>
                </c:pt>
                <c:pt idx="2085">
                  <c:v>2.7308300831072801E-2</c:v>
                </c:pt>
                <c:pt idx="2086">
                  <c:v>2.7304373618812196E-2</c:v>
                </c:pt>
                <c:pt idx="2087">
                  <c:v>2.7300444122739315E-2</c:v>
                </c:pt>
                <c:pt idx="2088">
                  <c:v>2.7295761158207355E-2</c:v>
                </c:pt>
                <c:pt idx="2089">
                  <c:v>2.7290703248762239E-2</c:v>
                </c:pt>
                <c:pt idx="2090">
                  <c:v>2.7286766709295092E-2</c:v>
                </c:pt>
                <c:pt idx="2091">
                  <c:v>2.7282827886174244E-2</c:v>
                </c:pt>
                <c:pt idx="2092">
                  <c:v>2.7279635990241396E-2</c:v>
                </c:pt>
                <c:pt idx="2093">
                  <c:v>2.7275692138935864E-2</c:v>
                </c:pt>
                <c:pt idx="2094">
                  <c:v>2.7271746003868457E-2</c:v>
                </c:pt>
                <c:pt idx="2095">
                  <c:v>2.7267797585044388E-2</c:v>
                </c:pt>
                <c:pt idx="2096">
                  <c:v>2.7263846882474081E-2</c:v>
                </c:pt>
                <c:pt idx="2097">
                  <c:v>2.7259893896161017E-2</c:v>
                </c:pt>
                <c:pt idx="2098">
                  <c:v>2.7255938626113009E-2</c:v>
                </c:pt>
                <c:pt idx="2099">
                  <c:v>2.7251981072337884E-2</c:v>
                </c:pt>
                <c:pt idx="2100">
                  <c:v>2.724802123484172E-2</c:v>
                </c:pt>
                <c:pt idx="2101">
                  <c:v>2.7244059113633205E-2</c:v>
                </c:pt>
                <c:pt idx="2102">
                  <c:v>2.7240094708715818E-2</c:v>
                </c:pt>
                <c:pt idx="2103">
                  <c:v>2.7236128020098244E-2</c:v>
                </c:pt>
                <c:pt idx="2104">
                  <c:v>2.7232159047788303E-2</c:v>
                </c:pt>
                <c:pt idx="2105">
                  <c:v>2.7228187791792081E-2</c:v>
                </c:pt>
                <c:pt idx="2106">
                  <c:v>2.7224214252116526E-2</c:v>
                </c:pt>
                <c:pt idx="2107">
                  <c:v>2.7220238428768587E-2</c:v>
                </c:pt>
                <c:pt idx="2108">
                  <c:v>2.721626032175609E-2</c:v>
                </c:pt>
                <c:pt idx="2109">
                  <c:v>2.7212279931082505E-2</c:v>
                </c:pt>
                <c:pt idx="2110">
                  <c:v>2.720755636178759E-2</c:v>
                </c:pt>
                <c:pt idx="2111">
                  <c:v>2.720357186702884E-2</c:v>
                </c:pt>
                <c:pt idx="2112">
                  <c:v>2.7199585088759564E-2</c:v>
                </c:pt>
                <c:pt idx="2113">
                  <c:v>2.7195596026986794E-2</c:v>
                </c:pt>
                <c:pt idx="2114">
                  <c:v>2.7194560804646321E-2</c:v>
                </c:pt>
                <c:pt idx="2115">
                  <c:v>2.7188349630606515E-2</c:v>
                </c:pt>
                <c:pt idx="2116">
                  <c:v>2.71843532545182E-2</c:v>
                </c:pt>
                <c:pt idx="2117">
                  <c:v>2.7180354594827011E-2</c:v>
                </c:pt>
                <c:pt idx="2118">
                  <c:v>2.7176353651539035E-2</c:v>
                </c:pt>
                <c:pt idx="2119">
                  <c:v>2.7172350424662955E-2</c:v>
                </c:pt>
                <c:pt idx="2120">
                  <c:v>2.7168344914203987E-2</c:v>
                </c:pt>
                <c:pt idx="2121">
                  <c:v>2.7164337120169951E-2</c:v>
                </c:pt>
                <c:pt idx="2122">
                  <c:v>2.7159018726263588E-2</c:v>
                </c:pt>
                <c:pt idx="2123">
                  <c:v>2.7154844947337331E-2</c:v>
                </c:pt>
                <c:pt idx="2124">
                  <c:v>2.7150831232306771E-2</c:v>
                </c:pt>
                <c:pt idx="2125">
                  <c:v>2.7146815233980881E-2</c:v>
                </c:pt>
                <c:pt idx="2126">
                  <c:v>2.7142796952367654E-2</c:v>
                </c:pt>
                <c:pt idx="2127">
                  <c:v>2.7138776387475083E-2</c:v>
                </c:pt>
                <c:pt idx="2128">
                  <c:v>2.7134753539308498E-2</c:v>
                </c:pt>
                <c:pt idx="2129">
                  <c:v>2.7130728407875004E-2</c:v>
                </c:pt>
                <c:pt idx="2130">
                  <c:v>2.7126700993182595E-2</c:v>
                </c:pt>
                <c:pt idx="2131">
                  <c:v>2.71226712952366E-2</c:v>
                </c:pt>
                <c:pt idx="2132">
                  <c:v>2.7117908623431098E-2</c:v>
                </c:pt>
                <c:pt idx="2133">
                  <c:v>2.7113874824919702E-2</c:v>
                </c:pt>
                <c:pt idx="2134">
                  <c:v>2.7109838743300672E-2</c:v>
                </c:pt>
                <c:pt idx="2135">
                  <c:v>2.7105800378582089E-2</c:v>
                </c:pt>
                <c:pt idx="2136">
                  <c:v>2.7103946185390922E-2</c:v>
                </c:pt>
                <c:pt idx="2137">
                  <c:v>2.7099901855105472E-2</c:v>
                </c:pt>
                <c:pt idx="2138">
                  <c:v>2.7095855241363986E-2</c:v>
                </c:pt>
                <c:pt idx="2139">
                  <c:v>2.7091806344173418E-2</c:v>
                </c:pt>
                <c:pt idx="2140">
                  <c:v>2.7087028220081313E-2</c:v>
                </c:pt>
                <c:pt idx="2141">
                  <c:v>2.708297522301983E-2</c:v>
                </c:pt>
                <c:pt idx="2142">
                  <c:v>2.7078919942654253E-2</c:v>
                </c:pt>
                <c:pt idx="2143">
                  <c:v>2.7074862378995999E-2</c:v>
                </c:pt>
                <c:pt idx="2144">
                  <c:v>2.7070802532047706E-2</c:v>
                </c:pt>
                <c:pt idx="2145">
                  <c:v>2.7067465008994637E-2</c:v>
                </c:pt>
                <c:pt idx="2146">
                  <c:v>2.7063400127859467E-2</c:v>
                </c:pt>
                <c:pt idx="2147">
                  <c:v>2.7059332963331694E-2</c:v>
                </c:pt>
                <c:pt idx="2148">
                  <c:v>2.7055263515417396E-2</c:v>
                </c:pt>
                <c:pt idx="2149">
                  <c:v>2.7051191784124393E-2</c:v>
                </c:pt>
                <c:pt idx="2150">
                  <c:v>2.7047117769460508E-2</c:v>
                </c:pt>
                <c:pt idx="2151">
                  <c:v>2.7043041471432692E-2</c:v>
                </c:pt>
                <c:pt idx="2152">
                  <c:v>2.7038962890047893E-2</c:v>
                </c:pt>
                <c:pt idx="2153">
                  <c:v>2.7034882025313064E-2</c:v>
                </c:pt>
                <c:pt idx="2154">
                  <c:v>2.7030798877236022E-2</c:v>
                </c:pt>
                <c:pt idx="2155">
                  <c:v>2.7026713445822852E-2</c:v>
                </c:pt>
                <c:pt idx="2156">
                  <c:v>2.7022625731079636E-2</c:v>
                </c:pt>
                <c:pt idx="2157">
                  <c:v>2.7018535733015929E-2</c:v>
                </c:pt>
                <c:pt idx="2158">
                  <c:v>2.7014443451637817E-2</c:v>
                </c:pt>
                <c:pt idx="2159">
                  <c:v>2.7010348886953115E-2</c:v>
                </c:pt>
                <c:pt idx="2160">
                  <c:v>2.7006252038967039E-2</c:v>
                </c:pt>
                <c:pt idx="2161">
                  <c:v>2.7002152907687413E-2</c:v>
                </c:pt>
                <c:pt idx="2162">
                  <c:v>2.6997334852628955E-2</c:v>
                </c:pt>
                <c:pt idx="2163">
                  <c:v>2.6993231624530562E-2</c:v>
                </c:pt>
                <c:pt idx="2164">
                  <c:v>2.6989126113284429E-2</c:v>
                </c:pt>
                <c:pt idx="2165">
                  <c:v>2.6985018318898466E-2</c:v>
                </c:pt>
                <c:pt idx="2166">
                  <c:v>2.6980908241377943E-2</c:v>
                </c:pt>
                <c:pt idx="2167">
                  <c:v>2.6977510171262927E-2</c:v>
                </c:pt>
                <c:pt idx="2168">
                  <c:v>2.6973395057132605E-2</c:v>
                </c:pt>
                <c:pt idx="2169">
                  <c:v>2.6969277659766939E-2</c:v>
                </c:pt>
                <c:pt idx="2170">
                  <c:v>2.6965157979172018E-2</c:v>
                </c:pt>
                <c:pt idx="2171">
                  <c:v>2.6961036015356529E-2</c:v>
                </c:pt>
                <c:pt idx="2172">
                  <c:v>2.6957746115852676E-2</c:v>
                </c:pt>
                <c:pt idx="2173">
                  <c:v>2.6952785238089038E-2</c:v>
                </c:pt>
                <c:pt idx="2174">
                  <c:v>2.6949488235364322E-2</c:v>
                </c:pt>
                <c:pt idx="2175">
                  <c:v>2.6943104270091389E-2</c:v>
                </c:pt>
                <c:pt idx="2176">
                  <c:v>2.6938971832926484E-2</c:v>
                </c:pt>
                <c:pt idx="2177">
                  <c:v>2.6934837112830401E-2</c:v>
                </c:pt>
                <c:pt idx="2178">
                  <c:v>2.693070010980847E-2</c:v>
                </c:pt>
                <c:pt idx="2179">
                  <c:v>2.6923602793349488E-2</c:v>
                </c:pt>
                <c:pt idx="2180">
                  <c:v>2.6921827415959498E-2</c:v>
                </c:pt>
                <c:pt idx="2181">
                  <c:v>2.6917683238072421E-2</c:v>
                </c:pt>
                <c:pt idx="2182">
                  <c:v>2.6913536777287916E-2</c:v>
                </c:pt>
                <c:pt idx="2183">
                  <c:v>2.6909388033613979E-2</c:v>
                </c:pt>
                <c:pt idx="2184">
                  <c:v>2.6904530777019816E-2</c:v>
                </c:pt>
                <c:pt idx="2185">
                  <c:v>2.6900377939971191E-2</c:v>
                </c:pt>
                <c:pt idx="2186">
                  <c:v>2.6896222820174193E-2</c:v>
                </c:pt>
                <c:pt idx="2187">
                  <c:v>2.6892065417637806E-2</c:v>
                </c:pt>
                <c:pt idx="2188">
                  <c:v>2.6891427330264409E-2</c:v>
                </c:pt>
                <c:pt idx="2189">
                  <c:v>2.6887262997512585E-2</c:v>
                </c:pt>
                <c:pt idx="2190">
                  <c:v>2.6883096381433193E-2</c:v>
                </c:pt>
                <c:pt idx="2191">
                  <c:v>2.6878927482035582E-2</c:v>
                </c:pt>
                <c:pt idx="2192">
                  <c:v>2.6872649048976086E-2</c:v>
                </c:pt>
                <c:pt idx="2193">
                  <c:v>2.6866091952358322E-2</c:v>
                </c:pt>
                <c:pt idx="2194">
                  <c:v>2.6864302674880491E-2</c:v>
                </c:pt>
                <c:pt idx="2195">
                  <c:v>2.6860126063441375E-2</c:v>
                </c:pt>
                <c:pt idx="2196">
                  <c:v>2.6855947169082909E-2</c:v>
                </c:pt>
                <c:pt idx="2197">
                  <c:v>2.6853866136361985E-2</c:v>
                </c:pt>
                <c:pt idx="2198">
                  <c:v>2.6849681253936709E-2</c:v>
                </c:pt>
                <c:pt idx="2199">
                  <c:v>2.6845494088254443E-2</c:v>
                </c:pt>
                <c:pt idx="2200">
                  <c:v>2.6842003243702263E-2</c:v>
                </c:pt>
                <c:pt idx="2201">
                  <c:v>2.6837811036995854E-2</c:v>
                </c:pt>
                <c:pt idx="2202">
                  <c:v>2.68329188917176E-2</c:v>
                </c:pt>
                <c:pt idx="2203">
                  <c:v>2.6828722593070311E-2</c:v>
                </c:pt>
                <c:pt idx="2204">
                  <c:v>2.6824524011198354E-2</c:v>
                </c:pt>
                <c:pt idx="2205">
                  <c:v>2.6820323146113625E-2</c:v>
                </c:pt>
                <c:pt idx="2206">
                  <c:v>2.6816815753240943E-2</c:v>
                </c:pt>
                <c:pt idx="2207">
                  <c:v>2.6811914566327127E-2</c:v>
                </c:pt>
                <c:pt idx="2208">
                  <c:v>2.6807706851640661E-2</c:v>
                </c:pt>
                <c:pt idx="2209">
                  <c:v>2.6803496853769492E-2</c:v>
                </c:pt>
                <c:pt idx="2210">
                  <c:v>2.6799284572722123E-2</c:v>
                </c:pt>
                <c:pt idx="2211">
                  <c:v>2.67950700085028E-2</c:v>
                </c:pt>
                <c:pt idx="2212">
                  <c:v>2.6790853161120884E-2</c:v>
                </c:pt>
                <c:pt idx="2213">
                  <c:v>2.6786634030584029E-2</c:v>
                </c:pt>
                <c:pt idx="2214">
                  <c:v>2.6780336699730976E-2</c:v>
                </c:pt>
                <c:pt idx="2215">
                  <c:v>2.6776114431285771E-2</c:v>
                </c:pt>
                <c:pt idx="2216">
                  <c:v>2.6771889880067033E-2</c:v>
                </c:pt>
                <c:pt idx="2217">
                  <c:v>2.6767663046082673E-2</c:v>
                </c:pt>
                <c:pt idx="2218">
                  <c:v>2.6763433929337083E-2</c:v>
                </c:pt>
                <c:pt idx="2219">
                  <c:v>2.6761271301529201E-2</c:v>
                </c:pt>
                <c:pt idx="2220">
                  <c:v>2.675772528015875E-2</c:v>
                </c:pt>
                <c:pt idx="2221">
                  <c:v>2.6752798793611827E-2</c:v>
                </c:pt>
                <c:pt idx="2222">
                  <c:v>2.6748559115016397E-2</c:v>
                </c:pt>
                <c:pt idx="2223">
                  <c:v>2.6744317153341707E-2</c:v>
                </c:pt>
                <c:pt idx="2224">
                  <c:v>2.673687925681997E-2</c:v>
                </c:pt>
                <c:pt idx="2225">
                  <c:v>2.6736513086022814E-2</c:v>
                </c:pt>
                <c:pt idx="2226">
                  <c:v>2.6731577569915229E-2</c:v>
                </c:pt>
                <c:pt idx="2227">
                  <c:v>2.6724583358852527E-2</c:v>
                </c:pt>
                <c:pt idx="2228">
                  <c:v>2.6720331892504667E-2</c:v>
                </c:pt>
                <c:pt idx="2229">
                  <c:v>2.6716078143596E-2</c:v>
                </c:pt>
                <c:pt idx="2230">
                  <c:v>2.671182211213452E-2</c:v>
                </c:pt>
                <c:pt idx="2231">
                  <c:v>2.6707563798125555E-2</c:v>
                </c:pt>
                <c:pt idx="2232">
                  <c:v>2.6703303201577988E-2</c:v>
                </c:pt>
                <c:pt idx="2233">
                  <c:v>2.6699040322498924E-2</c:v>
                </c:pt>
                <c:pt idx="2234">
                  <c:v>2.6694775160895468E-2</c:v>
                </c:pt>
                <c:pt idx="2235">
                  <c:v>2.6690507716772949E-2</c:v>
                </c:pt>
                <c:pt idx="2236">
                  <c:v>2.6685556483912808E-2</c:v>
                </c:pt>
                <c:pt idx="2237">
                  <c:v>2.668128495339385E-2</c:v>
                </c:pt>
                <c:pt idx="2238">
                  <c:v>2.6677011140496559E-2</c:v>
                </c:pt>
                <c:pt idx="2239">
                  <c:v>2.667273504522992E-2</c:v>
                </c:pt>
                <c:pt idx="2240">
                  <c:v>2.6671854500984062E-2</c:v>
                </c:pt>
                <c:pt idx="2241">
                  <c:v>2.6667571445165114E-2</c:v>
                </c:pt>
                <c:pt idx="2242">
                  <c:v>2.6663286106409778E-2</c:v>
                </c:pt>
                <c:pt idx="2243">
                  <c:v>2.66589984847291E-2</c:v>
                </c:pt>
                <c:pt idx="2244">
                  <c:v>2.6650901467732583E-2</c:v>
                </c:pt>
                <c:pt idx="2245">
                  <c:v>2.6648384920775359E-2</c:v>
                </c:pt>
                <c:pt idx="2246">
                  <c:v>2.6644091889731738E-2</c:v>
                </c:pt>
                <c:pt idx="2247">
                  <c:v>2.6639796576141215E-2</c:v>
                </c:pt>
                <c:pt idx="2248">
                  <c:v>2.6637526132659937E-2</c:v>
                </c:pt>
                <c:pt idx="2249">
                  <c:v>2.6633224813566694E-2</c:v>
                </c:pt>
                <c:pt idx="2250">
                  <c:v>2.6628921211602537E-2</c:v>
                </c:pt>
                <c:pt idx="2251">
                  <c:v>2.6624615326768318E-2</c:v>
                </c:pt>
                <c:pt idx="2252">
                  <c:v>2.662098092998293E-2</c:v>
                </c:pt>
                <c:pt idx="2253">
                  <c:v>2.6616669998748208E-2</c:v>
                </c:pt>
                <c:pt idx="2254">
                  <c:v>2.6611683975141371E-2</c:v>
                </c:pt>
                <c:pt idx="2255">
                  <c:v>2.6607368958916189E-2</c:v>
                </c:pt>
                <c:pt idx="2256">
                  <c:v>2.6603051659860912E-2</c:v>
                </c:pt>
                <c:pt idx="2257">
                  <c:v>2.6596717901782516E-2</c:v>
                </c:pt>
                <c:pt idx="2258">
                  <c:v>2.6595081098325056E-2</c:v>
                </c:pt>
                <c:pt idx="2259">
                  <c:v>2.6590086065802945E-2</c:v>
                </c:pt>
                <c:pt idx="2260">
                  <c:v>2.6585759635509774E-2</c:v>
                </c:pt>
                <c:pt idx="2261">
                  <c:v>2.6581430922428179E-2</c:v>
                </c:pt>
                <c:pt idx="2262">
                  <c:v>2.6577099926561557E-2</c:v>
                </c:pt>
                <c:pt idx="2263">
                  <c:v>2.6572766647920111E-2</c:v>
                </c:pt>
                <c:pt idx="2264">
                  <c:v>2.6568431086514053E-2</c:v>
                </c:pt>
                <c:pt idx="2265">
                  <c:v>2.6564093242345932E-2</c:v>
                </c:pt>
                <c:pt idx="2266">
                  <c:v>2.6557751943865511E-2</c:v>
                </c:pt>
                <c:pt idx="2267">
                  <c:v>2.6553410980896204E-2</c:v>
                </c:pt>
                <c:pt idx="2268">
                  <c:v>2.6549067735535482E-2</c:v>
                </c:pt>
                <c:pt idx="2269">
                  <c:v>2.6544722207790368E-2</c:v>
                </c:pt>
                <c:pt idx="2270">
                  <c:v>2.6540374397669646E-2</c:v>
                </c:pt>
                <c:pt idx="2271">
                  <c:v>2.6538018239821961E-2</c:v>
                </c:pt>
                <c:pt idx="2272">
                  <c:v>2.6534328551657573E-2</c:v>
                </c:pt>
                <c:pt idx="2273">
                  <c:v>2.6529308310587939E-2</c:v>
                </c:pt>
                <c:pt idx="2274">
                  <c:v>2.6524949921932002E-2</c:v>
                </c:pt>
                <c:pt idx="2275">
                  <c:v>2.6520589250594789E-2</c:v>
                </c:pt>
                <c:pt idx="2276">
                  <c:v>2.6513031728923636E-2</c:v>
                </c:pt>
                <c:pt idx="2277">
                  <c:v>2.6512522778854998E-2</c:v>
                </c:pt>
                <c:pt idx="2278">
                  <c:v>2.6507493540563511E-2</c:v>
                </c:pt>
                <c:pt idx="2279">
                  <c:v>2.6501141400917638E-2</c:v>
                </c:pt>
                <c:pt idx="2280">
                  <c:v>2.6496770767451067E-2</c:v>
                </c:pt>
                <c:pt idx="2281">
                  <c:v>2.6492397851693213E-2</c:v>
                </c:pt>
                <c:pt idx="2282">
                  <c:v>2.6488022653649353E-2</c:v>
                </c:pt>
                <c:pt idx="2283">
                  <c:v>2.6483645173326513E-2</c:v>
                </c:pt>
                <c:pt idx="2284">
                  <c:v>2.6479265410732596E-2</c:v>
                </c:pt>
                <c:pt idx="2285">
                  <c:v>2.6474883365877267E-2</c:v>
                </c:pt>
                <c:pt idx="2286">
                  <c:v>2.6473128573751087E-2</c:v>
                </c:pt>
                <c:pt idx="2287">
                  <c:v>2.6466112429405209E-2</c:v>
                </c:pt>
                <c:pt idx="2288">
                  <c:v>2.6461067087960366E-2</c:v>
                </c:pt>
                <c:pt idx="2289">
                  <c:v>2.6456676398793455E-2</c:v>
                </c:pt>
                <c:pt idx="2290">
                  <c:v>2.6452283427516043E-2</c:v>
                </c:pt>
                <c:pt idx="2291">
                  <c:v>2.644788817413346E-2</c:v>
                </c:pt>
                <c:pt idx="2292">
                  <c:v>2.6446108594996038E-2</c:v>
                </c:pt>
                <c:pt idx="2293">
                  <c:v>2.6441706836708809E-2</c:v>
                </c:pt>
                <c:pt idx="2294">
                  <c:v>2.6437302795885721E-2</c:v>
                </c:pt>
                <c:pt idx="2295">
                  <c:v>2.6432896472536976E-2</c:v>
                </c:pt>
                <c:pt idx="2296">
                  <c:v>2.6426530245253328E-2</c:v>
                </c:pt>
                <c:pt idx="2297">
                  <c:v>2.642212081383026E-2</c:v>
                </c:pt>
                <c:pt idx="2298">
                  <c:v>2.6417709100239769E-2</c:v>
                </c:pt>
                <c:pt idx="2299">
                  <c:v>2.6410771796572863E-2</c:v>
                </c:pt>
                <c:pt idx="2300">
                  <c:v>2.6408878826600441E-2</c:v>
                </c:pt>
                <c:pt idx="2301">
                  <c:v>2.6406410599830021E-2</c:v>
                </c:pt>
                <c:pt idx="2302">
                  <c:v>2.6401988299015966E-2</c:v>
                </c:pt>
                <c:pt idx="2303">
                  <c:v>2.6397563715738332E-2</c:v>
                </c:pt>
                <c:pt idx="2304">
                  <c:v>2.6393785472598304E-2</c:v>
                </c:pt>
                <c:pt idx="2305">
                  <c:v>2.6386763205146727E-2</c:v>
                </c:pt>
                <c:pt idx="2306">
                  <c:v>2.6384276271203884E-2</c:v>
                </c:pt>
                <c:pt idx="2307">
                  <c:v>2.6379842558151866E-2</c:v>
                </c:pt>
                <c:pt idx="2308">
                  <c:v>2.6375406562675386E-2</c:v>
                </c:pt>
                <c:pt idx="2309">
                  <c:v>2.6370968284781249E-2</c:v>
                </c:pt>
                <c:pt idx="2310">
                  <c:v>2.6366527724479654E-2</c:v>
                </c:pt>
                <c:pt idx="2311">
                  <c:v>2.6362730095610829E-2</c:v>
                </c:pt>
                <c:pt idx="2312">
                  <c:v>2.6357639756683867E-2</c:v>
                </c:pt>
                <c:pt idx="2313">
                  <c:v>2.6353192349203278E-2</c:v>
                </c:pt>
                <c:pt idx="2314">
                  <c:v>2.634874265934755E-2</c:v>
                </c:pt>
                <c:pt idx="2315">
                  <c:v>2.6344933950638014E-2</c:v>
                </c:pt>
                <c:pt idx="2316">
                  <c:v>2.6339836432535336E-2</c:v>
                </c:pt>
                <c:pt idx="2317">
                  <c:v>2.6335379895596707E-2</c:v>
                </c:pt>
                <c:pt idx="2318">
                  <c:v>2.6328995585604316E-2</c:v>
                </c:pt>
                <c:pt idx="2319">
                  <c:v>2.6324535948317167E-2</c:v>
                </c:pt>
                <c:pt idx="2320">
                  <c:v>2.6320074029033007E-2</c:v>
                </c:pt>
                <c:pt idx="2321">
                  <c:v>2.6315609827760624E-2</c:v>
                </c:pt>
                <c:pt idx="2322">
                  <c:v>2.6311143344507924E-2</c:v>
                </c:pt>
                <c:pt idx="2323">
                  <c:v>2.6308592744993507E-2</c:v>
                </c:pt>
                <c:pt idx="2324">
                  <c:v>2.6304120231804767E-2</c:v>
                </c:pt>
                <c:pt idx="2325">
                  <c:v>2.630028381627765E-2</c:v>
                </c:pt>
                <c:pt idx="2326">
                  <c:v>2.6295168358568891E-2</c:v>
                </c:pt>
                <c:pt idx="2327">
                  <c:v>2.6290688998534508E-2</c:v>
                </c:pt>
                <c:pt idx="2328">
                  <c:v>2.6286207356236387E-2</c:v>
                </c:pt>
                <c:pt idx="2329">
                  <c:v>2.6282359855110994E-2</c:v>
                </c:pt>
                <c:pt idx="2330">
                  <c:v>2.6277237224875283E-2</c:v>
                </c:pt>
                <c:pt idx="2331">
                  <c:v>2.6270842307328828E-2</c:v>
                </c:pt>
                <c:pt idx="2332">
                  <c:v>2.6265717986349024E-2</c:v>
                </c:pt>
                <c:pt idx="2333">
                  <c:v>2.6261226891385547E-2</c:v>
                </c:pt>
                <c:pt idx="2334">
                  <c:v>2.6256733514641972E-2</c:v>
                </c:pt>
                <c:pt idx="2335">
                  <c:v>2.6249667883939232E-2</c:v>
                </c:pt>
                <c:pt idx="2336">
                  <c:v>2.6245801419175471E-2</c:v>
                </c:pt>
                <c:pt idx="2337">
                  <c:v>2.6240667113906824E-2</c:v>
                </c:pt>
                <c:pt idx="2338">
                  <c:v>2.6236163306271543E-2</c:v>
                </c:pt>
                <c:pt idx="2339">
                  <c:v>2.6231657216898796E-2</c:v>
                </c:pt>
                <c:pt idx="2340">
                  <c:v>2.6227779664210641E-2</c:v>
                </c:pt>
                <c:pt idx="2341">
                  <c:v>2.6222638192975545E-2</c:v>
                </c:pt>
                <c:pt idx="2342">
                  <c:v>2.6218125258440139E-2</c:v>
                </c:pt>
                <c:pt idx="2343">
                  <c:v>2.6214239388742757E-2</c:v>
                </c:pt>
                <c:pt idx="2344">
                  <c:v>2.6210350239316525E-2</c:v>
                </c:pt>
                <c:pt idx="2345">
                  <c:v>2.620582947774969E-2</c:v>
                </c:pt>
                <c:pt idx="2346">
                  <c:v>2.62013064342821E-2</c:v>
                </c:pt>
                <c:pt idx="2347">
                  <c:v>2.6196781108922446E-2</c:v>
                </c:pt>
                <c:pt idx="2348">
                  <c:v>2.6191626626930271E-2</c:v>
                </c:pt>
                <c:pt idx="2349">
                  <c:v>2.6185802696504879E-2</c:v>
                </c:pt>
                <c:pt idx="2350">
                  <c:v>2.6181270365117321E-2</c:v>
                </c:pt>
                <c:pt idx="2351">
                  <c:v>2.6176735751980467E-2</c:v>
                </c:pt>
                <c:pt idx="2352">
                  <c:v>2.6172823624993579E-2</c:v>
                </c:pt>
                <c:pt idx="2353">
                  <c:v>2.6168283956494204E-2</c:v>
                </c:pt>
                <c:pt idx="2354">
                  <c:v>2.6163742006160104E-2</c:v>
                </c:pt>
                <c:pt idx="2355">
                  <c:v>2.6159197773998239E-2</c:v>
                </c:pt>
                <c:pt idx="2356">
                  <c:v>2.6154651260019895E-2</c:v>
                </c:pt>
                <c:pt idx="2357">
                  <c:v>2.6150102464229424E-2</c:v>
                </c:pt>
                <c:pt idx="2358">
                  <c:v>2.6145551386636379E-2</c:v>
                </c:pt>
                <c:pt idx="2359">
                  <c:v>2.614099802724771E-2</c:v>
                </c:pt>
                <c:pt idx="2360">
                  <c:v>2.6136442386072978E-2</c:v>
                </c:pt>
                <c:pt idx="2361">
                  <c:v>2.6131884463118264E-2</c:v>
                </c:pt>
                <c:pt idx="2362">
                  <c:v>2.6127324258393127E-2</c:v>
                </c:pt>
                <c:pt idx="2363">
                  <c:v>2.6122761771905381E-2</c:v>
                </c:pt>
                <c:pt idx="2364">
                  <c:v>2.6118197003661983E-2</c:v>
                </c:pt>
                <c:pt idx="2365">
                  <c:v>2.6113629953669882E-2</c:v>
                </c:pt>
                <c:pt idx="2366">
                  <c:v>2.6109060621940374E-2</c:v>
                </c:pt>
                <c:pt idx="2367">
                  <c:v>2.6104489008478671E-2</c:v>
                </c:pt>
                <c:pt idx="2368">
                  <c:v>2.6099915113293463E-2</c:v>
                </c:pt>
                <c:pt idx="2369">
                  <c:v>2.6095338936391696E-2</c:v>
                </c:pt>
                <c:pt idx="2370">
                  <c:v>2.6090144580260054E-2</c:v>
                </c:pt>
                <c:pt idx="2371">
                  <c:v>2.6085564333765007E-2</c:v>
                </c:pt>
                <c:pt idx="2372">
                  <c:v>2.6080981805684054E-2</c:v>
                </c:pt>
                <c:pt idx="2373">
                  <c:v>2.6078854554043854E-2</c:v>
                </c:pt>
                <c:pt idx="2374">
                  <c:v>2.6072423826433447E-2</c:v>
                </c:pt>
                <c:pt idx="2375">
                  <c:v>2.6067833959406997E-2</c:v>
                </c:pt>
                <c:pt idx="2376">
                  <c:v>2.6063241810721338E-2</c:v>
                </c:pt>
                <c:pt idx="2377">
                  <c:v>2.605864738038342E-2</c:v>
                </c:pt>
                <c:pt idx="2378">
                  <c:v>2.6054050668402801E-2</c:v>
                </c:pt>
                <c:pt idx="2379">
                  <c:v>2.6049451674784695E-2</c:v>
                </c:pt>
                <c:pt idx="2380">
                  <c:v>2.6044850399539528E-2</c:v>
                </c:pt>
                <c:pt idx="2381">
                  <c:v>2.604024684267512E-2</c:v>
                </c:pt>
                <c:pt idx="2382">
                  <c:v>2.6034372946974797E-2</c:v>
                </c:pt>
                <c:pt idx="2383">
                  <c:v>2.6029813926864875E-2</c:v>
                </c:pt>
                <c:pt idx="2384">
                  <c:v>2.6025204515527811E-2</c:v>
                </c:pt>
                <c:pt idx="2385">
                  <c:v>2.6020592822813882E-2</c:v>
                </c:pt>
                <c:pt idx="2386">
                  <c:v>2.6014556687191322E-2</c:v>
                </c:pt>
                <c:pt idx="2387">
                  <c:v>2.6010702941986708E-2</c:v>
                </c:pt>
                <c:pt idx="2388">
                  <c:v>2.6006744056483733E-2</c:v>
                </c:pt>
                <c:pt idx="2389">
                  <c:v>2.6002123238338726E-2</c:v>
                </c:pt>
                <c:pt idx="2390">
                  <c:v>2.5997500138855045E-2</c:v>
                </c:pt>
                <c:pt idx="2391">
                  <c:v>2.5992874758041573E-2</c:v>
                </c:pt>
                <c:pt idx="2392">
                  <c:v>2.5987642050224271E-2</c:v>
                </c:pt>
                <c:pt idx="2393">
                  <c:v>2.598301260282895E-2</c:v>
                </c:pt>
                <c:pt idx="2394">
                  <c:v>2.597838087423009E-2</c:v>
                </c:pt>
                <c:pt idx="2395">
                  <c:v>2.5973746864437569E-2</c:v>
                </c:pt>
                <c:pt idx="2396">
                  <c:v>2.5970919700805263E-2</c:v>
                </c:pt>
                <c:pt idx="2397">
                  <c:v>2.5966279639117344E-2</c:v>
                </c:pt>
                <c:pt idx="2398">
                  <c:v>2.5961637295947464E-2</c:v>
                </c:pt>
                <c:pt idx="2399">
                  <c:v>2.5956992671302574E-2</c:v>
                </c:pt>
                <c:pt idx="2400">
                  <c:v>2.5951744727955327E-2</c:v>
                </c:pt>
                <c:pt idx="2401">
                  <c:v>2.5947096037347489E-2</c:v>
                </c:pt>
                <c:pt idx="2402">
                  <c:v>2.5942445065394424E-2</c:v>
                </c:pt>
                <c:pt idx="2403">
                  <c:v>2.5937791812103168E-2</c:v>
                </c:pt>
                <c:pt idx="2404">
                  <c:v>2.5933735326238851E-2</c:v>
                </c:pt>
                <c:pt idx="2405">
                  <c:v>2.5929077012915074E-2</c:v>
                </c:pt>
                <c:pt idx="2406">
                  <c:v>2.5924416418173637E-2</c:v>
                </c:pt>
                <c:pt idx="2407">
                  <c:v>2.5919753542022354E-2</c:v>
                </c:pt>
                <c:pt idx="2408">
                  <c:v>2.5915088384467308E-2</c:v>
                </c:pt>
                <c:pt idx="2409">
                  <c:v>2.591042094551893E-2</c:v>
                </c:pt>
                <c:pt idx="2410">
                  <c:v>2.5905751225185035E-2</c:v>
                </c:pt>
                <c:pt idx="2411">
                  <c:v>2.5901079223474316E-2</c:v>
                </c:pt>
                <c:pt idx="2412">
                  <c:v>2.5896404940392848E-2</c:v>
                </c:pt>
                <c:pt idx="2413">
                  <c:v>2.5891728375951065E-2</c:v>
                </c:pt>
                <c:pt idx="2414">
                  <c:v>2.5887049530156782E-2</c:v>
                </c:pt>
                <c:pt idx="2415">
                  <c:v>2.5882368403016952E-2</c:v>
                </c:pt>
                <c:pt idx="2416">
                  <c:v>2.5877684994538529E-2</c:v>
                </c:pt>
                <c:pt idx="2417">
                  <c:v>2.5872999304732802E-2</c:v>
                </c:pt>
                <c:pt idx="2418">
                  <c:v>2.5868311333607594E-2</c:v>
                </c:pt>
                <c:pt idx="2419">
                  <c:v>2.5863621081168117E-2</c:v>
                </c:pt>
                <c:pt idx="2420">
                  <c:v>2.5858928547424803E-2</c:v>
                </c:pt>
                <c:pt idx="2421">
                  <c:v>2.5854233732384595E-2</c:v>
                </c:pt>
                <c:pt idx="2422">
                  <c:v>2.5848946555836486E-2</c:v>
                </c:pt>
                <c:pt idx="2423">
                  <c:v>2.5844247677452952E-2</c:v>
                </c:pt>
                <c:pt idx="2424">
                  <c:v>2.5839546517899877E-2</c:v>
                </c:pt>
                <c:pt idx="2425">
                  <c:v>2.5834843077185171E-2</c:v>
                </c:pt>
                <c:pt idx="2426">
                  <c:v>2.5832489568789314E-2</c:v>
                </c:pt>
                <c:pt idx="2427">
                  <c:v>2.5826016935389134E-2</c:v>
                </c:pt>
                <c:pt idx="2428">
                  <c:v>2.5821306151507024E-2</c:v>
                </c:pt>
                <c:pt idx="2429">
                  <c:v>2.5816593086394061E-2</c:v>
                </c:pt>
                <c:pt idx="2430">
                  <c:v>2.5811877740056319E-2</c:v>
                </c:pt>
                <c:pt idx="2431">
                  <c:v>2.580716011250684E-2</c:v>
                </c:pt>
                <c:pt idx="2432">
                  <c:v>2.5802440203750832E-2</c:v>
                </c:pt>
                <c:pt idx="2433">
                  <c:v>2.5797718013796982E-2</c:v>
                </c:pt>
                <c:pt idx="2434">
                  <c:v>2.5791734420625136E-2</c:v>
                </c:pt>
                <c:pt idx="2435">
                  <c:v>2.578709960560932E-2</c:v>
                </c:pt>
                <c:pt idx="2436">
                  <c:v>2.5782371573150442E-2</c:v>
                </c:pt>
                <c:pt idx="2437">
                  <c:v>2.5777641259726813E-2</c:v>
                </c:pt>
                <c:pt idx="2438">
                  <c:v>2.5772908665349092E-2</c:v>
                </c:pt>
                <c:pt idx="2439">
                  <c:v>2.5768173790020832E-2</c:v>
                </c:pt>
                <c:pt idx="2440">
                  <c:v>2.5763436633756243E-2</c:v>
                </c:pt>
                <c:pt idx="2441">
                  <c:v>2.5758697196557989E-2</c:v>
                </c:pt>
                <c:pt idx="2442">
                  <c:v>2.5753955478435842E-2</c:v>
                </c:pt>
                <c:pt idx="2443">
                  <c:v>2.574921147939957E-2</c:v>
                </c:pt>
                <c:pt idx="2444">
                  <c:v>2.5743886085011401E-2</c:v>
                </c:pt>
                <c:pt idx="2445">
                  <c:v>2.5739138025530534E-2</c:v>
                </c:pt>
                <c:pt idx="2446">
                  <c:v>2.5734387685258382E-2</c:v>
                </c:pt>
                <c:pt idx="2447">
                  <c:v>2.5729635064203924E-2</c:v>
                </c:pt>
                <c:pt idx="2448">
                  <c:v>2.5726611426351024E-2</c:v>
                </c:pt>
                <c:pt idx="2449">
                  <c:v>2.5721852738353458E-2</c:v>
                </c:pt>
                <c:pt idx="2450">
                  <c:v>2.5717091769296201E-2</c:v>
                </c:pt>
                <c:pt idx="2451">
                  <c:v>2.5712328519191422E-2</c:v>
                </c:pt>
                <c:pt idx="2452">
                  <c:v>2.5706987928403986E-2</c:v>
                </c:pt>
                <c:pt idx="2453">
                  <c:v>2.5702220618462009E-2</c:v>
                </c:pt>
                <c:pt idx="2454">
                  <c:v>2.5697451027591182E-2</c:v>
                </c:pt>
                <c:pt idx="2455">
                  <c:v>2.5692679155805555E-2</c:v>
                </c:pt>
                <c:pt idx="2456">
                  <c:v>2.5687905003110401E-2</c:v>
                </c:pt>
                <c:pt idx="2457">
                  <c:v>2.5683701116990473E-2</c:v>
                </c:pt>
                <c:pt idx="2458">
                  <c:v>2.5678921899774582E-2</c:v>
                </c:pt>
                <c:pt idx="2459">
                  <c:v>2.5674140401573724E-2</c:v>
                </c:pt>
                <c:pt idx="2460">
                  <c:v>2.5669356622398328E-2</c:v>
                </c:pt>
                <c:pt idx="2461">
                  <c:v>2.5664570562259688E-2</c:v>
                </c:pt>
                <c:pt idx="2462">
                  <c:v>2.565978222115867E-2</c:v>
                </c:pt>
                <c:pt idx="2463">
                  <c:v>2.5654991599110919E-2</c:v>
                </c:pt>
                <c:pt idx="2464">
                  <c:v>2.5650198696122513E-2</c:v>
                </c:pt>
                <c:pt idx="2465">
                  <c:v>2.5645403512199533E-2</c:v>
                </c:pt>
                <c:pt idx="2466">
                  <c:v>2.5640606047352413E-2</c:v>
                </c:pt>
                <c:pt idx="2467">
                  <c:v>2.5635806301588963E-2</c:v>
                </c:pt>
                <c:pt idx="2468">
                  <c:v>2.5631004274917879E-2</c:v>
                </c:pt>
                <c:pt idx="2469">
                  <c:v>2.5626199967348714E-2</c:v>
                </c:pt>
                <c:pt idx="2470">
                  <c:v>2.5621393378886685E-2</c:v>
                </c:pt>
                <c:pt idx="2471">
                  <c:v>2.5616584509543083E-2</c:v>
                </c:pt>
                <c:pt idx="2472">
                  <c:v>2.5611773359324862E-2</c:v>
                </c:pt>
                <c:pt idx="2473">
                  <c:v>2.5606959928240712E-2</c:v>
                </c:pt>
                <c:pt idx="2474">
                  <c:v>2.5601580228553657E-2</c:v>
                </c:pt>
                <c:pt idx="2475">
                  <c:v>2.5596762740151616E-2</c:v>
                </c:pt>
                <c:pt idx="2476">
                  <c:v>2.5591942971010456E-2</c:v>
                </c:pt>
                <c:pt idx="2477">
                  <c:v>2.5587120924585004E-2</c:v>
                </c:pt>
                <c:pt idx="2478">
                  <c:v>2.5582296905407916E-2</c:v>
                </c:pt>
                <c:pt idx="2479">
                  <c:v>2.5578033543222998E-2</c:v>
                </c:pt>
                <c:pt idx="2480">
                  <c:v>2.557320795375672E-2</c:v>
                </c:pt>
                <c:pt idx="2481">
                  <c:v>2.556838309832762E-2</c:v>
                </c:pt>
                <c:pt idx="2482">
                  <c:v>2.5563559856267088E-2</c:v>
                </c:pt>
                <c:pt idx="2483">
                  <c:v>2.5558739106895222E-2</c:v>
                </c:pt>
                <c:pt idx="2484">
                  <c:v>2.555435750226483E-2</c:v>
                </c:pt>
                <c:pt idx="2485">
                  <c:v>2.5549108603487438E-2</c:v>
                </c:pt>
                <c:pt idx="2486">
                  <c:v>2.5544738757044938E-2</c:v>
                </c:pt>
                <c:pt idx="2487">
                  <c:v>2.5538936202957788E-2</c:v>
                </c:pt>
                <c:pt idx="2488">
                  <c:v>2.5534140807324676E-2</c:v>
                </c:pt>
                <c:pt idx="2489">
                  <c:v>2.5529353163050682E-2</c:v>
                </c:pt>
                <c:pt idx="2490">
                  <c:v>2.5524574155576969E-2</c:v>
                </c:pt>
                <c:pt idx="2491">
                  <c:v>2.5516403057712706E-2</c:v>
                </c:pt>
                <c:pt idx="2492">
                  <c:v>2.5514364542232333E-2</c:v>
                </c:pt>
                <c:pt idx="2493">
                  <c:v>2.5509614631170935E-2</c:v>
                </c:pt>
                <c:pt idx="2494">
                  <c:v>2.5504873995174648E-2</c:v>
                </c:pt>
                <c:pt idx="2495">
                  <c:v>2.5500142634203946E-2</c:v>
                </c:pt>
                <c:pt idx="2496">
                  <c:v>2.5494855235895564E-2</c:v>
                </c:pt>
                <c:pt idx="2497">
                  <c:v>2.5490142095089041E-2</c:v>
                </c:pt>
                <c:pt idx="2498">
                  <c:v>2.5485438228497692E-2</c:v>
                </c:pt>
                <c:pt idx="2499">
                  <c:v>2.5480743636092207E-2</c:v>
                </c:pt>
                <c:pt idx="2500">
                  <c:v>2.5478325211689828E-2</c:v>
                </c:pt>
                <c:pt idx="2501">
                  <c:v>2.5473650498600012E-2</c:v>
                </c:pt>
                <c:pt idx="2502">
                  <c:v>2.546898506244261E-2</c:v>
                </c:pt>
                <c:pt idx="2503">
                  <c:v>2.5464328903187009E-2</c:v>
                </c:pt>
                <c:pt idx="2504">
                  <c:v>2.5455894205960609E-2</c:v>
                </c:pt>
                <c:pt idx="2505">
                  <c:v>2.5453339143794045E-2</c:v>
                </c:pt>
                <c:pt idx="2506">
                  <c:v>2.5448709805964923E-2</c:v>
                </c:pt>
                <c:pt idx="2507">
                  <c:v>2.5444089742767857E-2</c:v>
                </c:pt>
                <c:pt idx="2508">
                  <c:v>2.5441187259235252E-2</c:v>
                </c:pt>
                <c:pt idx="2509">
                  <c:v>2.5436586760678677E-2</c:v>
                </c:pt>
                <c:pt idx="2510">
                  <c:v>2.5431995538787496E-2</c:v>
                </c:pt>
                <c:pt idx="2511">
                  <c:v>2.5427413593527692E-2</c:v>
                </c:pt>
                <c:pt idx="2512">
                  <c:v>2.5423411836931222E-2</c:v>
                </c:pt>
                <c:pt idx="2513">
                  <c:v>2.5418848786321859E-2</c:v>
                </c:pt>
                <c:pt idx="2514">
                  <c:v>2.5413723417226163E-2</c:v>
                </c:pt>
                <c:pt idx="2515">
                  <c:v>2.5409178578172126E-2</c:v>
                </c:pt>
                <c:pt idx="2516">
                  <c:v>2.5404643015587047E-2</c:v>
                </c:pt>
                <c:pt idx="2517">
                  <c:v>2.5398399208702183E-2</c:v>
                </c:pt>
                <c:pt idx="2518">
                  <c:v>2.5396172691241035E-2</c:v>
                </c:pt>
                <c:pt idx="2519">
                  <c:v>2.5391091986317282E-2</c:v>
                </c:pt>
                <c:pt idx="2520">
                  <c:v>2.5386593529281475E-2</c:v>
                </c:pt>
                <c:pt idx="2521">
                  <c:v>2.5382104348548793E-2</c:v>
                </c:pt>
                <c:pt idx="2522">
                  <c:v>2.5377624444092882E-2</c:v>
                </c:pt>
                <c:pt idx="2523">
                  <c:v>2.5373153815876324E-2</c:v>
                </c:pt>
                <c:pt idx="2524">
                  <c:v>2.5368692463868501E-2</c:v>
                </c:pt>
                <c:pt idx="2525">
                  <c:v>2.5364240388037099E-2</c:v>
                </c:pt>
                <c:pt idx="2526">
                  <c:v>2.5358070680276883E-2</c:v>
                </c:pt>
                <c:pt idx="2527">
                  <c:v>2.5353636103101082E-2</c:v>
                </c:pt>
                <c:pt idx="2528">
                  <c:v>2.5349210799896764E-2</c:v>
                </c:pt>
                <c:pt idx="2529">
                  <c:v>2.534479477063142E-2</c:v>
                </c:pt>
                <c:pt idx="2530">
                  <c:v>2.5340388015278707E-2</c:v>
                </c:pt>
                <c:pt idx="2531">
                  <c:v>2.5337722730966069E-2</c:v>
                </c:pt>
                <c:pt idx="2532">
                  <c:v>2.5333913463225451E-2</c:v>
                </c:pt>
                <c:pt idx="2533">
                  <c:v>2.5328957719907841E-2</c:v>
                </c:pt>
                <c:pt idx="2534">
                  <c:v>2.5324589128228797E-2</c:v>
                </c:pt>
                <c:pt idx="2535">
                  <c:v>2.5320229812408133E-2</c:v>
                </c:pt>
                <c:pt idx="2536">
                  <c:v>2.5312859581640208E-2</c:v>
                </c:pt>
                <c:pt idx="2537">
                  <c:v>2.5312118668828425E-2</c:v>
                </c:pt>
                <c:pt idx="2538">
                  <c:v>2.5307207519784325E-2</c:v>
                </c:pt>
                <c:pt idx="2539">
                  <c:v>2.5300564404640902E-2</c:v>
                </c:pt>
                <c:pt idx="2540">
                  <c:v>2.5296250026546119E-2</c:v>
                </c:pt>
                <c:pt idx="2541">
                  <c:v>2.5291944921326248E-2</c:v>
                </c:pt>
                <c:pt idx="2542">
                  <c:v>2.528764908895198E-2</c:v>
                </c:pt>
                <c:pt idx="2543">
                  <c:v>2.5283944107534054E-2</c:v>
                </c:pt>
                <c:pt idx="2544">
                  <c:v>2.5279085242623012E-2</c:v>
                </c:pt>
                <c:pt idx="2545">
                  <c:v>2.527481722861058E-2</c:v>
                </c:pt>
                <c:pt idx="2546">
                  <c:v>2.5270558487323846E-2</c:v>
                </c:pt>
                <c:pt idx="2547">
                  <c:v>2.5266309018737054E-2</c:v>
                </c:pt>
                <c:pt idx="2548">
                  <c:v>2.5261485485175896E-2</c:v>
                </c:pt>
                <c:pt idx="2549">
                  <c:v>2.5257254195545312E-2</c:v>
                </c:pt>
                <c:pt idx="2550">
                  <c:v>2.5253032177828302E-2</c:v>
                </c:pt>
                <c:pt idx="2551">
                  <c:v>2.5248819431997024E-2</c:v>
                </c:pt>
                <c:pt idx="2552">
                  <c:v>2.5247540619573045E-2</c:v>
                </c:pt>
                <c:pt idx="2553">
                  <c:v>2.5243348263889163E-2</c:v>
                </c:pt>
                <c:pt idx="2554">
                  <c:v>2.5239165183476891E-2</c:v>
                </c:pt>
                <c:pt idx="2555">
                  <c:v>2.5234991378308175E-2</c:v>
                </c:pt>
                <c:pt idx="2556">
                  <c:v>2.5229067418837566E-2</c:v>
                </c:pt>
                <c:pt idx="2557">
                  <c:v>2.5224911047619376E-2</c:v>
                </c:pt>
                <c:pt idx="2558">
                  <c:v>2.5220763949474045E-2</c:v>
                </c:pt>
                <c:pt idx="2559">
                  <c:v>2.5214265816281195E-2</c:v>
                </c:pt>
                <c:pt idx="2560">
                  <c:v>2.5212497572284255E-2</c:v>
                </c:pt>
                <c:pt idx="2561">
                  <c:v>2.5210143325690985E-2</c:v>
                </c:pt>
                <c:pt idx="2562">
                  <c:v>2.5206034446376747E-2</c:v>
                </c:pt>
                <c:pt idx="2563">
                  <c:v>2.5201934842065402E-2</c:v>
                </c:pt>
                <c:pt idx="2564">
                  <c:v>2.5198434112827819E-2</c:v>
                </c:pt>
                <c:pt idx="2565">
                  <c:v>2.5194353436274946E-2</c:v>
                </c:pt>
                <c:pt idx="2566">
                  <c:v>2.5189691678848547E-2</c:v>
                </c:pt>
                <c:pt idx="2567">
                  <c:v>2.5185629174254542E-2</c:v>
                </c:pt>
                <c:pt idx="2568">
                  <c:v>2.5181575944514614E-2</c:v>
                </c:pt>
                <c:pt idx="2569">
                  <c:v>2.5175757884401503E-2</c:v>
                </c:pt>
                <c:pt idx="2570">
                  <c:v>2.5174089186995936E-2</c:v>
                </c:pt>
                <c:pt idx="2571">
                  <c:v>2.5169471904137816E-2</c:v>
                </c:pt>
                <c:pt idx="2572">
                  <c:v>2.5165455773529313E-2</c:v>
                </c:pt>
                <c:pt idx="2573">
                  <c:v>2.5161448917630322E-2</c:v>
                </c:pt>
                <c:pt idx="2574">
                  <c:v>2.5157451336412784E-2</c:v>
                </c:pt>
                <c:pt idx="2575">
                  <c:v>2.5154056824152029E-2</c:v>
                </c:pt>
                <c:pt idx="2576">
                  <c:v>2.5149483997905543E-2</c:v>
                </c:pt>
                <c:pt idx="2577">
                  <c:v>2.5145514240560569E-2</c:v>
                </c:pt>
                <c:pt idx="2578">
                  <c:v>2.5139769287591169E-2</c:v>
                </c:pt>
                <c:pt idx="2579">
                  <c:v>2.5135816917370175E-2</c:v>
                </c:pt>
                <c:pt idx="2580">
                  <c:v>2.5131873819599238E-2</c:v>
                </c:pt>
                <c:pt idx="2581">
                  <c:v>2.5127939994251135E-2</c:v>
                </c:pt>
                <c:pt idx="2582">
                  <c:v>2.5125804571750336E-2</c:v>
                </c:pt>
                <c:pt idx="2583">
                  <c:v>2.5121890461374096E-2</c:v>
                </c:pt>
                <c:pt idx="2584">
                  <c:v>2.511798562539358E-2</c:v>
                </c:pt>
                <c:pt idx="2585">
                  <c:v>2.5114687743209397E-2</c:v>
                </c:pt>
                <c:pt idx="2586">
                  <c:v>2.5110203776505746E-2</c:v>
                </c:pt>
                <c:pt idx="2587">
                  <c:v>2.5106326763544011E-2</c:v>
                </c:pt>
                <c:pt idx="2588">
                  <c:v>2.5102459024864892E-2</c:v>
                </c:pt>
                <c:pt idx="2589">
                  <c:v>2.5099199813108871E-2</c:v>
                </c:pt>
                <c:pt idx="2590">
                  <c:v>2.5094751370247362E-2</c:v>
                </c:pt>
                <c:pt idx="2591">
                  <c:v>2.5088511937140012E-2</c:v>
                </c:pt>
                <c:pt idx="2592">
                  <c:v>2.5084679710569269E-2</c:v>
                </c:pt>
                <c:pt idx="2593">
                  <c:v>2.5080856755411496E-2</c:v>
                </c:pt>
                <c:pt idx="2594">
                  <c:v>2.5077043071642713E-2</c:v>
                </c:pt>
                <c:pt idx="2595">
                  <c:v>2.5070408152738342E-2</c:v>
                </c:pt>
                <c:pt idx="2596">
                  <c:v>2.5068421806411809E-2</c:v>
                </c:pt>
                <c:pt idx="2597">
                  <c:v>2.5065242714849341E-2</c:v>
                </c:pt>
                <c:pt idx="2598">
                  <c:v>2.5059727156251377E-2</c:v>
                </c:pt>
                <c:pt idx="2599">
                  <c:v>2.5057105132493849E-2</c:v>
                </c:pt>
                <c:pt idx="2600">
                  <c:v>2.505395506034434E-2</c:v>
                </c:pt>
                <c:pt idx="2601">
                  <c:v>2.5049607042760567E-2</c:v>
                </c:pt>
                <c:pt idx="2602">
                  <c:v>2.5044734665947033E-2</c:v>
                </c:pt>
                <c:pt idx="2603">
                  <c:v>2.50427508588256E-2</c:v>
                </c:pt>
                <c:pt idx="2604">
                  <c:v>2.5039034669971566E-2</c:v>
                </c:pt>
                <c:pt idx="2605">
                  <c:v>2.503532775356556E-2</c:v>
                </c:pt>
                <c:pt idx="2606">
                  <c:v>2.5031630109581517E-2</c:v>
                </c:pt>
                <c:pt idx="2607">
                  <c:v>2.5027941737994233E-2</c:v>
                </c:pt>
                <c:pt idx="2608">
                  <c:v>2.5023655790528586E-2</c:v>
                </c:pt>
                <c:pt idx="2609">
                  <c:v>2.5019985555652127E-2</c:v>
                </c:pt>
                <c:pt idx="2610">
                  <c:v>2.5015280305872876E-2</c:v>
                </c:pt>
                <c:pt idx="2611">
                  <c:v>2.5012672900797728E-2</c:v>
                </c:pt>
                <c:pt idx="2612">
                  <c:v>2.5009030480768839E-2</c:v>
                </c:pt>
                <c:pt idx="2613">
                  <c:v>2.5005488021718373E-2</c:v>
                </c:pt>
                <c:pt idx="2614">
                  <c:v>2.5002382761797871E-2</c:v>
                </c:pt>
                <c:pt idx="2615">
                  <c:v>2.4998768568449792E-2</c:v>
                </c:pt>
                <c:pt idx="2616">
                  <c:v>2.4994649415433719E-2</c:v>
                </c:pt>
                <c:pt idx="2617">
                  <c:v>2.4991567998219288E-2</c:v>
                </c:pt>
                <c:pt idx="2618">
                  <c:v>2.4987981621287333E-2</c:v>
                </c:pt>
                <c:pt idx="2619">
                  <c:v>2.498440451644196E-2</c:v>
                </c:pt>
                <c:pt idx="2620">
                  <c:v>2.4980836683660572E-2</c:v>
                </c:pt>
                <c:pt idx="2621">
                  <c:v>2.4977278122916235E-2</c:v>
                </c:pt>
                <c:pt idx="2622">
                  <c:v>2.4973728834184618E-2</c:v>
                </c:pt>
                <c:pt idx="2623">
                  <c:v>2.4970188817438791E-2</c:v>
                </c:pt>
                <c:pt idx="2624">
                  <c:v>2.4966658072658771E-2</c:v>
                </c:pt>
                <c:pt idx="2625">
                  <c:v>2.4963136599813269E-2</c:v>
                </c:pt>
                <c:pt idx="2626">
                  <c:v>2.495962439888318E-2</c:v>
                </c:pt>
                <c:pt idx="2627">
                  <c:v>2.4956121469838961E-2</c:v>
                </c:pt>
                <c:pt idx="2628">
                  <c:v>2.4952627812658015E-2</c:v>
                </c:pt>
                <c:pt idx="2629">
                  <c:v>2.4948646414863957E-2</c:v>
                </c:pt>
                <c:pt idx="2630">
                  <c:v>2.4944556585097723E-2</c:v>
                </c:pt>
                <c:pt idx="2631">
                  <c:v>2.4941586068784796E-2</c:v>
                </c:pt>
                <c:pt idx="2632">
                  <c:v>2.4938129075291568E-2</c:v>
                </c:pt>
                <c:pt idx="2633">
                  <c:v>2.4934681352866653E-2</c:v>
                </c:pt>
                <c:pt idx="2634">
                  <c:v>2.4931860577321403E-2</c:v>
                </c:pt>
                <c:pt idx="2635">
                  <c:v>2.4928431822495253E-2</c:v>
                </c:pt>
                <c:pt idx="2636">
                  <c:v>2.4924524598611688E-2</c:v>
                </c:pt>
                <c:pt idx="2637">
                  <c:v>2.4921602127821102E-2</c:v>
                </c:pt>
                <c:pt idx="2638">
                  <c:v>2.4918201187924444E-2</c:v>
                </c:pt>
                <c:pt idx="2639">
                  <c:v>2.4914809519624319E-2</c:v>
                </c:pt>
                <c:pt idx="2640">
                  <c:v>2.4910944680223632E-2</c:v>
                </c:pt>
                <c:pt idx="2641">
                  <c:v>2.4908053997712013E-2</c:v>
                </c:pt>
                <c:pt idx="2642">
                  <c:v>2.490469014405465E-2</c:v>
                </c:pt>
                <c:pt idx="2643">
                  <c:v>2.4900714032150509E-2</c:v>
                </c:pt>
                <c:pt idx="2644">
                  <c:v>2.4897368289909891E-2</c:v>
                </c:pt>
                <c:pt idx="2645">
                  <c:v>2.4894031818452091E-2</c:v>
                </c:pt>
                <c:pt idx="2646">
                  <c:v>2.489070461775867E-2</c:v>
                </c:pt>
                <c:pt idx="2647">
                  <c:v>2.4883797896130756E-2</c:v>
                </c:pt>
                <c:pt idx="2648">
                  <c:v>2.4882982433627632E-2</c:v>
                </c:pt>
                <c:pt idx="2649">
                  <c:v>2.487968393454576E-2</c:v>
                </c:pt>
                <c:pt idx="2650">
                  <c:v>2.4876394705461102E-2</c:v>
                </c:pt>
                <c:pt idx="2651">
                  <c:v>2.4873114746352343E-2</c:v>
                </c:pt>
                <c:pt idx="2652">
                  <c:v>2.4870469486963968E-2</c:v>
                </c:pt>
                <c:pt idx="2653">
                  <c:v>2.4866582637970147E-2</c:v>
                </c:pt>
                <c:pt idx="2654">
                  <c:v>2.4863330488650526E-2</c:v>
                </c:pt>
                <c:pt idx="2655">
                  <c:v>2.4860714353722994E-2</c:v>
                </c:pt>
                <c:pt idx="2656">
                  <c:v>2.485810843864171E-2</c:v>
                </c:pt>
                <c:pt idx="2657">
                  <c:v>2.4854884979475161E-2</c:v>
                </c:pt>
                <c:pt idx="2658">
                  <c:v>2.4851670791456813E-2</c:v>
                </c:pt>
                <c:pt idx="2659">
                  <c:v>2.4848465874564938E-2</c:v>
                </c:pt>
                <c:pt idx="2660">
                  <c:v>2.4843729743285786E-2</c:v>
                </c:pt>
                <c:pt idx="2661">
                  <c:v>2.4840545574282592E-2</c:v>
                </c:pt>
                <c:pt idx="2662">
                  <c:v>2.4837370675666933E-2</c:v>
                </c:pt>
                <c:pt idx="2663">
                  <c:v>2.4834205047415972E-2</c:v>
                </c:pt>
                <c:pt idx="2664">
                  <c:v>2.4831679612859942E-2</c:v>
                </c:pt>
                <c:pt idx="2665">
                  <c:v>2.4828532971098004E-2</c:v>
                </c:pt>
                <c:pt idx="2666">
                  <c:v>2.4825395600299199E-2</c:v>
                </c:pt>
                <c:pt idx="2667">
                  <c:v>2.4822267500439189E-2</c:v>
                </c:pt>
                <c:pt idx="2668">
                  <c:v>2.481914867149539E-2</c:v>
                </c:pt>
                <c:pt idx="2669">
                  <c:v>2.481603911344955E-2</c:v>
                </c:pt>
                <c:pt idx="2670">
                  <c:v>2.4812938826279086E-2</c:v>
                </c:pt>
                <c:pt idx="2671">
                  <c:v>2.4809847809956188E-2</c:v>
                </c:pt>
                <c:pt idx="2672">
                  <c:v>2.4806766064467824E-2</c:v>
                </c:pt>
                <c:pt idx="2673">
                  <c:v>2.4803693589784452E-2</c:v>
                </c:pt>
                <c:pt idx="2674">
                  <c:v>2.4800630385889567E-2</c:v>
                </c:pt>
                <c:pt idx="2675">
                  <c:v>2.4797576452758839E-2</c:v>
                </c:pt>
                <c:pt idx="2676">
                  <c:v>2.479453179037315E-2</c:v>
                </c:pt>
                <c:pt idx="2677">
                  <c:v>2.4791496398708177E-2</c:v>
                </c:pt>
                <c:pt idx="2678">
                  <c:v>2.4788470277743061E-2</c:v>
                </c:pt>
                <c:pt idx="2679">
                  <c:v>2.4785453427458692E-2</c:v>
                </c:pt>
                <c:pt idx="2680">
                  <c:v>2.4782445847831607E-2</c:v>
                </c:pt>
                <c:pt idx="2681">
                  <c:v>2.4779447538842692E-2</c:v>
                </c:pt>
                <c:pt idx="2682">
                  <c:v>2.4775819451007399E-2</c:v>
                </c:pt>
                <c:pt idx="2683">
                  <c:v>2.4772839225502778E-2</c:v>
                </c:pt>
                <c:pt idx="2684">
                  <c:v>2.4769868269913103E-2</c:v>
                </c:pt>
                <c:pt idx="2685">
                  <c:v>2.476946872180812E-2</c:v>
                </c:pt>
                <c:pt idx="2686">
                  <c:v>2.4764595052699984E-2</c:v>
                </c:pt>
                <c:pt idx="2687">
                  <c:v>2.476165236708654E-2</c:v>
                </c:pt>
                <c:pt idx="2688">
                  <c:v>2.4758718951964426E-2</c:v>
                </c:pt>
                <c:pt idx="2689">
                  <c:v>2.4755794807309318E-2</c:v>
                </c:pt>
                <c:pt idx="2690">
                  <c:v>2.4752879933103832E-2</c:v>
                </c:pt>
                <c:pt idx="2691">
                  <c:v>2.4749974329326251E-2</c:v>
                </c:pt>
                <c:pt idx="2692">
                  <c:v>2.4747077995955723E-2</c:v>
                </c:pt>
                <c:pt idx="2693">
                  <c:v>2.474419093297139E-2</c:v>
                </c:pt>
                <c:pt idx="2694">
                  <c:v>2.4740258131825725E-2</c:v>
                </c:pt>
                <c:pt idx="2695">
                  <c:v>2.4737799566882886E-2</c:v>
                </c:pt>
                <c:pt idx="2696">
                  <c:v>2.473493984866593E-2</c:v>
                </c:pt>
                <c:pt idx="2697">
                  <c:v>2.4732089400097759E-2</c:v>
                </c:pt>
                <c:pt idx="2698">
                  <c:v>2.4727628852206272E-2</c:v>
                </c:pt>
                <c:pt idx="2699">
                  <c:v>2.472601251006043E-2</c:v>
                </c:pt>
                <c:pt idx="2700">
                  <c:v>2.4723593672097099E-2</c:v>
                </c:pt>
                <c:pt idx="2701">
                  <c:v>2.4720780301929937E-2</c:v>
                </c:pt>
                <c:pt idx="2702">
                  <c:v>2.4717976201314058E-2</c:v>
                </c:pt>
                <c:pt idx="2703">
                  <c:v>2.4715181370228375E-2</c:v>
                </c:pt>
                <c:pt idx="2704">
                  <c:v>2.4711746612107177E-2</c:v>
                </c:pt>
                <c:pt idx="2705">
                  <c:v>2.4708969847937468E-2</c:v>
                </c:pt>
                <c:pt idx="2706">
                  <c:v>2.4706202352589024E-2</c:v>
                </c:pt>
                <c:pt idx="2707">
                  <c:v>2.4703444126036977E-2</c:v>
                </c:pt>
                <c:pt idx="2708">
                  <c:v>2.4701997420938419E-2</c:v>
                </c:pt>
                <c:pt idx="2709">
                  <c:v>2.4699258681417164E-2</c:v>
                </c:pt>
                <c:pt idx="2710">
                  <c:v>2.4696529211945855E-2</c:v>
                </c:pt>
                <c:pt idx="2711">
                  <c:v>2.4693809012501899E-2</c:v>
                </c:pt>
                <c:pt idx="2712">
                  <c:v>2.469044501617142E-2</c:v>
                </c:pt>
                <c:pt idx="2713">
                  <c:v>2.4687742879336252E-2</c:v>
                </c:pt>
                <c:pt idx="2714">
                  <c:v>2.4685050011821343E-2</c:v>
                </c:pt>
                <c:pt idx="2715">
                  <c:v>2.4682366413606487E-2</c:v>
                </c:pt>
                <c:pt idx="2716">
                  <c:v>2.4679692084674996E-2</c:v>
                </c:pt>
                <c:pt idx="2717">
                  <c:v>2.4677682485406454E-2</c:v>
                </c:pt>
                <c:pt idx="2718">
                  <c:v>2.4675027175638738E-2</c:v>
                </c:pt>
                <c:pt idx="2719">
                  <c:v>2.46723811357498E-2</c:v>
                </c:pt>
                <c:pt idx="2720">
                  <c:v>2.4669744365721395E-2</c:v>
                </c:pt>
                <c:pt idx="2721">
                  <c:v>2.4667116865531798E-2</c:v>
                </c:pt>
                <c:pt idx="2722">
                  <c:v>2.4664498635165372E-2</c:v>
                </c:pt>
                <c:pt idx="2723">
                  <c:v>2.466188967460213E-2</c:v>
                </c:pt>
                <c:pt idx="2724">
                  <c:v>2.4659289983826438E-2</c:v>
                </c:pt>
                <c:pt idx="2725">
                  <c:v>2.4656699562815697E-2</c:v>
                </c:pt>
                <c:pt idx="2726">
                  <c:v>2.4654118411553409E-2</c:v>
                </c:pt>
                <c:pt idx="2727">
                  <c:v>2.4651546530021315E-2</c:v>
                </c:pt>
                <c:pt idx="2728">
                  <c:v>2.4648983918203787E-2</c:v>
                </c:pt>
                <c:pt idx="2729">
                  <c:v>2.4646430576079098E-2</c:v>
                </c:pt>
                <c:pt idx="2730">
                  <c:v>2.4643886503630738E-2</c:v>
                </c:pt>
                <c:pt idx="2731">
                  <c:v>2.4641351700841332E-2</c:v>
                </c:pt>
                <c:pt idx="2732">
                  <c:v>2.4638826167689157E-2</c:v>
                </c:pt>
                <c:pt idx="2733">
                  <c:v>2.4636309904161182E-2</c:v>
                </c:pt>
                <c:pt idx="2734">
                  <c:v>2.4633139190234563E-2</c:v>
                </c:pt>
                <c:pt idx="2735">
                  <c:v>2.4630640974196129E-2</c:v>
                </c:pt>
                <c:pt idx="2736">
                  <c:v>2.4628152027076515E-2</c:v>
                </c:pt>
                <c:pt idx="2737">
                  <c:v>2.46256723488643E-2</c:v>
                </c:pt>
                <c:pt idx="2738">
                  <c:v>2.4623201939536647E-2</c:v>
                </c:pt>
                <c:pt idx="2739">
                  <c:v>2.4621406984078841E-2</c:v>
                </c:pt>
                <c:pt idx="2740">
                  <c:v>2.4618955607412833E-2</c:v>
                </c:pt>
                <c:pt idx="2741">
                  <c:v>2.4616513500232879E-2</c:v>
                </c:pt>
                <c:pt idx="2742">
                  <c:v>2.4614080662515511E-2</c:v>
                </c:pt>
                <c:pt idx="2743">
                  <c:v>2.4611657094246828E-2</c:v>
                </c:pt>
                <c:pt idx="2744">
                  <c:v>2.4610236360766268E-2</c:v>
                </c:pt>
                <c:pt idx="2745">
                  <c:v>2.4606837765981673E-2</c:v>
                </c:pt>
                <c:pt idx="2746">
                  <c:v>2.4605440214566076E-2</c:v>
                </c:pt>
                <c:pt idx="2747">
                  <c:v>2.4600715268185525E-2</c:v>
                </c:pt>
                <c:pt idx="2748">
                  <c:v>2.4598337046751517E-2</c:v>
                </c:pt>
                <c:pt idx="2749">
                  <c:v>2.4595968093372278E-2</c:v>
                </c:pt>
                <c:pt idx="2750">
                  <c:v>2.4593608408030931E-2</c:v>
                </c:pt>
                <c:pt idx="2751">
                  <c:v>2.4589584795488229E-2</c:v>
                </c:pt>
                <c:pt idx="2752">
                  <c:v>2.4588583148066334E-2</c:v>
                </c:pt>
                <c:pt idx="2753">
                  <c:v>2.4586252590740543E-2</c:v>
                </c:pt>
                <c:pt idx="2754">
                  <c:v>2.4583931301382478E-2</c:v>
                </c:pt>
                <c:pt idx="2755">
                  <c:v>2.458161927998237E-2</c:v>
                </c:pt>
                <c:pt idx="2756">
                  <c:v>2.4578641925203995E-2</c:v>
                </c:pt>
                <c:pt idx="2757">
                  <c:v>2.4576347933817935E-2</c:v>
                </c:pt>
                <c:pt idx="2758">
                  <c:v>2.4574063209693887E-2</c:v>
                </c:pt>
                <c:pt idx="2759">
                  <c:v>2.4571787752816585E-2</c:v>
                </c:pt>
                <c:pt idx="2760">
                  <c:v>2.4572905498529075E-2</c:v>
                </c:pt>
                <c:pt idx="2761">
                  <c:v>2.457065111903918E-2</c:v>
                </c:pt>
                <c:pt idx="2762">
                  <c:v>2.456840600996606E-2</c:v>
                </c:pt>
                <c:pt idx="2763">
                  <c:v>2.4566170171295261E-2</c:v>
                </c:pt>
                <c:pt idx="2764">
                  <c:v>2.4561906888431569E-2</c:v>
                </c:pt>
                <c:pt idx="2765">
                  <c:v>2.455842431433258E-2</c:v>
                </c:pt>
                <c:pt idx="2766">
                  <c:v>2.4557478493578113E-2</c:v>
                </c:pt>
                <c:pt idx="2767">
                  <c:v>2.4555278198774615E-2</c:v>
                </c:pt>
                <c:pt idx="2768">
                  <c:v>2.4553087172365519E-2</c:v>
                </c:pt>
                <c:pt idx="2769">
                  <c:v>2.4552949816827079E-2</c:v>
                </c:pt>
                <c:pt idx="2770">
                  <c:v>2.4550778870525206E-2</c:v>
                </c:pt>
                <c:pt idx="2771">
                  <c:v>2.454861719449979E-2</c:v>
                </c:pt>
                <c:pt idx="2772">
                  <c:v>2.4547147962033271E-2</c:v>
                </c:pt>
                <c:pt idx="2773">
                  <c:v>2.4545005343053348E-2</c:v>
                </c:pt>
                <c:pt idx="2774">
                  <c:v>2.4542187787913939E-2</c:v>
                </c:pt>
                <c:pt idx="2775">
                  <c:v>2.4540063192832796E-2</c:v>
                </c:pt>
                <c:pt idx="2776">
                  <c:v>2.453794786794903E-2</c:v>
                </c:pt>
                <c:pt idx="2777">
                  <c:v>2.4535841813248183E-2</c:v>
                </c:pt>
                <c:pt idx="2778">
                  <c:v>2.4534431310896526E-2</c:v>
                </c:pt>
                <c:pt idx="2779">
                  <c:v>2.4531657514333168E-2</c:v>
                </c:pt>
                <c:pt idx="2780">
                  <c:v>2.4529579270088385E-2</c:v>
                </c:pt>
                <c:pt idx="2781">
                  <c:v>2.4527510295966146E-2</c:v>
                </c:pt>
                <c:pt idx="2782">
                  <c:v>2.4525450591951142E-2</c:v>
                </c:pt>
                <c:pt idx="2783">
                  <c:v>2.4523400158028917E-2</c:v>
                </c:pt>
                <c:pt idx="2784">
                  <c:v>2.4521358994182462E-2</c:v>
                </c:pt>
                <c:pt idx="2785">
                  <c:v>2.4519327100399869E-2</c:v>
                </c:pt>
                <c:pt idx="2786">
                  <c:v>2.4515233575392967E-2</c:v>
                </c:pt>
                <c:pt idx="2787">
                  <c:v>2.4513218645651671E-2</c:v>
                </c:pt>
                <c:pt idx="2788">
                  <c:v>2.4511212984012262E-2</c:v>
                </c:pt>
                <c:pt idx="2789">
                  <c:v>2.4509216590458932E-2</c:v>
                </c:pt>
                <c:pt idx="2790">
                  <c:v>2.4507229464980265E-2</c:v>
                </c:pt>
                <c:pt idx="2791">
                  <c:v>2.4507330408210432E-2</c:v>
                </c:pt>
                <c:pt idx="2792">
                  <c:v>2.4506057030351178E-2</c:v>
                </c:pt>
                <c:pt idx="2793">
                  <c:v>2.4503405670661008E-2</c:v>
                </c:pt>
                <c:pt idx="2794">
                  <c:v>2.4501457206792459E-2</c:v>
                </c:pt>
                <c:pt idx="2795">
                  <c:v>2.4499518012843211E-2</c:v>
                </c:pt>
                <c:pt idx="2796">
                  <c:v>2.4495372113065225E-2</c:v>
                </c:pt>
                <c:pt idx="2797">
                  <c:v>2.4496363713643558E-2</c:v>
                </c:pt>
                <c:pt idx="2798">
                  <c:v>2.4493756050371806E-2</c:v>
                </c:pt>
                <c:pt idx="2799">
                  <c:v>2.448906538183504E-2</c:v>
                </c:pt>
                <c:pt idx="2800">
                  <c:v>2.4487170402852421E-2</c:v>
                </c:pt>
                <c:pt idx="2801">
                  <c:v>2.4485284691156295E-2</c:v>
                </c:pt>
                <c:pt idx="2802">
                  <c:v>2.4483408246734228E-2</c:v>
                </c:pt>
                <c:pt idx="2803">
                  <c:v>2.4482240222176002E-2</c:v>
                </c:pt>
                <c:pt idx="2804">
                  <c:v>2.4479683159659871E-2</c:v>
                </c:pt>
                <c:pt idx="2805">
                  <c:v>2.4477834516980046E-2</c:v>
                </c:pt>
                <c:pt idx="2806">
                  <c:v>2.4475995141521878E-2</c:v>
                </c:pt>
                <c:pt idx="2807">
                  <c:v>2.4474165033275597E-2</c:v>
                </c:pt>
                <c:pt idx="2808">
                  <c:v>2.4471642436276451E-2</c:v>
                </c:pt>
                <c:pt idx="2809">
                  <c:v>2.4469830323279266E-2</c:v>
                </c:pt>
                <c:pt idx="2810">
                  <c:v>2.4468027476818383E-2</c:v>
                </c:pt>
                <c:pt idx="2811">
                  <c:v>2.4466233896878534E-2</c:v>
                </c:pt>
                <c:pt idx="2812">
                  <c:v>2.4467970000058927E-2</c:v>
                </c:pt>
                <c:pt idx="2813">
                  <c:v>2.4466197662328736E-2</c:v>
                </c:pt>
                <c:pt idx="2814">
                  <c:v>2.4464434594263576E-2</c:v>
                </c:pt>
                <c:pt idx="2815">
                  <c:v>2.4460270492983341E-2</c:v>
                </c:pt>
                <c:pt idx="2816">
                  <c:v>2.4458817252041985E-2</c:v>
                </c:pt>
                <c:pt idx="2817">
                  <c:v>2.4457080359501861E-2</c:v>
                </c:pt>
                <c:pt idx="2818">
                  <c:v>2.4455352734671854E-2</c:v>
                </c:pt>
                <c:pt idx="2819">
                  <c:v>2.4453634377539665E-2</c:v>
                </c:pt>
                <c:pt idx="2820">
                  <c:v>2.4454050848127452E-2</c:v>
                </c:pt>
                <c:pt idx="2821">
                  <c:v>2.4452352667364632E-2</c:v>
                </c:pt>
                <c:pt idx="2822">
                  <c:v>2.4450663756166505E-2</c:v>
                </c:pt>
                <c:pt idx="2823">
                  <c:v>2.444898411452116E-2</c:v>
                </c:pt>
                <c:pt idx="2824">
                  <c:v>2.4448024623335746E-2</c:v>
                </c:pt>
                <c:pt idx="2825">
                  <c:v>2.4446364070466641E-2</c:v>
                </c:pt>
                <c:pt idx="2826">
                  <c:v>2.4444000806780233E-2</c:v>
                </c:pt>
                <c:pt idx="2827">
                  <c:v>2.4442358243225278E-2</c:v>
                </c:pt>
                <c:pt idx="2828">
                  <c:v>2.4440724949163575E-2</c:v>
                </c:pt>
                <c:pt idx="2829">
                  <c:v>2.4436960526928241E-2</c:v>
                </c:pt>
                <c:pt idx="2830">
                  <c:v>2.4438200358148279E-2</c:v>
                </c:pt>
                <c:pt idx="2831">
                  <c:v>2.443588068381557E-2</c:v>
                </c:pt>
                <c:pt idx="2832">
                  <c:v>2.4434284467609549E-2</c:v>
                </c:pt>
                <c:pt idx="2833">
                  <c:v>2.4432697520837258E-2</c:v>
                </c:pt>
                <c:pt idx="2834">
                  <c:v>2.4431119843485945E-2</c:v>
                </c:pt>
                <c:pt idx="2835">
                  <c:v>2.4429551435548803E-2</c:v>
                </c:pt>
                <c:pt idx="2836">
                  <c:v>2.4427992297010526E-2</c:v>
                </c:pt>
                <c:pt idx="2837">
                  <c:v>2.442644242786261E-2</c:v>
                </c:pt>
                <c:pt idx="2838">
                  <c:v>2.4422746438845861E-2</c:v>
                </c:pt>
                <c:pt idx="2839">
                  <c:v>2.4421213433216609E-2</c:v>
                </c:pt>
                <c:pt idx="2840">
                  <c:v>2.4419689695047122E-2</c:v>
                </c:pt>
                <c:pt idx="2841">
                  <c:v>2.4418175224323348E-2</c:v>
                </c:pt>
                <c:pt idx="2842">
                  <c:v>2.4416670021038259E-2</c:v>
                </c:pt>
                <c:pt idx="2843">
                  <c:v>2.4417337869524727E-2</c:v>
                </c:pt>
                <c:pt idx="2844">
                  <c:v>2.4416574881224139E-2</c:v>
                </c:pt>
                <c:pt idx="2845">
                  <c:v>2.4414377171361495E-2</c:v>
                </c:pt>
                <c:pt idx="2846">
                  <c:v>2.4412910726219157E-2</c:v>
                </c:pt>
                <c:pt idx="2847">
                  <c:v>2.4411453550359181E-2</c:v>
                </c:pt>
                <c:pt idx="2848">
                  <c:v>2.4407939228208744E-2</c:v>
                </c:pt>
                <c:pt idx="2849">
                  <c:v>2.4409291820034214E-2</c:v>
                </c:pt>
                <c:pt idx="2850">
                  <c:v>2.4407137638356929E-2</c:v>
                </c:pt>
                <c:pt idx="2851">
                  <c:v>2.4402814626276914E-2</c:v>
                </c:pt>
                <c:pt idx="2852">
                  <c:v>2.4401401530342426E-2</c:v>
                </c:pt>
                <c:pt idx="2853">
                  <c:v>2.4399997701101128E-2</c:v>
                </c:pt>
                <c:pt idx="2854">
                  <c:v>2.4398603138544139E-2</c:v>
                </c:pt>
                <c:pt idx="2855">
                  <c:v>2.4397945710419335E-2</c:v>
                </c:pt>
                <c:pt idx="2856">
                  <c:v>2.4395841813444896E-2</c:v>
                </c:pt>
                <c:pt idx="2857">
                  <c:v>2.439447505088399E-2</c:v>
                </c:pt>
                <c:pt idx="2858">
                  <c:v>2.4393117554970978E-2</c:v>
                </c:pt>
                <c:pt idx="2859">
                  <c:v>2.4391769325692536E-2</c:v>
                </c:pt>
                <c:pt idx="2860">
                  <c:v>2.4389699731592784E-2</c:v>
                </c:pt>
                <c:pt idx="2861">
                  <c:v>2.4388369463515518E-2</c:v>
                </c:pt>
                <c:pt idx="2862">
                  <c:v>2.4387048461417697E-2</c:v>
                </c:pt>
                <c:pt idx="2863">
                  <c:v>2.4385736725288539E-2</c:v>
                </c:pt>
                <c:pt idx="2864">
                  <c:v>2.4388099750716111E-2</c:v>
                </c:pt>
                <c:pt idx="2865">
                  <c:v>2.4386809420171573E-2</c:v>
                </c:pt>
                <c:pt idx="2866">
                  <c:v>2.4385528358718909E-2</c:v>
                </c:pt>
                <c:pt idx="2867">
                  <c:v>2.438425656634707E-2</c:v>
                </c:pt>
                <c:pt idx="2868">
                  <c:v>2.4380787572972223E-2</c:v>
                </c:pt>
                <c:pt idx="2869">
                  <c:v>2.4379532586731582E-2</c:v>
                </c:pt>
                <c:pt idx="2870">
                  <c:v>2.437757918895047E-2</c:v>
                </c:pt>
                <c:pt idx="2871">
                  <c:v>2.4377050415739756E-2</c:v>
                </c:pt>
                <c:pt idx="2872">
                  <c:v>2.43758232309754E-2</c:v>
                </c:pt>
                <c:pt idx="2873">
                  <c:v>2.4376820462355779E-2</c:v>
                </c:pt>
                <c:pt idx="2874">
                  <c:v>2.4375613553313285E-2</c:v>
                </c:pt>
                <c:pt idx="2875">
                  <c:v>2.4374415913281034E-2</c:v>
                </c:pt>
                <c:pt idx="2876">
                  <c:v>2.437396784637819E-2</c:v>
                </c:pt>
                <c:pt idx="2877">
                  <c:v>2.4372789326882301E-2</c:v>
                </c:pt>
                <c:pt idx="2878">
                  <c:v>2.4370878607166632E-2</c:v>
                </c:pt>
                <c:pt idx="2879">
                  <c:v>2.4369718043094551E-2</c:v>
                </c:pt>
                <c:pt idx="2880">
                  <c:v>2.4368566747991895E-2</c:v>
                </c:pt>
                <c:pt idx="2881">
                  <c:v>2.4365195588444112E-2</c:v>
                </c:pt>
                <c:pt idx="2882">
                  <c:v>2.4367035773442305E-2</c:v>
                </c:pt>
                <c:pt idx="2883">
                  <c:v>2.4365168476409464E-2</c:v>
                </c:pt>
                <c:pt idx="2884">
                  <c:v>2.4364054257099456E-2</c:v>
                </c:pt>
                <c:pt idx="2885">
                  <c:v>2.4362949306716349E-2</c:v>
                </c:pt>
                <c:pt idx="2886">
                  <c:v>2.4361853625253345E-2</c:v>
                </c:pt>
                <c:pt idx="2887">
                  <c:v>2.4361513959317207E-2</c:v>
                </c:pt>
                <c:pt idx="2888">
                  <c:v>2.4359690069056167E-2</c:v>
                </c:pt>
                <c:pt idx="2889">
                  <c:v>2.4358622194305839E-2</c:v>
                </c:pt>
                <c:pt idx="2890">
                  <c:v>2.4355318578391197E-2</c:v>
                </c:pt>
                <c:pt idx="2891">
                  <c:v>2.4354267467920448E-2</c:v>
                </c:pt>
                <c:pt idx="2892">
                  <c:v>2.4353225624442143E-2</c:v>
                </c:pt>
                <c:pt idx="2893">
                  <c:v>2.4352193047946627E-2</c:v>
                </c:pt>
                <c:pt idx="2894">
                  <c:v>2.4353421853734056E-2</c:v>
                </c:pt>
                <c:pt idx="2895">
                  <c:v>2.4352409592204138E-2</c:v>
                </c:pt>
                <c:pt idx="2896">
                  <c:v>2.4351406599516935E-2</c:v>
                </c:pt>
                <c:pt idx="2897">
                  <c:v>2.4351165545021619E-2</c:v>
                </c:pt>
                <c:pt idx="2898">
                  <c:v>2.4349428420646014E-2</c:v>
                </c:pt>
                <c:pt idx="2899">
                  <c:v>2.4348453234448689E-2</c:v>
                </c:pt>
                <c:pt idx="2900">
                  <c:v>2.4347487317064313E-2</c:v>
                </c:pt>
                <c:pt idx="2901">
                  <c:v>2.4347285724507072E-2</c:v>
                </c:pt>
                <c:pt idx="2902">
                  <c:v>2.4345583288717408E-2</c:v>
                </c:pt>
                <c:pt idx="2903">
                  <c:v>2.4342376965535546E-2</c:v>
                </c:pt>
                <c:pt idx="2904">
                  <c:v>2.4341446325400039E-2</c:v>
                </c:pt>
                <c:pt idx="2905">
                  <c:v>2.4340524952164752E-2</c:v>
                </c:pt>
                <c:pt idx="2906">
                  <c:v>2.4339612845822648E-2</c:v>
                </c:pt>
                <c:pt idx="2907">
                  <c:v>2.4338325911978761E-2</c:v>
                </c:pt>
                <c:pt idx="2908">
                  <c:v>2.4338195550983117E-2</c:v>
                </c:pt>
                <c:pt idx="2909">
                  <c:v>2.4336555976749174E-2</c:v>
                </c:pt>
                <c:pt idx="2910">
                  <c:v>2.4335561227728435E-2</c:v>
                </c:pt>
                <c:pt idx="2911">
                  <c:v>2.4334823108987803E-2</c:v>
                </c:pt>
                <c:pt idx="2912">
                  <c:v>2.4334732229731596E-2</c:v>
                </c:pt>
                <c:pt idx="2913">
                  <c:v>2.4333127308648089E-2</c:v>
                </c:pt>
                <c:pt idx="2914">
                  <c:v>2.433141206269962E-2</c:v>
                </c:pt>
                <c:pt idx="2915">
                  <c:v>2.4332232047304416E-2</c:v>
                </c:pt>
                <c:pt idx="2916">
                  <c:v>2.4331417188083449E-2</c:v>
                </c:pt>
                <c:pt idx="2917">
                  <c:v>2.4330611596316241E-2</c:v>
                </c:pt>
                <c:pt idx="2918">
                  <c:v>2.4329815271995844E-2</c:v>
                </c:pt>
                <c:pt idx="2919">
                  <c:v>2.4329028215113568E-2</c:v>
                </c:pt>
                <c:pt idx="2920">
                  <c:v>2.432748391271906E-2</c:v>
                </c:pt>
                <c:pt idx="2921">
                  <c:v>2.4326496730580828E-2</c:v>
                </c:pt>
                <c:pt idx="2922">
                  <c:v>2.4325954915200575E-2</c:v>
                </c:pt>
                <c:pt idx="2923">
                  <c:v>2.4325204316633538E-2</c:v>
                </c:pt>
                <c:pt idx="2924">
                  <c:v>2.4324462984854276E-2</c:v>
                </c:pt>
                <c:pt idx="2925">
                  <c:v>2.4324396753097926E-2</c:v>
                </c:pt>
                <c:pt idx="2926">
                  <c:v>2.432377830481925E-2</c:v>
                </c:pt>
                <c:pt idx="2927">
                  <c:v>2.4323065387266432E-2</c:v>
                </c:pt>
                <c:pt idx="2928">
                  <c:v>2.4322261972178062E-2</c:v>
                </c:pt>
                <c:pt idx="2929">
                  <c:v>2.4321667354336142E-2</c:v>
                </c:pt>
                <c:pt idx="2930">
                  <c:v>2.432098223894737E-2</c:v>
                </c:pt>
                <c:pt idx="2931">
                  <c:v>2.4320306390936772E-2</c:v>
                </c:pt>
                <c:pt idx="2932">
                  <c:v>2.4319639810299998E-2</c:v>
                </c:pt>
                <c:pt idx="2933">
                  <c:v>2.4318982497031835E-2</c:v>
                </c:pt>
                <c:pt idx="2934">
                  <c:v>2.4318334451127938E-2</c:v>
                </c:pt>
                <c:pt idx="2935">
                  <c:v>2.4317695672581359E-2</c:v>
                </c:pt>
                <c:pt idx="2936">
                  <c:v>2.4317066161392096E-2</c:v>
                </c:pt>
                <c:pt idx="2937">
                  <c:v>2.4316445917551461E-2</c:v>
                </c:pt>
                <c:pt idx="2938">
                  <c:v>2.4315834941057716E-2</c:v>
                </c:pt>
                <c:pt idx="2939">
                  <c:v>2.4316011538762988E-2</c:v>
                </c:pt>
                <c:pt idx="2940">
                  <c:v>2.4314640790091779E-2</c:v>
                </c:pt>
                <c:pt idx="2941">
                  <c:v>2.4313975061489097E-2</c:v>
                </c:pt>
                <c:pt idx="2942">
                  <c:v>2.4312622308660901E-2</c:v>
                </c:pt>
                <c:pt idx="2943">
                  <c:v>2.4312138364252837E-2</c:v>
                </c:pt>
                <c:pt idx="2944">
                  <c:v>2.4311582367229471E-2</c:v>
                </c:pt>
                <c:pt idx="2945">
                  <c:v>2.4311035636900766E-2</c:v>
                </c:pt>
                <c:pt idx="2946">
                  <c:v>2.4310498173260583E-2</c:v>
                </c:pt>
                <c:pt idx="2947">
                  <c:v>2.4310753182497671E-2</c:v>
                </c:pt>
                <c:pt idx="2948">
                  <c:v>2.4310161592431174E-2</c:v>
                </c:pt>
                <c:pt idx="2949">
                  <c:v>2.4309725843281366E-2</c:v>
                </c:pt>
                <c:pt idx="2950">
                  <c:v>2.4309226074623606E-2</c:v>
                </c:pt>
                <c:pt idx="2951">
                  <c:v>2.4308735573258862E-2</c:v>
                </c:pt>
                <c:pt idx="2952">
                  <c:v>2.4308254339187138E-2</c:v>
                </c:pt>
                <c:pt idx="2953">
                  <c:v>2.4307782372402355E-2</c:v>
                </c:pt>
                <c:pt idx="2954">
                  <c:v>2.4307319672905378E-2</c:v>
                </c:pt>
                <c:pt idx="2955">
                  <c:v>2.4306078000899702E-2</c:v>
                </c:pt>
                <c:pt idx="2956">
                  <c:v>2.4305633203953177E-2</c:v>
                </c:pt>
                <c:pt idx="2957">
                  <c:v>2.4305197673657391E-2</c:v>
                </c:pt>
                <c:pt idx="2958">
                  <c:v>2.4304771410007957E-2</c:v>
                </c:pt>
                <c:pt idx="2959">
                  <c:v>2.430344611630364E-2</c:v>
                </c:pt>
                <c:pt idx="2960">
                  <c:v>2.4303040398959475E-2</c:v>
                </c:pt>
                <c:pt idx="2961">
                  <c:v>2.4302643947631708E-2</c:v>
                </c:pt>
                <c:pt idx="2962">
                  <c:v>2.4302256762315011E-2</c:v>
                </c:pt>
                <c:pt idx="2963">
                  <c:v>2.4301878843008495E-2</c:v>
                </c:pt>
                <c:pt idx="2964">
                  <c:v>2.4301510189705944E-2</c:v>
                </c:pt>
                <c:pt idx="2965">
                  <c:v>2.4300356225299816E-2</c:v>
                </c:pt>
                <c:pt idx="2966">
                  <c:v>2.4300005465753463E-2</c:v>
                </c:pt>
                <c:pt idx="2967">
                  <c:v>2.4300459825819409E-2</c:v>
                </c:pt>
                <c:pt idx="2968">
                  <c:v>2.4301721514464216E-2</c:v>
                </c:pt>
                <c:pt idx="2969">
                  <c:v>2.4301400471667522E-2</c:v>
                </c:pt>
                <c:pt idx="2970">
                  <c:v>2.4301088696108239E-2</c:v>
                </c:pt>
                <c:pt idx="2971">
                  <c:v>2.4300786187788977E-2</c:v>
                </c:pt>
                <c:pt idx="2972">
                  <c:v>2.4299652467520486E-2</c:v>
                </c:pt>
                <c:pt idx="2973">
                  <c:v>2.4299369174678991E-2</c:v>
                </c:pt>
                <c:pt idx="2974">
                  <c:v>2.4299095148444319E-2</c:v>
                </c:pt>
                <c:pt idx="2975">
                  <c:v>2.4298830388815595E-2</c:v>
                </c:pt>
                <c:pt idx="2976">
                  <c:v>2.4299376815166022E-2</c:v>
                </c:pt>
                <c:pt idx="2977">
                  <c:v>2.4299131234116613E-2</c:v>
                </c:pt>
                <c:pt idx="2978">
                  <c:v>2.4298894920293319E-2</c:v>
                </c:pt>
                <c:pt idx="2979">
                  <c:v>2.4298667873691799E-2</c:v>
                </c:pt>
                <c:pt idx="2980">
                  <c:v>2.4298450094310316E-2</c:v>
                </c:pt>
                <c:pt idx="2981">
                  <c:v>2.4298241582147998E-2</c:v>
                </c:pt>
                <c:pt idx="2982">
                  <c:v>2.4298042337203105E-2</c:v>
                </c:pt>
                <c:pt idx="2983">
                  <c:v>2.4297852359475642E-2</c:v>
                </c:pt>
                <c:pt idx="2984">
                  <c:v>2.4297671648962134E-2</c:v>
                </c:pt>
                <c:pt idx="2985">
                  <c:v>2.4297500205660839E-2</c:v>
                </c:pt>
                <c:pt idx="2986">
                  <c:v>2.429733802957176E-2</c:v>
                </c:pt>
                <c:pt idx="2987">
                  <c:v>2.4297185120696632E-2</c:v>
                </c:pt>
                <c:pt idx="2988">
                  <c:v>2.4297041479029377E-2</c:v>
                </c:pt>
                <c:pt idx="2989">
                  <c:v>2.4296907104570858E-2</c:v>
                </c:pt>
                <c:pt idx="2990">
                  <c:v>2.4296781997321951E-2</c:v>
                </c:pt>
                <c:pt idx="2991">
                  <c:v>2.4296666157278306E-2</c:v>
                </c:pt>
                <c:pt idx="2992">
                  <c:v>2.4296559584443402E-2</c:v>
                </c:pt>
                <c:pt idx="2993">
                  <c:v>2.4296462278813762E-2</c:v>
                </c:pt>
                <c:pt idx="2994">
                  <c:v>2.4295560608850564E-2</c:v>
                </c:pt>
                <c:pt idx="2995">
                  <c:v>2.4295481181029761E-2</c:v>
                </c:pt>
                <c:pt idx="2996">
                  <c:v>2.4295411019790304E-2</c:v>
                </c:pt>
                <c:pt idx="2997">
                  <c:v>2.4295350115779681E-2</c:v>
                </c:pt>
                <c:pt idx="2998">
                  <c:v>2.4298563230212809E-2</c:v>
                </c:pt>
                <c:pt idx="2999">
                  <c:v>2.4296071058152676E-2</c:v>
                </c:pt>
                <c:pt idx="3000">
                  <c:v>2.4296035267662976E-2</c:v>
                </c:pt>
                <c:pt idx="3001">
                  <c:v>2.429600622611381E-2</c:v>
                </c:pt>
                <c:pt idx="3002">
                  <c:v>2.429598322839182E-2</c:v>
                </c:pt>
                <c:pt idx="3003">
                  <c:v>2.4295965569384521E-2</c:v>
                </c:pt>
                <c:pt idx="3004">
                  <c:v>2.4295952543976811E-2</c:v>
                </c:pt>
                <c:pt idx="3005">
                  <c:v>2.4295943447059678E-2</c:v>
                </c:pt>
                <c:pt idx="3006">
                  <c:v>2.4295118867647826E-2</c:v>
                </c:pt>
                <c:pt idx="3007">
                  <c:v>2.4294298018008753E-2</c:v>
                </c:pt>
                <c:pt idx="3008">
                  <c:v>2.4294296441817131E-2</c:v>
                </c:pt>
                <c:pt idx="3009">
                  <c:v>2.4294295998129378E-2</c:v>
                </c:pt>
                <c:pt idx="3010">
                  <c:v>2.4294295975717084E-2</c:v>
                </c:pt>
                <c:pt idx="3011">
                  <c:v>2.4294295975717972E-2</c:v>
                </c:pt>
                <c:pt idx="3012">
                  <c:v>2.4294295975717972E-2</c:v>
                </c:pt>
                <c:pt idx="3013">
                  <c:v>2.4294295975717972E-2</c:v>
                </c:pt>
                <c:pt idx="3014">
                  <c:v>2.4294295975717084E-2</c:v>
                </c:pt>
                <c:pt idx="3015">
                  <c:v>2.4294295975717972E-2</c:v>
                </c:pt>
                <c:pt idx="3016">
                  <c:v>2.429347790861236E-2</c:v>
                </c:pt>
                <c:pt idx="3017">
                  <c:v>2.4293477908611461E-2</c:v>
                </c:pt>
                <c:pt idx="3018">
                  <c:v>2.4293477908611461E-2</c:v>
                </c:pt>
                <c:pt idx="3019">
                  <c:v>2.4293477908613258E-2</c:v>
                </c:pt>
                <c:pt idx="3020">
                  <c:v>2.4295932220066433E-2</c:v>
                </c:pt>
                <c:pt idx="3021">
                  <c:v>2.42959322200673E-2</c:v>
                </c:pt>
                <c:pt idx="3022">
                  <c:v>2.42959322200673E-2</c:v>
                </c:pt>
                <c:pt idx="3023">
                  <c:v>2.42959322200673E-2</c:v>
                </c:pt>
                <c:pt idx="3024">
                  <c:v>2.4295114079534184E-2</c:v>
                </c:pt>
                <c:pt idx="3025">
                  <c:v>2.4295114079535943E-2</c:v>
                </c:pt>
                <c:pt idx="3026">
                  <c:v>2.4295114079535066E-2</c:v>
                </c:pt>
                <c:pt idx="3027">
                  <c:v>2.4295114079535943E-2</c:v>
                </c:pt>
                <c:pt idx="3028">
                  <c:v>2.4295114079534184E-2</c:v>
                </c:pt>
                <c:pt idx="3029">
                  <c:v>2.42959322200673E-2</c:v>
                </c:pt>
                <c:pt idx="3030">
                  <c:v>2.42959322200673E-2</c:v>
                </c:pt>
                <c:pt idx="3031">
                  <c:v>2.42959322200673E-2</c:v>
                </c:pt>
                <c:pt idx="3032">
                  <c:v>2.4295932220066433E-2</c:v>
                </c:pt>
                <c:pt idx="3033">
                  <c:v>2.42959322200673E-2</c:v>
                </c:pt>
                <c:pt idx="3034">
                  <c:v>2.42959322200673E-2</c:v>
                </c:pt>
                <c:pt idx="3035">
                  <c:v>2.4295932220066433E-2</c:v>
                </c:pt>
                <c:pt idx="3036">
                  <c:v>2.4295932220066433E-2</c:v>
                </c:pt>
                <c:pt idx="3037">
                  <c:v>2.42959322200673E-2</c:v>
                </c:pt>
                <c:pt idx="3038">
                  <c:v>2.42959322200673E-2</c:v>
                </c:pt>
                <c:pt idx="3039">
                  <c:v>2.4295932220066433E-2</c:v>
                </c:pt>
                <c:pt idx="3040">
                  <c:v>2.42959322200673E-2</c:v>
                </c:pt>
                <c:pt idx="3041">
                  <c:v>2.4295932220068168E-2</c:v>
                </c:pt>
                <c:pt idx="3042">
                  <c:v>2.42959322200673E-2</c:v>
                </c:pt>
                <c:pt idx="3043">
                  <c:v>2.4295932220066433E-2</c:v>
                </c:pt>
                <c:pt idx="3044">
                  <c:v>2.4295932220066433E-2</c:v>
                </c:pt>
                <c:pt idx="3045">
                  <c:v>2.4295932220068168E-2</c:v>
                </c:pt>
                <c:pt idx="3046">
                  <c:v>2.4295114079535066E-2</c:v>
                </c:pt>
                <c:pt idx="3047">
                  <c:v>2.4295114079535943E-2</c:v>
                </c:pt>
                <c:pt idx="3048">
                  <c:v>2.4295114079535066E-2</c:v>
                </c:pt>
                <c:pt idx="3049">
                  <c:v>2.4295114079534184E-2</c:v>
                </c:pt>
                <c:pt idx="3050">
                  <c:v>2.4295114079535066E-2</c:v>
                </c:pt>
                <c:pt idx="3051">
                  <c:v>2.42959322200673E-2</c:v>
                </c:pt>
                <c:pt idx="3052">
                  <c:v>2.42959322200673E-2</c:v>
                </c:pt>
                <c:pt idx="3053">
                  <c:v>2.4295932220066433E-2</c:v>
                </c:pt>
                <c:pt idx="3054">
                  <c:v>2.4295932220066433E-2</c:v>
                </c:pt>
                <c:pt idx="3055">
                  <c:v>2.42959322200673E-2</c:v>
                </c:pt>
                <c:pt idx="3056">
                  <c:v>2.4297568611280875E-2</c:v>
                </c:pt>
                <c:pt idx="3057">
                  <c:v>2.42959322200673E-2</c:v>
                </c:pt>
                <c:pt idx="3058">
                  <c:v>2.4297568611280025E-2</c:v>
                </c:pt>
                <c:pt idx="3059">
                  <c:v>2.4294295975717084E-2</c:v>
                </c:pt>
                <c:pt idx="3060">
                  <c:v>2.4294295975717084E-2</c:v>
                </c:pt>
                <c:pt idx="3061">
                  <c:v>2.4294295975717084E-2</c:v>
                </c:pt>
                <c:pt idx="3062">
                  <c:v>2.4294295975717084E-2</c:v>
                </c:pt>
                <c:pt idx="3063">
                  <c:v>2.4295114079535943E-2</c:v>
                </c:pt>
                <c:pt idx="3064">
                  <c:v>2.4294295975717084E-2</c:v>
                </c:pt>
                <c:pt idx="3065">
                  <c:v>2.4294295975717084E-2</c:v>
                </c:pt>
                <c:pt idx="3066">
                  <c:v>2.4294295975717084E-2</c:v>
                </c:pt>
                <c:pt idx="3067">
                  <c:v>2.4294295975717084E-2</c:v>
                </c:pt>
                <c:pt idx="3068">
                  <c:v>2.429347790861236E-2</c:v>
                </c:pt>
                <c:pt idx="3069">
                  <c:v>2.429347790861236E-2</c:v>
                </c:pt>
                <c:pt idx="3070">
                  <c:v>2.429347790861236E-2</c:v>
                </c:pt>
                <c:pt idx="3071">
                  <c:v>2.429347790861236E-2</c:v>
                </c:pt>
                <c:pt idx="3072">
                  <c:v>2.4297568611280875E-2</c:v>
                </c:pt>
                <c:pt idx="3073">
                  <c:v>2.4297568611281725E-2</c:v>
                </c:pt>
                <c:pt idx="3074">
                  <c:v>2.4297568611281725E-2</c:v>
                </c:pt>
                <c:pt idx="3075">
                  <c:v>2.4297568611281725E-2</c:v>
                </c:pt>
                <c:pt idx="3076">
                  <c:v>2.4295114079535066E-2</c:v>
                </c:pt>
                <c:pt idx="3077">
                  <c:v>2.4295114079535066E-2</c:v>
                </c:pt>
                <c:pt idx="3078">
                  <c:v>2.4295114079535943E-2</c:v>
                </c:pt>
                <c:pt idx="3079">
                  <c:v>2.4295114079535066E-2</c:v>
                </c:pt>
                <c:pt idx="3080">
                  <c:v>2.4295114079535066E-2</c:v>
                </c:pt>
                <c:pt idx="3081">
                  <c:v>2.4297568611280875E-2</c:v>
                </c:pt>
                <c:pt idx="3082">
                  <c:v>2.4297568611281725E-2</c:v>
                </c:pt>
                <c:pt idx="3083">
                  <c:v>2.4297568611280025E-2</c:v>
                </c:pt>
                <c:pt idx="3084">
                  <c:v>2.4298386861966486E-2</c:v>
                </c:pt>
                <c:pt idx="3085">
                  <c:v>2.4298386861967326E-2</c:v>
                </c:pt>
                <c:pt idx="3086">
                  <c:v>2.4297568611280875E-2</c:v>
                </c:pt>
                <c:pt idx="3087">
                  <c:v>2.4297568611280875E-2</c:v>
                </c:pt>
                <c:pt idx="3088">
                  <c:v>2.4297568611280025E-2</c:v>
                </c:pt>
                <c:pt idx="3089">
                  <c:v>2.4297568611280875E-2</c:v>
                </c:pt>
                <c:pt idx="3090">
                  <c:v>2.4298386861967326E-2</c:v>
                </c:pt>
                <c:pt idx="3091">
                  <c:v>2.4297568611280025E-2</c:v>
                </c:pt>
                <c:pt idx="3092">
                  <c:v>2.4297568611281725E-2</c:v>
                </c:pt>
                <c:pt idx="3093">
                  <c:v>2.4297568611281725E-2</c:v>
                </c:pt>
                <c:pt idx="3094">
                  <c:v>2.4297568611280875E-2</c:v>
                </c:pt>
                <c:pt idx="3095">
                  <c:v>2.4297568611280875E-2</c:v>
                </c:pt>
                <c:pt idx="3096">
                  <c:v>2.4297568611280875E-2</c:v>
                </c:pt>
                <c:pt idx="3097">
                  <c:v>2.4297568611280875E-2</c:v>
                </c:pt>
                <c:pt idx="3098">
                  <c:v>2.4295114079535066E-2</c:v>
                </c:pt>
                <c:pt idx="3099">
                  <c:v>2.4295114079535066E-2</c:v>
                </c:pt>
                <c:pt idx="3100">
                  <c:v>2.4295114079535943E-2</c:v>
                </c:pt>
                <c:pt idx="3101">
                  <c:v>2.4295114079534184E-2</c:v>
                </c:pt>
                <c:pt idx="3102">
                  <c:v>2.4295114079534184E-2</c:v>
                </c:pt>
                <c:pt idx="3103">
                  <c:v>2.4297568611282575E-2</c:v>
                </c:pt>
                <c:pt idx="3104">
                  <c:v>2.4298386861967326E-2</c:v>
                </c:pt>
                <c:pt idx="3105">
                  <c:v>2.4297568611280025E-2</c:v>
                </c:pt>
                <c:pt idx="3106">
                  <c:v>2.4297568611280875E-2</c:v>
                </c:pt>
                <c:pt idx="3107">
                  <c:v>2.4297568611280875E-2</c:v>
                </c:pt>
                <c:pt idx="3108">
                  <c:v>2.42959322200673E-2</c:v>
                </c:pt>
                <c:pt idx="3109">
                  <c:v>2.4298386861966486E-2</c:v>
                </c:pt>
                <c:pt idx="3110">
                  <c:v>2.4297568611280875E-2</c:v>
                </c:pt>
                <c:pt idx="3111">
                  <c:v>2.4295114079535066E-2</c:v>
                </c:pt>
                <c:pt idx="3112">
                  <c:v>2.4295114079534184E-2</c:v>
                </c:pt>
                <c:pt idx="3113">
                  <c:v>2.4295114079535066E-2</c:v>
                </c:pt>
                <c:pt idx="3114">
                  <c:v>2.4295114079535066E-2</c:v>
                </c:pt>
                <c:pt idx="3115">
                  <c:v>2.4295114079535066E-2</c:v>
                </c:pt>
                <c:pt idx="3116">
                  <c:v>2.4295114079535066E-2</c:v>
                </c:pt>
                <c:pt idx="3117">
                  <c:v>2.4295114079535066E-2</c:v>
                </c:pt>
                <c:pt idx="3118">
                  <c:v>2.4298386861966486E-2</c:v>
                </c:pt>
                <c:pt idx="3119">
                  <c:v>2.4295114079535943E-2</c:v>
                </c:pt>
                <c:pt idx="3120">
                  <c:v>2.4294295975717972E-2</c:v>
                </c:pt>
                <c:pt idx="3121">
                  <c:v>2.4294295975717084E-2</c:v>
                </c:pt>
                <c:pt idx="3122">
                  <c:v>2.4294295975717972E-2</c:v>
                </c:pt>
                <c:pt idx="3123">
                  <c:v>2.4294295975717084E-2</c:v>
                </c:pt>
                <c:pt idx="3124">
                  <c:v>2.4297568611281725E-2</c:v>
                </c:pt>
                <c:pt idx="3125">
                  <c:v>2.4297568611281725E-2</c:v>
                </c:pt>
                <c:pt idx="3126">
                  <c:v>2.4297568611280875E-2</c:v>
                </c:pt>
                <c:pt idx="3127">
                  <c:v>2.4297568611281725E-2</c:v>
                </c:pt>
                <c:pt idx="3128">
                  <c:v>2.4295114079535943E-2</c:v>
                </c:pt>
                <c:pt idx="3129">
                  <c:v>2.4295114079535066E-2</c:v>
                </c:pt>
                <c:pt idx="3130">
                  <c:v>2.4295114079535066E-2</c:v>
                </c:pt>
                <c:pt idx="3131">
                  <c:v>2.4295114079535943E-2</c:v>
                </c:pt>
                <c:pt idx="3132">
                  <c:v>2.4295114079535066E-2</c:v>
                </c:pt>
                <c:pt idx="3133">
                  <c:v>2.4297568611280875E-2</c:v>
                </c:pt>
                <c:pt idx="3134">
                  <c:v>2.4297568611280875E-2</c:v>
                </c:pt>
                <c:pt idx="3135">
                  <c:v>2.4297568611280875E-2</c:v>
                </c:pt>
                <c:pt idx="3136">
                  <c:v>2.4298386861967326E-2</c:v>
                </c:pt>
                <c:pt idx="3137">
                  <c:v>2.4298386861966486E-2</c:v>
                </c:pt>
                <c:pt idx="3138">
                  <c:v>2.4297568611280875E-2</c:v>
                </c:pt>
                <c:pt idx="3139">
                  <c:v>2.4297568611280875E-2</c:v>
                </c:pt>
                <c:pt idx="3140">
                  <c:v>2.4297568611281725E-2</c:v>
                </c:pt>
                <c:pt idx="3141">
                  <c:v>2.4295114079534184E-2</c:v>
                </c:pt>
                <c:pt idx="3142">
                  <c:v>2.4298386861967326E-2</c:v>
                </c:pt>
                <c:pt idx="3143">
                  <c:v>2.4297568611281725E-2</c:v>
                </c:pt>
                <c:pt idx="3144">
                  <c:v>2.4297568611281725E-2</c:v>
                </c:pt>
                <c:pt idx="3145">
                  <c:v>2.4297568611280875E-2</c:v>
                </c:pt>
                <c:pt idx="3146">
                  <c:v>2.4297568611280025E-2</c:v>
                </c:pt>
                <c:pt idx="3147">
                  <c:v>2.4298386861967326E-2</c:v>
                </c:pt>
                <c:pt idx="3148">
                  <c:v>2.4297568611280875E-2</c:v>
                </c:pt>
                <c:pt idx="3149">
                  <c:v>2.4297568611280875E-2</c:v>
                </c:pt>
                <c:pt idx="3150">
                  <c:v>2.4295114079535066E-2</c:v>
                </c:pt>
                <c:pt idx="3151">
                  <c:v>2.4295114079535943E-2</c:v>
                </c:pt>
                <c:pt idx="3152">
                  <c:v>2.4295114079534184E-2</c:v>
                </c:pt>
                <c:pt idx="3153">
                  <c:v>2.4295114079535066E-2</c:v>
                </c:pt>
                <c:pt idx="3154">
                  <c:v>2.4297568611281725E-2</c:v>
                </c:pt>
                <c:pt idx="3155">
                  <c:v>2.4297568611280875E-2</c:v>
                </c:pt>
                <c:pt idx="3156">
                  <c:v>2.4297568611280875E-2</c:v>
                </c:pt>
                <c:pt idx="3157">
                  <c:v>2.4298386861967326E-2</c:v>
                </c:pt>
                <c:pt idx="3158">
                  <c:v>2.4297568611281725E-2</c:v>
                </c:pt>
                <c:pt idx="3159">
                  <c:v>2.4297568611280025E-2</c:v>
                </c:pt>
                <c:pt idx="3160">
                  <c:v>2.4297568611280875E-2</c:v>
                </c:pt>
                <c:pt idx="3161">
                  <c:v>2.4298386861966486E-2</c:v>
                </c:pt>
                <c:pt idx="3162">
                  <c:v>2.4297568611280875E-2</c:v>
                </c:pt>
                <c:pt idx="3163">
                  <c:v>2.4294295975717972E-2</c:v>
                </c:pt>
                <c:pt idx="3164">
                  <c:v>2.4294295975717972E-2</c:v>
                </c:pt>
                <c:pt idx="3165">
                  <c:v>2.4294295975717972E-2</c:v>
                </c:pt>
                <c:pt idx="3166">
                  <c:v>2.4294295975717084E-2</c:v>
                </c:pt>
                <c:pt idx="3167">
                  <c:v>2.4292659878217122E-2</c:v>
                </c:pt>
                <c:pt idx="3168">
                  <c:v>2.4295114079535066E-2</c:v>
                </c:pt>
                <c:pt idx="3169">
                  <c:v>2.42959322200673E-2</c:v>
                </c:pt>
                <c:pt idx="3170">
                  <c:v>2.4294295975717084E-2</c:v>
                </c:pt>
                <c:pt idx="3171">
                  <c:v>2.4295114079535066E-2</c:v>
                </c:pt>
                <c:pt idx="3172">
                  <c:v>2.42959322200673E-2</c:v>
                </c:pt>
                <c:pt idx="3173">
                  <c:v>2.4295114079535943E-2</c:v>
                </c:pt>
                <c:pt idx="3174">
                  <c:v>2.4294295975717084E-2</c:v>
                </c:pt>
                <c:pt idx="3175">
                  <c:v>2.4295932220066433E-2</c:v>
                </c:pt>
                <c:pt idx="3176">
                  <c:v>2.42959322200673E-2</c:v>
                </c:pt>
                <c:pt idx="3177">
                  <c:v>2.4295932220068168E-2</c:v>
                </c:pt>
                <c:pt idx="3178">
                  <c:v>2.42959322200673E-2</c:v>
                </c:pt>
                <c:pt idx="3179">
                  <c:v>2.4295932220066433E-2</c:v>
                </c:pt>
                <c:pt idx="3180">
                  <c:v>2.4295114079535066E-2</c:v>
                </c:pt>
                <c:pt idx="3181">
                  <c:v>2.4295114079534184E-2</c:v>
                </c:pt>
                <c:pt idx="3182">
                  <c:v>2.4295114079535943E-2</c:v>
                </c:pt>
                <c:pt idx="3183">
                  <c:v>2.4295114079535943E-2</c:v>
                </c:pt>
                <c:pt idx="3184">
                  <c:v>2.4295114079535066E-2</c:v>
                </c:pt>
                <c:pt idx="3185">
                  <c:v>2.42959322200673E-2</c:v>
                </c:pt>
                <c:pt idx="3186">
                  <c:v>2.4295932220066433E-2</c:v>
                </c:pt>
                <c:pt idx="3187">
                  <c:v>2.42959322200673E-2</c:v>
                </c:pt>
                <c:pt idx="3188">
                  <c:v>2.42959322200673E-2</c:v>
                </c:pt>
                <c:pt idx="3189">
                  <c:v>2.42959322200673E-2</c:v>
                </c:pt>
                <c:pt idx="3190">
                  <c:v>2.42959322200673E-2</c:v>
                </c:pt>
                <c:pt idx="3191">
                  <c:v>2.42959322200673E-2</c:v>
                </c:pt>
                <c:pt idx="3192">
                  <c:v>2.42959322200673E-2</c:v>
                </c:pt>
                <c:pt idx="3193">
                  <c:v>2.42959322200673E-2</c:v>
                </c:pt>
                <c:pt idx="3194">
                  <c:v>2.42959322200673E-2</c:v>
                </c:pt>
                <c:pt idx="3195">
                  <c:v>2.42959322200673E-2</c:v>
                </c:pt>
                <c:pt idx="3196">
                  <c:v>2.4295932220066433E-2</c:v>
                </c:pt>
                <c:pt idx="3197">
                  <c:v>2.42959322200673E-2</c:v>
                </c:pt>
                <c:pt idx="3198">
                  <c:v>2.42959322200673E-2</c:v>
                </c:pt>
                <c:pt idx="3199">
                  <c:v>2.4295932220066433E-2</c:v>
                </c:pt>
                <c:pt idx="3200">
                  <c:v>2.42959322200673E-2</c:v>
                </c:pt>
                <c:pt idx="3201">
                  <c:v>2.4295932220066433E-2</c:v>
                </c:pt>
                <c:pt idx="3202">
                  <c:v>2.4295114079535943E-2</c:v>
                </c:pt>
                <c:pt idx="3203">
                  <c:v>2.4295114079535066E-2</c:v>
                </c:pt>
                <c:pt idx="3204">
                  <c:v>2.4295114079535066E-2</c:v>
                </c:pt>
                <c:pt idx="3205">
                  <c:v>2.4295114079535066E-2</c:v>
                </c:pt>
                <c:pt idx="3206">
                  <c:v>2.4295932220068168E-2</c:v>
                </c:pt>
                <c:pt idx="3207">
                  <c:v>2.42959322200673E-2</c:v>
                </c:pt>
                <c:pt idx="3208">
                  <c:v>2.4295932220066433E-2</c:v>
                </c:pt>
                <c:pt idx="3209">
                  <c:v>2.4295932220066433E-2</c:v>
                </c:pt>
                <c:pt idx="3210">
                  <c:v>2.42959322200673E-2</c:v>
                </c:pt>
                <c:pt idx="3211">
                  <c:v>2.4295932220066433E-2</c:v>
                </c:pt>
                <c:pt idx="3212">
                  <c:v>2.4295932220066433E-2</c:v>
                </c:pt>
                <c:pt idx="3213">
                  <c:v>2.42959322200673E-2</c:v>
                </c:pt>
                <c:pt idx="3214">
                  <c:v>2.42959322200673E-2</c:v>
                </c:pt>
                <c:pt idx="3215">
                  <c:v>2.4295114079535943E-2</c:v>
                </c:pt>
                <c:pt idx="3216">
                  <c:v>2.4295114079535066E-2</c:v>
                </c:pt>
                <c:pt idx="3217">
                  <c:v>2.4295114079535066E-2</c:v>
                </c:pt>
                <c:pt idx="3218">
                  <c:v>2.4295114079535066E-2</c:v>
                </c:pt>
                <c:pt idx="3219">
                  <c:v>2.4291023927551211E-2</c:v>
                </c:pt>
                <c:pt idx="3220">
                  <c:v>2.4294295975717084E-2</c:v>
                </c:pt>
                <c:pt idx="3221">
                  <c:v>2.4294295975717972E-2</c:v>
                </c:pt>
                <c:pt idx="3222">
                  <c:v>2.4294295975717972E-2</c:v>
                </c:pt>
                <c:pt idx="3223">
                  <c:v>2.4294295975717084E-2</c:v>
                </c:pt>
                <c:pt idx="3224">
                  <c:v>2.4295114079535943E-2</c:v>
                </c:pt>
                <c:pt idx="3225">
                  <c:v>2.4294295975717084E-2</c:v>
                </c:pt>
                <c:pt idx="3226">
                  <c:v>2.4294295975717084E-2</c:v>
                </c:pt>
                <c:pt idx="3227">
                  <c:v>2.4295114079535066E-2</c:v>
                </c:pt>
                <c:pt idx="3228">
                  <c:v>2.4295932220066433E-2</c:v>
                </c:pt>
                <c:pt idx="3229">
                  <c:v>2.4295932220068168E-2</c:v>
                </c:pt>
                <c:pt idx="3230">
                  <c:v>2.42959322200673E-2</c:v>
                </c:pt>
                <c:pt idx="3231">
                  <c:v>2.4295932220066433E-2</c:v>
                </c:pt>
                <c:pt idx="3232">
                  <c:v>2.4295114079535066E-2</c:v>
                </c:pt>
                <c:pt idx="3233">
                  <c:v>2.4295114079535066E-2</c:v>
                </c:pt>
                <c:pt idx="3234">
                  <c:v>2.4295114079535066E-2</c:v>
                </c:pt>
                <c:pt idx="3235">
                  <c:v>2.4295114079535943E-2</c:v>
                </c:pt>
                <c:pt idx="3236">
                  <c:v>2.42959322200673E-2</c:v>
                </c:pt>
                <c:pt idx="3237">
                  <c:v>2.4295932220066433E-2</c:v>
                </c:pt>
                <c:pt idx="3238">
                  <c:v>2.4295932220066433E-2</c:v>
                </c:pt>
                <c:pt idx="3239">
                  <c:v>2.4295932220068168E-2</c:v>
                </c:pt>
                <c:pt idx="3240">
                  <c:v>2.4295932220066433E-2</c:v>
                </c:pt>
                <c:pt idx="3241">
                  <c:v>2.42959322200673E-2</c:v>
                </c:pt>
                <c:pt idx="3242">
                  <c:v>2.42959322200673E-2</c:v>
                </c:pt>
                <c:pt idx="3243">
                  <c:v>2.42959322200673E-2</c:v>
                </c:pt>
                <c:pt idx="3244">
                  <c:v>2.4295932220066433E-2</c:v>
                </c:pt>
                <c:pt idx="3245">
                  <c:v>2.42959322200673E-2</c:v>
                </c:pt>
                <c:pt idx="3246">
                  <c:v>2.42959322200673E-2</c:v>
                </c:pt>
                <c:pt idx="3247">
                  <c:v>2.42959322200673E-2</c:v>
                </c:pt>
                <c:pt idx="3248">
                  <c:v>2.4295932220066433E-2</c:v>
                </c:pt>
                <c:pt idx="3249">
                  <c:v>2.42959322200673E-2</c:v>
                </c:pt>
                <c:pt idx="3250">
                  <c:v>2.42959322200673E-2</c:v>
                </c:pt>
                <c:pt idx="3251">
                  <c:v>2.42959322200673E-2</c:v>
                </c:pt>
                <c:pt idx="3252">
                  <c:v>2.42959322200673E-2</c:v>
                </c:pt>
                <c:pt idx="3253">
                  <c:v>2.42959322200673E-2</c:v>
                </c:pt>
                <c:pt idx="3254">
                  <c:v>2.4295114079535066E-2</c:v>
                </c:pt>
                <c:pt idx="3255">
                  <c:v>2.4295114079534184E-2</c:v>
                </c:pt>
                <c:pt idx="3256">
                  <c:v>2.4295114079535066E-2</c:v>
                </c:pt>
                <c:pt idx="3257">
                  <c:v>2.4298386861966486E-2</c:v>
                </c:pt>
                <c:pt idx="3258">
                  <c:v>2.4295932220066433E-2</c:v>
                </c:pt>
                <c:pt idx="3259">
                  <c:v>2.42959322200673E-2</c:v>
                </c:pt>
                <c:pt idx="3260">
                  <c:v>2.4295932220066433E-2</c:v>
                </c:pt>
                <c:pt idx="3261">
                  <c:v>2.4295932220066433E-2</c:v>
                </c:pt>
                <c:pt idx="3262">
                  <c:v>2.42959322200673E-2</c:v>
                </c:pt>
                <c:pt idx="3263">
                  <c:v>2.42959322200673E-2</c:v>
                </c:pt>
                <c:pt idx="3264">
                  <c:v>2.42959322200673E-2</c:v>
                </c:pt>
                <c:pt idx="3265">
                  <c:v>2.4295932220066433E-2</c:v>
                </c:pt>
                <c:pt idx="3266">
                  <c:v>2.4295114079535066E-2</c:v>
                </c:pt>
                <c:pt idx="3267">
                  <c:v>2.4294295975717972E-2</c:v>
                </c:pt>
                <c:pt idx="3268">
                  <c:v>2.4294295975717972E-2</c:v>
                </c:pt>
                <c:pt idx="3269">
                  <c:v>2.4294295975717084E-2</c:v>
                </c:pt>
                <c:pt idx="3270">
                  <c:v>2.4295114079535066E-2</c:v>
                </c:pt>
                <c:pt idx="3271">
                  <c:v>2.4294295975717084E-2</c:v>
                </c:pt>
                <c:pt idx="3272">
                  <c:v>2.4294295975717972E-2</c:v>
                </c:pt>
                <c:pt idx="3273">
                  <c:v>2.4294295975717084E-2</c:v>
                </c:pt>
                <c:pt idx="3274">
                  <c:v>2.4294295975717084E-2</c:v>
                </c:pt>
                <c:pt idx="3275">
                  <c:v>2.4294295975717972E-2</c:v>
                </c:pt>
                <c:pt idx="3276">
                  <c:v>2.429347790861236E-2</c:v>
                </c:pt>
                <c:pt idx="3277">
                  <c:v>2.4293477908611461E-2</c:v>
                </c:pt>
                <c:pt idx="3278">
                  <c:v>2.429347790861236E-2</c:v>
                </c:pt>
                <c:pt idx="3279">
                  <c:v>2.4293477908613258E-2</c:v>
                </c:pt>
                <c:pt idx="3280">
                  <c:v>2.42959322200673E-2</c:v>
                </c:pt>
                <c:pt idx="3281">
                  <c:v>2.4295932220066433E-2</c:v>
                </c:pt>
                <c:pt idx="3282">
                  <c:v>2.42959322200673E-2</c:v>
                </c:pt>
                <c:pt idx="3283">
                  <c:v>2.4295932220066433E-2</c:v>
                </c:pt>
                <c:pt idx="3284">
                  <c:v>2.4295114079534184E-2</c:v>
                </c:pt>
                <c:pt idx="3285">
                  <c:v>2.4295114079535943E-2</c:v>
                </c:pt>
                <c:pt idx="3286">
                  <c:v>2.4295114079535066E-2</c:v>
                </c:pt>
                <c:pt idx="3287">
                  <c:v>2.4295114079534184E-2</c:v>
                </c:pt>
                <c:pt idx="3288">
                  <c:v>2.4295932220066433E-2</c:v>
                </c:pt>
                <c:pt idx="3289">
                  <c:v>2.4295932220066433E-2</c:v>
                </c:pt>
                <c:pt idx="3290">
                  <c:v>2.42959322200673E-2</c:v>
                </c:pt>
                <c:pt idx="3291">
                  <c:v>2.42959322200673E-2</c:v>
                </c:pt>
                <c:pt idx="3292">
                  <c:v>2.42959322200673E-2</c:v>
                </c:pt>
                <c:pt idx="3293">
                  <c:v>2.42959322200673E-2</c:v>
                </c:pt>
                <c:pt idx="3294">
                  <c:v>2.42959322200673E-2</c:v>
                </c:pt>
                <c:pt idx="3295">
                  <c:v>2.42959322200673E-2</c:v>
                </c:pt>
                <c:pt idx="3296">
                  <c:v>2.42959322200673E-2</c:v>
                </c:pt>
                <c:pt idx="3297">
                  <c:v>2.4295932220068168E-2</c:v>
                </c:pt>
                <c:pt idx="3298">
                  <c:v>2.42959322200673E-2</c:v>
                </c:pt>
                <c:pt idx="3299">
                  <c:v>2.42959322200673E-2</c:v>
                </c:pt>
                <c:pt idx="3300">
                  <c:v>2.4295932220068168E-2</c:v>
                </c:pt>
                <c:pt idx="3301">
                  <c:v>2.42959322200673E-2</c:v>
                </c:pt>
                <c:pt idx="3302">
                  <c:v>2.42959322200673E-2</c:v>
                </c:pt>
                <c:pt idx="3303">
                  <c:v>2.42959322200673E-2</c:v>
                </c:pt>
                <c:pt idx="3304">
                  <c:v>2.42959322200673E-2</c:v>
                </c:pt>
                <c:pt idx="3305">
                  <c:v>2.4295932220066433E-2</c:v>
                </c:pt>
                <c:pt idx="3306">
                  <c:v>2.4295114079535943E-2</c:v>
                </c:pt>
                <c:pt idx="3307">
                  <c:v>2.4295114079535066E-2</c:v>
                </c:pt>
                <c:pt idx="3308">
                  <c:v>2.4295114079534184E-2</c:v>
                </c:pt>
                <c:pt idx="3309">
                  <c:v>2.4295114079535066E-2</c:v>
                </c:pt>
                <c:pt idx="3310">
                  <c:v>2.4298386861966486E-2</c:v>
                </c:pt>
                <c:pt idx="3311">
                  <c:v>2.42959322200673E-2</c:v>
                </c:pt>
                <c:pt idx="3312">
                  <c:v>2.42959322200673E-2</c:v>
                </c:pt>
                <c:pt idx="3313">
                  <c:v>2.4295932220066433E-2</c:v>
                </c:pt>
                <c:pt idx="3314">
                  <c:v>2.4295932220066433E-2</c:v>
                </c:pt>
                <c:pt idx="3315">
                  <c:v>2.4295932220068168E-2</c:v>
                </c:pt>
                <c:pt idx="3316">
                  <c:v>2.42959322200673E-2</c:v>
                </c:pt>
                <c:pt idx="3317">
                  <c:v>2.42959322200673E-2</c:v>
                </c:pt>
                <c:pt idx="3318">
                  <c:v>2.4297568611280875E-2</c:v>
                </c:pt>
                <c:pt idx="3319">
                  <c:v>2.4295114079535066E-2</c:v>
                </c:pt>
                <c:pt idx="3320">
                  <c:v>2.4295114079535066E-2</c:v>
                </c:pt>
                <c:pt idx="3321">
                  <c:v>2.4295114079535943E-2</c:v>
                </c:pt>
                <c:pt idx="3322">
                  <c:v>2.4295114079535066E-2</c:v>
                </c:pt>
                <c:pt idx="3323">
                  <c:v>2.4295114079535066E-2</c:v>
                </c:pt>
                <c:pt idx="3324">
                  <c:v>2.4295114079535943E-2</c:v>
                </c:pt>
                <c:pt idx="3325">
                  <c:v>2.4295114079535943E-2</c:v>
                </c:pt>
                <c:pt idx="3326">
                  <c:v>2.4295114079535943E-2</c:v>
                </c:pt>
                <c:pt idx="3327">
                  <c:v>2.4295114079535066E-2</c:v>
                </c:pt>
                <c:pt idx="3328">
                  <c:v>2.4294295975717084E-2</c:v>
                </c:pt>
                <c:pt idx="3329">
                  <c:v>2.4294295975717972E-2</c:v>
                </c:pt>
                <c:pt idx="3330">
                  <c:v>2.4294295975717084E-2</c:v>
                </c:pt>
                <c:pt idx="3331">
                  <c:v>2.4294295975717972E-2</c:v>
                </c:pt>
                <c:pt idx="3332">
                  <c:v>2.4295932220066433E-2</c:v>
                </c:pt>
                <c:pt idx="3333">
                  <c:v>2.42959322200673E-2</c:v>
                </c:pt>
                <c:pt idx="3334">
                  <c:v>2.42959322200673E-2</c:v>
                </c:pt>
                <c:pt idx="3335">
                  <c:v>2.4295932220066433E-2</c:v>
                </c:pt>
                <c:pt idx="3336">
                  <c:v>2.4295114079535066E-2</c:v>
                </c:pt>
                <c:pt idx="3337">
                  <c:v>2.4295114079534184E-2</c:v>
                </c:pt>
                <c:pt idx="3338">
                  <c:v>2.4295114079535066E-2</c:v>
                </c:pt>
                <c:pt idx="3339">
                  <c:v>2.4295114079535066E-2</c:v>
                </c:pt>
                <c:pt idx="3340">
                  <c:v>2.4295114079535066E-2</c:v>
                </c:pt>
                <c:pt idx="3341">
                  <c:v>2.4295932220066433E-2</c:v>
                </c:pt>
                <c:pt idx="3342">
                  <c:v>2.4295932220066433E-2</c:v>
                </c:pt>
                <c:pt idx="3343">
                  <c:v>2.42959322200673E-2</c:v>
                </c:pt>
                <c:pt idx="3344">
                  <c:v>2.4295932220068168E-2</c:v>
                </c:pt>
                <c:pt idx="3345">
                  <c:v>2.4295932220066433E-2</c:v>
                </c:pt>
                <c:pt idx="3346">
                  <c:v>2.4295932220066433E-2</c:v>
                </c:pt>
                <c:pt idx="3347">
                  <c:v>2.4295932220068168E-2</c:v>
                </c:pt>
                <c:pt idx="3348">
                  <c:v>2.42959322200673E-2</c:v>
                </c:pt>
                <c:pt idx="3349">
                  <c:v>2.42959322200673E-2</c:v>
                </c:pt>
                <c:pt idx="3350">
                  <c:v>2.42959322200673E-2</c:v>
                </c:pt>
                <c:pt idx="3351">
                  <c:v>2.42959322200673E-2</c:v>
                </c:pt>
                <c:pt idx="3352">
                  <c:v>2.42959322200673E-2</c:v>
                </c:pt>
                <c:pt idx="3353">
                  <c:v>2.42959322200673E-2</c:v>
                </c:pt>
                <c:pt idx="3354">
                  <c:v>2.42959322200673E-2</c:v>
                </c:pt>
                <c:pt idx="3355">
                  <c:v>2.4298386861966486E-2</c:v>
                </c:pt>
                <c:pt idx="3356">
                  <c:v>2.4295932220066433E-2</c:v>
                </c:pt>
                <c:pt idx="3357">
                  <c:v>2.4295932220066433E-2</c:v>
                </c:pt>
                <c:pt idx="3358">
                  <c:v>2.4295114079535943E-2</c:v>
                </c:pt>
                <c:pt idx="3359">
                  <c:v>2.4295114079535066E-2</c:v>
                </c:pt>
                <c:pt idx="3360">
                  <c:v>2.4295114079534184E-2</c:v>
                </c:pt>
                <c:pt idx="3361">
                  <c:v>2.4295114079535943E-2</c:v>
                </c:pt>
                <c:pt idx="3362">
                  <c:v>2.4295114079535066E-2</c:v>
                </c:pt>
                <c:pt idx="3363">
                  <c:v>2.42959322200673E-2</c:v>
                </c:pt>
                <c:pt idx="3364">
                  <c:v>2.4295932220066433E-2</c:v>
                </c:pt>
                <c:pt idx="3365">
                  <c:v>2.42959322200673E-2</c:v>
                </c:pt>
                <c:pt idx="3366">
                  <c:v>2.4295932220066433E-2</c:v>
                </c:pt>
                <c:pt idx="3367">
                  <c:v>2.42959322200673E-2</c:v>
                </c:pt>
                <c:pt idx="3368">
                  <c:v>2.4295932220066433E-2</c:v>
                </c:pt>
                <c:pt idx="3369">
                  <c:v>2.42959322200673E-2</c:v>
                </c:pt>
                <c:pt idx="3370">
                  <c:v>2.4297568611280875E-2</c:v>
                </c:pt>
                <c:pt idx="3371">
                  <c:v>2.4294295975717084E-2</c:v>
                </c:pt>
                <c:pt idx="3372">
                  <c:v>2.4294295975717084E-2</c:v>
                </c:pt>
                <c:pt idx="3373">
                  <c:v>2.4294295975717084E-2</c:v>
                </c:pt>
                <c:pt idx="3374">
                  <c:v>2.4294295975717084E-2</c:v>
                </c:pt>
                <c:pt idx="3375">
                  <c:v>2.4295114079535066E-2</c:v>
                </c:pt>
                <c:pt idx="3376">
                  <c:v>2.4294295975717084E-2</c:v>
                </c:pt>
                <c:pt idx="3377">
                  <c:v>2.4294295975717972E-2</c:v>
                </c:pt>
                <c:pt idx="3378">
                  <c:v>2.4294295975717084E-2</c:v>
                </c:pt>
                <c:pt idx="3379">
                  <c:v>2.4294295975717972E-2</c:v>
                </c:pt>
                <c:pt idx="3380">
                  <c:v>2.4293477908611461E-2</c:v>
                </c:pt>
                <c:pt idx="3381">
                  <c:v>2.4293477908613258E-2</c:v>
                </c:pt>
                <c:pt idx="3382">
                  <c:v>2.429347790861236E-2</c:v>
                </c:pt>
                <c:pt idx="3383">
                  <c:v>2.4293477908611461E-2</c:v>
                </c:pt>
                <c:pt idx="3384">
                  <c:v>2.4297568611280875E-2</c:v>
                </c:pt>
                <c:pt idx="3385">
                  <c:v>2.4297568611280875E-2</c:v>
                </c:pt>
                <c:pt idx="3386">
                  <c:v>2.4297568611280875E-2</c:v>
                </c:pt>
                <c:pt idx="3387">
                  <c:v>2.4295932220068168E-2</c:v>
                </c:pt>
                <c:pt idx="3388">
                  <c:v>2.4295114079535943E-2</c:v>
                </c:pt>
                <c:pt idx="3389">
                  <c:v>2.4295114079534184E-2</c:v>
                </c:pt>
                <c:pt idx="3390">
                  <c:v>2.4295114079535066E-2</c:v>
                </c:pt>
                <c:pt idx="3391">
                  <c:v>2.4295114079535943E-2</c:v>
                </c:pt>
                <c:pt idx="3392">
                  <c:v>2.4297568611280875E-2</c:v>
                </c:pt>
                <c:pt idx="3393">
                  <c:v>2.4297568611280875E-2</c:v>
                </c:pt>
                <c:pt idx="3394">
                  <c:v>2.4297568611280875E-2</c:v>
                </c:pt>
                <c:pt idx="3395">
                  <c:v>2.4297568611280875E-2</c:v>
                </c:pt>
                <c:pt idx="3396">
                  <c:v>2.4298386861967326E-2</c:v>
                </c:pt>
                <c:pt idx="3397">
                  <c:v>2.4298386861967326E-2</c:v>
                </c:pt>
                <c:pt idx="3398">
                  <c:v>2.4297568611280875E-2</c:v>
                </c:pt>
                <c:pt idx="3399">
                  <c:v>2.4297568611281725E-2</c:v>
                </c:pt>
                <c:pt idx="3400">
                  <c:v>2.4297568611280875E-2</c:v>
                </c:pt>
                <c:pt idx="3401">
                  <c:v>2.4295114079534184E-2</c:v>
                </c:pt>
                <c:pt idx="3402">
                  <c:v>2.4298386861967326E-2</c:v>
                </c:pt>
                <c:pt idx="3403">
                  <c:v>2.4297568611281725E-2</c:v>
                </c:pt>
                <c:pt idx="3404">
                  <c:v>2.4297568611280025E-2</c:v>
                </c:pt>
                <c:pt idx="3405">
                  <c:v>2.4297568611280875E-2</c:v>
                </c:pt>
                <c:pt idx="3406">
                  <c:v>2.4297568611280875E-2</c:v>
                </c:pt>
                <c:pt idx="3407">
                  <c:v>2.4297568611280875E-2</c:v>
                </c:pt>
                <c:pt idx="3408">
                  <c:v>2.4297568611280875E-2</c:v>
                </c:pt>
                <c:pt idx="3409">
                  <c:v>2.4297568611281725E-2</c:v>
                </c:pt>
                <c:pt idx="3410">
                  <c:v>2.4295114079535066E-2</c:v>
                </c:pt>
                <c:pt idx="3411">
                  <c:v>2.4295114079535066E-2</c:v>
                </c:pt>
                <c:pt idx="3412">
                  <c:v>2.4295114079535066E-2</c:v>
                </c:pt>
                <c:pt idx="3413">
                  <c:v>2.4295114079535066E-2</c:v>
                </c:pt>
                <c:pt idx="3414">
                  <c:v>2.4295114079535943E-2</c:v>
                </c:pt>
                <c:pt idx="3415">
                  <c:v>2.4297568611281725E-2</c:v>
                </c:pt>
                <c:pt idx="3416">
                  <c:v>2.4298386861966486E-2</c:v>
                </c:pt>
                <c:pt idx="3417">
                  <c:v>2.4297568611281725E-2</c:v>
                </c:pt>
                <c:pt idx="3418">
                  <c:v>2.4297568611280875E-2</c:v>
                </c:pt>
                <c:pt idx="3419">
                  <c:v>2.4297568611280875E-2</c:v>
                </c:pt>
                <c:pt idx="3420">
                  <c:v>2.4295932220066433E-2</c:v>
                </c:pt>
                <c:pt idx="3421">
                  <c:v>2.4298386861966486E-2</c:v>
                </c:pt>
                <c:pt idx="3422">
                  <c:v>2.4297568611280875E-2</c:v>
                </c:pt>
                <c:pt idx="3423">
                  <c:v>2.4294295975717972E-2</c:v>
                </c:pt>
                <c:pt idx="3424">
                  <c:v>2.4294295975717084E-2</c:v>
                </c:pt>
                <c:pt idx="3425">
                  <c:v>2.4294295975717084E-2</c:v>
                </c:pt>
                <c:pt idx="3426">
                  <c:v>2.4294295975717972E-2</c:v>
                </c:pt>
                <c:pt idx="3427">
                  <c:v>2.4295114079535943E-2</c:v>
                </c:pt>
                <c:pt idx="3428">
                  <c:v>2.4294295975717084E-2</c:v>
                </c:pt>
                <c:pt idx="3429">
                  <c:v>2.4294295975717972E-2</c:v>
                </c:pt>
                <c:pt idx="3430">
                  <c:v>2.4294295975717084E-2</c:v>
                </c:pt>
                <c:pt idx="3431">
                  <c:v>2.4294295975717084E-2</c:v>
                </c:pt>
                <c:pt idx="3432">
                  <c:v>2.429347790861236E-2</c:v>
                </c:pt>
                <c:pt idx="3433">
                  <c:v>2.429347790861236E-2</c:v>
                </c:pt>
                <c:pt idx="3434">
                  <c:v>2.429347790861236E-2</c:v>
                </c:pt>
                <c:pt idx="3435">
                  <c:v>2.429347790861236E-2</c:v>
                </c:pt>
                <c:pt idx="3436">
                  <c:v>2.4297568611280875E-2</c:v>
                </c:pt>
                <c:pt idx="3437">
                  <c:v>2.4297568611280025E-2</c:v>
                </c:pt>
                <c:pt idx="3438">
                  <c:v>2.4297568611281725E-2</c:v>
                </c:pt>
                <c:pt idx="3439">
                  <c:v>2.4297568611281725E-2</c:v>
                </c:pt>
                <c:pt idx="3440">
                  <c:v>2.4295114079535066E-2</c:v>
                </c:pt>
                <c:pt idx="3441">
                  <c:v>2.4295114079535066E-2</c:v>
                </c:pt>
                <c:pt idx="3442">
                  <c:v>2.4295114079535066E-2</c:v>
                </c:pt>
                <c:pt idx="3443">
                  <c:v>2.4295114079535066E-2</c:v>
                </c:pt>
                <c:pt idx="3444">
                  <c:v>2.4295114079535066E-2</c:v>
                </c:pt>
                <c:pt idx="3445">
                  <c:v>2.4297568611280875E-2</c:v>
                </c:pt>
                <c:pt idx="3446">
                  <c:v>2.4297568611280875E-2</c:v>
                </c:pt>
                <c:pt idx="3447">
                  <c:v>2.4297568611280875E-2</c:v>
                </c:pt>
                <c:pt idx="3448">
                  <c:v>2.4298386861966486E-2</c:v>
                </c:pt>
                <c:pt idx="3449">
                  <c:v>2.4298386861967326E-2</c:v>
                </c:pt>
                <c:pt idx="3450">
                  <c:v>2.4297568611281725E-2</c:v>
                </c:pt>
                <c:pt idx="3451">
                  <c:v>2.4297568611280875E-2</c:v>
                </c:pt>
                <c:pt idx="3452">
                  <c:v>2.4297568611280025E-2</c:v>
                </c:pt>
                <c:pt idx="3453">
                  <c:v>2.4295114079535943E-2</c:v>
                </c:pt>
                <c:pt idx="3454">
                  <c:v>2.4298386861967326E-2</c:v>
                </c:pt>
                <c:pt idx="3455">
                  <c:v>2.4297568611280875E-2</c:v>
                </c:pt>
                <c:pt idx="3456">
                  <c:v>2.4297568611281725E-2</c:v>
                </c:pt>
                <c:pt idx="3457">
                  <c:v>2.4297568611281725E-2</c:v>
                </c:pt>
                <c:pt idx="3458">
                  <c:v>2.4297568611280875E-2</c:v>
                </c:pt>
                <c:pt idx="3459">
                  <c:v>2.4298386861966486E-2</c:v>
                </c:pt>
                <c:pt idx="3460">
                  <c:v>2.4297568611281725E-2</c:v>
                </c:pt>
                <c:pt idx="3461">
                  <c:v>2.4297568611281725E-2</c:v>
                </c:pt>
                <c:pt idx="3462">
                  <c:v>2.4295114079535066E-2</c:v>
                </c:pt>
                <c:pt idx="3463">
                  <c:v>2.4295114079535066E-2</c:v>
                </c:pt>
                <c:pt idx="3464">
                  <c:v>2.4295114079535066E-2</c:v>
                </c:pt>
                <c:pt idx="3465">
                  <c:v>2.4295114079535066E-2</c:v>
                </c:pt>
                <c:pt idx="3466">
                  <c:v>2.4297568611280025E-2</c:v>
                </c:pt>
                <c:pt idx="3467">
                  <c:v>2.4297568611280875E-2</c:v>
                </c:pt>
                <c:pt idx="3468">
                  <c:v>2.4297568611281725E-2</c:v>
                </c:pt>
                <c:pt idx="3469">
                  <c:v>2.4298386861966486E-2</c:v>
                </c:pt>
                <c:pt idx="3470">
                  <c:v>2.4297568611281725E-2</c:v>
                </c:pt>
                <c:pt idx="3471">
                  <c:v>2.4297568611281725E-2</c:v>
                </c:pt>
                <c:pt idx="3472">
                  <c:v>2.4297568611281725E-2</c:v>
                </c:pt>
                <c:pt idx="3473">
                  <c:v>2.4298386861966486E-2</c:v>
                </c:pt>
                <c:pt idx="3474">
                  <c:v>2.4297568611280875E-2</c:v>
                </c:pt>
                <c:pt idx="3475">
                  <c:v>2.4294295975717084E-2</c:v>
                </c:pt>
                <c:pt idx="3476">
                  <c:v>2.4294295975717084E-2</c:v>
                </c:pt>
                <c:pt idx="3477">
                  <c:v>2.4294295975717972E-2</c:v>
                </c:pt>
                <c:pt idx="3478">
                  <c:v>2.4294295975717084E-2</c:v>
                </c:pt>
                <c:pt idx="3479">
                  <c:v>2.4292659878218027E-2</c:v>
                </c:pt>
                <c:pt idx="3480">
                  <c:v>2.42959322200673E-2</c:v>
                </c:pt>
                <c:pt idx="3481">
                  <c:v>2.4295114079535066E-2</c:v>
                </c:pt>
                <c:pt idx="3482">
                  <c:v>2.4294295975717084E-2</c:v>
                </c:pt>
                <c:pt idx="3483">
                  <c:v>2.4295114079535066E-2</c:v>
                </c:pt>
                <c:pt idx="3484">
                  <c:v>2.4295932220066433E-2</c:v>
                </c:pt>
                <c:pt idx="3485">
                  <c:v>2.4295114079535066E-2</c:v>
                </c:pt>
                <c:pt idx="3486">
                  <c:v>2.4294295975717084E-2</c:v>
                </c:pt>
                <c:pt idx="3487">
                  <c:v>2.42959322200673E-2</c:v>
                </c:pt>
                <c:pt idx="3488">
                  <c:v>2.4295932220066433E-2</c:v>
                </c:pt>
                <c:pt idx="3489">
                  <c:v>2.42959322200673E-2</c:v>
                </c:pt>
                <c:pt idx="3490">
                  <c:v>2.4295932220068168E-2</c:v>
                </c:pt>
                <c:pt idx="3491">
                  <c:v>2.4295932220066433E-2</c:v>
                </c:pt>
                <c:pt idx="3492">
                  <c:v>2.4295114079535066E-2</c:v>
                </c:pt>
                <c:pt idx="3493">
                  <c:v>2.4295114079535066E-2</c:v>
                </c:pt>
                <c:pt idx="3494">
                  <c:v>2.4295114079535943E-2</c:v>
                </c:pt>
                <c:pt idx="3495">
                  <c:v>2.4295114079534184E-2</c:v>
                </c:pt>
                <c:pt idx="3496">
                  <c:v>2.4295114079535066E-2</c:v>
                </c:pt>
                <c:pt idx="3497">
                  <c:v>2.42959322200673E-2</c:v>
                </c:pt>
                <c:pt idx="3498">
                  <c:v>2.42959322200673E-2</c:v>
                </c:pt>
                <c:pt idx="3499">
                  <c:v>2.42959322200673E-2</c:v>
                </c:pt>
                <c:pt idx="3500">
                  <c:v>2.42959322200673E-2</c:v>
                </c:pt>
                <c:pt idx="3501">
                  <c:v>2.42959322200673E-2</c:v>
                </c:pt>
                <c:pt idx="3502">
                  <c:v>2.42959322200673E-2</c:v>
                </c:pt>
                <c:pt idx="3503">
                  <c:v>2.42959322200673E-2</c:v>
                </c:pt>
                <c:pt idx="3504">
                  <c:v>2.4295932220066433E-2</c:v>
                </c:pt>
                <c:pt idx="3505">
                  <c:v>2.42959322200673E-2</c:v>
                </c:pt>
                <c:pt idx="3506">
                  <c:v>2.42959322200673E-2</c:v>
                </c:pt>
                <c:pt idx="3507">
                  <c:v>2.4295932220066433E-2</c:v>
                </c:pt>
                <c:pt idx="3508">
                  <c:v>2.4295932220068168E-2</c:v>
                </c:pt>
                <c:pt idx="3509">
                  <c:v>2.4295932220066433E-2</c:v>
                </c:pt>
                <c:pt idx="3510">
                  <c:v>2.4295932220066433E-2</c:v>
                </c:pt>
                <c:pt idx="3511">
                  <c:v>2.4295932220066433E-2</c:v>
                </c:pt>
                <c:pt idx="3512">
                  <c:v>2.42959322200673E-2</c:v>
                </c:pt>
                <c:pt idx="3513">
                  <c:v>2.4295932220068168E-2</c:v>
                </c:pt>
                <c:pt idx="3514">
                  <c:v>2.4295114079534184E-2</c:v>
                </c:pt>
                <c:pt idx="3515">
                  <c:v>2.4295114079535943E-2</c:v>
                </c:pt>
                <c:pt idx="3516">
                  <c:v>2.4295114079535066E-2</c:v>
                </c:pt>
                <c:pt idx="3517">
                  <c:v>2.4295114079534184E-2</c:v>
                </c:pt>
                <c:pt idx="3518">
                  <c:v>2.4295932220066433E-2</c:v>
                </c:pt>
                <c:pt idx="3519">
                  <c:v>2.42959322200673E-2</c:v>
                </c:pt>
                <c:pt idx="3520">
                  <c:v>2.42959322200673E-2</c:v>
                </c:pt>
                <c:pt idx="3521">
                  <c:v>2.4295932220066433E-2</c:v>
                </c:pt>
                <c:pt idx="3522">
                  <c:v>2.42959322200673E-2</c:v>
                </c:pt>
                <c:pt idx="3523">
                  <c:v>2.4295932220068168E-2</c:v>
                </c:pt>
                <c:pt idx="3524">
                  <c:v>2.4295932220068168E-2</c:v>
                </c:pt>
                <c:pt idx="3525">
                  <c:v>2.42959322200673E-2</c:v>
                </c:pt>
                <c:pt idx="3526">
                  <c:v>2.42959322200673E-2</c:v>
                </c:pt>
                <c:pt idx="3527">
                  <c:v>2.4295114079535066E-2</c:v>
                </c:pt>
                <c:pt idx="3528">
                  <c:v>2.4295114079535066E-2</c:v>
                </c:pt>
                <c:pt idx="3529">
                  <c:v>2.4295114079535066E-2</c:v>
                </c:pt>
                <c:pt idx="3530">
                  <c:v>2.4295114079535943E-2</c:v>
                </c:pt>
                <c:pt idx="3531">
                  <c:v>2.4295114079535066E-2</c:v>
                </c:pt>
                <c:pt idx="3532">
                  <c:v>2.4295114079535066E-2</c:v>
                </c:pt>
                <c:pt idx="3533">
                  <c:v>2.4295114079535066E-2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011584"/>
        <c:axId val="60701350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6.0400000000000002E-3</c:v>
                </c:pt>
                <c:pt idx="1">
                  <c:v>6.5100000000000002E-3</c:v>
                </c:pt>
                <c:pt idx="2">
                  <c:v>7.0399999999999994E-3</c:v>
                </c:pt>
                <c:pt idx="3">
                  <c:v>7.5900000000000004E-3</c:v>
                </c:pt>
                <c:pt idx="4">
                  <c:v>8.1200000000000005E-3</c:v>
                </c:pt>
                <c:pt idx="5">
                  <c:v>8.5699999999999995E-3</c:v>
                </c:pt>
                <c:pt idx="6">
                  <c:v>9.0299999999999998E-3</c:v>
                </c:pt>
                <c:pt idx="7">
                  <c:v>9.5300000000000003E-3</c:v>
                </c:pt>
                <c:pt idx="8">
                  <c:v>1.0009999999999998E-2</c:v>
                </c:pt>
                <c:pt idx="9">
                  <c:v>1.0549999999999999E-2</c:v>
                </c:pt>
                <c:pt idx="10">
                  <c:v>1.1089999999999999E-2</c:v>
                </c:pt>
                <c:pt idx="11">
                  <c:v>1.1619999999999998E-2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  <c:pt idx="8">
                  <c:v>43180</c:v>
                </c:pt>
                <c:pt idx="9">
                  <c:v>43271</c:v>
                </c:pt>
                <c:pt idx="10">
                  <c:v>43362</c:v>
                </c:pt>
                <c:pt idx="11">
                  <c:v>43453</c:v>
                </c:pt>
                <c:pt idx="12">
                  <c:v>43544</c:v>
                </c:pt>
                <c:pt idx="13">
                  <c:v>43635</c:v>
                </c:pt>
                <c:pt idx="14">
                  <c:v>43726</c:v>
                </c:pt>
                <c:pt idx="15">
                  <c:v>43817</c:v>
                </c:pt>
                <c:pt idx="16">
                  <c:v>43908</c:v>
                </c:pt>
                <c:pt idx="17">
                  <c:v>43999</c:v>
                </c:pt>
                <c:pt idx="18">
                  <c:v>44090</c:v>
                </c:pt>
                <c:pt idx="19">
                  <c:v>44181</c:v>
                </c:pt>
                <c:pt idx="20">
                  <c:v>44272</c:v>
                </c:pt>
                <c:pt idx="21">
                  <c:v>44363</c:v>
                </c:pt>
                <c:pt idx="22">
                  <c:v>44454</c:v>
                </c:pt>
                <c:pt idx="23">
                  <c:v>44545</c:v>
                </c:pt>
                <c:pt idx="24">
                  <c:v>44636</c:v>
                </c:pt>
                <c:pt idx="25">
                  <c:v>44727</c:v>
                </c:pt>
                <c:pt idx="26">
                  <c:v>44825</c:v>
                </c:pt>
                <c:pt idx="27">
                  <c:v>44916</c:v>
                </c:pt>
                <c:pt idx="28">
                  <c:v>45000</c:v>
                </c:pt>
                <c:pt idx="29">
                  <c:v>45098</c:v>
                </c:pt>
                <c:pt idx="30">
                  <c:v>45189</c:v>
                </c:pt>
                <c:pt idx="31">
                  <c:v>45280</c:v>
                </c:pt>
                <c:pt idx="32">
                  <c:v>45371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6.9699555380138018E-3</c:v>
                </c:pt>
                <c:pt idx="1">
                  <c:v>8.4615737996166368E-3</c:v>
                </c:pt>
                <c:pt idx="2">
                  <c:v>1.0049050657757996E-2</c:v>
                </c:pt>
                <c:pt idx="3">
                  <c:v>1.1634223872768504E-2</c:v>
                </c:pt>
                <c:pt idx="4">
                  <c:v>1.3067336194530517E-2</c:v>
                </c:pt>
                <c:pt idx="5">
                  <c:v>1.449473081811924E-2</c:v>
                </c:pt>
                <c:pt idx="6">
                  <c:v>1.5770929208027459E-2</c:v>
                </c:pt>
                <c:pt idx="7">
                  <c:v>1.6994315748517494E-2</c:v>
                </c:pt>
                <c:pt idx="8">
                  <c:v>1.7964008235776187E-2</c:v>
                </c:pt>
                <c:pt idx="9">
                  <c:v>1.8831527219070325E-2</c:v>
                </c:pt>
                <c:pt idx="10">
                  <c:v>1.9646750411789742E-2</c:v>
                </c:pt>
                <c:pt idx="11">
                  <c:v>2.0459418972070775E-2</c:v>
                </c:pt>
                <c:pt idx="12">
                  <c:v>2.1068260925242589E-2</c:v>
                </c:pt>
                <c:pt idx="13">
                  <c:v>2.1725438434040296E-2</c:v>
                </c:pt>
                <c:pt idx="14">
                  <c:v>2.2305700563453074E-2</c:v>
                </c:pt>
                <c:pt idx="15">
                  <c:v>2.2933100369700133E-2</c:v>
                </c:pt>
                <c:pt idx="16">
                  <c:v>2.3432621012901153E-2</c:v>
                </c:pt>
                <c:pt idx="17">
                  <c:v>2.3955422879697971E-2</c:v>
                </c:pt>
                <c:pt idx="18">
                  <c:v>2.4476656876542279E-2</c:v>
                </c:pt>
                <c:pt idx="19">
                  <c:v>2.5045793664012342E-2</c:v>
                </c:pt>
                <c:pt idx="20">
                  <c:v>2.5510818411285042E-2</c:v>
                </c:pt>
                <c:pt idx="21">
                  <c:v>2.597513543248724E-2</c:v>
                </c:pt>
                <c:pt idx="22">
                  <c:v>2.638822969231824E-2</c:v>
                </c:pt>
                <c:pt idx="23">
                  <c:v>2.6774450601397218E-2</c:v>
                </c:pt>
                <c:pt idx="24">
                  <c:v>2.7081413946766979E-2</c:v>
                </c:pt>
                <c:pt idx="25">
                  <c:v>2.7363121493092196E-2</c:v>
                </c:pt>
                <c:pt idx="26">
                  <c:v>2.7613469165345399E-2</c:v>
                </c:pt>
                <c:pt idx="27">
                  <c:v>2.7892452712749108E-2</c:v>
                </c:pt>
                <c:pt idx="28">
                  <c:v>2.8047764325141594E-2</c:v>
                </c:pt>
                <c:pt idx="29">
                  <c:v>2.8241798558023116E-2</c:v>
                </c:pt>
                <c:pt idx="30">
                  <c:v>2.8390956206876407E-2</c:v>
                </c:pt>
                <c:pt idx="31">
                  <c:v>2.8487625113488714E-2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42389</c:v>
                </c:pt>
                <c:pt idx="1">
                  <c:v>42417</c:v>
                </c:pt>
                <c:pt idx="2">
                  <c:v>42480</c:v>
                </c:pt>
                <c:pt idx="3">
                  <c:v>42508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6.0359919499611125E-3</c:v>
                </c:pt>
                <c:pt idx="1">
                  <c:v>6.4219245629341254E-3</c:v>
                </c:pt>
                <c:pt idx="2">
                  <c:v>7.4671690880841277E-3</c:v>
                </c:pt>
                <c:pt idx="3">
                  <c:v>7.8895002279372965E-3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011584"/>
        <c:axId val="607013504"/>
      </c:scatterChart>
      <c:dateAx>
        <c:axId val="60701158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135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701350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70115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5.6593211445132852E-3</c:v>
                </c:pt>
                <c:pt idx="1">
                  <c:v>5.659192106293176E-3</c:v>
                </c:pt>
                <c:pt idx="2">
                  <c:v>5.6589340297730217E-3</c:v>
                </c:pt>
                <c:pt idx="3">
                  <c:v>5.6574343381221581E-3</c:v>
                </c:pt>
                <c:pt idx="4">
                  <c:v>5.6546757669106995E-3</c:v>
                </c:pt>
                <c:pt idx="5">
                  <c:v>5.6535144224501011E-3</c:v>
                </c:pt>
                <c:pt idx="6">
                  <c:v>5.6500988803609431E-3</c:v>
                </c:pt>
                <c:pt idx="7">
                  <c:v>5.6457721265257277E-3</c:v>
                </c:pt>
                <c:pt idx="8">
                  <c:v>5.6438365525046663E-3</c:v>
                </c:pt>
                <c:pt idx="9">
                  <c:v>5.6417719404233679E-3</c:v>
                </c:pt>
                <c:pt idx="10">
                  <c:v>5.6395782898821523E-3</c:v>
                </c:pt>
                <c:pt idx="11">
                  <c:v>5.6348490578361776E-3</c:v>
                </c:pt>
                <c:pt idx="12">
                  <c:v>5.6295133055961344E-3</c:v>
                </c:pt>
                <c:pt idx="13">
                  <c:v>5.6266744639543731E-3</c:v>
                </c:pt>
                <c:pt idx="14">
                  <c:v>5.6237065840125666E-3</c:v>
                </c:pt>
                <c:pt idx="15">
                  <c:v>5.620609665850651E-3</c:v>
                </c:pt>
                <c:pt idx="16">
                  <c:v>5.6123534183649681E-3</c:v>
                </c:pt>
                <c:pt idx="17">
                  <c:v>5.6031895017394362E-3</c:v>
                </c:pt>
                <c:pt idx="18">
                  <c:v>5.6031895017394362E-3</c:v>
                </c:pt>
                <c:pt idx="19">
                  <c:v>5.5993183543368019E-3</c:v>
                </c:pt>
                <c:pt idx="20">
                  <c:v>5.5953918102868982E-3</c:v>
                </c:pt>
                <c:pt idx="21">
                  <c:v>5.5885208958095234E-3</c:v>
                </c:pt>
                <c:pt idx="22">
                  <c:v>5.5825191818836828E-3</c:v>
                </c:pt>
                <c:pt idx="23">
                  <c:v>5.5800830533847545E-3</c:v>
                </c:pt>
                <c:pt idx="24">
                  <c:v>5.5779597361826916E-3</c:v>
                </c:pt>
                <c:pt idx="25">
                  <c:v>5.5761492304373661E-3</c:v>
                </c:pt>
                <c:pt idx="26">
                  <c:v>5.5736572146969365E-3</c:v>
                </c:pt>
                <c:pt idx="27">
                  <c:v>5.572035321064206E-3</c:v>
                </c:pt>
                <c:pt idx="28">
                  <c:v>5.5717888722828235E-3</c:v>
                </c:pt>
                <c:pt idx="29">
                  <c:v>5.5718552347183703E-3</c:v>
                </c:pt>
                <c:pt idx="30">
                  <c:v>5.5722344086106546E-3</c:v>
                </c:pt>
                <c:pt idx="31">
                  <c:v>5.5741217665872256E-3</c:v>
                </c:pt>
                <c:pt idx="32">
                  <c:v>5.5768792179478055E-3</c:v>
                </c:pt>
                <c:pt idx="33">
                  <c:v>5.5788224486441607E-3</c:v>
                </c:pt>
                <c:pt idx="34">
                  <c:v>5.5810784908771893E-3</c:v>
                </c:pt>
                <c:pt idx="35">
                  <c:v>5.5836473444870194E-3</c:v>
                </c:pt>
                <c:pt idx="36">
                  <c:v>5.5917638132840786E-3</c:v>
                </c:pt>
                <c:pt idx="37">
                  <c:v>5.6011837835878708E-3</c:v>
                </c:pt>
                <c:pt idx="38">
                  <c:v>5.6011837835878708E-3</c:v>
                </c:pt>
                <c:pt idx="39">
                  <c:v>5.6056295056983174E-3</c:v>
                </c:pt>
                <c:pt idx="40">
                  <c:v>5.6103880393454375E-3</c:v>
                </c:pt>
                <c:pt idx="41">
                  <c:v>5.6210355759578334E-3</c:v>
                </c:pt>
                <c:pt idx="42">
                  <c:v>5.6326949787610658E-3</c:v>
                </c:pt>
                <c:pt idx="43">
                  <c:v>5.6398857106110256E-3</c:v>
                </c:pt>
                <c:pt idx="44">
                  <c:v>5.6482573948368753E-3</c:v>
                </c:pt>
                <c:pt idx="45">
                  <c:v>5.6578100314386148E-3</c:v>
                </c:pt>
                <c:pt idx="46">
                  <c:v>5.6809414581593387E-3</c:v>
                </c:pt>
                <c:pt idx="47">
                  <c:v>5.7078301040824897E-3</c:v>
                </c:pt>
                <c:pt idx="48">
                  <c:v>5.723287504322272E-3</c:v>
                </c:pt>
                <c:pt idx="49">
                  <c:v>5.7399258578971768E-3</c:v>
                </c:pt>
                <c:pt idx="50">
                  <c:v>5.7577451646473321E-3</c:v>
                </c:pt>
                <c:pt idx="51">
                  <c:v>5.7974136484251204E-3</c:v>
                </c:pt>
                <c:pt idx="52">
                  <c:v>5.8408319287561739E-3</c:v>
                </c:pt>
                <c:pt idx="53">
                  <c:v>5.8645560049797041E-3</c:v>
                </c:pt>
                <c:pt idx="54">
                  <c:v>5.8894610357373978E-3</c:v>
                </c:pt>
                <c:pt idx="55">
                  <c:v>5.9155470213489991E-3</c:v>
                </c:pt>
                <c:pt idx="56">
                  <c:v>5.9717545669801808E-3</c:v>
                </c:pt>
                <c:pt idx="57">
                  <c:v>6.0317005168908366E-3</c:v>
                </c:pt>
                <c:pt idx="58">
                  <c:v>6.0636912805289711E-3</c:v>
                </c:pt>
                <c:pt idx="59">
                  <c:v>6.0968630006197344E-3</c:v>
                </c:pt>
                <c:pt idx="60">
                  <c:v>6.1312156775628068E-3</c:v>
                </c:pt>
                <c:pt idx="61">
                  <c:v>6.2039644659428461E-3</c:v>
                </c:pt>
                <c:pt idx="62">
                  <c:v>6.2800457646172703E-3</c:v>
                </c:pt>
                <c:pt idx="63">
                  <c:v>6.3179620548847737E-3</c:v>
                </c:pt>
                <c:pt idx="64">
                  <c:v>6.3547181273104769E-3</c:v>
                </c:pt>
                <c:pt idx="65">
                  <c:v>6.4570964334471626E-3</c:v>
                </c:pt>
                <c:pt idx="66">
                  <c:v>6.5508899685617905E-3</c:v>
                </c:pt>
                <c:pt idx="67">
                  <c:v>6.5795245069022457E-3</c:v>
                </c:pt>
                <c:pt idx="68">
                  <c:v>6.6069988249228828E-3</c:v>
                </c:pt>
                <c:pt idx="69">
                  <c:v>6.6582031976114564E-3</c:v>
                </c:pt>
                <c:pt idx="70">
                  <c:v>6.7052938882916635E-3</c:v>
                </c:pt>
                <c:pt idx="71">
                  <c:v>6.7269671007164078E-3</c:v>
                </c:pt>
                <c:pt idx="72">
                  <c:v>6.7474800914624211E-3</c:v>
                </c:pt>
                <c:pt idx="73">
                  <c:v>6.7668328601300232E-3</c:v>
                </c:pt>
                <c:pt idx="74">
                  <c:v>6.8017994982216834E-3</c:v>
                </c:pt>
                <c:pt idx="75">
                  <c:v>6.832641711698173E-3</c:v>
                </c:pt>
                <c:pt idx="76">
                  <c:v>6.8461933679753173E-3</c:v>
                </c:pt>
                <c:pt idx="77">
                  <c:v>6.8585848012947537E-3</c:v>
                </c:pt>
                <c:pt idx="78">
                  <c:v>6.8698160115765461E-3</c:v>
                </c:pt>
                <c:pt idx="79">
                  <c:v>6.8885428283138594E-3</c:v>
                </c:pt>
                <c:pt idx="80">
                  <c:v>6.9031386201690026E-3</c:v>
                </c:pt>
                <c:pt idx="81">
                  <c:v>6.9085687137437901E-3</c:v>
                </c:pt>
                <c:pt idx="82">
                  <c:v>6.9130794187532985E-3</c:v>
                </c:pt>
                <c:pt idx="83">
                  <c:v>6.9176340745258358E-3</c:v>
                </c:pt>
                <c:pt idx="84">
                  <c:v>6.9278259861338398E-3</c:v>
                </c:pt>
                <c:pt idx="85">
                  <c:v>6.938700554446342E-3</c:v>
                </c:pt>
                <c:pt idx="86">
                  <c:v>6.9446791387139939E-3</c:v>
                </c:pt>
                <c:pt idx="87">
                  <c:v>6.9509425087765919E-3</c:v>
                </c:pt>
                <c:pt idx="88">
                  <c:v>6.9574906645542001E-3</c:v>
                </c:pt>
                <c:pt idx="89">
                  <c:v>6.9754877129857285E-3</c:v>
                </c:pt>
                <c:pt idx="90">
                  <c:v>6.9945032304463695E-3</c:v>
                </c:pt>
                <c:pt idx="91">
                  <c:v>7.0027601011535268E-3</c:v>
                </c:pt>
                <c:pt idx="92">
                  <c:v>7.0113017577355663E-3</c:v>
                </c:pt>
                <c:pt idx="93">
                  <c:v>7.02947161234313E-3</c:v>
                </c:pt>
                <c:pt idx="94">
                  <c:v>7.0483162432921631E-3</c:v>
                </c:pt>
                <c:pt idx="95">
                  <c:v>7.058281829568358E-3</c:v>
                </c:pt>
                <c:pt idx="96">
                  <c:v>7.0685322019592434E-3</c:v>
                </c:pt>
                <c:pt idx="97">
                  <c:v>7.079067360304947E-3</c:v>
                </c:pt>
                <c:pt idx="98">
                  <c:v>7.1012270354131601E-3</c:v>
                </c:pt>
                <c:pt idx="99">
                  <c:v>7.1240558546747934E-3</c:v>
                </c:pt>
                <c:pt idx="100">
                  <c:v>7.1360149435939491E-3</c:v>
                </c:pt>
                <c:pt idx="101">
                  <c:v>7.1482588187876672E-3</c:v>
                </c:pt>
                <c:pt idx="102">
                  <c:v>7.1607874801760119E-3</c:v>
                </c:pt>
                <c:pt idx="103">
                  <c:v>7.1869375635014165E-3</c:v>
                </c:pt>
                <c:pt idx="104">
                  <c:v>7.2137499885549516E-3</c:v>
                </c:pt>
                <c:pt idx="105">
                  <c:v>7.227702581475981E-3</c:v>
                </c:pt>
                <c:pt idx="106">
                  <c:v>7.241939960911381E-3</c:v>
                </c:pt>
                <c:pt idx="107">
                  <c:v>7.2564621267812157E-3</c:v>
                </c:pt>
                <c:pt idx="108">
                  <c:v>7.2944131649532729E-3</c:v>
                </c:pt>
                <c:pt idx="109">
                  <c:v>7.3333447539258856E-3</c:v>
                </c:pt>
                <c:pt idx="110">
                  <c:v>7.3495756392816247E-3</c:v>
                </c:pt>
                <c:pt idx="111">
                  <c:v>7.3660913112316706E-3</c:v>
                </c:pt>
                <c:pt idx="112">
                  <c:v>7.4002240592996316E-3</c:v>
                </c:pt>
                <c:pt idx="113">
                  <c:v>7.4350018670532592E-3</c:v>
                </c:pt>
                <c:pt idx="114">
                  <c:v>7.4529414732538157E-3</c:v>
                </c:pt>
                <c:pt idx="115">
                  <c:v>7.4711658663684233E-3</c:v>
                </c:pt>
                <c:pt idx="116">
                  <c:v>7.4896750463970818E-3</c:v>
                </c:pt>
                <c:pt idx="117">
                  <c:v>7.5278001014034146E-3</c:v>
                </c:pt>
                <c:pt idx="118">
                  <c:v>7.5665596375706912E-3</c:v>
                </c:pt>
                <c:pt idx="119">
                  <c:v>7.5864927532887094E-3</c:v>
                </c:pt>
                <c:pt idx="120">
                  <c:v>7.6067106562405229E-3</c:v>
                </c:pt>
                <c:pt idx="121">
                  <c:v>7.6271552608098148E-3</c:v>
                </c:pt>
                <c:pt idx="122">
                  <c:v>7.6681115448007375E-3</c:v>
                </c:pt>
                <c:pt idx="123">
                  <c:v>7.7085287511557965E-3</c:v>
                </c:pt>
                <c:pt idx="124">
                  <c:v>7.7287128059833066E-3</c:v>
                </c:pt>
                <c:pt idx="125">
                  <c:v>7.7488331337072225E-3</c:v>
                </c:pt>
                <c:pt idx="126">
                  <c:v>7.7688897342476082E-3</c:v>
                </c:pt>
                <c:pt idx="127">
                  <c:v>7.8089598934116822E-3</c:v>
                </c:pt>
                <c:pt idx="128">
                  <c:v>7.8484788647337211E-3</c:v>
                </c:pt>
                <c:pt idx="129">
                  <c:v>7.8682168294363919E-3</c:v>
                </c:pt>
                <c:pt idx="130">
                  <c:v>7.8878910668755964E-3</c:v>
                </c:pt>
                <c:pt idx="131">
                  <c:v>7.9075015771312707E-3</c:v>
                </c:pt>
                <c:pt idx="132">
                  <c:v>7.9564729751080421E-3</c:v>
                </c:pt>
                <c:pt idx="133">
                  <c:v>8.0045982198573284E-3</c:v>
                </c:pt>
                <c:pt idx="134">
                  <c:v>8.0045982198573284E-3</c:v>
                </c:pt>
                <c:pt idx="135">
                  <c:v>8.0238263665322052E-3</c:v>
                </c:pt>
                <c:pt idx="136">
                  <c:v>8.0429907860235517E-3</c:v>
                </c:pt>
                <c:pt idx="137">
                  <c:v>8.0812886024350661E-3</c:v>
                </c:pt>
                <c:pt idx="138">
                  <c:v>8.1190111907947227E-3</c:v>
                </c:pt>
                <c:pt idx="139">
                  <c:v>8.1378569736489936E-3</c:v>
                </c:pt>
                <c:pt idx="140">
                  <c:v>8.1566390291598623E-3</c:v>
                </c:pt>
                <c:pt idx="141">
                  <c:v>8.1753573574072647E-3</c:v>
                </c:pt>
                <c:pt idx="142">
                  <c:v>8.212768941584514E-3</c:v>
                </c:pt>
                <c:pt idx="143">
                  <c:v>8.2495933961634904E-3</c:v>
                </c:pt>
                <c:pt idx="144">
                  <c:v>8.267993087454073E-3</c:v>
                </c:pt>
                <c:pt idx="145">
                  <c:v>8.2863290512413812E-3</c:v>
                </c:pt>
                <c:pt idx="146">
                  <c:v>8.304601287685287E-3</c:v>
                </c:pt>
                <c:pt idx="147">
                  <c:v>8.3411265900146248E-3</c:v>
                </c:pt>
                <c:pt idx="148">
                  <c:v>8.3770529587479103E-3</c:v>
                </c:pt>
                <c:pt idx="149">
                  <c:v>8.3950065578353161E-3</c:v>
                </c:pt>
                <c:pt idx="150">
                  <c:v>8.4128964294194475E-3</c:v>
                </c:pt>
                <c:pt idx="151">
                  <c:v>8.4307225735003044E-3</c:v>
                </c:pt>
                <c:pt idx="152">
                  <c:v>8.4663615377866819E-3</c:v>
                </c:pt>
                <c:pt idx="153">
                  <c:v>8.5013898748709238E-3</c:v>
                </c:pt>
                <c:pt idx="154">
                  <c:v>8.5188973814354085E-3</c:v>
                </c:pt>
                <c:pt idx="155">
                  <c:v>8.5363411604166828E-3</c:v>
                </c:pt>
                <c:pt idx="156">
                  <c:v>8.5537212118147465E-3</c:v>
                </c:pt>
                <c:pt idx="157">
                  <c:v>8.5884737750685503E-3</c:v>
                </c:pt>
                <c:pt idx="158">
                  <c:v>8.6226041416548327E-3</c:v>
                </c:pt>
                <c:pt idx="159">
                  <c:v>8.639665555136844E-3</c:v>
                </c:pt>
                <c:pt idx="160">
                  <c:v>8.6566632409557087E-3</c:v>
                </c:pt>
                <c:pt idx="161">
                  <c:v>8.673597199191363E-3</c:v>
                </c:pt>
                <c:pt idx="162">
                  <c:v>8.707463292347839E-3</c:v>
                </c:pt>
                <c:pt idx="163">
                  <c:v>8.7406957556623865E-3</c:v>
                </c:pt>
                <c:pt idx="164">
                  <c:v>8.7573110757421802E-3</c:v>
                </c:pt>
                <c:pt idx="165">
                  <c:v>8.7738626679989551E-3</c:v>
                </c:pt>
                <c:pt idx="166">
                  <c:v>8.7903505325925835E-3</c:v>
                </c:pt>
                <c:pt idx="167">
                  <c:v>8.8233300803253201E-3</c:v>
                </c:pt>
                <c:pt idx="168">
                  <c:v>8.8556647140958233E-3</c:v>
                </c:pt>
                <c:pt idx="169">
                  <c:v>8.8718339401339108E-3</c:v>
                </c:pt>
                <c:pt idx="170">
                  <c:v>8.8879394384289157E-3</c:v>
                </c:pt>
                <c:pt idx="171">
                  <c:v>8.9039812089808379E-3</c:v>
                </c:pt>
                <c:pt idx="172">
                  <c:v>8.9441002974322004E-3</c:v>
                </c:pt>
                <c:pt idx="173">
                  <c:v>8.9832341453544018E-3</c:v>
                </c:pt>
                <c:pt idx="174">
                  <c:v>8.9988935492879563E-3</c:v>
                </c:pt>
                <c:pt idx="175">
                  <c:v>9.0144892253984921E-3</c:v>
                </c:pt>
                <c:pt idx="176">
                  <c:v>9.053501280684717E-3</c:v>
                </c:pt>
                <c:pt idx="177">
                  <c:v>9.0915116886858272E-3</c:v>
                </c:pt>
                <c:pt idx="178">
                  <c:v>9.0915116886858272E-3</c:v>
                </c:pt>
                <c:pt idx="179">
                  <c:v>9.1067249977783149E-3</c:v>
                </c:pt>
                <c:pt idx="180">
                  <c:v>9.1218745789678479E-3</c:v>
                </c:pt>
                <c:pt idx="181">
                  <c:v>9.1521939792116314E-3</c:v>
                </c:pt>
                <c:pt idx="182">
                  <c:v>9.1818356252559852E-3</c:v>
                </c:pt>
                <c:pt idx="183">
                  <c:v>9.1966665670106806E-3</c:v>
                </c:pt>
                <c:pt idx="184">
                  <c:v>9.2114337809423574E-3</c:v>
                </c:pt>
                <c:pt idx="185">
                  <c:v>9.2261539142945992E-3</c:v>
                </c:pt>
                <c:pt idx="186">
                  <c:v>9.2559193750840763E-3</c:v>
                </c:pt>
                <c:pt idx="187">
                  <c:v>9.2853294222283722E-3</c:v>
                </c:pt>
                <c:pt idx="188">
                  <c:v>9.3002136902065047E-3</c:v>
                </c:pt>
                <c:pt idx="189">
                  <c:v>9.3151341145425448E-3</c:v>
                </c:pt>
                <c:pt idx="190">
                  <c:v>9.3300906954763008E-3</c:v>
                </c:pt>
                <c:pt idx="191">
                  <c:v>9.360367746875653E-3</c:v>
                </c:pt>
                <c:pt idx="192">
                  <c:v>9.3902785830302093E-3</c:v>
                </c:pt>
                <c:pt idx="193">
                  <c:v>9.4054159459933118E-3</c:v>
                </c:pt>
                <c:pt idx="194">
                  <c:v>9.4205894653942579E-3</c:v>
                </c:pt>
                <c:pt idx="195">
                  <c:v>9.4357991413129838E-3</c:v>
                </c:pt>
                <c:pt idx="196">
                  <c:v>9.466587937625448E-3</c:v>
                </c:pt>
                <c:pt idx="197">
                  <c:v>9.4969994094462606E-3</c:v>
                </c:pt>
                <c:pt idx="198">
                  <c:v>9.5123898676341412E-3</c:v>
                </c:pt>
                <c:pt idx="199">
                  <c:v>9.5278164823398015E-3</c:v>
                </c:pt>
                <c:pt idx="200">
                  <c:v>9.5432792534833055E-3</c:v>
                </c:pt>
                <c:pt idx="201">
                  <c:v>9.5824995409410363E-3</c:v>
                </c:pt>
                <c:pt idx="202">
                  <c:v>9.6211354567277141E-3</c:v>
                </c:pt>
                <c:pt idx="203">
                  <c:v>9.6211354567277141E-3</c:v>
                </c:pt>
                <c:pt idx="204">
                  <c:v>9.6368151668979607E-3</c:v>
                </c:pt>
                <c:pt idx="205">
                  <c:v>9.6525310335859871E-3</c:v>
                </c:pt>
                <c:pt idx="206">
                  <c:v>9.6843437948646027E-3</c:v>
                </c:pt>
                <c:pt idx="207">
                  <c:v>9.7157560655158903E-3</c:v>
                </c:pt>
                <c:pt idx="208">
                  <c:v>9.7316527148727516E-3</c:v>
                </c:pt>
                <c:pt idx="209">
                  <c:v>9.7475855207473927E-3</c:v>
                </c:pt>
                <c:pt idx="210">
                  <c:v>9.7635544831398136E-3</c:v>
                </c:pt>
                <c:pt idx="211">
                  <c:v>9.79587947099958E-3</c:v>
                </c:pt>
                <c:pt idx="212">
                  <c:v>9.8277918984468471E-3</c:v>
                </c:pt>
                <c:pt idx="213">
                  <c:v>9.843941643667975E-3</c:v>
                </c:pt>
                <c:pt idx="214">
                  <c:v>9.8601275454068826E-3</c:v>
                </c:pt>
                <c:pt idx="215">
                  <c:v>9.8763496039033782E-3</c:v>
                </c:pt>
                <c:pt idx="216">
                  <c:v>9.9091869854106562E-3</c:v>
                </c:pt>
                <c:pt idx="217">
                  <c:v>9.9415994033869026E-3</c:v>
                </c:pt>
                <c:pt idx="218">
                  <c:v>9.9580022447920413E-3</c:v>
                </c:pt>
                <c:pt idx="219">
                  <c:v>9.9744412427948959E-3</c:v>
                </c:pt>
                <c:pt idx="220">
                  <c:v>9.9909163973954662E-3</c:v>
                </c:pt>
                <c:pt idx="221">
                  <c:v>1.0024266343053867E-2</c:v>
                </c:pt>
                <c:pt idx="222">
                  <c:v>1.0057178582174586E-2</c:v>
                </c:pt>
                <c:pt idx="223">
                  <c:v>1.0073834519923608E-2</c:v>
                </c:pt>
                <c:pt idx="224">
                  <c:v>1.0090526614350281E-2</c:v>
                </c:pt>
                <c:pt idx="225">
                  <c:v>1.0132865417433745E-2</c:v>
                </c:pt>
                <c:pt idx="226">
                  <c:v>1.0174529436328683E-2</c:v>
                </c:pt>
                <c:pt idx="227">
                  <c:v>1.0174529436328683E-2</c:v>
                </c:pt>
                <c:pt idx="228">
                  <c:v>1.0191438470741332E-2</c:v>
                </c:pt>
                <c:pt idx="229">
                  <c:v>1.0208383661831633E-2</c:v>
                </c:pt>
                <c:pt idx="230">
                  <c:v>1.0225365009679521E-2</c:v>
                </c:pt>
                <c:pt idx="231">
                  <c:v>1.0259740608606904E-2</c:v>
                </c:pt>
                <c:pt idx="232">
                  <c:v>1.0293651967767659E-2</c:v>
                </c:pt>
                <c:pt idx="233">
                  <c:v>1.0310814099083743E-2</c:v>
                </c:pt>
                <c:pt idx="234">
                  <c:v>1.0336778006467817E-2</c:v>
                </c:pt>
                <c:pt idx="235">
                  <c:v>1.0380135526935064E-2</c:v>
                </c:pt>
                <c:pt idx="236">
                  <c:v>1.0380135526935064E-2</c:v>
                </c:pt>
                <c:pt idx="237">
                  <c:v>1.041454617817017E-2</c:v>
                </c:pt>
                <c:pt idx="238">
                  <c:v>1.0431961406629497E-2</c:v>
                </c:pt>
                <c:pt idx="239">
                  <c:v>1.0449412791846413E-2</c:v>
                </c:pt>
                <c:pt idx="240">
                  <c:v>1.046690033374098E-2</c:v>
                </c:pt>
                <c:pt idx="241">
                  <c:v>1.0502302309385314E-2</c:v>
                </c:pt>
                <c:pt idx="242">
                  <c:v>1.053721206929481E-2</c:v>
                </c:pt>
                <c:pt idx="243">
                  <c:v>1.0554880395137189E-2</c:v>
                </c:pt>
                <c:pt idx="244">
                  <c:v>1.0572584877817093E-2</c:v>
                </c:pt>
                <c:pt idx="245">
                  <c:v>1.0590325517254584E-2</c:v>
                </c:pt>
                <c:pt idx="246">
                  <c:v>1.0626240961366662E-2</c:v>
                </c:pt>
                <c:pt idx="247">
                  <c:v>1.0661649643060045E-2</c:v>
                </c:pt>
                <c:pt idx="248">
                  <c:v>1.0679571066525284E-2</c:v>
                </c:pt>
                <c:pt idx="249">
                  <c:v>1.0697528646828047E-2</c:v>
                </c:pt>
                <c:pt idx="250">
                  <c:v>1.0715522383968334E-2</c:v>
                </c:pt>
                <c:pt idx="251">
                  <c:v>1.075195148836805E-2</c:v>
                </c:pt>
                <c:pt idx="252">
                  <c:v>1.0787858901144531E-2</c:v>
                </c:pt>
                <c:pt idx="253">
                  <c:v>1.0806033422552375E-2</c:v>
                </c:pt>
                <c:pt idx="254">
                  <c:v>1.0824235964985718E-2</c:v>
                </c:pt>
                <c:pt idx="255">
                  <c:v>1.0842433985356337E-2</c:v>
                </c:pt>
                <c:pt idx="256">
                  <c:v>1.0897599144580994E-2</c:v>
                </c:pt>
                <c:pt idx="257">
                  <c:v>1.0951356290052061E-2</c:v>
                </c:pt>
                <c:pt idx="258">
                  <c:v>1.0969465704580017E-2</c:v>
                </c:pt>
                <c:pt idx="259">
                  <c:v>1.1015181473630342E-2</c:v>
                </c:pt>
                <c:pt idx="260">
                  <c:v>1.1059822907579786E-2</c:v>
                </c:pt>
                <c:pt idx="261">
                  <c:v>1.1077856374219763E-2</c:v>
                </c:pt>
                <c:pt idx="262">
                  <c:v>1.109587718282512E-2</c:v>
                </c:pt>
                <c:pt idx="263">
                  <c:v>1.113222082867793E-2</c:v>
                </c:pt>
                <c:pt idx="264">
                  <c:v>1.1167833837619767E-2</c:v>
                </c:pt>
                <c:pt idx="265">
                  <c:v>1.118579135629183E-2</c:v>
                </c:pt>
                <c:pt idx="266">
                  <c:v>1.1203736216929272E-2</c:v>
                </c:pt>
                <c:pt idx="267">
                  <c:v>1.1221668419691966E-2</c:v>
                </c:pt>
                <c:pt idx="268">
                  <c:v>1.1266964532512524E-2</c:v>
                </c:pt>
                <c:pt idx="269">
                  <c:v>1.1311139562986128E-2</c:v>
                </c:pt>
                <c:pt idx="270">
                  <c:v>1.1311139562986128E-2</c:v>
                </c:pt>
                <c:pt idx="271">
                  <c:v>1.1328995817621035E-2</c:v>
                </c:pt>
                <c:pt idx="272">
                  <c:v>1.1346839414221321E-2</c:v>
                </c:pt>
                <c:pt idx="273">
                  <c:v>1.1382844309100193E-2</c:v>
                </c:pt>
                <c:pt idx="274">
                  <c:v>1.1418087220516071E-2</c:v>
                </c:pt>
                <c:pt idx="275">
                  <c:v>1.1435867527023191E-2</c:v>
                </c:pt>
                <c:pt idx="276">
                  <c:v>1.1453635175495691E-2</c:v>
                </c:pt>
                <c:pt idx="277">
                  <c:v>1.147139016593357E-2</c:v>
                </c:pt>
                <c:pt idx="278">
                  <c:v>1.1507225756481887E-2</c:v>
                </c:pt>
                <c:pt idx="279">
                  <c:v>1.1542283547498755E-2</c:v>
                </c:pt>
                <c:pt idx="280">
                  <c:v>1.1559975247763532E-2</c:v>
                </c:pt>
                <c:pt idx="281">
                  <c:v>1.1577654290073625E-2</c:v>
                </c:pt>
                <c:pt idx="282">
                  <c:v>1.1595320674269161E-2</c:v>
                </c:pt>
                <c:pt idx="283">
                  <c:v>1.1630987006050475E-2</c:v>
                </c:pt>
                <c:pt idx="284">
                  <c:v>1.1665859630625164E-2</c:v>
                </c:pt>
                <c:pt idx="285">
                  <c:v>1.1683462724567661E-2</c:v>
                </c:pt>
                <c:pt idx="286">
                  <c:v>1.1701053160555475E-2</c:v>
                </c:pt>
                <c:pt idx="287">
                  <c:v>1.1718630938348795E-2</c:v>
                </c:pt>
                <c:pt idx="288">
                  <c:v>1.1754128055914137E-2</c:v>
                </c:pt>
                <c:pt idx="289">
                  <c:v>1.1788815469255809E-2</c:v>
                </c:pt>
                <c:pt idx="290">
                  <c:v>1.1806329956876027E-2</c:v>
                </c:pt>
                <c:pt idx="291">
                  <c:v>1.1823831786381689E-2</c:v>
                </c:pt>
                <c:pt idx="292">
                  <c:v>1.1841320957772794E-2</c:v>
                </c:pt>
                <c:pt idx="293">
                  <c:v>1.1885569161633747E-2</c:v>
                </c:pt>
                <c:pt idx="294">
                  <c:v>1.1928576943889269E-2</c:v>
                </c:pt>
                <c:pt idx="295">
                  <c:v>1.1928576943889269E-2</c:v>
                </c:pt>
                <c:pt idx="296">
                  <c:v>1.1945990166912779E-2</c:v>
                </c:pt>
                <c:pt idx="297">
                  <c:v>1.1963390731821733E-2</c:v>
                </c:pt>
                <c:pt idx="298">
                  <c:v>1.1998549548826176E-2</c:v>
                </c:pt>
                <c:pt idx="299">
                  <c:v>1.2032866410631726E-2</c:v>
                </c:pt>
                <c:pt idx="300">
                  <c:v>1.2050203685047833E-2</c:v>
                </c:pt>
                <c:pt idx="301">
                  <c:v>1.206752830142932E-2</c:v>
                </c:pt>
                <c:pt idx="302">
                  <c:v>1.2084840259776186E-2</c:v>
                </c:pt>
                <c:pt idx="303">
                  <c:v>1.2119829988090913E-2</c:v>
                </c:pt>
                <c:pt idx="304">
                  <c:v>1.2153961512018086E-2</c:v>
                </c:pt>
                <c:pt idx="305">
                  <c:v>1.2171210179792169E-2</c:v>
                </c:pt>
                <c:pt idx="306">
                  <c:v>1.2188446189531632E-2</c:v>
                </c:pt>
                <c:pt idx="307">
                  <c:v>1.2205669541076603E-2</c:v>
                </c:pt>
                <c:pt idx="308">
                  <c:v>1.2240490220083444E-2</c:v>
                </c:pt>
                <c:pt idx="309">
                  <c:v>1.2274436366350727E-2</c:v>
                </c:pt>
                <c:pt idx="310">
                  <c:v>1.2291596427482787E-2</c:v>
                </c:pt>
                <c:pt idx="311">
                  <c:v>1.2308743830340418E-2</c:v>
                </c:pt>
                <c:pt idx="312">
                  <c:v>1.2325878575163429E-2</c:v>
                </c:pt>
                <c:pt idx="313">
                  <c:v>1.2360530242911949E-2</c:v>
                </c:pt>
                <c:pt idx="314">
                  <c:v>1.2394290973150035E-2</c:v>
                </c:pt>
                <c:pt idx="315">
                  <c:v>1.2411358768806835E-2</c:v>
                </c:pt>
                <c:pt idx="316">
                  <c:v>1.2428395613781618E-2</c:v>
                </c:pt>
                <c:pt idx="317">
                  <c:v>1.2445397849480955E-2</c:v>
                </c:pt>
                <c:pt idx="318">
                  <c:v>1.2479719551974355E-2</c:v>
                </c:pt>
                <c:pt idx="319">
                  <c:v>1.2513060699603784E-2</c:v>
                </c:pt>
                <c:pt idx="320">
                  <c:v>1.252988988900583E-2</c:v>
                </c:pt>
                <c:pt idx="321">
                  <c:v>1.254668446913243E-2</c:v>
                </c:pt>
                <c:pt idx="322">
                  <c:v>1.2563444439903648E-2</c:v>
                </c:pt>
                <c:pt idx="323">
                  <c:v>1.259728980159025E-2</c:v>
                </c:pt>
                <c:pt idx="324">
                  <c:v>1.2630138230234067E-2</c:v>
                </c:pt>
                <c:pt idx="325">
                  <c:v>1.2646725154548122E-2</c:v>
                </c:pt>
                <c:pt idx="326">
                  <c:v>1.2663277469586731E-2</c:v>
                </c:pt>
                <c:pt idx="327">
                  <c:v>1.2679795175269959E-2</c:v>
                </c:pt>
                <c:pt idx="328">
                  <c:v>1.2713164152637901E-2</c:v>
                </c:pt>
                <c:pt idx="329">
                  <c:v>1.2745519904768798E-2</c:v>
                </c:pt>
                <c:pt idx="330">
                  <c:v>1.276186456383499E-2</c:v>
                </c:pt>
                <c:pt idx="331">
                  <c:v>1.2778174613465865E-2</c:v>
                </c:pt>
                <c:pt idx="332">
                  <c:v>1.2827776575619509E-2</c:v>
                </c:pt>
                <c:pt idx="333">
                  <c:v>1.2875308115187778E-2</c:v>
                </c:pt>
                <c:pt idx="334">
                  <c:v>1.2891375899251045E-2</c:v>
                </c:pt>
                <c:pt idx="335">
                  <c:v>1.2907409074118803E-2</c:v>
                </c:pt>
                <c:pt idx="336">
                  <c:v>1.2939825139417493E-2</c:v>
                </c:pt>
                <c:pt idx="337">
                  <c:v>1.2971195679236658E-2</c:v>
                </c:pt>
                <c:pt idx="338">
                  <c:v>1.2987055807007764E-2</c:v>
                </c:pt>
                <c:pt idx="339">
                  <c:v>1.3002881325343552E-2</c:v>
                </c:pt>
                <c:pt idx="340">
                  <c:v>1.3018672234323958E-2</c:v>
                </c:pt>
                <c:pt idx="341">
                  <c:v>1.3058686937794661E-2</c:v>
                </c:pt>
                <c:pt idx="342">
                  <c:v>1.3097107637696226E-2</c:v>
                </c:pt>
                <c:pt idx="343">
                  <c:v>1.3112690890144663E-2</c:v>
                </c:pt>
                <c:pt idx="344">
                  <c:v>1.312823953299791E-2</c:v>
                </c:pt>
                <c:pt idx="345">
                  <c:v>1.3159702473863888E-2</c:v>
                </c:pt>
                <c:pt idx="346">
                  <c:v>1.3190088010137657E-2</c:v>
                </c:pt>
                <c:pt idx="347">
                  <c:v>1.320546360573438E-2</c:v>
                </c:pt>
                <c:pt idx="348">
                  <c:v>1.3220804591975721E-2</c:v>
                </c:pt>
                <c:pt idx="349">
                  <c:v>1.3236110968621873E-2</c:v>
                </c:pt>
                <c:pt idx="350">
                  <c:v>1.3267097259754834E-2</c:v>
                </c:pt>
                <c:pt idx="351">
                  <c:v>1.3296990380453622E-2</c:v>
                </c:pt>
                <c:pt idx="352">
                  <c:v>1.3312123709683377E-2</c:v>
                </c:pt>
                <c:pt idx="353">
                  <c:v>1.3327222429397878E-2</c:v>
                </c:pt>
                <c:pt idx="354">
                  <c:v>1.3342286539597126E-2</c:v>
                </c:pt>
                <c:pt idx="355">
                  <c:v>1.3372796118673591E-2</c:v>
                </c:pt>
                <c:pt idx="356">
                  <c:v>1.3402196885321516E-2</c:v>
                </c:pt>
                <c:pt idx="357">
                  <c:v>1.3417087947864559E-2</c:v>
                </c:pt>
                <c:pt idx="358">
                  <c:v>1.3431944400972284E-2</c:v>
                </c:pt>
                <c:pt idx="359">
                  <c:v>1.344676624448482E-2</c:v>
                </c:pt>
                <c:pt idx="360">
                  <c:v>1.3484405360608687E-2</c:v>
                </c:pt>
                <c:pt idx="361">
                  <c:v>1.3520356318919013E-2</c:v>
                </c:pt>
                <c:pt idx="362">
                  <c:v>1.3534970505100219E-2</c:v>
                </c:pt>
                <c:pt idx="363">
                  <c:v>1.3549550081766171E-2</c:v>
                </c:pt>
                <c:pt idx="364">
                  <c:v>1.357910603774215E-2</c:v>
                </c:pt>
                <c:pt idx="365">
                  <c:v>1.3607522292558016E-2</c:v>
                </c:pt>
                <c:pt idx="366">
                  <c:v>1.3621928821327955E-2</c:v>
                </c:pt>
                <c:pt idx="367">
                  <c:v>1.3636300740502705E-2</c:v>
                </c:pt>
                <c:pt idx="368">
                  <c:v>1.3650638050002328E-2</c:v>
                </c:pt>
                <c:pt idx="369">
                  <c:v>1.3679717089125631E-2</c:v>
                </c:pt>
                <c:pt idx="370">
                  <c:v>1.3707641192128861E-2</c:v>
                </c:pt>
                <c:pt idx="371">
                  <c:v>1.3721805453652536E-2</c:v>
                </c:pt>
                <c:pt idx="372">
                  <c:v>1.3735935105501085E-2</c:v>
                </c:pt>
                <c:pt idx="373">
                  <c:v>1.3750035164301622E-2</c:v>
                </c:pt>
                <c:pt idx="374">
                  <c:v>1.3778737551968234E-2</c:v>
                </c:pt>
                <c:pt idx="375">
                  <c:v>1.3806370230753373E-2</c:v>
                </c:pt>
                <c:pt idx="376">
                  <c:v>1.3820442721765858E-2</c:v>
                </c:pt>
                <c:pt idx="377">
                  <c:v>1.3834510702466218E-2</c:v>
                </c:pt>
                <c:pt idx="378">
                  <c:v>1.3848574172934391E-2</c:v>
                </c:pt>
                <c:pt idx="379">
                  <c:v>1.3877220981965976E-2</c:v>
                </c:pt>
                <c:pt idx="380">
                  <c:v>1.3904782952245398E-2</c:v>
                </c:pt>
                <c:pt idx="381">
                  <c:v>1.391882387139276E-2</c:v>
                </c:pt>
                <c:pt idx="382">
                  <c:v>1.3932860280307935E-2</c:v>
                </c:pt>
                <c:pt idx="383">
                  <c:v>1.3946892178990922E-2</c:v>
                </c:pt>
                <c:pt idx="384">
                  <c:v>1.3975483446104775E-2</c:v>
                </c:pt>
                <c:pt idx="385">
                  <c:v>1.4010251955056674E-2</c:v>
                </c:pt>
                <c:pt idx="386">
                  <c:v>1.403098885541354E-2</c:v>
                </c:pt>
                <c:pt idx="387">
                  <c:v>1.403098885541354E-2</c:v>
                </c:pt>
                <c:pt idx="388">
                  <c:v>1.4044989182231404E-2</c:v>
                </c:pt>
                <c:pt idx="389">
                  <c:v>1.4073524943745142E-2</c:v>
                </c:pt>
                <c:pt idx="390">
                  <c:v>1.4100945386861241E-2</c:v>
                </c:pt>
                <c:pt idx="391">
                  <c:v>1.4114923162358295E-2</c:v>
                </c:pt>
                <c:pt idx="392">
                  <c:v>1.4128896427623161E-2</c:v>
                </c:pt>
                <c:pt idx="393">
                  <c:v>1.4142865182575903E-2</c:v>
                </c:pt>
                <c:pt idx="394">
                  <c:v>1.4171345474354169E-2</c:v>
                </c:pt>
                <c:pt idx="395">
                  <c:v>1.4198695099745251E-2</c:v>
                </c:pt>
                <c:pt idx="396">
                  <c:v>1.4212641303297247E-2</c:v>
                </c:pt>
                <c:pt idx="397">
                  <c:v>1.422658299669699E-2</c:v>
                </c:pt>
                <c:pt idx="398">
                  <c:v>1.424052017978461E-2</c:v>
                </c:pt>
                <c:pt idx="399">
                  <c:v>1.4268945037452241E-2</c:v>
                </c:pt>
                <c:pt idx="400">
                  <c:v>1.4296223809333597E-2</c:v>
                </c:pt>
                <c:pt idx="401">
                  <c:v>1.431013844102047E-2</c:v>
                </c:pt>
                <c:pt idx="402">
                  <c:v>1.4324048562475156E-2</c:v>
                </c:pt>
                <c:pt idx="403">
                  <c:v>1.4337954173697653E-2</c:v>
                </c:pt>
                <c:pt idx="404">
                  <c:v>1.436632363245316E-2</c:v>
                </c:pt>
                <c:pt idx="405">
                  <c:v>1.4393531515546343E-2</c:v>
                </c:pt>
                <c:pt idx="406">
                  <c:v>1.4407414575288158E-2</c:v>
                </c:pt>
                <c:pt idx="407">
                  <c:v>1.4421293124797785E-2</c:v>
                </c:pt>
                <c:pt idx="408">
                  <c:v>1.4435167163995288E-2</c:v>
                </c:pt>
                <c:pt idx="409">
                  <c:v>1.4463481258797373E-2</c:v>
                </c:pt>
                <c:pt idx="410">
                  <c:v>1.449061821814368E-2</c:v>
                </c:pt>
                <c:pt idx="411">
                  <c:v>1.4504469705940437E-2</c:v>
                </c:pt>
                <c:pt idx="412">
                  <c:v>1.451831668342507E-2</c:v>
                </c:pt>
                <c:pt idx="413">
                  <c:v>1.4532159150757451E-2</c:v>
                </c:pt>
                <c:pt idx="414">
                  <c:v>1.4560417916005264E-2</c:v>
                </c:pt>
                <c:pt idx="415">
                  <c:v>1.4587483916965738E-2</c:v>
                </c:pt>
                <c:pt idx="416">
                  <c:v>1.46013038327375E-2</c:v>
                </c:pt>
                <c:pt idx="417">
                  <c:v>1.4615119238277074E-2</c:v>
                </c:pt>
                <c:pt idx="418">
                  <c:v>1.4628930133584461E-2</c:v>
                </c:pt>
                <c:pt idx="419">
                  <c:v>1.4657133603517281E-2</c:v>
                </c:pt>
                <c:pt idx="420">
                  <c:v>1.4684128611852643E-2</c:v>
                </c:pt>
                <c:pt idx="421">
                  <c:v>1.469791695559941E-2</c:v>
                </c:pt>
                <c:pt idx="422">
                  <c:v>1.4711700789193927E-2</c:v>
                </c:pt>
                <c:pt idx="423">
                  <c:v>1.4725480112396383E-2</c:v>
                </c:pt>
                <c:pt idx="424">
                  <c:v>1.4760813622014535E-2</c:v>
                </c:pt>
                <c:pt idx="425">
                  <c:v>1.479430907428636E-2</c:v>
                </c:pt>
                <c:pt idx="426">
                  <c:v>1.4808061335855882E-2</c:v>
                </c:pt>
                <c:pt idx="427">
                  <c:v>1.4821809087033344E-2</c:v>
                </c:pt>
                <c:pt idx="428">
                  <c:v>1.4857075544287834E-2</c:v>
                </c:pt>
                <c:pt idx="429">
                  <c:v>1.4890480188718414E-2</c:v>
                </c:pt>
                <c:pt idx="430">
                  <c:v>1.4890480188718414E-2</c:v>
                </c:pt>
                <c:pt idx="431">
                  <c:v>1.4904200878183005E-2</c:v>
                </c:pt>
                <c:pt idx="432">
                  <c:v>1.4917917057255536E-2</c:v>
                </c:pt>
                <c:pt idx="433">
                  <c:v>1.4945954842522369E-2</c:v>
                </c:pt>
                <c:pt idx="434">
                  <c:v>1.4972736670904041E-2</c:v>
                </c:pt>
                <c:pt idx="435">
                  <c:v>1.4986430298575826E-2</c:v>
                </c:pt>
                <c:pt idx="436">
                  <c:v>1.5000119415935487E-2</c:v>
                </c:pt>
                <c:pt idx="437">
                  <c:v>1.5013804022983024E-2</c:v>
                </c:pt>
                <c:pt idx="438">
                  <c:v>1.5041786645895172E-2</c:v>
                </c:pt>
                <c:pt idx="439">
                  <c:v>1.5068497348131871E-2</c:v>
                </c:pt>
                <c:pt idx="440">
                  <c:v>1.5082159403778661E-2</c:v>
                </c:pt>
                <c:pt idx="441">
                  <c:v>1.5095816948953455E-2</c:v>
                </c:pt>
                <c:pt idx="442">
                  <c:v>1.5109474445127447E-2</c:v>
                </c:pt>
                <c:pt idx="443">
                  <c:v>1.513749117025398E-2</c:v>
                </c:pt>
                <c:pt idx="444">
                  <c:v>1.5164309154620526E-2</c:v>
                </c:pt>
                <c:pt idx="445">
                  <c:v>1.5178073474464426E-2</c:v>
                </c:pt>
                <c:pt idx="446">
                  <c:v>1.5191860051304573E-2</c:v>
                </c:pt>
                <c:pt idx="447">
                  <c:v>1.5205668885140966E-2</c:v>
                </c:pt>
                <c:pt idx="448">
                  <c:v>1.5234005349542556E-2</c:v>
                </c:pt>
                <c:pt idx="449">
                  <c:v>1.5261126790129254E-2</c:v>
                </c:pt>
                <c:pt idx="450">
                  <c:v>1.5275046908946877E-2</c:v>
                </c:pt>
                <c:pt idx="451">
                  <c:v>1.528898928468081E-2</c:v>
                </c:pt>
                <c:pt idx="452">
                  <c:v>1.5302953917490925E-2</c:v>
                </c:pt>
                <c:pt idx="453">
                  <c:v>1.5338957034998213E-2</c:v>
                </c:pt>
                <c:pt idx="454">
                  <c:v>1.537311093648519E-2</c:v>
                </c:pt>
                <c:pt idx="455">
                  <c:v>1.537311093648519E-2</c:v>
                </c:pt>
                <c:pt idx="456">
                  <c:v>1.5387209111352718E-2</c:v>
                </c:pt>
                <c:pt idx="457">
                  <c:v>1.5401329543216491E-2</c:v>
                </c:pt>
                <c:pt idx="458">
                  <c:v>1.5430305922805587E-2</c:v>
                </c:pt>
                <c:pt idx="459">
                  <c:v>1.5458033841033725E-2</c:v>
                </c:pt>
                <c:pt idx="460">
                  <c:v>1.54722655580386E-2</c:v>
                </c:pt>
                <c:pt idx="461">
                  <c:v>1.5486519532119658E-2</c:v>
                </c:pt>
                <c:pt idx="462">
                  <c:v>1.5500795763276898E-2</c:v>
                </c:pt>
                <c:pt idx="463">
                  <c:v>1.5530092322162403E-2</c:v>
                </c:pt>
                <c:pt idx="464">
                  <c:v>1.5558123258108125E-2</c:v>
                </c:pt>
                <c:pt idx="465">
                  <c:v>1.5572510774486403E-2</c:v>
                </c:pt>
                <c:pt idx="466">
                  <c:v>1.5586920547940863E-2</c:v>
                </c:pt>
                <c:pt idx="467">
                  <c:v>1.5601352578311634E-2</c:v>
                </c:pt>
                <c:pt idx="468">
                  <c:v>1.5630969466933209E-2</c:v>
                </c:pt>
                <c:pt idx="469">
                  <c:v>1.5659303270956215E-2</c:v>
                </c:pt>
                <c:pt idx="470">
                  <c:v>1.5673846586707896E-2</c:v>
                </c:pt>
                <c:pt idx="471">
                  <c:v>1.5688412159695631E-2</c:v>
                </c:pt>
                <c:pt idx="472">
                  <c:v>1.5702999989599675E-2</c:v>
                </c:pt>
                <c:pt idx="473">
                  <c:v>1.5732937359862476E-2</c:v>
                </c:pt>
                <c:pt idx="474">
                  <c:v>1.5761573880297419E-2</c:v>
                </c:pt>
                <c:pt idx="475">
                  <c:v>1.5776272995742247E-2</c:v>
                </c:pt>
                <c:pt idx="476">
                  <c:v>1.5790994368263256E-2</c:v>
                </c:pt>
                <c:pt idx="477">
                  <c:v>1.5828952959793252E-2</c:v>
                </c:pt>
                <c:pt idx="478">
                  <c:v>1.5864935087250842E-2</c:v>
                </c:pt>
                <c:pt idx="479">
                  <c:v>1.5864935087250842E-2</c:v>
                </c:pt>
                <c:pt idx="480">
                  <c:v>1.5879790002388816E-2</c:v>
                </c:pt>
                <c:pt idx="481">
                  <c:v>1.5894667174602972E-2</c:v>
                </c:pt>
                <c:pt idx="482">
                  <c:v>1.5909566603973246E-2</c:v>
                </c:pt>
                <c:pt idx="483">
                  <c:v>1.5940145401440731E-2</c:v>
                </c:pt>
                <c:pt idx="484">
                  <c:v>1.5969386892615844E-2</c:v>
                </c:pt>
                <c:pt idx="485">
                  <c:v>1.5984397607606837E-2</c:v>
                </c:pt>
                <c:pt idx="486">
                  <c:v>1.6007314059143241E-2</c:v>
                </c:pt>
                <c:pt idx="487">
                  <c:v>1.6045385555711889E-2</c:v>
                </c:pt>
                <c:pt idx="488">
                  <c:v>1.6045385555711889E-2</c:v>
                </c:pt>
                <c:pt idx="489">
                  <c:v>1.6074929297351659E-2</c:v>
                </c:pt>
                <c:pt idx="490">
                  <c:v>1.6090095812355543E-2</c:v>
                </c:pt>
                <c:pt idx="491">
                  <c:v>1.6105284584515545E-2</c:v>
                </c:pt>
                <c:pt idx="492">
                  <c:v>1.6120495613831665E-2</c:v>
                </c:pt>
                <c:pt idx="493">
                  <c:v>1.6151716469465782E-2</c:v>
                </c:pt>
                <c:pt idx="494">
                  <c:v>1.618156230257739E-2</c:v>
                </c:pt>
                <c:pt idx="495">
                  <c:v>1.6196884617674101E-2</c:v>
                </c:pt>
                <c:pt idx="496">
                  <c:v>1.6212229190006866E-2</c:v>
                </c:pt>
                <c:pt idx="497">
                  <c:v>1.6227596019415813E-2</c:v>
                </c:pt>
                <c:pt idx="498">
                  <c:v>1.6259138145606755E-2</c:v>
                </c:pt>
                <c:pt idx="499">
                  <c:v>1.6289285909092399E-2</c:v>
                </c:pt>
                <c:pt idx="500">
                  <c:v>1.6304764024441809E-2</c:v>
                </c:pt>
                <c:pt idx="501">
                  <c:v>1.6320264397027273E-2</c:v>
                </c:pt>
                <c:pt idx="502">
                  <c:v>1.6335787026768855E-2</c:v>
                </c:pt>
                <c:pt idx="503">
                  <c:v>1.6367650587012506E-2</c:v>
                </c:pt>
                <c:pt idx="504">
                  <c:v>1.6398100117855918E-2</c:v>
                </c:pt>
                <c:pt idx="505">
                  <c:v>1.6413734033697835E-2</c:v>
                </c:pt>
                <c:pt idx="506">
                  <c:v>1.6429365834271792E-2</c:v>
                </c:pt>
                <c:pt idx="507">
                  <c:v>1.6444898029881472E-2</c:v>
                </c:pt>
                <c:pt idx="508">
                  <c:v>1.6492137625780501E-2</c:v>
                </c:pt>
                <c:pt idx="509">
                  <c:v>1.6535487678384087E-2</c:v>
                </c:pt>
                <c:pt idx="510">
                  <c:v>1.6550152032115406E-2</c:v>
                </c:pt>
                <c:pt idx="511">
                  <c:v>1.6587339321303407E-2</c:v>
                </c:pt>
                <c:pt idx="512">
                  <c:v>1.6621614138188079E-2</c:v>
                </c:pt>
                <c:pt idx="513">
                  <c:v>1.6635534626789905E-2</c:v>
                </c:pt>
                <c:pt idx="514">
                  <c:v>1.6649331137763568E-2</c:v>
                </c:pt>
                <c:pt idx="515">
                  <c:v>1.6677283429711309E-2</c:v>
                </c:pt>
                <c:pt idx="516">
                  <c:v>1.6703277405936134E-2</c:v>
                </c:pt>
                <c:pt idx="517">
                  <c:v>1.6716454028928851E-2</c:v>
                </c:pt>
                <c:pt idx="518">
                  <c:v>1.6805219014690564E-2</c:v>
                </c:pt>
                <c:pt idx="519">
                  <c:v>1.68879090909968E-2</c:v>
                </c:pt>
                <c:pt idx="520">
                  <c:v>1.6964524253690882E-2</c:v>
                </c:pt>
                <c:pt idx="521">
                  <c:v>1.7035064498855945E-2</c:v>
                </c:pt>
                <c:pt idx="522">
                  <c:v>1.709952982281493E-2</c:v>
                </c:pt>
                <c:pt idx="523">
                  <c:v>1.7157920222450329E-2</c:v>
                </c:pt>
                <c:pt idx="524">
                  <c:v>1.721023569480451E-2</c:v>
                </c:pt>
                <c:pt idx="525">
                  <c:v>1.7256476237159646E-2</c:v>
                </c:pt>
                <c:pt idx="526">
                  <c:v>1.7296641847197591E-2</c:v>
                </c:pt>
                <c:pt idx="527">
                  <c:v>1.7330756189828378E-2</c:v>
                </c:pt>
                <c:pt idx="528">
                  <c:v>1.7362747975688819E-2</c:v>
                </c:pt>
                <c:pt idx="529">
                  <c:v>1.7405177953619955E-2</c:v>
                </c:pt>
                <c:pt idx="530">
                  <c:v>1.7439188355954371E-2</c:v>
                </c:pt>
                <c:pt idx="531">
                  <c:v>1.7474081903365857E-2</c:v>
                </c:pt>
                <c:pt idx="532">
                  <c:v>1.7509858596174155E-2</c:v>
                </c:pt>
                <c:pt idx="533">
                  <c:v>1.7546518434619074E-2</c:v>
                </c:pt>
                <c:pt idx="534">
                  <c:v>1.7584061418940422E-2</c:v>
                </c:pt>
                <c:pt idx="535">
                  <c:v>1.7622487549457944E-2</c:v>
                </c:pt>
                <c:pt idx="536">
                  <c:v>1.7661796826411447E-2</c:v>
                </c:pt>
                <c:pt idx="537">
                  <c:v>1.7701989250120675E-2</c:v>
                </c:pt>
                <c:pt idx="538">
                  <c:v>1.7743064820905374E-2</c:v>
                </c:pt>
                <c:pt idx="539">
                  <c:v>1.7785023539005351E-2</c:v>
                </c:pt>
                <c:pt idx="540">
                  <c:v>1.7827865404740351E-2</c:v>
                </c:pt>
                <c:pt idx="541">
                  <c:v>1.7871590418430117E-2</c:v>
                </c:pt>
                <c:pt idx="542">
                  <c:v>1.791619858047433E-2</c:v>
                </c:pt>
                <c:pt idx="543">
                  <c:v>1.7961689891112798E-2</c:v>
                </c:pt>
                <c:pt idx="544">
                  <c:v>1.8008064350665265E-2</c:v>
                </c:pt>
                <c:pt idx="545">
                  <c:v>1.8055321959531412E-2</c:v>
                </c:pt>
                <c:pt idx="546">
                  <c:v>1.8103462718110919E-2</c:v>
                </c:pt>
                <c:pt idx="547">
                  <c:v>1.8152486626643594E-2</c:v>
                </c:pt>
                <c:pt idx="548">
                  <c:v>1.8202393685529117E-2</c:v>
                </c:pt>
                <c:pt idx="549">
                  <c:v>1.8253183895167169E-2</c:v>
                </c:pt>
                <c:pt idx="550">
                  <c:v>1.8304857255877494E-2</c:v>
                </c:pt>
                <c:pt idx="551">
                  <c:v>1.8357413768059772E-2</c:v>
                </c:pt>
                <c:pt idx="552">
                  <c:v>1.8410853432113683E-2</c:v>
                </c:pt>
                <c:pt idx="553">
                  <c:v>1.8465176248438908E-2</c:v>
                </c:pt>
                <c:pt idx="554">
                  <c:v>1.8520382217355191E-2</c:v>
                </c:pt>
                <c:pt idx="555">
                  <c:v>1.8576471339422085E-2</c:v>
                </c:pt>
                <c:pt idx="556">
                  <c:v>1.8633443614959333E-2</c:v>
                </c:pt>
                <c:pt idx="557">
                  <c:v>1.8691299044366616E-2</c:v>
                </c:pt>
                <c:pt idx="558">
                  <c:v>1.875003762812355E-2</c:v>
                </c:pt>
                <c:pt idx="559">
                  <c:v>1.8809659366629816E-2</c:v>
                </c:pt>
                <c:pt idx="560">
                  <c:v>1.8870164260285094E-2</c:v>
                </c:pt>
                <c:pt idx="561">
                  <c:v>1.8931552309648936E-2</c:v>
                </c:pt>
                <c:pt idx="562">
                  <c:v>1.9012787547918464E-2</c:v>
                </c:pt>
                <c:pt idx="563">
                  <c:v>1.9056977877021097E-2</c:v>
                </c:pt>
                <c:pt idx="564">
                  <c:v>1.9121015396068586E-2</c:v>
                </c:pt>
                <c:pt idx="565">
                  <c:v>1.9185936072503296E-2</c:v>
                </c:pt>
                <c:pt idx="566">
                  <c:v>1.9251739906964715E-2</c:v>
                </c:pt>
                <c:pt idx="567">
                  <c:v>1.9360429405166357E-2</c:v>
                </c:pt>
                <c:pt idx="568">
                  <c:v>1.9420316966636264E-2</c:v>
                </c:pt>
                <c:pt idx="569">
                  <c:v>1.9484775567253365E-2</c:v>
                </c:pt>
                <c:pt idx="570">
                  <c:v>1.9557687479041519E-2</c:v>
                </c:pt>
                <c:pt idx="571">
                  <c:v>1.9611842870252971E-2</c:v>
                </c:pt>
                <c:pt idx="572">
                  <c:v>1.967445157215586E-2</c:v>
                </c:pt>
                <c:pt idx="573">
                  <c:v>1.9736443640514523E-2</c:v>
                </c:pt>
                <c:pt idx="574">
                  <c:v>1.9806536656625795E-2</c:v>
                </c:pt>
                <c:pt idx="575">
                  <c:v>1.9858577875160321E-2</c:v>
                </c:pt>
                <c:pt idx="576">
                  <c:v>1.9918720040887905E-2</c:v>
                </c:pt>
                <c:pt idx="577">
                  <c:v>1.9978245571872222E-2</c:v>
                </c:pt>
                <c:pt idx="578">
                  <c:v>2.0037154467713592E-2</c:v>
                </c:pt>
                <c:pt idx="579">
                  <c:v>2.009544672809227E-2</c:v>
                </c:pt>
                <c:pt idx="580">
                  <c:v>2.0153122352768449E-2</c:v>
                </c:pt>
                <c:pt idx="581">
                  <c:v>2.0210181341422384E-2</c:v>
                </c:pt>
                <c:pt idx="582">
                  <c:v>2.0266623693814267E-2</c:v>
                </c:pt>
                <c:pt idx="583">
                  <c:v>2.0338286354260049E-2</c:v>
                </c:pt>
                <c:pt idx="584">
                  <c:v>2.0377658488452965E-2</c:v>
                </c:pt>
                <c:pt idx="585">
                  <c:v>2.0439999512635865E-2</c:v>
                </c:pt>
                <c:pt idx="586">
                  <c:v>2.0486226734446333E-2</c:v>
                </c:pt>
                <c:pt idx="587">
                  <c:v>2.0539585900971602E-2</c:v>
                </c:pt>
                <c:pt idx="588">
                  <c:v>2.0599812738648637E-2</c:v>
                </c:pt>
                <c:pt idx="589">
                  <c:v>2.0644454319800332E-2</c:v>
                </c:pt>
                <c:pt idx="590">
                  <c:v>2.069596357154424E-2</c:v>
                </c:pt>
                <c:pt idx="591">
                  <c:v>2.0746856184468143E-2</c:v>
                </c:pt>
                <c:pt idx="592">
                  <c:v>2.0797132158332232E-2</c:v>
                </c:pt>
                <c:pt idx="593">
                  <c:v>2.0846791492816763E-2</c:v>
                </c:pt>
                <c:pt idx="594">
                  <c:v>2.08958341878418E-2</c:v>
                </c:pt>
                <c:pt idx="595">
                  <c:v>2.0944260242927726E-2</c:v>
                </c:pt>
                <c:pt idx="596">
                  <c:v>2.0992069657994605E-2</c:v>
                </c:pt>
                <c:pt idx="597">
                  <c:v>2.1039262432722694E-2</c:v>
                </c:pt>
                <c:pt idx="598">
                  <c:v>2.1085838566872184E-2</c:v>
                </c:pt>
                <c:pt idx="599">
                  <c:v>2.1131798060283202E-2</c:v>
                </c:pt>
                <c:pt idx="600">
                  <c:v>2.1177140912556069E-2</c:v>
                </c:pt>
                <c:pt idx="601">
                  <c:v>2.1228206244279235E-2</c:v>
                </c:pt>
                <c:pt idx="602">
                  <c:v>2.1272227722102244E-2</c:v>
                </c:pt>
                <c:pt idx="603">
                  <c:v>2.1309469620947041E-2</c:v>
                </c:pt>
                <c:pt idx="604">
                  <c:v>2.1352345906828774E-2</c:v>
                </c:pt>
                <c:pt idx="605">
                  <c:v>2.139460555045325E-2</c:v>
                </c:pt>
                <c:pt idx="606">
                  <c:v>2.1436248551740533E-2</c:v>
                </c:pt>
                <c:pt idx="607">
                  <c:v>2.147727491037088E-2</c:v>
                </c:pt>
                <c:pt idx="608">
                  <c:v>2.1523407104595549E-2</c:v>
                </c:pt>
                <c:pt idx="609">
                  <c:v>2.1557477699101213E-2</c:v>
                </c:pt>
                <c:pt idx="610">
                  <c:v>2.1596654128641646E-2</c:v>
                </c:pt>
                <c:pt idx="611">
                  <c:v>2.1635213914805718E-2</c:v>
                </c:pt>
                <c:pt idx="612">
                  <c:v>2.167852716802976E-2</c:v>
                </c:pt>
                <c:pt idx="613">
                  <c:v>2.1710483556125482E-2</c:v>
                </c:pt>
                <c:pt idx="614">
                  <c:v>2.1747193410801557E-2</c:v>
                </c:pt>
                <c:pt idx="615">
                  <c:v>2.1783286621301912E-2</c:v>
                </c:pt>
                <c:pt idx="616">
                  <c:v>2.1818763187386736E-2</c:v>
                </c:pt>
                <c:pt idx="617">
                  <c:v>2.1853623108896159E-2</c:v>
                </c:pt>
                <c:pt idx="618">
                  <c:v>2.1887868695262824E-2</c:v>
                </c:pt>
                <c:pt idx="619">
                  <c:v>2.19298483594077E-2</c:v>
                </c:pt>
                <c:pt idx="620">
                  <c:v>2.1960833574041771E-2</c:v>
                </c:pt>
                <c:pt idx="621">
                  <c:v>2.1994981855923967E-2</c:v>
                </c:pt>
                <c:pt idx="622">
                  <c:v>2.2029192504557926E-2</c:v>
                </c:pt>
                <c:pt idx="623">
                  <c:v>2.2063465520183456E-2</c:v>
                </c:pt>
                <c:pt idx="624">
                  <c:v>2.2097800902720621E-2</c:v>
                </c:pt>
                <c:pt idx="625">
                  <c:v>2.2132198652169421E-2</c:v>
                </c:pt>
                <c:pt idx="626">
                  <c:v>2.2166658768529857E-2</c:v>
                </c:pt>
                <c:pt idx="627">
                  <c:v>2.2201181251881863E-2</c:v>
                </c:pt>
                <c:pt idx="628">
                  <c:v>2.2235766102145504E-2</c:v>
                </c:pt>
                <c:pt idx="629">
                  <c:v>2.2270413319560589E-2</c:v>
                </c:pt>
                <c:pt idx="630">
                  <c:v>2.2305122903887309E-2</c:v>
                </c:pt>
                <c:pt idx="631">
                  <c:v>2.23398948552056E-2</c:v>
                </c:pt>
                <c:pt idx="632">
                  <c:v>2.2374729173595398E-2</c:v>
                </c:pt>
                <c:pt idx="633">
                  <c:v>2.2409625859136639E-2</c:v>
                </c:pt>
                <c:pt idx="634">
                  <c:v>2.2454584667572774E-2</c:v>
                </c:pt>
                <c:pt idx="635">
                  <c:v>2.2489623906523093E-2</c:v>
                </c:pt>
                <c:pt idx="636">
                  <c:v>2.2524725512544919E-2</c:v>
                </c:pt>
                <c:pt idx="637">
                  <c:v>2.2559889485638251E-2</c:v>
                </c:pt>
                <c:pt idx="638">
                  <c:v>2.25951158260429E-2</c:v>
                </c:pt>
                <c:pt idx="639">
                  <c:v>2.2630404533519055E-2</c:v>
                </c:pt>
                <c:pt idx="640">
                  <c:v>2.266575560822659E-2</c:v>
                </c:pt>
                <c:pt idx="641">
                  <c:v>2.2701169050085568E-2</c:v>
                </c:pt>
                <c:pt idx="642">
                  <c:v>2.2736644859255861E-2</c:v>
                </c:pt>
                <c:pt idx="643">
                  <c:v>2.277218303573747E-2</c:v>
                </c:pt>
                <c:pt idx="644">
                  <c:v>2.2807783579450458E-2</c:v>
                </c:pt>
                <c:pt idx="645">
                  <c:v>2.2853273263829799E-2</c:v>
                </c:pt>
                <c:pt idx="646">
                  <c:v>2.2879171768730444E-2</c:v>
                </c:pt>
                <c:pt idx="647">
                  <c:v>2.2914959414377378E-2</c:v>
                </c:pt>
                <c:pt idx="648">
                  <c:v>2.2950809427415564E-2</c:v>
                </c:pt>
                <c:pt idx="649">
                  <c:v>2.2986721807765065E-2</c:v>
                </c:pt>
                <c:pt idx="650">
                  <c:v>2.3022696555585753E-2</c:v>
                </c:pt>
                <c:pt idx="651">
                  <c:v>2.3058733670717757E-2</c:v>
                </c:pt>
                <c:pt idx="652">
                  <c:v>2.3094833153320948E-2</c:v>
                </c:pt>
                <c:pt idx="653">
                  <c:v>2.3130995003315391E-2</c:v>
                </c:pt>
                <c:pt idx="654">
                  <c:v>2.3167219220860957E-2</c:v>
                </c:pt>
                <c:pt idx="655">
                  <c:v>2.3203505805877711E-2</c:v>
                </c:pt>
                <c:pt idx="656">
                  <c:v>2.3239854758285716E-2</c:v>
                </c:pt>
                <c:pt idx="657">
                  <c:v>2.3276266078324781E-2</c:v>
                </c:pt>
                <c:pt idx="658">
                  <c:v>2.3312739765914969E-2</c:v>
                </c:pt>
                <c:pt idx="659">
                  <c:v>2.3349275820976345E-2</c:v>
                </c:pt>
                <c:pt idx="660">
                  <c:v>2.3385874243668781E-2</c:v>
                </c:pt>
                <c:pt idx="661">
                  <c:v>2.3422535033912339E-2</c:v>
                </c:pt>
                <c:pt idx="662">
                  <c:v>2.3459258191866894E-2</c:v>
                </c:pt>
                <c:pt idx="663">
                  <c:v>2.3496043717372572E-2</c:v>
                </c:pt>
                <c:pt idx="664">
                  <c:v>2.3532891610589246E-2</c:v>
                </c:pt>
                <c:pt idx="665">
                  <c:v>2.3569801871436979E-2</c:v>
                </c:pt>
                <c:pt idx="666">
                  <c:v>2.3618899408273109E-2</c:v>
                </c:pt>
                <c:pt idx="667">
                  <c:v>2.3643809496185497E-2</c:v>
                </c:pt>
                <c:pt idx="668">
                  <c:v>2.3680906860246154E-2</c:v>
                </c:pt>
                <c:pt idx="669">
                  <c:v>2.371806659193787E-2</c:v>
                </c:pt>
                <c:pt idx="670">
                  <c:v>2.3768965496389072E-2</c:v>
                </c:pt>
                <c:pt idx="671">
                  <c:v>2.3802442510050259E-2</c:v>
                </c:pt>
                <c:pt idx="672">
                  <c:v>2.3828888491994604E-2</c:v>
                </c:pt>
                <c:pt idx="673">
                  <c:v>2.3865307722266138E-2</c:v>
                </c:pt>
                <c:pt idx="674">
                  <c:v>2.390145932941401E-2</c:v>
                </c:pt>
                <c:pt idx="675">
                  <c:v>2.3937343313118475E-2</c:v>
                </c:pt>
                <c:pt idx="676">
                  <c:v>2.3972959673459471E-2</c:v>
                </c:pt>
                <c:pt idx="677">
                  <c:v>2.400830841035706E-2</c:v>
                </c:pt>
                <c:pt idx="678">
                  <c:v>2.4043389523651371E-2</c:v>
                </c:pt>
                <c:pt idx="679">
                  <c:v>2.4078203013422339E-2</c:v>
                </c:pt>
                <c:pt idx="680">
                  <c:v>2.4112748879350221E-2</c:v>
                </c:pt>
                <c:pt idx="681">
                  <c:v>2.4147027121514952E-2</c:v>
                </c:pt>
                <c:pt idx="682">
                  <c:v>2.4181037739916533E-2</c:v>
                </c:pt>
                <c:pt idx="683">
                  <c:v>2.4214780734315156E-2</c:v>
                </c:pt>
                <c:pt idx="684">
                  <c:v>2.4261035205991988E-2</c:v>
                </c:pt>
                <c:pt idx="685">
                  <c:v>2.4281463850943652E-2</c:v>
                </c:pt>
                <c:pt idx="686">
                  <c:v>2.431440397309359E-2</c:v>
                </c:pt>
                <c:pt idx="687">
                  <c:v>2.4347076471000761E-2</c:v>
                </c:pt>
                <c:pt idx="688">
                  <c:v>2.437948134458523E-2</c:v>
                </c:pt>
                <c:pt idx="689">
                  <c:v>2.4411618593846995E-2</c:v>
                </c:pt>
                <c:pt idx="690">
                  <c:v>2.444348821854625E-2</c:v>
                </c:pt>
                <c:pt idx="691">
                  <c:v>2.4475090218762929E-2</c:v>
                </c:pt>
                <c:pt idx="692">
                  <c:v>2.4506424594497034E-2</c:v>
                </c:pt>
                <c:pt idx="693">
                  <c:v>2.4537491345428819E-2</c:v>
                </c:pt>
                <c:pt idx="694">
                  <c:v>2.4568290471638221E-2</c:v>
                </c:pt>
                <c:pt idx="695">
                  <c:v>2.459882197312524E-2</c:v>
                </c:pt>
                <c:pt idx="696">
                  <c:v>2.4629085849730004E-2</c:v>
                </c:pt>
                <c:pt idx="697">
                  <c:v>2.4659082101372576E-2</c:v>
                </c:pt>
                <c:pt idx="698">
                  <c:v>2.4688810728052957E-2</c:v>
                </c:pt>
                <c:pt idx="699">
                  <c:v>2.4718271729611274E-2</c:v>
                </c:pt>
                <c:pt idx="700">
                  <c:v>2.4747465105967592E-2</c:v>
                </c:pt>
                <c:pt idx="701">
                  <c:v>2.4776390857201847E-2</c:v>
                </c:pt>
                <c:pt idx="702">
                  <c:v>2.4805048983154165E-2</c:v>
                </c:pt>
                <c:pt idx="703">
                  <c:v>2.4833439483824549E-2</c:v>
                </c:pt>
                <c:pt idx="704">
                  <c:v>2.4861562359053124E-2</c:v>
                </c:pt>
                <c:pt idx="705">
                  <c:v>2.4889417608839892E-2</c:v>
                </c:pt>
                <c:pt idx="706">
                  <c:v>2.4917005233104916E-2</c:v>
                </c:pt>
                <c:pt idx="707">
                  <c:v>2.4944325231768261E-2</c:v>
                </c:pt>
                <c:pt idx="708">
                  <c:v>2.4971377604829925E-2</c:v>
                </c:pt>
                <c:pt idx="709">
                  <c:v>2.4998162352209974E-2</c:v>
                </c:pt>
                <c:pt idx="710">
                  <c:v>2.5024679473748535E-2</c:v>
                </c:pt>
                <c:pt idx="711">
                  <c:v>2.5050928969525543E-2</c:v>
                </c:pt>
                <c:pt idx="712">
                  <c:v>2.5076910839381128E-2</c:v>
                </c:pt>
                <c:pt idx="713">
                  <c:v>2.5102625083315289E-2</c:v>
                </c:pt>
                <c:pt idx="714">
                  <c:v>2.5128071701328025E-2</c:v>
                </c:pt>
                <c:pt idx="715">
                  <c:v>2.5153250693259466E-2</c:v>
                </c:pt>
                <c:pt idx="716">
                  <c:v>2.5186990589416425E-2</c:v>
                </c:pt>
                <c:pt idx="717">
                  <c:v>2.5202805798718586E-2</c:v>
                </c:pt>
                <c:pt idx="718">
                  <c:v>2.5235864357435744E-2</c:v>
                </c:pt>
                <c:pt idx="719">
                  <c:v>2.5251290399292969E-2</c:v>
                </c:pt>
                <c:pt idx="720">
                  <c:v>2.5275131260098505E-2</c:v>
                </c:pt>
                <c:pt idx="721">
                  <c:v>2.5298704494582935E-2</c:v>
                </c:pt>
                <c:pt idx="722">
                  <c:v>2.5334766066911207E-2</c:v>
                </c:pt>
                <c:pt idx="723">
                  <c:v>2.5361709608349159E-2</c:v>
                </c:pt>
                <c:pt idx="724">
                  <c:v>2.537666473532596E-2</c:v>
                </c:pt>
                <c:pt idx="725">
                  <c:v>2.5402168229722299E-2</c:v>
                </c:pt>
                <c:pt idx="726">
                  <c:v>2.542251101119497E-2</c:v>
                </c:pt>
                <c:pt idx="727">
                  <c:v>2.5445291056538366E-2</c:v>
                </c:pt>
                <c:pt idx="728">
                  <c:v>2.5467975706829904E-2</c:v>
                </c:pt>
                <c:pt idx="729">
                  <c:v>2.5490564961909712E-2</c:v>
                </c:pt>
                <c:pt idx="730">
                  <c:v>2.5515565428972931E-2</c:v>
                </c:pt>
                <c:pt idx="731">
                  <c:v>2.5535457286407492E-2</c:v>
                </c:pt>
                <c:pt idx="732">
                  <c:v>2.5557760355692238E-2</c:v>
                </c:pt>
                <c:pt idx="733">
                  <c:v>2.5579968029605382E-2</c:v>
                </c:pt>
                <c:pt idx="734">
                  <c:v>2.5602080308093633E-2</c:v>
                </c:pt>
                <c:pt idx="735">
                  <c:v>2.5624097191103701E-2</c:v>
                </c:pt>
                <c:pt idx="736">
                  <c:v>2.5646018678582294E-2</c:v>
                </c:pt>
                <c:pt idx="737">
                  <c:v>2.5667844770449477E-2</c:v>
                </c:pt>
                <c:pt idx="738">
                  <c:v>2.5697025754958247E-2</c:v>
                </c:pt>
                <c:pt idx="739">
                  <c:v>2.5711210767269677E-2</c:v>
                </c:pt>
                <c:pt idx="740">
                  <c:v>2.5735204771086817E-2</c:v>
                </c:pt>
                <c:pt idx="741">
                  <c:v>2.5754195181084683E-2</c:v>
                </c:pt>
                <c:pt idx="742">
                  <c:v>2.5775544294255326E-2</c:v>
                </c:pt>
                <c:pt idx="743">
                  <c:v>2.579679801152146E-2</c:v>
                </c:pt>
                <c:pt idx="744">
                  <c:v>2.5820389274457956E-2</c:v>
                </c:pt>
                <c:pt idx="745">
                  <c:v>2.5839019258206974E-2</c:v>
                </c:pt>
                <c:pt idx="746">
                  <c:v>2.5859986787493128E-2</c:v>
                </c:pt>
                <c:pt idx="747">
                  <c:v>2.5880858920688254E-2</c:v>
                </c:pt>
                <c:pt idx="748">
                  <c:v>2.5901635657739064E-2</c:v>
                </c:pt>
                <c:pt idx="749">
                  <c:v>2.5924723367083402E-2</c:v>
                </c:pt>
                <c:pt idx="750">
                  <c:v>2.5942902943167923E-2</c:v>
                </c:pt>
                <c:pt idx="751">
                  <c:v>2.5963393491492681E-2</c:v>
                </c:pt>
                <c:pt idx="752">
                  <c:v>2.598378864345996E-2</c:v>
                </c:pt>
                <c:pt idx="753">
                  <c:v>2.6004088399016467E-2</c:v>
                </c:pt>
                <c:pt idx="754">
                  <c:v>2.6024292758162204E-2</c:v>
                </c:pt>
                <c:pt idx="755">
                  <c:v>2.6044401720817234E-2</c:v>
                </c:pt>
                <c:pt idx="756">
                  <c:v>2.6064415286928266E-2</c:v>
                </c:pt>
                <c:pt idx="757">
                  <c:v>2.6086697011240556E-2</c:v>
                </c:pt>
                <c:pt idx="758">
                  <c:v>2.6106514406405434E-2</c:v>
                </c:pt>
                <c:pt idx="759">
                  <c:v>2.6123883605544407E-2</c:v>
                </c:pt>
                <c:pt idx="760">
                  <c:v>2.6143515585026478E-2</c:v>
                </c:pt>
                <c:pt idx="761">
                  <c:v>2.6163052167751388E-2</c:v>
                </c:pt>
                <c:pt idx="762">
                  <c:v>2.6182493353639202E-2</c:v>
                </c:pt>
                <c:pt idx="763">
                  <c:v>2.6204170343242517E-2</c:v>
                </c:pt>
                <c:pt idx="764">
                  <c:v>2.622108953479696E-2</c:v>
                </c:pt>
                <c:pt idx="765">
                  <c:v>2.6240244529960322E-2</c:v>
                </c:pt>
                <c:pt idx="766">
                  <c:v>2.6259304128126715E-2</c:v>
                </c:pt>
                <c:pt idx="767">
                  <c:v>2.6278268329216203E-2</c:v>
                </c:pt>
                <c:pt idx="768">
                  <c:v>2.6300589853098799E-2</c:v>
                </c:pt>
                <c:pt idx="769">
                  <c:v>2.6315910540111176E-2</c:v>
                </c:pt>
                <c:pt idx="770">
                  <c:v>2.6334588549810078E-2</c:v>
                </c:pt>
                <c:pt idx="771">
                  <c:v>2.6353171162245559E-2</c:v>
                </c:pt>
                <c:pt idx="772">
                  <c:v>2.6371658377444263E-2</c:v>
                </c:pt>
                <c:pt idx="773">
                  <c:v>2.6390050195326253E-2</c:v>
                </c:pt>
                <c:pt idx="774">
                  <c:v>2.641287741983156E-2</c:v>
                </c:pt>
                <c:pt idx="775">
                  <c:v>2.6428750808027424E-2</c:v>
                </c:pt>
                <c:pt idx="776">
                  <c:v>2.6444495975370685E-2</c:v>
                </c:pt>
                <c:pt idx="777">
                  <c:v>2.6464597445745586E-2</c:v>
                </c:pt>
                <c:pt idx="778">
                  <c:v>2.6480069566883202E-2</c:v>
                </c:pt>
                <c:pt idx="779">
                  <c:v>2.6497637951790054E-2</c:v>
                </c:pt>
                <c:pt idx="780">
                  <c:v>2.6515060729357387E-2</c:v>
                </c:pt>
                <c:pt idx="781">
                  <c:v>2.6532337899585201E-2</c:v>
                </c:pt>
                <c:pt idx="782">
                  <c:v>2.6551665740719432E-2</c:v>
                </c:pt>
                <c:pt idx="783">
                  <c:v>2.6566455417622592E-2</c:v>
                </c:pt>
                <c:pt idx="784">
                  <c:v>2.6583295765325587E-2</c:v>
                </c:pt>
                <c:pt idx="785">
                  <c:v>2.6599990505395965E-2</c:v>
                </c:pt>
                <c:pt idx="786">
                  <c:v>2.6616539637780434E-2</c:v>
                </c:pt>
                <c:pt idx="787">
                  <c:v>2.6632943162425704E-2</c:v>
                </c:pt>
                <c:pt idx="788">
                  <c:v>2.6649201079251839E-2</c:v>
                </c:pt>
                <c:pt idx="789">
                  <c:v>2.6670199199427813E-2</c:v>
                </c:pt>
                <c:pt idx="790">
                  <c:v>2.6681280089260184E-2</c:v>
                </c:pt>
                <c:pt idx="791">
                  <c:v>2.6697101182335814E-2</c:v>
                </c:pt>
                <c:pt idx="792">
                  <c:v>2.6714881012797065E-2</c:v>
                </c:pt>
                <c:pt idx="793">
                  <c:v>2.6728306544256952E-2</c:v>
                </c:pt>
                <c:pt idx="794">
                  <c:v>2.6743690813022525E-2</c:v>
                </c:pt>
                <c:pt idx="795">
                  <c:v>2.6758929473569282E-2</c:v>
                </c:pt>
                <c:pt idx="796">
                  <c:v>2.6776089815523374E-2</c:v>
                </c:pt>
                <c:pt idx="797">
                  <c:v>2.6788969969846477E-2</c:v>
                </c:pt>
                <c:pt idx="798">
                  <c:v>2.6803771805443688E-2</c:v>
                </c:pt>
                <c:pt idx="799">
                  <c:v>2.6818428032608921E-2</c:v>
                </c:pt>
                <c:pt idx="800">
                  <c:v>2.6832938651288885E-2</c:v>
                </c:pt>
                <c:pt idx="801">
                  <c:v>2.6847303661430288E-2</c:v>
                </c:pt>
                <c:pt idx="802">
                  <c:v>2.6861523062979842E-2</c:v>
                </c:pt>
                <c:pt idx="803">
                  <c:v>2.6875596855910899E-2</c:v>
                </c:pt>
                <c:pt idx="804">
                  <c:v>2.6889525040116879E-2</c:v>
                </c:pt>
                <c:pt idx="805">
                  <c:v>2.6903307615624428E-2</c:v>
                </c:pt>
                <c:pt idx="806">
                  <c:v>2.6916944582300317E-2</c:v>
                </c:pt>
                <c:pt idx="807">
                  <c:v>2.6930435940171193E-2</c:v>
                </c:pt>
                <c:pt idx="808">
                  <c:v>2.6943781689130475E-2</c:v>
                </c:pt>
                <c:pt idx="809">
                  <c:v>2.6958927553752954E-2</c:v>
                </c:pt>
                <c:pt idx="810">
                  <c:v>2.6971972661107291E-2</c:v>
                </c:pt>
                <c:pt idx="811">
                  <c:v>2.6982945282192361E-2</c:v>
                </c:pt>
                <c:pt idx="812">
                  <c:v>2.6995708595132228E-2</c:v>
                </c:pt>
                <c:pt idx="813">
                  <c:v>2.7008326298920693E-2</c:v>
                </c:pt>
                <c:pt idx="814">
                  <c:v>2.7020798393557754E-2</c:v>
                </c:pt>
                <c:pt idx="815">
                  <c:v>2.7035013904392891E-2</c:v>
                </c:pt>
                <c:pt idx="816">
                  <c:v>2.704530575508457E-2</c:v>
                </c:pt>
                <c:pt idx="817">
                  <c:v>2.7057341021921033E-2</c:v>
                </c:pt>
                <c:pt idx="818">
                  <c:v>2.706923067939293E-2</c:v>
                </c:pt>
                <c:pt idx="819">
                  <c:v>2.7080974727473617E-2</c:v>
                </c:pt>
                <c:pt idx="820">
                  <c:v>2.7093822102743914E-2</c:v>
                </c:pt>
                <c:pt idx="821">
                  <c:v>2.7104025995301484E-2</c:v>
                </c:pt>
                <c:pt idx="822">
                  <c:v>2.7115333214942083E-2</c:v>
                </c:pt>
                <c:pt idx="823">
                  <c:v>2.71264948250316E-2</c:v>
                </c:pt>
                <c:pt idx="824">
                  <c:v>2.7137510825516742E-2</c:v>
                </c:pt>
                <c:pt idx="825">
                  <c:v>2.7148381216317574E-2</c:v>
                </c:pt>
                <c:pt idx="826">
                  <c:v>2.7162696362447392E-2</c:v>
                </c:pt>
                <c:pt idx="827">
                  <c:v>2.7171622300068421E-2</c:v>
                </c:pt>
                <c:pt idx="828">
                  <c:v>2.7180556871284622E-2</c:v>
                </c:pt>
                <c:pt idx="829">
                  <c:v>2.7193088570469648E-2</c:v>
                </c:pt>
                <c:pt idx="830">
                  <c:v>2.7202043196883352E-2</c:v>
                </c:pt>
                <c:pt idx="831">
                  <c:v>2.7212803866998314E-2</c:v>
                </c:pt>
                <c:pt idx="832">
                  <c:v>2.7223576208657008E-2</c:v>
                </c:pt>
                <c:pt idx="833">
                  <c:v>2.7234360221886078E-2</c:v>
                </c:pt>
                <c:pt idx="834">
                  <c:v>2.7246958519651088E-2</c:v>
                </c:pt>
                <c:pt idx="835">
                  <c:v>2.7255963263028704E-2</c:v>
                </c:pt>
                <c:pt idx="836">
                  <c:v>2.726678229094226E-2</c:v>
                </c:pt>
                <c:pt idx="837">
                  <c:v>2.7277612990426192E-2</c:v>
                </c:pt>
                <c:pt idx="838">
                  <c:v>2.7288455361453856E-2</c:v>
                </c:pt>
                <c:pt idx="839">
                  <c:v>2.7299309404078542E-2</c:v>
                </c:pt>
                <c:pt idx="840">
                  <c:v>2.7312763107829596E-2</c:v>
                </c:pt>
                <c:pt idx="841">
                  <c:v>2.732105250406569E-2</c:v>
                </c:pt>
                <c:pt idx="842">
                  <c:v>2.7331941561428152E-2</c:v>
                </c:pt>
                <c:pt idx="843">
                  <c:v>2.7342842290360991E-2</c:v>
                </c:pt>
                <c:pt idx="844">
                  <c:v>2.7353754690917498E-2</c:v>
                </c:pt>
                <c:pt idx="845">
                  <c:v>2.7366499612275774E-2</c:v>
                </c:pt>
                <c:pt idx="846">
                  <c:v>2.7375614506794932E-2</c:v>
                </c:pt>
                <c:pt idx="847">
                  <c:v>2.738656192211586E-2</c:v>
                </c:pt>
                <c:pt idx="848">
                  <c:v>2.739934685733969E-2</c:v>
                </c:pt>
                <c:pt idx="849">
                  <c:v>2.7408491767602072E-2</c:v>
                </c:pt>
                <c:pt idx="850">
                  <c:v>2.7419474197740712E-2</c:v>
                </c:pt>
                <c:pt idx="851">
                  <c:v>2.7430468299476374E-2</c:v>
                </c:pt>
                <c:pt idx="852">
                  <c:v>2.7441474072862349E-2</c:v>
                </c:pt>
                <c:pt idx="853">
                  <c:v>2.7452491517871991E-2</c:v>
                </c:pt>
                <c:pt idx="854">
                  <c:v>2.7463520634478655E-2</c:v>
                </c:pt>
                <c:pt idx="855">
                  <c:v>2.7474561422735633E-2</c:v>
                </c:pt>
                <c:pt idx="856">
                  <c:v>2.7485613882589632E-2</c:v>
                </c:pt>
                <c:pt idx="857">
                  <c:v>2.7496678014093945E-2</c:v>
                </c:pt>
                <c:pt idx="858">
                  <c:v>2.7507753817221925E-2</c:v>
                </c:pt>
                <c:pt idx="859">
                  <c:v>2.7518841292000218E-2</c:v>
                </c:pt>
                <c:pt idx="860">
                  <c:v>2.7529940438428824E-2</c:v>
                </c:pt>
                <c:pt idx="861">
                  <c:v>2.7542898894876711E-2</c:v>
                </c:pt>
                <c:pt idx="862">
                  <c:v>2.7554023069378264E-2</c:v>
                </c:pt>
                <c:pt idx="863">
                  <c:v>2.7563307907563228E-2</c:v>
                </c:pt>
                <c:pt idx="864">
                  <c:v>2.757445374056644E-2</c:v>
                </c:pt>
                <c:pt idx="865">
                  <c:v>2.7585611245246611E-2</c:v>
                </c:pt>
                <c:pt idx="866">
                  <c:v>2.7596780421577094E-2</c:v>
                </c:pt>
                <c:pt idx="867">
                  <c:v>2.760796126955789E-2</c:v>
                </c:pt>
                <c:pt idx="868">
                  <c:v>2.7621013247183246E-2</c:v>
                </c:pt>
                <c:pt idx="869">
                  <c:v>2.7630357980577003E-2</c:v>
                </c:pt>
                <c:pt idx="870">
                  <c:v>2.7641573843588674E-2</c:v>
                </c:pt>
                <c:pt idx="871">
                  <c:v>2.7652801378277303E-2</c:v>
                </c:pt>
                <c:pt idx="872">
                  <c:v>2.7665906823939324E-2</c:v>
                </c:pt>
                <c:pt idx="873">
                  <c:v>2.7675291462685436E-2</c:v>
                </c:pt>
                <c:pt idx="874">
                  <c:v>2.7686554012431586E-2</c:v>
                </c:pt>
                <c:pt idx="875">
                  <c:v>2.7697828233854693E-2</c:v>
                </c:pt>
                <c:pt idx="876">
                  <c:v>2.7709114126954759E-2</c:v>
                </c:pt>
                <c:pt idx="877">
                  <c:v>2.7720411691785074E-2</c:v>
                </c:pt>
                <c:pt idx="878">
                  <c:v>2.7731720928292347E-2</c:v>
                </c:pt>
                <c:pt idx="879">
                  <c:v>2.774775634757809E-2</c:v>
                </c:pt>
                <c:pt idx="880">
                  <c:v>2.7757446278435793E-2</c:v>
                </c:pt>
                <c:pt idx="881">
                  <c:v>2.7769183108343753E-2</c:v>
                </c:pt>
                <c:pt idx="882">
                  <c:v>2.7781075043620262E-2</c:v>
                </c:pt>
                <c:pt idx="883">
                  <c:v>2.7793122084025512E-2</c:v>
                </c:pt>
                <c:pt idx="884">
                  <c:v>2.7805324229799311E-2</c:v>
                </c:pt>
                <c:pt idx="885">
                  <c:v>2.7817681480941658E-2</c:v>
                </c:pt>
                <c:pt idx="886">
                  <c:v>2.7830193837372619E-2</c:v>
                </c:pt>
                <c:pt idx="887">
                  <c:v>2.7842861299172128E-2</c:v>
                </c:pt>
                <c:pt idx="888">
                  <c:v>2.785568386626025E-2</c:v>
                </c:pt>
                <c:pt idx="889">
                  <c:v>2.7868661538796857E-2</c:v>
                </c:pt>
                <c:pt idx="890">
                  <c:v>2.7881794316702013E-2</c:v>
                </c:pt>
                <c:pt idx="891">
                  <c:v>2.7895082200055654E-2</c:v>
                </c:pt>
                <c:pt idx="892">
                  <c:v>2.790852518885778E-2</c:v>
                </c:pt>
                <c:pt idx="893">
                  <c:v>2.7922123283028455E-2</c:v>
                </c:pt>
                <c:pt idx="894">
                  <c:v>2.7935876482727551E-2</c:v>
                </c:pt>
                <c:pt idx="895">
                  <c:v>2.795378707813434E-2</c:v>
                </c:pt>
                <c:pt idx="896">
                  <c:v>2.7967894804641347E-2</c:v>
                </c:pt>
                <c:pt idx="897">
                  <c:v>2.798215763675671E-2</c:v>
                </c:pt>
                <c:pt idx="898">
                  <c:v>2.7996575574320559E-2</c:v>
                </c:pt>
                <c:pt idx="899">
                  <c:v>2.8011148617492765E-2</c:v>
                </c:pt>
                <c:pt idx="900">
                  <c:v>2.8025876766273328E-2</c:v>
                </c:pt>
                <c:pt idx="901">
                  <c:v>2.8040760020582312E-2</c:v>
                </c:pt>
                <c:pt idx="902">
                  <c:v>2.8055798380579589E-2</c:v>
                </c:pt>
                <c:pt idx="903">
                  <c:v>2.8070991846185223E-2</c:v>
                </c:pt>
                <c:pt idx="904">
                  <c:v>2.8086340417399214E-2</c:v>
                </c:pt>
                <c:pt idx="905">
                  <c:v>2.8108479896848948E-2</c:v>
                </c:pt>
                <c:pt idx="906">
                  <c:v>2.8117502876972011E-2</c:v>
                </c:pt>
                <c:pt idx="907">
                  <c:v>2.8133316765330818E-2</c:v>
                </c:pt>
                <c:pt idx="908">
                  <c:v>2.8149285759457854E-2</c:v>
                </c:pt>
                <c:pt idx="909">
                  <c:v>2.8165409859353119E-2</c:v>
                </c:pt>
                <c:pt idx="910">
                  <c:v>2.8181689065016613E-2</c:v>
                </c:pt>
                <c:pt idx="911">
                  <c:v>2.8198123376448336E-2</c:v>
                </c:pt>
                <c:pt idx="912">
                  <c:v>2.8214712793728225E-2</c:v>
                </c:pt>
                <c:pt idx="913">
                  <c:v>2.8231457316856279E-2</c:v>
                </c:pt>
                <c:pt idx="914">
                  <c:v>2.8248356945832498E-2</c:v>
                </c:pt>
                <c:pt idx="915">
                  <c:v>2.8265411680656882E-2</c:v>
                </c:pt>
                <c:pt idx="916">
                  <c:v>2.8282621521409368E-2</c:v>
                </c:pt>
                <c:pt idx="917">
                  <c:v>2.8299986468169891E-2</c:v>
                </c:pt>
                <c:pt idx="918">
                  <c:v>2.8317506520858515E-2</c:v>
                </c:pt>
                <c:pt idx="919">
                  <c:v>2.8335181679475241E-2</c:v>
                </c:pt>
                <c:pt idx="920">
                  <c:v>2.8353011944100004E-2</c:v>
                </c:pt>
                <c:pt idx="921">
                  <c:v>2.8370997314732804E-2</c:v>
                </c:pt>
                <c:pt idx="922">
                  <c:v>2.8389137791533514E-2</c:v>
                </c:pt>
                <c:pt idx="923">
                  <c:v>2.8407433374262325E-2</c:v>
                </c:pt>
                <c:pt idx="924">
                  <c:v>2.8425884063159046E-2</c:v>
                </c:pt>
                <c:pt idx="925">
                  <c:v>2.844448985814374E-2</c:v>
                </c:pt>
                <c:pt idx="926">
                  <c:v>2.8470891907623752E-2</c:v>
                </c:pt>
                <c:pt idx="927">
                  <c:v>2.8482166766616857E-2</c:v>
                </c:pt>
                <c:pt idx="928">
                  <c:v>2.8501237880105279E-2</c:v>
                </c:pt>
                <c:pt idx="929">
                  <c:v>2.8520464099841547E-2</c:v>
                </c:pt>
                <c:pt idx="930">
                  <c:v>2.8550776960463153E-2</c:v>
                </c:pt>
                <c:pt idx="931">
                  <c:v>2.8566665717546513E-2</c:v>
                </c:pt>
                <c:pt idx="932">
                  <c:v>2.8577914324339204E-2</c:v>
                </c:pt>
                <c:pt idx="933">
                  <c:v>2.8596648562340121E-2</c:v>
                </c:pt>
                <c:pt idx="934">
                  <c:v>2.861516710439993E-2</c:v>
                </c:pt>
                <c:pt idx="935">
                  <c:v>2.8633469950358759E-2</c:v>
                </c:pt>
                <c:pt idx="936">
                  <c:v>2.8651557100216607E-2</c:v>
                </c:pt>
                <c:pt idx="937">
                  <c:v>2.8669428553973475E-2</c:v>
                </c:pt>
                <c:pt idx="938">
                  <c:v>2.8687084311549427E-2</c:v>
                </c:pt>
                <c:pt idx="939">
                  <c:v>2.8704524372944462E-2</c:v>
                </c:pt>
                <c:pt idx="940">
                  <c:v>2.8721748738158581E-2</c:v>
                </c:pt>
                <c:pt idx="941">
                  <c:v>2.8738757407111848E-2</c:v>
                </c:pt>
                <c:pt idx="942">
                  <c:v>2.8755550379724326E-2</c:v>
                </c:pt>
                <c:pt idx="943">
                  <c:v>2.8772127656075952E-2</c:v>
                </c:pt>
                <c:pt idx="944">
                  <c:v>2.8797726120512124E-2</c:v>
                </c:pt>
                <c:pt idx="945">
                  <c:v>2.8804635119676902E-2</c:v>
                </c:pt>
                <c:pt idx="946">
                  <c:v>2.8820565306766355E-2</c:v>
                </c:pt>
                <c:pt idx="947">
                  <c:v>2.8836279797594955E-2</c:v>
                </c:pt>
                <c:pt idx="948">
                  <c:v>2.8851778591922894E-2</c:v>
                </c:pt>
                <c:pt idx="949">
                  <c:v>2.8867061689750173E-2</c:v>
                </c:pt>
                <c:pt idx="950">
                  <c:v>2.8882129091076791E-2</c:v>
                </c:pt>
                <c:pt idx="951">
                  <c:v>2.8896980795822813E-2</c:v>
                </c:pt>
                <c:pt idx="952">
                  <c:v>2.8911616804068174E-2</c:v>
                </c:pt>
                <c:pt idx="953">
                  <c:v>2.8926037115573067E-2</c:v>
                </c:pt>
                <c:pt idx="954">
                  <c:v>2.8940241730577299E-2</c:v>
                </c:pt>
                <c:pt idx="955">
                  <c:v>2.8954230648920998E-2</c:v>
                </c:pt>
                <c:pt idx="956">
                  <c:v>2.8968003870604164E-2</c:v>
                </c:pt>
                <c:pt idx="957">
                  <c:v>2.8987936359843314E-2</c:v>
                </c:pt>
                <c:pt idx="958">
                  <c:v>2.8994903223749091E-2</c:v>
                </c:pt>
                <c:pt idx="959">
                  <c:v>2.9008029355290788E-2</c:v>
                </c:pt>
                <c:pt idx="960">
                  <c:v>2.9020939790012079E-2</c:v>
                </c:pt>
                <c:pt idx="961">
                  <c:v>2.9033634527912966E-2</c:v>
                </c:pt>
                <c:pt idx="962">
                  <c:v>2.9046113569073384E-2</c:v>
                </c:pt>
                <c:pt idx="963">
                  <c:v>2.9058376913333461E-2</c:v>
                </c:pt>
                <c:pt idx="964">
                  <c:v>2.9070424560773134E-2</c:v>
                </c:pt>
                <c:pt idx="965">
                  <c:v>2.9082256511312465E-2</c:v>
                </c:pt>
                <c:pt idx="966">
                  <c:v>2.9093872765031392E-2</c:v>
                </c:pt>
                <c:pt idx="967">
                  <c:v>2.9105273321770042E-2</c:v>
                </c:pt>
                <c:pt idx="968">
                  <c:v>2.9116458181528415E-2</c:v>
                </c:pt>
                <c:pt idx="969">
                  <c:v>2.9127427344386447E-2</c:v>
                </c:pt>
                <c:pt idx="970">
                  <c:v>2.9138180810184267E-2</c:v>
                </c:pt>
                <c:pt idx="971">
                  <c:v>2.9148718579001809E-2</c:v>
                </c:pt>
                <c:pt idx="972">
                  <c:v>2.9159040650839074E-2</c:v>
                </c:pt>
                <c:pt idx="973">
                  <c:v>2.9169147025616127E-2</c:v>
                </c:pt>
                <c:pt idx="974">
                  <c:v>2.917903770325303E-2</c:v>
                </c:pt>
                <c:pt idx="975">
                  <c:v>2.9188712683909657E-2</c:v>
                </c:pt>
                <c:pt idx="976">
                  <c:v>2.919817196750607E-2</c:v>
                </c:pt>
                <c:pt idx="977">
                  <c:v>2.9207415553882399E-2</c:v>
                </c:pt>
                <c:pt idx="978">
                  <c:v>2.9221353343844569E-2</c:v>
                </c:pt>
                <c:pt idx="979">
                  <c:v>2.9225255635374481E-2</c:v>
                </c:pt>
                <c:pt idx="980">
                  <c:v>2.9233852130410298E-2</c:v>
                </c:pt>
                <c:pt idx="981">
                  <c:v>2.9242232928226031E-2</c:v>
                </c:pt>
                <c:pt idx="982">
                  <c:v>2.9257441279492369E-2</c:v>
                </c:pt>
                <c:pt idx="983">
                  <c:v>2.9263587541843439E-2</c:v>
                </c:pt>
                <c:pt idx="984">
                  <c:v>2.926608113851259E-2</c:v>
                </c:pt>
                <c:pt idx="985">
                  <c:v>2.9273599147527918E-2</c:v>
                </c:pt>
                <c:pt idx="986">
                  <c:v>2.9280901459243225E-2</c:v>
                </c:pt>
                <c:pt idx="987">
                  <c:v>2.9287988073738447E-2</c:v>
                </c:pt>
                <c:pt idx="988">
                  <c:v>2.9294858990853712E-2</c:v>
                </c:pt>
                <c:pt idx="989">
                  <c:v>2.9301514210828827E-2</c:v>
                </c:pt>
                <c:pt idx="990">
                  <c:v>2.9307953733423986E-2</c:v>
                </c:pt>
                <c:pt idx="991">
                  <c:v>2.9314177558799059E-2</c:v>
                </c:pt>
                <c:pt idx="992">
                  <c:v>2.9320185686794176E-2</c:v>
                </c:pt>
                <c:pt idx="993">
                  <c:v>2.9325978117409335E-2</c:v>
                </c:pt>
                <c:pt idx="994">
                  <c:v>2.9331554850804409E-2</c:v>
                </c:pt>
                <c:pt idx="995">
                  <c:v>2.9343185880783551E-2</c:v>
                </c:pt>
                <c:pt idx="996">
                  <c:v>2.9342061225374749E-2</c:v>
                </c:pt>
                <c:pt idx="997">
                  <c:v>2.9346990866709888E-2</c:v>
                </c:pt>
                <c:pt idx="998">
                  <c:v>2.9351704810585133E-2</c:v>
                </c:pt>
                <c:pt idx="999">
                  <c:v>2.9356203057000485E-2</c:v>
                </c:pt>
                <c:pt idx="1000">
                  <c:v>2.9360485606195752E-2</c:v>
                </c:pt>
                <c:pt idx="1001">
                  <c:v>2.9364552457771254E-2</c:v>
                </c:pt>
                <c:pt idx="1002">
                  <c:v>2.936840361212667E-2</c:v>
                </c:pt>
                <c:pt idx="1003">
                  <c:v>2.9372039069022193E-2</c:v>
                </c:pt>
                <c:pt idx="1004">
                  <c:v>2.9375458828457823E-2</c:v>
                </c:pt>
                <c:pt idx="1005">
                  <c:v>2.937866289043356E-2</c:v>
                </c:pt>
                <c:pt idx="1006">
                  <c:v>2.938165125502934E-2</c:v>
                </c:pt>
                <c:pt idx="1007">
                  <c:v>2.9384423922245162E-2</c:v>
                </c:pt>
                <c:pt idx="1008">
                  <c:v>2.9386980891841219E-2</c:v>
                </c:pt>
                <c:pt idx="1009">
                  <c:v>2.9389322164137255E-2</c:v>
                </c:pt>
                <c:pt idx="1010">
                  <c:v>2.9391447738893461E-2</c:v>
                </c:pt>
                <c:pt idx="1011">
                  <c:v>2.9393357616269711E-2</c:v>
                </c:pt>
                <c:pt idx="1012">
                  <c:v>2.9395051796106131E-2</c:v>
                </c:pt>
                <c:pt idx="1013">
                  <c:v>2.9396530278562594E-2</c:v>
                </c:pt>
                <c:pt idx="1014">
                  <c:v>2.9397793063479227E-2</c:v>
                </c:pt>
                <c:pt idx="1015">
                  <c:v>2.9398840151015904E-2</c:v>
                </c:pt>
                <c:pt idx="1016">
                  <c:v>2.9399671540932815E-2</c:v>
                </c:pt>
                <c:pt idx="1017">
                  <c:v>2.9400287233469768E-2</c:v>
                </c:pt>
                <c:pt idx="1018">
                  <c:v>2.9400687228546829E-2</c:v>
                </c:pt>
                <c:pt idx="1019">
                  <c:v>2.940087152608406E-2</c:v>
                </c:pt>
                <c:pt idx="1020">
                  <c:v>2.9400840126161398E-2</c:v>
                </c:pt>
                <c:pt idx="1021">
                  <c:v>2.9400593028858779E-2</c:v>
                </c:pt>
                <c:pt idx="1022">
                  <c:v>2.9400130234016331E-2</c:v>
                </c:pt>
                <c:pt idx="1023">
                  <c:v>2.9399451741713989E-2</c:v>
                </c:pt>
                <c:pt idx="1024">
                  <c:v>2.9398557551951754E-2</c:v>
                </c:pt>
                <c:pt idx="1025">
                  <c:v>2.9397447664729626E-2</c:v>
                </c:pt>
                <c:pt idx="1026">
                  <c:v>2.9396122080047604E-2</c:v>
                </c:pt>
                <c:pt idx="1027">
                  <c:v>2.9394580797745817E-2</c:v>
                </c:pt>
                <c:pt idx="1028">
                  <c:v>2.9394680543397556E-2</c:v>
                </c:pt>
                <c:pt idx="1029">
                  <c:v>2.9390851141082308E-2</c:v>
                </c:pt>
                <c:pt idx="1030">
                  <c:v>2.9390395536461611E-2</c:v>
                </c:pt>
                <c:pt idx="1031">
                  <c:v>2.938625869449929E-2</c:v>
                </c:pt>
                <c:pt idx="1032">
                  <c:v>2.9383638924977973E-2</c:v>
                </c:pt>
                <c:pt idx="1033">
                  <c:v>2.9380803458076699E-2</c:v>
                </c:pt>
                <c:pt idx="1034">
                  <c:v>2.9382666021287029E-2</c:v>
                </c:pt>
                <c:pt idx="1035">
                  <c:v>2.9372534403915296E-2</c:v>
                </c:pt>
                <c:pt idx="1036">
                  <c:v>2.9373202095070994E-2</c:v>
                </c:pt>
                <c:pt idx="1037">
                  <c:v>2.9371179394450664E-2</c:v>
                </c:pt>
                <c:pt idx="1038">
                  <c:v>2.9367212194122416E-2</c:v>
                </c:pt>
                <c:pt idx="1039">
                  <c:v>2.9364253285750763E-2</c:v>
                </c:pt>
                <c:pt idx="1040">
                  <c:v>2.9361318405438652E-2</c:v>
                </c:pt>
                <c:pt idx="1041">
                  <c:v>2.9358407553159438E-2</c:v>
                </c:pt>
                <c:pt idx="1042">
                  <c:v>2.9356512378189148E-2</c:v>
                </c:pt>
                <c:pt idx="1043">
                  <c:v>2.9352657932832926E-2</c:v>
                </c:pt>
                <c:pt idx="1044">
                  <c:v>2.9349819164758983E-2</c:v>
                </c:pt>
                <c:pt idx="1045">
                  <c:v>2.9347004424744583E-2</c:v>
                </c:pt>
                <c:pt idx="1046">
                  <c:v>2.9344213712789724E-2</c:v>
                </c:pt>
                <c:pt idx="1047">
                  <c:v>2.9341447028867762E-2</c:v>
                </c:pt>
                <c:pt idx="1048">
                  <c:v>2.9338704373031987E-2</c:v>
                </c:pt>
                <c:pt idx="1049">
                  <c:v>2.933598574522911E-2</c:v>
                </c:pt>
                <c:pt idx="1050">
                  <c:v>2.932975390405268E-2</c:v>
                </c:pt>
                <c:pt idx="1051">
                  <c:v>2.9330620573748689E-2</c:v>
                </c:pt>
                <c:pt idx="1052">
                  <c:v>2.9328980598593013E-2</c:v>
                </c:pt>
                <c:pt idx="1053">
                  <c:v>2.9325351514453146E-2</c:v>
                </c:pt>
                <c:pt idx="1054">
                  <c:v>2.9322753026868043E-2</c:v>
                </c:pt>
                <c:pt idx="1055">
                  <c:v>2.9320178567342481E-2</c:v>
                </c:pt>
                <c:pt idx="1056">
                  <c:v>2.9318640727453715E-2</c:v>
                </c:pt>
                <c:pt idx="1057">
                  <c:v>2.9315101732363402E-2</c:v>
                </c:pt>
                <c:pt idx="1058">
                  <c:v>2.9312599356963176E-2</c:v>
                </c:pt>
                <c:pt idx="1059">
                  <c:v>2.9310121009569201E-2</c:v>
                </c:pt>
                <c:pt idx="1060">
                  <c:v>2.9307666690208123E-2</c:v>
                </c:pt>
                <c:pt idx="1061">
                  <c:v>2.9305236398879941E-2</c:v>
                </c:pt>
                <c:pt idx="1062">
                  <c:v>2.9302830135558011E-2</c:v>
                </c:pt>
                <c:pt idx="1063">
                  <c:v>2.9300447900295623E-2</c:v>
                </c:pt>
                <c:pt idx="1064">
                  <c:v>2.9298089693039486E-2</c:v>
                </c:pt>
                <c:pt idx="1065">
                  <c:v>2.9295755513816246E-2</c:v>
                </c:pt>
                <c:pt idx="1066">
                  <c:v>2.9293445362652548E-2</c:v>
                </c:pt>
                <c:pt idx="1067">
                  <c:v>2.9291159239495101E-2</c:v>
                </c:pt>
                <c:pt idx="1068">
                  <c:v>2.9288897144317261E-2</c:v>
                </c:pt>
                <c:pt idx="1069">
                  <c:v>2.9287691461883369E-2</c:v>
                </c:pt>
                <c:pt idx="1070">
                  <c:v>2.9285478959082401E-2</c:v>
                </c:pt>
                <c:pt idx="1071">
                  <c:v>2.9282255026981119E-2</c:v>
                </c:pt>
                <c:pt idx="1072">
                  <c:v>2.9280089043934865E-2</c:v>
                </c:pt>
                <c:pt idx="1073">
                  <c:v>2.9277947088841572E-2</c:v>
                </c:pt>
                <c:pt idx="1074">
                  <c:v>2.927582916180782E-2</c:v>
                </c:pt>
                <c:pt idx="1075">
                  <c:v>2.9274776894967491E-2</c:v>
                </c:pt>
                <c:pt idx="1076">
                  <c:v>2.9271665391759072E-2</c:v>
                </c:pt>
                <c:pt idx="1077">
                  <c:v>2.9269619548744075E-2</c:v>
                </c:pt>
                <c:pt idx="1078">
                  <c:v>2.9267597733735329E-2</c:v>
                </c:pt>
                <c:pt idx="1079">
                  <c:v>2.9265599946732834E-2</c:v>
                </c:pt>
                <c:pt idx="1080">
                  <c:v>2.9260688142382918E-2</c:v>
                </c:pt>
                <c:pt idx="1081">
                  <c:v>2.9261676456746599E-2</c:v>
                </c:pt>
                <c:pt idx="1082">
                  <c:v>2.9259750753762859E-2</c:v>
                </c:pt>
                <c:pt idx="1083">
                  <c:v>2.9257849078812015E-2</c:v>
                </c:pt>
                <c:pt idx="1084">
                  <c:v>2.9255971431787486E-2</c:v>
                </c:pt>
                <c:pt idx="1085">
                  <c:v>2.92541178128225E-2</c:v>
                </c:pt>
                <c:pt idx="1086">
                  <c:v>2.9254405967954256E-2</c:v>
                </c:pt>
                <c:pt idx="1087">
                  <c:v>2.9251542998260938E-2</c:v>
                </c:pt>
                <c:pt idx="1088">
                  <c:v>2.9248701123885112E-2</c:v>
                </c:pt>
                <c:pt idx="1089">
                  <c:v>2.9248007101625451E-2</c:v>
                </c:pt>
                <c:pt idx="1090">
                  <c:v>2.924521013790482E-2</c:v>
                </c:pt>
                <c:pt idx="1091">
                  <c:v>2.9243500686897406E-2</c:v>
                </c:pt>
                <c:pt idx="1092">
                  <c:v>2.9241815263896243E-2</c:v>
                </c:pt>
                <c:pt idx="1093">
                  <c:v>2.9240153868874685E-2</c:v>
                </c:pt>
                <c:pt idx="1094">
                  <c:v>2.9239587884242191E-2</c:v>
                </c:pt>
                <c:pt idx="1095">
                  <c:v>2.923690316282368E-2</c:v>
                </c:pt>
                <c:pt idx="1096">
                  <c:v>2.9235313851767586E-2</c:v>
                </c:pt>
                <c:pt idx="1097">
                  <c:v>2.9233748568717743E-2</c:v>
                </c:pt>
                <c:pt idx="1098">
                  <c:v>2.9232207313647507E-2</c:v>
                </c:pt>
                <c:pt idx="1099">
                  <c:v>2.9230690086556876E-2</c:v>
                </c:pt>
                <c:pt idx="1100">
                  <c:v>2.9226191377658139E-2</c:v>
                </c:pt>
                <c:pt idx="1101">
                  <c:v>2.9227727716367724E-2</c:v>
                </c:pt>
                <c:pt idx="1102">
                  <c:v>2.9226282573215911E-2</c:v>
                </c:pt>
                <c:pt idx="1103">
                  <c:v>2.922486145807035E-2</c:v>
                </c:pt>
                <c:pt idx="1104">
                  <c:v>2.9223464370904395E-2</c:v>
                </c:pt>
                <c:pt idx="1105">
                  <c:v>2.9223180241237934E-2</c:v>
                </c:pt>
                <c:pt idx="1106">
                  <c:v>2.9220742280511303E-2</c:v>
                </c:pt>
                <c:pt idx="1107">
                  <c:v>2.9219417277284165E-2</c:v>
                </c:pt>
                <c:pt idx="1108">
                  <c:v>2.921921005819561E-2</c:v>
                </c:pt>
                <c:pt idx="1109">
                  <c:v>2.9216839354768709E-2</c:v>
                </c:pt>
                <c:pt idx="1110">
                  <c:v>2.921558643548039E-2</c:v>
                </c:pt>
                <c:pt idx="1111">
                  <c:v>2.9214357544145031E-2</c:v>
                </c:pt>
                <c:pt idx="1112">
                  <c:v>2.9213152680815924E-2</c:v>
                </c:pt>
                <c:pt idx="1113">
                  <c:v>2.9211971845439777E-2</c:v>
                </c:pt>
                <c:pt idx="1114">
                  <c:v>2.9210815038043236E-2</c:v>
                </c:pt>
                <c:pt idx="1115">
                  <c:v>2.9209682258626302E-2</c:v>
                </c:pt>
                <c:pt idx="1116">
                  <c:v>2.9208573507188973E-2</c:v>
                </c:pt>
                <c:pt idx="1117">
                  <c:v>2.9207488783704605E-2</c:v>
                </c:pt>
                <c:pt idx="1118">
                  <c:v>2.9206428088199843E-2</c:v>
                </c:pt>
                <c:pt idx="1119">
                  <c:v>2.9205391420648041E-2</c:v>
                </c:pt>
                <c:pt idx="1120">
                  <c:v>2.9204378781129137E-2</c:v>
                </c:pt>
                <c:pt idx="1121">
                  <c:v>2.9204505044388984E-2</c:v>
                </c:pt>
                <c:pt idx="1122">
                  <c:v>2.9203542098945601E-2</c:v>
                </c:pt>
                <c:pt idx="1123">
                  <c:v>2.9201485030236896E-2</c:v>
                </c:pt>
                <c:pt idx="1124">
                  <c:v>2.9200568502556479E-2</c:v>
                </c:pt>
                <c:pt idx="1125">
                  <c:v>2.9199676002829023E-2</c:v>
                </c:pt>
                <c:pt idx="1126">
                  <c:v>2.9198807531054527E-2</c:v>
                </c:pt>
                <c:pt idx="1127">
                  <c:v>2.9199087820499514E-2</c:v>
                </c:pt>
                <c:pt idx="1128">
                  <c:v>2.9197142671417708E-2</c:v>
                </c:pt>
                <c:pt idx="1129">
                  <c:v>2.9196346283582031E-2</c:v>
                </c:pt>
                <c:pt idx="1130">
                  <c:v>2.9195573923672669E-2</c:v>
                </c:pt>
                <c:pt idx="1131">
                  <c:v>2.9194825591769558E-2</c:v>
                </c:pt>
                <c:pt idx="1132">
                  <c:v>2.9195234289984828E-2</c:v>
                </c:pt>
                <c:pt idx="1133">
                  <c:v>2.9193401011795572E-2</c:v>
                </c:pt>
                <c:pt idx="1134">
                  <c:v>2.9192724763751343E-2</c:v>
                </c:pt>
                <c:pt idx="1135">
                  <c:v>2.9192072543660075E-2</c:v>
                </c:pt>
                <c:pt idx="1136">
                  <c:v>2.9191444351521767E-2</c:v>
                </c:pt>
                <c:pt idx="1137">
                  <c:v>2.9190840187389711E-2</c:v>
                </c:pt>
                <c:pt idx="1138">
                  <c:v>2.9190260051183969E-2</c:v>
                </c:pt>
                <c:pt idx="1139">
                  <c:v>2.9188327810136805E-2</c:v>
                </c:pt>
                <c:pt idx="1140">
                  <c:v>2.9186657745050582E-2</c:v>
                </c:pt>
                <c:pt idx="1141">
                  <c:v>2.9186156639173788E-2</c:v>
                </c:pt>
                <c:pt idx="1142">
                  <c:v>2.9185613363909013E-2</c:v>
                </c:pt>
                <c:pt idx="1143">
                  <c:v>2.9185226499528483E-2</c:v>
                </c:pt>
                <c:pt idx="1144">
                  <c:v>2.9184797465839907E-2</c:v>
                </c:pt>
                <c:pt idx="1145">
                  <c:v>2.9184392456134134E-2</c:v>
                </c:pt>
                <c:pt idx="1146">
                  <c:v>2.9183959005179005E-2</c:v>
                </c:pt>
                <c:pt idx="1147">
                  <c:v>2.9183654508990742E-2</c:v>
                </c:pt>
                <c:pt idx="1148">
                  <c:v>2.9183321571473186E-2</c:v>
                </c:pt>
                <c:pt idx="1149">
                  <c:v>2.918301265801837E-2</c:v>
                </c:pt>
                <c:pt idx="1150">
                  <c:v>2.9182727768706229E-2</c:v>
                </c:pt>
                <c:pt idx="1151">
                  <c:v>2.9182466903376891E-2</c:v>
                </c:pt>
                <c:pt idx="1152">
                  <c:v>2.9182230062110293E-2</c:v>
                </c:pt>
                <c:pt idx="1153">
                  <c:v>2.9182017244986369E-2</c:v>
                </c:pt>
                <c:pt idx="1154">
                  <c:v>2.9181828451845249E-2</c:v>
                </c:pt>
                <c:pt idx="1155">
                  <c:v>2.9181621018574688E-2</c:v>
                </c:pt>
                <c:pt idx="1156">
                  <c:v>2.9181522937831161E-2</c:v>
                </c:pt>
                <c:pt idx="1157">
                  <c:v>2.9181391503607657E-2</c:v>
                </c:pt>
                <c:pt idx="1158">
                  <c:v>2.9181313520068031E-2</c:v>
                </c:pt>
                <c:pt idx="1159">
                  <c:v>2.9181244847240606E-2</c:v>
                </c:pt>
                <c:pt idx="1160">
                  <c:v>2.9181195781289304E-2</c:v>
                </c:pt>
                <c:pt idx="1161">
                  <c:v>2.918117957385391E-2</c:v>
                </c:pt>
                <c:pt idx="1162">
                  <c:v>2.9181182973214703E-2</c:v>
                </c:pt>
                <c:pt idx="1163">
                  <c:v>2.9181210396638235E-2</c:v>
                </c:pt>
                <c:pt idx="1164">
                  <c:v>2.9181261844204442E-2</c:v>
                </c:pt>
                <c:pt idx="1165">
                  <c:v>2.9181337315753453E-2</c:v>
                </c:pt>
                <c:pt idx="1166">
                  <c:v>2.9181436811365202E-2</c:v>
                </c:pt>
                <c:pt idx="1167">
                  <c:v>2.9181560331039691E-2</c:v>
                </c:pt>
                <c:pt idx="1168">
                  <c:v>2.9181707874776919E-2</c:v>
                </c:pt>
                <c:pt idx="1169">
                  <c:v>2.9181879442576886E-2</c:v>
                </c:pt>
                <c:pt idx="1170">
                  <c:v>2.9182075034519528E-2</c:v>
                </c:pt>
                <c:pt idx="1171">
                  <c:v>2.9182294650444973E-2</c:v>
                </c:pt>
                <c:pt idx="1172">
                  <c:v>2.9182538290513094E-2</c:v>
                </c:pt>
                <c:pt idx="1173">
                  <c:v>2.9182846153448239E-2</c:v>
                </c:pt>
                <c:pt idx="1174">
                  <c:v>2.9183141273536606E-2</c:v>
                </c:pt>
                <c:pt idx="1175">
                  <c:v>2.9183413354854082E-2</c:v>
                </c:pt>
                <c:pt idx="1176">
                  <c:v>2.9183753091093223E-2</c:v>
                </c:pt>
                <c:pt idx="1177">
                  <c:v>2.9184116851475039E-2</c:v>
                </c:pt>
                <c:pt idx="1178">
                  <c:v>2.9184504635759723E-2</c:v>
                </c:pt>
                <c:pt idx="1179">
                  <c:v>2.9184916444267017E-2</c:v>
                </c:pt>
                <c:pt idx="1180">
                  <c:v>2.9185416499704075E-2</c:v>
                </c:pt>
                <c:pt idx="1181">
                  <c:v>2.9185812133309952E-2</c:v>
                </c:pt>
                <c:pt idx="1182">
                  <c:v>2.9186296013925528E-2</c:v>
                </c:pt>
                <c:pt idx="1183">
                  <c:v>2.9186803918603843E-2</c:v>
                </c:pt>
                <c:pt idx="1184">
                  <c:v>2.9187413798430484E-2</c:v>
                </c:pt>
                <c:pt idx="1185">
                  <c:v>2.9187891800228627E-2</c:v>
                </c:pt>
                <c:pt idx="1186">
                  <c:v>2.9188471777175096E-2</c:v>
                </c:pt>
                <c:pt idx="1187">
                  <c:v>2.9189075778024431E-2</c:v>
                </c:pt>
                <c:pt idx="1188">
                  <c:v>2.9189703803096378E-2</c:v>
                </c:pt>
                <c:pt idx="1189">
                  <c:v>2.9190355852151129E-2</c:v>
                </c:pt>
                <c:pt idx="1190">
                  <c:v>2.9191031785540389E-2</c:v>
                </c:pt>
                <c:pt idx="1191">
                  <c:v>2.9193034695098596E-2</c:v>
                </c:pt>
                <c:pt idx="1192">
                  <c:v>2.9192460798688202E-2</c:v>
                </c:pt>
                <c:pt idx="1193">
                  <c:v>2.9193100863968979E-2</c:v>
                </c:pt>
                <c:pt idx="1194">
                  <c:v>2.9193723869935795E-2</c:v>
                </c:pt>
                <c:pt idx="1195">
                  <c:v>2.9194329816588649E-2</c:v>
                </c:pt>
                <c:pt idx="1196">
                  <c:v>2.9194918703927542E-2</c:v>
                </c:pt>
                <c:pt idx="1197">
                  <c:v>2.9195490531952473E-2</c:v>
                </c:pt>
                <c:pt idx="1198">
                  <c:v>2.9196045300663442E-2</c:v>
                </c:pt>
                <c:pt idx="1199">
                  <c:v>2.9196583009980515E-2</c:v>
                </c:pt>
                <c:pt idx="1200">
                  <c:v>2.9197103660063561E-2</c:v>
                </c:pt>
                <c:pt idx="1201">
                  <c:v>2.9197607250752711E-2</c:v>
                </c:pt>
                <c:pt idx="1202">
                  <c:v>2.9198093782207835E-2</c:v>
                </c:pt>
                <c:pt idx="1203">
                  <c:v>2.9198563254189125E-2</c:v>
                </c:pt>
                <c:pt idx="1204">
                  <c:v>2.919901566693639E-2</c:v>
                </c:pt>
                <c:pt idx="1205">
                  <c:v>2.9199451020369693E-2</c:v>
                </c:pt>
                <c:pt idx="1206">
                  <c:v>2.9199985693795227E-2</c:v>
                </c:pt>
                <c:pt idx="1207">
                  <c:v>2.9200382054419549E-2</c:v>
                </c:pt>
                <c:pt idx="1208">
                  <c:v>2.9200761355889782E-2</c:v>
                </c:pt>
                <c:pt idx="1209">
                  <c:v>2.9201123597886181E-2</c:v>
                </c:pt>
                <c:pt idx="1210">
                  <c:v>2.9201468780648554E-2</c:v>
                </c:pt>
                <c:pt idx="1211">
                  <c:v>2.920179690401703E-2</c:v>
                </c:pt>
                <c:pt idx="1212">
                  <c:v>2.9202107968151481E-2</c:v>
                </c:pt>
                <c:pt idx="1213">
                  <c:v>2.9202401972892034E-2</c:v>
                </c:pt>
                <c:pt idx="1214">
                  <c:v>2.9202678918238689E-2</c:v>
                </c:pt>
                <c:pt idx="1215">
                  <c:v>2.9202938804351319E-2</c:v>
                </c:pt>
                <c:pt idx="1216">
                  <c:v>2.9203181631229924E-2</c:v>
                </c:pt>
                <c:pt idx="1217">
                  <c:v>2.9207007039580013E-2</c:v>
                </c:pt>
                <c:pt idx="1218">
                  <c:v>2.9203616106805441E-2</c:v>
                </c:pt>
                <c:pt idx="1219">
                  <c:v>2.9203807755662226E-2</c:v>
                </c:pt>
                <c:pt idx="1220">
                  <c:v>2.9203982345125112E-2</c:v>
                </c:pt>
                <c:pt idx="1221">
                  <c:v>2.9204139875274038E-2</c:v>
                </c:pt>
                <c:pt idx="1222">
                  <c:v>2.9204280346188938E-2</c:v>
                </c:pt>
                <c:pt idx="1223">
                  <c:v>2.920440375770994E-2</c:v>
                </c:pt>
                <c:pt idx="1224">
                  <c:v>2.9204510109916981E-2</c:v>
                </c:pt>
                <c:pt idx="1225">
                  <c:v>2.9204599402810061E-2</c:v>
                </c:pt>
                <c:pt idx="1226">
                  <c:v>2.9204671636309243E-2</c:v>
                </c:pt>
                <c:pt idx="1227">
                  <c:v>2.92047268105744E-2</c:v>
                </c:pt>
                <c:pt idx="1228">
                  <c:v>2.9204764925445659E-2</c:v>
                </c:pt>
                <c:pt idx="1229">
                  <c:v>2.9204785981082892E-2</c:v>
                </c:pt>
                <c:pt idx="1230">
                  <c:v>2.9204789977326229E-2</c:v>
                </c:pt>
                <c:pt idx="1231">
                  <c:v>2.920477691433554E-2</c:v>
                </c:pt>
                <c:pt idx="1232">
                  <c:v>2.9204746791950953E-2</c:v>
                </c:pt>
                <c:pt idx="1233">
                  <c:v>2.9204699610252405E-2</c:v>
                </c:pt>
                <c:pt idx="1234">
                  <c:v>2.9204635369239895E-2</c:v>
                </c:pt>
                <c:pt idx="1235">
                  <c:v>2.9204554068833488E-2</c:v>
                </c:pt>
                <c:pt idx="1236">
                  <c:v>2.920445570911312E-2</c:v>
                </c:pt>
                <c:pt idx="1237">
                  <c:v>2.9204340290158726E-2</c:v>
                </c:pt>
                <c:pt idx="1238">
                  <c:v>2.9206535896015851E-2</c:v>
                </c:pt>
                <c:pt idx="1239">
                  <c:v>2.9204058274228117E-2</c:v>
                </c:pt>
                <c:pt idx="1240">
                  <c:v>2.9203891677331839E-2</c:v>
                </c:pt>
                <c:pt idx="1241">
                  <c:v>2.9203708020961727E-2</c:v>
                </c:pt>
                <c:pt idx="1242">
                  <c:v>2.9203384951390632E-2</c:v>
                </c:pt>
                <c:pt idx="1243">
                  <c:v>2.9205593091168325E-2</c:v>
                </c:pt>
                <c:pt idx="1244">
                  <c:v>2.9203054696207431E-2</c:v>
                </c:pt>
                <c:pt idx="1245">
                  <c:v>2.9202802802661409E-2</c:v>
                </c:pt>
                <c:pt idx="1246">
                  <c:v>2.920253384972149E-2</c:v>
                </c:pt>
                <c:pt idx="1247">
                  <c:v>2.920224783746761E-2</c:v>
                </c:pt>
                <c:pt idx="1248">
                  <c:v>2.9201944765899768E-2</c:v>
                </c:pt>
                <c:pt idx="1249">
                  <c:v>2.92016246350979E-2</c:v>
                </c:pt>
                <c:pt idx="1250">
                  <c:v>2.9201287444822199E-2</c:v>
                </c:pt>
                <c:pt idx="1251">
                  <c:v>2.9200933195392409E-2</c:v>
                </c:pt>
                <c:pt idx="1252">
                  <c:v>2.9200561886568721E-2</c:v>
                </c:pt>
                <c:pt idx="1253">
                  <c:v>2.9200173518431072E-2</c:v>
                </c:pt>
                <c:pt idx="1254">
                  <c:v>2.9199768090899525E-2</c:v>
                </c:pt>
                <c:pt idx="1255">
                  <c:v>2.9203958432573174E-2</c:v>
                </c:pt>
                <c:pt idx="1256">
                  <c:v>2.9198906058054419E-2</c:v>
                </c:pt>
                <c:pt idx="1257">
                  <c:v>2.9198449452501052E-2</c:v>
                </c:pt>
                <c:pt idx="1258">
                  <c:v>2.9197975787713659E-2</c:v>
                </c:pt>
                <c:pt idx="1259">
                  <c:v>2.9197485063692241E-2</c:v>
                </c:pt>
                <c:pt idx="1260">
                  <c:v>2.919697728019699E-2</c:v>
                </c:pt>
                <c:pt idx="1261">
                  <c:v>2.9196452437467713E-2</c:v>
                </c:pt>
                <c:pt idx="1262">
                  <c:v>2.919591053550441E-2</c:v>
                </c:pt>
                <c:pt idx="1263">
                  <c:v>2.919535157414721E-2</c:v>
                </c:pt>
                <c:pt idx="1264">
                  <c:v>2.9194775553396113E-2</c:v>
                </c:pt>
                <c:pt idx="1265">
                  <c:v>2.9194182473331054E-2</c:v>
                </c:pt>
                <c:pt idx="1266">
                  <c:v>2.919357233403197E-2</c:v>
                </c:pt>
                <c:pt idx="1267">
                  <c:v>2.9192945135418924E-2</c:v>
                </c:pt>
                <c:pt idx="1268">
                  <c:v>2.9192300877332045E-2</c:v>
                </c:pt>
                <c:pt idx="1269">
                  <c:v>2.9191639560091076E-2</c:v>
                </c:pt>
                <c:pt idx="1270">
                  <c:v>2.919096118345621E-2</c:v>
                </c:pt>
                <c:pt idx="1271">
                  <c:v>2.9190265747507382E-2</c:v>
                </c:pt>
                <c:pt idx="1272">
                  <c:v>2.9189553252244593E-2</c:v>
                </c:pt>
                <c:pt idx="1273">
                  <c:v>2.9188823697587907E-2</c:v>
                </c:pt>
                <c:pt idx="1274">
                  <c:v>2.9188077083697195E-2</c:v>
                </c:pt>
                <c:pt idx="1275">
                  <c:v>2.9187313410412585E-2</c:v>
                </c:pt>
                <c:pt idx="1276">
                  <c:v>2.918653267789395E-2</c:v>
                </c:pt>
                <c:pt idx="1277">
                  <c:v>2.9185734885981418E-2</c:v>
                </c:pt>
                <c:pt idx="1278">
                  <c:v>2.918492003483486E-2</c:v>
                </c:pt>
                <c:pt idx="1279">
                  <c:v>2.9184088124294405E-2</c:v>
                </c:pt>
                <c:pt idx="1280">
                  <c:v>2.9183239154519924E-2</c:v>
                </c:pt>
                <c:pt idx="1281">
                  <c:v>2.9182373125351546E-2</c:v>
                </c:pt>
                <c:pt idx="1282">
                  <c:v>2.9181490036869207E-2</c:v>
                </c:pt>
                <c:pt idx="1283">
                  <c:v>2.9180589889152841E-2</c:v>
                </c:pt>
                <c:pt idx="1284">
                  <c:v>2.9179672681962643E-2</c:v>
                </c:pt>
                <c:pt idx="1285">
                  <c:v>2.9178738415538419E-2</c:v>
                </c:pt>
                <c:pt idx="1286">
                  <c:v>2.9177787089800233E-2</c:v>
                </c:pt>
                <c:pt idx="1287">
                  <c:v>2.9176818704748086E-2</c:v>
                </c:pt>
                <c:pt idx="1288">
                  <c:v>2.9177912998790134E-2</c:v>
                </c:pt>
                <c:pt idx="1289">
                  <c:v>2.9174830756621972E-2</c:v>
                </c:pt>
                <c:pt idx="1290">
                  <c:v>2.9175880854497294E-2</c:v>
                </c:pt>
                <c:pt idx="1291">
                  <c:v>2.9172774571240012E-2</c:v>
                </c:pt>
                <c:pt idx="1292">
                  <c:v>2.9171720889618058E-2</c:v>
                </c:pt>
                <c:pt idx="1293">
                  <c:v>2.9170650148602206E-2</c:v>
                </c:pt>
                <c:pt idx="1294">
                  <c:v>2.9175078458640868E-2</c:v>
                </c:pt>
                <c:pt idx="1295">
                  <c:v>2.916765785874631E-2</c:v>
                </c:pt>
                <c:pt idx="1296">
                  <c:v>2.9169374931896641E-2</c:v>
                </c:pt>
                <c:pt idx="1297">
                  <c:v>2.9169329999052529E-2</c:v>
                </c:pt>
                <c:pt idx="1298">
                  <c:v>2.9167069794429068E-2</c:v>
                </c:pt>
                <c:pt idx="1299">
                  <c:v>2.9165891632567664E-2</c:v>
                </c:pt>
                <c:pt idx="1300">
                  <c:v>2.9164696408647828E-2</c:v>
                </c:pt>
                <c:pt idx="1301">
                  <c:v>2.9163484122669558E-2</c:v>
                </c:pt>
                <c:pt idx="1302">
                  <c:v>2.916334730125536E-2</c:v>
                </c:pt>
                <c:pt idx="1303">
                  <c:v>2.9161008364457786E-2</c:v>
                </c:pt>
                <c:pt idx="1304">
                  <c:v>2.9159744892250927E-2</c:v>
                </c:pt>
                <c:pt idx="1305">
                  <c:v>2.9158464357958991E-2</c:v>
                </c:pt>
                <c:pt idx="1306">
                  <c:v>2.9157166761608622E-2</c:v>
                </c:pt>
                <c:pt idx="1307">
                  <c:v>2.9155852103226465E-2</c:v>
                </c:pt>
                <c:pt idx="1308">
                  <c:v>2.9154520382679294E-2</c:v>
                </c:pt>
                <c:pt idx="1309">
                  <c:v>2.9153171600153627E-2</c:v>
                </c:pt>
                <c:pt idx="1310">
                  <c:v>2.9148855067901991E-2</c:v>
                </c:pt>
                <c:pt idx="1311">
                  <c:v>2.9150422848820412E-2</c:v>
                </c:pt>
                <c:pt idx="1312">
                  <c:v>2.9150102147001977E-2</c:v>
                </c:pt>
                <c:pt idx="1313">
                  <c:v>2.9147605849226821E-2</c:v>
                </c:pt>
                <c:pt idx="1314">
                  <c:v>2.9146171756329053E-2</c:v>
                </c:pt>
                <c:pt idx="1315">
                  <c:v>2.9144720601372853E-2</c:v>
                </c:pt>
                <c:pt idx="1316">
                  <c:v>2.9144326308874202E-2</c:v>
                </c:pt>
                <c:pt idx="1317">
                  <c:v>2.9141767105258509E-2</c:v>
                </c:pt>
                <c:pt idx="1318">
                  <c:v>2.9140264764100365E-2</c:v>
                </c:pt>
                <c:pt idx="1319">
                  <c:v>2.9138745360910434E-2</c:v>
                </c:pt>
                <c:pt idx="1320">
                  <c:v>2.9137208895635425E-2</c:v>
                </c:pt>
                <c:pt idx="1321">
                  <c:v>2.9136722583864572E-2</c:v>
                </c:pt>
                <c:pt idx="1322">
                  <c:v>2.9134084778883462E-2</c:v>
                </c:pt>
                <c:pt idx="1323">
                  <c:v>2.9132497127406509E-2</c:v>
                </c:pt>
                <c:pt idx="1324">
                  <c:v>2.9130892413924414E-2</c:v>
                </c:pt>
                <c:pt idx="1325">
                  <c:v>2.9129270638357241E-2</c:v>
                </c:pt>
                <c:pt idx="1326">
                  <c:v>2.9127631800704989E-2</c:v>
                </c:pt>
                <c:pt idx="1327">
                  <c:v>2.9125975901020951E-2</c:v>
                </c:pt>
                <c:pt idx="1328">
                  <c:v>2.9124302939278479E-2</c:v>
                </c:pt>
                <c:pt idx="1329">
                  <c:v>2.9123669325290535E-2</c:v>
                </c:pt>
                <c:pt idx="1330">
                  <c:v>2.9121960882543263E-2</c:v>
                </c:pt>
                <c:pt idx="1331">
                  <c:v>2.9119181681700468E-2</c:v>
                </c:pt>
                <c:pt idx="1332">
                  <c:v>2.9117440471750911E-2</c:v>
                </c:pt>
                <c:pt idx="1333">
                  <c:v>2.911568219974292E-2</c:v>
                </c:pt>
                <c:pt idx="1334">
                  <c:v>2.9113906865676498E-2</c:v>
                </c:pt>
                <c:pt idx="1335">
                  <c:v>2.9113162717406826E-2</c:v>
                </c:pt>
                <c:pt idx="1336">
                  <c:v>2.9110305011368354E-2</c:v>
                </c:pt>
                <c:pt idx="1337">
                  <c:v>2.9108478491126633E-2</c:v>
                </c:pt>
                <c:pt idx="1338">
                  <c:v>2.9106634908879769E-2</c:v>
                </c:pt>
                <c:pt idx="1339">
                  <c:v>2.9104774264574473E-2</c:v>
                </c:pt>
                <c:pt idx="1340">
                  <c:v>2.9100004738760177E-2</c:v>
                </c:pt>
                <c:pt idx="1341">
                  <c:v>2.9101001789788583E-2</c:v>
                </c:pt>
                <c:pt idx="1342">
                  <c:v>2.9099089959334634E-2</c:v>
                </c:pt>
                <c:pt idx="1343">
                  <c:v>2.9097161066822252E-2</c:v>
                </c:pt>
                <c:pt idx="1344">
                  <c:v>2.9095215112278083E-2</c:v>
                </c:pt>
                <c:pt idx="1345">
                  <c:v>2.9093252095702127E-2</c:v>
                </c:pt>
                <c:pt idx="1346">
                  <c:v>2.909333825362026E-2</c:v>
                </c:pt>
                <c:pt idx="1347">
                  <c:v>2.9090306652366227E-2</c:v>
                </c:pt>
                <c:pt idx="1348">
                  <c:v>2.9087260673676951E-2</c:v>
                </c:pt>
                <c:pt idx="1349">
                  <c:v>2.908625842043655E-2</c:v>
                </c:pt>
                <c:pt idx="1350">
                  <c:v>2.9083181082105725E-2</c:v>
                </c:pt>
                <c:pt idx="1351">
                  <c:v>2.9081115693312398E-2</c:v>
                </c:pt>
                <c:pt idx="1352">
                  <c:v>2.9079033242407348E-2</c:v>
                </c:pt>
                <c:pt idx="1353">
                  <c:v>2.9076933729523802E-2</c:v>
                </c:pt>
                <c:pt idx="1354">
                  <c:v>2.9075839231005318E-2</c:v>
                </c:pt>
                <c:pt idx="1355">
                  <c:v>2.9072683517608056E-2</c:v>
                </c:pt>
                <c:pt idx="1356">
                  <c:v>2.9070532818602501E-2</c:v>
                </c:pt>
                <c:pt idx="1357">
                  <c:v>2.906836505756516E-2</c:v>
                </c:pt>
                <c:pt idx="1358">
                  <c:v>2.9066180234496031E-2</c:v>
                </c:pt>
                <c:pt idx="1359">
                  <c:v>2.9063978349368469E-2</c:v>
                </c:pt>
                <c:pt idx="1360">
                  <c:v>2.906175940226241E-2</c:v>
                </c:pt>
                <c:pt idx="1361">
                  <c:v>2.9056214756639775E-2</c:v>
                </c:pt>
                <c:pt idx="1362">
                  <c:v>2.905727032190164E-2</c:v>
                </c:pt>
                <c:pt idx="1363">
                  <c:v>2.9055000188673574E-2</c:v>
                </c:pt>
                <c:pt idx="1364">
                  <c:v>2.9053721097320739E-2</c:v>
                </c:pt>
                <c:pt idx="1365">
                  <c:v>2.905040873617537E-2</c:v>
                </c:pt>
                <c:pt idx="1366">
                  <c:v>2.9048087416851942E-2</c:v>
                </c:pt>
                <c:pt idx="1367">
                  <c:v>2.9045749035523372E-2</c:v>
                </c:pt>
                <c:pt idx="1368">
                  <c:v>2.9044396068931277E-2</c:v>
                </c:pt>
                <c:pt idx="1369">
                  <c:v>2.9041021086850805E-2</c:v>
                </c:pt>
                <c:pt idx="1370">
                  <c:v>2.9038631519453517E-2</c:v>
                </c:pt>
                <c:pt idx="1371">
                  <c:v>2.9036224890077733E-2</c:v>
                </c:pt>
                <c:pt idx="1372">
                  <c:v>2.9033801198643516E-2</c:v>
                </c:pt>
                <c:pt idx="1373">
                  <c:v>2.9031360445230803E-2</c:v>
                </c:pt>
                <c:pt idx="1374">
                  <c:v>2.9028902629786302E-2</c:v>
                </c:pt>
                <c:pt idx="1375">
                  <c:v>2.9026427752256723E-2</c:v>
                </c:pt>
                <c:pt idx="1376">
                  <c:v>2.9023935812801938E-2</c:v>
                </c:pt>
                <c:pt idx="1377">
                  <c:v>2.902142681128872E-2</c:v>
                </c:pt>
                <c:pt idx="1378">
                  <c:v>2.901890074782365E-2</c:v>
                </c:pt>
                <c:pt idx="1379">
                  <c:v>2.9016357622300148E-2</c:v>
                </c:pt>
                <c:pt idx="1380">
                  <c:v>2.9013797434771504E-2</c:v>
                </c:pt>
                <c:pt idx="1381">
                  <c:v>2.9012204223421989E-2</c:v>
                </c:pt>
                <c:pt idx="1382">
                  <c:v>2.9009608484018568E-2</c:v>
                </c:pt>
                <c:pt idx="1383">
                  <c:v>2.9006014500128074E-2</c:v>
                </c:pt>
                <c:pt idx="1384">
                  <c:v>2.9003386064578862E-2</c:v>
                </c:pt>
                <c:pt idx="1385">
                  <c:v>2.9000740567051153E-2</c:v>
                </c:pt>
                <c:pt idx="1386">
                  <c:v>2.8998078007465011E-2</c:v>
                </c:pt>
                <c:pt idx="1387">
                  <c:v>2.8996373836660538E-2</c:v>
                </c:pt>
                <c:pt idx="1388">
                  <c:v>2.8992701702330592E-2</c:v>
                </c:pt>
                <c:pt idx="1389">
                  <c:v>2.898998795680896E-2</c:v>
                </c:pt>
                <c:pt idx="1390">
                  <c:v>2.8987257149228896E-2</c:v>
                </c:pt>
                <c:pt idx="1391">
                  <c:v>2.8984509279670334E-2</c:v>
                </c:pt>
                <c:pt idx="1392">
                  <c:v>2.8978618619683871E-2</c:v>
                </c:pt>
                <c:pt idx="1393">
                  <c:v>2.8978962354537785E-2</c:v>
                </c:pt>
                <c:pt idx="1394">
                  <c:v>2.8976163298990443E-2</c:v>
                </c:pt>
                <c:pt idx="1395">
                  <c:v>2.8973347181464604E-2</c:v>
                </c:pt>
                <c:pt idx="1396">
                  <c:v>2.8970514001960268E-2</c:v>
                </c:pt>
                <c:pt idx="1397">
                  <c:v>2.89676637603975E-2</c:v>
                </c:pt>
                <c:pt idx="1398">
                  <c:v>2.896671553139285E-2</c:v>
                </c:pt>
                <c:pt idx="1399">
                  <c:v>2.8962870221158621E-2</c:v>
                </c:pt>
                <c:pt idx="1400">
                  <c:v>2.8959010663971441E-2</c:v>
                </c:pt>
                <c:pt idx="1401">
                  <c:v>2.8957047398454616E-2</c:v>
                </c:pt>
                <c:pt idx="1402">
                  <c:v>2.8953156623012788E-2</c:v>
                </c:pt>
                <c:pt idx="1403">
                  <c:v>2.8950204009605685E-2</c:v>
                </c:pt>
                <c:pt idx="1404">
                  <c:v>2.8947234334166794E-2</c:v>
                </c:pt>
                <c:pt idx="1405">
                  <c:v>2.8944247596802697E-2</c:v>
                </c:pt>
                <c:pt idx="1406">
                  <c:v>2.8942191733456468E-2</c:v>
                </c:pt>
                <c:pt idx="1407">
                  <c:v>2.8938222936085722E-2</c:v>
                </c:pt>
                <c:pt idx="1408">
                  <c:v>2.8935185012732845E-2</c:v>
                </c:pt>
                <c:pt idx="1409">
                  <c:v>2.8932130027454761E-2</c:v>
                </c:pt>
                <c:pt idx="1410">
                  <c:v>2.8929057980171535E-2</c:v>
                </c:pt>
                <c:pt idx="1411">
                  <c:v>2.8922316185608921E-2</c:v>
                </c:pt>
                <c:pt idx="1412">
                  <c:v>2.8922862699722884E-2</c:v>
                </c:pt>
                <c:pt idx="1413">
                  <c:v>2.8919739466477523E-2</c:v>
                </c:pt>
                <c:pt idx="1414">
                  <c:v>2.8916599171360247E-2</c:v>
                </c:pt>
                <c:pt idx="1415">
                  <c:v>2.8913441814237828E-2</c:v>
                </c:pt>
                <c:pt idx="1416">
                  <c:v>2.8910267395136913E-2</c:v>
                </c:pt>
                <c:pt idx="1417">
                  <c:v>2.8908007698214E-2</c:v>
                </c:pt>
                <c:pt idx="1418">
                  <c:v>2.8903867371052883E-2</c:v>
                </c:pt>
                <c:pt idx="1419">
                  <c:v>2.8900641766096413E-2</c:v>
                </c:pt>
                <c:pt idx="1420">
                  <c:v>2.8898326450010892E-2</c:v>
                </c:pt>
                <c:pt idx="1421">
                  <c:v>2.8894139370247984E-2</c:v>
                </c:pt>
                <c:pt idx="1422">
                  <c:v>2.889086257938267E-2</c:v>
                </c:pt>
                <c:pt idx="1423">
                  <c:v>2.8887568726565505E-2</c:v>
                </c:pt>
                <c:pt idx="1424">
                  <c:v>2.8884257811796488E-2</c:v>
                </c:pt>
                <c:pt idx="1425">
                  <c:v>2.8880929835102265E-2</c:v>
                </c:pt>
                <c:pt idx="1426">
                  <c:v>2.8877584796429545E-2</c:v>
                </c:pt>
                <c:pt idx="1427">
                  <c:v>2.8874222695778329E-2</c:v>
                </c:pt>
                <c:pt idx="1428">
                  <c:v>2.8870843533255197E-2</c:v>
                </c:pt>
                <c:pt idx="1429">
                  <c:v>2.8867447308700278E-2</c:v>
                </c:pt>
                <c:pt idx="1430">
                  <c:v>2.8864034022246798E-2</c:v>
                </c:pt>
                <c:pt idx="1431">
                  <c:v>2.8860603673788177E-2</c:v>
                </c:pt>
                <c:pt idx="1432">
                  <c:v>2.885715626345764E-2</c:v>
                </c:pt>
                <c:pt idx="1433">
                  <c:v>2.8854599792116353E-2</c:v>
                </c:pt>
                <c:pt idx="1434">
                  <c:v>2.885111676007357E-2</c:v>
                </c:pt>
                <c:pt idx="1435">
                  <c:v>2.884671166075492E-2</c:v>
                </c:pt>
                <c:pt idx="1436">
                  <c:v>2.8843196002643623E-2</c:v>
                </c:pt>
                <c:pt idx="1437">
                  <c:v>2.883966328260712E-2</c:v>
                </c:pt>
                <c:pt idx="1438">
                  <c:v>2.8836113500618765E-2</c:v>
                </c:pt>
                <c:pt idx="1439">
                  <c:v>2.8833445650797707E-2</c:v>
                </c:pt>
                <c:pt idx="1440">
                  <c:v>2.8828962750839793E-2</c:v>
                </c:pt>
                <c:pt idx="1441">
                  <c:v>2.882536178307582E-2</c:v>
                </c:pt>
                <c:pt idx="1442">
                  <c:v>2.8821743753359996E-2</c:v>
                </c:pt>
                <c:pt idx="1443">
                  <c:v>2.8818108661745612E-2</c:v>
                </c:pt>
                <c:pt idx="1444">
                  <c:v>2.881534795997176E-2</c:v>
                </c:pt>
                <c:pt idx="1445">
                  <c:v>2.8810787292687934E-2</c:v>
                </c:pt>
                <c:pt idx="1446">
                  <c:v>2.8807101015324577E-2</c:v>
                </c:pt>
                <c:pt idx="1447">
                  <c:v>2.8803397675982723E-2</c:v>
                </c:pt>
                <c:pt idx="1448">
                  <c:v>2.8799677274768953E-2</c:v>
                </c:pt>
                <c:pt idx="1449">
                  <c:v>2.8795939811576687E-2</c:v>
                </c:pt>
                <c:pt idx="1450">
                  <c:v>2.8792186180757184E-2</c:v>
                </c:pt>
                <c:pt idx="1451">
                  <c:v>2.8785947962655101E-2</c:v>
                </c:pt>
                <c:pt idx="1452">
                  <c:v>2.8781329796565558E-2</c:v>
                </c:pt>
                <c:pt idx="1453">
                  <c:v>2.8777607439822717E-2</c:v>
                </c:pt>
                <c:pt idx="1454">
                  <c:v>2.8773368191989945E-2</c:v>
                </c:pt>
                <c:pt idx="1455">
                  <c:v>2.8770199168066668E-2</c:v>
                </c:pt>
                <c:pt idx="1456">
                  <c:v>2.8766513253213333E-2</c:v>
                </c:pt>
                <c:pt idx="1457">
                  <c:v>2.8762839485603209E-2</c:v>
                </c:pt>
                <c:pt idx="1458">
                  <c:v>2.8758655768310604E-2</c:v>
                </c:pt>
                <c:pt idx="1459">
                  <c:v>2.8755528392272467E-2</c:v>
                </c:pt>
                <c:pt idx="1460">
                  <c:v>2.8751891066551849E-2</c:v>
                </c:pt>
                <c:pt idx="1461">
                  <c:v>2.8748265888074442E-2</c:v>
                </c:pt>
                <c:pt idx="1462">
                  <c:v>2.8744652857000119E-2</c:v>
                </c:pt>
                <c:pt idx="1463">
                  <c:v>2.8741051973089071E-2</c:v>
                </c:pt>
                <c:pt idx="1464">
                  <c:v>2.8737463236501171E-2</c:v>
                </c:pt>
                <c:pt idx="1465">
                  <c:v>2.8733886647156481E-2</c:v>
                </c:pt>
                <c:pt idx="1466">
                  <c:v>2.8729306024315449E-2</c:v>
                </c:pt>
                <c:pt idx="1467">
                  <c:v>2.8726769910436545E-2</c:v>
                </c:pt>
                <c:pt idx="1468">
                  <c:v>2.8723229763061298E-2</c:v>
                </c:pt>
                <c:pt idx="1469">
                  <c:v>2.8719198754494357E-2</c:v>
                </c:pt>
                <c:pt idx="1470">
                  <c:v>2.8716185910040437E-2</c:v>
                </c:pt>
                <c:pt idx="1471">
                  <c:v>2.8712682204634632E-2</c:v>
                </c:pt>
                <c:pt idx="1472">
                  <c:v>2.870869284379296E-2</c:v>
                </c:pt>
                <c:pt idx="1473">
                  <c:v>2.8705711235312847E-2</c:v>
                </c:pt>
                <c:pt idx="1474">
                  <c:v>2.870224397155674E-2</c:v>
                </c:pt>
                <c:pt idx="1475">
                  <c:v>2.8698788855203716E-2</c:v>
                </c:pt>
                <c:pt idx="1476">
                  <c:v>2.8695345886093904E-2</c:v>
                </c:pt>
                <c:pt idx="1477">
                  <c:v>2.8691915064227302E-2</c:v>
                </c:pt>
                <c:pt idx="1478">
                  <c:v>2.8688496389683849E-2</c:v>
                </c:pt>
                <c:pt idx="1479">
                  <c:v>2.868508986230367E-2</c:v>
                </c:pt>
                <c:pt idx="1480">
                  <c:v>2.8681695482486447E-2</c:v>
                </c:pt>
                <c:pt idx="1481">
                  <c:v>2.8678313249752563E-2</c:v>
                </c:pt>
                <c:pt idx="1482">
                  <c:v>2.8674943164341826E-2</c:v>
                </c:pt>
                <c:pt idx="1483">
                  <c:v>2.8671585226174301E-2</c:v>
                </c:pt>
                <c:pt idx="1484">
                  <c:v>2.8668239435329923E-2</c:v>
                </c:pt>
                <c:pt idx="1485">
                  <c:v>2.8664430548603903E-2</c:v>
                </c:pt>
                <c:pt idx="1486">
                  <c:v>2.8661110787577826E-2</c:v>
                </c:pt>
                <c:pt idx="1487">
                  <c:v>2.8658274946495865E-2</c:v>
                </c:pt>
                <c:pt idx="1488">
                  <c:v>2.8654977744704269E-2</c:v>
                </c:pt>
                <c:pt idx="1489">
                  <c:v>2.8651692690315755E-2</c:v>
                </c:pt>
                <c:pt idx="1490">
                  <c:v>2.8648419783170453E-2</c:v>
                </c:pt>
                <c:pt idx="1491">
                  <c:v>2.8645159023348299E-2</c:v>
                </c:pt>
                <c:pt idx="1492">
                  <c:v>2.8641447314727841E-2</c:v>
                </c:pt>
                <c:pt idx="1493">
                  <c:v>2.8638673945353688E-2</c:v>
                </c:pt>
                <c:pt idx="1494">
                  <c:v>2.8635449627341103E-2</c:v>
                </c:pt>
                <c:pt idx="1495">
                  <c:v>2.8632237456491794E-2</c:v>
                </c:pt>
                <c:pt idx="1496">
                  <c:v>2.8629947701226399E-2</c:v>
                </c:pt>
                <c:pt idx="1497">
                  <c:v>2.8625849556842553E-2</c:v>
                </c:pt>
                <c:pt idx="1498">
                  <c:v>2.8622673827962686E-2</c:v>
                </c:pt>
                <c:pt idx="1499">
                  <c:v>2.8619510246246094E-2</c:v>
                </c:pt>
                <c:pt idx="1500">
                  <c:v>2.8616358811932585E-2</c:v>
                </c:pt>
                <c:pt idx="1501">
                  <c:v>2.8613219524782352E-2</c:v>
                </c:pt>
                <c:pt idx="1502">
                  <c:v>2.8610092385035202E-2</c:v>
                </c:pt>
                <c:pt idx="1503">
                  <c:v>2.8607004391774105E-2</c:v>
                </c:pt>
                <c:pt idx="1504">
                  <c:v>2.8602990251114235E-2</c:v>
                </c:pt>
                <c:pt idx="1505">
                  <c:v>2.8599903023840412E-2</c:v>
                </c:pt>
                <c:pt idx="1506">
                  <c:v>2.8596827943809799E-2</c:v>
                </c:pt>
                <c:pt idx="1507">
                  <c:v>2.8593765010942462E-2</c:v>
                </c:pt>
                <c:pt idx="1508">
                  <c:v>2.8590714225478209E-2</c:v>
                </c:pt>
                <c:pt idx="1509">
                  <c:v>2.858767558717723E-2</c:v>
                </c:pt>
                <c:pt idx="1510">
                  <c:v>2.8584649096279335E-2</c:v>
                </c:pt>
                <c:pt idx="1511">
                  <c:v>2.8581634752544716E-2</c:v>
                </c:pt>
                <c:pt idx="1512">
                  <c:v>2.8578632556133243E-2</c:v>
                </c:pt>
                <c:pt idx="1513">
                  <c:v>2.8575642506964982E-2</c:v>
                </c:pt>
                <c:pt idx="1514">
                  <c:v>2.8572664605119868E-2</c:v>
                </c:pt>
                <c:pt idx="1515">
                  <c:v>2.8569698850517966E-2</c:v>
                </c:pt>
                <c:pt idx="1516">
                  <c:v>2.8566745243239211E-2</c:v>
                </c:pt>
                <c:pt idx="1517">
                  <c:v>2.8563384566142602E-2</c:v>
                </c:pt>
                <c:pt idx="1518">
                  <c:v>2.8560456988682148E-2</c:v>
                </c:pt>
                <c:pt idx="1519">
                  <c:v>2.8557541558544841E-2</c:v>
                </c:pt>
                <c:pt idx="1520">
                  <c:v>2.8554638275650746E-2</c:v>
                </c:pt>
                <c:pt idx="1521">
                  <c:v>2.8551747140079797E-2</c:v>
                </c:pt>
                <c:pt idx="1522">
                  <c:v>2.854886815175206E-2</c:v>
                </c:pt>
                <c:pt idx="1523">
                  <c:v>2.8546001310587599E-2</c:v>
                </c:pt>
                <c:pt idx="1524">
                  <c:v>2.854314661682622E-2</c:v>
                </c:pt>
                <c:pt idx="1525">
                  <c:v>2.8540304070228117E-2</c:v>
                </c:pt>
                <c:pt idx="1526">
                  <c:v>2.8537473670953162E-2</c:v>
                </c:pt>
                <c:pt idx="1527">
                  <c:v>2.8534655418921417E-2</c:v>
                </c:pt>
                <c:pt idx="1528">
                  <c:v>2.8531849314132884E-2</c:v>
                </c:pt>
                <c:pt idx="1529">
                  <c:v>2.8531849703261614E-2</c:v>
                </c:pt>
                <c:pt idx="1530">
                  <c:v>2.852627354652526E-2</c:v>
                </c:pt>
                <c:pt idx="1531">
                  <c:v>2.8523503883546297E-2</c:v>
                </c:pt>
                <c:pt idx="1532">
                  <c:v>2.8520746367890482E-2</c:v>
                </c:pt>
                <c:pt idx="1533">
                  <c:v>2.8518000999477877E-2</c:v>
                </c:pt>
                <c:pt idx="1534">
                  <c:v>2.8515267778308484E-2</c:v>
                </c:pt>
                <c:pt idx="1535">
                  <c:v>2.8512546704542174E-2</c:v>
                </c:pt>
                <c:pt idx="1536">
                  <c:v>2.8509837777779268E-2</c:v>
                </c:pt>
                <c:pt idx="1537">
                  <c:v>2.8507140998499381E-2</c:v>
                </c:pt>
                <c:pt idx="1538">
                  <c:v>2.8504456366462705E-2</c:v>
                </c:pt>
                <c:pt idx="1539">
                  <c:v>2.8501783881589304E-2</c:v>
                </c:pt>
                <c:pt idx="1540">
                  <c:v>2.8499123544118987E-2</c:v>
                </c:pt>
                <c:pt idx="1541">
                  <c:v>2.8496475353891881E-2</c:v>
                </c:pt>
                <c:pt idx="1542">
                  <c:v>2.8493839310907987E-2</c:v>
                </c:pt>
                <c:pt idx="1543">
                  <c:v>2.8491215415007431E-2</c:v>
                </c:pt>
                <c:pt idx="1544">
                  <c:v>2.8488603666669832E-2</c:v>
                </c:pt>
                <c:pt idx="1545">
                  <c:v>2.8486004065415571E-2</c:v>
                </c:pt>
                <c:pt idx="1546">
                  <c:v>2.8483416611404522E-2</c:v>
                </c:pt>
                <c:pt idx="1547">
                  <c:v>2.8480841304796556E-2</c:v>
                </c:pt>
                <c:pt idx="1548">
                  <c:v>2.8478278145351865E-2</c:v>
                </c:pt>
                <c:pt idx="1549">
                  <c:v>2.8475727133150386E-2</c:v>
                </c:pt>
                <c:pt idx="1550">
                  <c:v>2.8474717143884831E-2</c:v>
                </c:pt>
                <c:pt idx="1551">
                  <c:v>2.8470661550716869E-2</c:v>
                </c:pt>
                <c:pt idx="1552">
                  <c:v>2.8468146980245024E-2</c:v>
                </c:pt>
                <c:pt idx="1553">
                  <c:v>2.8465644557256198E-2</c:v>
                </c:pt>
                <c:pt idx="1554">
                  <c:v>2.8466946224334322E-2</c:v>
                </c:pt>
                <c:pt idx="1555">
                  <c:v>2.8463521954882331E-2</c:v>
                </c:pt>
                <c:pt idx="1556">
                  <c:v>2.8458210171429243E-2</c:v>
                </c:pt>
                <c:pt idx="1557">
                  <c:v>2.8455756337333327E-2</c:v>
                </c:pt>
                <c:pt idx="1558">
                  <c:v>2.8453314650560557E-2</c:v>
                </c:pt>
                <c:pt idx="1559">
                  <c:v>2.8450885111030999E-2</c:v>
                </c:pt>
                <c:pt idx="1560">
                  <c:v>2.8448467718824588E-2</c:v>
                </c:pt>
                <c:pt idx="1561">
                  <c:v>2.8446062473701517E-2</c:v>
                </c:pt>
                <c:pt idx="1562">
                  <c:v>2.8443669376061465E-2</c:v>
                </c:pt>
                <c:pt idx="1563">
                  <c:v>2.8441288425424816E-2</c:v>
                </c:pt>
                <c:pt idx="1564">
                  <c:v>2.8438919622271186E-2</c:v>
                </c:pt>
                <c:pt idx="1565">
                  <c:v>2.8436562966280832E-2</c:v>
                </c:pt>
                <c:pt idx="1566">
                  <c:v>2.8434218457533689E-2</c:v>
                </c:pt>
                <c:pt idx="1567">
                  <c:v>2.8431886096109693E-2</c:v>
                </c:pt>
                <c:pt idx="1568">
                  <c:v>2.8429565881848973E-2</c:v>
                </c:pt>
                <c:pt idx="1569">
                  <c:v>2.84272578149114E-2</c:v>
                </c:pt>
                <c:pt idx="1570">
                  <c:v>2.8424961895296974E-2</c:v>
                </c:pt>
                <c:pt idx="1571">
                  <c:v>2.8426516292467952E-2</c:v>
                </c:pt>
                <c:pt idx="1572">
                  <c:v>2.8420406497717821E-2</c:v>
                </c:pt>
                <c:pt idx="1573">
                  <c:v>2.8418147019753093E-2</c:v>
                </c:pt>
                <c:pt idx="1574">
                  <c:v>2.8415899689031576E-2</c:v>
                </c:pt>
                <c:pt idx="1575">
                  <c:v>2.8413664505713143E-2</c:v>
                </c:pt>
                <c:pt idx="1576">
                  <c:v>2.8411441469557985E-2</c:v>
                </c:pt>
                <c:pt idx="1577">
                  <c:v>2.8409230580646039E-2</c:v>
                </c:pt>
                <c:pt idx="1578">
                  <c:v>2.840703183905724E-2</c:v>
                </c:pt>
                <c:pt idx="1579">
                  <c:v>2.8404845244711652E-2</c:v>
                </c:pt>
                <c:pt idx="1580">
                  <c:v>2.8402670797609275E-2</c:v>
                </c:pt>
                <c:pt idx="1581">
                  <c:v>2.8400508497670174E-2</c:v>
                </c:pt>
                <c:pt idx="1582">
                  <c:v>2.8398358345134156E-2</c:v>
                </c:pt>
                <c:pt idx="1583">
                  <c:v>2.8396220339761413E-2</c:v>
                </c:pt>
                <c:pt idx="1584">
                  <c:v>2.8394094481631882E-2</c:v>
                </c:pt>
                <c:pt idx="1585">
                  <c:v>2.8391980770825498E-2</c:v>
                </c:pt>
                <c:pt idx="1586">
                  <c:v>2.8389879207182389E-2</c:v>
                </c:pt>
                <c:pt idx="1587">
                  <c:v>2.8387789790862428E-2</c:v>
                </c:pt>
                <c:pt idx="1588">
                  <c:v>2.8385712521865614E-2</c:v>
                </c:pt>
                <c:pt idx="1589">
                  <c:v>2.8383647400032075E-2</c:v>
                </c:pt>
                <c:pt idx="1590">
                  <c:v>2.8381594425521683E-2</c:v>
                </c:pt>
                <c:pt idx="1591">
                  <c:v>2.8379553598254503E-2</c:v>
                </c:pt>
                <c:pt idx="1592">
                  <c:v>2.8377524918070662E-2</c:v>
                </c:pt>
                <c:pt idx="1593">
                  <c:v>2.8375508385289905E-2</c:v>
                </c:pt>
                <c:pt idx="1594">
                  <c:v>2.8373503999752359E-2</c:v>
                </c:pt>
                <c:pt idx="1595">
                  <c:v>2.8371511761458024E-2</c:v>
                </c:pt>
                <c:pt idx="1596">
                  <c:v>2.83695316704069E-2</c:v>
                </c:pt>
                <c:pt idx="1597">
                  <c:v>2.8367563726519052E-2</c:v>
                </c:pt>
                <c:pt idx="1598">
                  <c:v>2.8365607930114223E-2</c:v>
                </c:pt>
                <c:pt idx="1599">
                  <c:v>2.8363664280712797E-2</c:v>
                </c:pt>
                <c:pt idx="1600">
                  <c:v>2.8363417617596198E-2</c:v>
                </c:pt>
                <c:pt idx="1601">
                  <c:v>2.8359813423959324E-2</c:v>
                </c:pt>
                <c:pt idx="1602">
                  <c:v>2.8359597394764791E-2</c:v>
                </c:pt>
                <c:pt idx="1603">
                  <c:v>2.8356011156018823E-2</c:v>
                </c:pt>
                <c:pt idx="1604">
                  <c:v>2.8354128242993326E-2</c:v>
                </c:pt>
                <c:pt idx="1605">
                  <c:v>2.8352257477290976E-2</c:v>
                </c:pt>
                <c:pt idx="1606">
                  <c:v>2.8355320261064243E-2</c:v>
                </c:pt>
                <c:pt idx="1607">
                  <c:v>2.8347240916524186E-2</c:v>
                </c:pt>
                <c:pt idx="1608">
                  <c:v>2.834842830665707E-2</c:v>
                </c:pt>
                <c:pt idx="1609">
                  <c:v>2.8347595868731812E-2</c:v>
                </c:pt>
                <c:pt idx="1610">
                  <c:v>2.8344802470705588E-2</c:v>
                </c:pt>
                <c:pt idx="1611">
                  <c:v>2.8343007776525653E-2</c:v>
                </c:pt>
                <c:pt idx="1612">
                  <c:v>2.834122523153404E-2</c:v>
                </c:pt>
                <c:pt idx="1613">
                  <c:v>2.8339454835677458E-2</c:v>
                </c:pt>
                <c:pt idx="1614">
                  <c:v>2.8338686781403943E-2</c:v>
                </c:pt>
                <c:pt idx="1615">
                  <c:v>2.8335950491555906E-2</c:v>
                </c:pt>
                <c:pt idx="1616">
                  <c:v>2.833421654326429E-2</c:v>
                </c:pt>
                <c:pt idx="1617">
                  <c:v>2.8332494744160996E-2</c:v>
                </c:pt>
                <c:pt idx="1618">
                  <c:v>2.833078509421938E-2</c:v>
                </c:pt>
                <c:pt idx="1619">
                  <c:v>2.8329087593439439E-2</c:v>
                </c:pt>
                <c:pt idx="1620">
                  <c:v>2.8327402241874466E-2</c:v>
                </c:pt>
                <c:pt idx="1621">
                  <c:v>2.8322787252150761E-2</c:v>
                </c:pt>
                <c:pt idx="1622">
                  <c:v>2.8324067986229551E-2</c:v>
                </c:pt>
                <c:pt idx="1623">
                  <c:v>2.8322419082149608E-2</c:v>
                </c:pt>
                <c:pt idx="1624">
                  <c:v>2.8321779867375163E-2</c:v>
                </c:pt>
                <c:pt idx="1625">
                  <c:v>2.8319157721528043E-2</c:v>
                </c:pt>
                <c:pt idx="1626">
                  <c:v>2.8317545265013067E-2</c:v>
                </c:pt>
                <c:pt idx="1627">
                  <c:v>2.8315944957606476E-2</c:v>
                </c:pt>
                <c:pt idx="1628">
                  <c:v>2.8315357305632727E-2</c:v>
                </c:pt>
                <c:pt idx="1629">
                  <c:v>2.8312780790384906E-2</c:v>
                </c:pt>
                <c:pt idx="1630">
                  <c:v>2.8311216930543281E-2</c:v>
                </c:pt>
                <c:pt idx="1631">
                  <c:v>2.8309665219836688E-2</c:v>
                </c:pt>
                <c:pt idx="1632">
                  <c:v>2.8308125658318417E-2</c:v>
                </c:pt>
                <c:pt idx="1633">
                  <c:v>2.8307602481429939E-2</c:v>
                </c:pt>
                <c:pt idx="1634">
                  <c:v>2.830508298279355E-2</c:v>
                </c:pt>
                <c:pt idx="1635">
                  <c:v>2.8303579868786954E-2</c:v>
                </c:pt>
                <c:pt idx="1636">
                  <c:v>2.8302088903942035E-2</c:v>
                </c:pt>
                <c:pt idx="1637">
                  <c:v>2.8300610088285438E-2</c:v>
                </c:pt>
                <c:pt idx="1638">
                  <c:v>2.8299143421763873E-2</c:v>
                </c:pt>
                <c:pt idx="1639">
                  <c:v>2.8297688904430629E-2</c:v>
                </c:pt>
                <c:pt idx="1640">
                  <c:v>2.8296246536205771E-2</c:v>
                </c:pt>
                <c:pt idx="1641">
                  <c:v>2.8295826569464388E-2</c:v>
                </c:pt>
                <c:pt idx="1642">
                  <c:v>2.8294409256017783E-2</c:v>
                </c:pt>
                <c:pt idx="1643">
                  <c:v>2.8291992326714421E-2</c:v>
                </c:pt>
                <c:pt idx="1644">
                  <c:v>2.8290598555189561E-2</c:v>
                </c:pt>
                <c:pt idx="1645">
                  <c:v>2.8289216932826378E-2</c:v>
                </c:pt>
                <c:pt idx="1646">
                  <c:v>2.8287847459651516E-2</c:v>
                </c:pt>
                <c:pt idx="1647">
                  <c:v>2.8287504940758268E-2</c:v>
                </c:pt>
                <c:pt idx="1648">
                  <c:v>2.8285144960760178E-2</c:v>
                </c:pt>
                <c:pt idx="1649">
                  <c:v>2.8283811935043701E-2</c:v>
                </c:pt>
                <c:pt idx="1650">
                  <c:v>2.8282491058488901E-2</c:v>
                </c:pt>
                <c:pt idx="1651">
                  <c:v>2.8281182331122423E-2</c:v>
                </c:pt>
                <c:pt idx="1652">
                  <c:v>2.8277296266292495E-2</c:v>
                </c:pt>
                <c:pt idx="1653">
                  <c:v>2.8278601323847852E-2</c:v>
                </c:pt>
                <c:pt idx="1654">
                  <c:v>2.8277329043966404E-2</c:v>
                </c:pt>
                <c:pt idx="1655">
                  <c:v>2.8276068913219987E-2</c:v>
                </c:pt>
                <c:pt idx="1656">
                  <c:v>2.8274820931635247E-2</c:v>
                </c:pt>
                <c:pt idx="1657">
                  <c:v>2.8273585099212184E-2</c:v>
                </c:pt>
                <c:pt idx="1658">
                  <c:v>2.8274408026916831E-2</c:v>
                </c:pt>
                <c:pt idx="1659">
                  <c:v>2.827217389650416E-2</c:v>
                </c:pt>
                <c:pt idx="1660">
                  <c:v>2.82699504969397E-2</c:v>
                </c:pt>
                <c:pt idx="1661">
                  <c:v>2.826978882410458E-2</c:v>
                </c:pt>
                <c:pt idx="1662">
                  <c:v>2.8267588174522018E-2</c:v>
                </c:pt>
                <c:pt idx="1663">
                  <c:v>2.8266425237015724E-2</c:v>
                </c:pt>
                <c:pt idx="1664">
                  <c:v>2.8265274448751043E-2</c:v>
                </c:pt>
                <c:pt idx="1665">
                  <c:v>2.8264135809568103E-2</c:v>
                </c:pt>
                <c:pt idx="1666">
                  <c:v>2.8264038770111632E-2</c:v>
                </c:pt>
                <c:pt idx="1667">
                  <c:v>2.8261894978740543E-2</c:v>
                </c:pt>
                <c:pt idx="1668">
                  <c:v>2.8260792787042632E-2</c:v>
                </c:pt>
                <c:pt idx="1669">
                  <c:v>2.8259702744533044E-2</c:v>
                </c:pt>
                <c:pt idx="1670">
                  <c:v>2.8258624851105196E-2</c:v>
                </c:pt>
                <c:pt idx="1671">
                  <c:v>2.8257559106918961E-2</c:v>
                </c:pt>
                <c:pt idx="1672">
                  <c:v>2.8253840106557959E-2</c:v>
                </c:pt>
                <c:pt idx="1673">
                  <c:v>2.825546406592494E-2</c:v>
                </c:pt>
                <c:pt idx="1674">
                  <c:v>2.8254434769143799E-2</c:v>
                </c:pt>
                <c:pt idx="1675">
                  <c:v>2.8253417621524335E-2</c:v>
                </c:pt>
                <c:pt idx="1676">
                  <c:v>2.8252412623066547E-2</c:v>
                </c:pt>
                <c:pt idx="1677">
                  <c:v>2.8252457861219771E-2</c:v>
                </c:pt>
                <c:pt idx="1678">
                  <c:v>2.8250439073636002E-2</c:v>
                </c:pt>
                <c:pt idx="1679">
                  <c:v>2.8249470522636599E-2</c:v>
                </c:pt>
                <c:pt idx="1680">
                  <c:v>2.8249554583801295E-2</c:v>
                </c:pt>
                <c:pt idx="1681">
                  <c:v>2.8247569868042888E-2</c:v>
                </c:pt>
                <c:pt idx="1682">
                  <c:v>2.8246637764528515E-2</c:v>
                </c:pt>
                <c:pt idx="1683">
                  <c:v>2.8245717810095883E-2</c:v>
                </c:pt>
                <c:pt idx="1684">
                  <c:v>2.8244810004824927E-2</c:v>
                </c:pt>
                <c:pt idx="1685">
                  <c:v>2.8243914348742294E-2</c:v>
                </c:pt>
                <c:pt idx="1686">
                  <c:v>2.8243030841794692E-2</c:v>
                </c:pt>
                <c:pt idx="1687">
                  <c:v>2.8242159484008766E-2</c:v>
                </c:pt>
                <c:pt idx="1688">
                  <c:v>2.8241300275357872E-2</c:v>
                </c:pt>
                <c:pt idx="1689">
                  <c:v>2.8240453215868655E-2</c:v>
                </c:pt>
                <c:pt idx="1690">
                  <c:v>2.8239618305514469E-2</c:v>
                </c:pt>
                <c:pt idx="1691">
                  <c:v>2.8238795544295314E-2</c:v>
                </c:pt>
                <c:pt idx="1692">
                  <c:v>2.8237984932237836E-2</c:v>
                </c:pt>
                <c:pt idx="1693">
                  <c:v>2.8238237326010385E-2</c:v>
                </c:pt>
                <c:pt idx="1694">
                  <c:v>2.8237451818471371E-2</c:v>
                </c:pt>
                <c:pt idx="1695">
                  <c:v>2.8235625990955526E-2</c:v>
                </c:pt>
                <c:pt idx="1696">
                  <c:v>2.823486397551811E-2</c:v>
                </c:pt>
                <c:pt idx="1697">
                  <c:v>2.8234114109189079E-2</c:v>
                </c:pt>
                <c:pt idx="1698">
                  <c:v>2.8233376392021725E-2</c:v>
                </c:pt>
                <c:pt idx="1699">
                  <c:v>2.8233706532150293E-2</c:v>
                </c:pt>
                <c:pt idx="1700">
                  <c:v>2.8231937405092111E-2</c:v>
                </c:pt>
                <c:pt idx="1701">
                  <c:v>2.8231236135383142E-2</c:v>
                </c:pt>
                <c:pt idx="1702">
                  <c:v>2.8230547014809204E-2</c:v>
                </c:pt>
                <c:pt idx="1703">
                  <c:v>2.8229870043343652E-2</c:v>
                </c:pt>
                <c:pt idx="1704">
                  <c:v>2.823026499835235E-2</c:v>
                </c:pt>
                <c:pt idx="1705">
                  <c:v>2.8228552547924224E-2</c:v>
                </c:pt>
                <c:pt idx="1706">
                  <c:v>2.8227912023890411E-2</c:v>
                </c:pt>
                <c:pt idx="1707">
                  <c:v>2.8227283649071566E-2</c:v>
                </c:pt>
                <c:pt idx="1708">
                  <c:v>2.8226667423361107E-2</c:v>
                </c:pt>
                <c:pt idx="1709">
                  <c:v>2.8226063346759034E-2</c:v>
                </c:pt>
                <c:pt idx="1710">
                  <c:v>2.8225470691447541E-2</c:v>
                </c:pt>
                <c:pt idx="1711">
                  <c:v>2.8223551714043893E-2</c:v>
                </c:pt>
                <c:pt idx="1712">
                  <c:v>2.8221877168341791E-2</c:v>
                </c:pt>
                <c:pt idx="1713">
                  <c:v>2.8221253923605971E-2</c:v>
                </c:pt>
                <c:pt idx="1714">
                  <c:v>2.8220527406999096E-2</c:v>
                </c:pt>
                <c:pt idx="1715">
                  <c:v>2.8219972553475969E-2</c:v>
                </c:pt>
                <c:pt idx="1716">
                  <c:v>2.8219314428001852E-2</c:v>
                </c:pt>
                <c:pt idx="1717">
                  <c:v>2.8218644675668259E-2</c:v>
                </c:pt>
                <c:pt idx="1718">
                  <c:v>2.8217865007338361E-2</c:v>
                </c:pt>
                <c:pt idx="1719">
                  <c:v>2.8217270290262775E-2</c:v>
                </c:pt>
                <c:pt idx="1720">
                  <c:v>2.8216565657110948E-2</c:v>
                </c:pt>
                <c:pt idx="1721">
                  <c:v>2.8215849397179582E-2</c:v>
                </c:pt>
                <c:pt idx="1722">
                  <c:v>2.8215121510228869E-2</c:v>
                </c:pt>
                <c:pt idx="1723">
                  <c:v>2.821438199641868E-2</c:v>
                </c:pt>
                <c:pt idx="1724">
                  <c:v>2.8213630855589145E-2</c:v>
                </c:pt>
                <c:pt idx="1725">
                  <c:v>2.821286808798007E-2</c:v>
                </c:pt>
                <c:pt idx="1726">
                  <c:v>2.821209369351152E-2</c:v>
                </c:pt>
                <c:pt idx="1727">
                  <c:v>2.8211080958975288E-2</c:v>
                </c:pt>
                <c:pt idx="1728">
                  <c:v>2.821051002367625E-2</c:v>
                </c:pt>
                <c:pt idx="1729">
                  <c:v>2.8209584188507719E-2</c:v>
                </c:pt>
                <c:pt idx="1730">
                  <c:v>2.8208879846243207E-2</c:v>
                </c:pt>
                <c:pt idx="1731">
                  <c:v>2.8208047317157536E-2</c:v>
                </c:pt>
                <c:pt idx="1732">
                  <c:v>2.8207081618196739E-2</c:v>
                </c:pt>
                <c:pt idx="1733">
                  <c:v>2.8206347378247898E-2</c:v>
                </c:pt>
                <c:pt idx="1734">
                  <c:v>2.8205479968343994E-2</c:v>
                </c:pt>
                <c:pt idx="1735">
                  <c:v>2.8204600931580615E-2</c:v>
                </c:pt>
                <c:pt idx="1736">
                  <c:v>2.820371026795776E-2</c:v>
                </c:pt>
                <c:pt idx="1737">
                  <c:v>2.8202807977395494E-2</c:v>
                </c:pt>
                <c:pt idx="1738">
                  <c:v>2.8201894059893817E-2</c:v>
                </c:pt>
                <c:pt idx="1739">
                  <c:v>2.8200968515532665E-2</c:v>
                </c:pt>
                <c:pt idx="1740">
                  <c:v>2.8200031344312038E-2</c:v>
                </c:pt>
                <c:pt idx="1741">
                  <c:v>2.8199082546151999E-2</c:v>
                </c:pt>
                <c:pt idx="1742">
                  <c:v>2.8198122121052549E-2</c:v>
                </c:pt>
                <c:pt idx="1743">
                  <c:v>2.8197150069093624E-2</c:v>
                </c:pt>
                <c:pt idx="1744">
                  <c:v>2.8196166390115351E-2</c:v>
                </c:pt>
                <c:pt idx="1745">
                  <c:v>2.8195027948614282E-2</c:v>
                </c:pt>
                <c:pt idx="1746">
                  <c:v>2.8194019354925715E-2</c:v>
                </c:pt>
                <c:pt idx="1747">
                  <c:v>2.8193145592023683E-2</c:v>
                </c:pt>
                <c:pt idx="1748">
                  <c:v>2.8192115405367701E-2</c:v>
                </c:pt>
                <c:pt idx="1749">
                  <c:v>2.8191073591932181E-2</c:v>
                </c:pt>
                <c:pt idx="1750">
                  <c:v>2.8190020151557249E-2</c:v>
                </c:pt>
                <c:pt idx="1751">
                  <c:v>2.8188955084322842E-2</c:v>
                </c:pt>
                <c:pt idx="1752">
                  <c:v>2.8187723627546291E-2</c:v>
                </c:pt>
                <c:pt idx="1753">
                  <c:v>2.818679006911573E-2</c:v>
                </c:pt>
                <c:pt idx="1754">
                  <c:v>2.8185690121063089E-2</c:v>
                </c:pt>
                <c:pt idx="1755">
                  <c:v>2.8184578546150973E-2</c:v>
                </c:pt>
                <c:pt idx="1756">
                  <c:v>2.8183293937891207E-2</c:v>
                </c:pt>
                <c:pt idx="1757">
                  <c:v>2.8182320515588444E-2</c:v>
                </c:pt>
                <c:pt idx="1758">
                  <c:v>2.8181174060017966E-2</c:v>
                </c:pt>
                <c:pt idx="1759">
                  <c:v>2.8180015977588013E-2</c:v>
                </c:pt>
                <c:pt idx="1760">
                  <c:v>2.8178846268138713E-2</c:v>
                </c:pt>
                <c:pt idx="1761">
                  <c:v>2.8177664931829938E-2</c:v>
                </c:pt>
                <c:pt idx="1762">
                  <c:v>2.8176471968501815E-2</c:v>
                </c:pt>
                <c:pt idx="1763">
                  <c:v>2.8176110252764452E-2</c:v>
                </c:pt>
                <c:pt idx="1764">
                  <c:v>2.8173876466928149E-2</c:v>
                </c:pt>
                <c:pt idx="1765">
                  <c:v>2.8172646961950321E-2</c:v>
                </c:pt>
                <c:pt idx="1766">
                  <c:v>2.8171405830113017E-2</c:v>
                </c:pt>
                <c:pt idx="1767">
                  <c:v>2.8170153071336301E-2</c:v>
                </c:pt>
                <c:pt idx="1768">
                  <c:v>2.8168888685700111E-2</c:v>
                </c:pt>
                <c:pt idx="1769">
                  <c:v>2.8167612673044573E-2</c:v>
                </c:pt>
                <c:pt idx="1770">
                  <c:v>2.8166325033609496E-2</c:v>
                </c:pt>
                <c:pt idx="1771">
                  <c:v>2.8165025767235008E-2</c:v>
                </c:pt>
                <c:pt idx="1772">
                  <c:v>2.8163714873921109E-2</c:v>
                </c:pt>
                <c:pt idx="1773">
                  <c:v>2.816239235382767E-2</c:v>
                </c:pt>
                <c:pt idx="1774">
                  <c:v>2.8161058206634948E-2</c:v>
                </c:pt>
                <c:pt idx="1775">
                  <c:v>2.8159712432662687E-2</c:v>
                </c:pt>
                <c:pt idx="1776">
                  <c:v>2.8158355031751015E-2</c:v>
                </c:pt>
                <c:pt idx="1777">
                  <c:v>2.8156592717616391E-2</c:v>
                </c:pt>
                <c:pt idx="1778">
                  <c:v>2.8155208740923143E-2</c:v>
                </c:pt>
                <c:pt idx="1779">
                  <c:v>2.8153813137290484E-2</c:v>
                </c:pt>
                <c:pt idx="1780">
                  <c:v>2.815240590679835E-2</c:v>
                </c:pt>
                <c:pt idx="1781">
                  <c:v>2.8150987049446741E-2</c:v>
                </c:pt>
                <c:pt idx="1782">
                  <c:v>2.814955656515572E-2</c:v>
                </c:pt>
                <c:pt idx="1783">
                  <c:v>2.8148114453925288E-2</c:v>
                </c:pt>
                <c:pt idx="1784">
                  <c:v>2.8146660715835381E-2</c:v>
                </c:pt>
                <c:pt idx="1785">
                  <c:v>2.8145195350885999E-2</c:v>
                </c:pt>
                <c:pt idx="1786">
                  <c:v>2.8143718358917269E-2</c:v>
                </c:pt>
                <c:pt idx="1787">
                  <c:v>2.8142229740089064E-2</c:v>
                </c:pt>
                <c:pt idx="1788">
                  <c:v>2.8140729494321448E-2</c:v>
                </c:pt>
                <c:pt idx="1789">
                  <c:v>2.8142191315105869E-2</c:v>
                </c:pt>
                <c:pt idx="1790">
                  <c:v>2.813769412220779E-2</c:v>
                </c:pt>
                <c:pt idx="1791">
                  <c:v>2.8136158995781813E-2</c:v>
                </c:pt>
                <c:pt idx="1792">
                  <c:v>2.8134612242416424E-2</c:v>
                </c:pt>
                <c:pt idx="1793">
                  <c:v>2.8133053862191559E-2</c:v>
                </c:pt>
                <c:pt idx="1794">
                  <c:v>2.813148385510722E-2</c:v>
                </c:pt>
                <c:pt idx="1795">
                  <c:v>2.8129902221003533E-2</c:v>
                </c:pt>
                <c:pt idx="1796">
                  <c:v>2.8128308960040371E-2</c:v>
                </c:pt>
                <c:pt idx="1797">
                  <c:v>2.8126704072217734E-2</c:v>
                </c:pt>
                <c:pt idx="1798">
                  <c:v>2.8125087557455686E-2</c:v>
                </c:pt>
                <c:pt idx="1799">
                  <c:v>2.8123459415834162E-2</c:v>
                </c:pt>
                <c:pt idx="1800">
                  <c:v>2.8121819647273227E-2</c:v>
                </c:pt>
                <c:pt idx="1801">
                  <c:v>2.8120168251772881E-2</c:v>
                </c:pt>
                <c:pt idx="1802">
                  <c:v>2.8118505229492996E-2</c:v>
                </c:pt>
                <c:pt idx="1803">
                  <c:v>2.81168305802737E-2</c:v>
                </c:pt>
                <c:pt idx="1804">
                  <c:v>2.8115144304114992E-2</c:v>
                </c:pt>
                <c:pt idx="1805">
                  <c:v>2.8113446401096809E-2</c:v>
                </c:pt>
                <c:pt idx="1806">
                  <c:v>2.8111736871059279E-2</c:v>
                </c:pt>
                <c:pt idx="1807">
                  <c:v>2.8110015714242209E-2</c:v>
                </c:pt>
                <c:pt idx="1808">
                  <c:v>2.8108282930485728E-2</c:v>
                </c:pt>
                <c:pt idx="1809">
                  <c:v>2.8106538519869773E-2</c:v>
                </c:pt>
                <c:pt idx="1810">
                  <c:v>2.8106472628843804E-2</c:v>
                </c:pt>
                <c:pt idx="1811">
                  <c:v>2.8103014817819627E-2</c:v>
                </c:pt>
                <c:pt idx="1812">
                  <c:v>2.810123552654531E-2</c:v>
                </c:pt>
                <c:pt idx="1813">
                  <c:v>2.8099444608251645E-2</c:v>
                </c:pt>
                <c:pt idx="1814">
                  <c:v>2.8096606817129555E-2</c:v>
                </c:pt>
                <c:pt idx="1815">
                  <c:v>2.8097500027195466E-2</c:v>
                </c:pt>
                <c:pt idx="1816">
                  <c:v>2.8094002092133863E-2</c:v>
                </c:pt>
                <c:pt idx="1817">
                  <c:v>2.8092164666242425E-2</c:v>
                </c:pt>
                <c:pt idx="1818">
                  <c:v>2.8090315613571448E-2</c:v>
                </c:pt>
                <c:pt idx="1819">
                  <c:v>2.808845493396106E-2</c:v>
                </c:pt>
                <c:pt idx="1820">
                  <c:v>2.8086582627411261E-2</c:v>
                </c:pt>
                <c:pt idx="1821">
                  <c:v>2.8084698694001986E-2</c:v>
                </c:pt>
                <c:pt idx="1822">
                  <c:v>2.8082803133573364E-2</c:v>
                </c:pt>
                <c:pt idx="1823">
                  <c:v>2.8080895946445139E-2</c:v>
                </c:pt>
                <c:pt idx="1824">
                  <c:v>2.8078977132217631E-2</c:v>
                </c:pt>
                <c:pt idx="1825">
                  <c:v>2.8077046691290519E-2</c:v>
                </c:pt>
                <c:pt idx="1826">
                  <c:v>2.807510462334406E-2</c:v>
                </c:pt>
                <c:pt idx="1827">
                  <c:v>2.8076968867111418E-2</c:v>
                </c:pt>
                <c:pt idx="1828">
                  <c:v>2.8071185606872717E-2</c:v>
                </c:pt>
                <c:pt idx="1829">
                  <c:v>2.8069208658187961E-2</c:v>
                </c:pt>
                <c:pt idx="1830">
                  <c:v>2.8067220082723665E-2</c:v>
                </c:pt>
                <c:pt idx="1831">
                  <c:v>2.8065219880399894E-2</c:v>
                </c:pt>
                <c:pt idx="1832">
                  <c:v>2.8063208051056776E-2</c:v>
                </c:pt>
                <c:pt idx="1833">
                  <c:v>2.8061184594854183E-2</c:v>
                </c:pt>
                <c:pt idx="1834">
                  <c:v>2.8059149511792114E-2</c:v>
                </c:pt>
                <c:pt idx="1835">
                  <c:v>2.8057102801790634E-2</c:v>
                </c:pt>
                <c:pt idx="1836">
                  <c:v>2.8055044464929679E-2</c:v>
                </c:pt>
                <c:pt idx="1837">
                  <c:v>2.8052974501129313E-2</c:v>
                </c:pt>
                <c:pt idx="1838">
                  <c:v>2.8050892910469472E-2</c:v>
                </c:pt>
                <c:pt idx="1839">
                  <c:v>2.8048799692950155E-2</c:v>
                </c:pt>
                <c:pt idx="1840">
                  <c:v>2.8046694848491427E-2</c:v>
                </c:pt>
                <c:pt idx="1841">
                  <c:v>2.8047400326987049E-2</c:v>
                </c:pt>
                <c:pt idx="1842">
                  <c:v>2.8042450278915609E-2</c:v>
                </c:pt>
                <c:pt idx="1843">
                  <c:v>2.804031055379852E-2</c:v>
                </c:pt>
                <c:pt idx="1844">
                  <c:v>2.8038159201742019E-2</c:v>
                </c:pt>
                <c:pt idx="1845">
                  <c:v>2.8035996222826043E-2</c:v>
                </c:pt>
                <c:pt idx="1846">
                  <c:v>2.8033821616970656E-2</c:v>
                </c:pt>
                <c:pt idx="1847">
                  <c:v>2.8031635384335729E-2</c:v>
                </c:pt>
                <c:pt idx="1848">
                  <c:v>2.8029437524761391E-2</c:v>
                </c:pt>
                <c:pt idx="1849">
                  <c:v>2.8027228038167706E-2</c:v>
                </c:pt>
                <c:pt idx="1850">
                  <c:v>2.8025006924874418E-2</c:v>
                </c:pt>
                <c:pt idx="1851">
                  <c:v>2.8022774184641719E-2</c:v>
                </c:pt>
                <c:pt idx="1852">
                  <c:v>2.8020529817469608E-2</c:v>
                </c:pt>
                <c:pt idx="1853">
                  <c:v>2.8018273823438022E-2</c:v>
                </c:pt>
                <c:pt idx="1854">
                  <c:v>2.8016006202467025E-2</c:v>
                </c:pt>
                <c:pt idx="1855">
                  <c:v>2.8013726954556617E-2</c:v>
                </c:pt>
                <c:pt idx="1856">
                  <c:v>2.8011436079946606E-2</c:v>
                </c:pt>
                <c:pt idx="1857">
                  <c:v>2.8009133578317247E-2</c:v>
                </c:pt>
                <c:pt idx="1858">
                  <c:v>2.8006819449748477E-2</c:v>
                </c:pt>
                <c:pt idx="1859">
                  <c:v>2.8004493694480104E-2</c:v>
                </c:pt>
                <c:pt idx="1860">
                  <c:v>2.8002156312112447E-2</c:v>
                </c:pt>
                <c:pt idx="1861">
                  <c:v>2.7999807303045188E-2</c:v>
                </c:pt>
                <c:pt idx="1862">
                  <c:v>2.7998947316616452E-2</c:v>
                </c:pt>
                <c:pt idx="1863">
                  <c:v>2.7995074403932563E-2</c:v>
                </c:pt>
                <c:pt idx="1864">
                  <c:v>2.7992690514047069E-2</c:v>
                </c:pt>
                <c:pt idx="1865">
                  <c:v>2.7990294997382037E-2</c:v>
                </c:pt>
                <c:pt idx="1866">
                  <c:v>2.7991549637485846E-2</c:v>
                </c:pt>
                <c:pt idx="1867">
                  <c:v>2.7988212439176152E-2</c:v>
                </c:pt>
                <c:pt idx="1868">
                  <c:v>2.7983038685910344E-2</c:v>
                </c:pt>
                <c:pt idx="1869">
                  <c:v>2.7980596661647539E-2</c:v>
                </c:pt>
                <c:pt idx="1870">
                  <c:v>2.7978143010525258E-2</c:v>
                </c:pt>
                <c:pt idx="1871">
                  <c:v>2.797567773238363E-2</c:v>
                </c:pt>
                <c:pt idx="1872">
                  <c:v>2.7973200827462463E-2</c:v>
                </c:pt>
                <c:pt idx="1873">
                  <c:v>2.7970712295601885E-2</c:v>
                </c:pt>
                <c:pt idx="1874">
                  <c:v>2.7968212136961768E-2</c:v>
                </c:pt>
                <c:pt idx="1875">
                  <c:v>2.7965700351302303E-2</c:v>
                </c:pt>
                <c:pt idx="1876">
                  <c:v>2.7963176938783363E-2</c:v>
                </c:pt>
                <c:pt idx="1877">
                  <c:v>2.7960641899484884E-2</c:v>
                </c:pt>
                <c:pt idx="1878">
                  <c:v>2.7958095233246993E-2</c:v>
                </c:pt>
                <c:pt idx="1879">
                  <c:v>2.7955536940069692E-2</c:v>
                </c:pt>
                <c:pt idx="1880">
                  <c:v>2.7952967020032915E-2</c:v>
                </c:pt>
                <c:pt idx="1881">
                  <c:v>2.7950385473136663E-2</c:v>
                </c:pt>
                <c:pt idx="1882">
                  <c:v>2.7951388454066972E-2</c:v>
                </c:pt>
                <c:pt idx="1883">
                  <c:v>2.7945187498685797E-2</c:v>
                </c:pt>
                <c:pt idx="1884">
                  <c:v>2.7942571071131184E-2</c:v>
                </c:pt>
                <c:pt idx="1885">
                  <c:v>2.7939943016637159E-2</c:v>
                </c:pt>
                <c:pt idx="1886">
                  <c:v>2.7937303335363595E-2</c:v>
                </c:pt>
                <c:pt idx="1887">
                  <c:v>2.7934652027150619E-2</c:v>
                </c:pt>
                <c:pt idx="1888">
                  <c:v>2.7931989091998233E-2</c:v>
                </c:pt>
                <c:pt idx="1889">
                  <c:v>2.7929314530066307E-2</c:v>
                </c:pt>
                <c:pt idx="1890">
                  <c:v>2.792662834119497E-2</c:v>
                </c:pt>
                <c:pt idx="1891">
                  <c:v>2.7923930525464158E-2</c:v>
                </c:pt>
                <c:pt idx="1892">
                  <c:v>2.7921221082793934E-2</c:v>
                </c:pt>
                <c:pt idx="1893">
                  <c:v>2.7918500013264236E-2</c:v>
                </c:pt>
                <c:pt idx="1894">
                  <c:v>2.7915767316875062E-2</c:v>
                </c:pt>
                <c:pt idx="1895">
                  <c:v>2.7913022993706349E-2</c:v>
                </c:pt>
                <c:pt idx="1896">
                  <c:v>2.7910267043518289E-2</c:v>
                </c:pt>
                <c:pt idx="1897">
                  <c:v>2.7907499466550689E-2</c:v>
                </c:pt>
                <c:pt idx="1898">
                  <c:v>2.7904720262563742E-2</c:v>
                </c:pt>
                <c:pt idx="1899">
                  <c:v>2.7901929431797257E-2</c:v>
                </c:pt>
                <c:pt idx="1900">
                  <c:v>2.7899126974091359E-2</c:v>
                </c:pt>
                <c:pt idx="1901">
                  <c:v>2.7896312889605923E-2</c:v>
                </c:pt>
                <c:pt idx="1902">
                  <c:v>2.7893487178181076E-2</c:v>
                </c:pt>
                <c:pt idx="1903">
                  <c:v>2.7890649839816817E-2</c:v>
                </c:pt>
                <c:pt idx="1904">
                  <c:v>2.7887800874673019E-2</c:v>
                </c:pt>
                <c:pt idx="1905">
                  <c:v>2.788494028258981E-2</c:v>
                </c:pt>
                <c:pt idx="1906">
                  <c:v>2.7882068063647125E-2</c:v>
                </c:pt>
                <c:pt idx="1907">
                  <c:v>2.7879184217844966E-2</c:v>
                </c:pt>
                <c:pt idx="1908">
                  <c:v>2.7876288745263267E-2</c:v>
                </c:pt>
                <c:pt idx="1909">
                  <c:v>2.7873381645582285E-2</c:v>
                </c:pt>
                <c:pt idx="1910">
                  <c:v>2.7870462919201699E-2</c:v>
                </c:pt>
                <c:pt idx="1911">
                  <c:v>2.7867532565721831E-2</c:v>
                </c:pt>
                <c:pt idx="1912">
                  <c:v>2.7867193667991952E-2</c:v>
                </c:pt>
                <c:pt idx="1913">
                  <c:v>2.7861636978503412E-2</c:v>
                </c:pt>
                <c:pt idx="1914">
                  <c:v>2.7859978093260906E-2</c:v>
                </c:pt>
                <c:pt idx="1915">
                  <c:v>2.7855694883767157E-2</c:v>
                </c:pt>
                <c:pt idx="1916">
                  <c:v>2.7852706396069848E-2</c:v>
                </c:pt>
                <c:pt idx="1917">
                  <c:v>2.7849706281433129E-2</c:v>
                </c:pt>
                <c:pt idx="1918">
                  <c:v>2.784669454001687E-2</c:v>
                </c:pt>
                <c:pt idx="1919">
                  <c:v>2.7845818638325692E-2</c:v>
                </c:pt>
                <c:pt idx="1920">
                  <c:v>2.7841919799787007E-2</c:v>
                </c:pt>
                <c:pt idx="1921">
                  <c:v>2.7839727303189399E-2</c:v>
                </c:pt>
                <c:pt idx="1922">
                  <c:v>2.7835807339675611E-2</c:v>
                </c:pt>
                <c:pt idx="1923">
                  <c:v>2.7832733666652842E-2</c:v>
                </c:pt>
                <c:pt idx="1924">
                  <c:v>2.7829648365038651E-2</c:v>
                </c:pt>
                <c:pt idx="1925">
                  <c:v>2.7826551434859681E-2</c:v>
                </c:pt>
                <c:pt idx="1926">
                  <c:v>2.7824295449254688E-2</c:v>
                </c:pt>
                <c:pt idx="1927">
                  <c:v>2.7820322688540955E-2</c:v>
                </c:pt>
                <c:pt idx="1928">
                  <c:v>2.7817190872454489E-2</c:v>
                </c:pt>
                <c:pt idx="1929">
                  <c:v>2.78140474277766E-2</c:v>
                </c:pt>
                <c:pt idx="1930">
                  <c:v>2.7810892354480643E-2</c:v>
                </c:pt>
                <c:pt idx="1931">
                  <c:v>2.7807725652593263E-2</c:v>
                </c:pt>
                <c:pt idx="1932">
                  <c:v>2.7804547322061168E-2</c:v>
                </c:pt>
                <c:pt idx="1933">
                  <c:v>2.7797840257477446E-2</c:v>
                </c:pt>
                <c:pt idx="1934">
                  <c:v>2.7798155775196065E-2</c:v>
                </c:pt>
                <c:pt idx="1935">
                  <c:v>2.7794942558836411E-2</c:v>
                </c:pt>
                <c:pt idx="1936">
                  <c:v>2.7792559530002148E-2</c:v>
                </c:pt>
                <c:pt idx="1937">
                  <c:v>2.7788481240316187E-2</c:v>
                </c:pt>
                <c:pt idx="1938">
                  <c:v>2.7785233138182264E-2</c:v>
                </c:pt>
                <c:pt idx="1939">
                  <c:v>2.7781973407403626E-2</c:v>
                </c:pt>
                <c:pt idx="1940">
                  <c:v>2.7779539536978426E-2</c:v>
                </c:pt>
                <c:pt idx="1941">
                  <c:v>2.7775419060072082E-2</c:v>
                </c:pt>
                <c:pt idx="1942">
                  <c:v>2.777212444349253E-2</c:v>
                </c:pt>
                <c:pt idx="1943">
                  <c:v>2.77688181983482E-2</c:v>
                </c:pt>
                <c:pt idx="1944">
                  <c:v>2.7765500324559156E-2</c:v>
                </c:pt>
                <c:pt idx="1945">
                  <c:v>2.7762170822152044E-2</c:v>
                </c:pt>
                <c:pt idx="1946">
                  <c:v>2.7758829691180154E-2</c:v>
                </c:pt>
                <c:pt idx="1947">
                  <c:v>2.7755476931643486E-2</c:v>
                </c:pt>
                <c:pt idx="1948">
                  <c:v>2.7752112543462104E-2</c:v>
                </c:pt>
                <c:pt idx="1949">
                  <c:v>2.774873652674259E-2</c:v>
                </c:pt>
                <c:pt idx="1950">
                  <c:v>2.7745348881405008E-2</c:v>
                </c:pt>
                <c:pt idx="1951">
                  <c:v>2.7741949607449357E-2</c:v>
                </c:pt>
                <c:pt idx="1952">
                  <c:v>2.7738538704928928E-2</c:v>
                </c:pt>
                <c:pt idx="1953">
                  <c:v>2.7735939503594764E-2</c:v>
                </c:pt>
                <c:pt idx="1954">
                  <c:v>2.7732504248694223E-2</c:v>
                </c:pt>
                <c:pt idx="1955">
                  <c:v>2.7728236225765812E-2</c:v>
                </c:pt>
                <c:pt idx="1956">
                  <c:v>2.7724778808906336E-2</c:v>
                </c:pt>
                <c:pt idx="1957">
                  <c:v>2.7721309763402147E-2</c:v>
                </c:pt>
                <c:pt idx="1958">
                  <c:v>2.7717829089359824E-2</c:v>
                </c:pt>
                <c:pt idx="1959">
                  <c:v>2.7715153532330561E-2</c:v>
                </c:pt>
                <c:pt idx="1960">
                  <c:v>2.7710832855474266E-2</c:v>
                </c:pt>
                <c:pt idx="1961">
                  <c:v>2.7707317295684319E-2</c:v>
                </c:pt>
                <c:pt idx="1962">
                  <c:v>2.7703790107276305E-2</c:v>
                </c:pt>
                <c:pt idx="1963">
                  <c:v>2.7700251290303513E-2</c:v>
                </c:pt>
                <c:pt idx="1964">
                  <c:v>2.7693553951166905E-2</c:v>
                </c:pt>
                <c:pt idx="1965">
                  <c:v>2.7693138770636949E-2</c:v>
                </c:pt>
                <c:pt idx="1966">
                  <c:v>2.7689565067916533E-2</c:v>
                </c:pt>
                <c:pt idx="1967">
                  <c:v>2.7685979736657984E-2</c:v>
                </c:pt>
                <c:pt idx="1968">
                  <c:v>2.7682382776781367E-2</c:v>
                </c:pt>
                <c:pt idx="1969">
                  <c:v>2.7678774188366617E-2</c:v>
                </c:pt>
                <c:pt idx="1970">
                  <c:v>2.7676764463750558E-2</c:v>
                </c:pt>
                <c:pt idx="1971">
                  <c:v>2.7672335285302552E-2</c:v>
                </c:pt>
                <c:pt idx="1972">
                  <c:v>2.7667904715551472E-2</c:v>
                </c:pt>
                <c:pt idx="1973">
                  <c:v>2.7665079934482417E-2</c:v>
                </c:pt>
                <c:pt idx="1974">
                  <c:v>2.7660645702320963E-2</c:v>
                </c:pt>
                <c:pt idx="1975">
                  <c:v>2.7657012787205559E-2</c:v>
                </c:pt>
                <c:pt idx="1976">
                  <c:v>2.7653377599881068E-2</c:v>
                </c:pt>
                <c:pt idx="1977">
                  <c:v>2.7649740140240908E-2</c:v>
                </c:pt>
                <c:pt idx="1978">
                  <c:v>2.7646901789972755E-2</c:v>
                </c:pt>
                <c:pt idx="1979">
                  <c:v>2.7642458404066872E-2</c:v>
                </c:pt>
                <c:pt idx="1980">
                  <c:v>2.7638814127586286E-2</c:v>
                </c:pt>
                <c:pt idx="1981">
                  <c:v>2.7635167578763387E-2</c:v>
                </c:pt>
                <c:pt idx="1982">
                  <c:v>2.7631518757678108E-2</c:v>
                </c:pt>
                <c:pt idx="1983">
                  <c:v>2.7624182466050584E-2</c:v>
                </c:pt>
                <c:pt idx="1984">
                  <c:v>2.7624214298640482E-2</c:v>
                </c:pt>
                <c:pt idx="1985">
                  <c:v>2.7620558660688133E-2</c:v>
                </c:pt>
                <c:pt idx="1986">
                  <c:v>2.7616900750473405E-2</c:v>
                </c:pt>
                <c:pt idx="1987">
                  <c:v>2.7613240567943009E-2</c:v>
                </c:pt>
                <c:pt idx="1988">
                  <c:v>2.760957811312359E-2</c:v>
                </c:pt>
                <c:pt idx="1989">
                  <c:v>2.7606709898537751E-2</c:v>
                </c:pt>
                <c:pt idx="1990">
                  <c:v>2.7602246386644325E-2</c:v>
                </c:pt>
                <c:pt idx="1991">
                  <c:v>2.7598577114984479E-2</c:v>
                </c:pt>
                <c:pt idx="1992">
                  <c:v>2.7595700752722774E-2</c:v>
                </c:pt>
                <c:pt idx="1993">
                  <c:v>2.7591231754771073E-2</c:v>
                </c:pt>
                <c:pt idx="1994">
                  <c:v>2.7587555666270802E-2</c:v>
                </c:pt>
                <c:pt idx="1995">
                  <c:v>2.7583877305428217E-2</c:v>
                </c:pt>
                <c:pt idx="1996">
                  <c:v>2.7580196672323254E-2</c:v>
                </c:pt>
                <c:pt idx="1997">
                  <c:v>2.7576513766955912E-2</c:v>
                </c:pt>
                <c:pt idx="1998">
                  <c:v>2.7572828589299547E-2</c:v>
                </c:pt>
                <c:pt idx="1999">
                  <c:v>2.7569141139327513E-2</c:v>
                </c:pt>
                <c:pt idx="2000">
                  <c:v>2.7565451417093101E-2</c:v>
                </c:pt>
                <c:pt idx="2001">
                  <c:v>2.756175942259631E-2</c:v>
                </c:pt>
                <c:pt idx="2002">
                  <c:v>2.7558065155757205E-2</c:v>
                </c:pt>
                <c:pt idx="2003">
                  <c:v>2.7554368616709013E-2</c:v>
                </c:pt>
                <c:pt idx="2004">
                  <c:v>2.7550669805318506E-2</c:v>
                </c:pt>
                <c:pt idx="2005">
                  <c:v>2.7547758122237198E-2</c:v>
                </c:pt>
                <c:pt idx="2006">
                  <c:v>2.7544054320651767E-2</c:v>
                </c:pt>
                <c:pt idx="2007">
                  <c:v>2.7539559737519426E-2</c:v>
                </c:pt>
                <c:pt idx="2008">
                  <c:v>2.753585183699947E-2</c:v>
                </c:pt>
                <c:pt idx="2009">
                  <c:v>2.7532141664217136E-2</c:v>
                </c:pt>
                <c:pt idx="2010">
                  <c:v>2.7528429219145778E-2</c:v>
                </c:pt>
                <c:pt idx="2011">
                  <c:v>2.7525501226410842E-2</c:v>
                </c:pt>
                <c:pt idx="2012">
                  <c:v>2.7520997512162637E-2</c:v>
                </c:pt>
                <c:pt idx="2013">
                  <c:v>2.7517278250250854E-2</c:v>
                </c:pt>
                <c:pt idx="2014">
                  <c:v>2.7513556716050047E-2</c:v>
                </c:pt>
                <c:pt idx="2015">
                  <c:v>2.7509832909586862E-2</c:v>
                </c:pt>
                <c:pt idx="2016">
                  <c:v>2.7506891321753546E-2</c:v>
                </c:pt>
                <c:pt idx="2017">
                  <c:v>2.7502378479793421E-2</c:v>
                </c:pt>
                <c:pt idx="2018">
                  <c:v>2.749864785643652E-2</c:v>
                </c:pt>
                <c:pt idx="2019">
                  <c:v>2.7494914960870531E-2</c:v>
                </c:pt>
                <c:pt idx="2020">
                  <c:v>2.7491179792962228E-2</c:v>
                </c:pt>
                <c:pt idx="2021">
                  <c:v>2.7487442352844838E-2</c:v>
                </c:pt>
                <c:pt idx="2022">
                  <c:v>2.7483702640385133E-2</c:v>
                </c:pt>
                <c:pt idx="2023">
                  <c:v>2.7477575083296735E-2</c:v>
                </c:pt>
                <c:pt idx="2024">
                  <c:v>2.7473049576727249E-2</c:v>
                </c:pt>
                <c:pt idx="2025">
                  <c:v>2.7469302969942433E-2</c:v>
                </c:pt>
                <c:pt idx="2026">
                  <c:v>2.7465018351762183E-2</c:v>
                </c:pt>
                <c:pt idx="2027">
                  <c:v>2.7461802940624835E-2</c:v>
                </c:pt>
                <c:pt idx="2028">
                  <c:v>2.7458049517932182E-2</c:v>
                </c:pt>
                <c:pt idx="2029">
                  <c:v>2.7454293823216958E-2</c:v>
                </c:pt>
                <c:pt idx="2030">
                  <c:v>2.7449998818624977E-2</c:v>
                </c:pt>
                <c:pt idx="2031">
                  <c:v>2.7446775617798735E-2</c:v>
                </c:pt>
                <c:pt idx="2032">
                  <c:v>2.7443013106935865E-2</c:v>
                </c:pt>
                <c:pt idx="2033">
                  <c:v>2.7439248324210297E-2</c:v>
                </c:pt>
                <c:pt idx="2034">
                  <c:v>2.7435481269462159E-2</c:v>
                </c:pt>
                <c:pt idx="2035">
                  <c:v>2.743171194269145E-2</c:v>
                </c:pt>
                <c:pt idx="2036">
                  <c:v>2.7427940343898172E-2</c:v>
                </c:pt>
                <c:pt idx="2037">
                  <c:v>2.7424166473082323E-2</c:v>
                </c:pt>
                <c:pt idx="2038">
                  <c:v>2.7419311015046688E-2</c:v>
                </c:pt>
                <c:pt idx="2039">
                  <c:v>2.7416611915462852E-2</c:v>
                </c:pt>
                <c:pt idx="2040">
                  <c:v>2.7412831228659229E-2</c:v>
                </c:pt>
                <c:pt idx="2041">
                  <c:v>2.7408507661634829E-2</c:v>
                </c:pt>
                <c:pt idx="2042">
                  <c:v>2.7405263038984273E-2</c:v>
                </c:pt>
                <c:pt idx="2043">
                  <c:v>2.740147553611294E-2</c:v>
                </c:pt>
                <c:pt idx="2044">
                  <c:v>2.7397144179399646E-2</c:v>
                </c:pt>
                <c:pt idx="2045">
                  <c:v>2.73938937143825E-2</c:v>
                </c:pt>
                <c:pt idx="2046">
                  <c:v>2.7390099395523393E-2</c:v>
                </c:pt>
                <c:pt idx="2047">
                  <c:v>2.7386302804641716E-2</c:v>
                </c:pt>
                <c:pt idx="2048">
                  <c:v>2.7382503941817404E-2</c:v>
                </c:pt>
                <c:pt idx="2049">
                  <c:v>2.7378702806890587E-2</c:v>
                </c:pt>
                <c:pt idx="2050">
                  <c:v>2.7374899399941199E-2</c:v>
                </c:pt>
                <c:pt idx="2051">
                  <c:v>2.7371093721129114E-2</c:v>
                </c:pt>
                <c:pt idx="2052">
                  <c:v>2.736728577005465E-2</c:v>
                </c:pt>
                <c:pt idx="2053">
                  <c:v>2.7363475547197424E-2</c:v>
                </c:pt>
                <c:pt idx="2054">
                  <c:v>2.7359663052237693E-2</c:v>
                </c:pt>
                <c:pt idx="2055">
                  <c:v>2.7355848285335327E-2</c:v>
                </c:pt>
                <c:pt idx="2056">
                  <c:v>2.7352031246330455E-2</c:v>
                </c:pt>
                <c:pt idx="2057">
                  <c:v>2.7347666134058812E-2</c:v>
                </c:pt>
                <c:pt idx="2058">
                  <c:v>2.7343844226548342E-2</c:v>
                </c:pt>
                <c:pt idx="2059">
                  <c:v>2.7340566497420227E-2</c:v>
                </c:pt>
                <c:pt idx="2060">
                  <c:v>2.7336740370484947E-2</c:v>
                </c:pt>
                <c:pt idx="2061">
                  <c:v>2.733291197144716E-2</c:v>
                </c:pt>
                <c:pt idx="2062">
                  <c:v>2.732908130046674E-2</c:v>
                </c:pt>
                <c:pt idx="2063">
                  <c:v>2.7325248357463749E-2</c:v>
                </c:pt>
                <c:pt idx="2064">
                  <c:v>2.7320865069091482E-2</c:v>
                </c:pt>
                <c:pt idx="2065">
                  <c:v>2.7317575655390058E-2</c:v>
                </c:pt>
                <c:pt idx="2066">
                  <c:v>2.7313735896399294E-2</c:v>
                </c:pt>
                <c:pt idx="2067">
                  <c:v>2.7309893865385959E-2</c:v>
                </c:pt>
                <c:pt idx="2068">
                  <c:v>2.7305500190681897E-2</c:v>
                </c:pt>
                <c:pt idx="2069">
                  <c:v>2.7302202987211643E-2</c:v>
                </c:pt>
                <c:pt idx="2070">
                  <c:v>2.7298354140130598E-2</c:v>
                </c:pt>
                <c:pt idx="2071">
                  <c:v>2.729450302110692E-2</c:v>
                </c:pt>
                <c:pt idx="2072">
                  <c:v>2.7290649629980734E-2</c:v>
                </c:pt>
                <c:pt idx="2073">
                  <c:v>2.7286793966911915E-2</c:v>
                </c:pt>
                <c:pt idx="2074">
                  <c:v>2.7282936031820526E-2</c:v>
                </c:pt>
                <c:pt idx="2075">
                  <c:v>2.7279281812253586E-2</c:v>
                </c:pt>
                <c:pt idx="2076">
                  <c:v>2.7274661377498788E-2</c:v>
                </c:pt>
                <c:pt idx="2077">
                  <c:v>2.7270796301719358E-2</c:v>
                </c:pt>
                <c:pt idx="2078">
                  <c:v>2.726692895407723E-2</c:v>
                </c:pt>
                <c:pt idx="2079">
                  <c:v>2.7263059334412532E-2</c:v>
                </c:pt>
                <c:pt idx="2080">
                  <c:v>2.7259187442725263E-2</c:v>
                </c:pt>
                <c:pt idx="2081">
                  <c:v>2.7255313278935489E-2</c:v>
                </c:pt>
                <c:pt idx="2082">
                  <c:v>2.7251436843283017E-2</c:v>
                </c:pt>
                <c:pt idx="2083">
                  <c:v>2.7247558135607974E-2</c:v>
                </c:pt>
                <c:pt idx="2084">
                  <c:v>2.7243677155830426E-2</c:v>
                </c:pt>
                <c:pt idx="2085">
                  <c:v>2.7239793904110243E-2</c:v>
                </c:pt>
                <c:pt idx="2086">
                  <c:v>2.7235908380447427E-2</c:v>
                </c:pt>
                <c:pt idx="2087">
                  <c:v>2.7232020584682104E-2</c:v>
                </c:pt>
                <c:pt idx="2088">
                  <c:v>2.7228130516814275E-2</c:v>
                </c:pt>
                <c:pt idx="2089">
                  <c:v>2.7223125662843017E-2</c:v>
                </c:pt>
                <c:pt idx="2090">
                  <c:v>2.7219230401929195E-2</c:v>
                </c:pt>
                <c:pt idx="2091">
                  <c:v>2.7215332868912867E-2</c:v>
                </c:pt>
                <c:pt idx="2092">
                  <c:v>2.7211433064113777E-2</c:v>
                </c:pt>
                <c:pt idx="2093">
                  <c:v>2.7207530987132245E-2</c:v>
                </c:pt>
                <c:pt idx="2094">
                  <c:v>2.7203626638288014E-2</c:v>
                </c:pt>
                <c:pt idx="2095">
                  <c:v>2.7199720017261342E-2</c:v>
                </c:pt>
                <c:pt idx="2096">
                  <c:v>2.7195811124451907E-2</c:v>
                </c:pt>
                <c:pt idx="2097">
                  <c:v>2.7191899959460031E-2</c:v>
                </c:pt>
                <c:pt idx="2098">
                  <c:v>2.7187986522445584E-2</c:v>
                </c:pt>
                <c:pt idx="2099">
                  <c:v>2.7184070813488503E-2</c:v>
                </c:pt>
                <c:pt idx="2100">
                  <c:v>2.7180152832588789E-2</c:v>
                </c:pt>
                <c:pt idx="2101">
                  <c:v>2.7178469447157738E-2</c:v>
                </c:pt>
                <c:pt idx="2102">
                  <c:v>2.7172310054641713E-2</c:v>
                </c:pt>
                <c:pt idx="2103">
                  <c:v>2.7168385257754224E-2</c:v>
                </c:pt>
                <c:pt idx="2104">
                  <c:v>2.7164458188764229E-2</c:v>
                </c:pt>
                <c:pt idx="2105">
                  <c:v>2.7160528847671728E-2</c:v>
                </c:pt>
                <c:pt idx="2106">
                  <c:v>2.7156597234716529E-2</c:v>
                </c:pt>
                <c:pt idx="2107">
                  <c:v>2.7152663349818695E-2</c:v>
                </c:pt>
                <c:pt idx="2108">
                  <c:v>2.7148727192818356E-2</c:v>
                </c:pt>
                <c:pt idx="2109">
                  <c:v>2.7144788763795447E-2</c:v>
                </c:pt>
                <c:pt idx="2110">
                  <c:v>2.7140848062909839E-2</c:v>
                </c:pt>
                <c:pt idx="2111">
                  <c:v>2.7136905089921726E-2</c:v>
                </c:pt>
                <c:pt idx="2112">
                  <c:v>2.7132959844911042E-2</c:v>
                </c:pt>
                <c:pt idx="2113">
                  <c:v>2.7129012327797852E-2</c:v>
                </c:pt>
                <c:pt idx="2114">
                  <c:v>2.7125062538901901E-2</c:v>
                </c:pt>
                <c:pt idx="2115">
                  <c:v>2.7121110477903443E-2</c:v>
                </c:pt>
                <c:pt idx="2116">
                  <c:v>2.7117156144802479E-2</c:v>
                </c:pt>
                <c:pt idx="2117">
                  <c:v>2.7113199539758881E-2</c:v>
                </c:pt>
                <c:pt idx="2118">
                  <c:v>2.7109240662772649E-2</c:v>
                </c:pt>
                <c:pt idx="2119">
                  <c:v>2.7105279513843783E-2</c:v>
                </c:pt>
                <c:pt idx="2120">
                  <c:v>2.7101316092732475E-2</c:v>
                </c:pt>
                <c:pt idx="2121">
                  <c:v>2.7097350399758469E-2</c:v>
                </c:pt>
                <c:pt idx="2122">
                  <c:v>2.7094287209656898E-2</c:v>
                </c:pt>
                <c:pt idx="2123">
                  <c:v>2.7089412197582874E-2</c:v>
                </c:pt>
                <c:pt idx="2124">
                  <c:v>2.7085439688541157E-2</c:v>
                </c:pt>
                <c:pt idx="2125">
                  <c:v>2.7081464907636743E-2</c:v>
                </c:pt>
                <c:pt idx="2126">
                  <c:v>2.7080424334041453E-2</c:v>
                </c:pt>
                <c:pt idx="2127">
                  <c:v>2.7075709514974289E-2</c:v>
                </c:pt>
                <c:pt idx="2128">
                  <c:v>2.7069526932388399E-2</c:v>
                </c:pt>
                <c:pt idx="2129">
                  <c:v>2.7065543063393704E-2</c:v>
                </c:pt>
                <c:pt idx="2130">
                  <c:v>2.706155692237644E-2</c:v>
                </c:pt>
                <c:pt idx="2131">
                  <c:v>2.7057568509176733E-2</c:v>
                </c:pt>
                <c:pt idx="2132">
                  <c:v>2.7053577824194264E-2</c:v>
                </c:pt>
                <c:pt idx="2133">
                  <c:v>2.7049584867109289E-2</c:v>
                </c:pt>
                <c:pt idx="2134">
                  <c:v>2.704558963808168E-2</c:v>
                </c:pt>
                <c:pt idx="2135">
                  <c:v>2.7041592136951564E-2</c:v>
                </c:pt>
                <c:pt idx="2136">
                  <c:v>2.7037592363958751E-2</c:v>
                </c:pt>
                <c:pt idx="2137">
                  <c:v>2.7033590318863432E-2</c:v>
                </c:pt>
                <c:pt idx="2138">
                  <c:v>2.7029586001745542E-2</c:v>
                </c:pt>
                <c:pt idx="2139">
                  <c:v>2.7025579412764955E-2</c:v>
                </c:pt>
                <c:pt idx="2140">
                  <c:v>2.7021570551601926E-2</c:v>
                </c:pt>
                <c:pt idx="2141">
                  <c:v>2.7017559418576198E-2</c:v>
                </c:pt>
                <c:pt idx="2142">
                  <c:v>2.7016452887341558E-2</c:v>
                </c:pt>
                <c:pt idx="2143">
                  <c:v>2.7009530336457033E-2</c:v>
                </c:pt>
                <c:pt idx="2144">
                  <c:v>2.7005512387363595E-2</c:v>
                </c:pt>
                <c:pt idx="2145">
                  <c:v>2.7001492166167651E-2</c:v>
                </c:pt>
                <c:pt idx="2146">
                  <c:v>2.6997469673109009E-2</c:v>
                </c:pt>
                <c:pt idx="2147">
                  <c:v>2.6993444908187669E-2</c:v>
                </c:pt>
                <c:pt idx="2148">
                  <c:v>2.6989417871003951E-2</c:v>
                </c:pt>
                <c:pt idx="2149">
                  <c:v>2.6985388561877599E-2</c:v>
                </c:pt>
                <c:pt idx="2150">
                  <c:v>2.6981356980808613E-2</c:v>
                </c:pt>
                <c:pt idx="2151">
                  <c:v>2.6977323127717057E-2</c:v>
                </c:pt>
                <c:pt idx="2152">
                  <c:v>2.697328700260293E-2</c:v>
                </c:pt>
                <c:pt idx="2153">
                  <c:v>2.6969248605466234E-2</c:v>
                </c:pt>
                <c:pt idx="2154">
                  <c:v>2.696520793646684E-2</c:v>
                </c:pt>
                <c:pt idx="2155">
                  <c:v>2.6961164995364939E-2</c:v>
                </c:pt>
                <c:pt idx="2156">
                  <c:v>2.6957119782320405E-2</c:v>
                </c:pt>
                <c:pt idx="2157">
                  <c:v>2.69530722972533E-2</c:v>
                </c:pt>
                <c:pt idx="2158">
                  <c:v>2.6949022540083689E-2</c:v>
                </c:pt>
                <c:pt idx="2159">
                  <c:v>2.694497051105138E-2</c:v>
                </c:pt>
                <c:pt idx="2160">
                  <c:v>2.6940916209916566E-2</c:v>
                </c:pt>
                <c:pt idx="2161">
                  <c:v>2.6936859636839117E-2</c:v>
                </c:pt>
                <c:pt idx="2162">
                  <c:v>2.6932800791739098E-2</c:v>
                </c:pt>
                <c:pt idx="2163">
                  <c:v>2.6928739674616509E-2</c:v>
                </c:pt>
                <c:pt idx="2164">
                  <c:v>2.692467628547135E-2</c:v>
                </c:pt>
                <c:pt idx="2165">
                  <c:v>2.6920610624463492E-2</c:v>
                </c:pt>
                <c:pt idx="2166">
                  <c:v>2.6916542691433065E-2</c:v>
                </c:pt>
                <c:pt idx="2167">
                  <c:v>2.6912472486220196E-2</c:v>
                </c:pt>
                <c:pt idx="2168">
                  <c:v>2.6908400009224565E-2</c:v>
                </c:pt>
                <c:pt idx="2169">
                  <c:v>2.6904325260046491E-2</c:v>
                </c:pt>
                <c:pt idx="2170">
                  <c:v>2.690024823900572E-2</c:v>
                </c:pt>
                <c:pt idx="2171">
                  <c:v>2.6896168945862442E-2</c:v>
                </c:pt>
                <c:pt idx="2172">
                  <c:v>2.6892929507811303E-2</c:v>
                </c:pt>
                <c:pt idx="2173">
                  <c:v>2.6888003543827921E-2</c:v>
                </c:pt>
                <c:pt idx="2174">
                  <c:v>2.6884757042759944E-2</c:v>
                </c:pt>
                <c:pt idx="2175">
                  <c:v>2.6879829053623183E-2</c:v>
                </c:pt>
                <c:pt idx="2176">
                  <c:v>2.6875738400526927E-2</c:v>
                </c:pt>
                <c:pt idx="2177">
                  <c:v>2.6871645475408101E-2</c:v>
                </c:pt>
                <c:pt idx="2178">
                  <c:v>2.6871099995666725E-2</c:v>
                </c:pt>
                <c:pt idx="2179">
                  <c:v>2.6860524654583884E-2</c:v>
                </c:pt>
                <c:pt idx="2180">
                  <c:v>2.6860185113681823E-2</c:v>
                </c:pt>
                <c:pt idx="2181">
                  <c:v>2.6856790311049483E-2</c:v>
                </c:pt>
                <c:pt idx="2182">
                  <c:v>2.685197629272551E-2</c:v>
                </c:pt>
                <c:pt idx="2183">
                  <c:v>2.6847868473893755E-2</c:v>
                </c:pt>
                <c:pt idx="2184">
                  <c:v>2.6843758382799621E-2</c:v>
                </c:pt>
                <c:pt idx="2185">
                  <c:v>2.6839646019443109E-2</c:v>
                </c:pt>
                <c:pt idx="2186">
                  <c:v>2.6836237511647099E-2</c:v>
                </c:pt>
                <c:pt idx="2187">
                  <c:v>2.6831414476022886E-2</c:v>
                </c:pt>
                <c:pt idx="2188">
                  <c:v>2.6827295295959175E-2</c:v>
                </c:pt>
                <c:pt idx="2189">
                  <c:v>2.6823173843659731E-2</c:v>
                </c:pt>
                <c:pt idx="2190">
                  <c:v>2.6819050119097909E-2</c:v>
                </c:pt>
                <c:pt idx="2191">
                  <c:v>2.6814924122327E-2</c:v>
                </c:pt>
                <c:pt idx="2192">
                  <c:v>2.6810795853320357E-2</c:v>
                </c:pt>
                <c:pt idx="2193">
                  <c:v>2.6802898807689601E-2</c:v>
                </c:pt>
                <c:pt idx="2194">
                  <c:v>2.6802532498519938E-2</c:v>
                </c:pt>
                <c:pt idx="2195">
                  <c:v>2.6798397412779451E-2</c:v>
                </c:pt>
                <c:pt idx="2196">
                  <c:v>2.6794961485570035E-2</c:v>
                </c:pt>
                <c:pt idx="2197">
                  <c:v>2.6790120424511343E-2</c:v>
                </c:pt>
                <c:pt idx="2198">
                  <c:v>2.6785978522037013E-2</c:v>
                </c:pt>
                <c:pt idx="2199">
                  <c:v>2.6781834347353595E-2</c:v>
                </c:pt>
                <c:pt idx="2200">
                  <c:v>2.6778387448966878E-2</c:v>
                </c:pt>
                <c:pt idx="2201">
                  <c:v>2.6773539181199624E-2</c:v>
                </c:pt>
                <c:pt idx="2202">
                  <c:v>2.6769388189755716E-2</c:v>
                </c:pt>
                <c:pt idx="2203">
                  <c:v>2.6765234926076076E-2</c:v>
                </c:pt>
                <c:pt idx="2204">
                  <c:v>2.6761079390134057E-2</c:v>
                </c:pt>
                <c:pt idx="2205">
                  <c:v>2.67576187750862E-2</c:v>
                </c:pt>
                <c:pt idx="2206">
                  <c:v>2.6752761501649402E-2</c:v>
                </c:pt>
                <c:pt idx="2207">
                  <c:v>2.674859914902683E-2</c:v>
                </c:pt>
                <c:pt idx="2208">
                  <c:v>2.6744434524115235E-2</c:v>
                </c:pt>
                <c:pt idx="2209">
                  <c:v>2.6740267627047842E-2</c:v>
                </c:pt>
                <c:pt idx="2210">
                  <c:v>2.6736098457718072E-2</c:v>
                </c:pt>
                <c:pt idx="2211">
                  <c:v>2.6731927016125923E-2</c:v>
                </c:pt>
                <c:pt idx="2212">
                  <c:v>2.6727753302324686E-2</c:v>
                </c:pt>
                <c:pt idx="2213">
                  <c:v>2.6724270734237443E-2</c:v>
                </c:pt>
                <c:pt idx="2214">
                  <c:v>2.6720092003555962E-2</c:v>
                </c:pt>
                <c:pt idx="2215">
                  <c:v>2.6715218527399998E-2</c:v>
                </c:pt>
                <c:pt idx="2216">
                  <c:v>2.671103572470912E-2</c:v>
                </c:pt>
                <c:pt idx="2217">
                  <c:v>2.6706850649702574E-2</c:v>
                </c:pt>
                <c:pt idx="2218">
                  <c:v>2.670266330248694E-2</c:v>
                </c:pt>
                <c:pt idx="2219">
                  <c:v>2.6699164264654129E-2</c:v>
                </c:pt>
                <c:pt idx="2220">
                  <c:v>2.6694281791321828E-2</c:v>
                </c:pt>
                <c:pt idx="2221">
                  <c:v>2.6690087627398995E-2</c:v>
                </c:pt>
                <c:pt idx="2222">
                  <c:v>2.6685891191213784E-2</c:v>
                </c:pt>
                <c:pt idx="2223">
                  <c:v>2.6681692482819486E-2</c:v>
                </c:pt>
                <c:pt idx="2224">
                  <c:v>2.6674314329504512E-2</c:v>
                </c:pt>
                <c:pt idx="2225">
                  <c:v>2.667328824932369E-2</c:v>
                </c:pt>
                <c:pt idx="2226">
                  <c:v>2.6669082724168902E-2</c:v>
                </c:pt>
                <c:pt idx="2227">
                  <c:v>2.6664874926858317E-2</c:v>
                </c:pt>
                <c:pt idx="2228">
                  <c:v>2.6660664857312E-2</c:v>
                </c:pt>
                <c:pt idx="2229">
                  <c:v>2.6656452515529949E-2</c:v>
                </c:pt>
                <c:pt idx="2230">
                  <c:v>2.6653608631100667E-2</c:v>
                </c:pt>
                <c:pt idx="2231">
                  <c:v>2.6648705911238579E-2</c:v>
                </c:pt>
                <c:pt idx="2232">
                  <c:v>2.6643801856716109E-2</c:v>
                </c:pt>
                <c:pt idx="2233">
                  <c:v>2.6640264372750355E-2</c:v>
                </c:pt>
                <c:pt idx="2234">
                  <c:v>2.6635356723030412E-2</c:v>
                </c:pt>
                <c:pt idx="2235">
                  <c:v>2.6631130747807319E-2</c:v>
                </c:pt>
                <c:pt idx="2236">
                  <c:v>2.6626902500401783E-2</c:v>
                </c:pt>
                <c:pt idx="2237">
                  <c:v>2.662267198073387E-2</c:v>
                </c:pt>
                <c:pt idx="2238">
                  <c:v>2.6619120760389414E-2</c:v>
                </c:pt>
                <c:pt idx="2239">
                  <c:v>2.6614204124744134E-2</c:v>
                </c:pt>
                <c:pt idx="2240">
                  <c:v>2.6609966788422312E-2</c:v>
                </c:pt>
                <c:pt idx="2241">
                  <c:v>2.6605727179864758E-2</c:v>
                </c:pt>
                <c:pt idx="2242">
                  <c:v>2.6601485299018179E-2</c:v>
                </c:pt>
                <c:pt idx="2243">
                  <c:v>2.6597241145989159E-2</c:v>
                </c:pt>
                <c:pt idx="2244">
                  <c:v>2.6589210245484551E-2</c:v>
                </c:pt>
                <c:pt idx="2245">
                  <c:v>2.6588746023250565E-2</c:v>
                </c:pt>
                <c:pt idx="2246">
                  <c:v>2.6584495053540991E-2</c:v>
                </c:pt>
                <c:pt idx="2247">
                  <c:v>2.6580241811569039E-2</c:v>
                </c:pt>
                <c:pt idx="2248">
                  <c:v>2.6576663109594278E-2</c:v>
                </c:pt>
                <c:pt idx="2249">
                  <c:v>2.6571728510971226E-2</c:v>
                </c:pt>
                <c:pt idx="2250">
                  <c:v>2.6567468452345366E-2</c:v>
                </c:pt>
                <c:pt idx="2251">
                  <c:v>2.6563206121483773E-2</c:v>
                </c:pt>
                <c:pt idx="2252">
                  <c:v>2.6559616423551535E-2</c:v>
                </c:pt>
                <c:pt idx="2253">
                  <c:v>2.6554674643106679E-2</c:v>
                </c:pt>
                <c:pt idx="2254">
                  <c:v>2.6550405495537888E-2</c:v>
                </c:pt>
                <c:pt idx="2255">
                  <c:v>2.6546134075760008E-2</c:v>
                </c:pt>
                <c:pt idx="2256">
                  <c:v>2.6541860383799687E-2</c:v>
                </c:pt>
                <c:pt idx="2257">
                  <c:v>2.6537584419576987E-2</c:v>
                </c:pt>
                <c:pt idx="2258">
                  <c:v>2.6533306183118555E-2</c:v>
                </c:pt>
                <c:pt idx="2259">
                  <c:v>2.652902567447768E-2</c:v>
                </c:pt>
                <c:pt idx="2260">
                  <c:v>2.6524742893574427E-2</c:v>
                </c:pt>
                <c:pt idx="2261">
                  <c:v>2.6520457840462086E-2</c:v>
                </c:pt>
                <c:pt idx="2262">
                  <c:v>2.6516170515060722E-2</c:v>
                </c:pt>
                <c:pt idx="2263">
                  <c:v>2.6511880917530206E-2</c:v>
                </c:pt>
                <c:pt idx="2264">
                  <c:v>2.6507589047763958E-2</c:v>
                </c:pt>
                <c:pt idx="2265">
                  <c:v>2.6503963600141844E-2</c:v>
                </c:pt>
                <c:pt idx="2266">
                  <c:v>2.6499666707320291E-2</c:v>
                </c:pt>
                <c:pt idx="2267">
                  <c:v>2.6494699804997524E-2</c:v>
                </c:pt>
                <c:pt idx="2268">
                  <c:v>2.6490398846341634E-2</c:v>
                </c:pt>
                <c:pt idx="2269">
                  <c:v>2.6486095615396721E-2</c:v>
                </c:pt>
                <c:pt idx="2270">
                  <c:v>2.6481790112269366E-2</c:v>
                </c:pt>
                <c:pt idx="2271">
                  <c:v>2.6478148158217696E-2</c:v>
                </c:pt>
                <c:pt idx="2272">
                  <c:v>2.6473172289334101E-2</c:v>
                </c:pt>
                <c:pt idx="2273">
                  <c:v>2.6468859969499547E-2</c:v>
                </c:pt>
                <c:pt idx="2274">
                  <c:v>2.6464545377509197E-2</c:v>
                </c:pt>
                <c:pt idx="2275">
                  <c:v>2.6460228513283113E-2</c:v>
                </c:pt>
                <c:pt idx="2276">
                  <c:v>2.6452731146742181E-2</c:v>
                </c:pt>
                <c:pt idx="2277">
                  <c:v>2.6451587968123746E-2</c:v>
                </c:pt>
                <c:pt idx="2278">
                  <c:v>2.6447264287190464E-2</c:v>
                </c:pt>
                <c:pt idx="2279">
                  <c:v>2.6442938334074739E-2</c:v>
                </c:pt>
                <c:pt idx="2280">
                  <c:v>2.6438610108696636E-2</c:v>
                </c:pt>
                <c:pt idx="2281">
                  <c:v>2.6434279611162737E-2</c:v>
                </c:pt>
                <c:pt idx="2282">
                  <c:v>2.6431267914142964E-2</c:v>
                </c:pt>
                <c:pt idx="2283">
                  <c:v>2.6426271861959005E-2</c:v>
                </c:pt>
                <c:pt idx="2284">
                  <c:v>2.6421274485093349E-2</c:v>
                </c:pt>
                <c:pt idx="2285">
                  <c:v>2.6417593999870093E-2</c:v>
                </c:pt>
                <c:pt idx="2286">
                  <c:v>2.6412593040010535E-2</c:v>
                </c:pt>
                <c:pt idx="2287">
                  <c:v>2.6408248909142173E-2</c:v>
                </c:pt>
                <c:pt idx="2288">
                  <c:v>2.6403902506011434E-2</c:v>
                </c:pt>
                <c:pt idx="2289">
                  <c:v>2.6399553830698252E-2</c:v>
                </c:pt>
                <c:pt idx="2290">
                  <c:v>2.6395859578887126E-2</c:v>
                </c:pt>
                <c:pt idx="2291">
                  <c:v>2.6390849663391336E-2</c:v>
                </c:pt>
                <c:pt idx="2292">
                  <c:v>2.6386494171450892E-2</c:v>
                </c:pt>
                <c:pt idx="2293">
                  <c:v>2.6382136407248069E-2</c:v>
                </c:pt>
                <c:pt idx="2294">
                  <c:v>2.6377776370836159E-2</c:v>
                </c:pt>
                <c:pt idx="2295">
                  <c:v>2.6373414062215161E-2</c:v>
                </c:pt>
                <c:pt idx="2296">
                  <c:v>2.6369049481385076E-2</c:v>
                </c:pt>
                <c:pt idx="2297">
                  <c:v>2.6364682628319258E-2</c:v>
                </c:pt>
                <c:pt idx="2298">
                  <c:v>2.6360313503017707E-2</c:v>
                </c:pt>
                <c:pt idx="2299">
                  <c:v>2.6352138935541447E-2</c:v>
                </c:pt>
                <c:pt idx="2300">
                  <c:v>2.6351568435840633E-2</c:v>
                </c:pt>
                <c:pt idx="2301">
                  <c:v>2.6347843887584155E-2</c:v>
                </c:pt>
                <c:pt idx="2302">
                  <c:v>2.6342814279747273E-2</c:v>
                </c:pt>
                <c:pt idx="2303">
                  <c:v>2.633843379342693E-2</c:v>
                </c:pt>
                <c:pt idx="2304">
                  <c:v>2.6334700980121806E-2</c:v>
                </c:pt>
                <c:pt idx="2305">
                  <c:v>2.6329666004079044E-2</c:v>
                </c:pt>
                <c:pt idx="2306">
                  <c:v>2.6325278701104793E-2</c:v>
                </c:pt>
                <c:pt idx="2307">
                  <c:v>2.6320889125894809E-2</c:v>
                </c:pt>
                <c:pt idx="2308">
                  <c:v>2.6316497278475737E-2</c:v>
                </c:pt>
                <c:pt idx="2309">
                  <c:v>2.6312103158820932E-2</c:v>
                </c:pt>
                <c:pt idx="2310">
                  <c:v>2.630770676701033E-2</c:v>
                </c:pt>
                <c:pt idx="2311">
                  <c:v>2.6303308102963996E-2</c:v>
                </c:pt>
                <c:pt idx="2312">
                  <c:v>2.6298907166681929E-2</c:v>
                </c:pt>
                <c:pt idx="2313">
                  <c:v>2.6294503958164128E-2</c:v>
                </c:pt>
                <c:pt idx="2314">
                  <c:v>2.6290098477490531E-2</c:v>
                </c:pt>
                <c:pt idx="2315">
                  <c:v>2.6285690724607846E-2</c:v>
                </c:pt>
                <c:pt idx="2316">
                  <c:v>2.6281280699462783E-2</c:v>
                </c:pt>
                <c:pt idx="2317">
                  <c:v>2.6277512059302843E-2</c:v>
                </c:pt>
                <c:pt idx="2318">
                  <c:v>2.627309700530045E-2</c:v>
                </c:pt>
                <c:pt idx="2319">
                  <c:v>2.6268036990853005E-2</c:v>
                </c:pt>
                <c:pt idx="2320">
                  <c:v>2.6263617876871592E-2</c:v>
                </c:pt>
                <c:pt idx="2321">
                  <c:v>2.6259196490734382E-2</c:v>
                </c:pt>
                <c:pt idx="2322">
                  <c:v>2.6254772832361439E-2</c:v>
                </c:pt>
                <c:pt idx="2323">
                  <c:v>2.6250346901752764E-2</c:v>
                </c:pt>
                <c:pt idx="2324">
                  <c:v>2.6246558962377264E-2</c:v>
                </c:pt>
                <c:pt idx="2325">
                  <c:v>2.6241488223934795E-2</c:v>
                </c:pt>
                <c:pt idx="2326">
                  <c:v>2.6237055476725502E-2</c:v>
                </c:pt>
                <c:pt idx="2327">
                  <c:v>2.6232620457280476E-2</c:v>
                </c:pt>
                <c:pt idx="2328">
                  <c:v>2.6228821487368492E-2</c:v>
                </c:pt>
                <c:pt idx="2329">
                  <c:v>2.6223743601816452E-2</c:v>
                </c:pt>
                <c:pt idx="2330">
                  <c:v>2.6219301765770808E-2</c:v>
                </c:pt>
                <c:pt idx="2331">
                  <c:v>2.6214857657516077E-2</c:v>
                </c:pt>
                <c:pt idx="2332">
                  <c:v>2.6210411277052259E-2</c:v>
                </c:pt>
                <c:pt idx="2333">
                  <c:v>2.6205962624352708E-2</c:v>
                </c:pt>
                <c:pt idx="2334">
                  <c:v>2.6201511699470714E-2</c:v>
                </c:pt>
                <c:pt idx="2335">
                  <c:v>2.6193878141111959E-2</c:v>
                </c:pt>
                <c:pt idx="2336">
                  <c:v>2.6188787673824265E-2</c:v>
                </c:pt>
                <c:pt idx="2337">
                  <c:v>2.6184329607108481E-2</c:v>
                </c:pt>
                <c:pt idx="2338">
                  <c:v>2.6179869268450062E-2</c:v>
                </c:pt>
                <c:pt idx="2339">
                  <c:v>2.6175406657769074E-2</c:v>
                </c:pt>
                <c:pt idx="2340">
                  <c:v>2.6170941775065515E-2</c:v>
                </c:pt>
                <c:pt idx="2341">
                  <c:v>2.6166474620419322E-2</c:v>
                </c:pt>
                <c:pt idx="2342">
                  <c:v>2.6162005193830495E-2</c:v>
                </c:pt>
                <c:pt idx="2343">
                  <c:v>2.6157533495139162E-2</c:v>
                </c:pt>
                <c:pt idx="2344">
                  <c:v>2.6153059524505196E-2</c:v>
                </c:pt>
                <c:pt idx="2345">
                  <c:v>2.6148583282008531E-2</c:v>
                </c:pt>
                <c:pt idx="2346">
                  <c:v>2.614410476740936E-2</c:v>
                </c:pt>
                <c:pt idx="2347">
                  <c:v>2.6139623980787619E-2</c:v>
                </c:pt>
                <c:pt idx="2348">
                  <c:v>2.6135140922223243E-2</c:v>
                </c:pt>
                <c:pt idx="2349">
                  <c:v>2.6129373651402332E-2</c:v>
                </c:pt>
                <c:pt idx="2350">
                  <c:v>2.6124885399632092E-2</c:v>
                </c:pt>
                <c:pt idx="2351">
                  <c:v>2.6120394875999153E-2</c:v>
                </c:pt>
                <c:pt idx="2352">
                  <c:v>2.6115902080503517E-2</c:v>
                </c:pt>
                <c:pt idx="2353">
                  <c:v>2.6111407012825438E-2</c:v>
                </c:pt>
                <c:pt idx="2354">
                  <c:v>2.6106909673204726E-2</c:v>
                </c:pt>
                <c:pt idx="2355">
                  <c:v>2.6102410061721315E-2</c:v>
                </c:pt>
                <c:pt idx="2356">
                  <c:v>2.6097908178135398E-2</c:v>
                </c:pt>
                <c:pt idx="2357">
                  <c:v>2.6093404022446975E-2</c:v>
                </c:pt>
                <c:pt idx="2358">
                  <c:v>2.6088897594895855E-2</c:v>
                </c:pt>
                <c:pt idx="2359">
                  <c:v>2.6084388895482036E-2</c:v>
                </c:pt>
                <c:pt idx="2360">
                  <c:v>2.6079877923965711E-2</c:v>
                </c:pt>
                <c:pt idx="2361">
                  <c:v>2.607723017820307E-2</c:v>
                </c:pt>
                <c:pt idx="2362">
                  <c:v>2.6070849165025223E-2</c:v>
                </c:pt>
                <c:pt idx="2363">
                  <c:v>2.606633137760106E-2</c:v>
                </c:pt>
                <c:pt idx="2364">
                  <c:v>2.606181131807439E-2</c:v>
                </c:pt>
                <c:pt idx="2365">
                  <c:v>2.6057288986685023E-2</c:v>
                </c:pt>
                <c:pt idx="2366">
                  <c:v>2.6052764383273086E-2</c:v>
                </c:pt>
                <c:pt idx="2367">
                  <c:v>2.6048237507918515E-2</c:v>
                </c:pt>
                <c:pt idx="2368">
                  <c:v>2.6043708360461437E-2</c:v>
                </c:pt>
                <c:pt idx="2369">
                  <c:v>2.6039176941141662E-2</c:v>
                </c:pt>
                <c:pt idx="2370">
                  <c:v>2.6034643249879252E-2</c:v>
                </c:pt>
                <c:pt idx="2371">
                  <c:v>2.6030107286594273E-2</c:v>
                </c:pt>
                <c:pt idx="2372">
                  <c:v>2.6025569051126851E-2</c:v>
                </c:pt>
                <c:pt idx="2373">
                  <c:v>2.6021028543876668E-2</c:v>
                </c:pt>
                <c:pt idx="2374">
                  <c:v>2.601648576468385E-2</c:v>
                </c:pt>
                <c:pt idx="2375">
                  <c:v>2.6011940713228654E-2</c:v>
                </c:pt>
                <c:pt idx="2376">
                  <c:v>2.6007393390070632E-2</c:v>
                </c:pt>
                <c:pt idx="2377">
                  <c:v>2.6002843795049913E-2</c:v>
                </c:pt>
                <c:pt idx="2378">
                  <c:v>2.5998291927766815E-2</c:v>
                </c:pt>
                <c:pt idx="2379">
                  <c:v>2.5993737788541083E-2</c:v>
                </c:pt>
                <c:pt idx="2380">
                  <c:v>2.5989181377452653E-2</c:v>
                </c:pt>
                <c:pt idx="2381">
                  <c:v>2.5984622694261716E-2</c:v>
                </c:pt>
                <c:pt idx="2382">
                  <c:v>2.5980632932220971E-2</c:v>
                </c:pt>
                <c:pt idx="2383">
                  <c:v>2.597549851189207E-2</c:v>
                </c:pt>
                <c:pt idx="2384">
                  <c:v>2.5970933012953168E-2</c:v>
                </c:pt>
                <c:pt idx="2385">
                  <c:v>2.5966365241991696E-2</c:v>
                </c:pt>
                <c:pt idx="2386">
                  <c:v>2.595918272565001E-2</c:v>
                </c:pt>
                <c:pt idx="2387">
                  <c:v>2.5957787535766386E-2</c:v>
                </c:pt>
                <c:pt idx="2388">
                  <c:v>2.5952648296811986E-2</c:v>
                </c:pt>
                <c:pt idx="2389">
                  <c:v>2.5948071437760234E-2</c:v>
                </c:pt>
                <c:pt idx="2390">
                  <c:v>2.5943492306685911E-2</c:v>
                </c:pt>
                <c:pt idx="2391">
                  <c:v>2.5938910903828827E-2</c:v>
                </c:pt>
                <c:pt idx="2392">
                  <c:v>2.5934327228869236E-2</c:v>
                </c:pt>
                <c:pt idx="2393">
                  <c:v>2.5929741281967011E-2</c:v>
                </c:pt>
                <c:pt idx="2394">
                  <c:v>2.5925153063122153E-2</c:v>
                </c:pt>
                <c:pt idx="2395">
                  <c:v>2.5920562572254724E-2</c:v>
                </c:pt>
                <c:pt idx="2396">
                  <c:v>2.5915969809364725E-2</c:v>
                </c:pt>
                <c:pt idx="2397">
                  <c:v>2.5911374774452156E-2</c:v>
                </c:pt>
                <c:pt idx="2398">
                  <c:v>2.5906777467596953E-2</c:v>
                </c:pt>
                <c:pt idx="2399">
                  <c:v>2.5904590498575075E-2</c:v>
                </c:pt>
                <c:pt idx="2400">
                  <c:v>2.5897576038138581E-2</c:v>
                </c:pt>
                <c:pt idx="2401">
                  <c:v>2.5892971915215668E-2</c:v>
                </c:pt>
                <c:pt idx="2402">
                  <c:v>2.5888365520509993E-2</c:v>
                </c:pt>
                <c:pt idx="2403">
                  <c:v>2.5883756853781748E-2</c:v>
                </c:pt>
                <c:pt idx="2404">
                  <c:v>2.5879145915030932E-2</c:v>
                </c:pt>
                <c:pt idx="2405">
                  <c:v>2.5874532704337483E-2</c:v>
                </c:pt>
                <c:pt idx="2406">
                  <c:v>2.5869917221781336E-2</c:v>
                </c:pt>
                <c:pt idx="2407">
                  <c:v>2.5865299467122682E-2</c:v>
                </c:pt>
                <c:pt idx="2408">
                  <c:v>2.5860679440441459E-2</c:v>
                </c:pt>
                <c:pt idx="2409">
                  <c:v>2.5856057141897537E-2</c:v>
                </c:pt>
                <c:pt idx="2410">
                  <c:v>2.5851432571251109E-2</c:v>
                </c:pt>
                <c:pt idx="2411">
                  <c:v>2.5846805728662048E-2</c:v>
                </c:pt>
                <c:pt idx="2412">
                  <c:v>2.5842176614050416E-2</c:v>
                </c:pt>
                <c:pt idx="2413">
                  <c:v>2.5839333960517852E-2</c:v>
                </c:pt>
                <c:pt idx="2414">
                  <c:v>2.5832911569159123E-2</c:v>
                </c:pt>
                <c:pt idx="2415">
                  <c:v>2.5828275638639653E-2</c:v>
                </c:pt>
                <c:pt idx="2416">
                  <c:v>2.5823637436097613E-2</c:v>
                </c:pt>
                <c:pt idx="2417">
                  <c:v>2.5818996961772811E-2</c:v>
                </c:pt>
                <c:pt idx="2418">
                  <c:v>2.5814354215345503E-2</c:v>
                </c:pt>
                <c:pt idx="2419">
                  <c:v>2.5809709196895625E-2</c:v>
                </c:pt>
                <c:pt idx="2420">
                  <c:v>2.5805061906662985E-2</c:v>
                </c:pt>
                <c:pt idx="2421">
                  <c:v>2.5800412344167967E-2</c:v>
                </c:pt>
                <c:pt idx="2422">
                  <c:v>2.579576050981025E-2</c:v>
                </c:pt>
                <c:pt idx="2423">
                  <c:v>2.57911064035099E-2</c:v>
                </c:pt>
                <c:pt idx="2424">
                  <c:v>2.5786450025266916E-2</c:v>
                </c:pt>
                <c:pt idx="2425">
                  <c:v>2.5781791375001362E-2</c:v>
                </c:pt>
                <c:pt idx="2426">
                  <c:v>2.5777130452713237E-2</c:v>
                </c:pt>
                <c:pt idx="2427">
                  <c:v>2.5772467258562415E-2</c:v>
                </c:pt>
                <c:pt idx="2428">
                  <c:v>2.5767801792389022E-2</c:v>
                </c:pt>
                <c:pt idx="2429">
                  <c:v>2.576313405419306E-2</c:v>
                </c:pt>
                <c:pt idx="2430">
                  <c:v>2.5758464043894591E-2</c:v>
                </c:pt>
                <c:pt idx="2431">
                  <c:v>2.575379176181336E-2</c:v>
                </c:pt>
                <c:pt idx="2432">
                  <c:v>2.5749117207789496E-2</c:v>
                </c:pt>
                <c:pt idx="2433">
                  <c:v>2.5744440381583189E-2</c:v>
                </c:pt>
                <c:pt idx="2434">
                  <c:v>2.5740264194160645E-2</c:v>
                </c:pt>
                <c:pt idx="2435">
                  <c:v>2.5735079913502545E-2</c:v>
                </c:pt>
                <c:pt idx="2436">
                  <c:v>2.57303962713884E-2</c:v>
                </c:pt>
                <c:pt idx="2437">
                  <c:v>2.5725710357411558E-2</c:v>
                </c:pt>
                <c:pt idx="2438">
                  <c:v>2.5723357500126554E-2</c:v>
                </c:pt>
                <c:pt idx="2439">
                  <c:v>2.5718081747108101E-2</c:v>
                </c:pt>
                <c:pt idx="2440">
                  <c:v>2.5711638983665352E-2</c:v>
                </c:pt>
                <c:pt idx="2441">
                  <c:v>2.5706943981678165E-2</c:v>
                </c:pt>
                <c:pt idx="2442">
                  <c:v>2.5702246707908216E-2</c:v>
                </c:pt>
                <c:pt idx="2443">
                  <c:v>2.5697547162035761E-2</c:v>
                </c:pt>
                <c:pt idx="2444">
                  <c:v>2.5692845344140736E-2</c:v>
                </c:pt>
                <c:pt idx="2445">
                  <c:v>2.5688141254303076E-2</c:v>
                </c:pt>
                <c:pt idx="2446">
                  <c:v>2.5683434892522783E-2</c:v>
                </c:pt>
                <c:pt idx="2447">
                  <c:v>2.5678726258799855E-2</c:v>
                </c:pt>
                <c:pt idx="2448">
                  <c:v>2.5674015353054358E-2</c:v>
                </c:pt>
                <c:pt idx="2449">
                  <c:v>2.5669302175366226E-2</c:v>
                </c:pt>
                <c:pt idx="2450">
                  <c:v>2.5664586725575589E-2</c:v>
                </c:pt>
                <c:pt idx="2451">
                  <c:v>2.5659869003922253E-2</c:v>
                </c:pt>
                <c:pt idx="2452">
                  <c:v>2.5655149010246348E-2</c:v>
                </c:pt>
                <c:pt idx="2453">
                  <c:v>2.565042674478768E-2</c:v>
                </c:pt>
                <c:pt idx="2454">
                  <c:v>2.5648005651254024E-2</c:v>
                </c:pt>
                <c:pt idx="2455">
                  <c:v>2.5640975397402954E-2</c:v>
                </c:pt>
                <c:pt idx="2456">
                  <c:v>2.5636246315956512E-2</c:v>
                </c:pt>
                <c:pt idx="2457">
                  <c:v>2.5631514962407564E-2</c:v>
                </c:pt>
                <c:pt idx="2458">
                  <c:v>2.5626781336915982E-2</c:v>
                </c:pt>
                <c:pt idx="2459">
                  <c:v>2.562204543940183E-2</c:v>
                </c:pt>
                <c:pt idx="2460">
                  <c:v>2.561730727002498E-2</c:v>
                </c:pt>
                <c:pt idx="2461">
                  <c:v>2.5612566828705496E-2</c:v>
                </c:pt>
                <c:pt idx="2462">
                  <c:v>2.5607824115123634E-2</c:v>
                </c:pt>
                <c:pt idx="2463">
                  <c:v>2.560307912975901E-2</c:v>
                </c:pt>
                <c:pt idx="2464">
                  <c:v>2.5598331872531688E-2</c:v>
                </c:pt>
                <c:pt idx="2465">
                  <c:v>2.5593582343121923E-2</c:v>
                </c:pt>
                <c:pt idx="2466">
                  <c:v>2.5588830541769525E-2</c:v>
                </c:pt>
                <c:pt idx="2467">
                  <c:v>2.5584076468554429E-2</c:v>
                </c:pt>
                <c:pt idx="2468">
                  <c:v>2.5579320123316762E-2</c:v>
                </c:pt>
                <c:pt idx="2469">
                  <c:v>2.5574561506056526E-2</c:v>
                </c:pt>
                <c:pt idx="2470">
                  <c:v>2.5569800616773719E-2</c:v>
                </c:pt>
                <c:pt idx="2471">
                  <c:v>2.5565037455788087E-2</c:v>
                </c:pt>
                <c:pt idx="2472">
                  <c:v>2.5560272022540076E-2</c:v>
                </c:pt>
                <c:pt idx="2473">
                  <c:v>2.5555504317429367E-2</c:v>
                </c:pt>
                <c:pt idx="2474">
                  <c:v>2.5550734340455961E-2</c:v>
                </c:pt>
                <c:pt idx="2475">
                  <c:v>2.5545962091300112E-2</c:v>
                </c:pt>
                <c:pt idx="2476">
                  <c:v>2.5541187570361501E-2</c:v>
                </c:pt>
                <c:pt idx="2477">
                  <c:v>2.5536410777320384E-2</c:v>
                </c:pt>
                <c:pt idx="2478">
                  <c:v>2.5531631712256697E-2</c:v>
                </c:pt>
                <c:pt idx="2479">
                  <c:v>2.5526850375330312E-2</c:v>
                </c:pt>
                <c:pt idx="2480">
                  <c:v>2.5522066766301421E-2</c:v>
                </c:pt>
                <c:pt idx="2481">
                  <c:v>2.5517280885409832E-2</c:v>
                </c:pt>
                <c:pt idx="2482">
                  <c:v>2.5512492732655545E-2</c:v>
                </c:pt>
                <c:pt idx="2483">
                  <c:v>2.5507702307718816E-2</c:v>
                </c:pt>
                <c:pt idx="2484">
                  <c:v>2.5503346347033329E-2</c:v>
                </c:pt>
                <c:pt idx="2485">
                  <c:v>2.5498114642177327E-2</c:v>
                </c:pt>
                <c:pt idx="2486">
                  <c:v>2.5493751480238913E-2</c:v>
                </c:pt>
                <c:pt idx="2487">
                  <c:v>2.5488517888545559E-2</c:v>
                </c:pt>
                <c:pt idx="2488">
                  <c:v>2.5483716103895659E-2</c:v>
                </c:pt>
                <c:pt idx="2489">
                  <c:v>2.5478912047143254E-2</c:v>
                </c:pt>
                <c:pt idx="2490">
                  <c:v>2.5476898112684054E-2</c:v>
                </c:pt>
                <c:pt idx="2491">
                  <c:v>2.5465885657016685E-2</c:v>
                </c:pt>
                <c:pt idx="2492">
                  <c:v>2.546495254300396E-2</c:v>
                </c:pt>
                <c:pt idx="2493">
                  <c:v>2.546073349601885E-2</c:v>
                </c:pt>
                <c:pt idx="2494">
                  <c:v>2.5455404993106612E-2</c:v>
                </c:pt>
                <c:pt idx="2495">
                  <c:v>2.5450645036411146E-2</c:v>
                </c:pt>
                <c:pt idx="2496">
                  <c:v>2.5445894291813431E-2</c:v>
                </c:pt>
                <c:pt idx="2497">
                  <c:v>2.5441152759446695E-2</c:v>
                </c:pt>
                <c:pt idx="2498">
                  <c:v>2.5436981384541202E-2</c:v>
                </c:pt>
                <c:pt idx="2499">
                  <c:v>2.5431697331139702E-2</c:v>
                </c:pt>
                <c:pt idx="2500">
                  <c:v>2.5426983435199446E-2</c:v>
                </c:pt>
                <c:pt idx="2501">
                  <c:v>2.5422278751410232E-2</c:v>
                </c:pt>
                <c:pt idx="2502">
                  <c:v>2.541758327977206E-2</c:v>
                </c:pt>
                <c:pt idx="2503">
                  <c:v>2.541289702028493E-2</c:v>
                </c:pt>
                <c:pt idx="2504">
                  <c:v>2.5404425503650074E-2</c:v>
                </c:pt>
                <c:pt idx="2505">
                  <c:v>2.5403552137763796E-2</c:v>
                </c:pt>
                <c:pt idx="2506">
                  <c:v>2.5398893514756438E-2</c:v>
                </c:pt>
                <c:pt idx="2507">
                  <c:v>2.5394244103873476E-2</c:v>
                </c:pt>
                <c:pt idx="2508">
                  <c:v>2.5390168126451229E-2</c:v>
                </c:pt>
                <c:pt idx="2509">
                  <c:v>2.5384972918507387E-2</c:v>
                </c:pt>
                <c:pt idx="2510">
                  <c:v>2.5380351144104196E-2</c:v>
                </c:pt>
                <c:pt idx="2511">
                  <c:v>2.5375738581745466E-2</c:v>
                </c:pt>
                <c:pt idx="2512">
                  <c:v>2.5371700783196616E-2</c:v>
                </c:pt>
                <c:pt idx="2513">
                  <c:v>2.5366541093587713E-2</c:v>
                </c:pt>
                <c:pt idx="2514">
                  <c:v>2.5361956167655464E-2</c:v>
                </c:pt>
                <c:pt idx="2515">
                  <c:v>2.5357380453927547E-2</c:v>
                </c:pt>
                <c:pt idx="2516">
                  <c:v>2.5352813952324027E-2</c:v>
                </c:pt>
                <c:pt idx="2517">
                  <c:v>2.5348256662818258E-2</c:v>
                </c:pt>
                <c:pt idx="2518">
                  <c:v>2.5343708585543467E-2</c:v>
                </c:pt>
                <c:pt idx="2519">
                  <c:v>2.5339169720313137E-2</c:v>
                </c:pt>
                <c:pt idx="2520">
                  <c:v>2.5334640067233849E-2</c:v>
                </c:pt>
                <c:pt idx="2521">
                  <c:v>2.5330119626252312E-2</c:v>
                </c:pt>
                <c:pt idx="2522">
                  <c:v>2.5325608397501753E-2</c:v>
                </c:pt>
                <c:pt idx="2523">
                  <c:v>2.5321106380795655E-2</c:v>
                </c:pt>
                <c:pt idx="2524">
                  <c:v>2.5316613576240599E-2</c:v>
                </c:pt>
                <c:pt idx="2525">
                  <c:v>2.531269993690799E-2</c:v>
                </c:pt>
                <c:pt idx="2526">
                  <c:v>2.5308225900126935E-2</c:v>
                </c:pt>
                <c:pt idx="2527">
                  <c:v>2.53031904353751E-2</c:v>
                </c:pt>
                <c:pt idx="2528">
                  <c:v>2.5298734479317631E-2</c:v>
                </c:pt>
                <c:pt idx="2529">
                  <c:v>2.5294287735384557E-2</c:v>
                </c:pt>
                <c:pt idx="2530">
                  <c:v>2.5289850203602526E-2</c:v>
                </c:pt>
                <c:pt idx="2531">
                  <c:v>2.5285993908599202E-2</c:v>
                </c:pt>
                <c:pt idx="2532">
                  <c:v>2.5281002776331718E-2</c:v>
                </c:pt>
                <c:pt idx="2533">
                  <c:v>2.5276592880949522E-2</c:v>
                </c:pt>
                <c:pt idx="2534">
                  <c:v>2.5272192197585142E-2</c:v>
                </c:pt>
                <c:pt idx="2535">
                  <c:v>2.5267800726398448E-2</c:v>
                </c:pt>
                <c:pt idx="2536">
                  <c:v>2.526039551563386E-2</c:v>
                </c:pt>
                <c:pt idx="2537">
                  <c:v>2.5259045420318316E-2</c:v>
                </c:pt>
                <c:pt idx="2538">
                  <c:v>2.5254681585478167E-2</c:v>
                </c:pt>
                <c:pt idx="2539">
                  <c:v>2.5250326962709124E-2</c:v>
                </c:pt>
                <c:pt idx="2540">
                  <c:v>2.5245981552117769E-2</c:v>
                </c:pt>
                <c:pt idx="2541">
                  <c:v>2.5241645353597519E-2</c:v>
                </c:pt>
                <c:pt idx="2542">
                  <c:v>2.5238470204179464E-2</c:v>
                </c:pt>
                <c:pt idx="2543">
                  <c:v>2.5233576836416471E-2</c:v>
                </c:pt>
                <c:pt idx="2544">
                  <c:v>2.5228692030676569E-2</c:v>
                </c:pt>
                <c:pt idx="2545">
                  <c:v>2.5224969637063221E-2</c:v>
                </c:pt>
                <c:pt idx="2546">
                  <c:v>2.5220102542622413E-2</c:v>
                </c:pt>
                <c:pt idx="2547">
                  <c:v>2.5215821616768608E-2</c:v>
                </c:pt>
                <c:pt idx="2548">
                  <c:v>2.5211549902985908E-2</c:v>
                </c:pt>
                <c:pt idx="2549">
                  <c:v>2.520728740135425E-2</c:v>
                </c:pt>
                <c:pt idx="2550">
                  <c:v>2.520361286271422E-2</c:v>
                </c:pt>
                <c:pt idx="2551">
                  <c:v>2.5198790034357543E-2</c:v>
                </c:pt>
                <c:pt idx="2552">
                  <c:v>2.5194555168992494E-2</c:v>
                </c:pt>
                <c:pt idx="2553">
                  <c:v>2.5190329515725196E-2</c:v>
                </c:pt>
                <c:pt idx="2554">
                  <c:v>2.5186113074529004E-2</c:v>
                </c:pt>
                <c:pt idx="2555">
                  <c:v>2.5181905845483854E-2</c:v>
                </c:pt>
                <c:pt idx="2556">
                  <c:v>2.5177707828536455E-2</c:v>
                </c:pt>
                <c:pt idx="2557">
                  <c:v>2.5173519023633517E-2</c:v>
                </c:pt>
                <c:pt idx="2558">
                  <c:v>2.5169339430881621E-2</c:v>
                </c:pt>
                <c:pt idx="2559">
                  <c:v>2.5161625828884482E-2</c:v>
                </c:pt>
                <c:pt idx="2560">
                  <c:v>2.5161007881617792E-2</c:v>
                </c:pt>
                <c:pt idx="2561">
                  <c:v>2.5157438684992872E-2</c:v>
                </c:pt>
                <c:pt idx="2562">
                  <c:v>2.5152713180718322E-2</c:v>
                </c:pt>
                <c:pt idx="2563">
                  <c:v>2.5148579648401892E-2</c:v>
                </c:pt>
                <c:pt idx="2564">
                  <c:v>2.5145039195937358E-2</c:v>
                </c:pt>
                <c:pt idx="2565">
                  <c:v>2.5140340220008994E-2</c:v>
                </c:pt>
                <c:pt idx="2566">
                  <c:v>2.5136234323985818E-2</c:v>
                </c:pt>
                <c:pt idx="2567">
                  <c:v>2.5132137640033747E-2</c:v>
                </c:pt>
                <c:pt idx="2568">
                  <c:v>2.5128050168152782E-2</c:v>
                </c:pt>
                <c:pt idx="2569">
                  <c:v>2.5123971908369569E-2</c:v>
                </c:pt>
                <c:pt idx="2570">
                  <c:v>2.5119902860657461E-2</c:v>
                </c:pt>
                <c:pt idx="2571">
                  <c:v>2.511584302501646E-2</c:v>
                </c:pt>
                <c:pt idx="2572">
                  <c:v>2.5111792401446564E-2</c:v>
                </c:pt>
                <c:pt idx="2573">
                  <c:v>2.5107750990027711E-2</c:v>
                </c:pt>
                <c:pt idx="2574">
                  <c:v>2.5103718790626672E-2</c:v>
                </c:pt>
                <c:pt idx="2575">
                  <c:v>2.5099695803350031E-2</c:v>
                </c:pt>
                <c:pt idx="2576">
                  <c:v>2.5095682028117849E-2</c:v>
                </c:pt>
                <c:pt idx="2577">
                  <c:v>2.5092266205239966E-2</c:v>
                </c:pt>
                <c:pt idx="2578">
                  <c:v>2.5088271233786319E-2</c:v>
                </c:pt>
                <c:pt idx="2579">
                  <c:v>2.5083695974821296E-2</c:v>
                </c:pt>
                <c:pt idx="2580">
                  <c:v>2.5079719047926829E-2</c:v>
                </c:pt>
                <c:pt idx="2581">
                  <c:v>2.5075751333103469E-2</c:v>
                </c:pt>
                <c:pt idx="2582">
                  <c:v>2.5071792830324569E-2</c:v>
                </c:pt>
                <c:pt idx="2583">
                  <c:v>2.5068434567916409E-2</c:v>
                </c:pt>
                <c:pt idx="2584">
                  <c:v>2.5063903460953441E-2</c:v>
                </c:pt>
                <c:pt idx="2585">
                  <c:v>2.5059972594387858E-2</c:v>
                </c:pt>
                <c:pt idx="2586">
                  <c:v>2.5056050939840091E-2</c:v>
                </c:pt>
                <c:pt idx="2587">
                  <c:v>2.5052138497443366E-2</c:v>
                </c:pt>
                <c:pt idx="2588">
                  <c:v>2.504882822091048E-2</c:v>
                </c:pt>
                <c:pt idx="2589">
                  <c:v>2.5044341248783297E-2</c:v>
                </c:pt>
                <c:pt idx="2590">
                  <c:v>2.5040456442519954E-2</c:v>
                </c:pt>
                <c:pt idx="2591">
                  <c:v>2.5036580848381007E-2</c:v>
                </c:pt>
                <c:pt idx="2592">
                  <c:v>2.5032714466286521E-2</c:v>
                </c:pt>
                <c:pt idx="2593">
                  <c:v>2.5028857296236495E-2</c:v>
                </c:pt>
                <c:pt idx="2594">
                  <c:v>2.502500933823093E-2</c:v>
                </c:pt>
                <c:pt idx="2595">
                  <c:v>2.5018932454248244E-2</c:v>
                </c:pt>
                <c:pt idx="2596">
                  <c:v>2.5014510367951104E-2</c:v>
                </c:pt>
                <c:pt idx="2597">
                  <c:v>2.5010693208642465E-2</c:v>
                </c:pt>
                <c:pt idx="2598">
                  <c:v>2.5006342019233685E-2</c:v>
                </c:pt>
                <c:pt idx="2599">
                  <c:v>2.500308652208183E-2</c:v>
                </c:pt>
                <c:pt idx="2600">
                  <c:v>2.4999296994829834E-2</c:v>
                </c:pt>
                <c:pt idx="2601">
                  <c:v>2.4995516678290031E-2</c:v>
                </c:pt>
                <c:pt idx="2602">
                  <c:v>2.4991207594959874E-2</c:v>
                </c:pt>
                <c:pt idx="2603">
                  <c:v>2.4987983677187131E-2</c:v>
                </c:pt>
                <c:pt idx="2604">
                  <c:v>2.4984230992703971E-2</c:v>
                </c:pt>
                <c:pt idx="2605">
                  <c:v>2.4980487518933003E-2</c:v>
                </c:pt>
                <c:pt idx="2606">
                  <c:v>2.4976753255794293E-2</c:v>
                </c:pt>
                <c:pt idx="2607">
                  <c:v>2.4973028203607583E-2</c:v>
                </c:pt>
                <c:pt idx="2608">
                  <c:v>2.4969312361893259E-2</c:v>
                </c:pt>
                <c:pt idx="2609">
                  <c:v>2.4965605730731255E-2</c:v>
                </c:pt>
                <c:pt idx="2610">
                  <c:v>2.4960853596525112E-2</c:v>
                </c:pt>
                <c:pt idx="2611">
                  <c:v>2.4958220100943507E-2</c:v>
                </c:pt>
                <c:pt idx="2612">
                  <c:v>2.4954541102077954E-2</c:v>
                </c:pt>
                <c:pt idx="2613">
                  <c:v>2.4950347810204221E-2</c:v>
                </c:pt>
                <c:pt idx="2614">
                  <c:v>2.4947210736323555E-2</c:v>
                </c:pt>
                <c:pt idx="2615">
                  <c:v>2.4943559369434709E-2</c:v>
                </c:pt>
                <c:pt idx="2616">
                  <c:v>2.493939765709996E-2</c:v>
                </c:pt>
                <c:pt idx="2617">
                  <c:v>2.4936284267873532E-2</c:v>
                </c:pt>
                <c:pt idx="2618">
                  <c:v>2.4932660533201201E-2</c:v>
                </c:pt>
                <c:pt idx="2619">
                  <c:v>2.4929046009081191E-2</c:v>
                </c:pt>
                <c:pt idx="2620">
                  <c:v>2.4925440695513501E-2</c:v>
                </c:pt>
                <c:pt idx="2621">
                  <c:v>2.4921844592977749E-2</c:v>
                </c:pt>
                <c:pt idx="2622">
                  <c:v>2.4918257700914381E-2</c:v>
                </c:pt>
                <c:pt idx="2623">
                  <c:v>2.4914680019563207E-2</c:v>
                </c:pt>
                <c:pt idx="2624">
                  <c:v>2.4911111548924225E-2</c:v>
                </c:pt>
                <c:pt idx="2625">
                  <c:v>2.4907552288997437E-2</c:v>
                </c:pt>
                <c:pt idx="2626">
                  <c:v>2.4904002239782841E-2</c:v>
                </c:pt>
                <c:pt idx="2627">
                  <c:v>2.4900461401200502E-2</c:v>
                </c:pt>
                <c:pt idx="2628">
                  <c:v>2.4896929773410292E-2</c:v>
                </c:pt>
                <c:pt idx="2629">
                  <c:v>2.4892904905611246E-2</c:v>
                </c:pt>
                <c:pt idx="2630">
                  <c:v>2.4889393014992933E-2</c:v>
                </c:pt>
                <c:pt idx="2631">
                  <c:v>2.4886390153993077E-2</c:v>
                </c:pt>
                <c:pt idx="2632">
                  <c:v>2.488289536881183E-2</c:v>
                </c:pt>
                <c:pt idx="2633">
                  <c:v>2.4879409794502649E-2</c:v>
                </c:pt>
                <c:pt idx="2634">
                  <c:v>2.4875933430745789E-2</c:v>
                </c:pt>
                <c:pt idx="2635">
                  <c:v>2.4872466277701122E-2</c:v>
                </c:pt>
                <c:pt idx="2636">
                  <c:v>2.4868515095439747E-2</c:v>
                </c:pt>
                <c:pt idx="2637">
                  <c:v>2.4865559603588494E-2</c:v>
                </c:pt>
                <c:pt idx="2638">
                  <c:v>2.4862120082520534E-2</c:v>
                </c:pt>
                <c:pt idx="2639">
                  <c:v>2.4858689772404574E-2</c:v>
                </c:pt>
                <c:pt idx="2640">
                  <c:v>2.4854780696061951E-2</c:v>
                </c:pt>
                <c:pt idx="2641">
                  <c:v>2.4851856783669746E-2</c:v>
                </c:pt>
                <c:pt idx="2642">
                  <c:v>2.4848454105530493E-2</c:v>
                </c:pt>
                <c:pt idx="2643">
                  <c:v>2.4845060637943561E-2</c:v>
                </c:pt>
                <c:pt idx="2644">
                  <c:v>2.4841676380988886E-2</c:v>
                </c:pt>
                <c:pt idx="2645">
                  <c:v>2.483830133482634E-2</c:v>
                </c:pt>
                <c:pt idx="2646">
                  <c:v>2.4834935499375987E-2</c:v>
                </c:pt>
                <c:pt idx="2647">
                  <c:v>2.4831717169093714E-2</c:v>
                </c:pt>
                <c:pt idx="2648">
                  <c:v>2.4827754010212644E-2</c:v>
                </c:pt>
                <c:pt idx="2649">
                  <c:v>2.4824417122646381E-2</c:v>
                </c:pt>
                <c:pt idx="2650">
                  <c:v>2.4821089445552502E-2</c:v>
                </c:pt>
                <c:pt idx="2651">
                  <c:v>2.4817770979330689E-2</c:v>
                </c:pt>
                <c:pt idx="2652">
                  <c:v>2.4814461723741132E-2</c:v>
                </c:pt>
                <c:pt idx="2653">
                  <c:v>2.4811161678863769E-2</c:v>
                </c:pt>
                <c:pt idx="2654">
                  <c:v>2.4807870844378854E-2</c:v>
                </c:pt>
                <c:pt idx="2655">
                  <c:v>2.4804589221005813E-2</c:v>
                </c:pt>
                <c:pt idx="2656">
                  <c:v>2.4801316808105156E-2</c:v>
                </c:pt>
                <c:pt idx="2657">
                  <c:v>2.4798053605836756E-2</c:v>
                </c:pt>
                <c:pt idx="2658">
                  <c:v>2.4794799614280549E-2</c:v>
                </c:pt>
                <c:pt idx="2659">
                  <c:v>2.4791554833596408E-2</c:v>
                </c:pt>
                <c:pt idx="2660">
                  <c:v>2.4787396506553705E-2</c:v>
                </c:pt>
                <c:pt idx="2661">
                  <c:v>2.4784172778629099E-2</c:v>
                </c:pt>
                <c:pt idx="2662">
                  <c:v>2.4780958261576558E-2</c:v>
                </c:pt>
                <c:pt idx="2663">
                  <c:v>2.4777752955076338E-2</c:v>
                </c:pt>
                <c:pt idx="2664">
                  <c:v>2.4774556859208374E-2</c:v>
                </c:pt>
                <c:pt idx="2665">
                  <c:v>2.477136997413254E-2</c:v>
                </c:pt>
                <c:pt idx="2666">
                  <c:v>2.4768192299688963E-2</c:v>
                </c:pt>
                <c:pt idx="2667">
                  <c:v>2.4765023835877642E-2</c:v>
                </c:pt>
                <c:pt idx="2668">
                  <c:v>2.4761864582778514E-2</c:v>
                </c:pt>
                <c:pt idx="2669">
                  <c:v>2.475871454039158E-2</c:v>
                </c:pt>
                <c:pt idx="2670">
                  <c:v>2.4755573708636902E-2</c:v>
                </c:pt>
                <c:pt idx="2671">
                  <c:v>2.4752442087514481E-2</c:v>
                </c:pt>
                <c:pt idx="2672">
                  <c:v>2.4749319677184189E-2</c:v>
                </c:pt>
                <c:pt idx="2673">
                  <c:v>2.4748092220088225E-2</c:v>
                </c:pt>
                <c:pt idx="2674">
                  <c:v>2.4743102488420377E-2</c:v>
                </c:pt>
                <c:pt idx="2675">
                  <c:v>2.4740007709986855E-2</c:v>
                </c:pt>
                <c:pt idx="2676">
                  <c:v>2.4736922142425399E-2</c:v>
                </c:pt>
                <c:pt idx="2677">
                  <c:v>2.4733845785416264E-2</c:v>
                </c:pt>
                <c:pt idx="2678">
                  <c:v>2.4730778639039386E-2</c:v>
                </c:pt>
                <c:pt idx="2679">
                  <c:v>2.4727720703534573E-2</c:v>
                </c:pt>
                <c:pt idx="2680">
                  <c:v>2.4724671978502144E-2</c:v>
                </c:pt>
                <c:pt idx="2681">
                  <c:v>2.4721632464181909E-2</c:v>
                </c:pt>
                <c:pt idx="2682">
                  <c:v>2.4718602160413994E-2</c:v>
                </c:pt>
                <c:pt idx="2683">
                  <c:v>2.471558106759808E-2</c:v>
                </c:pt>
                <c:pt idx="2684">
                  <c:v>2.4712569185254551E-2</c:v>
                </c:pt>
                <c:pt idx="2685">
                  <c:v>2.4709566513703152E-2</c:v>
                </c:pt>
                <c:pt idx="2686">
                  <c:v>2.4706573052704073E-2</c:v>
                </c:pt>
                <c:pt idx="2687">
                  <c:v>2.4703588802497123E-2</c:v>
                </c:pt>
                <c:pt idx="2688">
                  <c:v>2.4700613762842494E-2</c:v>
                </c:pt>
                <c:pt idx="2689">
                  <c:v>2.4697647933900058E-2</c:v>
                </c:pt>
                <c:pt idx="2690">
                  <c:v>2.4694691315749751E-2</c:v>
                </c:pt>
                <c:pt idx="2691">
                  <c:v>2.46917439082317E-2</c:v>
                </c:pt>
                <c:pt idx="2692">
                  <c:v>2.4688805711186035E-2</c:v>
                </c:pt>
                <c:pt idx="2693">
                  <c:v>2.4685876725012434E-2</c:v>
                </c:pt>
                <c:pt idx="2694">
                  <c:v>2.468381676342446E-2</c:v>
                </c:pt>
                <c:pt idx="2695">
                  <c:v>2.468004638464194E-2</c:v>
                </c:pt>
                <c:pt idx="2696">
                  <c:v>2.4677145030365111E-2</c:v>
                </c:pt>
                <c:pt idx="2697">
                  <c:v>2.467425288688041E-2</c:v>
                </c:pt>
                <c:pt idx="2698">
                  <c:v>2.4669726699215744E-2</c:v>
                </c:pt>
                <c:pt idx="2699">
                  <c:v>2.4669367223353333E-2</c:v>
                </c:pt>
                <c:pt idx="2700">
                  <c:v>2.4665631720379722E-2</c:v>
                </c:pt>
                <c:pt idx="2701">
                  <c:v>2.4662776419503984E-2</c:v>
                </c:pt>
                <c:pt idx="2702">
                  <c:v>2.4659930329420376E-2</c:v>
                </c:pt>
                <c:pt idx="2703">
                  <c:v>2.4657093449809153E-2</c:v>
                </c:pt>
                <c:pt idx="2704">
                  <c:v>2.4654265780990059E-2</c:v>
                </c:pt>
                <c:pt idx="2705">
                  <c:v>2.4651447322883158E-2</c:v>
                </c:pt>
                <c:pt idx="2706">
                  <c:v>2.4648638075408513E-2</c:v>
                </c:pt>
                <c:pt idx="2707">
                  <c:v>2.464583803848619E-2</c:v>
                </c:pt>
                <c:pt idx="2708">
                  <c:v>2.4643047212355995E-2</c:v>
                </c:pt>
                <c:pt idx="2709">
                  <c:v>2.4640265596858058E-2</c:v>
                </c:pt>
                <c:pt idx="2710">
                  <c:v>2.4637493192152249E-2</c:v>
                </c:pt>
                <c:pt idx="2711">
                  <c:v>2.4634729997918825E-2</c:v>
                </c:pt>
                <c:pt idx="2712">
                  <c:v>2.463197601447753E-2</c:v>
                </c:pt>
                <c:pt idx="2713">
                  <c:v>2.4629231241588556E-2</c:v>
                </c:pt>
                <c:pt idx="2714">
                  <c:v>2.462908523318319E-2</c:v>
                </c:pt>
                <c:pt idx="2715">
                  <c:v>2.4623769327947187E-2</c:v>
                </c:pt>
                <c:pt idx="2716">
                  <c:v>2.4621052187194792E-2</c:v>
                </c:pt>
                <c:pt idx="2717">
                  <c:v>2.4618344256994718E-2</c:v>
                </c:pt>
                <c:pt idx="2718">
                  <c:v>2.4615645537506836E-2</c:v>
                </c:pt>
                <c:pt idx="2719">
                  <c:v>2.4612956028731148E-2</c:v>
                </c:pt>
                <c:pt idx="2720">
                  <c:v>2.4610275730667652E-2</c:v>
                </c:pt>
                <c:pt idx="2721">
                  <c:v>2.4607604643076542E-2</c:v>
                </c:pt>
                <c:pt idx="2722">
                  <c:v>2.460494276627756E-2</c:v>
                </c:pt>
                <c:pt idx="2723">
                  <c:v>2.4602290100110835E-2</c:v>
                </c:pt>
                <c:pt idx="2724">
                  <c:v>2.4599646644656303E-2</c:v>
                </c:pt>
                <c:pt idx="2725">
                  <c:v>2.4597012399913964E-2</c:v>
                </c:pt>
                <c:pt idx="2726">
                  <c:v>2.4594387365723946E-2</c:v>
                </c:pt>
                <c:pt idx="2727">
                  <c:v>2.4591771542246121E-2</c:v>
                </c:pt>
                <c:pt idx="2728">
                  <c:v>2.4589164929400553E-2</c:v>
                </c:pt>
                <c:pt idx="2729">
                  <c:v>2.4586567527267178E-2</c:v>
                </c:pt>
                <c:pt idx="2730">
                  <c:v>2.4583979335845996E-2</c:v>
                </c:pt>
                <c:pt idx="2731">
                  <c:v>2.4581400354897198E-2</c:v>
                </c:pt>
                <c:pt idx="2732">
                  <c:v>2.457883058474053E-2</c:v>
                </c:pt>
                <c:pt idx="2733">
                  <c:v>2.4576270025136182E-2</c:v>
                </c:pt>
                <c:pt idx="2734">
                  <c:v>2.45737186764039E-2</c:v>
                </c:pt>
                <c:pt idx="2735">
                  <c:v>2.4571176538303874E-2</c:v>
                </c:pt>
                <c:pt idx="2736">
                  <c:v>2.4568643610676233E-2</c:v>
                </c:pt>
                <c:pt idx="2737">
                  <c:v>2.4566119893920657E-2</c:v>
                </c:pt>
                <c:pt idx="2738">
                  <c:v>2.4563605387717402E-2</c:v>
                </c:pt>
                <c:pt idx="2739">
                  <c:v>2.456110009222634E-2</c:v>
                </c:pt>
                <c:pt idx="2740">
                  <c:v>2.4558604007207663E-2</c:v>
                </c:pt>
                <c:pt idx="2741">
                  <c:v>2.4556117133220923E-2</c:v>
                </c:pt>
                <c:pt idx="2742">
                  <c:v>2.4553639469626631E-2</c:v>
                </c:pt>
                <c:pt idx="2743">
                  <c:v>2.4551171016744533E-2</c:v>
                </c:pt>
                <c:pt idx="2744">
                  <c:v>2.4549684828665264E-2</c:v>
                </c:pt>
                <c:pt idx="2745">
                  <c:v>2.4546261742957043E-2</c:v>
                </c:pt>
                <c:pt idx="2746">
                  <c:v>2.4544798573291615E-2</c:v>
                </c:pt>
                <c:pt idx="2747">
                  <c:v>2.4541389311938389E-2</c:v>
                </c:pt>
                <c:pt idx="2748">
                  <c:v>2.4538966912377447E-2</c:v>
                </c:pt>
                <c:pt idx="2749">
                  <c:v>2.4536553723448762E-2</c:v>
                </c:pt>
                <c:pt idx="2750">
                  <c:v>2.4537473807231258E-2</c:v>
                </c:pt>
                <c:pt idx="2751">
                  <c:v>2.4530050068554132E-2</c:v>
                </c:pt>
                <c:pt idx="2752">
                  <c:v>2.4530360893733061E-2</c:v>
                </c:pt>
                <c:pt idx="2753">
                  <c:v>2.452865322567277E-2</c:v>
                </c:pt>
                <c:pt idx="2754">
                  <c:v>2.4525622029498706E-2</c:v>
                </c:pt>
                <c:pt idx="2755">
                  <c:v>2.4523266415261702E-2</c:v>
                </c:pt>
                <c:pt idx="2756">
                  <c:v>2.4520920012989222E-2</c:v>
                </c:pt>
                <c:pt idx="2757">
                  <c:v>2.4518582822707913E-2</c:v>
                </c:pt>
                <c:pt idx="2758">
                  <c:v>2.4516923705457661E-2</c:v>
                </c:pt>
                <c:pt idx="2759">
                  <c:v>2.4513936077878995E-2</c:v>
                </c:pt>
                <c:pt idx="2760">
                  <c:v>2.4511626523411323E-2</c:v>
                </c:pt>
                <c:pt idx="2761">
                  <c:v>2.4509326180854885E-2</c:v>
                </c:pt>
                <c:pt idx="2762">
                  <c:v>2.4507035050236325E-2</c:v>
                </c:pt>
                <c:pt idx="2763">
                  <c:v>2.4504753131555645E-2</c:v>
                </c:pt>
                <c:pt idx="2764">
                  <c:v>2.450248042483949E-2</c:v>
                </c:pt>
                <c:pt idx="2765">
                  <c:v>2.4497582548201891E-2</c:v>
                </c:pt>
                <c:pt idx="2766">
                  <c:v>2.4497962647194171E-2</c:v>
                </c:pt>
                <c:pt idx="2767">
                  <c:v>2.4495717576318299E-2</c:v>
                </c:pt>
                <c:pt idx="2768">
                  <c:v>2.4494155608869583E-2</c:v>
                </c:pt>
                <c:pt idx="2769">
                  <c:v>2.4491255070326901E-2</c:v>
                </c:pt>
                <c:pt idx="2770">
                  <c:v>2.448903763523802E-2</c:v>
                </c:pt>
                <c:pt idx="2771">
                  <c:v>2.448682941214031E-2</c:v>
                </c:pt>
                <c:pt idx="2772">
                  <c:v>2.4485306322465927E-2</c:v>
                </c:pt>
                <c:pt idx="2773">
                  <c:v>2.4482440601572009E-2</c:v>
                </c:pt>
                <c:pt idx="2774">
                  <c:v>2.448026001426129E-2</c:v>
                </c:pt>
                <c:pt idx="2775">
                  <c:v>2.447808863883516E-2</c:v>
                </c:pt>
                <c:pt idx="2776">
                  <c:v>2.447592647534691E-2</c:v>
                </c:pt>
                <c:pt idx="2777">
                  <c:v>2.4474451997427149E-2</c:v>
                </c:pt>
                <c:pt idx="2778">
                  <c:v>2.4471629784210691E-2</c:v>
                </c:pt>
                <c:pt idx="2779">
                  <c:v>2.4469495256536078E-2</c:v>
                </c:pt>
                <c:pt idx="2780">
                  <c:v>2.4467369940799344E-2</c:v>
                </c:pt>
                <c:pt idx="2781">
                  <c:v>2.4465253837000489E-2</c:v>
                </c:pt>
                <c:pt idx="2782">
                  <c:v>2.4463146945112868E-2</c:v>
                </c:pt>
                <c:pt idx="2783">
                  <c:v>2.4461049265163126E-2</c:v>
                </c:pt>
                <c:pt idx="2784">
                  <c:v>2.4458960797151263E-2</c:v>
                </c:pt>
                <c:pt idx="2785">
                  <c:v>2.4457564131081799E-2</c:v>
                </c:pt>
                <c:pt idx="2786">
                  <c:v>2.4455494604391781E-2</c:v>
                </c:pt>
                <c:pt idx="2787">
                  <c:v>2.445275066468966E-2</c:v>
                </c:pt>
                <c:pt idx="2788">
                  <c:v>2.4450699044402668E-2</c:v>
                </c:pt>
                <c:pt idx="2789">
                  <c:v>2.4448656636000266E-2</c:v>
                </c:pt>
                <c:pt idx="2790">
                  <c:v>2.4446623439562387E-2</c:v>
                </c:pt>
                <c:pt idx="2791">
                  <c:v>2.4445285159222507E-2</c:v>
                </c:pt>
                <c:pt idx="2792">
                  <c:v>2.4442584682500268E-2</c:v>
                </c:pt>
                <c:pt idx="2793">
                  <c:v>2.4440579121822736E-2</c:v>
                </c:pt>
                <c:pt idx="2794">
                  <c:v>2.4438582773083084E-2</c:v>
                </c:pt>
                <c:pt idx="2795">
                  <c:v>2.4436595636254665E-2</c:v>
                </c:pt>
                <c:pt idx="2796">
                  <c:v>2.4432396009554935E-2</c:v>
                </c:pt>
                <c:pt idx="2797">
                  <c:v>2.4432648998438111E-2</c:v>
                </c:pt>
                <c:pt idx="2798">
                  <c:v>2.4430689497396685E-2</c:v>
                </c:pt>
                <c:pt idx="2799">
                  <c:v>2.4428739208293138E-2</c:v>
                </c:pt>
                <c:pt idx="2800">
                  <c:v>2.442679813112747E-2</c:v>
                </c:pt>
                <c:pt idx="2801">
                  <c:v>2.442486626584639E-2</c:v>
                </c:pt>
                <c:pt idx="2802">
                  <c:v>2.4424326639822524E-2</c:v>
                </c:pt>
                <c:pt idx="2803">
                  <c:v>2.4421722172200955E-2</c:v>
                </c:pt>
                <c:pt idx="2804">
                  <c:v>2.4419125941577136E-2</c:v>
                </c:pt>
                <c:pt idx="2805">
                  <c:v>2.4417923983517387E-2</c:v>
                </c:pt>
                <c:pt idx="2806">
                  <c:v>2.4415345118349308E-2</c:v>
                </c:pt>
                <c:pt idx="2807">
                  <c:v>2.4413468524615567E-2</c:v>
                </c:pt>
                <c:pt idx="2808">
                  <c:v>2.441160114279306E-2</c:v>
                </c:pt>
                <c:pt idx="2809">
                  <c:v>2.4409742972908433E-2</c:v>
                </c:pt>
                <c:pt idx="2810">
                  <c:v>2.4408589731526042E-2</c:v>
                </c:pt>
                <c:pt idx="2811">
                  <c:v>2.4406054268846233E-2</c:v>
                </c:pt>
                <c:pt idx="2812">
                  <c:v>2.4404223734721953E-2</c:v>
                </c:pt>
                <c:pt idx="2813">
                  <c:v>2.440240241248226E-2</c:v>
                </c:pt>
                <c:pt idx="2814">
                  <c:v>2.4400590302207092E-2</c:v>
                </c:pt>
                <c:pt idx="2815">
                  <c:v>2.4396364168044471E-2</c:v>
                </c:pt>
                <c:pt idx="2816">
                  <c:v>2.4396993717337168E-2</c:v>
                </c:pt>
                <c:pt idx="2817">
                  <c:v>2.4395209242795701E-2</c:v>
                </c:pt>
                <c:pt idx="2818">
                  <c:v>2.4393433980112178E-2</c:v>
                </c:pt>
                <c:pt idx="2819">
                  <c:v>2.4391667929419825E-2</c:v>
                </c:pt>
                <c:pt idx="2820">
                  <c:v>2.4390612168887493E-2</c:v>
                </c:pt>
                <c:pt idx="2821">
                  <c:v>2.4388163463715529E-2</c:v>
                </c:pt>
                <c:pt idx="2822">
                  <c:v>2.4386425048730231E-2</c:v>
                </c:pt>
                <c:pt idx="2823">
                  <c:v>2.4384695845682813E-2</c:v>
                </c:pt>
                <c:pt idx="2824">
                  <c:v>2.4383679095172361E-2</c:v>
                </c:pt>
                <c:pt idx="2825">
                  <c:v>2.4381265075268388E-2</c:v>
                </c:pt>
                <c:pt idx="2826">
                  <c:v>2.4379563507928026E-2</c:v>
                </c:pt>
                <c:pt idx="2827">
                  <c:v>2.4377871152498898E-2</c:v>
                </c:pt>
                <c:pt idx="2828">
                  <c:v>2.4376188009007649E-2</c:v>
                </c:pt>
                <c:pt idx="2829">
                  <c:v>2.4374514077427634E-2</c:v>
                </c:pt>
                <c:pt idx="2830">
                  <c:v>2.4372849357732207E-2</c:v>
                </c:pt>
                <c:pt idx="2831">
                  <c:v>2.4371193849948014E-2</c:v>
                </c:pt>
                <c:pt idx="2832">
                  <c:v>2.43695475541017E-2</c:v>
                </c:pt>
                <c:pt idx="2833">
                  <c:v>2.4367910470139975E-2</c:v>
                </c:pt>
                <c:pt idx="2834">
                  <c:v>2.4366282598089484E-2</c:v>
                </c:pt>
                <c:pt idx="2835">
                  <c:v>2.4364663937976871E-2</c:v>
                </c:pt>
                <c:pt idx="2836">
                  <c:v>2.4363054489722202E-2</c:v>
                </c:pt>
                <c:pt idx="2837">
                  <c:v>2.4362164591653634E-2</c:v>
                </c:pt>
                <c:pt idx="2838">
                  <c:v>2.4360574117621159E-2</c:v>
                </c:pt>
                <c:pt idx="2839">
                  <c:v>2.4358281416505534E-2</c:v>
                </c:pt>
                <c:pt idx="2840">
                  <c:v>2.43567088158958E-2</c:v>
                </c:pt>
                <c:pt idx="2841">
                  <c:v>2.4355145427223945E-2</c:v>
                </c:pt>
                <c:pt idx="2842">
                  <c:v>2.4353591250410034E-2</c:v>
                </c:pt>
                <c:pt idx="2843">
                  <c:v>2.4352759935559742E-2</c:v>
                </c:pt>
                <c:pt idx="2844">
                  <c:v>2.4350510532542557E-2</c:v>
                </c:pt>
                <c:pt idx="2845">
                  <c:v>2.4348983991542283E-2</c:v>
                </c:pt>
                <c:pt idx="2846">
                  <c:v>2.4347466662373307E-2</c:v>
                </c:pt>
                <c:pt idx="2847">
                  <c:v>2.4345958545088919E-2</c:v>
                </c:pt>
                <c:pt idx="2848">
                  <c:v>2.4342386996112353E-2</c:v>
                </c:pt>
                <c:pt idx="2849">
                  <c:v>2.434296994628049E-2</c:v>
                </c:pt>
                <c:pt idx="2850">
                  <c:v>2.4341489464756449E-2</c:v>
                </c:pt>
                <c:pt idx="2851">
                  <c:v>2.4340018195143642E-2</c:v>
                </c:pt>
                <c:pt idx="2852">
                  <c:v>2.4338556137362133E-2</c:v>
                </c:pt>
                <c:pt idx="2853">
                  <c:v>2.4337103291518503E-2</c:v>
                </c:pt>
                <c:pt idx="2854">
                  <c:v>2.4337099304259979E-2</c:v>
                </c:pt>
                <c:pt idx="2855">
                  <c:v>2.4334945577051403E-2</c:v>
                </c:pt>
                <c:pt idx="2856">
                  <c:v>2.4332800025455015E-2</c:v>
                </c:pt>
                <c:pt idx="2857">
                  <c:v>2.4332105492723688E-2</c:v>
                </c:pt>
                <c:pt idx="2858">
                  <c:v>2.4329977240915568E-2</c:v>
                </c:pt>
                <c:pt idx="2859">
                  <c:v>2.4328579666432759E-2</c:v>
                </c:pt>
                <c:pt idx="2860">
                  <c:v>2.432719130388783E-2</c:v>
                </c:pt>
                <c:pt idx="2861">
                  <c:v>2.4325812153307425E-2</c:v>
                </c:pt>
                <c:pt idx="2862">
                  <c:v>2.4325166501222295E-2</c:v>
                </c:pt>
                <c:pt idx="2863">
                  <c:v>2.4323081487720444E-2</c:v>
                </c:pt>
                <c:pt idx="2864">
                  <c:v>2.4321729972793804E-2</c:v>
                </c:pt>
                <c:pt idx="2865">
                  <c:v>2.4320387669805044E-2</c:v>
                </c:pt>
                <c:pt idx="2866">
                  <c:v>2.4319054578674226E-2</c:v>
                </c:pt>
                <c:pt idx="2867">
                  <c:v>2.4317730699401352E-2</c:v>
                </c:pt>
                <c:pt idx="2868">
                  <c:v>2.4316416032093002E-2</c:v>
                </c:pt>
                <c:pt idx="2869">
                  <c:v>2.4315110576669241E-2</c:v>
                </c:pt>
                <c:pt idx="2870">
                  <c:v>2.4311619701400389E-2</c:v>
                </c:pt>
                <c:pt idx="2871">
                  <c:v>2.4312527301448839E-2</c:v>
                </c:pt>
                <c:pt idx="2872">
                  <c:v>2.4311249481705488E-2</c:v>
                </c:pt>
                <c:pt idx="2873">
                  <c:v>2.4310711422148579E-2</c:v>
                </c:pt>
                <c:pt idx="2874">
                  <c:v>2.4308721477899198E-2</c:v>
                </c:pt>
                <c:pt idx="2875">
                  <c:v>2.4307471293862903E-2</c:v>
                </c:pt>
                <c:pt idx="2876">
                  <c:v>2.4306962590843195E-2</c:v>
                </c:pt>
                <c:pt idx="2877">
                  <c:v>2.4304998561417435E-2</c:v>
                </c:pt>
                <c:pt idx="2878">
                  <c:v>2.430377601300826E-2</c:v>
                </c:pt>
                <c:pt idx="2879">
                  <c:v>2.430256267656361E-2</c:v>
                </c:pt>
                <c:pt idx="2880">
                  <c:v>2.4301358551976904E-2</c:v>
                </c:pt>
                <c:pt idx="2881">
                  <c:v>2.4300163639301431E-2</c:v>
                </c:pt>
                <c:pt idx="2882">
                  <c:v>2.4298977938457256E-2</c:v>
                </c:pt>
                <c:pt idx="2883">
                  <c:v>2.4297801449577605E-2</c:v>
                </c:pt>
                <c:pt idx="2884">
                  <c:v>2.4296634172582543E-2</c:v>
                </c:pt>
                <c:pt idx="2885">
                  <c:v>2.4295476107418779E-2</c:v>
                </c:pt>
                <c:pt idx="2886">
                  <c:v>2.4294327254219539E-2</c:v>
                </c:pt>
                <c:pt idx="2887">
                  <c:v>2.4293187612904887E-2</c:v>
                </c:pt>
                <c:pt idx="2888">
                  <c:v>2.4292057183421534E-2</c:v>
                </c:pt>
                <c:pt idx="2889">
                  <c:v>2.4291675757304176E-2</c:v>
                </c:pt>
                <c:pt idx="2890">
                  <c:v>2.4290564334650266E-2</c:v>
                </c:pt>
                <c:pt idx="2891">
                  <c:v>2.4288721166465521E-2</c:v>
                </c:pt>
                <c:pt idx="2892">
                  <c:v>2.4287627584600457E-2</c:v>
                </c:pt>
                <c:pt idx="2893">
                  <c:v>2.4286543214619982E-2</c:v>
                </c:pt>
                <c:pt idx="2894">
                  <c:v>2.428546805649745E-2</c:v>
                </c:pt>
                <c:pt idx="2895">
                  <c:v>2.4285145409181919E-2</c:v>
                </c:pt>
                <c:pt idx="2896">
                  <c:v>2.4283345375986087E-2</c:v>
                </c:pt>
                <c:pt idx="2897">
                  <c:v>2.4282297853570611E-2</c:v>
                </c:pt>
                <c:pt idx="2898">
                  <c:v>2.4281259543013078E-2</c:v>
                </c:pt>
                <c:pt idx="2899">
                  <c:v>2.4280230444393425E-2</c:v>
                </c:pt>
                <c:pt idx="2900">
                  <c:v>2.4279956796522395E-2</c:v>
                </c:pt>
                <c:pt idx="2901">
                  <c:v>2.4278199882781237E-2</c:v>
                </c:pt>
                <c:pt idx="2902">
                  <c:v>2.4277198419788704E-2</c:v>
                </c:pt>
                <c:pt idx="2903">
                  <c:v>2.4276206168680758E-2</c:v>
                </c:pt>
                <c:pt idx="2904">
                  <c:v>2.4275223129537338E-2</c:v>
                </c:pt>
                <c:pt idx="2905">
                  <c:v>2.4274249302198569E-2</c:v>
                </c:pt>
                <c:pt idx="2906">
                  <c:v>2.4273284686771035E-2</c:v>
                </c:pt>
                <c:pt idx="2907">
                  <c:v>2.4271172099132876E-2</c:v>
                </c:pt>
                <c:pt idx="2908">
                  <c:v>2.4269478211502715E-2</c:v>
                </c:pt>
                <c:pt idx="2909">
                  <c:v>2.4268543989762748E-2</c:v>
                </c:pt>
                <c:pt idx="2910">
                  <c:v>2.426748758583841E-2</c:v>
                </c:pt>
                <c:pt idx="2911">
                  <c:v>2.4266703177859839E-2</c:v>
                </c:pt>
                <c:pt idx="2912">
                  <c:v>2.4265796588016642E-2</c:v>
                </c:pt>
                <c:pt idx="2913">
                  <c:v>2.4264899208805701E-2</c:v>
                </c:pt>
                <c:pt idx="2914">
                  <c:v>2.4263884910800115E-2</c:v>
                </c:pt>
                <c:pt idx="2915">
                  <c:v>2.426313208212072E-2</c:v>
                </c:pt>
                <c:pt idx="2916">
                  <c:v>2.4262262334726614E-2</c:v>
                </c:pt>
                <c:pt idx="2917">
                  <c:v>2.4261401798124638E-2</c:v>
                </c:pt>
                <c:pt idx="2918">
                  <c:v>2.4260550472074982E-2</c:v>
                </c:pt>
                <c:pt idx="2919">
                  <c:v>2.4259708356497711E-2</c:v>
                </c:pt>
                <c:pt idx="2920">
                  <c:v>2.4258875451712569E-2</c:v>
                </c:pt>
                <c:pt idx="2921">
                  <c:v>2.4257818108139872E-2</c:v>
                </c:pt>
                <c:pt idx="2922">
                  <c:v>2.4257237274039056E-2</c:v>
                </c:pt>
                <c:pt idx="2923">
                  <c:v>2.4256432001230621E-2</c:v>
                </c:pt>
                <c:pt idx="2924">
                  <c:v>2.4255635938974507E-2</c:v>
                </c:pt>
                <c:pt idx="2925">
                  <c:v>2.4254737431865792E-2</c:v>
                </c:pt>
                <c:pt idx="2926">
                  <c:v>2.4254071446438985E-2</c:v>
                </c:pt>
                <c:pt idx="2927">
                  <c:v>2.4253303016159578E-2</c:v>
                </c:pt>
                <c:pt idx="2928">
                  <c:v>2.4252436088350038E-2</c:v>
                </c:pt>
                <c:pt idx="2929">
                  <c:v>2.4251793787337661E-2</c:v>
                </c:pt>
                <c:pt idx="2930">
                  <c:v>2.4251052988955024E-2</c:v>
                </c:pt>
                <c:pt idx="2931">
                  <c:v>2.4250321401204644E-2</c:v>
                </c:pt>
                <c:pt idx="2932">
                  <c:v>2.4249599024086521E-2</c:v>
                </c:pt>
                <c:pt idx="2933">
                  <c:v>2.4248885857600655E-2</c:v>
                </c:pt>
                <c:pt idx="2934">
                  <c:v>2.4248181901747046E-2</c:v>
                </c:pt>
                <c:pt idx="2935">
                  <c:v>2.4247487156525693E-2</c:v>
                </c:pt>
                <c:pt idx="2936">
                  <c:v>2.4246801621936598E-2</c:v>
                </c:pt>
                <c:pt idx="2937">
                  <c:v>2.4246125298059695E-2</c:v>
                </c:pt>
                <c:pt idx="2938">
                  <c:v>2.424545818481505E-2</c:v>
                </c:pt>
                <c:pt idx="2939">
                  <c:v>2.4244800282122725E-2</c:v>
                </c:pt>
                <c:pt idx="2940">
                  <c:v>2.4244151590062657E-2</c:v>
                </c:pt>
                <c:pt idx="2941">
                  <c:v>2.4243421506229268E-2</c:v>
                </c:pt>
                <c:pt idx="2942">
                  <c:v>2.4242792551101289E-2</c:v>
                </c:pt>
                <c:pt idx="2943">
                  <c:v>2.4242260777915803E-2</c:v>
                </c:pt>
                <c:pt idx="2944">
                  <c:v>2.4241648928384762E-2</c:v>
                </c:pt>
                <c:pt idx="2945">
                  <c:v>2.4241046289565915E-2</c:v>
                </c:pt>
                <c:pt idx="2946">
                  <c:v>2.4240452861379325E-2</c:v>
                </c:pt>
                <c:pt idx="2947">
                  <c:v>2.4239868643904927E-2</c:v>
                </c:pt>
                <c:pt idx="2948">
                  <c:v>2.4239212245049657E-2</c:v>
                </c:pt>
                <c:pt idx="2949">
                  <c:v>2.4238727840613095E-2</c:v>
                </c:pt>
                <c:pt idx="2950">
                  <c:v>2.4238171255035468E-2</c:v>
                </c:pt>
                <c:pt idx="2951">
                  <c:v>2.4237623880010162E-2</c:v>
                </c:pt>
                <c:pt idx="2952">
                  <c:v>2.423786353246804E-2</c:v>
                </c:pt>
                <c:pt idx="2953">
                  <c:v>2.423655676185632E-2</c:v>
                </c:pt>
                <c:pt idx="2954">
                  <c:v>2.4236037018887657E-2</c:v>
                </c:pt>
                <c:pt idx="2955">
                  <c:v>2.4235526486391379E-2</c:v>
                </c:pt>
                <c:pt idx="2956">
                  <c:v>2.4235025164527357E-2</c:v>
                </c:pt>
                <c:pt idx="2957">
                  <c:v>2.4234533053375529E-2</c:v>
                </c:pt>
                <c:pt idx="2958">
                  <c:v>2.4234050152855957E-2</c:v>
                </c:pt>
                <c:pt idx="2959">
                  <c:v>2.423422517996876E-2</c:v>
                </c:pt>
                <c:pt idx="2960">
                  <c:v>2.4232980967076045E-2</c:v>
                </c:pt>
                <c:pt idx="2961">
                  <c:v>2.4232528330108138E-2</c:v>
                </c:pt>
                <c:pt idx="2962">
                  <c:v>2.4232084903612616E-2</c:v>
                </c:pt>
                <c:pt idx="2963">
                  <c:v>2.4231650688149031E-2</c:v>
                </c:pt>
                <c:pt idx="2964">
                  <c:v>2.4231225682838087E-2</c:v>
                </c:pt>
                <c:pt idx="2965">
                  <c:v>2.4230809888399207E-2</c:v>
                </c:pt>
                <c:pt idx="2966">
                  <c:v>2.4230403304672521E-2</c:v>
                </c:pt>
                <c:pt idx="2967">
                  <c:v>2.4230005931418219E-2</c:v>
                </c:pt>
                <c:pt idx="2968">
                  <c:v>2.4229617768876111E-2</c:v>
                </c:pt>
                <c:pt idx="2969">
                  <c:v>2.4229238816966259E-2</c:v>
                </c:pt>
                <c:pt idx="2970">
                  <c:v>2.4228869075688664E-2</c:v>
                </c:pt>
                <c:pt idx="2971">
                  <c:v>2.4228508545123262E-2</c:v>
                </c:pt>
                <c:pt idx="2972">
                  <c:v>2.4228107788415443E-2</c:v>
                </c:pt>
                <c:pt idx="2973">
                  <c:v>2.4227766994782129E-2</c:v>
                </c:pt>
                <c:pt idx="2974">
                  <c:v>2.4227435411940945E-2</c:v>
                </c:pt>
                <c:pt idx="2975">
                  <c:v>2.4227113039652082E-2</c:v>
                </c:pt>
                <c:pt idx="2976">
                  <c:v>2.4226799878075411E-2</c:v>
                </c:pt>
                <c:pt idx="2977">
                  <c:v>2.4226495926811253E-2</c:v>
                </c:pt>
                <c:pt idx="2978">
                  <c:v>2.4226201186499097E-2</c:v>
                </c:pt>
                <c:pt idx="2979">
                  <c:v>2.4225915656819197E-2</c:v>
                </c:pt>
                <c:pt idx="2980">
                  <c:v>2.4225639337771554E-2</c:v>
                </c:pt>
                <c:pt idx="2981">
                  <c:v>2.4225372229276232E-2</c:v>
                </c:pt>
                <c:pt idx="2982">
                  <c:v>2.4225114331413167E-2</c:v>
                </c:pt>
                <c:pt idx="2983">
                  <c:v>2.4224865644342231E-2</c:v>
                </c:pt>
                <c:pt idx="2984">
                  <c:v>2.4224626167663743E-2</c:v>
                </c:pt>
                <c:pt idx="2985">
                  <c:v>2.4226793063866214E-2</c:v>
                </c:pt>
                <c:pt idx="2986">
                  <c:v>2.4224174846523283E-2</c:v>
                </c:pt>
                <c:pt idx="2987">
                  <c:v>2.4223963001901438E-2</c:v>
                </c:pt>
                <c:pt idx="2988">
                  <c:v>2.4223760367831915E-2</c:v>
                </c:pt>
                <c:pt idx="2989">
                  <c:v>2.4223566944474584E-2</c:v>
                </c:pt>
                <c:pt idx="2990">
                  <c:v>2.422338273174951E-2</c:v>
                </c:pt>
                <c:pt idx="2991">
                  <c:v>2.4223207729656693E-2</c:v>
                </c:pt>
                <c:pt idx="2992">
                  <c:v>2.4223041938196133E-2</c:v>
                </c:pt>
                <c:pt idx="2993">
                  <c:v>2.4222885357367829E-2</c:v>
                </c:pt>
                <c:pt idx="2994">
                  <c:v>2.4222737987171783E-2</c:v>
                </c:pt>
                <c:pt idx="2995">
                  <c:v>2.4222599827607993E-2</c:v>
                </c:pt>
                <c:pt idx="2996">
                  <c:v>2.4222470878676461E-2</c:v>
                </c:pt>
                <c:pt idx="2997">
                  <c:v>2.4222351140537057E-2</c:v>
                </c:pt>
                <c:pt idx="2998">
                  <c:v>2.4222240612790102E-2</c:v>
                </c:pt>
                <c:pt idx="2999">
                  <c:v>2.4222139295755341E-2</c:v>
                </c:pt>
                <c:pt idx="3000">
                  <c:v>2.4222047189432772E-2</c:v>
                </c:pt>
                <c:pt idx="3001">
                  <c:v>2.422196429374246E-2</c:v>
                </c:pt>
                <c:pt idx="3002">
                  <c:v>2.4221890608444596E-2</c:v>
                </c:pt>
                <c:pt idx="3003">
                  <c:v>2.4221826134098734E-2</c:v>
                </c:pt>
                <c:pt idx="3004">
                  <c:v>2.4221770870305193E-2</c:v>
                </c:pt>
                <c:pt idx="3005">
                  <c:v>2.4221724817143908E-2</c:v>
                </c:pt>
                <c:pt idx="3006">
                  <c:v>2.4223308932862508E-2</c:v>
                </c:pt>
                <c:pt idx="3007">
                  <c:v>2.422166034271811E-2</c:v>
                </c:pt>
                <c:pt idx="3008">
                  <c:v>2.4221641921533532E-2</c:v>
                </c:pt>
                <c:pt idx="3009">
                  <c:v>2.4221632710901275E-2</c:v>
                </c:pt>
                <c:pt idx="3010">
                  <c:v>2.4224891145575356E-2</c:v>
                </c:pt>
                <c:pt idx="3011">
                  <c:v>2.422407619227851E-2</c:v>
                </c:pt>
                <c:pt idx="3012">
                  <c:v>2.4221631551668565E-2</c:v>
                </c:pt>
                <c:pt idx="3013">
                  <c:v>2.4221631551668565E-2</c:v>
                </c:pt>
                <c:pt idx="3014">
                  <c:v>2.4221631551668565E-2</c:v>
                </c:pt>
                <c:pt idx="3015">
                  <c:v>2.4221631551748501E-2</c:v>
                </c:pt>
                <c:pt idx="3016">
                  <c:v>2.4221631551668565E-2</c:v>
                </c:pt>
                <c:pt idx="3017">
                  <c:v>2.4221631551668565E-2</c:v>
                </c:pt>
                <c:pt idx="3018">
                  <c:v>2.4221631551668565E-2</c:v>
                </c:pt>
                <c:pt idx="3019">
                  <c:v>2.4221631551668565E-2</c:v>
                </c:pt>
                <c:pt idx="3020">
                  <c:v>2.4221631551588629E-2</c:v>
                </c:pt>
                <c:pt idx="3021">
                  <c:v>2.4221631551668565E-2</c:v>
                </c:pt>
                <c:pt idx="3022">
                  <c:v>2.4221631551668565E-2</c:v>
                </c:pt>
                <c:pt idx="3023">
                  <c:v>2.4221631551748501E-2</c:v>
                </c:pt>
                <c:pt idx="3024">
                  <c:v>2.4221631551588629E-2</c:v>
                </c:pt>
                <c:pt idx="3025">
                  <c:v>2.4224891145591343E-2</c:v>
                </c:pt>
                <c:pt idx="3026">
                  <c:v>2.4221631551668565E-2</c:v>
                </c:pt>
                <c:pt idx="3027">
                  <c:v>2.4221631551668565E-2</c:v>
                </c:pt>
                <c:pt idx="3028">
                  <c:v>2.4221631551668565E-2</c:v>
                </c:pt>
                <c:pt idx="3029">
                  <c:v>2.4221631551748501E-2</c:v>
                </c:pt>
                <c:pt idx="3030">
                  <c:v>2.4221631551668565E-2</c:v>
                </c:pt>
                <c:pt idx="3031">
                  <c:v>2.4221631551668565E-2</c:v>
                </c:pt>
                <c:pt idx="3032">
                  <c:v>2.4221631551588629E-2</c:v>
                </c:pt>
                <c:pt idx="3033">
                  <c:v>2.4221631551668565E-2</c:v>
                </c:pt>
                <c:pt idx="3034">
                  <c:v>2.4221631551668565E-2</c:v>
                </c:pt>
                <c:pt idx="3035">
                  <c:v>2.4221631551588629E-2</c:v>
                </c:pt>
                <c:pt idx="3036">
                  <c:v>2.4221631551588629E-2</c:v>
                </c:pt>
                <c:pt idx="3037">
                  <c:v>2.4221631551668565E-2</c:v>
                </c:pt>
                <c:pt idx="3038">
                  <c:v>2.4221631551588629E-2</c:v>
                </c:pt>
                <c:pt idx="3039">
                  <c:v>2.4221631551668565E-2</c:v>
                </c:pt>
                <c:pt idx="3040">
                  <c:v>2.4221631551668565E-2</c:v>
                </c:pt>
                <c:pt idx="3041">
                  <c:v>2.4221631551668565E-2</c:v>
                </c:pt>
                <c:pt idx="3042">
                  <c:v>2.4221631551668565E-2</c:v>
                </c:pt>
                <c:pt idx="3043">
                  <c:v>2.4221631551668565E-2</c:v>
                </c:pt>
                <c:pt idx="3044">
                  <c:v>2.4221631551668565E-2</c:v>
                </c:pt>
                <c:pt idx="3045">
                  <c:v>2.4221631551668565E-2</c:v>
                </c:pt>
                <c:pt idx="3046">
                  <c:v>2.4221631551668565E-2</c:v>
                </c:pt>
                <c:pt idx="3047">
                  <c:v>2.4221631551668565E-2</c:v>
                </c:pt>
                <c:pt idx="3048">
                  <c:v>2.4221631551588629E-2</c:v>
                </c:pt>
                <c:pt idx="3049">
                  <c:v>2.4221631551588629E-2</c:v>
                </c:pt>
                <c:pt idx="3050">
                  <c:v>2.4221631551588629E-2</c:v>
                </c:pt>
                <c:pt idx="3051">
                  <c:v>2.4221631551668565E-2</c:v>
                </c:pt>
                <c:pt idx="3052">
                  <c:v>2.4221631551588629E-2</c:v>
                </c:pt>
                <c:pt idx="3053">
                  <c:v>2.4221631551588629E-2</c:v>
                </c:pt>
                <c:pt idx="3054">
                  <c:v>2.4221631551668565E-2</c:v>
                </c:pt>
                <c:pt idx="3055">
                  <c:v>2.4221631551668565E-2</c:v>
                </c:pt>
                <c:pt idx="3056">
                  <c:v>2.4223261275517771E-2</c:v>
                </c:pt>
                <c:pt idx="3057">
                  <c:v>2.4221631551588629E-2</c:v>
                </c:pt>
                <c:pt idx="3058">
                  <c:v>2.4223261275517771E-2</c:v>
                </c:pt>
                <c:pt idx="3059">
                  <c:v>2.4221631551748501E-2</c:v>
                </c:pt>
                <c:pt idx="3060">
                  <c:v>2.4221631551588629E-2</c:v>
                </c:pt>
                <c:pt idx="3061">
                  <c:v>2.4221631551588629E-2</c:v>
                </c:pt>
                <c:pt idx="3062">
                  <c:v>2.4225706135472258E-2</c:v>
                </c:pt>
                <c:pt idx="3063">
                  <c:v>2.4221631551748501E-2</c:v>
                </c:pt>
                <c:pt idx="3064">
                  <c:v>2.4223261275491126E-2</c:v>
                </c:pt>
                <c:pt idx="3065">
                  <c:v>2.4224076192258526E-2</c:v>
                </c:pt>
                <c:pt idx="3066">
                  <c:v>2.4223261275517771E-2</c:v>
                </c:pt>
                <c:pt idx="3067">
                  <c:v>2.4223261275491126E-2</c:v>
                </c:pt>
                <c:pt idx="3068">
                  <c:v>2.4223261275491126E-2</c:v>
                </c:pt>
                <c:pt idx="3069">
                  <c:v>2.4223261275491126E-2</c:v>
                </c:pt>
                <c:pt idx="3070">
                  <c:v>2.422407619227851E-2</c:v>
                </c:pt>
                <c:pt idx="3071">
                  <c:v>2.4223261275491126E-2</c:v>
                </c:pt>
                <c:pt idx="3072">
                  <c:v>2.4223261275491126E-2</c:v>
                </c:pt>
                <c:pt idx="3073">
                  <c:v>2.4223261275544417E-2</c:v>
                </c:pt>
                <c:pt idx="3074">
                  <c:v>2.4223261275517771E-2</c:v>
                </c:pt>
                <c:pt idx="3075">
                  <c:v>2.4223261275517771E-2</c:v>
                </c:pt>
                <c:pt idx="3076">
                  <c:v>2.4221631551668565E-2</c:v>
                </c:pt>
                <c:pt idx="3077">
                  <c:v>2.4223261275517771E-2</c:v>
                </c:pt>
                <c:pt idx="3078">
                  <c:v>2.4223261275517771E-2</c:v>
                </c:pt>
                <c:pt idx="3079">
                  <c:v>2.4223261275491126E-2</c:v>
                </c:pt>
                <c:pt idx="3080">
                  <c:v>2.422407619227851E-2</c:v>
                </c:pt>
                <c:pt idx="3081">
                  <c:v>2.4223261275491126E-2</c:v>
                </c:pt>
                <c:pt idx="3082">
                  <c:v>2.4223261275544417E-2</c:v>
                </c:pt>
                <c:pt idx="3083">
                  <c:v>2.4223261275491126E-2</c:v>
                </c:pt>
                <c:pt idx="3084">
                  <c:v>2.4224076192258526E-2</c:v>
                </c:pt>
                <c:pt idx="3085">
                  <c:v>2.4223261275544417E-2</c:v>
                </c:pt>
                <c:pt idx="3086">
                  <c:v>2.4223261275517771E-2</c:v>
                </c:pt>
                <c:pt idx="3087">
                  <c:v>2.4223261275517771E-2</c:v>
                </c:pt>
                <c:pt idx="3088">
                  <c:v>2.4223261275517771E-2</c:v>
                </c:pt>
                <c:pt idx="3089">
                  <c:v>2.422407619227851E-2</c:v>
                </c:pt>
                <c:pt idx="3090">
                  <c:v>2.4223261275491126E-2</c:v>
                </c:pt>
                <c:pt idx="3091">
                  <c:v>2.4223261275517771E-2</c:v>
                </c:pt>
                <c:pt idx="3092">
                  <c:v>2.4223261275517771E-2</c:v>
                </c:pt>
                <c:pt idx="3093">
                  <c:v>2.4223261275517771E-2</c:v>
                </c:pt>
                <c:pt idx="3094">
                  <c:v>2.4223261275517771E-2</c:v>
                </c:pt>
                <c:pt idx="3095">
                  <c:v>2.4223261275517771E-2</c:v>
                </c:pt>
                <c:pt idx="3096">
                  <c:v>2.4223261275491126E-2</c:v>
                </c:pt>
                <c:pt idx="3097">
                  <c:v>2.422407619227851E-2</c:v>
                </c:pt>
                <c:pt idx="3098">
                  <c:v>2.422407619227851E-2</c:v>
                </c:pt>
                <c:pt idx="3099">
                  <c:v>2.4223261275491126E-2</c:v>
                </c:pt>
                <c:pt idx="3100">
                  <c:v>2.4223261275517771E-2</c:v>
                </c:pt>
                <c:pt idx="3101">
                  <c:v>2.422326127546448E-2</c:v>
                </c:pt>
                <c:pt idx="3102">
                  <c:v>2.4223261275491126E-2</c:v>
                </c:pt>
                <c:pt idx="3103">
                  <c:v>2.4224076192298494E-2</c:v>
                </c:pt>
                <c:pt idx="3104">
                  <c:v>2.4223261275517771E-2</c:v>
                </c:pt>
                <c:pt idx="3105">
                  <c:v>2.4223261275517771E-2</c:v>
                </c:pt>
                <c:pt idx="3106">
                  <c:v>2.4223261275517771E-2</c:v>
                </c:pt>
                <c:pt idx="3107">
                  <c:v>2.4223261275517771E-2</c:v>
                </c:pt>
                <c:pt idx="3108">
                  <c:v>2.4221631551668565E-2</c:v>
                </c:pt>
                <c:pt idx="3109">
                  <c:v>2.4223261275517771E-2</c:v>
                </c:pt>
                <c:pt idx="3110">
                  <c:v>2.4223261275517771E-2</c:v>
                </c:pt>
                <c:pt idx="3111">
                  <c:v>2.4223261275517771E-2</c:v>
                </c:pt>
                <c:pt idx="3112">
                  <c:v>2.4223261275491126E-2</c:v>
                </c:pt>
                <c:pt idx="3113">
                  <c:v>2.4223261275517771E-2</c:v>
                </c:pt>
                <c:pt idx="3114">
                  <c:v>2.4224891145591343E-2</c:v>
                </c:pt>
                <c:pt idx="3115">
                  <c:v>2.422407619227851E-2</c:v>
                </c:pt>
                <c:pt idx="3116">
                  <c:v>2.4223261275544417E-2</c:v>
                </c:pt>
                <c:pt idx="3117">
                  <c:v>2.422407619227851E-2</c:v>
                </c:pt>
                <c:pt idx="3118">
                  <c:v>2.4223261275491126E-2</c:v>
                </c:pt>
                <c:pt idx="3119">
                  <c:v>2.4223261275517771E-2</c:v>
                </c:pt>
                <c:pt idx="3120">
                  <c:v>2.4223261275517771E-2</c:v>
                </c:pt>
                <c:pt idx="3121">
                  <c:v>2.4223261275517771E-2</c:v>
                </c:pt>
                <c:pt idx="3122">
                  <c:v>2.4224076192298494E-2</c:v>
                </c:pt>
                <c:pt idx="3123">
                  <c:v>2.4223261275491126E-2</c:v>
                </c:pt>
                <c:pt idx="3124">
                  <c:v>2.4223261275544417E-2</c:v>
                </c:pt>
                <c:pt idx="3125">
                  <c:v>2.4223261275517771E-2</c:v>
                </c:pt>
                <c:pt idx="3126">
                  <c:v>2.4223261275517771E-2</c:v>
                </c:pt>
                <c:pt idx="3127">
                  <c:v>2.4223261275544417E-2</c:v>
                </c:pt>
                <c:pt idx="3128">
                  <c:v>2.4223261275517771E-2</c:v>
                </c:pt>
                <c:pt idx="3129">
                  <c:v>2.4223261275517771E-2</c:v>
                </c:pt>
                <c:pt idx="3130">
                  <c:v>2.4223261275517771E-2</c:v>
                </c:pt>
                <c:pt idx="3131">
                  <c:v>2.4221631551668565E-2</c:v>
                </c:pt>
                <c:pt idx="3132">
                  <c:v>2.4223261275517771E-2</c:v>
                </c:pt>
                <c:pt idx="3133">
                  <c:v>2.422407619227851E-2</c:v>
                </c:pt>
                <c:pt idx="3134">
                  <c:v>2.4223261275491126E-2</c:v>
                </c:pt>
                <c:pt idx="3135">
                  <c:v>2.4223261275517771E-2</c:v>
                </c:pt>
                <c:pt idx="3136">
                  <c:v>2.422407619227851E-2</c:v>
                </c:pt>
                <c:pt idx="3137">
                  <c:v>2.4223261275517771E-2</c:v>
                </c:pt>
                <c:pt idx="3138">
                  <c:v>2.4223261275517771E-2</c:v>
                </c:pt>
                <c:pt idx="3139">
                  <c:v>2.4223261275517771E-2</c:v>
                </c:pt>
                <c:pt idx="3140">
                  <c:v>2.4223261275517771E-2</c:v>
                </c:pt>
                <c:pt idx="3141">
                  <c:v>2.4223261275491126E-2</c:v>
                </c:pt>
                <c:pt idx="3142">
                  <c:v>2.4223261275544417E-2</c:v>
                </c:pt>
                <c:pt idx="3143">
                  <c:v>2.4223261275517771E-2</c:v>
                </c:pt>
                <c:pt idx="3144">
                  <c:v>2.4223261275517771E-2</c:v>
                </c:pt>
                <c:pt idx="3145">
                  <c:v>2.4223261275517771E-2</c:v>
                </c:pt>
                <c:pt idx="3146">
                  <c:v>2.4223261275491126E-2</c:v>
                </c:pt>
                <c:pt idx="3147">
                  <c:v>2.4223261275544417E-2</c:v>
                </c:pt>
                <c:pt idx="3148">
                  <c:v>2.4223261275491126E-2</c:v>
                </c:pt>
                <c:pt idx="3149">
                  <c:v>2.4224076192258526E-2</c:v>
                </c:pt>
                <c:pt idx="3150">
                  <c:v>2.422407619227851E-2</c:v>
                </c:pt>
                <c:pt idx="3151">
                  <c:v>2.4223261275517771E-2</c:v>
                </c:pt>
                <c:pt idx="3152">
                  <c:v>2.4223261275517771E-2</c:v>
                </c:pt>
                <c:pt idx="3153">
                  <c:v>2.4223261275517771E-2</c:v>
                </c:pt>
                <c:pt idx="3154">
                  <c:v>2.4223261275517771E-2</c:v>
                </c:pt>
                <c:pt idx="3155">
                  <c:v>2.4224076192258526E-2</c:v>
                </c:pt>
                <c:pt idx="3156">
                  <c:v>2.4223261275517771E-2</c:v>
                </c:pt>
                <c:pt idx="3157">
                  <c:v>2.4223261275517771E-2</c:v>
                </c:pt>
                <c:pt idx="3158">
                  <c:v>2.4223261275517771E-2</c:v>
                </c:pt>
                <c:pt idx="3159">
                  <c:v>2.4223261275491126E-2</c:v>
                </c:pt>
                <c:pt idx="3160">
                  <c:v>2.4224076192258526E-2</c:v>
                </c:pt>
                <c:pt idx="3161">
                  <c:v>2.4223261275517771E-2</c:v>
                </c:pt>
                <c:pt idx="3162">
                  <c:v>2.4223261275517771E-2</c:v>
                </c:pt>
                <c:pt idx="3163">
                  <c:v>2.4223261275517771E-2</c:v>
                </c:pt>
                <c:pt idx="3164">
                  <c:v>2.4223261275517771E-2</c:v>
                </c:pt>
                <c:pt idx="3165">
                  <c:v>2.4223261275517771E-2</c:v>
                </c:pt>
                <c:pt idx="3166">
                  <c:v>2.4223261275491126E-2</c:v>
                </c:pt>
                <c:pt idx="3167">
                  <c:v>2.4222446395261166E-2</c:v>
                </c:pt>
                <c:pt idx="3168">
                  <c:v>2.4221631551668565E-2</c:v>
                </c:pt>
                <c:pt idx="3169">
                  <c:v>2.4221631551668565E-2</c:v>
                </c:pt>
                <c:pt idx="3170">
                  <c:v>2.4221631551588629E-2</c:v>
                </c:pt>
                <c:pt idx="3171">
                  <c:v>2.4221631551588629E-2</c:v>
                </c:pt>
                <c:pt idx="3172">
                  <c:v>2.4221631551668565E-2</c:v>
                </c:pt>
                <c:pt idx="3173">
                  <c:v>2.4221631551668565E-2</c:v>
                </c:pt>
                <c:pt idx="3174">
                  <c:v>2.4221631551668565E-2</c:v>
                </c:pt>
                <c:pt idx="3175">
                  <c:v>2.4221631551588629E-2</c:v>
                </c:pt>
                <c:pt idx="3176">
                  <c:v>2.4221631551668565E-2</c:v>
                </c:pt>
                <c:pt idx="3177">
                  <c:v>2.4221631551668565E-2</c:v>
                </c:pt>
                <c:pt idx="3178">
                  <c:v>2.4221631551588629E-2</c:v>
                </c:pt>
                <c:pt idx="3179">
                  <c:v>2.4221631551668565E-2</c:v>
                </c:pt>
                <c:pt idx="3180">
                  <c:v>2.4221631551668565E-2</c:v>
                </c:pt>
                <c:pt idx="3181">
                  <c:v>2.4221631551668565E-2</c:v>
                </c:pt>
                <c:pt idx="3182">
                  <c:v>2.4221631551668565E-2</c:v>
                </c:pt>
                <c:pt idx="3183">
                  <c:v>2.4221631551668565E-2</c:v>
                </c:pt>
                <c:pt idx="3184">
                  <c:v>2.4221631551668565E-2</c:v>
                </c:pt>
                <c:pt idx="3185">
                  <c:v>2.4221631551668565E-2</c:v>
                </c:pt>
                <c:pt idx="3186">
                  <c:v>2.4221631551668565E-2</c:v>
                </c:pt>
                <c:pt idx="3187">
                  <c:v>2.4221631551668565E-2</c:v>
                </c:pt>
                <c:pt idx="3188">
                  <c:v>2.4221631551668565E-2</c:v>
                </c:pt>
                <c:pt idx="3189">
                  <c:v>2.4221631551668565E-2</c:v>
                </c:pt>
                <c:pt idx="3190">
                  <c:v>2.4221631551748501E-2</c:v>
                </c:pt>
                <c:pt idx="3191">
                  <c:v>2.4221631551748501E-2</c:v>
                </c:pt>
                <c:pt idx="3192">
                  <c:v>2.4221631551588629E-2</c:v>
                </c:pt>
                <c:pt idx="3193">
                  <c:v>2.4221631551668565E-2</c:v>
                </c:pt>
                <c:pt idx="3194">
                  <c:v>2.4221631551668565E-2</c:v>
                </c:pt>
                <c:pt idx="3195">
                  <c:v>2.4221631551668565E-2</c:v>
                </c:pt>
                <c:pt idx="3196">
                  <c:v>2.4221631551588629E-2</c:v>
                </c:pt>
                <c:pt idx="3197">
                  <c:v>2.4221631551668565E-2</c:v>
                </c:pt>
                <c:pt idx="3198">
                  <c:v>2.4221631551668565E-2</c:v>
                </c:pt>
                <c:pt idx="3199">
                  <c:v>2.4221631551588629E-2</c:v>
                </c:pt>
                <c:pt idx="3200">
                  <c:v>2.4221631551588629E-2</c:v>
                </c:pt>
                <c:pt idx="3201">
                  <c:v>2.4221631551668565E-2</c:v>
                </c:pt>
                <c:pt idx="3202">
                  <c:v>2.4221631551668565E-2</c:v>
                </c:pt>
                <c:pt idx="3203">
                  <c:v>2.4221631551668565E-2</c:v>
                </c:pt>
                <c:pt idx="3204">
                  <c:v>2.4221631551668565E-2</c:v>
                </c:pt>
                <c:pt idx="3205">
                  <c:v>2.4221631551668565E-2</c:v>
                </c:pt>
                <c:pt idx="3206">
                  <c:v>2.4221631551748501E-2</c:v>
                </c:pt>
                <c:pt idx="3207">
                  <c:v>2.4221631551588629E-2</c:v>
                </c:pt>
                <c:pt idx="3208">
                  <c:v>2.4221631551588629E-2</c:v>
                </c:pt>
                <c:pt idx="3209">
                  <c:v>2.4221631551668565E-2</c:v>
                </c:pt>
                <c:pt idx="3210">
                  <c:v>2.4221631551588629E-2</c:v>
                </c:pt>
                <c:pt idx="3211">
                  <c:v>2.4221631551588629E-2</c:v>
                </c:pt>
                <c:pt idx="3212">
                  <c:v>2.4221631551588629E-2</c:v>
                </c:pt>
                <c:pt idx="3213">
                  <c:v>2.4221631551668565E-2</c:v>
                </c:pt>
                <c:pt idx="3214">
                  <c:v>2.4221631551668565E-2</c:v>
                </c:pt>
                <c:pt idx="3215">
                  <c:v>2.4221631551668565E-2</c:v>
                </c:pt>
                <c:pt idx="3216">
                  <c:v>2.4221631551668565E-2</c:v>
                </c:pt>
                <c:pt idx="3217">
                  <c:v>2.4221631551588629E-2</c:v>
                </c:pt>
                <c:pt idx="3218">
                  <c:v>2.4221631551588629E-2</c:v>
                </c:pt>
                <c:pt idx="3219">
                  <c:v>2.4222446395301134E-2</c:v>
                </c:pt>
                <c:pt idx="3220">
                  <c:v>2.4221631551668565E-2</c:v>
                </c:pt>
                <c:pt idx="3221">
                  <c:v>2.4221631551668565E-2</c:v>
                </c:pt>
                <c:pt idx="3222">
                  <c:v>2.4221631551748501E-2</c:v>
                </c:pt>
                <c:pt idx="3223">
                  <c:v>2.4221631551588629E-2</c:v>
                </c:pt>
                <c:pt idx="3224">
                  <c:v>2.4221631551668565E-2</c:v>
                </c:pt>
                <c:pt idx="3225">
                  <c:v>2.4221631551668565E-2</c:v>
                </c:pt>
                <c:pt idx="3226">
                  <c:v>2.4221631551588629E-2</c:v>
                </c:pt>
                <c:pt idx="3227">
                  <c:v>2.4221631551588629E-2</c:v>
                </c:pt>
                <c:pt idx="3228">
                  <c:v>2.4221631551668565E-2</c:v>
                </c:pt>
                <c:pt idx="3229">
                  <c:v>2.4221631551668565E-2</c:v>
                </c:pt>
                <c:pt idx="3230">
                  <c:v>2.4221631551588629E-2</c:v>
                </c:pt>
                <c:pt idx="3231">
                  <c:v>2.4221631551668565E-2</c:v>
                </c:pt>
                <c:pt idx="3232">
                  <c:v>2.4221631551668565E-2</c:v>
                </c:pt>
                <c:pt idx="3233">
                  <c:v>2.4221631551588629E-2</c:v>
                </c:pt>
                <c:pt idx="3234">
                  <c:v>2.4221631551668565E-2</c:v>
                </c:pt>
                <c:pt idx="3235">
                  <c:v>2.4221631551668565E-2</c:v>
                </c:pt>
                <c:pt idx="3236">
                  <c:v>2.4221631551668565E-2</c:v>
                </c:pt>
                <c:pt idx="3237">
                  <c:v>2.4221631551588629E-2</c:v>
                </c:pt>
                <c:pt idx="3238">
                  <c:v>2.4221631551668565E-2</c:v>
                </c:pt>
                <c:pt idx="3239">
                  <c:v>2.4221631551668565E-2</c:v>
                </c:pt>
                <c:pt idx="3240">
                  <c:v>2.4221631551588629E-2</c:v>
                </c:pt>
                <c:pt idx="3241">
                  <c:v>2.4221631551668565E-2</c:v>
                </c:pt>
                <c:pt idx="3242">
                  <c:v>2.4221631551668565E-2</c:v>
                </c:pt>
                <c:pt idx="3243">
                  <c:v>2.4221631551588629E-2</c:v>
                </c:pt>
                <c:pt idx="3244">
                  <c:v>2.4221631551588629E-2</c:v>
                </c:pt>
                <c:pt idx="3245">
                  <c:v>2.422407619227851E-2</c:v>
                </c:pt>
                <c:pt idx="3246">
                  <c:v>2.4221631551668565E-2</c:v>
                </c:pt>
                <c:pt idx="3247">
                  <c:v>2.4221631551588629E-2</c:v>
                </c:pt>
                <c:pt idx="3248">
                  <c:v>2.4221631551588629E-2</c:v>
                </c:pt>
                <c:pt idx="3249">
                  <c:v>2.4221631551668565E-2</c:v>
                </c:pt>
                <c:pt idx="3250">
                  <c:v>2.4221631551668565E-2</c:v>
                </c:pt>
                <c:pt idx="3251">
                  <c:v>2.4221631551588629E-2</c:v>
                </c:pt>
                <c:pt idx="3252">
                  <c:v>2.4221631551668565E-2</c:v>
                </c:pt>
                <c:pt idx="3253">
                  <c:v>2.4221631551668565E-2</c:v>
                </c:pt>
                <c:pt idx="3254">
                  <c:v>2.4221631551668565E-2</c:v>
                </c:pt>
                <c:pt idx="3255">
                  <c:v>2.4221631551588629E-2</c:v>
                </c:pt>
                <c:pt idx="3256">
                  <c:v>2.4221631551668565E-2</c:v>
                </c:pt>
                <c:pt idx="3257">
                  <c:v>2.4221631551668565E-2</c:v>
                </c:pt>
                <c:pt idx="3258">
                  <c:v>2.4221631551588629E-2</c:v>
                </c:pt>
                <c:pt idx="3259">
                  <c:v>2.4221631551668565E-2</c:v>
                </c:pt>
                <c:pt idx="3260">
                  <c:v>2.4221631551668565E-2</c:v>
                </c:pt>
                <c:pt idx="3261">
                  <c:v>2.4221631551588629E-2</c:v>
                </c:pt>
                <c:pt idx="3262">
                  <c:v>2.4221631551588629E-2</c:v>
                </c:pt>
                <c:pt idx="3263">
                  <c:v>2.4221631551668565E-2</c:v>
                </c:pt>
                <c:pt idx="3264">
                  <c:v>2.4221631551668565E-2</c:v>
                </c:pt>
                <c:pt idx="3265">
                  <c:v>2.4221631551588629E-2</c:v>
                </c:pt>
                <c:pt idx="3266">
                  <c:v>2.4223261275491126E-2</c:v>
                </c:pt>
                <c:pt idx="3267">
                  <c:v>2.4221631551668565E-2</c:v>
                </c:pt>
                <c:pt idx="3268">
                  <c:v>2.4221631551668565E-2</c:v>
                </c:pt>
                <c:pt idx="3269">
                  <c:v>2.4221631551668565E-2</c:v>
                </c:pt>
                <c:pt idx="3270">
                  <c:v>2.4221631551668565E-2</c:v>
                </c:pt>
                <c:pt idx="3271">
                  <c:v>2.4223261275517771E-2</c:v>
                </c:pt>
                <c:pt idx="3272">
                  <c:v>2.4221631551588629E-2</c:v>
                </c:pt>
                <c:pt idx="3273">
                  <c:v>2.4221631551508693E-2</c:v>
                </c:pt>
                <c:pt idx="3274">
                  <c:v>2.4221631551668565E-2</c:v>
                </c:pt>
                <c:pt idx="3275">
                  <c:v>2.4221631551668565E-2</c:v>
                </c:pt>
                <c:pt idx="3276">
                  <c:v>2.4221631551588629E-2</c:v>
                </c:pt>
                <c:pt idx="3277">
                  <c:v>2.4221631551668565E-2</c:v>
                </c:pt>
                <c:pt idx="3278">
                  <c:v>2.4221631551668565E-2</c:v>
                </c:pt>
                <c:pt idx="3279">
                  <c:v>2.4221631551668565E-2</c:v>
                </c:pt>
                <c:pt idx="3280">
                  <c:v>2.4221631551588629E-2</c:v>
                </c:pt>
                <c:pt idx="3281">
                  <c:v>2.4221631551668565E-2</c:v>
                </c:pt>
                <c:pt idx="3282">
                  <c:v>2.4221631551668565E-2</c:v>
                </c:pt>
                <c:pt idx="3283">
                  <c:v>2.4221631551588629E-2</c:v>
                </c:pt>
                <c:pt idx="3284">
                  <c:v>2.4221631551588629E-2</c:v>
                </c:pt>
                <c:pt idx="3285">
                  <c:v>2.4221631551668565E-2</c:v>
                </c:pt>
                <c:pt idx="3286">
                  <c:v>2.4224891145591343E-2</c:v>
                </c:pt>
                <c:pt idx="3287">
                  <c:v>2.4221631551588629E-2</c:v>
                </c:pt>
                <c:pt idx="3288">
                  <c:v>2.4221631551588629E-2</c:v>
                </c:pt>
                <c:pt idx="3289">
                  <c:v>2.4221631551668565E-2</c:v>
                </c:pt>
                <c:pt idx="3290">
                  <c:v>2.4221631551588629E-2</c:v>
                </c:pt>
                <c:pt idx="3291">
                  <c:v>2.4221631551588629E-2</c:v>
                </c:pt>
                <c:pt idx="3292">
                  <c:v>2.4221631551668565E-2</c:v>
                </c:pt>
                <c:pt idx="3293">
                  <c:v>2.4221631551668565E-2</c:v>
                </c:pt>
                <c:pt idx="3294">
                  <c:v>2.4221631551588629E-2</c:v>
                </c:pt>
                <c:pt idx="3295">
                  <c:v>2.4221631551668565E-2</c:v>
                </c:pt>
                <c:pt idx="3296">
                  <c:v>2.4221631551588629E-2</c:v>
                </c:pt>
                <c:pt idx="3297">
                  <c:v>2.422407619227851E-2</c:v>
                </c:pt>
                <c:pt idx="3298">
                  <c:v>2.4221631551588629E-2</c:v>
                </c:pt>
                <c:pt idx="3299">
                  <c:v>2.4221631551748501E-2</c:v>
                </c:pt>
                <c:pt idx="3300">
                  <c:v>2.4221631551668565E-2</c:v>
                </c:pt>
                <c:pt idx="3301">
                  <c:v>2.4221631551588629E-2</c:v>
                </c:pt>
                <c:pt idx="3302">
                  <c:v>2.4221631551588629E-2</c:v>
                </c:pt>
                <c:pt idx="3303">
                  <c:v>2.4221631551668565E-2</c:v>
                </c:pt>
                <c:pt idx="3304">
                  <c:v>2.4221631551748501E-2</c:v>
                </c:pt>
                <c:pt idx="3305">
                  <c:v>2.4221631551588629E-2</c:v>
                </c:pt>
                <c:pt idx="3306">
                  <c:v>2.4221631551668565E-2</c:v>
                </c:pt>
                <c:pt idx="3307">
                  <c:v>2.4221631551668565E-2</c:v>
                </c:pt>
                <c:pt idx="3308">
                  <c:v>2.4221631551588629E-2</c:v>
                </c:pt>
                <c:pt idx="3309">
                  <c:v>2.4221631551668565E-2</c:v>
                </c:pt>
                <c:pt idx="3310">
                  <c:v>2.4221631551668565E-2</c:v>
                </c:pt>
                <c:pt idx="3311">
                  <c:v>2.4221631551668565E-2</c:v>
                </c:pt>
                <c:pt idx="3312">
                  <c:v>2.4221631551668565E-2</c:v>
                </c:pt>
                <c:pt idx="3313">
                  <c:v>2.4221631551668565E-2</c:v>
                </c:pt>
                <c:pt idx="3314">
                  <c:v>2.4221631551668565E-2</c:v>
                </c:pt>
                <c:pt idx="3315">
                  <c:v>2.4221631551668565E-2</c:v>
                </c:pt>
                <c:pt idx="3316">
                  <c:v>2.4221631551588629E-2</c:v>
                </c:pt>
                <c:pt idx="3317">
                  <c:v>2.4221631551668565E-2</c:v>
                </c:pt>
                <c:pt idx="3318">
                  <c:v>2.4223261275517771E-2</c:v>
                </c:pt>
                <c:pt idx="3319">
                  <c:v>2.4221631551588629E-2</c:v>
                </c:pt>
                <c:pt idx="3320">
                  <c:v>2.4221631551588629E-2</c:v>
                </c:pt>
                <c:pt idx="3321">
                  <c:v>2.4221631551668565E-2</c:v>
                </c:pt>
                <c:pt idx="3322">
                  <c:v>2.4224891145575356E-2</c:v>
                </c:pt>
                <c:pt idx="3323">
                  <c:v>2.422407619227851E-2</c:v>
                </c:pt>
                <c:pt idx="3324">
                  <c:v>2.4221631551668565E-2</c:v>
                </c:pt>
                <c:pt idx="3325">
                  <c:v>2.4221631551668565E-2</c:v>
                </c:pt>
                <c:pt idx="3326">
                  <c:v>2.4221631551668565E-2</c:v>
                </c:pt>
                <c:pt idx="3327">
                  <c:v>2.4221631551588629E-2</c:v>
                </c:pt>
                <c:pt idx="3328">
                  <c:v>2.4221631551668565E-2</c:v>
                </c:pt>
                <c:pt idx="3329">
                  <c:v>2.4221631551668565E-2</c:v>
                </c:pt>
                <c:pt idx="3330">
                  <c:v>2.4221631551588629E-2</c:v>
                </c:pt>
                <c:pt idx="3331">
                  <c:v>2.4221631551588629E-2</c:v>
                </c:pt>
                <c:pt idx="3332">
                  <c:v>2.4221631551668565E-2</c:v>
                </c:pt>
                <c:pt idx="3333">
                  <c:v>2.4221631551668565E-2</c:v>
                </c:pt>
                <c:pt idx="3334">
                  <c:v>2.4221631551588629E-2</c:v>
                </c:pt>
                <c:pt idx="3335">
                  <c:v>2.4221631551668565E-2</c:v>
                </c:pt>
                <c:pt idx="3336">
                  <c:v>2.4221631551668565E-2</c:v>
                </c:pt>
                <c:pt idx="3337">
                  <c:v>2.4224891145575356E-2</c:v>
                </c:pt>
                <c:pt idx="3338">
                  <c:v>2.4221631551588629E-2</c:v>
                </c:pt>
                <c:pt idx="3339">
                  <c:v>2.4221631551668565E-2</c:v>
                </c:pt>
                <c:pt idx="3340">
                  <c:v>2.4221631551668565E-2</c:v>
                </c:pt>
                <c:pt idx="3341">
                  <c:v>2.4221631551668565E-2</c:v>
                </c:pt>
                <c:pt idx="3342">
                  <c:v>2.4221631551668565E-2</c:v>
                </c:pt>
                <c:pt idx="3343">
                  <c:v>2.4221631551668565E-2</c:v>
                </c:pt>
                <c:pt idx="3344">
                  <c:v>2.4221631551588629E-2</c:v>
                </c:pt>
                <c:pt idx="3345">
                  <c:v>2.4221631551588629E-2</c:v>
                </c:pt>
                <c:pt idx="3346">
                  <c:v>2.4221631551668565E-2</c:v>
                </c:pt>
                <c:pt idx="3347">
                  <c:v>2.4221631551748501E-2</c:v>
                </c:pt>
                <c:pt idx="3348">
                  <c:v>2.4221631551588629E-2</c:v>
                </c:pt>
                <c:pt idx="3349">
                  <c:v>2.4221631551588629E-2</c:v>
                </c:pt>
                <c:pt idx="3350">
                  <c:v>2.4221631551748501E-2</c:v>
                </c:pt>
                <c:pt idx="3351">
                  <c:v>2.4221631551668565E-2</c:v>
                </c:pt>
                <c:pt idx="3352">
                  <c:v>2.4221631551668565E-2</c:v>
                </c:pt>
                <c:pt idx="3353">
                  <c:v>2.4221631551668565E-2</c:v>
                </c:pt>
                <c:pt idx="3354">
                  <c:v>2.4221631551668565E-2</c:v>
                </c:pt>
                <c:pt idx="3355">
                  <c:v>2.4221631551588629E-2</c:v>
                </c:pt>
                <c:pt idx="3356">
                  <c:v>2.4221631551588629E-2</c:v>
                </c:pt>
                <c:pt idx="3357">
                  <c:v>2.4221631551668565E-2</c:v>
                </c:pt>
                <c:pt idx="3358">
                  <c:v>2.4221631551668565E-2</c:v>
                </c:pt>
                <c:pt idx="3359">
                  <c:v>2.4221631551588629E-2</c:v>
                </c:pt>
                <c:pt idx="3360">
                  <c:v>2.4221631551588629E-2</c:v>
                </c:pt>
                <c:pt idx="3361">
                  <c:v>2.4221631551748501E-2</c:v>
                </c:pt>
                <c:pt idx="3362">
                  <c:v>2.4221631551668565E-2</c:v>
                </c:pt>
                <c:pt idx="3363">
                  <c:v>2.4221631551588629E-2</c:v>
                </c:pt>
                <c:pt idx="3364">
                  <c:v>2.4221631551668565E-2</c:v>
                </c:pt>
                <c:pt idx="3365">
                  <c:v>2.4221631551748501E-2</c:v>
                </c:pt>
                <c:pt idx="3366">
                  <c:v>2.4221631551588629E-2</c:v>
                </c:pt>
                <c:pt idx="3367">
                  <c:v>2.4221631551588629E-2</c:v>
                </c:pt>
                <c:pt idx="3368">
                  <c:v>2.422407619227851E-2</c:v>
                </c:pt>
                <c:pt idx="3369">
                  <c:v>2.4221631551668565E-2</c:v>
                </c:pt>
                <c:pt idx="3370">
                  <c:v>2.4223261275517771E-2</c:v>
                </c:pt>
                <c:pt idx="3371">
                  <c:v>2.4221631551668565E-2</c:v>
                </c:pt>
                <c:pt idx="3372">
                  <c:v>2.4221631551588629E-2</c:v>
                </c:pt>
                <c:pt idx="3373">
                  <c:v>2.4221631551668565E-2</c:v>
                </c:pt>
                <c:pt idx="3374">
                  <c:v>2.4221631551668565E-2</c:v>
                </c:pt>
                <c:pt idx="3375">
                  <c:v>2.4224076192258526E-2</c:v>
                </c:pt>
                <c:pt idx="3376">
                  <c:v>2.4223261275517771E-2</c:v>
                </c:pt>
                <c:pt idx="3377">
                  <c:v>2.4224076192298494E-2</c:v>
                </c:pt>
                <c:pt idx="3378">
                  <c:v>2.4223261275517771E-2</c:v>
                </c:pt>
                <c:pt idx="3379">
                  <c:v>2.4223261275517771E-2</c:v>
                </c:pt>
                <c:pt idx="3380">
                  <c:v>2.4223261275517771E-2</c:v>
                </c:pt>
                <c:pt idx="3381">
                  <c:v>2.4223261275491126E-2</c:v>
                </c:pt>
                <c:pt idx="3382">
                  <c:v>2.422407619227851E-2</c:v>
                </c:pt>
                <c:pt idx="3383">
                  <c:v>2.4223261275517771E-2</c:v>
                </c:pt>
                <c:pt idx="3384">
                  <c:v>2.4223261275517771E-2</c:v>
                </c:pt>
                <c:pt idx="3385">
                  <c:v>2.4223261275491126E-2</c:v>
                </c:pt>
                <c:pt idx="3386">
                  <c:v>2.4223261275517771E-2</c:v>
                </c:pt>
                <c:pt idx="3387">
                  <c:v>2.4221631551668565E-2</c:v>
                </c:pt>
                <c:pt idx="3388">
                  <c:v>2.4223261275517771E-2</c:v>
                </c:pt>
                <c:pt idx="3389">
                  <c:v>2.4223261275491126E-2</c:v>
                </c:pt>
                <c:pt idx="3390">
                  <c:v>2.4223261275517771E-2</c:v>
                </c:pt>
                <c:pt idx="3391">
                  <c:v>2.4223261275517771E-2</c:v>
                </c:pt>
                <c:pt idx="3392">
                  <c:v>2.422407619227851E-2</c:v>
                </c:pt>
                <c:pt idx="3393">
                  <c:v>2.4223261275491126E-2</c:v>
                </c:pt>
                <c:pt idx="3394">
                  <c:v>2.4223261275517771E-2</c:v>
                </c:pt>
                <c:pt idx="3395">
                  <c:v>2.4223261275491126E-2</c:v>
                </c:pt>
                <c:pt idx="3396">
                  <c:v>2.422407619227851E-2</c:v>
                </c:pt>
                <c:pt idx="3397">
                  <c:v>2.4223261275517771E-2</c:v>
                </c:pt>
                <c:pt idx="3398">
                  <c:v>2.4223261275517771E-2</c:v>
                </c:pt>
                <c:pt idx="3399">
                  <c:v>2.4223261275544417E-2</c:v>
                </c:pt>
                <c:pt idx="3400">
                  <c:v>2.4223261275491126E-2</c:v>
                </c:pt>
                <c:pt idx="3401">
                  <c:v>2.4223261275517771E-2</c:v>
                </c:pt>
                <c:pt idx="3402">
                  <c:v>2.4223261275517771E-2</c:v>
                </c:pt>
                <c:pt idx="3403">
                  <c:v>2.4223261275517771E-2</c:v>
                </c:pt>
                <c:pt idx="3404">
                  <c:v>2.4223261275517771E-2</c:v>
                </c:pt>
                <c:pt idx="3405">
                  <c:v>2.4223261275491126E-2</c:v>
                </c:pt>
                <c:pt idx="3406">
                  <c:v>2.4223261275517771E-2</c:v>
                </c:pt>
                <c:pt idx="3407">
                  <c:v>2.4223261275491126E-2</c:v>
                </c:pt>
                <c:pt idx="3408">
                  <c:v>2.4223261275517771E-2</c:v>
                </c:pt>
                <c:pt idx="3409">
                  <c:v>2.422407619227851E-2</c:v>
                </c:pt>
                <c:pt idx="3410">
                  <c:v>2.422407619227851E-2</c:v>
                </c:pt>
                <c:pt idx="3411">
                  <c:v>2.4223261275491126E-2</c:v>
                </c:pt>
                <c:pt idx="3412">
                  <c:v>2.4223261275517771E-2</c:v>
                </c:pt>
                <c:pt idx="3413">
                  <c:v>2.4223261275491126E-2</c:v>
                </c:pt>
                <c:pt idx="3414">
                  <c:v>2.4223261275517771E-2</c:v>
                </c:pt>
                <c:pt idx="3415">
                  <c:v>2.422407619227851E-2</c:v>
                </c:pt>
                <c:pt idx="3416">
                  <c:v>2.4223261275517771E-2</c:v>
                </c:pt>
                <c:pt idx="3417">
                  <c:v>2.4223261275517771E-2</c:v>
                </c:pt>
                <c:pt idx="3418">
                  <c:v>2.4223261275517771E-2</c:v>
                </c:pt>
                <c:pt idx="3419">
                  <c:v>2.4223261275517771E-2</c:v>
                </c:pt>
                <c:pt idx="3420">
                  <c:v>2.4221631551668565E-2</c:v>
                </c:pt>
                <c:pt idx="3421">
                  <c:v>2.4223261275517771E-2</c:v>
                </c:pt>
                <c:pt idx="3422">
                  <c:v>2.4223261275517771E-2</c:v>
                </c:pt>
                <c:pt idx="3423">
                  <c:v>2.4223261275517771E-2</c:v>
                </c:pt>
                <c:pt idx="3424">
                  <c:v>2.4223261275517771E-2</c:v>
                </c:pt>
                <c:pt idx="3425">
                  <c:v>2.4223261275517771E-2</c:v>
                </c:pt>
                <c:pt idx="3426">
                  <c:v>2.4224891145591343E-2</c:v>
                </c:pt>
                <c:pt idx="3427">
                  <c:v>2.422407619227851E-2</c:v>
                </c:pt>
                <c:pt idx="3428">
                  <c:v>2.4223261275517771E-2</c:v>
                </c:pt>
                <c:pt idx="3429">
                  <c:v>2.4224076192258526E-2</c:v>
                </c:pt>
                <c:pt idx="3430">
                  <c:v>2.4223261275491126E-2</c:v>
                </c:pt>
                <c:pt idx="3431">
                  <c:v>2.4223261275517771E-2</c:v>
                </c:pt>
                <c:pt idx="3432">
                  <c:v>2.4223261275517771E-2</c:v>
                </c:pt>
                <c:pt idx="3433">
                  <c:v>2.4223261275517771E-2</c:v>
                </c:pt>
                <c:pt idx="3434">
                  <c:v>2.4224076192258526E-2</c:v>
                </c:pt>
                <c:pt idx="3435">
                  <c:v>2.4223261275491126E-2</c:v>
                </c:pt>
                <c:pt idx="3436">
                  <c:v>2.4223261275491126E-2</c:v>
                </c:pt>
                <c:pt idx="3437">
                  <c:v>2.4223261275517771E-2</c:v>
                </c:pt>
                <c:pt idx="3438">
                  <c:v>2.4223261275517771E-2</c:v>
                </c:pt>
                <c:pt idx="3439">
                  <c:v>2.4223261275517771E-2</c:v>
                </c:pt>
                <c:pt idx="3440">
                  <c:v>2.4223261275491126E-2</c:v>
                </c:pt>
                <c:pt idx="3441">
                  <c:v>2.4223261275517771E-2</c:v>
                </c:pt>
                <c:pt idx="3442">
                  <c:v>2.4221631551668565E-2</c:v>
                </c:pt>
                <c:pt idx="3443">
                  <c:v>2.4223261275517771E-2</c:v>
                </c:pt>
                <c:pt idx="3444">
                  <c:v>2.4223261275517771E-2</c:v>
                </c:pt>
                <c:pt idx="3445">
                  <c:v>2.422407619227851E-2</c:v>
                </c:pt>
                <c:pt idx="3446">
                  <c:v>2.4223261275517771E-2</c:v>
                </c:pt>
                <c:pt idx="3447">
                  <c:v>2.4223261275517771E-2</c:v>
                </c:pt>
                <c:pt idx="3448">
                  <c:v>2.4224076192258526E-2</c:v>
                </c:pt>
                <c:pt idx="3449">
                  <c:v>2.4223261275517771E-2</c:v>
                </c:pt>
                <c:pt idx="3450">
                  <c:v>2.4223261275517771E-2</c:v>
                </c:pt>
                <c:pt idx="3451">
                  <c:v>2.4223261275517771E-2</c:v>
                </c:pt>
                <c:pt idx="3452">
                  <c:v>2.4223261275517771E-2</c:v>
                </c:pt>
                <c:pt idx="3453">
                  <c:v>2.4223261275517771E-2</c:v>
                </c:pt>
                <c:pt idx="3454">
                  <c:v>2.4223261275517771E-2</c:v>
                </c:pt>
                <c:pt idx="3455">
                  <c:v>2.4223261275517771E-2</c:v>
                </c:pt>
                <c:pt idx="3456">
                  <c:v>2.4223261275544417E-2</c:v>
                </c:pt>
                <c:pt idx="3457">
                  <c:v>2.4223261275517771E-2</c:v>
                </c:pt>
                <c:pt idx="3458">
                  <c:v>2.4223261275517771E-2</c:v>
                </c:pt>
                <c:pt idx="3459">
                  <c:v>2.4223261275517771E-2</c:v>
                </c:pt>
                <c:pt idx="3460">
                  <c:v>2.4223261275517771E-2</c:v>
                </c:pt>
                <c:pt idx="3461">
                  <c:v>2.422407619227851E-2</c:v>
                </c:pt>
                <c:pt idx="3462">
                  <c:v>2.4224076192258526E-2</c:v>
                </c:pt>
                <c:pt idx="3463">
                  <c:v>2.4223261275491126E-2</c:v>
                </c:pt>
                <c:pt idx="3464">
                  <c:v>2.4223261275517771E-2</c:v>
                </c:pt>
                <c:pt idx="3465">
                  <c:v>2.4223261275491126E-2</c:v>
                </c:pt>
                <c:pt idx="3466">
                  <c:v>2.4223261275517771E-2</c:v>
                </c:pt>
                <c:pt idx="3467">
                  <c:v>2.4224076192298494E-2</c:v>
                </c:pt>
                <c:pt idx="3468">
                  <c:v>2.4223261275544417E-2</c:v>
                </c:pt>
                <c:pt idx="3469">
                  <c:v>2.4223261275491126E-2</c:v>
                </c:pt>
                <c:pt idx="3470">
                  <c:v>2.4223261275517771E-2</c:v>
                </c:pt>
                <c:pt idx="3471">
                  <c:v>2.4223261275517771E-2</c:v>
                </c:pt>
                <c:pt idx="3472">
                  <c:v>2.422407619227851E-2</c:v>
                </c:pt>
                <c:pt idx="3473">
                  <c:v>2.4223261275517771E-2</c:v>
                </c:pt>
                <c:pt idx="3474">
                  <c:v>2.4223261275544417E-2</c:v>
                </c:pt>
                <c:pt idx="3475">
                  <c:v>2.4223261275517771E-2</c:v>
                </c:pt>
                <c:pt idx="3476">
                  <c:v>2.4223261275491126E-2</c:v>
                </c:pt>
                <c:pt idx="3477">
                  <c:v>2.4223261275517771E-2</c:v>
                </c:pt>
                <c:pt idx="3478">
                  <c:v>2.4223261275491126E-2</c:v>
                </c:pt>
                <c:pt idx="3479">
                  <c:v>2.4222446395301134E-2</c:v>
                </c:pt>
                <c:pt idx="3480">
                  <c:v>2.4221631551668565E-2</c:v>
                </c:pt>
                <c:pt idx="3481">
                  <c:v>2.4221631551588629E-2</c:v>
                </c:pt>
                <c:pt idx="3482">
                  <c:v>2.4221631551588629E-2</c:v>
                </c:pt>
                <c:pt idx="3483">
                  <c:v>2.4221631551668565E-2</c:v>
                </c:pt>
                <c:pt idx="3484">
                  <c:v>2.4221631551588629E-2</c:v>
                </c:pt>
                <c:pt idx="3485">
                  <c:v>2.4221631551668565E-2</c:v>
                </c:pt>
                <c:pt idx="3486">
                  <c:v>2.4221631551668565E-2</c:v>
                </c:pt>
                <c:pt idx="3487">
                  <c:v>2.4221631551668565E-2</c:v>
                </c:pt>
                <c:pt idx="3488">
                  <c:v>2.4221631551588629E-2</c:v>
                </c:pt>
                <c:pt idx="3489">
                  <c:v>2.4221631551668565E-2</c:v>
                </c:pt>
                <c:pt idx="3490">
                  <c:v>2.4221631551668565E-2</c:v>
                </c:pt>
                <c:pt idx="3491">
                  <c:v>2.4221631551588629E-2</c:v>
                </c:pt>
                <c:pt idx="3492">
                  <c:v>2.4221631551588629E-2</c:v>
                </c:pt>
                <c:pt idx="3493">
                  <c:v>2.4221631551668565E-2</c:v>
                </c:pt>
                <c:pt idx="3494">
                  <c:v>2.4221631551668565E-2</c:v>
                </c:pt>
                <c:pt idx="3495">
                  <c:v>2.4221631551588629E-2</c:v>
                </c:pt>
                <c:pt idx="3496">
                  <c:v>2.4221631551668565E-2</c:v>
                </c:pt>
                <c:pt idx="3497">
                  <c:v>2.4221631551668565E-2</c:v>
                </c:pt>
                <c:pt idx="3498">
                  <c:v>2.4221631551668565E-2</c:v>
                </c:pt>
                <c:pt idx="3499">
                  <c:v>2.4221631551668565E-2</c:v>
                </c:pt>
                <c:pt idx="3500">
                  <c:v>2.4221631551588629E-2</c:v>
                </c:pt>
                <c:pt idx="3501">
                  <c:v>2.4221631551668565E-2</c:v>
                </c:pt>
                <c:pt idx="3502">
                  <c:v>2.4221631551668565E-2</c:v>
                </c:pt>
                <c:pt idx="3503">
                  <c:v>2.4221631551668565E-2</c:v>
                </c:pt>
                <c:pt idx="3504">
                  <c:v>2.4221631551668565E-2</c:v>
                </c:pt>
                <c:pt idx="3505">
                  <c:v>2.4221631551668565E-2</c:v>
                </c:pt>
                <c:pt idx="3506">
                  <c:v>2.4221631551588629E-2</c:v>
                </c:pt>
                <c:pt idx="3507">
                  <c:v>2.4221631551668565E-2</c:v>
                </c:pt>
                <c:pt idx="3508">
                  <c:v>2.4221631551668565E-2</c:v>
                </c:pt>
                <c:pt idx="3509">
                  <c:v>2.4221631551588629E-2</c:v>
                </c:pt>
                <c:pt idx="3510">
                  <c:v>2.4221631551588629E-2</c:v>
                </c:pt>
                <c:pt idx="3511">
                  <c:v>2.4221631551668565E-2</c:v>
                </c:pt>
                <c:pt idx="3512">
                  <c:v>2.4221631551748501E-2</c:v>
                </c:pt>
                <c:pt idx="3513">
                  <c:v>2.4221631551668565E-2</c:v>
                </c:pt>
                <c:pt idx="3514">
                  <c:v>2.4221631551508693E-2</c:v>
                </c:pt>
                <c:pt idx="3515">
                  <c:v>2.4221631551668565E-2</c:v>
                </c:pt>
                <c:pt idx="3516">
                  <c:v>2.4221631551668565E-2</c:v>
                </c:pt>
                <c:pt idx="3517">
                  <c:v>2.4221631551588629E-2</c:v>
                </c:pt>
                <c:pt idx="3518">
                  <c:v>2.4221631551668565E-2</c:v>
                </c:pt>
                <c:pt idx="3519">
                  <c:v>2.4221631551668565E-2</c:v>
                </c:pt>
                <c:pt idx="3520">
                  <c:v>2.4221631551748501E-2</c:v>
                </c:pt>
                <c:pt idx="3521">
                  <c:v>2.4221631551668565E-2</c:v>
                </c:pt>
                <c:pt idx="3522">
                  <c:v>2.4221631551668565E-2</c:v>
                </c:pt>
                <c:pt idx="3523">
                  <c:v>2.4221631551668565E-2</c:v>
                </c:pt>
                <c:pt idx="3524">
                  <c:v>2.4221631551748501E-2</c:v>
                </c:pt>
                <c:pt idx="3525">
                  <c:v>2.4221631551668565E-2</c:v>
                </c:pt>
                <c:pt idx="3526">
                  <c:v>2.4221631551668565E-2</c:v>
                </c:pt>
                <c:pt idx="3527">
                  <c:v>2.4221631551668565E-2</c:v>
                </c:pt>
                <c:pt idx="3528">
                  <c:v>2.4221631551588629E-2</c:v>
                </c:pt>
                <c:pt idx="3529">
                  <c:v>2.4221631551668565E-2</c:v>
                </c:pt>
                <c:pt idx="3530">
                  <c:v>2.4221631551668565E-2</c:v>
                </c:pt>
                <c:pt idx="3531">
                  <c:v>2.4222446395301134E-2</c:v>
                </c:pt>
                <c:pt idx="3532">
                  <c:v>2.4221631551588629E-2</c:v>
                </c:pt>
                <c:pt idx="3533">
                  <c:v>2.4221631551668565E-2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021312"/>
        <c:axId val="607039488"/>
      </c:lineChart>
      <c:dateAx>
        <c:axId val="60702131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39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703948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702131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7.9499999999986821E-3</c:v>
                </c:pt>
                <c:pt idx="1">
                  <c:v>7.9684530198221113E-3</c:v>
                </c:pt>
                <c:pt idx="2">
                  <c:v>7.9870589150339549E-3</c:v>
                </c:pt>
                <c:pt idx="3">
                  <c:v>8.0058001758298945E-3</c:v>
                </c:pt>
                <c:pt idx="4">
                  <c:v>8.1009240754268807E-3</c:v>
                </c:pt>
                <c:pt idx="5">
                  <c:v>8.1201097876130481E-3</c:v>
                </c:pt>
                <c:pt idx="6">
                  <c:v>8.1311919562727462E-3</c:v>
                </c:pt>
                <c:pt idx="7">
                  <c:v>8.2158797163021137E-3</c:v>
                </c:pt>
                <c:pt idx="8">
                  <c:v>8.2271806566385289E-3</c:v>
                </c:pt>
                <c:pt idx="9">
                  <c:v>8.2462079153882099E-3</c:v>
                </c:pt>
                <c:pt idx="10">
                  <c:v>8.265137247920426E-3</c:v>
                </c:pt>
                <c:pt idx="11">
                  <c:v>8.2839510390032688E-3</c:v>
                </c:pt>
                <c:pt idx="12">
                  <c:v>8.3395230015659294E-3</c:v>
                </c:pt>
                <c:pt idx="13">
                  <c:v>8.3576984617239492E-3</c:v>
                </c:pt>
                <c:pt idx="14">
                  <c:v>8.3756702947795376E-3</c:v>
                </c:pt>
                <c:pt idx="15">
                  <c:v>8.3934208818039584E-3</c:v>
                </c:pt>
                <c:pt idx="16">
                  <c:v>8.4109326033084877E-3</c:v>
                </c:pt>
                <c:pt idx="17">
                  <c:v>8.4782384259450613E-3</c:v>
                </c:pt>
                <c:pt idx="18">
                  <c:v>8.4782384259450613E-3</c:v>
                </c:pt>
                <c:pt idx="19">
                  <c:v>8.4942915094466803E-3</c:v>
                </c:pt>
                <c:pt idx="20">
                  <c:v>8.5099999999980833E-3</c:v>
                </c:pt>
                <c:pt idx="21">
                  <c:v>8.5253519116261726E-3</c:v>
                </c:pt>
                <c:pt idx="22">
                  <c:v>8.5693963341726652E-3</c:v>
                </c:pt>
                <c:pt idx="23">
                  <c:v>8.5834613679529551E-3</c:v>
                </c:pt>
                <c:pt idx="24">
                  <c:v>8.5972451815985937E-3</c:v>
                </c:pt>
                <c:pt idx="25">
                  <c:v>8.610763976024477E-3</c:v>
                </c:pt>
                <c:pt idx="26">
                  <c:v>8.6240339526967042E-3</c:v>
                </c:pt>
                <c:pt idx="27">
                  <c:v>8.6625129987051158E-3</c:v>
                </c:pt>
                <c:pt idx="28">
                  <c:v>8.6749497293583493E-3</c:v>
                </c:pt>
                <c:pt idx="29">
                  <c:v>8.6872186571792919E-3</c:v>
                </c:pt>
                <c:pt idx="30">
                  <c:v>8.6993359865499588E-3</c:v>
                </c:pt>
                <c:pt idx="31">
                  <c:v>8.7113179222871786E-3</c:v>
                </c:pt>
                <c:pt idx="32">
                  <c:v>8.7466134221001381E-3</c:v>
                </c:pt>
                <c:pt idx="33">
                  <c:v>8.7582158397267931E-3</c:v>
                </c:pt>
                <c:pt idx="34">
                  <c:v>8.769763893923645E-3</c:v>
                </c:pt>
                <c:pt idx="35">
                  <c:v>8.7812737919029729E-3</c:v>
                </c:pt>
                <c:pt idx="36">
                  <c:v>8.7927617412556468E-3</c:v>
                </c:pt>
                <c:pt idx="37">
                  <c:v>8.8388182173637034E-3</c:v>
                </c:pt>
                <c:pt idx="38">
                  <c:v>8.8388182173637034E-3</c:v>
                </c:pt>
                <c:pt idx="39">
                  <c:v>8.8504395505952654E-3</c:v>
                </c:pt>
                <c:pt idx="40">
                  <c:v>8.8621361886498627E-3</c:v>
                </c:pt>
                <c:pt idx="41">
                  <c:v>8.8739243417720725E-3</c:v>
                </c:pt>
                <c:pt idx="42">
                  <c:v>8.9099999999989465E-3</c:v>
                </c:pt>
                <c:pt idx="43">
                  <c:v>8.9223130253727519E-3</c:v>
                </c:pt>
                <c:pt idx="44">
                  <c:v>8.9347788318183078E-3</c:v>
                </c:pt>
                <c:pt idx="45">
                  <c:v>8.9473938402943737E-3</c:v>
                </c:pt>
                <c:pt idx="46">
                  <c:v>8.9601544717026142E-3</c:v>
                </c:pt>
                <c:pt idx="47">
                  <c:v>9.0089473268423446E-3</c:v>
                </c:pt>
                <c:pt idx="48">
                  <c:v>9.0226677434556302E-3</c:v>
                </c:pt>
                <c:pt idx="49">
                  <c:v>9.0365197475254979E-3</c:v>
                </c:pt>
                <c:pt idx="50">
                  <c:v>9.0685882349508164E-3</c:v>
                </c:pt>
                <c:pt idx="51">
                  <c:v>9.0768637774513335E-3</c:v>
                </c:pt>
                <c:pt idx="52">
                  <c:v>9.1076296573646895E-3</c:v>
                </c:pt>
                <c:pt idx="53">
                  <c:v>9.1221968316515176E-3</c:v>
                </c:pt>
                <c:pt idx="54">
                  <c:v>9.1368708077987446E-3</c:v>
                </c:pt>
                <c:pt idx="55">
                  <c:v>9.1665470362023074E-3</c:v>
                </c:pt>
                <c:pt idx="56">
                  <c:v>9.1740874337332256E-3</c:v>
                </c:pt>
                <c:pt idx="57">
                  <c:v>9.2117187735262385E-3</c:v>
                </c:pt>
                <c:pt idx="58">
                  <c:v>9.2269591937872535E-3</c:v>
                </c:pt>
                <c:pt idx="59">
                  <c:v>9.2422816260128802E-3</c:v>
                </c:pt>
                <c:pt idx="60">
                  <c:v>9.2758491422041348E-3</c:v>
                </c:pt>
                <c:pt idx="61">
                  <c:v>9.2823692872052183E-3</c:v>
                </c:pt>
                <c:pt idx="62">
                  <c:v>9.319999999996241E-3</c:v>
                </c:pt>
                <c:pt idx="63">
                  <c:v>9.3357398811303501E-3</c:v>
                </c:pt>
                <c:pt idx="64">
                  <c:v>9.3515355306469806E-3</c:v>
                </c:pt>
                <c:pt idx="65">
                  <c:v>9.3887796272951896E-3</c:v>
                </c:pt>
                <c:pt idx="66">
                  <c:v>9.447201035407948E-3</c:v>
                </c:pt>
                <c:pt idx="67">
                  <c:v>9.4632472960764092E-3</c:v>
                </c:pt>
                <c:pt idx="68">
                  <c:v>9.4676765130458553E-3</c:v>
                </c:pt>
                <c:pt idx="69">
                  <c:v>9.5072005478213633E-3</c:v>
                </c:pt>
                <c:pt idx="70">
                  <c:v>9.5315852661507355E-3</c:v>
                </c:pt>
                <c:pt idx="71">
                  <c:v>9.547584615540991E-3</c:v>
                </c:pt>
                <c:pt idx="72">
                  <c:v>9.5635827890539291E-3</c:v>
                </c:pt>
                <c:pt idx="73">
                  <c:v>9.5795747662451598E-3</c:v>
                </c:pt>
                <c:pt idx="74">
                  <c:v>9.6321206495097993E-3</c:v>
                </c:pt>
                <c:pt idx="75">
                  <c:v>9.6433802971961566E-3</c:v>
                </c:pt>
                <c:pt idx="76">
                  <c:v>9.6592659804183509E-3</c:v>
                </c:pt>
                <c:pt idx="77">
                  <c:v>9.6751153412471466E-3</c:v>
                </c:pt>
                <c:pt idx="78">
                  <c:v>9.690923358108566E-3</c:v>
                </c:pt>
                <c:pt idx="79">
                  <c:v>9.7306882671035384E-3</c:v>
                </c:pt>
                <c:pt idx="80">
                  <c:v>9.7536415489024135E-3</c:v>
                </c:pt>
                <c:pt idx="81">
                  <c:v>9.7691675168327385E-3</c:v>
                </c:pt>
                <c:pt idx="82">
                  <c:v>9.7846220080770718E-3</c:v>
                </c:pt>
                <c:pt idx="83">
                  <c:v>9.799999999982956E-3</c:v>
                </c:pt>
                <c:pt idx="84">
                  <c:v>9.8377195371674581E-3</c:v>
                </c:pt>
                <c:pt idx="85">
                  <c:v>9.8607442794364127E-3</c:v>
                </c:pt>
                <c:pt idx="86">
                  <c:v>9.8757576119454099E-3</c:v>
                </c:pt>
                <c:pt idx="87">
                  <c:v>9.8907101348557416E-3</c:v>
                </c:pt>
                <c:pt idx="88">
                  <c:v>9.9056059910698178E-3</c:v>
                </c:pt>
                <c:pt idx="89">
                  <c:v>9.9411546689283457E-3</c:v>
                </c:pt>
                <c:pt idx="90">
                  <c:v>9.9893615725774407E-3</c:v>
                </c:pt>
                <c:pt idx="91">
                  <c:v>1.0003899307353875E-2</c:v>
                </c:pt>
                <c:pt idx="92">
                  <c:v>1.0037586874902167E-2</c:v>
                </c:pt>
                <c:pt idx="93">
                  <c:v>1.0042453570838491E-2</c:v>
                </c:pt>
                <c:pt idx="94">
                  <c:v>1.0076289867265142E-2</c:v>
                </c:pt>
                <c:pt idx="95">
                  <c:v>1.0090737209200971E-2</c:v>
                </c:pt>
                <c:pt idx="96">
                  <c:v>1.0132171325826774E-2</c:v>
                </c:pt>
                <c:pt idx="97">
                  <c:v>1.0137559975771298E-2</c:v>
                </c:pt>
                <c:pt idx="98">
                  <c:v>1.0143022279560127E-2</c:v>
                </c:pt>
                <c:pt idx="99">
                  <c:v>1.0177552136602677E-2</c:v>
                </c:pt>
                <c:pt idx="100">
                  <c:v>1.0192081581494679E-2</c:v>
                </c:pt>
                <c:pt idx="101">
                  <c:v>1.0206639246551148E-2</c:v>
                </c:pt>
                <c:pt idx="102">
                  <c:v>1.0238109682664002E-2</c:v>
                </c:pt>
                <c:pt idx="103">
                  <c:v>1.0244267123856534E-2</c:v>
                </c:pt>
                <c:pt idx="104">
                  <c:v>1.0280000000550526E-2</c:v>
                </c:pt>
                <c:pt idx="105">
                  <c:v>1.0303002984002727E-2</c:v>
                </c:pt>
                <c:pt idx="106">
                  <c:v>1.0309705832794135E-2</c:v>
                </c:pt>
                <c:pt idx="107">
                  <c:v>1.0340798803604775E-2</c:v>
                </c:pt>
                <c:pt idx="108">
                  <c:v>1.0347703737818162E-2</c:v>
                </c:pt>
                <c:pt idx="109">
                  <c:v>1.0392165031594344E-2</c:v>
                </c:pt>
                <c:pt idx="110">
                  <c:v>1.040743439136481E-2</c:v>
                </c:pt>
                <c:pt idx="111">
                  <c:v>1.0422746418405649E-2</c:v>
                </c:pt>
                <c:pt idx="112">
                  <c:v>1.0454053436684332E-2</c:v>
                </c:pt>
                <c:pt idx="113">
                  <c:v>1.0484394409586198E-2</c:v>
                </c:pt>
                <c:pt idx="114">
                  <c:v>1.0499899680370229E-2</c:v>
                </c:pt>
                <c:pt idx="115">
                  <c:v>1.0515439581104753E-2</c:v>
                </c:pt>
                <c:pt idx="116">
                  <c:v>1.0531012772096386E-2</c:v>
                </c:pt>
                <c:pt idx="117">
                  <c:v>1.0562902413281438E-2</c:v>
                </c:pt>
                <c:pt idx="118">
                  <c:v>1.0593611643358493E-2</c:v>
                </c:pt>
                <c:pt idx="119">
                  <c:v>1.0609331188819652E-2</c:v>
                </c:pt>
                <c:pt idx="120">
                  <c:v>1.0625075985523657E-2</c:v>
                </c:pt>
                <c:pt idx="121">
                  <c:v>1.0640844693489266E-2</c:v>
                </c:pt>
                <c:pt idx="122">
                  <c:v>1.0673796201165755E-2</c:v>
                </c:pt>
                <c:pt idx="123">
                  <c:v>1.0704131836891418E-2</c:v>
                </c:pt>
                <c:pt idx="124">
                  <c:v>1.0719999999987498E-2</c:v>
                </c:pt>
                <c:pt idx="125">
                  <c:v>1.0735884231831657E-2</c:v>
                </c:pt>
                <c:pt idx="126">
                  <c:v>1.0751784183427001E-2</c:v>
                </c:pt>
                <c:pt idx="127">
                  <c:v>1.080437679504768E-2</c:v>
                </c:pt>
                <c:pt idx="128">
                  <c:v>1.0824772512276664E-2</c:v>
                </c:pt>
                <c:pt idx="129">
                  <c:v>1.0831514461262223E-2</c:v>
                </c:pt>
                <c:pt idx="130">
                  <c:v>1.0847505565454295E-2</c:v>
                </c:pt>
                <c:pt idx="131">
                  <c:v>1.086351133405245E-2</c:v>
                </c:pt>
                <c:pt idx="132">
                  <c:v>1.0906978384352591E-2</c:v>
                </c:pt>
                <c:pt idx="133">
                  <c:v>1.0952724515517162E-2</c:v>
                </c:pt>
                <c:pt idx="134">
                  <c:v>1.0952724515517162E-2</c:v>
                </c:pt>
                <c:pt idx="135">
                  <c:v>1.0968725216254579E-2</c:v>
                </c:pt>
                <c:pt idx="136">
                  <c:v>1.1001909554767934E-2</c:v>
                </c:pt>
                <c:pt idx="137">
                  <c:v>1.1009259857145183E-2</c:v>
                </c:pt>
                <c:pt idx="138">
                  <c:v>1.1048740533545669E-2</c:v>
                </c:pt>
                <c:pt idx="139">
                  <c:v>1.1064744907513066E-2</c:v>
                </c:pt>
                <c:pt idx="140">
                  <c:v>1.1080749367556828E-2</c:v>
                </c:pt>
                <c:pt idx="141">
                  <c:v>1.1118658287663823E-2</c:v>
                </c:pt>
                <c:pt idx="142">
                  <c:v>1.1127134924967709E-2</c:v>
                </c:pt>
                <c:pt idx="143">
                  <c:v>1.1160767697001488E-2</c:v>
                </c:pt>
                <c:pt idx="144">
                  <c:v>1.1176769516284595E-2</c:v>
                </c:pt>
                <c:pt idx="145">
                  <c:v>1.1192770369192463E-2</c:v>
                </c:pt>
                <c:pt idx="146">
                  <c:v>1.1219999999972165E-2</c:v>
                </c:pt>
                <c:pt idx="147">
                  <c:v>1.1230214797511462E-2</c:v>
                </c:pt>
                <c:pt idx="148">
                  <c:v>1.1272513129945344E-2</c:v>
                </c:pt>
                <c:pt idx="149">
                  <c:v>1.1288336444122103E-2</c:v>
                </c:pt>
                <c:pt idx="150">
                  <c:v>1.1304121880339397E-2</c:v>
                </c:pt>
                <c:pt idx="151">
                  <c:v>1.1327485521557767E-2</c:v>
                </c:pt>
                <c:pt idx="152">
                  <c:v>1.1342849504246437E-2</c:v>
                </c:pt>
                <c:pt idx="153">
                  <c:v>1.1382681240396146E-2</c:v>
                </c:pt>
                <c:pt idx="154">
                  <c:v>1.139835962044777E-2</c:v>
                </c:pt>
                <c:pt idx="155">
                  <c:v>1.1414040194781974E-2</c:v>
                </c:pt>
                <c:pt idx="156">
                  <c:v>1.1435635254988466E-2</c:v>
                </c:pt>
                <c:pt idx="157">
                  <c:v>1.1448330551872306E-2</c:v>
                </c:pt>
                <c:pt idx="158">
                  <c:v>1.1492676373917647E-2</c:v>
                </c:pt>
                <c:pt idx="159">
                  <c:v>1.1508490352448237E-2</c:v>
                </c:pt>
                <c:pt idx="160">
                  <c:v>1.152434660647845E-2</c:v>
                </c:pt>
                <c:pt idx="161">
                  <c:v>1.1546392206084582E-2</c:v>
                </c:pt>
                <c:pt idx="162">
                  <c:v>1.1559295069177213E-2</c:v>
                </c:pt>
                <c:pt idx="163">
                  <c:v>1.1604462447743033E-2</c:v>
                </c:pt>
                <c:pt idx="164">
                  <c:v>1.1620692620616092E-2</c:v>
                </c:pt>
                <c:pt idx="165">
                  <c:v>1.16370051594015E-2</c:v>
                </c:pt>
                <c:pt idx="166">
                  <c:v>1.1666265472131019E-2</c:v>
                </c:pt>
                <c:pt idx="167">
                  <c:v>1.1678657173985679E-2</c:v>
                </c:pt>
                <c:pt idx="168">
                  <c:v>1.1719999998196893E-2</c:v>
                </c:pt>
                <c:pt idx="169">
                  <c:v>1.173690216840903E-2</c:v>
                </c:pt>
                <c:pt idx="170">
                  <c:v>1.1753892563310459E-2</c:v>
                </c:pt>
                <c:pt idx="171">
                  <c:v>1.1782735718095658E-2</c:v>
                </c:pt>
                <c:pt idx="172">
                  <c:v>1.1794107802087244E-2</c:v>
                </c:pt>
                <c:pt idx="173">
                  <c:v>1.1844275355632337E-2</c:v>
                </c:pt>
                <c:pt idx="174">
                  <c:v>1.1854859854205486E-2</c:v>
                </c:pt>
                <c:pt idx="175">
                  <c:v>1.1871648007134307E-2</c:v>
                </c:pt>
                <c:pt idx="176">
                  <c:v>1.1888484102798877E-2</c:v>
                </c:pt>
                <c:pt idx="177">
                  <c:v>1.1956195460260404E-2</c:v>
                </c:pt>
                <c:pt idx="178">
                  <c:v>1.1956195460260404E-2</c:v>
                </c:pt>
                <c:pt idx="179">
                  <c:v>1.1973186928541844E-2</c:v>
                </c:pt>
                <c:pt idx="180">
                  <c:v>1.1990192601813618E-2</c:v>
                </c:pt>
                <c:pt idx="181">
                  <c:v>1.2007206856453494E-2</c:v>
                </c:pt>
                <c:pt idx="182">
                  <c:v>1.2067337559377717E-2</c:v>
                </c:pt>
                <c:pt idx="183">
                  <c:v>1.2075237209567899E-2</c:v>
                </c:pt>
                <c:pt idx="184">
                  <c:v>1.2092210010031549E-2</c:v>
                </c:pt>
                <c:pt idx="185">
                  <c:v>1.2109157646119424E-2</c:v>
                </c:pt>
                <c:pt idx="186">
                  <c:v>1.212607449287467E-2</c:v>
                </c:pt>
                <c:pt idx="187">
                  <c:v>1.2187056559916299E-2</c:v>
                </c:pt>
                <c:pt idx="188">
                  <c:v>1.2193321480829373E-2</c:v>
                </c:pt>
                <c:pt idx="189">
                  <c:v>1.2209999999983869E-2</c:v>
                </c:pt>
                <c:pt idx="190">
                  <c:v>1.2226615562138752E-2</c:v>
                </c:pt>
                <c:pt idx="191">
                  <c:v>1.2243170471173981E-2</c:v>
                </c:pt>
                <c:pt idx="192">
                  <c:v>1.2304136068011366E-2</c:v>
                </c:pt>
                <c:pt idx="193">
                  <c:v>1.2308861377989823E-2</c:v>
                </c:pt>
                <c:pt idx="194">
                  <c:v>1.2325171373987136E-2</c:v>
                </c:pt>
                <c:pt idx="195">
                  <c:v>1.2341444058808862E-2</c:v>
                </c:pt>
                <c:pt idx="196">
                  <c:v>1.2369774956183192E-2</c:v>
                </c:pt>
                <c:pt idx="197">
                  <c:v>1.2418585138217829E-2</c:v>
                </c:pt>
                <c:pt idx="198">
                  <c:v>1.2434796030314652E-2</c:v>
                </c:pt>
                <c:pt idx="199">
                  <c:v>1.2450983787949217E-2</c:v>
                </c:pt>
                <c:pt idx="200">
                  <c:v>1.2467152281208631E-2</c:v>
                </c:pt>
                <c:pt idx="201">
                  <c:v>1.2483305380307374E-2</c:v>
                </c:pt>
                <c:pt idx="202">
                  <c:v>1.2547841243777294E-2</c:v>
                </c:pt>
                <c:pt idx="203">
                  <c:v>1.2547841243777294E-2</c:v>
                </c:pt>
                <c:pt idx="204">
                  <c:v>1.2563975429684585E-2</c:v>
                </c:pt>
                <c:pt idx="205">
                  <c:v>1.2580117445355525E-2</c:v>
                </c:pt>
                <c:pt idx="206">
                  <c:v>1.2645650620929047E-2</c:v>
                </c:pt>
                <c:pt idx="207">
                  <c:v>1.265716649233551E-2</c:v>
                </c:pt>
                <c:pt idx="208">
                  <c:v>1.2661080462844924E-2</c:v>
                </c:pt>
                <c:pt idx="209">
                  <c:v>1.2677350754475391E-2</c:v>
                </c:pt>
                <c:pt idx="210">
                  <c:v>1.2693655976177878E-2</c:v>
                </c:pt>
                <c:pt idx="211">
                  <c:v>1.270999999993512E-2</c:v>
                </c:pt>
                <c:pt idx="212">
                  <c:v>1.2759278903763443E-2</c:v>
                </c:pt>
                <c:pt idx="213">
                  <c:v>1.2775783007415522E-2</c:v>
                </c:pt>
                <c:pt idx="214">
                  <c:v>1.2792323317136072E-2</c:v>
                </c:pt>
                <c:pt idx="215">
                  <c:v>1.2808898215775605E-2</c:v>
                </c:pt>
                <c:pt idx="216">
                  <c:v>1.2825506086132803E-2</c:v>
                </c:pt>
                <c:pt idx="217">
                  <c:v>1.2841771310551626E-2</c:v>
                </c:pt>
                <c:pt idx="218">
                  <c:v>1.2892234938874217E-2</c:v>
                </c:pt>
                <c:pt idx="219">
                  <c:v>1.2898060944942422E-2</c:v>
                </c:pt>
                <c:pt idx="220">
                  <c:v>1.2914930071131606E-2</c:v>
                </c:pt>
                <c:pt idx="221">
                  <c:v>1.2931820410547764E-2</c:v>
                </c:pt>
                <c:pt idx="222">
                  <c:v>1.299304241216047E-2</c:v>
                </c:pt>
                <c:pt idx="223">
                  <c:v>1.2999561369449707E-2</c:v>
                </c:pt>
                <c:pt idx="224">
                  <c:v>1.3016533376250323E-2</c:v>
                </c:pt>
                <c:pt idx="225">
                  <c:v>1.3033516836395288E-2</c:v>
                </c:pt>
                <c:pt idx="226">
                  <c:v>1.3111317229925245E-2</c:v>
                </c:pt>
                <c:pt idx="227">
                  <c:v>1.3111317229925245E-2</c:v>
                </c:pt>
                <c:pt idx="228">
                  <c:v>1.3118548996002746E-2</c:v>
                </c:pt>
                <c:pt idx="229">
                  <c:v>1.3135567010670049E-2</c:v>
                </c:pt>
                <c:pt idx="230">
                  <c:v>1.3152585089651432E-2</c:v>
                </c:pt>
                <c:pt idx="231">
                  <c:v>1.3169601605721688E-2</c:v>
                </c:pt>
                <c:pt idx="232">
                  <c:v>1.3229780831331485E-2</c:v>
                </c:pt>
                <c:pt idx="233">
                  <c:v>1.3237618882210343E-2</c:v>
                </c:pt>
                <c:pt idx="234">
                  <c:v>1.3254598887744568E-2</c:v>
                </c:pt>
                <c:pt idx="235">
                  <c:v>1.328849757434133E-2</c:v>
                </c:pt>
                <c:pt idx="236">
                  <c:v>1.328849757434133E-2</c:v>
                </c:pt>
                <c:pt idx="237">
                  <c:v>1.3356144479372507E-2</c:v>
                </c:pt>
                <c:pt idx="238">
                  <c:v>1.3364375098134099E-2</c:v>
                </c:pt>
                <c:pt idx="239">
                  <c:v>1.3381031292284615E-2</c:v>
                </c:pt>
                <c:pt idx="240">
                  <c:v>1.3397632556269658E-2</c:v>
                </c:pt>
                <c:pt idx="241">
                  <c:v>1.3414173616511173E-2</c:v>
                </c:pt>
                <c:pt idx="242">
                  <c:v>1.3463382836439528E-2</c:v>
                </c:pt>
                <c:pt idx="243">
                  <c:v>1.3479630342539168E-2</c:v>
                </c:pt>
                <c:pt idx="244">
                  <c:v>1.3495791274483493E-2</c:v>
                </c:pt>
                <c:pt idx="245">
                  <c:v>1.351186035770139E-2</c:v>
                </c:pt>
                <c:pt idx="246">
                  <c:v>1.3527832317463635E-2</c:v>
                </c:pt>
                <c:pt idx="247">
                  <c:v>1.3575112706404751E-2</c:v>
                </c:pt>
                <c:pt idx="248">
                  <c:v>1.3590643421981193E-2</c:v>
                </c:pt>
                <c:pt idx="249">
                  <c:v>1.3606050638177681E-2</c:v>
                </c:pt>
                <c:pt idx="250">
                  <c:v>1.3621329079374274E-2</c:v>
                </c:pt>
                <c:pt idx="251">
                  <c:v>1.3636473469815317E-2</c:v>
                </c:pt>
                <c:pt idx="252">
                  <c:v>1.3681049577039632E-2</c:v>
                </c:pt>
                <c:pt idx="253">
                  <c:v>1.3695605004258307E-2</c:v>
                </c:pt>
                <c:pt idx="254">
                  <c:v>1.3709999999999648E-2</c:v>
                </c:pt>
                <c:pt idx="255">
                  <c:v>1.3724232891263016E-2</c:v>
                </c:pt>
                <c:pt idx="256">
                  <c:v>1.3738316419152847E-2</c:v>
                </c:pt>
                <c:pt idx="257">
                  <c:v>1.380706570177832E-2</c:v>
                </c:pt>
                <c:pt idx="258">
                  <c:v>1.3820596312303948E-2</c:v>
                </c:pt>
                <c:pt idx="259">
                  <c:v>1.3834091984758679E-2</c:v>
                </c:pt>
                <c:pt idx="260">
                  <c:v>1.388154090503349E-2</c:v>
                </c:pt>
                <c:pt idx="261">
                  <c:v>1.3901618481830021E-2</c:v>
                </c:pt>
                <c:pt idx="262">
                  <c:v>1.3908743005911158E-2</c:v>
                </c:pt>
                <c:pt idx="263">
                  <c:v>1.3922450252790803E-2</c:v>
                </c:pt>
                <c:pt idx="264">
                  <c:v>1.3970723960546577E-2</c:v>
                </c:pt>
                <c:pt idx="265">
                  <c:v>1.3978370845364574E-2</c:v>
                </c:pt>
                <c:pt idx="266">
                  <c:v>1.3992706105675974E-2</c:v>
                </c:pt>
                <c:pt idx="267">
                  <c:v>1.4007216296937543E-2</c:v>
                </c:pt>
                <c:pt idx="268">
                  <c:v>1.4021917863086762E-2</c:v>
                </c:pt>
                <c:pt idx="269">
                  <c:v>1.40829667743509E-2</c:v>
                </c:pt>
                <c:pt idx="270">
                  <c:v>1.40829667743509E-2</c:v>
                </c:pt>
                <c:pt idx="271">
                  <c:v>1.4098871893296991E-2</c:v>
                </c:pt>
                <c:pt idx="272">
                  <c:v>1.4115067062596319E-2</c:v>
                </c:pt>
                <c:pt idx="273">
                  <c:v>1.4131568730318752E-2</c:v>
                </c:pt>
                <c:pt idx="274">
                  <c:v>1.4189999998742965E-2</c:v>
                </c:pt>
                <c:pt idx="275">
                  <c:v>1.4200944577286065E-2</c:v>
                </c:pt>
                <c:pt idx="276">
                  <c:v>1.4219160353002606E-2</c:v>
                </c:pt>
                <c:pt idx="277">
                  <c:v>1.4237697804269875E-2</c:v>
                </c:pt>
                <c:pt idx="278">
                  <c:v>1.4256535899219026E-2</c:v>
                </c:pt>
                <c:pt idx="279">
                  <c:v>1.4321746991100353E-2</c:v>
                </c:pt>
                <c:pt idx="280">
                  <c:v>1.4334474055090661E-2</c:v>
                </c:pt>
                <c:pt idx="281">
                  <c:v>1.4354499866657466E-2</c:v>
                </c:pt>
                <c:pt idx="282">
                  <c:v>1.4374700116061264E-2</c:v>
                </c:pt>
                <c:pt idx="283">
                  <c:v>1.4395053766324811E-2</c:v>
                </c:pt>
                <c:pt idx="284">
                  <c:v>1.4464015203107092E-2</c:v>
                </c:pt>
                <c:pt idx="285">
                  <c:v>1.447758160752393E-2</c:v>
                </c:pt>
                <c:pt idx="286">
                  <c:v>1.4498386678350286E-2</c:v>
                </c:pt>
                <c:pt idx="287">
                  <c:v>1.4519218910571544E-2</c:v>
                </c:pt>
                <c:pt idx="288">
                  <c:v>1.4540057261256328E-2</c:v>
                </c:pt>
                <c:pt idx="289">
                  <c:v>1.4609627980830518E-2</c:v>
                </c:pt>
                <c:pt idx="290">
                  <c:v>1.4623050959391237E-2</c:v>
                </c:pt>
                <c:pt idx="291">
                  <c:v>1.4643604227852556E-2</c:v>
                </c:pt>
                <c:pt idx="292">
                  <c:v>1.4664037338904992E-2</c:v>
                </c:pt>
                <c:pt idx="293">
                  <c:v>1.4684329243577357E-2</c:v>
                </c:pt>
                <c:pt idx="294">
                  <c:v>1.4763663790527782E-2</c:v>
                </c:pt>
                <c:pt idx="295">
                  <c:v>1.4763663790527782E-2</c:v>
                </c:pt>
                <c:pt idx="296">
                  <c:v>1.4782937799912532E-2</c:v>
                </c:pt>
                <c:pt idx="297">
                  <c:v>1.4801967689383605E-2</c:v>
                </c:pt>
                <c:pt idx="298">
                  <c:v>1.4820755802392402E-2</c:v>
                </c:pt>
                <c:pt idx="299">
                  <c:v>1.4890354865012029E-2</c:v>
                </c:pt>
                <c:pt idx="300">
                  <c:v>1.4915606279930398E-2</c:v>
                </c:pt>
                <c:pt idx="301">
                  <c:v>1.4933252597484542E-2</c:v>
                </c:pt>
                <c:pt idx="302">
                  <c:v>1.4973051955846578E-2</c:v>
                </c:pt>
                <c:pt idx="303">
                  <c:v>1.4982784044018182E-2</c:v>
                </c:pt>
                <c:pt idx="304">
                  <c:v>1.5018142807000309E-2</c:v>
                </c:pt>
                <c:pt idx="305">
                  <c:v>1.5034468721299023E-2</c:v>
                </c:pt>
                <c:pt idx="306">
                  <c:v>1.5050582643115474E-2</c:v>
                </c:pt>
                <c:pt idx="307">
                  <c:v>1.5081545718085858E-2</c:v>
                </c:pt>
                <c:pt idx="308">
                  <c:v>1.5089716917211889E-2</c:v>
                </c:pt>
                <c:pt idx="309">
                  <c:v>1.5128053130955483E-2</c:v>
                </c:pt>
                <c:pt idx="310">
                  <c:v>1.5142943559404445E-2</c:v>
                </c:pt>
                <c:pt idx="311">
                  <c:v>1.5157638150481E-2</c:v>
                </c:pt>
                <c:pt idx="312">
                  <c:v>1.5187413076807113E-2</c:v>
                </c:pt>
                <c:pt idx="313">
                  <c:v>1.5194095637097602E-2</c:v>
                </c:pt>
                <c:pt idx="314">
                  <c:v>1.5228254343718677E-2</c:v>
                </c:pt>
                <c:pt idx="315">
                  <c:v>1.5241822391330633E-2</c:v>
                </c:pt>
                <c:pt idx="316">
                  <c:v>1.5255211803835012E-2</c:v>
                </c:pt>
                <c:pt idx="317">
                  <c:v>1.5283960428338707E-2</c:v>
                </c:pt>
                <c:pt idx="318">
                  <c:v>1.5289265928200579E-2</c:v>
                </c:pt>
                <c:pt idx="319">
                  <c:v>1.5319763147546187E-2</c:v>
                </c:pt>
                <c:pt idx="320">
                  <c:v>1.533225416041371E-2</c:v>
                </c:pt>
                <c:pt idx="321">
                  <c:v>1.5344625385131832E-2</c:v>
                </c:pt>
                <c:pt idx="322">
                  <c:v>1.534898696310103E-2</c:v>
                </c:pt>
                <c:pt idx="323">
                  <c:v>1.5353207944871263E-2</c:v>
                </c:pt>
                <c:pt idx="324">
                  <c:v>1.5397000450723048E-2</c:v>
                </c:pt>
                <c:pt idx="325">
                  <c:v>1.5408811784620434E-2</c:v>
                </c:pt>
                <c:pt idx="326">
                  <c:v>1.5420563511231281E-2</c:v>
                </c:pt>
                <c:pt idx="327">
                  <c:v>1.543226423488377E-2</c:v>
                </c:pt>
                <c:pt idx="328">
                  <c:v>1.5468113955744395E-2</c:v>
                </c:pt>
                <c:pt idx="329">
                  <c:v>1.5478729193708138E-2</c:v>
                </c:pt>
                <c:pt idx="330">
                  <c:v>1.5490303974700611E-2</c:v>
                </c:pt>
                <c:pt idx="331">
                  <c:v>1.5501879383007676E-2</c:v>
                </c:pt>
                <c:pt idx="332">
                  <c:v>1.5513464024381075E-2</c:v>
                </c:pt>
                <c:pt idx="333">
                  <c:v>1.5571826942700453E-2</c:v>
                </c:pt>
                <c:pt idx="334">
                  <c:v>1.558364771459751E-2</c:v>
                </c:pt>
                <c:pt idx="335">
                  <c:v>1.5595537965518196E-2</c:v>
                </c:pt>
                <c:pt idx="336">
                  <c:v>1.5624050848782175E-2</c:v>
                </c:pt>
                <c:pt idx="337">
                  <c:v>1.5643921975877516E-2</c:v>
                </c:pt>
                <c:pt idx="338">
                  <c:v>1.5656228529670593E-2</c:v>
                </c:pt>
                <c:pt idx="339">
                  <c:v>1.5668617155788999E-2</c:v>
                </c:pt>
                <c:pt idx="340">
                  <c:v>1.5681086698764446E-2</c:v>
                </c:pt>
                <c:pt idx="341">
                  <c:v>1.5718537398348952E-2</c:v>
                </c:pt>
                <c:pt idx="342">
                  <c:v>1.5752924202042905E-2</c:v>
                </c:pt>
                <c:pt idx="343">
                  <c:v>1.5765852326886171E-2</c:v>
                </c:pt>
                <c:pt idx="344">
                  <c:v>1.5795412579234957E-2</c:v>
                </c:pt>
                <c:pt idx="345">
                  <c:v>1.5800207990861102E-2</c:v>
                </c:pt>
                <c:pt idx="346">
                  <c:v>1.5831547456299586E-2</c:v>
                </c:pt>
                <c:pt idx="347">
                  <c:v>1.5844889337005032E-2</c:v>
                </c:pt>
                <c:pt idx="348">
                  <c:v>1.5882960294382232E-2</c:v>
                </c:pt>
                <c:pt idx="349">
                  <c:v>1.5888210594864588E-2</c:v>
                </c:pt>
                <c:pt idx="350">
                  <c:v>1.5893521922582188E-2</c:v>
                </c:pt>
                <c:pt idx="351">
                  <c:v>1.5926264043797957E-2</c:v>
                </c:pt>
                <c:pt idx="352">
                  <c:v>1.5940036335569324E-2</c:v>
                </c:pt>
                <c:pt idx="353">
                  <c:v>1.595386551599752E-2</c:v>
                </c:pt>
                <c:pt idx="354">
                  <c:v>1.5983986659373544E-2</c:v>
                </c:pt>
                <c:pt idx="355">
                  <c:v>1.598980320737875E-2</c:v>
                </c:pt>
                <c:pt idx="356">
                  <c:v>1.6023824506129349E-2</c:v>
                </c:pt>
                <c:pt idx="357">
                  <c:v>1.6046002417886493E-2</c:v>
                </c:pt>
                <c:pt idx="358">
                  <c:v>1.6052166079731249E-2</c:v>
                </c:pt>
                <c:pt idx="359">
                  <c:v>1.6082350627615101E-2</c:v>
                </c:pt>
                <c:pt idx="360">
                  <c:v>1.6088659603363378E-2</c:v>
                </c:pt>
                <c:pt idx="361">
                  <c:v>1.6138298559118767E-2</c:v>
                </c:pt>
                <c:pt idx="362">
                  <c:v>1.6144945192665752E-2</c:v>
                </c:pt>
                <c:pt idx="363">
                  <c:v>1.6159518703886728E-2</c:v>
                </c:pt>
                <c:pt idx="364">
                  <c:v>1.6189698800759197E-2</c:v>
                </c:pt>
                <c:pt idx="365">
                  <c:v>1.6218194224903931E-2</c:v>
                </c:pt>
                <c:pt idx="366">
                  <c:v>1.6232952691775264E-2</c:v>
                </c:pt>
                <c:pt idx="367">
                  <c:v>1.6247744680212884E-2</c:v>
                </c:pt>
                <c:pt idx="368">
                  <c:v>1.62625690336211E-2</c:v>
                </c:pt>
                <c:pt idx="369">
                  <c:v>1.6292528417137818E-2</c:v>
                </c:pt>
                <c:pt idx="370">
                  <c:v>1.6322166963852233E-2</c:v>
                </c:pt>
                <c:pt idx="371">
                  <c:v>1.6337135791992953E-2</c:v>
                </c:pt>
                <c:pt idx="372">
                  <c:v>1.6352130044822475E-2</c:v>
                </c:pt>
                <c:pt idx="373">
                  <c:v>1.6367148565509668E-2</c:v>
                </c:pt>
                <c:pt idx="374">
                  <c:v>1.6396755993448035E-2</c:v>
                </c:pt>
                <c:pt idx="375">
                  <c:v>1.6427442188999868E-2</c:v>
                </c:pt>
                <c:pt idx="376">
                  <c:v>1.6442564695300185E-2</c:v>
                </c:pt>
                <c:pt idx="377">
                  <c:v>1.6457704527746704E-2</c:v>
                </c:pt>
                <c:pt idx="378">
                  <c:v>1.6472860122200877E-2</c:v>
                </c:pt>
                <c:pt idx="379">
                  <c:v>1.6515822889881914E-2</c:v>
                </c:pt>
                <c:pt idx="380">
                  <c:v>1.6540438112043174E-2</c:v>
                </c:pt>
                <c:pt idx="381">
                  <c:v>1.6548754643466022E-2</c:v>
                </c:pt>
                <c:pt idx="382">
                  <c:v>1.6563931658573425E-2</c:v>
                </c:pt>
                <c:pt idx="383">
                  <c:v>1.6579099643804527E-2</c:v>
                </c:pt>
                <c:pt idx="384">
                  <c:v>1.6587534624679295E-2</c:v>
                </c:pt>
                <c:pt idx="385">
                  <c:v>1.6646168196478163E-2</c:v>
                </c:pt>
                <c:pt idx="386">
                  <c:v>1.6676188815392415E-2</c:v>
                </c:pt>
                <c:pt idx="387">
                  <c:v>1.6676188815392415E-2</c:v>
                </c:pt>
                <c:pt idx="388">
                  <c:v>1.6703928584811685E-2</c:v>
                </c:pt>
                <c:pt idx="389">
                  <c:v>1.6712433821537219E-2</c:v>
                </c:pt>
                <c:pt idx="390">
                  <c:v>1.6750582368169595E-2</c:v>
                </c:pt>
                <c:pt idx="391">
                  <c:v>1.6765319624930615E-2</c:v>
                </c:pt>
                <c:pt idx="392">
                  <c:v>1.6780001372246771E-2</c:v>
                </c:pt>
                <c:pt idx="393">
                  <c:v>1.6812895362529015E-2</c:v>
                </c:pt>
                <c:pt idx="394">
                  <c:v>1.6821308297813135E-2</c:v>
                </c:pt>
                <c:pt idx="395">
                  <c:v>1.6852452083736973E-2</c:v>
                </c:pt>
                <c:pt idx="396">
                  <c:v>1.6866725542945018E-2</c:v>
                </c:pt>
                <c:pt idx="397">
                  <c:v>1.6880918414645965E-2</c:v>
                </c:pt>
                <c:pt idx="398">
                  <c:v>1.690669183047238E-2</c:v>
                </c:pt>
                <c:pt idx="399">
                  <c:v>1.6914853552729297E-2</c:v>
                </c:pt>
                <c:pt idx="400">
                  <c:v>1.6950567528428429E-2</c:v>
                </c:pt>
                <c:pt idx="401">
                  <c:v>1.6964227632518911E-2</c:v>
                </c:pt>
                <c:pt idx="402">
                  <c:v>1.6977798933575771E-2</c:v>
                </c:pt>
                <c:pt idx="403">
                  <c:v>1.700245498326276E-2</c:v>
                </c:pt>
                <c:pt idx="404">
                  <c:v>1.7010239370179744E-2</c:v>
                </c:pt>
                <c:pt idx="405">
                  <c:v>1.7044345566268375E-2</c:v>
                </c:pt>
                <c:pt idx="406">
                  <c:v>1.705739735327259E-2</c:v>
                </c:pt>
                <c:pt idx="407">
                  <c:v>1.7070364772225129E-2</c:v>
                </c:pt>
                <c:pt idx="408">
                  <c:v>1.7093978359168299E-2</c:v>
                </c:pt>
                <c:pt idx="409">
                  <c:v>1.7101391330173566E-2</c:v>
                </c:pt>
                <c:pt idx="410">
                  <c:v>1.7133958526011992E-2</c:v>
                </c:pt>
                <c:pt idx="411">
                  <c:v>1.7146433044909846E-2</c:v>
                </c:pt>
                <c:pt idx="412">
                  <c:v>1.7158827632089497E-2</c:v>
                </c:pt>
                <c:pt idx="413">
                  <c:v>1.7181476277522888E-2</c:v>
                </c:pt>
                <c:pt idx="414">
                  <c:v>1.7188525609817682E-2</c:v>
                </c:pt>
                <c:pt idx="415">
                  <c:v>1.7219623778438477E-2</c:v>
                </c:pt>
                <c:pt idx="416">
                  <c:v>1.7231552087395574E-2</c:v>
                </c:pt>
                <c:pt idx="417">
                  <c:v>1.7243404902227373E-2</c:v>
                </c:pt>
                <c:pt idx="418">
                  <c:v>1.7270139597550128E-2</c:v>
                </c:pt>
                <c:pt idx="419">
                  <c:v>1.727682067274916E-2</c:v>
                </c:pt>
                <c:pt idx="420">
                  <c:v>1.7301558756747104E-2</c:v>
                </c:pt>
                <c:pt idx="421">
                  <c:v>1.7312971922493942E-2</c:v>
                </c:pt>
                <c:pt idx="422">
                  <c:v>1.7324314032885698E-2</c:v>
                </c:pt>
                <c:pt idx="423">
                  <c:v>1.734525611792272E-2</c:v>
                </c:pt>
                <c:pt idx="424">
                  <c:v>1.7351606152492437E-2</c:v>
                </c:pt>
                <c:pt idx="425">
                  <c:v>1.7386163315829532E-2</c:v>
                </c:pt>
                <c:pt idx="426">
                  <c:v>1.739231012024002E-2</c:v>
                </c:pt>
                <c:pt idx="427">
                  <c:v>1.7398421404561371E-2</c:v>
                </c:pt>
                <c:pt idx="428">
                  <c:v>1.7409207753760828E-2</c:v>
                </c:pt>
                <c:pt idx="429">
                  <c:v>1.7451700880323922E-2</c:v>
                </c:pt>
                <c:pt idx="430">
                  <c:v>1.7451700880323922E-2</c:v>
                </c:pt>
                <c:pt idx="431">
                  <c:v>1.7462164318756523E-2</c:v>
                </c:pt>
                <c:pt idx="432">
                  <c:v>1.7472565109715617E-2</c:v>
                </c:pt>
                <c:pt idx="433">
                  <c:v>1.7482903898139453E-2</c:v>
                </c:pt>
                <c:pt idx="434">
                  <c:v>1.751809315713693E-2</c:v>
                </c:pt>
                <c:pt idx="435">
                  <c:v>1.7523651925925018E-2</c:v>
                </c:pt>
                <c:pt idx="436">
                  <c:v>1.753369037641709E-2</c:v>
                </c:pt>
                <c:pt idx="437">
                  <c:v>1.754367069440085E-2</c:v>
                </c:pt>
                <c:pt idx="438">
                  <c:v>1.7553593524944833E-2</c:v>
                </c:pt>
                <c:pt idx="439">
                  <c:v>1.7587467550882634E-2</c:v>
                </c:pt>
                <c:pt idx="440">
                  <c:v>1.7592722874705192E-2</c:v>
                </c:pt>
                <c:pt idx="441">
                  <c:v>1.7602367944689865E-2</c:v>
                </c:pt>
                <c:pt idx="442">
                  <c:v>1.7611959398010728E-2</c:v>
                </c:pt>
                <c:pt idx="443">
                  <c:v>1.7621497879858193E-2</c:v>
                </c:pt>
                <c:pt idx="444">
                  <c:v>1.7654167724046214E-2</c:v>
                </c:pt>
                <c:pt idx="445">
                  <c:v>1.765913499685335E-2</c:v>
                </c:pt>
                <c:pt idx="446">
                  <c:v>1.7668418299733354E-2</c:v>
                </c:pt>
                <c:pt idx="447">
                  <c:v>1.7677652502612832E-2</c:v>
                </c:pt>
                <c:pt idx="448">
                  <c:v>1.7686838250792609E-2</c:v>
                </c:pt>
                <c:pt idx="449">
                  <c:v>1.7722715343737559E-2</c:v>
                </c:pt>
                <c:pt idx="450">
                  <c:v>1.7727404282509625E-2</c:v>
                </c:pt>
                <c:pt idx="451">
                  <c:v>1.7736349839337223E-2</c:v>
                </c:pt>
                <c:pt idx="452">
                  <c:v>1.774525108833357E-2</c:v>
                </c:pt>
                <c:pt idx="453">
                  <c:v>1.7754108671388283E-2</c:v>
                </c:pt>
                <c:pt idx="454">
                  <c:v>1.7789115182482572E-2</c:v>
                </c:pt>
                <c:pt idx="455">
                  <c:v>1.7789115182482572E-2</c:v>
                </c:pt>
                <c:pt idx="456">
                  <c:v>1.7797764064669271E-2</c:v>
                </c:pt>
                <c:pt idx="457">
                  <c:v>1.7806373132548074E-2</c:v>
                </c:pt>
                <c:pt idx="458">
                  <c:v>1.7814943028104789E-2</c:v>
                </c:pt>
                <c:pt idx="459">
                  <c:v>1.7840424100913903E-2</c:v>
                </c:pt>
                <c:pt idx="460">
                  <c:v>1.7848843727318771E-2</c:v>
                </c:pt>
                <c:pt idx="461">
                  <c:v>1.7857227391533489E-2</c:v>
                </c:pt>
                <c:pt idx="462">
                  <c:v>1.7865575735625118E-2</c:v>
                </c:pt>
                <c:pt idx="463">
                  <c:v>1.7873889401669941E-2</c:v>
                </c:pt>
                <c:pt idx="464">
                  <c:v>1.7898628752493248E-2</c:v>
                </c:pt>
                <c:pt idx="465">
                  <c:v>1.7906810127381139E-2</c:v>
                </c:pt>
                <c:pt idx="466">
                  <c:v>1.7914960034798203E-2</c:v>
                </c:pt>
                <c:pt idx="467">
                  <c:v>1.7923079116895387E-2</c:v>
                </c:pt>
                <c:pt idx="468">
                  <c:v>1.7931168015836378E-2</c:v>
                </c:pt>
                <c:pt idx="469">
                  <c:v>1.7955260035532959E-2</c:v>
                </c:pt>
                <c:pt idx="470">
                  <c:v>1.7959060350069989E-2</c:v>
                </c:pt>
                <c:pt idx="471">
                  <c:v>1.796700920016879E-2</c:v>
                </c:pt>
                <c:pt idx="472">
                  <c:v>1.7974931544040541E-2</c:v>
                </c:pt>
                <c:pt idx="473">
                  <c:v>1.7982828027445819E-2</c:v>
                </c:pt>
                <c:pt idx="474">
                  <c:v>1.8014709384546666E-2</c:v>
                </c:pt>
                <c:pt idx="475">
                  <c:v>1.8018337486234305E-2</c:v>
                </c:pt>
                <c:pt idx="476">
                  <c:v>1.8021945139869291E-2</c:v>
                </c:pt>
                <c:pt idx="477">
                  <c:v>1.8029700022064252E-2</c:v>
                </c:pt>
                <c:pt idx="478">
                  <c:v>1.8064683587026599E-2</c:v>
                </c:pt>
                <c:pt idx="479">
                  <c:v>1.8064683587026599E-2</c:v>
                </c:pt>
                <c:pt idx="480">
                  <c:v>1.8068167252624921E-2</c:v>
                </c:pt>
                <c:pt idx="481">
                  <c:v>1.8075803783734929E-2</c:v>
                </c:pt>
                <c:pt idx="482">
                  <c:v>1.8083422850252513E-2</c:v>
                </c:pt>
                <c:pt idx="483">
                  <c:v>1.8091025098088843E-2</c:v>
                </c:pt>
                <c:pt idx="484">
                  <c:v>1.8117916468351109E-2</c:v>
                </c:pt>
                <c:pt idx="485">
                  <c:v>1.8121278821177127E-2</c:v>
                </c:pt>
                <c:pt idx="486">
                  <c:v>1.812880666461391E-2</c:v>
                </c:pt>
                <c:pt idx="487">
                  <c:v>1.8143824168445771E-2</c:v>
                </c:pt>
                <c:pt idx="488">
                  <c:v>1.8143824168445771E-2</c:v>
                </c:pt>
                <c:pt idx="489">
                  <c:v>1.8174651982933235E-2</c:v>
                </c:pt>
                <c:pt idx="490">
                  <c:v>1.8177919371334499E-2</c:v>
                </c:pt>
                <c:pt idx="491">
                  <c:v>1.8181175340072773E-2</c:v>
                </c:pt>
                <c:pt idx="492">
                  <c:v>1.8192817390911172E-2</c:v>
                </c:pt>
                <c:pt idx="493">
                  <c:v>1.820025452858479E-2</c:v>
                </c:pt>
                <c:pt idx="494">
                  <c:v>1.8222526163684465E-2</c:v>
                </c:pt>
                <c:pt idx="495">
                  <c:v>1.8229938924617016E-2</c:v>
                </c:pt>
                <c:pt idx="496">
                  <c:v>1.8237347197792589E-2</c:v>
                </c:pt>
                <c:pt idx="497">
                  <c:v>1.8244751625802216E-2</c:v>
                </c:pt>
                <c:pt idx="498">
                  <c:v>1.825215285124572E-2</c:v>
                </c:pt>
                <c:pt idx="499">
                  <c:v>1.8274343738326135E-2</c:v>
                </c:pt>
                <c:pt idx="500">
                  <c:v>1.8281738579698344E-2</c:v>
                </c:pt>
                <c:pt idx="501">
                  <c:v>1.828913343164847E-2</c:v>
                </c:pt>
                <c:pt idx="502">
                  <c:v>1.8296528936834297E-2</c:v>
                </c:pt>
                <c:pt idx="503">
                  <c:v>1.8303925737921535E-2</c:v>
                </c:pt>
                <c:pt idx="504">
                  <c:v>1.8326130343408142E-2</c:v>
                </c:pt>
                <c:pt idx="505">
                  <c:v>1.8333538754963571E-2</c:v>
                </c:pt>
                <c:pt idx="506">
                  <c:v>1.8340951675897804E-2</c:v>
                </c:pt>
                <c:pt idx="507">
                  <c:v>1.8348369748936715E-2</c:v>
                </c:pt>
                <c:pt idx="508">
                  <c:v>1.8355793509699327E-2</c:v>
                </c:pt>
                <c:pt idx="509">
                  <c:v>1.8392999238319066E-2</c:v>
                </c:pt>
                <c:pt idx="510">
                  <c:v>1.8400457769456386E-2</c:v>
                </c:pt>
                <c:pt idx="511">
                  <c:v>1.8407922095882351E-2</c:v>
                </c:pt>
                <c:pt idx="512">
                  <c:v>1.8433535149226365E-2</c:v>
                </c:pt>
                <c:pt idx="513">
                  <c:v>1.84410251730854E-2</c:v>
                </c:pt>
                <c:pt idx="514">
                  <c:v>1.845282975913282E-2</c:v>
                </c:pt>
                <c:pt idx="515">
                  <c:v>1.8456022606453522E-2</c:v>
                </c:pt>
                <c:pt idx="516">
                  <c:v>1.8482884115300097E-2</c:v>
                </c:pt>
                <c:pt idx="517">
                  <c:v>1.8486087017607278E-2</c:v>
                </c:pt>
                <c:pt idx="518">
                  <c:v>1.8538922869634513E-2</c:v>
                </c:pt>
                <c:pt idx="519">
                  <c:v>1.8592042727660133E-2</c:v>
                </c:pt>
                <c:pt idx="520">
                  <c:v>1.8645446614154567E-2</c:v>
                </c:pt>
                <c:pt idx="521">
                  <c:v>1.8699134551709684E-2</c:v>
                </c:pt>
                <c:pt idx="522">
                  <c:v>1.8753106563038809E-2</c:v>
                </c:pt>
                <c:pt idx="523">
                  <c:v>1.8807362670974059E-2</c:v>
                </c:pt>
                <c:pt idx="524">
                  <c:v>1.8866389538457679E-2</c:v>
                </c:pt>
                <c:pt idx="525">
                  <c:v>1.8930263786267901E-2</c:v>
                </c:pt>
                <c:pt idx="526">
                  <c:v>1.8985441899676284E-2</c:v>
                </c:pt>
                <c:pt idx="527">
                  <c:v>1.904090427728641E-2</c:v>
                </c:pt>
                <c:pt idx="528">
                  <c:v>1.9096650942953108E-2</c:v>
                </c:pt>
                <c:pt idx="529">
                  <c:v>1.9164128865085089E-2</c:v>
                </c:pt>
                <c:pt idx="530">
                  <c:v>1.9220502117839922E-2</c:v>
                </c:pt>
                <c:pt idx="531">
                  <c:v>1.9277159712254046E-2</c:v>
                </c:pt>
                <c:pt idx="532">
                  <c:v>1.9334101672565555E-2</c:v>
                </c:pt>
                <c:pt idx="533">
                  <c:v>1.9405457731443438E-2</c:v>
                </c:pt>
                <c:pt idx="534">
                  <c:v>1.9467776855599681E-2</c:v>
                </c:pt>
                <c:pt idx="535">
                  <c:v>1.9520904250204502E-2</c:v>
                </c:pt>
                <c:pt idx="536">
                  <c:v>1.9579054311856407E-2</c:v>
                </c:pt>
                <c:pt idx="537">
                  <c:v>1.9623077819490575E-2</c:v>
                </c:pt>
                <c:pt idx="538">
                  <c:v>1.9681726491039997E-2</c:v>
                </c:pt>
                <c:pt idx="539">
                  <c:v>1.9740659701578071E-2</c:v>
                </c:pt>
                <c:pt idx="540">
                  <c:v>1.9799877476321785E-2</c:v>
                </c:pt>
                <c:pt idx="541">
                  <c:v>1.9859374517625542E-2</c:v>
                </c:pt>
                <c:pt idx="542">
                  <c:v>1.9933856484792199E-2</c:v>
                </c:pt>
                <c:pt idx="543">
                  <c:v>1.9993862971700204E-2</c:v>
                </c:pt>
                <c:pt idx="544">
                  <c:v>2.0058977403594212E-2</c:v>
                </c:pt>
                <c:pt idx="545">
                  <c:v>2.0114375460764736E-2</c:v>
                </c:pt>
                <c:pt idx="546">
                  <c:v>2.0174818627497516E-2</c:v>
                </c:pt>
                <c:pt idx="547">
                  <c:v>2.0235344512325466E-2</c:v>
                </c:pt>
                <c:pt idx="548">
                  <c:v>2.0300845730610938E-2</c:v>
                </c:pt>
                <c:pt idx="549">
                  <c:v>2.0356518722892535E-2</c:v>
                </c:pt>
                <c:pt idx="550">
                  <c:v>2.0397478037832675E-2</c:v>
                </c:pt>
                <c:pt idx="551">
                  <c:v>2.0453182409005979E-2</c:v>
                </c:pt>
                <c:pt idx="552">
                  <c:v>2.0513736731472356E-2</c:v>
                </c:pt>
                <c:pt idx="553">
                  <c:v>2.0574197416216626E-2</c:v>
                </c:pt>
                <c:pt idx="554">
                  <c:v>2.0634532154942202E-2</c:v>
                </c:pt>
                <c:pt idx="555">
                  <c:v>2.0699523983009675E-2</c:v>
                </c:pt>
                <c:pt idx="556">
                  <c:v>2.075948405838084E-2</c:v>
                </c:pt>
                <c:pt idx="557">
                  <c:v>2.0819219434296037E-2</c:v>
                </c:pt>
                <c:pt idx="558">
                  <c:v>2.0878697962489683E-2</c:v>
                </c:pt>
                <c:pt idx="559">
                  <c:v>2.0933185599175841E-2</c:v>
                </c:pt>
                <c:pt idx="560">
                  <c:v>2.0992085973334403E-2</c:v>
                </c:pt>
                <c:pt idx="561">
                  <c:v>2.1050634136986459E-2</c:v>
                </c:pt>
                <c:pt idx="562">
                  <c:v>2.1117073562230977E-2</c:v>
                </c:pt>
                <c:pt idx="563">
                  <c:v>2.1166544476291054E-2</c:v>
                </c:pt>
                <c:pt idx="564">
                  <c:v>2.1228374562331478E-2</c:v>
                </c:pt>
                <c:pt idx="565">
                  <c:v>2.1285154697702532E-2</c:v>
                </c:pt>
                <c:pt idx="566">
                  <c:v>2.1341420669196837E-2</c:v>
                </c:pt>
                <c:pt idx="567">
                  <c:v>2.141551574962184E-2</c:v>
                </c:pt>
                <c:pt idx="568">
                  <c:v>2.1483595187011831E-2</c:v>
                </c:pt>
                <c:pt idx="569">
                  <c:v>2.1537901304590056E-2</c:v>
                </c:pt>
                <c:pt idx="570">
                  <c:v>2.1595000063697849E-2</c:v>
                </c:pt>
                <c:pt idx="571">
                  <c:v>2.1644860204469027E-2</c:v>
                </c:pt>
                <c:pt idx="572">
                  <c:v>2.1697512898175151E-2</c:v>
                </c:pt>
                <c:pt idx="573">
                  <c:v>2.1749614362755632E-2</c:v>
                </c:pt>
                <c:pt idx="574">
                  <c:v>2.1804338266666293E-2</c:v>
                </c:pt>
                <c:pt idx="575">
                  <c:v>2.1856274596151054E-2</c:v>
                </c:pt>
                <c:pt idx="576">
                  <c:v>2.1910757282456658E-2</c:v>
                </c:pt>
                <c:pt idx="577">
                  <c:v>2.1960580657842052E-2</c:v>
                </c:pt>
                <c:pt idx="578">
                  <c:v>2.2009852533680544E-2</c:v>
                </c:pt>
                <c:pt idx="579">
                  <c:v>2.2058572868706886E-2</c:v>
                </c:pt>
                <c:pt idx="580">
                  <c:v>2.2102815791958049E-2</c:v>
                </c:pt>
                <c:pt idx="581">
                  <c:v>2.2150469417790739E-2</c:v>
                </c:pt>
                <c:pt idx="582">
                  <c:v>2.219757141215287E-2</c:v>
                </c:pt>
                <c:pt idx="583">
                  <c:v>2.2257320495571456E-2</c:v>
                </c:pt>
                <c:pt idx="584">
                  <c:v>2.2290120349981676E-2</c:v>
                </c:pt>
                <c:pt idx="585">
                  <c:v>2.2345752402160472E-2</c:v>
                </c:pt>
                <c:pt idx="586">
                  <c:v>2.2384168701713256E-2</c:v>
                </c:pt>
                <c:pt idx="587">
                  <c:v>2.2428475280041642E-2</c:v>
                </c:pt>
                <c:pt idx="588">
                  <c:v>2.2482059985200298E-2</c:v>
                </c:pt>
                <c:pt idx="589">
                  <c:v>2.2511836453505182E-2</c:v>
                </c:pt>
                <c:pt idx="590">
                  <c:v>2.2554524022153161E-2</c:v>
                </c:pt>
                <c:pt idx="591">
                  <c:v>2.2596659622728579E-2</c:v>
                </c:pt>
                <c:pt idx="592">
                  <c:v>2.2638243232886036E-2</c:v>
                </c:pt>
                <c:pt idx="593">
                  <c:v>2.2686181983339885E-2</c:v>
                </c:pt>
                <c:pt idx="594">
                  <c:v>2.2723218326159665E-2</c:v>
                </c:pt>
                <c:pt idx="595">
                  <c:v>2.2763211196719237E-2</c:v>
                </c:pt>
                <c:pt idx="596">
                  <c:v>2.2802737712853297E-2</c:v>
                </c:pt>
                <c:pt idx="597">
                  <c:v>2.2841823964175358E-2</c:v>
                </c:pt>
                <c:pt idx="598">
                  <c:v>2.2880496042666173E-2</c:v>
                </c:pt>
                <c:pt idx="599">
                  <c:v>2.2918780042620723E-2</c:v>
                </c:pt>
                <c:pt idx="600">
                  <c:v>2.2956702060591323E-2</c:v>
                </c:pt>
                <c:pt idx="601">
                  <c:v>2.2999631746018708E-2</c:v>
                </c:pt>
                <c:pt idx="602">
                  <c:v>2.3030296353024587E-2</c:v>
                </c:pt>
                <c:pt idx="603">
                  <c:v>2.3061996419906385E-2</c:v>
                </c:pt>
                <c:pt idx="604">
                  <c:v>2.3098737849256326E-2</c:v>
                </c:pt>
                <c:pt idx="605">
                  <c:v>2.3135243816663577E-2</c:v>
                </c:pt>
                <c:pt idx="606">
                  <c:v>2.3174817062770681E-2</c:v>
                </c:pt>
                <c:pt idx="607">
                  <c:v>2.3210933636305383E-2</c:v>
                </c:pt>
                <c:pt idx="608">
                  <c:v>2.3252021826246076E-2</c:v>
                </c:pt>
                <c:pt idx="609">
                  <c:v>2.3282728948091132E-2</c:v>
                </c:pt>
                <c:pt idx="610">
                  <c:v>2.331846020039299E-2</c:v>
                </c:pt>
                <c:pt idx="611">
                  <c:v>2.3354115529519343E-2</c:v>
                </c:pt>
                <c:pt idx="612">
                  <c:v>2.3391492555902688E-2</c:v>
                </c:pt>
                <c:pt idx="613">
                  <c:v>2.3421982463728445E-2</c:v>
                </c:pt>
                <c:pt idx="614">
                  <c:v>2.3460888605098203E-2</c:v>
                </c:pt>
                <c:pt idx="615">
                  <c:v>2.3496502878181183E-2</c:v>
                </c:pt>
                <c:pt idx="616">
                  <c:v>2.3532172555819859E-2</c:v>
                </c:pt>
                <c:pt idx="617">
                  <c:v>2.3567923909206666E-2</c:v>
                </c:pt>
                <c:pt idx="618">
                  <c:v>2.3603783211430668E-2</c:v>
                </c:pt>
                <c:pt idx="619">
                  <c:v>2.3641533466660647E-2</c:v>
                </c:pt>
                <c:pt idx="620">
                  <c:v>2.3677664072367054E-2</c:v>
                </c:pt>
                <c:pt idx="621">
                  <c:v>2.3713928904432281E-2</c:v>
                </c:pt>
                <c:pt idx="622">
                  <c:v>2.3750327970127431E-2</c:v>
                </c:pt>
                <c:pt idx="623">
                  <c:v>2.3786861276752166E-2</c:v>
                </c:pt>
                <c:pt idx="624">
                  <c:v>2.382352883163117E-2</c:v>
                </c:pt>
                <c:pt idx="625">
                  <c:v>2.3860330642118122E-2</c:v>
                </c:pt>
                <c:pt idx="626">
                  <c:v>2.3897266715591298E-2</c:v>
                </c:pt>
                <c:pt idx="627">
                  <c:v>2.3934337059458841E-2</c:v>
                </c:pt>
                <c:pt idx="628">
                  <c:v>2.3978541327896816E-2</c:v>
                </c:pt>
                <c:pt idx="629">
                  <c:v>2.4015904371189566E-2</c:v>
                </c:pt>
                <c:pt idx="630">
                  <c:v>2.4053401733834478E-2</c:v>
                </c:pt>
                <c:pt idx="631">
                  <c:v>2.4091033423434598E-2</c:v>
                </c:pt>
                <c:pt idx="632">
                  <c:v>2.4125250614775905E-2</c:v>
                </c:pt>
                <c:pt idx="633">
                  <c:v>2.416313885859999E-2</c:v>
                </c:pt>
                <c:pt idx="634">
                  <c:v>2.4212049708363759E-2</c:v>
                </c:pt>
                <c:pt idx="635">
                  <c:v>2.4250245018219464E-2</c:v>
                </c:pt>
                <c:pt idx="636">
                  <c:v>2.4288574682098156E-2</c:v>
                </c:pt>
                <c:pt idx="637">
                  <c:v>2.433788187121427E-2</c:v>
                </c:pt>
                <c:pt idx="638">
                  <c:v>2.4376516855553768E-2</c:v>
                </c:pt>
                <c:pt idx="639">
                  <c:v>2.4415286258323204E-2</c:v>
                </c:pt>
                <c:pt idx="640">
                  <c:v>2.4454190087469768E-2</c:v>
                </c:pt>
                <c:pt idx="641">
                  <c:v>2.4482238583327254E-2</c:v>
                </c:pt>
                <c:pt idx="642">
                  <c:v>2.4521374534617866E-2</c:v>
                </c:pt>
                <c:pt idx="643">
                  <c:v>2.4560644894608599E-2</c:v>
                </c:pt>
                <c:pt idx="644">
                  <c:v>2.4614847418920855E-2</c:v>
                </c:pt>
                <c:pt idx="645">
                  <c:v>2.4650698204822238E-2</c:v>
                </c:pt>
                <c:pt idx="646">
                  <c:v>2.4690342961507478E-2</c:v>
                </c:pt>
                <c:pt idx="647">
                  <c:v>2.4733776223951651E-2</c:v>
                </c:pt>
                <c:pt idx="648">
                  <c:v>2.4769828129874678E-2</c:v>
                </c:pt>
                <c:pt idx="649">
                  <c:v>2.4798481443417203E-2</c:v>
                </c:pt>
                <c:pt idx="650">
                  <c:v>2.484943566320692E-2</c:v>
                </c:pt>
                <c:pt idx="651">
                  <c:v>2.489293564885962E-2</c:v>
                </c:pt>
                <c:pt idx="652">
                  <c:v>2.4928999327874762E-2</c:v>
                </c:pt>
                <c:pt idx="653">
                  <c:v>2.4957656518495911E-2</c:v>
                </c:pt>
                <c:pt idx="654">
                  <c:v>2.4989979825180992E-2</c:v>
                </c:pt>
                <c:pt idx="655">
                  <c:v>2.5029596112320168E-2</c:v>
                </c:pt>
                <c:pt idx="656">
                  <c:v>2.5069105892303982E-2</c:v>
                </c:pt>
                <c:pt idx="657">
                  <c:v>2.5108487809136128E-2</c:v>
                </c:pt>
                <c:pt idx="658">
                  <c:v>2.5151333471640201E-2</c:v>
                </c:pt>
                <c:pt idx="659">
                  <c:v>2.519037566205708E-2</c:v>
                </c:pt>
                <c:pt idx="660">
                  <c:v>2.5229224660929878E-2</c:v>
                </c:pt>
                <c:pt idx="661">
                  <c:v>2.5267859221445057E-2</c:v>
                </c:pt>
                <c:pt idx="662">
                  <c:v>2.5306258095216708E-2</c:v>
                </c:pt>
                <c:pt idx="663">
                  <c:v>2.5340898042516723E-2</c:v>
                </c:pt>
                <c:pt idx="664">
                  <c:v>2.5378786813081027E-2</c:v>
                </c:pt>
                <c:pt idx="665">
                  <c:v>2.5416376814711757E-2</c:v>
                </c:pt>
                <c:pt idx="666">
                  <c:v>2.5458943563446634E-2</c:v>
                </c:pt>
                <c:pt idx="667">
                  <c:v>2.5493973362422602E-2</c:v>
                </c:pt>
                <c:pt idx="668">
                  <c:v>2.5530511814777331E-2</c:v>
                </c:pt>
                <c:pt idx="669">
                  <c:v>2.5566665799909166E-2</c:v>
                </c:pt>
                <c:pt idx="670">
                  <c:v>2.5602414336537222E-2</c:v>
                </c:pt>
                <c:pt idx="671">
                  <c:v>2.5634456229085733E-2</c:v>
                </c:pt>
                <c:pt idx="672">
                  <c:v>2.5669397012333676E-2</c:v>
                </c:pt>
                <c:pt idx="673">
                  <c:v>2.5703919893716905E-2</c:v>
                </c:pt>
                <c:pt idx="674">
                  <c:v>2.5738024851730851E-2</c:v>
                </c:pt>
                <c:pt idx="675">
                  <c:v>2.5771711865131514E-2</c:v>
                </c:pt>
                <c:pt idx="676">
                  <c:v>2.5804980912934577E-2</c:v>
                </c:pt>
                <c:pt idx="677">
                  <c:v>2.5837831974415842E-2</c:v>
                </c:pt>
                <c:pt idx="678">
                  <c:v>2.5870265029111675E-2</c:v>
                </c:pt>
                <c:pt idx="679">
                  <c:v>2.5902280056818574E-2</c:v>
                </c:pt>
                <c:pt idx="680">
                  <c:v>2.595209149698435E-2</c:v>
                </c:pt>
                <c:pt idx="681">
                  <c:v>2.5980102711581961E-2</c:v>
                </c:pt>
                <c:pt idx="682">
                  <c:v>2.6010725189286078E-2</c:v>
                </c:pt>
                <c:pt idx="683">
                  <c:v>2.6040929417751938E-2</c:v>
                </c:pt>
                <c:pt idx="684">
                  <c:v>2.6061944157121694E-2</c:v>
                </c:pt>
                <c:pt idx="685">
                  <c:v>2.6091395111450952E-2</c:v>
                </c:pt>
                <c:pt idx="686">
                  <c:v>2.6120427846569254E-2</c:v>
                </c:pt>
                <c:pt idx="687">
                  <c:v>2.6149042344190025E-2</c:v>
                </c:pt>
                <c:pt idx="688">
                  <c:v>2.6177238586288776E-2</c:v>
                </c:pt>
                <c:pt idx="689">
                  <c:v>2.6213370490459905E-2</c:v>
                </c:pt>
                <c:pt idx="690">
                  <c:v>2.6240646447836073E-2</c:v>
                </c:pt>
                <c:pt idx="691">
                  <c:v>2.6267504008779044E-2</c:v>
                </c:pt>
                <c:pt idx="692">
                  <c:v>2.6293943156094828E-2</c:v>
                </c:pt>
                <c:pt idx="693">
                  <c:v>2.6311945351571261E-2</c:v>
                </c:pt>
                <c:pt idx="694">
                  <c:v>2.6337631696792575E-2</c:v>
                </c:pt>
                <c:pt idx="695">
                  <c:v>2.6362899667700331E-2</c:v>
                </c:pt>
                <c:pt idx="696">
                  <c:v>2.6400684401269598E-2</c:v>
                </c:pt>
                <c:pt idx="697">
                  <c:v>2.6422442303245974E-2</c:v>
                </c:pt>
                <c:pt idx="698">
                  <c:v>2.6443863036297487E-2</c:v>
                </c:pt>
                <c:pt idx="699">
                  <c:v>2.6469997503580166E-2</c:v>
                </c:pt>
                <c:pt idx="700">
                  <c:v>2.6490748218611672E-2</c:v>
                </c:pt>
                <c:pt idx="701">
                  <c:v>2.651368974482933E-2</c:v>
                </c:pt>
                <c:pt idx="702">
                  <c:v>2.6536322119039769E-2</c:v>
                </c:pt>
                <c:pt idx="703">
                  <c:v>2.655866401098186E-2</c:v>
                </c:pt>
                <c:pt idx="704">
                  <c:v>2.6583186215818864E-2</c:v>
                </c:pt>
                <c:pt idx="705">
                  <c:v>2.6602551031921825E-2</c:v>
                </c:pt>
                <c:pt idx="706">
                  <c:v>2.6611942281499427E-2</c:v>
                </c:pt>
                <c:pt idx="707">
                  <c:v>2.6633333081759358E-2</c:v>
                </c:pt>
                <c:pt idx="708">
                  <c:v>2.6654519239678647E-2</c:v>
                </c:pt>
                <c:pt idx="709">
                  <c:v>2.6675519939405486E-2</c:v>
                </c:pt>
                <c:pt idx="710">
                  <c:v>2.6698780963848968E-2</c:v>
                </c:pt>
                <c:pt idx="711">
                  <c:v>2.6719468743733311E-2</c:v>
                </c:pt>
                <c:pt idx="712">
                  <c:v>2.6740029744418206E-2</c:v>
                </c:pt>
                <c:pt idx="713">
                  <c:v>2.6760483049366814E-2</c:v>
                </c:pt>
                <c:pt idx="714">
                  <c:v>2.6780847742839904E-2</c:v>
                </c:pt>
                <c:pt idx="715">
                  <c:v>2.6798703933751885E-2</c:v>
                </c:pt>
                <c:pt idx="716">
                  <c:v>2.6821831984331548E-2</c:v>
                </c:pt>
                <c:pt idx="717">
                  <c:v>2.683915141521857E-2</c:v>
                </c:pt>
                <c:pt idx="718">
                  <c:v>2.6862231491183455E-2</c:v>
                </c:pt>
                <c:pt idx="719">
                  <c:v>2.6882010042071927E-2</c:v>
                </c:pt>
                <c:pt idx="720">
                  <c:v>2.6902243879937348E-2</c:v>
                </c:pt>
                <c:pt idx="721">
                  <c:v>2.6922522717955824E-2</c:v>
                </c:pt>
                <c:pt idx="722">
                  <c:v>2.6942865572388008E-2</c:v>
                </c:pt>
                <c:pt idx="723">
                  <c:v>2.6977917886837694E-2</c:v>
                </c:pt>
                <c:pt idx="724">
                  <c:v>2.6984218476752676E-2</c:v>
                </c:pt>
                <c:pt idx="725">
                  <c:v>2.7004797381515035E-2</c:v>
                </c:pt>
                <c:pt idx="726">
                  <c:v>2.7025454014382447E-2</c:v>
                </c:pt>
                <c:pt idx="727">
                  <c:v>2.7046188377740196E-2</c:v>
                </c:pt>
                <c:pt idx="728">
                  <c:v>2.7067000473981941E-2</c:v>
                </c:pt>
                <c:pt idx="729">
                  <c:v>2.7087890305511505E-2</c:v>
                </c:pt>
                <c:pt idx="730">
                  <c:v>2.7108857874740218E-2</c:v>
                </c:pt>
                <c:pt idx="731">
                  <c:v>2.7129903184088689E-2</c:v>
                </c:pt>
                <c:pt idx="732">
                  <c:v>2.7163809661816384E-2</c:v>
                </c:pt>
                <c:pt idx="733">
                  <c:v>2.7182480731853281E-2</c:v>
                </c:pt>
                <c:pt idx="734">
                  <c:v>2.7203787883545164E-2</c:v>
                </c:pt>
                <c:pt idx="735">
                  <c:v>2.7225172814173634E-2</c:v>
                </c:pt>
                <c:pt idx="736">
                  <c:v>2.7246635526262514E-2</c:v>
                </c:pt>
                <c:pt idx="737">
                  <c:v>2.7270770137545301E-2</c:v>
                </c:pt>
                <c:pt idx="738">
                  <c:v>2.7296974173186824E-2</c:v>
                </c:pt>
                <c:pt idx="739">
                  <c:v>2.7311490376668919E-2</c:v>
                </c:pt>
                <c:pt idx="740">
                  <c:v>2.7333264240022553E-2</c:v>
                </c:pt>
                <c:pt idx="741">
                  <c:v>2.7355115897593957E-2</c:v>
                </c:pt>
                <c:pt idx="742">
                  <c:v>2.7377045351962257E-2</c:v>
                </c:pt>
                <c:pt idx="743">
                  <c:v>2.7399052605716085E-2</c:v>
                </c:pt>
                <c:pt idx="744">
                  <c:v>2.7421137661452717E-2</c:v>
                </c:pt>
                <c:pt idx="745">
                  <c:v>2.7443300521778496E-2</c:v>
                </c:pt>
                <c:pt idx="746">
                  <c:v>2.7465541189310144E-2</c:v>
                </c:pt>
                <c:pt idx="747">
                  <c:v>2.7487859666672585E-2</c:v>
                </c:pt>
                <c:pt idx="748">
                  <c:v>2.751560215365928E-2</c:v>
                </c:pt>
                <c:pt idx="749">
                  <c:v>2.7535399806725182E-2</c:v>
                </c:pt>
                <c:pt idx="750">
                  <c:v>2.7555247260962586E-2</c:v>
                </c:pt>
                <c:pt idx="751">
                  <c:v>2.7580507971898188E-2</c:v>
                </c:pt>
                <c:pt idx="752">
                  <c:v>2.7600437360950688E-2</c:v>
                </c:pt>
                <c:pt idx="753">
                  <c:v>2.7625767559754186E-2</c:v>
                </c:pt>
                <c:pt idx="754">
                  <c:v>2.7645742285664947E-2</c:v>
                </c:pt>
                <c:pt idx="755">
                  <c:v>2.7668411762084236E-2</c:v>
                </c:pt>
                <c:pt idx="756">
                  <c:v>2.7693759512420084E-2</c:v>
                </c:pt>
                <c:pt idx="757">
                  <c:v>2.7713732648441312E-2</c:v>
                </c:pt>
                <c:pt idx="758">
                  <c:v>2.7725669857325917E-2</c:v>
                </c:pt>
                <c:pt idx="759">
                  <c:v>2.7748289476883653E-2</c:v>
                </c:pt>
                <c:pt idx="760">
                  <c:v>2.7770868262914777E-2</c:v>
                </c:pt>
                <c:pt idx="761">
                  <c:v>2.7793395567288069E-2</c:v>
                </c:pt>
                <c:pt idx="762">
                  <c:v>2.781850767421765E-2</c:v>
                </c:pt>
                <c:pt idx="763">
                  <c:v>2.7851435058870458E-2</c:v>
                </c:pt>
                <c:pt idx="764">
                  <c:v>2.786319098584205E-2</c:v>
                </c:pt>
                <c:pt idx="765">
                  <c:v>2.7885395957724799E-2</c:v>
                </c:pt>
                <c:pt idx="766">
                  <c:v>2.7907495683390533E-2</c:v>
                </c:pt>
                <c:pt idx="767">
                  <c:v>2.7926881924302632E-2</c:v>
                </c:pt>
                <c:pt idx="768">
                  <c:v>2.7960663173027811E-2</c:v>
                </c:pt>
                <c:pt idx="769">
                  <c:v>2.7970482732680286E-2</c:v>
                </c:pt>
                <c:pt idx="770">
                  <c:v>2.7992067459567015E-2</c:v>
                </c:pt>
                <c:pt idx="771">
                  <c:v>2.8016044838773048E-2</c:v>
                </c:pt>
                <c:pt idx="772">
                  <c:v>2.8037290613242873E-2</c:v>
                </c:pt>
                <c:pt idx="773">
                  <c:v>2.8058356979539543E-2</c:v>
                </c:pt>
                <c:pt idx="774">
                  <c:v>2.8079233382605574E-2</c:v>
                </c:pt>
                <c:pt idx="775">
                  <c:v>2.8099912853827586E-2</c:v>
                </c:pt>
                <c:pt idx="776">
                  <c:v>2.8117906389378264E-2</c:v>
                </c:pt>
                <c:pt idx="777">
                  <c:v>2.8138203231507921E-2</c:v>
                </c:pt>
                <c:pt idx="778">
                  <c:v>2.8158302495014508E-2</c:v>
                </c:pt>
                <c:pt idx="779">
                  <c:v>2.8178204173987604E-2</c:v>
                </c:pt>
                <c:pt idx="780">
                  <c:v>2.8197908262575545E-2</c:v>
                </c:pt>
                <c:pt idx="781">
                  <c:v>2.8217414754984065E-2</c:v>
                </c:pt>
                <c:pt idx="782">
                  <c:v>2.8236723645475879E-2</c:v>
                </c:pt>
                <c:pt idx="783">
                  <c:v>2.8255834928374201E-2</c:v>
                </c:pt>
                <c:pt idx="784">
                  <c:v>2.8286675861592083E-2</c:v>
                </c:pt>
                <c:pt idx="785">
                  <c:v>2.8302957994560896E-2</c:v>
                </c:pt>
                <c:pt idx="786">
                  <c:v>2.832142572067034E-2</c:v>
                </c:pt>
                <c:pt idx="787">
                  <c:v>2.8339695757476153E-2</c:v>
                </c:pt>
                <c:pt idx="788">
                  <c:v>2.835076394387228E-2</c:v>
                </c:pt>
                <c:pt idx="789">
                  <c:v>2.8381139712045197E-2</c:v>
                </c:pt>
                <c:pt idx="790">
                  <c:v>2.839331967745215E-2</c:v>
                </c:pt>
                <c:pt idx="791">
                  <c:v>2.8410798902721059E-2</c:v>
                </c:pt>
                <c:pt idx="792">
                  <c:v>2.843036194871473E-2</c:v>
                </c:pt>
                <c:pt idx="793">
                  <c:v>2.8445164199562771E-2</c:v>
                </c:pt>
                <c:pt idx="794">
                  <c:v>2.8462050260805245E-2</c:v>
                </c:pt>
                <c:pt idx="795">
                  <c:v>2.8478738590475193E-2</c:v>
                </c:pt>
                <c:pt idx="796">
                  <c:v>2.8495229183556962E-2</c:v>
                </c:pt>
                <c:pt idx="797">
                  <c:v>2.8511522035091916E-2</c:v>
                </c:pt>
                <c:pt idx="798">
                  <c:v>2.8527617140183217E-2</c:v>
                </c:pt>
                <c:pt idx="799">
                  <c:v>2.8543514493993654E-2</c:v>
                </c:pt>
                <c:pt idx="800">
                  <c:v>2.8563571285007142E-2</c:v>
                </c:pt>
                <c:pt idx="801">
                  <c:v>2.8568212988968125E-2</c:v>
                </c:pt>
                <c:pt idx="802">
                  <c:v>2.8590037669064292E-2</c:v>
                </c:pt>
                <c:pt idx="803">
                  <c:v>2.8607319337560541E-2</c:v>
                </c:pt>
                <c:pt idx="804">
                  <c:v>2.8620134105168241E-2</c:v>
                </c:pt>
                <c:pt idx="805">
                  <c:v>2.8634925295365647E-2</c:v>
                </c:pt>
                <c:pt idx="806">
                  <c:v>2.8649553442071263E-2</c:v>
                </c:pt>
                <c:pt idx="807">
                  <c:v>2.8664024776877631E-2</c:v>
                </c:pt>
                <c:pt idx="808">
                  <c:v>2.8680450313179427E-2</c:v>
                </c:pt>
                <c:pt idx="809">
                  <c:v>2.8692521938266328E-2</c:v>
                </c:pt>
                <c:pt idx="810">
                  <c:v>2.8700280399688562E-2</c:v>
                </c:pt>
                <c:pt idx="811">
                  <c:v>2.8714202698763038E-2</c:v>
                </c:pt>
                <c:pt idx="812">
                  <c:v>2.8727997849163509E-2</c:v>
                </c:pt>
                <c:pt idx="813">
                  <c:v>2.8741672185016161E-2</c:v>
                </c:pt>
                <c:pt idx="814">
                  <c:v>2.8753156848889579E-2</c:v>
                </c:pt>
                <c:pt idx="815">
                  <c:v>2.8774898088929891E-2</c:v>
                </c:pt>
                <c:pt idx="816">
                  <c:v>2.8788238573299832E-2</c:v>
                </c:pt>
                <c:pt idx="817">
                  <c:v>2.880148457312634E-2</c:v>
                </c:pt>
                <c:pt idx="818">
                  <c:v>2.881464232219998E-2</c:v>
                </c:pt>
                <c:pt idx="819">
                  <c:v>2.8821535829837056E-2</c:v>
                </c:pt>
                <c:pt idx="820">
                  <c:v>2.8840093998441549E-2</c:v>
                </c:pt>
                <c:pt idx="821">
                  <c:v>2.8847477706057424E-2</c:v>
                </c:pt>
                <c:pt idx="822">
                  <c:v>2.8860349777740695E-2</c:v>
                </c:pt>
                <c:pt idx="823">
                  <c:v>2.8879325501321631E-2</c:v>
                </c:pt>
                <c:pt idx="824">
                  <c:v>2.889208466531552E-2</c:v>
                </c:pt>
                <c:pt idx="825">
                  <c:v>2.8904799219957953E-2</c:v>
                </c:pt>
                <c:pt idx="826">
                  <c:v>2.8917475397374662E-2</c:v>
                </c:pt>
                <c:pt idx="827">
                  <c:v>2.892397333767548E-2</c:v>
                </c:pt>
                <c:pt idx="828">
                  <c:v>2.8936586859363272E-2</c:v>
                </c:pt>
                <c:pt idx="829">
                  <c:v>2.8949167356768852E-2</c:v>
                </c:pt>
                <c:pt idx="830">
                  <c:v>2.8961714829270745E-2</c:v>
                </c:pt>
                <c:pt idx="831">
                  <c:v>2.8974229276247022E-2</c:v>
                </c:pt>
                <c:pt idx="832">
                  <c:v>2.8986710697079726E-2</c:v>
                </c:pt>
                <c:pt idx="833">
                  <c:v>2.8999159091152638E-2</c:v>
                </c:pt>
                <c:pt idx="834">
                  <c:v>2.9011574457848674E-2</c:v>
                </c:pt>
                <c:pt idx="835">
                  <c:v>2.9023956796555134E-2</c:v>
                </c:pt>
                <c:pt idx="836">
                  <c:v>2.9044449765911039E-2</c:v>
                </c:pt>
                <c:pt idx="837">
                  <c:v>2.9054726046846068E-2</c:v>
                </c:pt>
                <c:pt idx="838">
                  <c:v>2.9067005171170102E-2</c:v>
                </c:pt>
                <c:pt idx="839">
                  <c:v>2.9079251258227377E-2</c:v>
                </c:pt>
                <c:pt idx="840">
                  <c:v>2.9094369123682625E-2</c:v>
                </c:pt>
                <c:pt idx="841">
                  <c:v>2.9103644318082642E-2</c:v>
                </c:pt>
                <c:pt idx="842">
                  <c:v>2.9117818892709132E-2</c:v>
                </c:pt>
                <c:pt idx="843">
                  <c:v>2.9127905221506378E-2</c:v>
                </c:pt>
                <c:pt idx="844">
                  <c:v>2.9139986113032021E-2</c:v>
                </c:pt>
                <c:pt idx="845">
                  <c:v>2.9152033963622488E-2</c:v>
                </c:pt>
                <c:pt idx="846">
                  <c:v>2.9166070811916009E-2</c:v>
                </c:pt>
                <c:pt idx="847">
                  <c:v>2.9176030539579068E-2</c:v>
                </c:pt>
                <c:pt idx="848">
                  <c:v>2.9187979263739228E-2</c:v>
                </c:pt>
                <c:pt idx="849">
                  <c:v>2.9193841259601255E-2</c:v>
                </c:pt>
                <c:pt idx="850">
                  <c:v>2.9211777581419848E-2</c:v>
                </c:pt>
                <c:pt idx="851">
                  <c:v>2.9223627173744292E-2</c:v>
                </c:pt>
                <c:pt idx="852">
                  <c:v>2.9235443720930218E-2</c:v>
                </c:pt>
                <c:pt idx="853">
                  <c:v>2.9249241868562103E-2</c:v>
                </c:pt>
                <c:pt idx="854">
                  <c:v>2.9258990783758675E-2</c:v>
                </c:pt>
                <c:pt idx="855">
                  <c:v>2.9270739319571203E-2</c:v>
                </c:pt>
                <c:pt idx="856">
                  <c:v>2.9284503288652144E-2</c:v>
                </c:pt>
                <c:pt idx="857">
                  <c:v>2.9294235547803017E-2</c:v>
                </c:pt>
                <c:pt idx="858">
                  <c:v>2.9306002900049363E-2</c:v>
                </c:pt>
                <c:pt idx="859">
                  <c:v>2.9317796184657696E-2</c:v>
                </c:pt>
                <c:pt idx="860">
                  <c:v>2.9331668566405643E-2</c:v>
                </c:pt>
                <c:pt idx="861">
                  <c:v>2.9341499873198767E-2</c:v>
                </c:pt>
                <c:pt idx="862">
                  <c:v>2.9347253098235614E-2</c:v>
                </c:pt>
                <c:pt idx="863">
                  <c:v>2.9357150995362104E-2</c:v>
                </c:pt>
                <c:pt idx="864">
                  <c:v>2.9369176937794925E-2</c:v>
                </c:pt>
                <c:pt idx="865">
                  <c:v>2.9381284635936245E-2</c:v>
                </c:pt>
                <c:pt idx="866">
                  <c:v>2.9393484135622497E-2</c:v>
                </c:pt>
                <c:pt idx="867">
                  <c:v>2.9407900634561314E-2</c:v>
                </c:pt>
                <c:pt idx="868">
                  <c:v>2.9420327778006596E-2</c:v>
                </c:pt>
                <c:pt idx="869">
                  <c:v>2.9441468398560666E-2</c:v>
                </c:pt>
                <c:pt idx="870">
                  <c:v>2.9445559637651761E-2</c:v>
                </c:pt>
                <c:pt idx="871">
                  <c:v>2.9456210279655219E-2</c:v>
                </c:pt>
                <c:pt idx="872">
                  <c:v>2.9469171565824202E-2</c:v>
                </c:pt>
                <c:pt idx="873">
                  <c:v>2.9482294981834231E-2</c:v>
                </c:pt>
                <c:pt idx="874">
                  <c:v>2.9495590575721521E-2</c:v>
                </c:pt>
                <c:pt idx="875">
                  <c:v>2.9511308132772158E-2</c:v>
                </c:pt>
                <c:pt idx="876">
                  <c:v>2.9524995297243856E-2</c:v>
                </c:pt>
                <c:pt idx="877">
                  <c:v>2.9538884936946425E-2</c:v>
                </c:pt>
                <c:pt idx="878">
                  <c:v>2.9552987046857892E-2</c:v>
                </c:pt>
                <c:pt idx="879">
                  <c:v>2.9573279699815415E-2</c:v>
                </c:pt>
                <c:pt idx="880">
                  <c:v>2.9587942766966611E-2</c:v>
                </c:pt>
                <c:pt idx="881">
                  <c:v>2.9602832574544019E-2</c:v>
                </c:pt>
                <c:pt idx="882">
                  <c:v>2.9617949127564182E-2</c:v>
                </c:pt>
                <c:pt idx="883">
                  <c:v>2.9633292431120041E-2</c:v>
                </c:pt>
                <c:pt idx="884">
                  <c:v>2.9648862490379613E-2</c:v>
                </c:pt>
                <c:pt idx="885">
                  <c:v>2.9664659310588655E-2</c:v>
                </c:pt>
                <c:pt idx="886">
                  <c:v>2.9680682897069311E-2</c:v>
                </c:pt>
                <c:pt idx="887">
                  <c:v>2.9699391587639949E-2</c:v>
                </c:pt>
                <c:pt idx="888">
                  <c:v>2.9720843484647336E-2</c:v>
                </c:pt>
                <c:pt idx="889">
                  <c:v>2.9737600121026227E-2</c:v>
                </c:pt>
                <c:pt idx="890">
                  <c:v>2.9754583605089667E-2</c:v>
                </c:pt>
                <c:pt idx="891">
                  <c:v>2.9771793942653006E-2</c:v>
                </c:pt>
                <c:pt idx="892">
                  <c:v>2.9786681204166762E-2</c:v>
                </c:pt>
                <c:pt idx="893">
                  <c:v>2.9804327611374366E-2</c:v>
                </c:pt>
                <c:pt idx="894">
                  <c:v>2.98222008700516E-2</c:v>
                </c:pt>
                <c:pt idx="895">
                  <c:v>2.9845514116643396E-2</c:v>
                </c:pt>
                <c:pt idx="896">
                  <c:v>2.987178866079454E-2</c:v>
                </c:pt>
                <c:pt idx="897">
                  <c:v>2.9890460563444382E-2</c:v>
                </c:pt>
                <c:pt idx="898">
                  <c:v>2.9909359404576855E-2</c:v>
                </c:pt>
                <c:pt idx="899">
                  <c:v>2.99284851907364E-2</c:v>
                </c:pt>
                <c:pt idx="900">
                  <c:v>2.9939741894627184E-2</c:v>
                </c:pt>
                <c:pt idx="901">
                  <c:v>2.995926811694841E-2</c:v>
                </c:pt>
                <c:pt idx="902">
                  <c:v>2.9979021243517163E-2</c:v>
                </c:pt>
                <c:pt idx="903">
                  <c:v>2.9999001281062913E-2</c:v>
                </c:pt>
                <c:pt idx="904">
                  <c:v>3.0027515373475287E-2</c:v>
                </c:pt>
                <c:pt idx="905">
                  <c:v>3.004798086556296E-2</c:v>
                </c:pt>
                <c:pt idx="906">
                  <c:v>3.0068635453804424E-2</c:v>
                </c:pt>
                <c:pt idx="907">
                  <c:v>3.0092266566534114E-2</c:v>
                </c:pt>
                <c:pt idx="908">
                  <c:v>3.0110436148198881E-2</c:v>
                </c:pt>
                <c:pt idx="909">
                  <c:v>3.0123092036023216E-2</c:v>
                </c:pt>
                <c:pt idx="910">
                  <c:v>3.0152765907910488E-2</c:v>
                </c:pt>
                <c:pt idx="911">
                  <c:v>3.0176902265205599E-2</c:v>
                </c:pt>
                <c:pt idx="912">
                  <c:v>3.0195473171655288E-2</c:v>
                </c:pt>
                <c:pt idx="913">
                  <c:v>3.0208469241369388E-2</c:v>
                </c:pt>
                <c:pt idx="914">
                  <c:v>3.0224338839698568E-2</c:v>
                </c:pt>
                <c:pt idx="915">
                  <c:v>3.0245873083750149E-2</c:v>
                </c:pt>
                <c:pt idx="916">
                  <c:v>3.0267414583422806E-2</c:v>
                </c:pt>
                <c:pt idx="917">
                  <c:v>3.0288943873191219E-2</c:v>
                </c:pt>
                <c:pt idx="918">
                  <c:v>3.0313224546275622E-2</c:v>
                </c:pt>
                <c:pt idx="919">
                  <c:v>3.0334659625004305E-2</c:v>
                </c:pt>
                <c:pt idx="920">
                  <c:v>3.0356022956503734E-2</c:v>
                </c:pt>
                <c:pt idx="921">
                  <c:v>3.0377295177225341E-2</c:v>
                </c:pt>
                <c:pt idx="922">
                  <c:v>3.0398456922810655E-2</c:v>
                </c:pt>
                <c:pt idx="923">
                  <c:v>3.0416773030241609E-2</c:v>
                </c:pt>
                <c:pt idx="924">
                  <c:v>3.0437671746755855E-2</c:v>
                </c:pt>
                <c:pt idx="925">
                  <c:v>3.0458402499696884E-2</c:v>
                </c:pt>
                <c:pt idx="926">
                  <c:v>3.0484527679733218E-2</c:v>
                </c:pt>
                <c:pt idx="927">
                  <c:v>3.0501930715901852E-2</c:v>
                </c:pt>
                <c:pt idx="928">
                  <c:v>3.0522022915290502E-2</c:v>
                </c:pt>
                <c:pt idx="929">
                  <c:v>3.0541869067426251E-2</c:v>
                </c:pt>
                <c:pt idx="930">
                  <c:v>3.0572515398574654E-2</c:v>
                </c:pt>
                <c:pt idx="931">
                  <c:v>3.0580916607865816E-2</c:v>
                </c:pt>
                <c:pt idx="932">
                  <c:v>3.0597225464265541E-2</c:v>
                </c:pt>
                <c:pt idx="933">
                  <c:v>3.0615995728864299E-2</c:v>
                </c:pt>
                <c:pt idx="934">
                  <c:v>3.0634489502778119E-2</c:v>
                </c:pt>
                <c:pt idx="935">
                  <c:v>3.0652706778407784E-2</c:v>
                </c:pt>
                <c:pt idx="936">
                  <c:v>3.0670647548268447E-2</c:v>
                </c:pt>
                <c:pt idx="937">
                  <c:v>3.0688311804987888E-2</c:v>
                </c:pt>
                <c:pt idx="938">
                  <c:v>3.0705699541307821E-2</c:v>
                </c:pt>
                <c:pt idx="939">
                  <c:v>3.0722810750083908E-2</c:v>
                </c:pt>
                <c:pt idx="940">
                  <c:v>3.0754094965010508E-2</c:v>
                </c:pt>
                <c:pt idx="941">
                  <c:v>3.0768157103072354E-2</c:v>
                </c:pt>
                <c:pt idx="942">
                  <c:v>3.0784346779495052E-2</c:v>
                </c:pt>
                <c:pt idx="943">
                  <c:v>3.0800259784811941E-2</c:v>
                </c:pt>
                <c:pt idx="944">
                  <c:v>3.0808894529502404E-2</c:v>
                </c:pt>
                <c:pt idx="945">
                  <c:v>3.0824309536213935E-2</c:v>
                </c:pt>
                <c:pt idx="946">
                  <c:v>3.0839447921953655E-2</c:v>
                </c:pt>
                <c:pt idx="947">
                  <c:v>3.0854309680431513E-2</c:v>
                </c:pt>
                <c:pt idx="948">
                  <c:v>3.0868894805473213E-2</c:v>
                </c:pt>
                <c:pt idx="949">
                  <c:v>3.0889927355378401E-2</c:v>
                </c:pt>
                <c:pt idx="950">
                  <c:v>3.0903903481351497E-2</c:v>
                </c:pt>
                <c:pt idx="951">
                  <c:v>3.0917602885733576E-2</c:v>
                </c:pt>
                <c:pt idx="952">
                  <c:v>3.0931025562740015E-2</c:v>
                </c:pt>
                <c:pt idx="953">
                  <c:v>3.0937670721075828E-2</c:v>
                </c:pt>
                <c:pt idx="954">
                  <c:v>3.095059592227194E-2</c:v>
                </c:pt>
                <c:pt idx="955">
                  <c:v>3.0963244450027606E-2</c:v>
                </c:pt>
                <c:pt idx="956">
                  <c:v>3.0984056400651046E-2</c:v>
                </c:pt>
                <c:pt idx="957">
                  <c:v>3.099398784284059E-2</c:v>
                </c:pt>
                <c:pt idx="958">
                  <c:v>3.1005750040651169E-2</c:v>
                </c:pt>
                <c:pt idx="959">
                  <c:v>3.1019286690927142E-2</c:v>
                </c:pt>
                <c:pt idx="960">
                  <c:v>3.1028444137625281E-2</c:v>
                </c:pt>
                <c:pt idx="961">
                  <c:v>3.1033325188081839E-2</c:v>
                </c:pt>
                <c:pt idx="962">
                  <c:v>3.1050031137986302E-2</c:v>
                </c:pt>
                <c:pt idx="963">
                  <c:v>3.1062385287283074E-2</c:v>
                </c:pt>
                <c:pt idx="964">
                  <c:v>3.1070511005269634E-2</c:v>
                </c:pt>
                <c:pt idx="965">
                  <c:v>3.1074511589153125E-2</c:v>
                </c:pt>
                <c:pt idx="966">
                  <c:v>3.1080262982494937E-2</c:v>
                </c:pt>
                <c:pt idx="967">
                  <c:v>3.1089628980607704E-2</c:v>
                </c:pt>
                <c:pt idx="968">
                  <c:v>3.1098718293409783E-2</c:v>
                </c:pt>
                <c:pt idx="969">
                  <c:v>3.1107530917166268E-2</c:v>
                </c:pt>
                <c:pt idx="970">
                  <c:v>3.1117918409944767E-2</c:v>
                </c:pt>
                <c:pt idx="971">
                  <c:v>3.1126158587153473E-2</c:v>
                </c:pt>
                <c:pt idx="972">
                  <c:v>3.1134122041007618E-2</c:v>
                </c:pt>
                <c:pt idx="973">
                  <c:v>3.1141808768216209E-2</c:v>
                </c:pt>
                <c:pt idx="974">
                  <c:v>3.1149218765602445E-2</c:v>
                </c:pt>
                <c:pt idx="975">
                  <c:v>3.1154595994890889E-2</c:v>
                </c:pt>
                <c:pt idx="976">
                  <c:v>3.1161471700288632E-2</c:v>
                </c:pt>
                <c:pt idx="977">
                  <c:v>3.1168070690851462E-2</c:v>
                </c:pt>
                <c:pt idx="978">
                  <c:v>3.1175273556386857E-2</c:v>
                </c:pt>
                <c:pt idx="979">
                  <c:v>3.1182117702032934E-2</c:v>
                </c:pt>
                <c:pt idx="980">
                  <c:v>3.118786726018603E-2</c:v>
                </c:pt>
                <c:pt idx="981">
                  <c:v>3.1193340069484522E-2</c:v>
                </c:pt>
                <c:pt idx="982">
                  <c:v>3.1198536127666047E-2</c:v>
                </c:pt>
                <c:pt idx="983">
                  <c:v>3.1201853478788271E-2</c:v>
                </c:pt>
                <c:pt idx="984">
                  <c:v>3.1206515395941138E-2</c:v>
                </c:pt>
                <c:pt idx="985">
                  <c:v>3.1210900579747493E-2</c:v>
                </c:pt>
                <c:pt idx="986">
                  <c:v>3.1215009028405457E-2</c:v>
                </c:pt>
                <c:pt idx="987">
                  <c:v>3.1218840740226218E-2</c:v>
                </c:pt>
                <c:pt idx="988">
                  <c:v>3.1222395713635349E-2</c:v>
                </c:pt>
                <c:pt idx="989">
                  <c:v>3.1225673947171913E-2</c:v>
                </c:pt>
                <c:pt idx="990">
                  <c:v>3.1228675439488922E-2</c:v>
                </c:pt>
                <c:pt idx="991">
                  <c:v>3.1231400189352446E-2</c:v>
                </c:pt>
                <c:pt idx="992">
                  <c:v>3.1242382027214435E-2</c:v>
                </c:pt>
                <c:pt idx="993">
                  <c:v>3.1243037520908609E-2</c:v>
                </c:pt>
                <c:pt idx="994">
                  <c:v>3.1244833972068054E-2</c:v>
                </c:pt>
                <c:pt idx="995">
                  <c:v>3.1246353557661324E-2</c:v>
                </c:pt>
                <c:pt idx="996">
                  <c:v>3.124356758920711E-2</c:v>
                </c:pt>
                <c:pt idx="997">
                  <c:v>3.1244592505827316E-2</c:v>
                </c:pt>
                <c:pt idx="998">
                  <c:v>3.1245340626854301E-2</c:v>
                </c:pt>
                <c:pt idx="999">
                  <c:v>3.1245811951976184E-2</c:v>
                </c:pt>
                <c:pt idx="1000">
                  <c:v>3.1246006480998147E-2</c:v>
                </c:pt>
                <c:pt idx="1001">
                  <c:v>3.1249656866579767E-2</c:v>
                </c:pt>
                <c:pt idx="1002">
                  <c:v>3.124923838178929E-2</c:v>
                </c:pt>
                <c:pt idx="1003">
                  <c:v>3.1248543029572622E-2</c:v>
                </c:pt>
                <c:pt idx="1004">
                  <c:v>3.1247570810223297E-2</c:v>
                </c:pt>
                <c:pt idx="1005">
                  <c:v>3.1242827185798142E-2</c:v>
                </c:pt>
                <c:pt idx="1006">
                  <c:v>3.1241360940545717E-2</c:v>
                </c:pt>
                <c:pt idx="1007">
                  <c:v>3.1239617901042384E-2</c:v>
                </c:pt>
                <c:pt idx="1008">
                  <c:v>3.1243117072464622E-2</c:v>
                </c:pt>
                <c:pt idx="1009">
                  <c:v>3.1239653772618507E-2</c:v>
                </c:pt>
                <c:pt idx="1010">
                  <c:v>3.1235969201806973E-2</c:v>
                </c:pt>
                <c:pt idx="1011">
                  <c:v>3.1234179652959548E-2</c:v>
                </c:pt>
                <c:pt idx="1012">
                  <c:v>3.1230051351105886E-2</c:v>
                </c:pt>
                <c:pt idx="1013">
                  <c:v>3.1226757235629149E-2</c:v>
                </c:pt>
                <c:pt idx="1014">
                  <c:v>3.1223255400434857E-2</c:v>
                </c:pt>
                <c:pt idx="1015">
                  <c:v>3.1219557650778277E-2</c:v>
                </c:pt>
                <c:pt idx="1016">
                  <c:v>3.1216676326742684E-2</c:v>
                </c:pt>
                <c:pt idx="1017">
                  <c:v>3.1211621628962658E-2</c:v>
                </c:pt>
                <c:pt idx="1018">
                  <c:v>3.1203455445485955E-2</c:v>
                </c:pt>
                <c:pt idx="1019">
                  <c:v>3.1199113105831951E-2</c:v>
                </c:pt>
                <c:pt idx="1020">
                  <c:v>3.1194630108040061E-2</c:v>
                </c:pt>
                <c:pt idx="1021">
                  <c:v>3.1190018512335195E-2</c:v>
                </c:pt>
                <c:pt idx="1022">
                  <c:v>3.1186262531498643E-2</c:v>
                </c:pt>
                <c:pt idx="1023">
                  <c:v>3.1181427986223493E-2</c:v>
                </c:pt>
                <c:pt idx="1024">
                  <c:v>3.1180379206340744E-2</c:v>
                </c:pt>
                <c:pt idx="1025">
                  <c:v>3.1171495732089591E-2</c:v>
                </c:pt>
                <c:pt idx="1026">
                  <c:v>3.1166422013073954E-2</c:v>
                </c:pt>
                <c:pt idx="1027">
                  <c:v>3.1160323743089909E-2</c:v>
                </c:pt>
                <c:pt idx="1028">
                  <c:v>3.1154407579585323E-2</c:v>
                </c:pt>
                <c:pt idx="1029">
                  <c:v>3.1149943418026665E-2</c:v>
                </c:pt>
                <c:pt idx="1030">
                  <c:v>3.1143969588998295E-2</c:v>
                </c:pt>
                <c:pt idx="1031">
                  <c:v>3.1140457285019789E-2</c:v>
                </c:pt>
                <c:pt idx="1032">
                  <c:v>3.1135229073545549E-2</c:v>
                </c:pt>
                <c:pt idx="1033">
                  <c:v>3.1130017093113607E-2</c:v>
                </c:pt>
                <c:pt idx="1034">
                  <c:v>3.1124833290991191E-2</c:v>
                </c:pt>
                <c:pt idx="1035">
                  <c:v>3.1116031121418735E-2</c:v>
                </c:pt>
                <c:pt idx="1036">
                  <c:v>3.1112862027488294E-2</c:v>
                </c:pt>
                <c:pt idx="1037">
                  <c:v>3.1107790934375833E-2</c:v>
                </c:pt>
                <c:pt idx="1038">
                  <c:v>3.1102756629023461E-2</c:v>
                </c:pt>
                <c:pt idx="1039">
                  <c:v>3.1097759111155795E-2</c:v>
                </c:pt>
                <c:pt idx="1040">
                  <c:v>3.1092798380497454E-2</c:v>
                </c:pt>
                <c:pt idx="1041">
                  <c:v>3.1087874436777001E-2</c:v>
                </c:pt>
                <c:pt idx="1042">
                  <c:v>3.1082987279723452E-2</c:v>
                </c:pt>
                <c:pt idx="1043">
                  <c:v>3.1078136909068004E-2</c:v>
                </c:pt>
                <c:pt idx="1044">
                  <c:v>3.1077337262908351E-2</c:v>
                </c:pt>
                <c:pt idx="1045">
                  <c:v>3.1071563232046871E-2</c:v>
                </c:pt>
                <c:pt idx="1046">
                  <c:v>3.1066829885838049E-2</c:v>
                </c:pt>
                <c:pt idx="1047">
                  <c:v>3.1062133334551361E-2</c:v>
                </c:pt>
                <c:pt idx="1048">
                  <c:v>3.1054436842520478E-2</c:v>
                </c:pt>
                <c:pt idx="1049">
                  <c:v>3.1053865636744817E-2</c:v>
                </c:pt>
                <c:pt idx="1050">
                  <c:v>3.1043624045969873E-2</c:v>
                </c:pt>
                <c:pt idx="1051">
                  <c:v>3.1043715073413282E-2</c:v>
                </c:pt>
                <c:pt idx="1052">
                  <c:v>3.1040224231113918E-2</c:v>
                </c:pt>
                <c:pt idx="1053">
                  <c:v>3.1034726705656813E-2</c:v>
                </c:pt>
                <c:pt idx="1054">
                  <c:v>3.103028771159886E-2</c:v>
                </c:pt>
                <c:pt idx="1055">
                  <c:v>3.1025885510422728E-2</c:v>
                </c:pt>
                <c:pt idx="1056">
                  <c:v>3.1021520101883426E-2</c:v>
                </c:pt>
                <c:pt idx="1057">
                  <c:v>3.1017191485736825E-2</c:v>
                </c:pt>
                <c:pt idx="1058">
                  <c:v>3.1012899661740957E-2</c:v>
                </c:pt>
                <c:pt idx="1059">
                  <c:v>3.1008644629656874E-2</c:v>
                </c:pt>
                <c:pt idx="1060">
                  <c:v>3.100650624784726E-2</c:v>
                </c:pt>
                <c:pt idx="1061">
                  <c:v>3.0997120417563938E-2</c:v>
                </c:pt>
                <c:pt idx="1062">
                  <c:v>3.099610028250881E-2</c:v>
                </c:pt>
                <c:pt idx="1063">
                  <c:v>3.0993039028785741E-2</c:v>
                </c:pt>
                <c:pt idx="1064">
                  <c:v>3.0987921339667327E-2</c:v>
                </c:pt>
                <c:pt idx="1065">
                  <c:v>3.0983887054136388E-2</c:v>
                </c:pt>
                <c:pt idx="1066">
                  <c:v>3.0979889558897779E-2</c:v>
                </c:pt>
                <c:pt idx="1067">
                  <c:v>3.0975928853727238E-2</c:v>
                </c:pt>
                <c:pt idx="1068">
                  <c:v>3.0973062985175083E-2</c:v>
                </c:pt>
                <c:pt idx="1069">
                  <c:v>3.0968117812711516E-2</c:v>
                </c:pt>
                <c:pt idx="1070">
                  <c:v>3.0960019715792694E-2</c:v>
                </c:pt>
                <c:pt idx="1071">
                  <c:v>3.0956196962659867E-2</c:v>
                </c:pt>
                <c:pt idx="1072">
                  <c:v>3.0952410985857971E-2</c:v>
                </c:pt>
                <c:pt idx="1073">
                  <c:v>3.0948661785180319E-2</c:v>
                </c:pt>
                <c:pt idx="1074">
                  <c:v>3.0944949360421994E-2</c:v>
                </c:pt>
                <c:pt idx="1075">
                  <c:v>3.0942346766302298E-2</c:v>
                </c:pt>
                <c:pt idx="1076">
                  <c:v>3.0938710209456752E-2</c:v>
                </c:pt>
                <c:pt idx="1077">
                  <c:v>3.0935110431086859E-2</c:v>
                </c:pt>
                <c:pt idx="1078">
                  <c:v>3.0931547430994528E-2</c:v>
                </c:pt>
                <c:pt idx="1079">
                  <c:v>3.0926938868399586E-2</c:v>
                </c:pt>
                <c:pt idx="1080">
                  <c:v>3.0923047547300495E-2</c:v>
                </c:pt>
                <c:pt idx="1081">
                  <c:v>3.0919992096085955E-2</c:v>
                </c:pt>
                <c:pt idx="1082">
                  <c:v>3.0916573871554241E-2</c:v>
                </c:pt>
                <c:pt idx="1083">
                  <c:v>3.0914284097922021E-2</c:v>
                </c:pt>
                <c:pt idx="1084">
                  <c:v>3.0910941763458318E-2</c:v>
                </c:pt>
                <c:pt idx="1085">
                  <c:v>3.0907636205944014E-2</c:v>
                </c:pt>
                <c:pt idx="1086">
                  <c:v>3.0904367425199912E-2</c:v>
                </c:pt>
                <c:pt idx="1087">
                  <c:v>3.0901135421044616E-2</c:v>
                </c:pt>
                <c:pt idx="1088">
                  <c:v>3.0896836775480056E-2</c:v>
                </c:pt>
                <c:pt idx="1089">
                  <c:v>3.0893675966310295E-2</c:v>
                </c:pt>
                <c:pt idx="1090">
                  <c:v>3.0890551930057183E-2</c:v>
                </c:pt>
                <c:pt idx="1091">
                  <c:v>3.0887464666550242E-2</c:v>
                </c:pt>
                <c:pt idx="1092">
                  <c:v>3.088441417562077E-2</c:v>
                </c:pt>
                <c:pt idx="1093">
                  <c:v>3.0881400457101832E-2</c:v>
                </c:pt>
                <c:pt idx="1094">
                  <c:v>3.0878423510829135E-2</c:v>
                </c:pt>
                <c:pt idx="1095">
                  <c:v>3.08754833366406E-2</c:v>
                </c:pt>
                <c:pt idx="1096">
                  <c:v>3.0878194689609152E-2</c:v>
                </c:pt>
                <c:pt idx="1097">
                  <c:v>3.0874214057888934E-2</c:v>
                </c:pt>
                <c:pt idx="1098">
                  <c:v>3.087139374537913E-2</c:v>
                </c:pt>
                <c:pt idx="1099">
                  <c:v>3.0868610216881705E-2</c:v>
                </c:pt>
                <c:pt idx="1100">
                  <c:v>3.0862042378280111E-2</c:v>
                </c:pt>
                <c:pt idx="1101">
                  <c:v>3.0864289000383675E-2</c:v>
                </c:pt>
                <c:pt idx="1102">
                  <c:v>3.0860480333922864E-2</c:v>
                </c:pt>
                <c:pt idx="1103">
                  <c:v>3.0857843939943629E-2</c:v>
                </c:pt>
                <c:pt idx="1104">
                  <c:v>3.0855244329220186E-2</c:v>
                </c:pt>
                <c:pt idx="1105">
                  <c:v>3.0852681501607353E-2</c:v>
                </c:pt>
                <c:pt idx="1106">
                  <c:v>3.0851302978530559E-2</c:v>
                </c:pt>
                <c:pt idx="1107">
                  <c:v>3.0847666195146627E-2</c:v>
                </c:pt>
                <c:pt idx="1108">
                  <c:v>3.0845213716017443E-2</c:v>
                </c:pt>
                <c:pt idx="1109">
                  <c:v>3.0842798019440183E-2</c:v>
                </c:pt>
                <c:pt idx="1110">
                  <c:v>3.0840419105278738E-2</c:v>
                </c:pt>
                <c:pt idx="1111">
                  <c:v>3.0838076973401324E-2</c:v>
                </c:pt>
                <c:pt idx="1112">
                  <c:v>3.0835771623676584E-2</c:v>
                </c:pt>
                <c:pt idx="1113">
                  <c:v>3.0833503055976191E-2</c:v>
                </c:pt>
                <c:pt idx="1114">
                  <c:v>3.083127127017354E-2</c:v>
                </c:pt>
                <c:pt idx="1115">
                  <c:v>3.082907626614376E-2</c:v>
                </c:pt>
                <c:pt idx="1116">
                  <c:v>3.0828089865354385E-2</c:v>
                </c:pt>
                <c:pt idx="1117">
                  <c:v>3.0824796602915417E-2</c:v>
                </c:pt>
                <c:pt idx="1118">
                  <c:v>3.082271194347791E-2</c:v>
                </c:pt>
                <c:pt idx="1119">
                  <c:v>3.0820664065335821E-2</c:v>
                </c:pt>
                <c:pt idx="1120">
                  <c:v>3.0819834597621755E-2</c:v>
                </c:pt>
                <c:pt idx="1121">
                  <c:v>3.08166786524816E-2</c:v>
                </c:pt>
                <c:pt idx="1122">
                  <c:v>3.0809997942130275E-2</c:v>
                </c:pt>
                <c:pt idx="1123">
                  <c:v>3.0808087328430316E-2</c:v>
                </c:pt>
                <c:pt idx="1124">
                  <c:v>3.080621348297273E-2</c:v>
                </c:pt>
                <c:pt idx="1125">
                  <c:v>3.0804376405654615E-2</c:v>
                </c:pt>
                <c:pt idx="1126">
                  <c:v>3.0803771311337685E-2</c:v>
                </c:pt>
                <c:pt idx="1127">
                  <c:v>3.0802010246753855E-2</c:v>
                </c:pt>
                <c:pt idx="1128">
                  <c:v>3.0800285953138273E-2</c:v>
                </c:pt>
                <c:pt idx="1129">
                  <c:v>3.0803412110402609E-2</c:v>
                </c:pt>
                <c:pt idx="1130">
                  <c:v>3.0796947678437207E-2</c:v>
                </c:pt>
                <c:pt idx="1131">
                  <c:v>3.0794126067214034E-2</c:v>
                </c:pt>
                <c:pt idx="1132">
                  <c:v>3.0792546364180898E-2</c:v>
                </c:pt>
                <c:pt idx="1133">
                  <c:v>3.0791003428541314E-2</c:v>
                </c:pt>
                <c:pt idx="1134">
                  <c:v>3.0789497260211369E-2</c:v>
                </c:pt>
                <c:pt idx="1135">
                  <c:v>3.0789245477256182E-2</c:v>
                </c:pt>
                <c:pt idx="1136">
                  <c:v>3.0787815348151372E-2</c:v>
                </c:pt>
                <c:pt idx="1137">
                  <c:v>3.0786421989235653E-2</c:v>
                </c:pt>
                <c:pt idx="1138">
                  <c:v>3.0785065400432604E-2</c:v>
                </c:pt>
                <c:pt idx="1139">
                  <c:v>3.0779505928583032E-2</c:v>
                </c:pt>
                <c:pt idx="1140">
                  <c:v>3.0781923910906506E-2</c:v>
                </c:pt>
                <c:pt idx="1141">
                  <c:v>3.0780693390508401E-2</c:v>
                </c:pt>
                <c:pt idx="1142">
                  <c:v>3.0778095444655137E-2</c:v>
                </c:pt>
                <c:pt idx="1143">
                  <c:v>3.0778342659040458E-2</c:v>
                </c:pt>
                <c:pt idx="1144">
                  <c:v>3.0777222447842371E-2</c:v>
                </c:pt>
                <c:pt idx="1145">
                  <c:v>3.0776139006250983E-2</c:v>
                </c:pt>
                <c:pt idx="1146">
                  <c:v>3.0773699017563584E-2</c:v>
                </c:pt>
                <c:pt idx="1147">
                  <c:v>3.0775331717217382E-2</c:v>
                </c:pt>
                <c:pt idx="1148">
                  <c:v>3.0775613272418539E-2</c:v>
                </c:pt>
                <c:pt idx="1149">
                  <c:v>3.0774682003467453E-2</c:v>
                </c:pt>
                <c:pt idx="1150">
                  <c:v>3.0773787510082438E-2</c:v>
                </c:pt>
                <c:pt idx="1151">
                  <c:v>3.0772929792213969E-2</c:v>
                </c:pt>
                <c:pt idx="1152">
                  <c:v>3.0770846496395748E-2</c:v>
                </c:pt>
                <c:pt idx="1153">
                  <c:v>3.0770059769335858E-2</c:v>
                </c:pt>
                <c:pt idx="1154">
                  <c:v>3.0769309814538577E-2</c:v>
                </c:pt>
                <c:pt idx="1155">
                  <c:v>3.076839961958704E-2</c:v>
                </c:pt>
                <c:pt idx="1156">
                  <c:v>3.0767920221566304E-2</c:v>
                </c:pt>
                <c:pt idx="1157">
                  <c:v>3.0768467760999892E-2</c:v>
                </c:pt>
                <c:pt idx="1158">
                  <c:v>3.0767955477853118E-2</c:v>
                </c:pt>
                <c:pt idx="1159">
                  <c:v>3.0767391962573463E-2</c:v>
                </c:pt>
                <c:pt idx="1160">
                  <c:v>3.0768076586451906E-2</c:v>
                </c:pt>
                <c:pt idx="1161">
                  <c:v>3.0765089751072689E-2</c:v>
                </c:pt>
                <c:pt idx="1162">
                  <c:v>3.0764633973051899E-2</c:v>
                </c:pt>
                <c:pt idx="1163">
                  <c:v>3.0764214966994073E-2</c:v>
                </c:pt>
                <c:pt idx="1164">
                  <c:v>3.076383273191682E-2</c:v>
                </c:pt>
                <c:pt idx="1165">
                  <c:v>3.0766078400038602E-2</c:v>
                </c:pt>
                <c:pt idx="1166">
                  <c:v>3.076447315419021E-2</c:v>
                </c:pt>
                <c:pt idx="1167">
                  <c:v>3.0764196145939091E-2</c:v>
                </c:pt>
                <c:pt idx="1168">
                  <c:v>3.0763949466901461E-2</c:v>
                </c:pt>
                <c:pt idx="1169">
                  <c:v>3.0763731155307873E-2</c:v>
                </c:pt>
                <c:pt idx="1170">
                  <c:v>3.0763539249393238E-2</c:v>
                </c:pt>
                <c:pt idx="1171">
                  <c:v>3.0763371787393318E-2</c:v>
                </c:pt>
                <c:pt idx="1172">
                  <c:v>3.0763226807545192E-2</c:v>
                </c:pt>
                <c:pt idx="1173">
                  <c:v>3.0763086128910797E-2</c:v>
                </c:pt>
                <c:pt idx="1174">
                  <c:v>3.0759062915911396E-2</c:v>
                </c:pt>
                <c:pt idx="1175">
                  <c:v>3.0760293512960318E-2</c:v>
                </c:pt>
                <c:pt idx="1176">
                  <c:v>3.0760218702681027E-2</c:v>
                </c:pt>
                <c:pt idx="1177">
                  <c:v>3.0760156865366418E-2</c:v>
                </c:pt>
                <c:pt idx="1178">
                  <c:v>3.0760106018036994E-2</c:v>
                </c:pt>
                <c:pt idx="1179">
                  <c:v>3.0760064177715016E-2</c:v>
                </c:pt>
                <c:pt idx="1180">
                  <c:v>3.0760024845431215E-2</c:v>
                </c:pt>
                <c:pt idx="1181">
                  <c:v>3.0759999586182456E-2</c:v>
                </c:pt>
                <c:pt idx="1182">
                  <c:v>3.0759972869016834E-2</c:v>
                </c:pt>
                <c:pt idx="1183">
                  <c:v>3.0761251017804383E-2</c:v>
                </c:pt>
                <c:pt idx="1184">
                  <c:v>3.0758613833534804E-2</c:v>
                </c:pt>
                <c:pt idx="1185">
                  <c:v>3.0759891236194572E-2</c:v>
                </c:pt>
                <c:pt idx="1186">
                  <c:v>3.0761158039387285E-2</c:v>
                </c:pt>
                <c:pt idx="1187">
                  <c:v>3.0759815750103787E-2</c:v>
                </c:pt>
                <c:pt idx="1188">
                  <c:v>3.075976573886556E-2</c:v>
                </c:pt>
                <c:pt idx="1189">
                  <c:v>3.075970490486311E-2</c:v>
                </c:pt>
                <c:pt idx="1190">
                  <c:v>3.0759631265121334E-2</c:v>
                </c:pt>
                <c:pt idx="1191">
                  <c:v>3.0758233573320328E-2</c:v>
                </c:pt>
                <c:pt idx="1192">
                  <c:v>3.0758129639121622E-2</c:v>
                </c:pt>
                <c:pt idx="1193">
                  <c:v>3.075801091746547E-2</c:v>
                </c:pt>
                <c:pt idx="1194">
                  <c:v>3.0757877408354964E-2</c:v>
                </c:pt>
                <c:pt idx="1195">
                  <c:v>3.0757729111792309E-2</c:v>
                </c:pt>
                <c:pt idx="1196">
                  <c:v>3.0757566027781926E-2</c:v>
                </c:pt>
                <c:pt idx="1197">
                  <c:v>3.0757388156326459E-2</c:v>
                </c:pt>
                <c:pt idx="1198">
                  <c:v>3.0757195497430771E-2</c:v>
                </c:pt>
                <c:pt idx="1199">
                  <c:v>3.075827529598436E-2</c:v>
                </c:pt>
                <c:pt idx="1200">
                  <c:v>3.076062423586181E-2</c:v>
                </c:pt>
                <c:pt idx="1201">
                  <c:v>3.0760383984839258E-2</c:v>
                </c:pt>
                <c:pt idx="1202">
                  <c:v>3.0760128942634943E-2</c:v>
                </c:pt>
                <c:pt idx="1203">
                  <c:v>3.0759859109254085E-2</c:v>
                </c:pt>
                <c:pt idx="1204">
                  <c:v>3.0758292690086068E-2</c:v>
                </c:pt>
                <c:pt idx="1205">
                  <c:v>3.0757994356175489E-2</c:v>
                </c:pt>
                <c:pt idx="1206">
                  <c:v>3.075758905190272E-2</c:v>
                </c:pt>
                <c:pt idx="1207">
                  <c:v>3.0757256912508701E-2</c:v>
                </c:pt>
                <c:pt idx="1208">
                  <c:v>3.0760741336468122E-2</c:v>
                </c:pt>
                <c:pt idx="1209">
                  <c:v>3.0760376355238796E-2</c:v>
                </c:pt>
                <c:pt idx="1210">
                  <c:v>3.0759996580379066E-2</c:v>
                </c:pt>
                <c:pt idx="1211">
                  <c:v>3.0759602011897091E-2</c:v>
                </c:pt>
                <c:pt idx="1212">
                  <c:v>3.0755374367382574E-2</c:v>
                </c:pt>
                <c:pt idx="1213">
                  <c:v>3.0754953488785028E-2</c:v>
                </c:pt>
                <c:pt idx="1214">
                  <c:v>3.075451782035124E-2</c:v>
                </c:pt>
                <c:pt idx="1215">
                  <c:v>3.0754067362091256E-2</c:v>
                </c:pt>
                <c:pt idx="1216">
                  <c:v>3.0757407265480659E-2</c:v>
                </c:pt>
                <c:pt idx="1217">
                  <c:v>3.0756923935465079E-2</c:v>
                </c:pt>
                <c:pt idx="1218">
                  <c:v>3.0756425811897307E-2</c:v>
                </c:pt>
                <c:pt idx="1219">
                  <c:v>3.0757177915181594E-2</c:v>
                </c:pt>
                <c:pt idx="1220">
                  <c:v>3.0755385184148176E-2</c:v>
                </c:pt>
                <c:pt idx="1221">
                  <c:v>3.0751054026752191E-2</c:v>
                </c:pt>
                <c:pt idx="1222">
                  <c:v>3.0754285382327808E-2</c:v>
                </c:pt>
                <c:pt idx="1223">
                  <c:v>3.07549738980545E-2</c:v>
                </c:pt>
                <c:pt idx="1224">
                  <c:v>3.0753126406535481E-2</c:v>
                </c:pt>
                <c:pt idx="1225">
                  <c:v>3.074874934138374E-2</c:v>
                </c:pt>
                <c:pt idx="1226">
                  <c:v>3.0746878772029924E-2</c:v>
                </c:pt>
                <c:pt idx="1227">
                  <c:v>3.0746251946254025E-2</c:v>
                </c:pt>
                <c:pt idx="1228">
                  <c:v>3.0745610332057968E-2</c:v>
                </c:pt>
                <c:pt idx="1229">
                  <c:v>3.0744953929456243E-2</c:v>
                </c:pt>
                <c:pt idx="1230">
                  <c:v>3.0745535716569176E-2</c:v>
                </c:pt>
                <c:pt idx="1231">
                  <c:v>3.0744848622666091E-2</c:v>
                </c:pt>
                <c:pt idx="1232">
                  <c:v>3.0744146739150411E-2</c:v>
                </c:pt>
                <c:pt idx="1233">
                  <c:v>3.0743430066039173E-2</c:v>
                </c:pt>
                <c:pt idx="1234">
                  <c:v>3.0742698603346792E-2</c:v>
                </c:pt>
                <c:pt idx="1235">
                  <c:v>3.0740704958163192E-2</c:v>
                </c:pt>
                <c:pt idx="1236">
                  <c:v>3.0739945037146093E-2</c:v>
                </c:pt>
                <c:pt idx="1237">
                  <c:v>3.0739170327849379E-2</c:v>
                </c:pt>
                <c:pt idx="1238">
                  <c:v>3.0738266837718756E-2</c:v>
                </c:pt>
                <c:pt idx="1239">
                  <c:v>3.0738819446760022E-2</c:v>
                </c:pt>
                <c:pt idx="1240">
                  <c:v>3.073799924693808E-2</c:v>
                </c:pt>
                <c:pt idx="1241">
                  <c:v>3.0737164257656428E-2</c:v>
                </c:pt>
                <c:pt idx="1242">
                  <c:v>3.0735822250940837E-2</c:v>
                </c:pt>
                <c:pt idx="1243">
                  <c:v>3.0734086963586666E-2</c:v>
                </c:pt>
                <c:pt idx="1244">
                  <c:v>3.0733333292392639E-2</c:v>
                </c:pt>
                <c:pt idx="1245">
                  <c:v>3.0732440277495006E-2</c:v>
                </c:pt>
                <c:pt idx="1246">
                  <c:v>3.0731532474482463E-2</c:v>
                </c:pt>
                <c:pt idx="1247">
                  <c:v>3.0730609883375656E-2</c:v>
                </c:pt>
                <c:pt idx="1248">
                  <c:v>3.0729672504193908E-2</c:v>
                </c:pt>
                <c:pt idx="1249">
                  <c:v>3.0728720336958303E-2</c:v>
                </c:pt>
                <c:pt idx="1250">
                  <c:v>3.0727753381690797E-2</c:v>
                </c:pt>
                <c:pt idx="1251">
                  <c:v>3.0726771638411598E-2</c:v>
                </c:pt>
                <c:pt idx="1252">
                  <c:v>3.073191555696772E-2</c:v>
                </c:pt>
                <c:pt idx="1253">
                  <c:v>3.0729671658238363E-2</c:v>
                </c:pt>
                <c:pt idx="1254">
                  <c:v>3.0728640976856403E-2</c:v>
                </c:pt>
                <c:pt idx="1255">
                  <c:v>3.0727595502560018E-2</c:v>
                </c:pt>
                <c:pt idx="1256">
                  <c:v>3.0722864696636994E-2</c:v>
                </c:pt>
                <c:pt idx="1257">
                  <c:v>3.0721793078742683E-2</c:v>
                </c:pt>
                <c:pt idx="1258">
                  <c:v>3.0720706671748151E-2</c:v>
                </c:pt>
                <c:pt idx="1259">
                  <c:v>3.071960547567874E-2</c:v>
                </c:pt>
                <c:pt idx="1260">
                  <c:v>3.0718489490557596E-2</c:v>
                </c:pt>
                <c:pt idx="1261">
                  <c:v>3.0721012006926209E-2</c:v>
                </c:pt>
                <c:pt idx="1262">
                  <c:v>3.0719862982909199E-2</c:v>
                </c:pt>
                <c:pt idx="1263">
                  <c:v>3.0718699166175461E-2</c:v>
                </c:pt>
                <c:pt idx="1264">
                  <c:v>3.07175205567525E-2</c:v>
                </c:pt>
                <c:pt idx="1265">
                  <c:v>3.071268773005912E-2</c:v>
                </c:pt>
                <c:pt idx="1266">
                  <c:v>3.0711483011161802E-2</c:v>
                </c:pt>
                <c:pt idx="1267">
                  <c:v>3.0710263503392718E-2</c:v>
                </c:pt>
                <c:pt idx="1268">
                  <c:v>3.0715077302461855E-2</c:v>
                </c:pt>
                <c:pt idx="1269">
                  <c:v>3.0712614033826444E-2</c:v>
                </c:pt>
                <c:pt idx="1270">
                  <c:v>3.0710138255239182E-2</c:v>
                </c:pt>
                <c:pt idx="1271">
                  <c:v>3.0710062182168117E-2</c:v>
                </c:pt>
                <c:pt idx="1272">
                  <c:v>3.0707559147793294E-2</c:v>
                </c:pt>
                <c:pt idx="1273">
                  <c:v>3.0706247405398159E-2</c:v>
                </c:pt>
                <c:pt idx="1274">
                  <c:v>3.0704920870594433E-2</c:v>
                </c:pt>
                <c:pt idx="1275">
                  <c:v>3.0703579543411349E-2</c:v>
                </c:pt>
                <c:pt idx="1276">
                  <c:v>3.0703423663566549E-2</c:v>
                </c:pt>
                <c:pt idx="1277">
                  <c:v>3.0700852512030422E-2</c:v>
                </c:pt>
                <c:pt idx="1278">
                  <c:v>3.069347667217729E-2</c:v>
                </c:pt>
                <c:pt idx="1279">
                  <c:v>3.0692082048809782E-2</c:v>
                </c:pt>
                <c:pt idx="1280">
                  <c:v>3.0690672639436041E-2</c:v>
                </c:pt>
                <c:pt idx="1281">
                  <c:v>3.0689248444086544E-2</c:v>
                </c:pt>
                <c:pt idx="1282">
                  <c:v>3.068900287485626E-2</c:v>
                </c:pt>
                <c:pt idx="1283">
                  <c:v>3.0687547928448512E-2</c:v>
                </c:pt>
                <c:pt idx="1284">
                  <c:v>3.068607819491671E-2</c:v>
                </c:pt>
                <c:pt idx="1285">
                  <c:v>3.0684593674294675E-2</c:v>
                </c:pt>
                <c:pt idx="1286">
                  <c:v>3.0683094366614469E-2</c:v>
                </c:pt>
                <c:pt idx="1287">
                  <c:v>3.0680392768278855E-2</c:v>
                </c:pt>
                <c:pt idx="1288">
                  <c:v>3.0678645622670996E-2</c:v>
                </c:pt>
                <c:pt idx="1289">
                  <c:v>3.0677322589995316E-2</c:v>
                </c:pt>
                <c:pt idx="1290">
                  <c:v>3.0675541648508657E-2</c:v>
                </c:pt>
                <c:pt idx="1291">
                  <c:v>3.0675376023513556E-2</c:v>
                </c:pt>
                <c:pt idx="1292">
                  <c:v>3.0673787994192327E-2</c:v>
                </c:pt>
                <c:pt idx="1293">
                  <c:v>3.0672185178050978E-2</c:v>
                </c:pt>
                <c:pt idx="1294">
                  <c:v>3.0670567575126404E-2</c:v>
                </c:pt>
                <c:pt idx="1295">
                  <c:v>3.0667760139738941E-2</c:v>
                </c:pt>
                <c:pt idx="1296">
                  <c:v>3.0665874871705537E-2</c:v>
                </c:pt>
                <c:pt idx="1297">
                  <c:v>3.0664211993021728E-2</c:v>
                </c:pt>
                <c:pt idx="1298">
                  <c:v>3.0662534328942909E-2</c:v>
                </c:pt>
                <c:pt idx="1299">
                  <c:v>3.0660841879506177E-2</c:v>
                </c:pt>
                <c:pt idx="1300">
                  <c:v>3.0659134644750403E-2</c:v>
                </c:pt>
                <c:pt idx="1301">
                  <c:v>3.0657412624710913E-2</c:v>
                </c:pt>
                <c:pt idx="1302">
                  <c:v>3.0655675819426569E-2</c:v>
                </c:pt>
                <c:pt idx="1303">
                  <c:v>3.0653924228936241E-2</c:v>
                </c:pt>
                <c:pt idx="1304">
                  <c:v>3.0657992410612782E-2</c:v>
                </c:pt>
                <c:pt idx="1305">
                  <c:v>3.0655039609767107E-2</c:v>
                </c:pt>
                <c:pt idx="1306">
                  <c:v>3.0653238831135597E-2</c:v>
                </c:pt>
                <c:pt idx="1307">
                  <c:v>3.0651423262503082E-2</c:v>
                </c:pt>
                <c:pt idx="1308">
                  <c:v>3.0649592903910172E-2</c:v>
                </c:pt>
                <c:pt idx="1309">
                  <c:v>3.0648908518153897E-2</c:v>
                </c:pt>
                <c:pt idx="1310">
                  <c:v>3.0642500491933178E-2</c:v>
                </c:pt>
                <c:pt idx="1311">
                  <c:v>3.0644013088783041E-2</c:v>
                </c:pt>
                <c:pt idx="1312">
                  <c:v>3.0642123570763371E-2</c:v>
                </c:pt>
                <c:pt idx="1313">
                  <c:v>3.064021926299287E-2</c:v>
                </c:pt>
                <c:pt idx="1314">
                  <c:v>3.063830016551302E-2</c:v>
                </c:pt>
                <c:pt idx="1315">
                  <c:v>3.0636366278367466E-2</c:v>
                </c:pt>
                <c:pt idx="1316">
                  <c:v>3.063441760159984E-2</c:v>
                </c:pt>
                <c:pt idx="1317">
                  <c:v>3.0632454135254221E-2</c:v>
                </c:pt>
                <c:pt idx="1318">
                  <c:v>3.0630475879373384E-2</c:v>
                </c:pt>
                <c:pt idx="1319">
                  <c:v>3.0628482834003129E-2</c:v>
                </c:pt>
                <c:pt idx="1320">
                  <c:v>3.0628769636593021E-2</c:v>
                </c:pt>
                <c:pt idx="1321">
                  <c:v>3.0625598492822002E-2</c:v>
                </c:pt>
                <c:pt idx="1322">
                  <c:v>3.0622414961400911E-2</c:v>
                </c:pt>
                <c:pt idx="1323">
                  <c:v>3.0621506418269245E-2</c:v>
                </c:pt>
                <c:pt idx="1324">
                  <c:v>3.0618295766378645E-2</c:v>
                </c:pt>
                <c:pt idx="1325">
                  <c:v>3.06173551817315E-2</c:v>
                </c:pt>
                <c:pt idx="1326">
                  <c:v>3.0614117414491025E-2</c:v>
                </c:pt>
                <c:pt idx="1327">
                  <c:v>3.0612006054839155E-2</c:v>
                </c:pt>
                <c:pt idx="1328">
                  <c:v>3.0611017399025546E-2</c:v>
                </c:pt>
                <c:pt idx="1329">
                  <c:v>3.0607738968357376E-2</c:v>
                </c:pt>
                <c:pt idx="1330">
                  <c:v>3.0601042625793402E-2</c:v>
                </c:pt>
                <c:pt idx="1331">
                  <c:v>3.0598877066318014E-2</c:v>
                </c:pt>
                <c:pt idx="1332">
                  <c:v>3.0596696722882934E-2</c:v>
                </c:pt>
                <c:pt idx="1333">
                  <c:v>3.0594501595536741E-2</c:v>
                </c:pt>
                <c:pt idx="1334">
                  <c:v>3.0593421957652876E-2</c:v>
                </c:pt>
                <c:pt idx="1335">
                  <c:v>3.0595711582582029E-2</c:v>
                </c:pt>
                <c:pt idx="1336">
                  <c:v>3.0588955295246779E-2</c:v>
                </c:pt>
                <c:pt idx="1337">
                  <c:v>3.0586699786600113E-2</c:v>
                </c:pt>
                <c:pt idx="1338">
                  <c:v>3.0584429493057501E-2</c:v>
                </c:pt>
                <c:pt idx="1339">
                  <c:v>3.0581020372041412E-2</c:v>
                </c:pt>
                <c:pt idx="1340">
                  <c:v>3.0578854369889545E-2</c:v>
                </c:pt>
                <c:pt idx="1341">
                  <c:v>3.0576408361808687E-2</c:v>
                </c:pt>
                <c:pt idx="1342">
                  <c:v>3.0574080181468458E-2</c:v>
                </c:pt>
                <c:pt idx="1343">
                  <c:v>3.0572856253669574E-2</c:v>
                </c:pt>
                <c:pt idx="1344">
                  <c:v>3.0570497251815935E-2</c:v>
                </c:pt>
                <c:pt idx="1345">
                  <c:v>3.0568123465422991E-2</c:v>
                </c:pt>
                <c:pt idx="1346">
                  <c:v>3.0565734894544758E-2</c:v>
                </c:pt>
                <c:pt idx="1347">
                  <c:v>3.0563331539233511E-2</c:v>
                </c:pt>
                <c:pt idx="1348">
                  <c:v>3.0559800649529692E-2</c:v>
                </c:pt>
                <c:pt idx="1349">
                  <c:v>3.0557368986378636E-2</c:v>
                </c:pt>
                <c:pt idx="1350">
                  <c:v>3.055492254017942E-2</c:v>
                </c:pt>
                <c:pt idx="1351">
                  <c:v>3.0552461310986816E-2</c:v>
                </c:pt>
                <c:pt idx="1352">
                  <c:v>3.0549985298854252E-2</c:v>
                </c:pt>
                <c:pt idx="1353">
                  <c:v>3.0547494503836942E-2</c:v>
                </c:pt>
                <c:pt idx="1354">
                  <c:v>3.0544988925987435E-2</c:v>
                </c:pt>
                <c:pt idx="1355">
                  <c:v>3.0542468565363141E-2</c:v>
                </c:pt>
                <c:pt idx="1356">
                  <c:v>3.054544597064689E-2</c:v>
                </c:pt>
                <c:pt idx="1357">
                  <c:v>3.0541788570234856E-2</c:v>
                </c:pt>
                <c:pt idx="1358">
                  <c:v>3.0539218772934064E-2</c:v>
                </c:pt>
                <c:pt idx="1359">
                  <c:v>3.0536634188190647E-2</c:v>
                </c:pt>
                <c:pt idx="1360">
                  <c:v>3.0530742561377874E-2</c:v>
                </c:pt>
                <c:pt idx="1361">
                  <c:v>3.0527729447359469E-2</c:v>
                </c:pt>
                <c:pt idx="1362">
                  <c:v>3.0528791709895767E-2</c:v>
                </c:pt>
                <c:pt idx="1363">
                  <c:v>3.0526147975971231E-2</c:v>
                </c:pt>
                <c:pt idx="1364">
                  <c:v>3.0524581639846192E-2</c:v>
                </c:pt>
                <c:pt idx="1365">
                  <c:v>3.0520816146737972E-2</c:v>
                </c:pt>
                <c:pt idx="1366">
                  <c:v>3.0518128051548507E-2</c:v>
                </c:pt>
                <c:pt idx="1367">
                  <c:v>3.0515425169391711E-2</c:v>
                </c:pt>
                <c:pt idx="1368">
                  <c:v>3.0512707500326787E-2</c:v>
                </c:pt>
                <c:pt idx="1369">
                  <c:v>3.0509975044416385E-2</c:v>
                </c:pt>
                <c:pt idx="1370">
                  <c:v>3.0507227801720136E-2</c:v>
                </c:pt>
                <c:pt idx="1371">
                  <c:v>3.0504465772301551E-2</c:v>
                </c:pt>
                <c:pt idx="1372">
                  <c:v>3.0503852695892338E-2</c:v>
                </c:pt>
                <c:pt idx="1373">
                  <c:v>3.0495655145717022E-2</c:v>
                </c:pt>
                <c:pt idx="1374">
                  <c:v>3.0496090964327521E-2</c:v>
                </c:pt>
                <c:pt idx="1375">
                  <c:v>3.0494347813316974E-2</c:v>
                </c:pt>
                <c:pt idx="1376">
                  <c:v>3.0490433826540979E-2</c:v>
                </c:pt>
                <c:pt idx="1377">
                  <c:v>3.0487583078096323E-2</c:v>
                </c:pt>
                <c:pt idx="1378">
                  <c:v>3.0484717543369629E-2</c:v>
                </c:pt>
                <c:pt idx="1379">
                  <c:v>3.0481837222424847E-2</c:v>
                </c:pt>
                <c:pt idx="1380">
                  <c:v>3.0480013654837011E-2</c:v>
                </c:pt>
                <c:pt idx="1381">
                  <c:v>3.0476032222140275E-2</c:v>
                </c:pt>
                <c:pt idx="1382">
                  <c:v>3.0468831149252293E-2</c:v>
                </c:pt>
                <c:pt idx="1383">
                  <c:v>3.0465896894567759E-2</c:v>
                </c:pt>
                <c:pt idx="1384">
                  <c:v>3.0462947858844517E-2</c:v>
                </c:pt>
                <c:pt idx="1385">
                  <c:v>3.0459984042147475E-2</c:v>
                </c:pt>
                <c:pt idx="1386">
                  <c:v>3.0458069423206422E-2</c:v>
                </c:pt>
                <c:pt idx="1387">
                  <c:v>3.0455074737578157E-2</c:v>
                </c:pt>
                <c:pt idx="1388">
                  <c:v>3.0452065269960627E-2</c:v>
                </c:pt>
                <c:pt idx="1389">
                  <c:v>3.0449041020420162E-2</c:v>
                </c:pt>
                <c:pt idx="1390">
                  <c:v>3.0446001989023957E-2</c:v>
                </c:pt>
                <c:pt idx="1391">
                  <c:v>3.0441890745181169E-2</c:v>
                </c:pt>
                <c:pt idx="1392">
                  <c:v>3.0438559943830237E-2</c:v>
                </c:pt>
                <c:pt idx="1393">
                  <c:v>3.0435741401390312E-2</c:v>
                </c:pt>
                <c:pt idx="1394">
                  <c:v>3.0432644558896486E-2</c:v>
                </c:pt>
                <c:pt idx="1395">
                  <c:v>3.0430585106564954E-2</c:v>
                </c:pt>
                <c:pt idx="1396">
                  <c:v>3.0427457385454274E-2</c:v>
                </c:pt>
                <c:pt idx="1397">
                  <c:v>3.042431488296396E-2</c:v>
                </c:pt>
                <c:pt idx="1398">
                  <c:v>3.0421157599163841E-2</c:v>
                </c:pt>
                <c:pt idx="1399">
                  <c:v>3.0417985534123757E-2</c:v>
                </c:pt>
                <c:pt idx="1400">
                  <c:v>3.0413753119861501E-2</c:v>
                </c:pt>
                <c:pt idx="1401">
                  <c:v>3.0410552816655858E-2</c:v>
                </c:pt>
                <c:pt idx="1402">
                  <c:v>3.0407337733626878E-2</c:v>
                </c:pt>
                <c:pt idx="1403">
                  <c:v>3.0404107870845229E-2</c:v>
                </c:pt>
                <c:pt idx="1404">
                  <c:v>3.0400863228382455E-2</c:v>
                </c:pt>
                <c:pt idx="1405">
                  <c:v>3.0397603806308775E-2</c:v>
                </c:pt>
                <c:pt idx="1406">
                  <c:v>3.0394329604697061E-2</c:v>
                </c:pt>
                <c:pt idx="1407">
                  <c:v>3.0391040623617974E-2</c:v>
                </c:pt>
                <c:pt idx="1408">
                  <c:v>3.0392910874205394E-2</c:v>
                </c:pt>
                <c:pt idx="1409">
                  <c:v>3.0388552335384799E-2</c:v>
                </c:pt>
                <c:pt idx="1410">
                  <c:v>3.0385213675400216E-2</c:v>
                </c:pt>
                <c:pt idx="1411">
                  <c:v>3.0378907378446476E-2</c:v>
                </c:pt>
                <c:pt idx="1412">
                  <c:v>3.0375403628067593E-2</c:v>
                </c:pt>
                <c:pt idx="1413">
                  <c:v>3.0376136970113873E-2</c:v>
                </c:pt>
                <c:pt idx="1414">
                  <c:v>3.0371711196375179E-2</c:v>
                </c:pt>
                <c:pt idx="1415">
                  <c:v>3.0368298617225752E-2</c:v>
                </c:pt>
                <c:pt idx="1416">
                  <c:v>3.0364871254471067E-2</c:v>
                </c:pt>
                <c:pt idx="1417">
                  <c:v>3.0361429108189762E-2</c:v>
                </c:pt>
                <c:pt idx="1418">
                  <c:v>3.0358993442081005E-2</c:v>
                </c:pt>
                <c:pt idx="1419">
                  <c:v>3.035450046535235E-2</c:v>
                </c:pt>
                <c:pt idx="1420">
                  <c:v>3.0351013968952224E-2</c:v>
                </c:pt>
                <c:pt idx="1421">
                  <c:v>3.0347512689335721E-2</c:v>
                </c:pt>
                <c:pt idx="1422">
                  <c:v>3.0343996626581472E-2</c:v>
                </c:pt>
                <c:pt idx="1423">
                  <c:v>3.0340465780767691E-2</c:v>
                </c:pt>
                <c:pt idx="1424">
                  <c:v>3.0336920164664705E-2</c:v>
                </c:pt>
                <c:pt idx="1425">
                  <c:v>3.0333360210286715E-2</c:v>
                </c:pt>
                <c:pt idx="1426">
                  <c:v>3.0329786854900426E-2</c:v>
                </c:pt>
                <c:pt idx="1427">
                  <c:v>3.0326201065847064E-2</c:v>
                </c:pt>
                <c:pt idx="1428">
                  <c:v>3.0323612872626179E-2</c:v>
                </c:pt>
                <c:pt idx="1429">
                  <c:v>3.0318996056068644E-2</c:v>
                </c:pt>
                <c:pt idx="1430">
                  <c:v>3.0315378769989756E-2</c:v>
                </c:pt>
                <c:pt idx="1431">
                  <c:v>3.0311752919539602E-2</c:v>
                </c:pt>
                <c:pt idx="1432">
                  <c:v>3.0309126229882292E-2</c:v>
                </c:pt>
                <c:pt idx="1433">
                  <c:v>3.0304479394740066E-2</c:v>
                </c:pt>
                <c:pt idx="1434">
                  <c:v>3.029781546785008E-2</c:v>
                </c:pt>
                <c:pt idx="1435">
                  <c:v>3.0294165553220207E-2</c:v>
                </c:pt>
                <c:pt idx="1436">
                  <c:v>3.0290511672407788E-2</c:v>
                </c:pt>
                <c:pt idx="1437">
                  <c:v>3.0286854808382568E-2</c:v>
                </c:pt>
                <c:pt idx="1438">
                  <c:v>3.0286213416809003E-2</c:v>
                </c:pt>
                <c:pt idx="1439">
                  <c:v>3.0282553873816037E-2</c:v>
                </c:pt>
                <c:pt idx="1440">
                  <c:v>3.0279900762150393E-2</c:v>
                </c:pt>
                <c:pt idx="1441">
                  <c:v>3.0275236178463449E-2</c:v>
                </c:pt>
                <c:pt idx="1442">
                  <c:v>3.0271579960580618E-2</c:v>
                </c:pt>
                <c:pt idx="1443">
                  <c:v>3.0264906022173813E-2</c:v>
                </c:pt>
                <c:pt idx="1444">
                  <c:v>3.0261255798212917E-2</c:v>
                </c:pt>
                <c:pt idx="1445">
                  <c:v>3.0257610454540722E-2</c:v>
                </c:pt>
                <c:pt idx="1446">
                  <c:v>3.0253970974061534E-2</c:v>
                </c:pt>
                <c:pt idx="1447">
                  <c:v>3.0250338339674832E-2</c:v>
                </c:pt>
                <c:pt idx="1448">
                  <c:v>3.0249740405319719E-2</c:v>
                </c:pt>
                <c:pt idx="1449">
                  <c:v>3.0246125798678043E-2</c:v>
                </c:pt>
                <c:pt idx="1450">
                  <c:v>3.0242521005269838E-2</c:v>
                </c:pt>
                <c:pt idx="1451">
                  <c:v>3.0234358091208356E-2</c:v>
                </c:pt>
                <c:pt idx="1452">
                  <c:v>3.0230777902706649E-2</c:v>
                </c:pt>
                <c:pt idx="1453">
                  <c:v>3.0227208491681437E-2</c:v>
                </c:pt>
                <c:pt idx="1454">
                  <c:v>3.0223142361630314E-2</c:v>
                </c:pt>
                <c:pt idx="1455">
                  <c:v>3.0220102001827714E-2</c:v>
                </c:pt>
                <c:pt idx="1456">
                  <c:v>3.0216564922886328E-2</c:v>
                </c:pt>
                <c:pt idx="1457">
                  <c:v>3.0213038621190846E-2</c:v>
                </c:pt>
                <c:pt idx="1458">
                  <c:v>3.0209021758668242E-2</c:v>
                </c:pt>
                <c:pt idx="1459">
                  <c:v>3.0207032605566283E-2</c:v>
                </c:pt>
                <c:pt idx="1460">
                  <c:v>3.0204553951774554E-2</c:v>
                </c:pt>
                <c:pt idx="1461">
                  <c:v>3.0201071718277347E-2</c:v>
                </c:pt>
                <c:pt idx="1462">
                  <c:v>3.0197600263597978E-2</c:v>
                </c:pt>
                <c:pt idx="1463">
                  <c:v>3.0194139587679972E-2</c:v>
                </c:pt>
                <c:pt idx="1464">
                  <c:v>3.0189672927549014E-2</c:v>
                </c:pt>
                <c:pt idx="1465">
                  <c:v>3.0186233325340275E-2</c:v>
                </c:pt>
                <c:pt idx="1466">
                  <c:v>3.0181826816208051E-2</c:v>
                </c:pt>
                <c:pt idx="1467">
                  <c:v>3.0179386453869615E-2</c:v>
                </c:pt>
                <c:pt idx="1468">
                  <c:v>3.0175979184497173E-2</c:v>
                </c:pt>
                <c:pt idx="1469">
                  <c:v>3.0173117619383853E-2</c:v>
                </c:pt>
                <c:pt idx="1470">
                  <c:v>3.0170216656864954E-2</c:v>
                </c:pt>
                <c:pt idx="1471">
                  <c:v>3.0166842209025106E-2</c:v>
                </c:pt>
                <c:pt idx="1472">
                  <c:v>3.016401972691167E-2</c:v>
                </c:pt>
                <c:pt idx="1473">
                  <c:v>3.01591044990672E-2</c:v>
                </c:pt>
                <c:pt idx="1474">
                  <c:v>3.0155761893885705E-2</c:v>
                </c:pt>
                <c:pt idx="1475">
                  <c:v>3.0152430065878331E-2</c:v>
                </c:pt>
                <c:pt idx="1476">
                  <c:v>3.0149109014991796E-2</c:v>
                </c:pt>
                <c:pt idx="1477">
                  <c:v>3.0146821863559312E-2</c:v>
                </c:pt>
                <c:pt idx="1478">
                  <c:v>3.0143522862402711E-2</c:v>
                </c:pt>
                <c:pt idx="1479">
                  <c:v>3.014023463912861E-2</c:v>
                </c:pt>
                <c:pt idx="1480">
                  <c:v>3.0136957193682267E-2</c:v>
                </c:pt>
                <c:pt idx="1481">
                  <c:v>3.0133690526010688E-2</c:v>
                </c:pt>
                <c:pt idx="1482">
                  <c:v>3.0130434636060431E-2</c:v>
                </c:pt>
                <c:pt idx="1483">
                  <c:v>3.0127189523778929E-2</c:v>
                </c:pt>
                <c:pt idx="1484">
                  <c:v>3.0123955189112751E-2</c:v>
                </c:pt>
                <c:pt idx="1485">
                  <c:v>3.0120272003650913E-2</c:v>
                </c:pt>
                <c:pt idx="1486">
                  <c:v>3.0113978014580947E-2</c:v>
                </c:pt>
                <c:pt idx="1487">
                  <c:v>3.0112260715030485E-2</c:v>
                </c:pt>
                <c:pt idx="1488">
                  <c:v>3.0109068480709645E-2</c:v>
                </c:pt>
                <c:pt idx="1489">
                  <c:v>3.0105887021906429E-2</c:v>
                </c:pt>
                <c:pt idx="1490">
                  <c:v>3.0102716338568567E-2</c:v>
                </c:pt>
                <c:pt idx="1491">
                  <c:v>3.0100586470062869E-2</c:v>
                </c:pt>
                <c:pt idx="1492">
                  <c:v>3.0095958301627083E-2</c:v>
                </c:pt>
                <c:pt idx="1493">
                  <c:v>3.0093268940842903E-2</c:v>
                </c:pt>
                <c:pt idx="1494">
                  <c:v>3.0090141358860935E-2</c:v>
                </c:pt>
                <c:pt idx="1495">
                  <c:v>3.0088056630671257E-2</c:v>
                </c:pt>
                <c:pt idx="1496">
                  <c:v>3.0083918520484476E-2</c:v>
                </c:pt>
                <c:pt idx="1497">
                  <c:v>3.0080823263989406E-2</c:v>
                </c:pt>
                <c:pt idx="1498">
                  <c:v>3.0078772400136726E-2</c:v>
                </c:pt>
                <c:pt idx="1499">
                  <c:v>3.00746650761392E-2</c:v>
                </c:pt>
                <c:pt idx="1500">
                  <c:v>3.007160214468392E-2</c:v>
                </c:pt>
                <c:pt idx="1501">
                  <c:v>3.006854998814279E-2</c:v>
                </c:pt>
                <c:pt idx="1502">
                  <c:v>3.0065508606467051E-2</c:v>
                </c:pt>
                <c:pt idx="1503">
                  <c:v>3.0060577848920984E-2</c:v>
                </c:pt>
                <c:pt idx="1504">
                  <c:v>3.0057560575766119E-2</c:v>
                </c:pt>
                <c:pt idx="1505">
                  <c:v>3.0054554076401958E-2</c:v>
                </c:pt>
                <c:pt idx="1506">
                  <c:v>3.0051558350780355E-2</c:v>
                </c:pt>
                <c:pt idx="1507">
                  <c:v>3.0048573398853619E-2</c:v>
                </c:pt>
                <c:pt idx="1508">
                  <c:v>3.0045599220574051E-2</c:v>
                </c:pt>
                <c:pt idx="1509">
                  <c:v>3.0042635815893066E-2</c:v>
                </c:pt>
                <c:pt idx="1510">
                  <c:v>3.0039683184765187E-2</c:v>
                </c:pt>
                <c:pt idx="1511">
                  <c:v>3.0036741327141382E-2</c:v>
                </c:pt>
                <c:pt idx="1512">
                  <c:v>3.0036933420322244E-2</c:v>
                </c:pt>
                <c:pt idx="1513">
                  <c:v>3.0034014693230492E-2</c:v>
                </c:pt>
                <c:pt idx="1514">
                  <c:v>3.0031106742237877E-2</c:v>
                </c:pt>
                <c:pt idx="1515">
                  <c:v>3.0028209567298358E-2</c:v>
                </c:pt>
                <c:pt idx="1516">
                  <c:v>3.0024279883632345E-2</c:v>
                </c:pt>
                <c:pt idx="1517">
                  <c:v>3.0020993729373037E-2</c:v>
                </c:pt>
                <c:pt idx="1518">
                  <c:v>3.0018129889034829E-2</c:v>
                </c:pt>
                <c:pt idx="1519">
                  <c:v>3.001527682364433E-2</c:v>
                </c:pt>
                <c:pt idx="1520">
                  <c:v>3.0012434533156114E-2</c:v>
                </c:pt>
                <c:pt idx="1521">
                  <c:v>3.0012741430927668E-2</c:v>
                </c:pt>
                <c:pt idx="1522">
                  <c:v>3.0009922299420507E-2</c:v>
                </c:pt>
                <c:pt idx="1523">
                  <c:v>3.000711394540536E-2</c:v>
                </c:pt>
                <c:pt idx="1524">
                  <c:v>3.0004316368838397E-2</c:v>
                </c:pt>
                <c:pt idx="1525">
                  <c:v>2.999838470263045E-2</c:v>
                </c:pt>
                <c:pt idx="1526">
                  <c:v>2.9995607060590578E-2</c:v>
                </c:pt>
                <c:pt idx="1527">
                  <c:v>2.999284019313499E-2</c:v>
                </c:pt>
                <c:pt idx="1528">
                  <c:v>2.9994283968074895E-2</c:v>
                </c:pt>
                <c:pt idx="1529">
                  <c:v>2.9990490146109099E-2</c:v>
                </c:pt>
                <c:pt idx="1530">
                  <c:v>2.9987757233266403E-2</c:v>
                </c:pt>
                <c:pt idx="1531">
                  <c:v>2.9986086861300151E-2</c:v>
                </c:pt>
                <c:pt idx="1532">
                  <c:v>2.9982323738922918E-2</c:v>
                </c:pt>
                <c:pt idx="1533">
                  <c:v>2.9976465252150187E-2</c:v>
                </c:pt>
                <c:pt idx="1534">
                  <c:v>2.9976933352738624E-2</c:v>
                </c:pt>
                <c:pt idx="1535">
                  <c:v>2.9975308277282099E-2</c:v>
                </c:pt>
                <c:pt idx="1536">
                  <c:v>2.9971586074358538E-2</c:v>
                </c:pt>
                <c:pt idx="1537">
                  <c:v>2.996576411088658E-2</c:v>
                </c:pt>
                <c:pt idx="1538">
                  <c:v>2.9961005554588558E-2</c:v>
                </c:pt>
                <c:pt idx="1539">
                  <c:v>2.9958366875498965E-2</c:v>
                </c:pt>
                <c:pt idx="1540">
                  <c:v>2.9955738968612831E-2</c:v>
                </c:pt>
                <c:pt idx="1541">
                  <c:v>2.9953121833888648E-2</c:v>
                </c:pt>
                <c:pt idx="1542">
                  <c:v>2.9951572730523939E-2</c:v>
                </c:pt>
                <c:pt idx="1543">
                  <c:v>2.9948977695157124E-2</c:v>
                </c:pt>
                <c:pt idx="1544">
                  <c:v>2.9946393432731096E-2</c:v>
                </c:pt>
                <c:pt idx="1545">
                  <c:v>2.994381994320456E-2</c:v>
                </c:pt>
                <c:pt idx="1546">
                  <c:v>2.9941257226535355E-2</c:v>
                </c:pt>
                <c:pt idx="1547">
                  <c:v>2.993764523859227E-2</c:v>
                </c:pt>
                <c:pt idx="1548">
                  <c:v>2.9935103507832704E-2</c:v>
                </c:pt>
                <c:pt idx="1549">
                  <c:v>2.9932572548905183E-2</c:v>
                </c:pt>
                <c:pt idx="1550">
                  <c:v>2.9929693214360689E-2</c:v>
                </c:pt>
                <c:pt idx="1551">
                  <c:v>2.9928605234623634E-2</c:v>
                </c:pt>
                <c:pt idx="1552">
                  <c:v>2.9926107154242841E-2</c:v>
                </c:pt>
                <c:pt idx="1553">
                  <c:v>2.9923619846434768E-2</c:v>
                </c:pt>
                <c:pt idx="1554">
                  <c:v>2.9921143311159453E-2</c:v>
                </c:pt>
                <c:pt idx="1555">
                  <c:v>2.9917613001528866E-2</c:v>
                </c:pt>
                <c:pt idx="1556">
                  <c:v>2.9915157444293308E-2</c:v>
                </c:pt>
                <c:pt idx="1557">
                  <c:v>2.9912712658569169E-2</c:v>
                </c:pt>
                <c:pt idx="1558">
                  <c:v>2.9910278644318021E-2</c:v>
                </c:pt>
                <c:pt idx="1559">
                  <c:v>2.9907855401500122E-2</c:v>
                </c:pt>
                <c:pt idx="1560">
                  <c:v>2.9905442930077051E-2</c:v>
                </c:pt>
                <c:pt idx="1561">
                  <c:v>2.9903041230010384E-2</c:v>
                </c:pt>
                <c:pt idx="1562">
                  <c:v>2.9900650301261697E-2</c:v>
                </c:pt>
                <c:pt idx="1563">
                  <c:v>2.9898270143792125E-2</c:v>
                </c:pt>
                <c:pt idx="1564">
                  <c:v>2.9902320556103097E-2</c:v>
                </c:pt>
                <c:pt idx="1565">
                  <c:v>2.98988945658617E-2</c:v>
                </c:pt>
                <c:pt idx="1566">
                  <c:v>2.9896549602725773E-2</c:v>
                </c:pt>
                <c:pt idx="1567">
                  <c:v>2.9894215415219697E-2</c:v>
                </c:pt>
                <c:pt idx="1568">
                  <c:v>2.9888675012614503E-2</c:v>
                </c:pt>
                <c:pt idx="1569">
                  <c:v>2.9886360639378932E-2</c:v>
                </c:pt>
                <c:pt idx="1570">
                  <c:v>2.9884057038959008E-2</c:v>
                </c:pt>
                <c:pt idx="1571">
                  <c:v>2.9881764211317597E-2</c:v>
                </c:pt>
                <c:pt idx="1572">
                  <c:v>2.9879482156418013E-2</c:v>
                </c:pt>
                <c:pt idx="1573">
                  <c:v>2.9880436576254835E-2</c:v>
                </c:pt>
                <c:pt idx="1574">
                  <c:v>2.9878177817087175E-2</c:v>
                </c:pt>
                <c:pt idx="1575">
                  <c:v>2.9875929833245947E-2</c:v>
                </c:pt>
                <c:pt idx="1576">
                  <c:v>2.987369262469549E-2</c:v>
                </c:pt>
                <c:pt idx="1577">
                  <c:v>2.9868233471749255E-2</c:v>
                </c:pt>
                <c:pt idx="1578">
                  <c:v>2.9866016052527464E-2</c:v>
                </c:pt>
                <c:pt idx="1579">
                  <c:v>2.9863809405791964E-2</c:v>
                </c:pt>
                <c:pt idx="1580">
                  <c:v>2.986701079593735E-2</c:v>
                </c:pt>
                <c:pt idx="1581">
                  <c:v>2.9863748368685526E-2</c:v>
                </c:pt>
                <c:pt idx="1582">
                  <c:v>2.9860495652432546E-2</c:v>
                </c:pt>
                <c:pt idx="1583">
                  <c:v>2.9859415211194094E-2</c:v>
                </c:pt>
                <c:pt idx="1584">
                  <c:v>2.9856182862350925E-2</c:v>
                </c:pt>
                <c:pt idx="1585">
                  <c:v>2.9854042629775247E-2</c:v>
                </c:pt>
                <c:pt idx="1586">
                  <c:v>2.9851913172129759E-2</c:v>
                </c:pt>
                <c:pt idx="1587">
                  <c:v>2.9849794489380087E-2</c:v>
                </c:pt>
                <c:pt idx="1588">
                  <c:v>2.9848770895054142E-2</c:v>
                </c:pt>
                <c:pt idx="1589">
                  <c:v>2.9845589448425077E-2</c:v>
                </c:pt>
                <c:pt idx="1590">
                  <c:v>2.983807730073304E-2</c:v>
                </c:pt>
                <c:pt idx="1591">
                  <c:v>2.9835998724258343E-2</c:v>
                </c:pt>
                <c:pt idx="1592">
                  <c:v>2.9833930918028009E-2</c:v>
                </c:pt>
                <c:pt idx="1593">
                  <c:v>2.9831873882010689E-2</c:v>
                </c:pt>
                <c:pt idx="1594">
                  <c:v>2.9830914939039714E-2</c:v>
                </c:pt>
                <c:pt idx="1595">
                  <c:v>2.9828880045290829E-2</c:v>
                </c:pt>
                <c:pt idx="1596">
                  <c:v>2.982685592255108E-2</c:v>
                </c:pt>
                <c:pt idx="1597">
                  <c:v>2.9824842570786651E-2</c:v>
                </c:pt>
                <c:pt idx="1598">
                  <c:v>2.9822839989966359E-2</c:v>
                </c:pt>
                <c:pt idx="1599">
                  <c:v>2.9819757838521969E-2</c:v>
                </c:pt>
                <c:pt idx="1600">
                  <c:v>2.9817493980049351E-2</c:v>
                </c:pt>
                <c:pt idx="1601">
                  <c:v>2.9815805317582034E-2</c:v>
                </c:pt>
                <c:pt idx="1602">
                  <c:v>2.9813566076104268E-2</c:v>
                </c:pt>
                <c:pt idx="1603">
                  <c:v>2.9812988648892473E-2</c:v>
                </c:pt>
                <c:pt idx="1604">
                  <c:v>2.9811050693061499E-2</c:v>
                </c:pt>
                <c:pt idx="1605">
                  <c:v>2.9809123507951979E-2</c:v>
                </c:pt>
                <c:pt idx="1606">
                  <c:v>2.9807207093532736E-2</c:v>
                </c:pt>
                <c:pt idx="1607">
                  <c:v>2.9803946869924731E-2</c:v>
                </c:pt>
                <c:pt idx="1608">
                  <c:v>2.9802040840544098E-2</c:v>
                </c:pt>
                <c:pt idx="1609">
                  <c:v>2.9800157662083632E-2</c:v>
                </c:pt>
                <c:pt idx="1610">
                  <c:v>2.9798285253294733E-2</c:v>
                </c:pt>
                <c:pt idx="1611">
                  <c:v>2.9796423614147364E-2</c:v>
                </c:pt>
                <c:pt idx="1612">
                  <c:v>2.979457274461194E-2</c:v>
                </c:pt>
                <c:pt idx="1613">
                  <c:v>2.9792732644657982E-2</c:v>
                </c:pt>
                <c:pt idx="1614">
                  <c:v>2.9790903314257232E-2</c:v>
                </c:pt>
                <c:pt idx="1615">
                  <c:v>2.9789084753379214E-2</c:v>
                </c:pt>
                <c:pt idx="1616">
                  <c:v>2.9792782465246598E-2</c:v>
                </c:pt>
                <c:pt idx="1617">
                  <c:v>2.9789886590367149E-2</c:v>
                </c:pt>
                <c:pt idx="1618">
                  <c:v>2.9788102829014902E-2</c:v>
                </c:pt>
                <c:pt idx="1619">
                  <c:v>2.9786329840635221E-2</c:v>
                </c:pt>
                <c:pt idx="1620">
                  <c:v>2.9784567625199161E-2</c:v>
                </c:pt>
                <c:pt idx="1621">
                  <c:v>2.9779610920363967E-2</c:v>
                </c:pt>
                <c:pt idx="1622">
                  <c:v>2.9781075513041665E-2</c:v>
                </c:pt>
                <c:pt idx="1623">
                  <c:v>2.9779345616264056E-2</c:v>
                </c:pt>
                <c:pt idx="1624">
                  <c:v>2.9777626492315561E-2</c:v>
                </c:pt>
                <c:pt idx="1625">
                  <c:v>2.97759181411681E-2</c:v>
                </c:pt>
                <c:pt idx="1626">
                  <c:v>2.977422056279401E-2</c:v>
                </c:pt>
                <c:pt idx="1627">
                  <c:v>2.9772533757165213E-2</c:v>
                </c:pt>
                <c:pt idx="1628">
                  <c:v>2.9770857724254484E-2</c:v>
                </c:pt>
                <c:pt idx="1629">
                  <c:v>2.9769192464034172E-2</c:v>
                </c:pt>
                <c:pt idx="1630">
                  <c:v>2.9767537976476622E-2</c:v>
                </c:pt>
                <c:pt idx="1631">
                  <c:v>2.976589426155634E-2</c:v>
                </c:pt>
                <c:pt idx="1632">
                  <c:v>2.9766484245644074E-2</c:v>
                </c:pt>
                <c:pt idx="1633">
                  <c:v>2.9763751188225523E-2</c:v>
                </c:pt>
                <c:pt idx="1634">
                  <c:v>2.9761027752342139E-2</c:v>
                </c:pt>
                <c:pt idx="1635">
                  <c:v>2.9760540441925727E-2</c:v>
                </c:pt>
                <c:pt idx="1636">
                  <c:v>2.9757837275559047E-2</c:v>
                </c:pt>
                <c:pt idx="1637">
                  <c:v>2.9757372789196358E-2</c:v>
                </c:pt>
                <c:pt idx="1638">
                  <c:v>2.9754689888685543E-2</c:v>
                </c:pt>
                <c:pt idx="1639">
                  <c:v>2.9753132353901153E-2</c:v>
                </c:pt>
                <c:pt idx="1640">
                  <c:v>2.9752702110090515E-2</c:v>
                </c:pt>
                <c:pt idx="1641">
                  <c:v>2.9750049601507903E-2</c:v>
                </c:pt>
                <c:pt idx="1642">
                  <c:v>2.9745171702014947E-2</c:v>
                </c:pt>
                <c:pt idx="1643">
                  <c:v>2.9743655321449219E-2</c:v>
                </c:pt>
                <c:pt idx="1644">
                  <c:v>2.97421497105201E-2</c:v>
                </c:pt>
                <c:pt idx="1645">
                  <c:v>2.9740654869204755E-2</c:v>
                </c:pt>
                <c:pt idx="1646">
                  <c:v>2.9738050898018335E-2</c:v>
                </c:pt>
                <c:pt idx="1647">
                  <c:v>2.9741059879939236E-2</c:v>
                </c:pt>
                <c:pt idx="1648">
                  <c:v>2.9739599295863499E-2</c:v>
                </c:pt>
                <c:pt idx="1649">
                  <c:v>2.9738149483967014E-2</c:v>
                </c:pt>
                <c:pt idx="1650">
                  <c:v>2.9736710444226024E-2</c:v>
                </c:pt>
                <c:pt idx="1651">
                  <c:v>2.9731911981842104E-2</c:v>
                </c:pt>
                <c:pt idx="1652">
                  <c:v>2.9729887486191861E-2</c:v>
                </c:pt>
                <c:pt idx="1653">
                  <c:v>2.9729083841886914E-2</c:v>
                </c:pt>
                <c:pt idx="1654">
                  <c:v>2.9727685926024285E-2</c:v>
                </c:pt>
                <c:pt idx="1655">
                  <c:v>2.9729676827034646E-2</c:v>
                </c:pt>
                <c:pt idx="1656">
                  <c:v>2.9728302419737916E-2</c:v>
                </c:pt>
                <c:pt idx="1657">
                  <c:v>2.9726938784436375E-2</c:v>
                </c:pt>
                <c:pt idx="1658">
                  <c:v>2.9725585921106256E-2</c:v>
                </c:pt>
                <c:pt idx="1659">
                  <c:v>2.9720857886969685E-2</c:v>
                </c:pt>
                <c:pt idx="1660">
                  <c:v>2.9719524587056571E-2</c:v>
                </c:pt>
                <c:pt idx="1661">
                  <c:v>2.971820205639181E-2</c:v>
                </c:pt>
                <c:pt idx="1662">
                  <c:v>2.9716890294954314E-2</c:v>
                </c:pt>
                <c:pt idx="1663">
                  <c:v>2.9715589302723885E-2</c:v>
                </c:pt>
                <c:pt idx="1664">
                  <c:v>2.9714299079678999E-2</c:v>
                </c:pt>
                <c:pt idx="1665">
                  <c:v>2.9713019625798132E-2</c:v>
                </c:pt>
                <c:pt idx="1666">
                  <c:v>2.9711750941061526E-2</c:v>
                </c:pt>
                <c:pt idx="1667">
                  <c:v>2.9710493025448533E-2</c:v>
                </c:pt>
                <c:pt idx="1668">
                  <c:v>2.9713784614373285E-2</c:v>
                </c:pt>
                <c:pt idx="1669">
                  <c:v>2.971141536843595E-2</c:v>
                </c:pt>
                <c:pt idx="1670">
                  <c:v>2.9710191767095915E-2</c:v>
                </c:pt>
                <c:pt idx="1671">
                  <c:v>2.9708978937454226E-2</c:v>
                </c:pt>
                <c:pt idx="1672">
                  <c:v>2.9704819334248806E-2</c:v>
                </c:pt>
                <c:pt idx="1673">
                  <c:v>2.9707723816709542E-2</c:v>
                </c:pt>
                <c:pt idx="1674">
                  <c:v>2.9705405078520028E-2</c:v>
                </c:pt>
                <c:pt idx="1675">
                  <c:v>2.9704235335475115E-2</c:v>
                </c:pt>
                <c:pt idx="1676">
                  <c:v>2.9703076364030464E-2</c:v>
                </c:pt>
                <c:pt idx="1677">
                  <c:v>2.9701928164167061E-2</c:v>
                </c:pt>
                <c:pt idx="1678">
                  <c:v>2.9701932332152237E-2</c:v>
                </c:pt>
                <c:pt idx="1679">
                  <c:v>2.9699664079111839E-2</c:v>
                </c:pt>
                <c:pt idx="1680">
                  <c:v>2.9698548193881999E-2</c:v>
                </c:pt>
                <c:pt idx="1681">
                  <c:v>2.9697443080160386E-2</c:v>
                </c:pt>
                <c:pt idx="1682">
                  <c:v>2.9696348737928847E-2</c:v>
                </c:pt>
                <c:pt idx="1683">
                  <c:v>2.9695265167168812E-2</c:v>
                </c:pt>
                <c:pt idx="1684">
                  <c:v>2.9694192358382141E-2</c:v>
                </c:pt>
                <c:pt idx="1685">
                  <c:v>2.9693129988843204E-2</c:v>
                </c:pt>
                <c:pt idx="1686">
                  <c:v>2.9692077358344546E-2</c:v>
                </c:pt>
                <c:pt idx="1687">
                  <c:v>2.9691033744205009E-2</c:v>
                </c:pt>
                <c:pt idx="1688">
                  <c:v>2.9691145847410279E-2</c:v>
                </c:pt>
                <c:pt idx="1689">
                  <c:v>2.9688970674285567E-2</c:v>
                </c:pt>
                <c:pt idx="1690">
                  <c:v>2.9687949773152422E-2</c:v>
                </c:pt>
                <c:pt idx="1691">
                  <c:v>2.9686934997669754E-2</c:v>
                </c:pt>
                <c:pt idx="1692">
                  <c:v>2.9687073454810795E-2</c:v>
                </c:pt>
                <c:pt idx="1693">
                  <c:v>2.9684920932967495E-2</c:v>
                </c:pt>
                <c:pt idx="1694">
                  <c:v>2.9679330075507576E-2</c:v>
                </c:pt>
                <c:pt idx="1695">
                  <c:v>2.967833336243219E-2</c:v>
                </c:pt>
                <c:pt idx="1696">
                  <c:v>2.9677339400302791E-2</c:v>
                </c:pt>
                <c:pt idx="1697">
                  <c:v>2.9676347450724842E-2</c:v>
                </c:pt>
                <c:pt idx="1698">
                  <c:v>2.9676503160937426E-2</c:v>
                </c:pt>
                <c:pt idx="1699">
                  <c:v>2.9675512614047203E-2</c:v>
                </c:pt>
                <c:pt idx="1700">
                  <c:v>2.9674521819887958E-2</c:v>
                </c:pt>
                <c:pt idx="1701">
                  <c:v>2.967811021353128E-2</c:v>
                </c:pt>
                <c:pt idx="1702">
                  <c:v>2.967253655219618E-2</c:v>
                </c:pt>
                <c:pt idx="1703">
                  <c:v>2.9670396666917467E-2</c:v>
                </c:pt>
                <c:pt idx="1704">
                  <c:v>2.966939813027095E-2</c:v>
                </c:pt>
                <c:pt idx="1705">
                  <c:v>2.9668395699070801E-2</c:v>
                </c:pt>
                <c:pt idx="1706">
                  <c:v>2.9667388634936176E-2</c:v>
                </c:pt>
                <c:pt idx="1707">
                  <c:v>2.9667517648517151E-2</c:v>
                </c:pt>
                <c:pt idx="1708">
                  <c:v>2.9666498438226042E-2</c:v>
                </c:pt>
                <c:pt idx="1709">
                  <c:v>2.9665472371192946E-2</c:v>
                </c:pt>
                <c:pt idx="1710">
                  <c:v>2.9664438713040905E-2</c:v>
                </c:pt>
                <c:pt idx="1711">
                  <c:v>2.9659532401933815E-2</c:v>
                </c:pt>
                <c:pt idx="1712">
                  <c:v>2.9661894036412811E-2</c:v>
                </c:pt>
                <c:pt idx="1713">
                  <c:v>2.9660831956153027E-2</c:v>
                </c:pt>
                <c:pt idx="1714">
                  <c:v>2.9658471637491218E-2</c:v>
                </c:pt>
                <c:pt idx="1715">
                  <c:v>2.9658682819292025E-2</c:v>
                </c:pt>
                <c:pt idx="1716">
                  <c:v>2.9657595762717599E-2</c:v>
                </c:pt>
                <c:pt idx="1717">
                  <c:v>2.9656500380731605E-2</c:v>
                </c:pt>
                <c:pt idx="1718">
                  <c:v>2.9654104738800605E-2</c:v>
                </c:pt>
                <c:pt idx="1719">
                  <c:v>2.9655417631603197E-2</c:v>
                </c:pt>
                <c:pt idx="1720">
                  <c:v>2.9655428887963579E-2</c:v>
                </c:pt>
                <c:pt idx="1721">
                  <c:v>2.9654298830372596E-2</c:v>
                </c:pt>
                <c:pt idx="1722">
                  <c:v>2.9653160446086627E-2</c:v>
                </c:pt>
                <c:pt idx="1723">
                  <c:v>2.9652013735120445E-2</c:v>
                </c:pt>
                <c:pt idx="1724">
                  <c:v>2.9649729149128189E-2</c:v>
                </c:pt>
                <c:pt idx="1725">
                  <c:v>2.9648566474649526E-2</c:v>
                </c:pt>
                <c:pt idx="1726">
                  <c:v>2.9647395474210182E-2</c:v>
                </c:pt>
                <c:pt idx="1727">
                  <c:v>2.9645877668175006E-2</c:v>
                </c:pt>
                <c:pt idx="1728">
                  <c:v>2.9645028495507087E-2</c:v>
                </c:pt>
                <c:pt idx="1729">
                  <c:v>2.9644786977168821E-2</c:v>
                </c:pt>
                <c:pt idx="1730">
                  <c:v>2.9643753612534521E-2</c:v>
                </c:pt>
                <c:pt idx="1731">
                  <c:v>2.9642540288654026E-2</c:v>
                </c:pt>
                <c:pt idx="1732">
                  <c:v>2.9642267343585705E-2</c:v>
                </c:pt>
                <c:pt idx="1733">
                  <c:v>2.9638965345473025E-2</c:v>
                </c:pt>
                <c:pt idx="1734">
                  <c:v>2.9637727737882407E-2</c:v>
                </c:pt>
                <c:pt idx="1735">
                  <c:v>2.9636481804466951E-2</c:v>
                </c:pt>
                <c:pt idx="1736">
                  <c:v>2.9635227545241071E-2</c:v>
                </c:pt>
                <c:pt idx="1737">
                  <c:v>2.9636206010969772E-2</c:v>
                </c:pt>
                <c:pt idx="1738">
                  <c:v>2.9633813879052583E-2</c:v>
                </c:pt>
                <c:pt idx="1739">
                  <c:v>2.9632533943234379E-2</c:v>
                </c:pt>
                <c:pt idx="1740">
                  <c:v>2.9631245680996187E-2</c:v>
                </c:pt>
                <c:pt idx="1741">
                  <c:v>2.9629949092352781E-2</c:v>
                </c:pt>
                <c:pt idx="1742">
                  <c:v>2.9628644177321098E-2</c:v>
                </c:pt>
                <c:pt idx="1743">
                  <c:v>2.9627330935917649E-2</c:v>
                </c:pt>
                <c:pt idx="1744">
                  <c:v>2.9626009368158943E-2</c:v>
                </c:pt>
                <c:pt idx="1745">
                  <c:v>2.9624488809490403E-2</c:v>
                </c:pt>
                <c:pt idx="1746">
                  <c:v>2.961980703156411E-2</c:v>
                </c:pt>
                <c:pt idx="1747">
                  <c:v>2.96197676761428E-2</c:v>
                </c:pt>
                <c:pt idx="1748">
                  <c:v>2.9618414213674983E-2</c:v>
                </c:pt>
                <c:pt idx="1749">
                  <c:v>2.9617052426282681E-2</c:v>
                </c:pt>
                <c:pt idx="1750">
                  <c:v>2.9615682313983902E-2</c:v>
                </c:pt>
                <c:pt idx="1751">
                  <c:v>2.9615414570617941E-2</c:v>
                </c:pt>
                <c:pt idx="1752">
                  <c:v>2.9612718326286425E-2</c:v>
                </c:pt>
                <c:pt idx="1753">
                  <c:v>2.9611522027815588E-2</c:v>
                </c:pt>
                <c:pt idx="1754">
                  <c:v>2.9610118616059992E-2</c:v>
                </c:pt>
                <c:pt idx="1755">
                  <c:v>2.9609814737612771E-2</c:v>
                </c:pt>
                <c:pt idx="1756">
                  <c:v>2.9605976218998162E-2</c:v>
                </c:pt>
                <c:pt idx="1757">
                  <c:v>2.9605858431938473E-2</c:v>
                </c:pt>
                <c:pt idx="1758">
                  <c:v>2.9605527445298822E-2</c:v>
                </c:pt>
                <c:pt idx="1759">
                  <c:v>2.9602976685322632E-2</c:v>
                </c:pt>
                <c:pt idx="1760">
                  <c:v>2.9601523324907321E-2</c:v>
                </c:pt>
                <c:pt idx="1761">
                  <c:v>2.9600061639778782E-2</c:v>
                </c:pt>
                <c:pt idx="1762">
                  <c:v>2.9598591629954145E-2</c:v>
                </c:pt>
                <c:pt idx="1763">
                  <c:v>2.9595799364629444E-2</c:v>
                </c:pt>
                <c:pt idx="1764">
                  <c:v>2.9594312232208261E-2</c:v>
                </c:pt>
                <c:pt idx="1765">
                  <c:v>2.9592816775821026E-2</c:v>
                </c:pt>
                <c:pt idx="1766">
                  <c:v>2.959131299548674E-2</c:v>
                </c:pt>
                <c:pt idx="1767">
                  <c:v>2.9589800891222175E-2</c:v>
                </c:pt>
                <c:pt idx="1768">
                  <c:v>2.9588280463048539E-2</c:v>
                </c:pt>
                <c:pt idx="1769">
                  <c:v>2.9586751710983489E-2</c:v>
                </c:pt>
                <c:pt idx="1770">
                  <c:v>2.9585214635045577E-2</c:v>
                </c:pt>
                <c:pt idx="1771">
                  <c:v>2.9584765549264137E-2</c:v>
                </c:pt>
                <c:pt idx="1772">
                  <c:v>2.9585402261521718E-2</c:v>
                </c:pt>
                <c:pt idx="1773">
                  <c:v>2.9583838047709331E-2</c:v>
                </c:pt>
                <c:pt idx="1774">
                  <c:v>2.95822655080882E-2</c:v>
                </c:pt>
                <c:pt idx="1775">
                  <c:v>2.9580684642679187E-2</c:v>
                </c:pt>
                <c:pt idx="1776">
                  <c:v>2.9578002770519422E-2</c:v>
                </c:pt>
                <c:pt idx="1777">
                  <c:v>2.9575948223123382E-2</c:v>
                </c:pt>
                <c:pt idx="1778">
                  <c:v>2.9574340727466796E-2</c:v>
                </c:pt>
                <c:pt idx="1779">
                  <c:v>2.9572724906778619E-2</c:v>
                </c:pt>
                <c:pt idx="1780">
                  <c:v>2.9574369438737473E-2</c:v>
                </c:pt>
                <c:pt idx="1781">
                  <c:v>2.9572734784368618E-2</c:v>
                </c:pt>
                <c:pt idx="1782">
                  <c:v>2.957109180301851E-2</c:v>
                </c:pt>
                <c:pt idx="1783">
                  <c:v>2.9569440494708204E-2</c:v>
                </c:pt>
                <c:pt idx="1784">
                  <c:v>2.9564520928561849E-2</c:v>
                </c:pt>
                <c:pt idx="1785">
                  <c:v>2.9562855158107377E-2</c:v>
                </c:pt>
                <c:pt idx="1786">
                  <c:v>2.9561181062765025E-2</c:v>
                </c:pt>
                <c:pt idx="1787">
                  <c:v>2.9559498642553573E-2</c:v>
                </c:pt>
                <c:pt idx="1788">
                  <c:v>2.9561059049487332E-2</c:v>
                </c:pt>
                <c:pt idx="1789">
                  <c:v>2.9559357779859362E-2</c:v>
                </c:pt>
                <c:pt idx="1790">
                  <c:v>2.9557648183419036E-2</c:v>
                </c:pt>
                <c:pt idx="1791">
                  <c:v>2.9557011752850474E-2</c:v>
                </c:pt>
                <c:pt idx="1792">
                  <c:v>2.9554204010194134E-2</c:v>
                </c:pt>
                <c:pt idx="1793">
                  <c:v>2.9549229300251147E-2</c:v>
                </c:pt>
                <c:pt idx="1794">
                  <c:v>2.9550726529985399E-2</c:v>
                </c:pt>
                <c:pt idx="1795">
                  <c:v>2.9550053846590766E-2</c:v>
                </c:pt>
                <c:pt idx="1796">
                  <c:v>2.9547215742971603E-2</c:v>
                </c:pt>
                <c:pt idx="1797">
                  <c:v>2.9542216577400204E-2</c:v>
                </c:pt>
                <c:pt idx="1798">
                  <c:v>2.9538289814615797E-2</c:v>
                </c:pt>
                <c:pt idx="1799">
                  <c:v>2.9536508976992133E-2</c:v>
                </c:pt>
                <c:pt idx="1800">
                  <c:v>2.9534719816116987E-2</c:v>
                </c:pt>
                <c:pt idx="1801">
                  <c:v>2.9532922332013326E-2</c:v>
                </c:pt>
                <c:pt idx="1802">
                  <c:v>2.9532189953559843E-2</c:v>
                </c:pt>
                <c:pt idx="1803">
                  <c:v>2.9530375080785581E-2</c:v>
                </c:pt>
                <c:pt idx="1804">
                  <c:v>2.9528551884182661E-2</c:v>
                </c:pt>
                <c:pt idx="1805">
                  <c:v>2.9526720363773479E-2</c:v>
                </c:pt>
                <c:pt idx="1806">
                  <c:v>2.9524880519580441E-2</c:v>
                </c:pt>
                <c:pt idx="1807">
                  <c:v>2.9521962640839727E-2</c:v>
                </c:pt>
                <c:pt idx="1808">
                  <c:v>2.9520106894763583E-2</c:v>
                </c:pt>
                <c:pt idx="1809">
                  <c:v>2.9518242825639553E-2</c:v>
                </c:pt>
                <c:pt idx="1810">
                  <c:v>2.9517169634654266E-2</c:v>
                </c:pt>
                <c:pt idx="1811">
                  <c:v>2.9515556442673826E-2</c:v>
                </c:pt>
                <c:pt idx="1812">
                  <c:v>2.9513666656266466E-2</c:v>
                </c:pt>
                <c:pt idx="1813">
                  <c:v>2.9511768546237313E-2</c:v>
                </c:pt>
                <c:pt idx="1814">
                  <c:v>2.9508768984852544E-2</c:v>
                </c:pt>
                <c:pt idx="1815">
                  <c:v>2.9506609519205584E-2</c:v>
                </c:pt>
                <c:pt idx="1816">
                  <c:v>2.9504961298378138E-2</c:v>
                </c:pt>
                <c:pt idx="1817">
                  <c:v>2.9503030645709243E-2</c:v>
                </c:pt>
                <c:pt idx="1818">
                  <c:v>2.9501091670204004E-2</c:v>
                </c:pt>
                <c:pt idx="1819">
                  <c:v>2.9499144371885829E-2</c:v>
                </c:pt>
                <c:pt idx="1820">
                  <c:v>2.9497188750779009E-2</c:v>
                </c:pt>
                <c:pt idx="1821">
                  <c:v>2.9495224806908273E-2</c:v>
                </c:pt>
                <c:pt idx="1822">
                  <c:v>2.949325254029703E-2</c:v>
                </c:pt>
                <c:pt idx="1823">
                  <c:v>2.9491271950970895E-2</c:v>
                </c:pt>
                <c:pt idx="1824">
                  <c:v>2.9495624483088043E-2</c:v>
                </c:pt>
                <c:pt idx="1825">
                  <c:v>2.9492566592854562E-2</c:v>
                </c:pt>
                <c:pt idx="1826">
                  <c:v>2.9490557246510195E-2</c:v>
                </c:pt>
                <c:pt idx="1827">
                  <c:v>2.9488539574229762E-2</c:v>
                </c:pt>
                <c:pt idx="1828">
                  <c:v>2.9483351975347578E-2</c:v>
                </c:pt>
                <c:pt idx="1829">
                  <c:v>2.9481319930980052E-2</c:v>
                </c:pt>
                <c:pt idx="1830">
                  <c:v>2.9479279562744154E-2</c:v>
                </c:pt>
                <c:pt idx="1831">
                  <c:v>2.9477230870664783E-2</c:v>
                </c:pt>
                <c:pt idx="1832">
                  <c:v>2.9475173854767715E-2</c:v>
                </c:pt>
                <c:pt idx="1833">
                  <c:v>2.9476258697322091E-2</c:v>
                </c:pt>
                <c:pt idx="1834">
                  <c:v>2.9474182744209883E-2</c:v>
                </c:pt>
                <c:pt idx="1835">
                  <c:v>2.947209846536961E-2</c:v>
                </c:pt>
                <c:pt idx="1836">
                  <c:v>2.947000586082749E-2</c:v>
                </c:pt>
                <c:pt idx="1837">
                  <c:v>2.946476391892236E-2</c:v>
                </c:pt>
                <c:pt idx="1838">
                  <c:v>2.9462656960662911E-2</c:v>
                </c:pt>
                <c:pt idx="1839">
                  <c:v>2.9460541678768788E-2</c:v>
                </c:pt>
                <c:pt idx="1840">
                  <c:v>2.9462596856985785E-2</c:v>
                </c:pt>
                <c:pt idx="1841">
                  <c:v>2.9459417953524327E-2</c:v>
                </c:pt>
                <c:pt idx="1842">
                  <c:v>2.9457275395333247E-2</c:v>
                </c:pt>
                <c:pt idx="1843">
                  <c:v>2.9456166876239434E-2</c:v>
                </c:pt>
                <c:pt idx="1844">
                  <c:v>2.9452965302439044E-2</c:v>
                </c:pt>
                <c:pt idx="1845">
                  <c:v>2.9447675192550475E-2</c:v>
                </c:pt>
                <c:pt idx="1846">
                  <c:v>2.9448621907710866E-2</c:v>
                </c:pt>
                <c:pt idx="1847">
                  <c:v>2.9447477002643548E-2</c:v>
                </c:pt>
                <c:pt idx="1848">
                  <c:v>2.9444245211369607E-2</c:v>
                </c:pt>
                <c:pt idx="1849">
                  <c:v>2.9442044375163422E-2</c:v>
                </c:pt>
                <c:pt idx="1850">
                  <c:v>2.9435687194018175E-2</c:v>
                </c:pt>
                <c:pt idx="1851">
                  <c:v>2.9433472804840217E-2</c:v>
                </c:pt>
                <c:pt idx="1852">
                  <c:v>2.9431250093038791E-2</c:v>
                </c:pt>
                <c:pt idx="1853">
                  <c:v>2.9429019058641124E-2</c:v>
                </c:pt>
                <c:pt idx="1854">
                  <c:v>2.9427813632354617E-2</c:v>
                </c:pt>
                <c:pt idx="1855">
                  <c:v>2.9425565175964799E-2</c:v>
                </c:pt>
                <c:pt idx="1856">
                  <c:v>2.9427437716686725E-2</c:v>
                </c:pt>
                <c:pt idx="1857">
                  <c:v>2.9421043293697702E-2</c:v>
                </c:pt>
                <c:pt idx="1858">
                  <c:v>2.9418769867877646E-2</c:v>
                </c:pt>
                <c:pt idx="1859">
                  <c:v>2.9415458079311761E-2</c:v>
                </c:pt>
                <c:pt idx="1860">
                  <c:v>2.9413168787527925E-2</c:v>
                </c:pt>
                <c:pt idx="1861">
                  <c:v>2.9410871173374046E-2</c:v>
                </c:pt>
                <c:pt idx="1862">
                  <c:v>2.9408235138005161E-2</c:v>
                </c:pt>
                <c:pt idx="1863">
                  <c:v>2.9407277893055399E-2</c:v>
                </c:pt>
                <c:pt idx="1864">
                  <c:v>2.9404954529148018E-2</c:v>
                </c:pt>
                <c:pt idx="1865">
                  <c:v>2.9402622842326254E-2</c:v>
                </c:pt>
                <c:pt idx="1866">
                  <c:v>2.9400282832621125E-2</c:v>
                </c:pt>
                <c:pt idx="1867">
                  <c:v>2.9396910720272378E-2</c:v>
                </c:pt>
                <c:pt idx="1868">
                  <c:v>2.9394554850330174E-2</c:v>
                </c:pt>
                <c:pt idx="1869">
                  <c:v>2.9392190658247629E-2</c:v>
                </c:pt>
                <c:pt idx="1870">
                  <c:v>2.9389818144056369E-2</c:v>
                </c:pt>
                <c:pt idx="1871">
                  <c:v>2.9387437307784502E-2</c:v>
                </c:pt>
                <c:pt idx="1872">
                  <c:v>2.9385048149462332E-2</c:v>
                </c:pt>
                <c:pt idx="1873">
                  <c:v>2.9382650669119287E-2</c:v>
                </c:pt>
                <c:pt idx="1874">
                  <c:v>2.9380244866784797E-2</c:v>
                </c:pt>
                <c:pt idx="1875">
                  <c:v>2.9377830742489602E-2</c:v>
                </c:pt>
                <c:pt idx="1876">
                  <c:v>2.9380491525399361E-2</c:v>
                </c:pt>
                <c:pt idx="1877">
                  <c:v>2.9377040986723727E-2</c:v>
                </c:pt>
                <c:pt idx="1878">
                  <c:v>2.937459872803511E-2</c:v>
                </c:pt>
                <c:pt idx="1879">
                  <c:v>2.9372148144884511E-2</c:v>
                </c:pt>
                <c:pt idx="1880">
                  <c:v>2.9366648810456579E-2</c:v>
                </c:pt>
                <c:pt idx="1881">
                  <c:v>2.9364183961054835E-2</c:v>
                </c:pt>
                <c:pt idx="1882">
                  <c:v>2.9361710789250216E-2</c:v>
                </c:pt>
                <c:pt idx="1883">
                  <c:v>2.9359229295071988E-2</c:v>
                </c:pt>
                <c:pt idx="1884">
                  <c:v>2.9356739478553346E-2</c:v>
                </c:pt>
                <c:pt idx="1885">
                  <c:v>2.9357269834024619E-2</c:v>
                </c:pt>
                <c:pt idx="1886">
                  <c:v>2.935476098051602E-2</c:v>
                </c:pt>
                <c:pt idx="1887">
                  <c:v>2.9352243802797714E-2</c:v>
                </c:pt>
                <c:pt idx="1888">
                  <c:v>2.9349718300901068E-2</c:v>
                </c:pt>
                <c:pt idx="1889">
                  <c:v>2.9344165561925446E-2</c:v>
                </c:pt>
                <c:pt idx="1890">
                  <c:v>2.9341625812013866E-2</c:v>
                </c:pt>
                <c:pt idx="1891">
                  <c:v>2.9339077739981151E-2</c:v>
                </c:pt>
                <c:pt idx="1892">
                  <c:v>2.9336521345858752E-2</c:v>
                </c:pt>
                <c:pt idx="1893">
                  <c:v>2.9333956629678554E-2</c:v>
                </c:pt>
                <c:pt idx="1894">
                  <c:v>2.9334390483588473E-2</c:v>
                </c:pt>
                <c:pt idx="1895">
                  <c:v>2.9332808161842246E-2</c:v>
                </c:pt>
                <c:pt idx="1896">
                  <c:v>2.9329214619194618E-2</c:v>
                </c:pt>
                <c:pt idx="1897">
                  <c:v>2.9326614201153289E-2</c:v>
                </c:pt>
                <c:pt idx="1898">
                  <c:v>2.9324005459259384E-2</c:v>
                </c:pt>
                <c:pt idx="1899">
                  <c:v>2.9321388393546859E-2</c:v>
                </c:pt>
                <c:pt idx="1900">
                  <c:v>2.9319760424922254E-2</c:v>
                </c:pt>
                <c:pt idx="1901">
                  <c:v>2.9316129290797011E-2</c:v>
                </c:pt>
                <c:pt idx="1902">
                  <c:v>2.93085078745393E-2</c:v>
                </c:pt>
                <c:pt idx="1903">
                  <c:v>2.9305861556133347E-2</c:v>
                </c:pt>
                <c:pt idx="1904">
                  <c:v>2.9303206917329763E-2</c:v>
                </c:pt>
                <c:pt idx="1905">
                  <c:v>2.9300543958161666E-2</c:v>
                </c:pt>
                <c:pt idx="1906">
                  <c:v>2.9297872678662188E-2</c:v>
                </c:pt>
                <c:pt idx="1907">
                  <c:v>2.9296184954086989E-2</c:v>
                </c:pt>
                <c:pt idx="1908">
                  <c:v>2.9293496222542331E-2</c:v>
                </c:pt>
                <c:pt idx="1909">
                  <c:v>2.929079917011566E-2</c:v>
                </c:pt>
                <c:pt idx="1910">
                  <c:v>2.9288093796840369E-2</c:v>
                </c:pt>
                <c:pt idx="1911">
                  <c:v>2.9284391477350662E-2</c:v>
                </c:pt>
                <c:pt idx="1912">
                  <c:v>2.9281670276559334E-2</c:v>
                </c:pt>
                <c:pt idx="1913">
                  <c:v>2.9278940755669801E-2</c:v>
                </c:pt>
                <c:pt idx="1914">
                  <c:v>2.9275811115392483E-2</c:v>
                </c:pt>
                <c:pt idx="1915">
                  <c:v>2.9274442118919948E-2</c:v>
                </c:pt>
                <c:pt idx="1916">
                  <c:v>2.9271686821264863E-2</c:v>
                </c:pt>
                <c:pt idx="1917">
                  <c:v>2.9268923202998762E-2</c:v>
                </c:pt>
                <c:pt idx="1918">
                  <c:v>2.9266151264156343E-2</c:v>
                </c:pt>
                <c:pt idx="1919">
                  <c:v>2.9262973145634148E-2</c:v>
                </c:pt>
                <c:pt idx="1920">
                  <c:v>2.9259202218856816E-2</c:v>
                </c:pt>
                <c:pt idx="1921">
                  <c:v>2.9256404949863143E-2</c:v>
                </c:pt>
                <c:pt idx="1922">
                  <c:v>2.9253599361084386E-2</c:v>
                </c:pt>
                <c:pt idx="1923">
                  <c:v>2.925078545255411E-2</c:v>
                </c:pt>
                <c:pt idx="1924">
                  <c:v>2.9247963224307651E-2</c:v>
                </c:pt>
                <c:pt idx="1925">
                  <c:v>2.9245132676380774E-2</c:v>
                </c:pt>
                <c:pt idx="1926">
                  <c:v>2.9242293808807048E-2</c:v>
                </c:pt>
                <c:pt idx="1927">
                  <c:v>2.923944662162313E-2</c:v>
                </c:pt>
                <c:pt idx="1928">
                  <c:v>2.9241463751252732E-2</c:v>
                </c:pt>
                <c:pt idx="1929">
                  <c:v>2.9237622149125241E-2</c:v>
                </c:pt>
                <c:pt idx="1930">
                  <c:v>2.923474669935722E-2</c:v>
                </c:pt>
                <c:pt idx="1931">
                  <c:v>2.9231862927537395E-2</c:v>
                </c:pt>
                <c:pt idx="1932">
                  <c:v>2.9226057168268604E-2</c:v>
                </c:pt>
                <c:pt idx="1933">
                  <c:v>2.9222469487252652E-2</c:v>
                </c:pt>
                <c:pt idx="1934">
                  <c:v>2.9223161680136091E-2</c:v>
                </c:pt>
                <c:pt idx="1935">
                  <c:v>2.9220244620477186E-2</c:v>
                </c:pt>
                <c:pt idx="1936">
                  <c:v>2.9218287090347867E-2</c:v>
                </c:pt>
                <c:pt idx="1937">
                  <c:v>2.9214385535592465E-2</c:v>
                </c:pt>
                <c:pt idx="1938">
                  <c:v>2.9211443510441398E-2</c:v>
                </c:pt>
                <c:pt idx="1939">
                  <c:v>2.9208493163533644E-2</c:v>
                </c:pt>
                <c:pt idx="1940">
                  <c:v>2.9205534494906357E-2</c:v>
                </c:pt>
                <c:pt idx="1941">
                  <c:v>2.9202567504597137E-2</c:v>
                </c:pt>
                <c:pt idx="1942">
                  <c:v>2.9199592192643568E-2</c:v>
                </c:pt>
                <c:pt idx="1943">
                  <c:v>2.9196608559083244E-2</c:v>
                </c:pt>
                <c:pt idx="1944">
                  <c:v>2.9195538962820771E-2</c:v>
                </c:pt>
                <c:pt idx="1945">
                  <c:v>2.9187735135160896E-2</c:v>
                </c:pt>
                <c:pt idx="1946">
                  <c:v>2.9187608079894917E-2</c:v>
                </c:pt>
                <c:pt idx="1947">
                  <c:v>2.9185550538410657E-2</c:v>
                </c:pt>
                <c:pt idx="1948">
                  <c:v>2.9181567539268951E-2</c:v>
                </c:pt>
                <c:pt idx="1949">
                  <c:v>2.9178535573712923E-2</c:v>
                </c:pt>
                <c:pt idx="1950">
                  <c:v>2.9175495976408689E-2</c:v>
                </c:pt>
                <c:pt idx="1951">
                  <c:v>2.9172448871164242E-2</c:v>
                </c:pt>
                <c:pt idx="1952">
                  <c:v>2.9170349451624777E-2</c:v>
                </c:pt>
                <c:pt idx="1953">
                  <c:v>2.916633263208666E-2</c:v>
                </c:pt>
                <c:pt idx="1954">
                  <c:v>2.9159448963791586E-2</c:v>
                </c:pt>
                <c:pt idx="1955">
                  <c:v>2.9156375818932552E-2</c:v>
                </c:pt>
                <c:pt idx="1956">
                  <c:v>2.9153295746644284E-2</c:v>
                </c:pt>
                <c:pt idx="1957">
                  <c:v>2.9150208873425808E-2</c:v>
                </c:pt>
                <c:pt idx="1958">
                  <c:v>2.9148066336317772E-2</c:v>
                </c:pt>
                <c:pt idx="1959">
                  <c:v>2.9144965586089762E-2</c:v>
                </c:pt>
                <c:pt idx="1960">
                  <c:v>2.9141858421481079E-2</c:v>
                </c:pt>
                <c:pt idx="1961">
                  <c:v>2.913874496830229E-2</c:v>
                </c:pt>
                <c:pt idx="1962">
                  <c:v>2.9135625352364847E-2</c:v>
                </c:pt>
                <c:pt idx="1963">
                  <c:v>2.9131551898418685E-2</c:v>
                </c:pt>
                <c:pt idx="1964">
                  <c:v>2.9128024258226564E-2</c:v>
                </c:pt>
                <c:pt idx="1965">
                  <c:v>2.9125284233803748E-2</c:v>
                </c:pt>
                <c:pt idx="1966">
                  <c:v>2.9122141844540032E-2</c:v>
                </c:pt>
                <c:pt idx="1967">
                  <c:v>2.9119939234609371E-2</c:v>
                </c:pt>
                <c:pt idx="1968">
                  <c:v>2.9116785284098064E-2</c:v>
                </c:pt>
                <c:pt idx="1969">
                  <c:v>2.9113626051482329E-2</c:v>
                </c:pt>
                <c:pt idx="1970">
                  <c:v>2.9110461662504226E-2</c:v>
                </c:pt>
                <c:pt idx="1971">
                  <c:v>2.9107292211858996E-2</c:v>
                </c:pt>
                <c:pt idx="1972">
                  <c:v>2.9103175473100457E-2</c:v>
                </c:pt>
                <c:pt idx="1973">
                  <c:v>2.9099996541321428E-2</c:v>
                </c:pt>
                <c:pt idx="1974">
                  <c:v>2.909681256152382E-2</c:v>
                </c:pt>
                <c:pt idx="1975">
                  <c:v>2.9093623533733251E-2</c:v>
                </c:pt>
                <c:pt idx="1976">
                  <c:v>2.9090429457972685E-2</c:v>
                </c:pt>
                <c:pt idx="1977">
                  <c:v>2.9087230334266408E-2</c:v>
                </c:pt>
                <c:pt idx="1978">
                  <c:v>2.9084026162638277E-2</c:v>
                </c:pt>
                <c:pt idx="1979">
                  <c:v>2.9080816943111688E-2</c:v>
                </c:pt>
                <c:pt idx="1980">
                  <c:v>2.9082289103407936E-2</c:v>
                </c:pt>
                <c:pt idx="1981">
                  <c:v>2.9078130045118861E-2</c:v>
                </c:pt>
                <c:pt idx="1982">
                  <c:v>2.9074903205197972E-2</c:v>
                </c:pt>
                <c:pt idx="1983">
                  <c:v>2.9068887190741858E-2</c:v>
                </c:pt>
                <c:pt idx="1984">
                  <c:v>2.9065629954081244E-2</c:v>
                </c:pt>
                <c:pt idx="1985">
                  <c:v>2.9066126558574257E-2</c:v>
                </c:pt>
                <c:pt idx="1986">
                  <c:v>2.9061945352773618E-2</c:v>
                </c:pt>
                <c:pt idx="1987">
                  <c:v>2.9058693266606556E-2</c:v>
                </c:pt>
                <c:pt idx="1988">
                  <c:v>2.905543613126501E-2</c:v>
                </c:pt>
                <c:pt idx="1989">
                  <c:v>2.9052173946773605E-2</c:v>
                </c:pt>
                <c:pt idx="1990">
                  <c:v>2.9049837773781444E-2</c:v>
                </c:pt>
                <c:pt idx="1991">
                  <c:v>2.9045634430444073E-2</c:v>
                </c:pt>
                <c:pt idx="1992">
                  <c:v>2.9042357098654336E-2</c:v>
                </c:pt>
                <c:pt idx="1993">
                  <c:v>2.9039074717816287E-2</c:v>
                </c:pt>
                <c:pt idx="1994">
                  <c:v>2.9035787287954116E-2</c:v>
                </c:pt>
                <c:pt idx="1995">
                  <c:v>2.9032494809093323E-2</c:v>
                </c:pt>
                <c:pt idx="1996">
                  <c:v>2.9029197281258967E-2</c:v>
                </c:pt>
                <c:pt idx="1997">
                  <c:v>2.9025894704476106E-2</c:v>
                </c:pt>
                <c:pt idx="1998">
                  <c:v>2.9022587078771103E-2</c:v>
                </c:pt>
                <c:pt idx="1999">
                  <c:v>2.9019274404168582E-2</c:v>
                </c:pt>
                <c:pt idx="2000">
                  <c:v>2.9016881496913081E-2</c:v>
                </c:pt>
                <c:pt idx="2001">
                  <c:v>2.9012633908372963E-2</c:v>
                </c:pt>
                <c:pt idx="2002">
                  <c:v>2.9009306087230853E-2</c:v>
                </c:pt>
                <c:pt idx="2003">
                  <c:v>2.9005973217293628E-2</c:v>
                </c:pt>
                <c:pt idx="2004">
                  <c:v>2.9003557606620937E-2</c:v>
                </c:pt>
                <c:pt idx="2005">
                  <c:v>2.8999292331134092E-2</c:v>
                </c:pt>
                <c:pt idx="2006">
                  <c:v>2.899225999952396E-2</c:v>
                </c:pt>
                <c:pt idx="2007">
                  <c:v>2.8988909448784121E-2</c:v>
                </c:pt>
                <c:pt idx="2008">
                  <c:v>2.8985553850859953E-2</c:v>
                </c:pt>
                <c:pt idx="2009">
                  <c:v>2.8982193205778398E-2</c:v>
                </c:pt>
                <c:pt idx="2010">
                  <c:v>2.8979746092793034E-2</c:v>
                </c:pt>
                <c:pt idx="2011">
                  <c:v>2.8976374723568801E-2</c:v>
                </c:pt>
                <c:pt idx="2012">
                  <c:v>2.8976667470144726E-2</c:v>
                </c:pt>
                <c:pt idx="2013">
                  <c:v>2.8969616842786358E-2</c:v>
                </c:pt>
                <c:pt idx="2014">
                  <c:v>2.8966230331280412E-2</c:v>
                </c:pt>
                <c:pt idx="2015">
                  <c:v>2.8961923346379044E-2</c:v>
                </c:pt>
                <c:pt idx="2016">
                  <c:v>2.8958527371898413E-2</c:v>
                </c:pt>
                <c:pt idx="2017">
                  <c:v>2.8955126350461338E-2</c:v>
                </c:pt>
                <c:pt idx="2018">
                  <c:v>2.8951720282095202E-2</c:v>
                </c:pt>
                <c:pt idx="2019">
                  <c:v>2.8949222063618014E-2</c:v>
                </c:pt>
                <c:pt idx="2020">
                  <c:v>2.8945805268239515E-2</c:v>
                </c:pt>
                <c:pt idx="2021">
                  <c:v>2.8942383425638596E-2</c:v>
                </c:pt>
                <c:pt idx="2022">
                  <c:v>2.8938956535841612E-2</c:v>
                </c:pt>
                <c:pt idx="2023">
                  <c:v>2.8931321918241396E-2</c:v>
                </c:pt>
                <c:pt idx="2024">
                  <c:v>2.8930613076534425E-2</c:v>
                </c:pt>
                <c:pt idx="2025">
                  <c:v>2.8927168882261347E-2</c:v>
                </c:pt>
                <c:pt idx="2026">
                  <c:v>2.8922318386969782E-2</c:v>
                </c:pt>
                <c:pt idx="2027">
                  <c:v>2.8920265352498115E-2</c:v>
                </c:pt>
                <c:pt idx="2028">
                  <c:v>2.891680601705935E-2</c:v>
                </c:pt>
                <c:pt idx="2029">
                  <c:v>2.891334163461777E-2</c:v>
                </c:pt>
                <c:pt idx="2030">
                  <c:v>2.890847061354769E-2</c:v>
                </c:pt>
                <c:pt idx="2031">
                  <c:v>2.8907302716576128E-2</c:v>
                </c:pt>
                <c:pt idx="2032">
                  <c:v>2.8904726892446508E-2</c:v>
                </c:pt>
                <c:pt idx="2033">
                  <c:v>2.8901241045685703E-2</c:v>
                </c:pt>
                <c:pt idx="2034">
                  <c:v>2.8897750151318648E-2</c:v>
                </c:pt>
                <c:pt idx="2035">
                  <c:v>2.8894254209371847E-2</c:v>
                </c:pt>
                <c:pt idx="2036">
                  <c:v>2.8889851438318459E-2</c:v>
                </c:pt>
                <c:pt idx="2037">
                  <c:v>2.8886346041082592E-2</c:v>
                </c:pt>
                <c:pt idx="2038">
                  <c:v>2.8881831685588142E-2</c:v>
                </c:pt>
                <c:pt idx="2039">
                  <c:v>2.8879320105239855E-2</c:v>
                </c:pt>
                <c:pt idx="2040">
                  <c:v>2.8875799566685841E-2</c:v>
                </c:pt>
                <c:pt idx="2041">
                  <c:v>2.8872668401298252E-2</c:v>
                </c:pt>
                <c:pt idx="2042">
                  <c:v>2.8869641285772182E-2</c:v>
                </c:pt>
                <c:pt idx="2043">
                  <c:v>2.8866104964155776E-2</c:v>
                </c:pt>
                <c:pt idx="2044">
                  <c:v>2.8862953820781086E-2</c:v>
                </c:pt>
                <c:pt idx="2045">
                  <c:v>2.8858121168663431E-2</c:v>
                </c:pt>
                <c:pt idx="2046">
                  <c:v>2.8854570348196048E-2</c:v>
                </c:pt>
                <c:pt idx="2047">
                  <c:v>2.8851014480836799E-2</c:v>
                </c:pt>
                <c:pt idx="2048">
                  <c:v>2.8847453566614074E-2</c:v>
                </c:pt>
                <c:pt idx="2049">
                  <c:v>2.88456744629619E-2</c:v>
                </c:pt>
                <c:pt idx="2050">
                  <c:v>2.8841209388895336E-2</c:v>
                </c:pt>
                <c:pt idx="2051">
                  <c:v>2.8837632689334897E-2</c:v>
                </c:pt>
                <c:pt idx="2052">
                  <c:v>2.8834050942654347E-2</c:v>
                </c:pt>
                <c:pt idx="2053">
                  <c:v>2.883046414888105E-2</c:v>
                </c:pt>
                <c:pt idx="2054">
                  <c:v>2.8826872308041512E-2</c:v>
                </c:pt>
                <c:pt idx="2055">
                  <c:v>2.8823275420163531E-2</c:v>
                </c:pt>
                <c:pt idx="2056">
                  <c:v>2.8819673485275352E-2</c:v>
                </c:pt>
                <c:pt idx="2057">
                  <c:v>2.8815550808281652E-2</c:v>
                </c:pt>
                <c:pt idx="2058">
                  <c:v>2.8810162985184219E-2</c:v>
                </c:pt>
                <c:pt idx="2059">
                  <c:v>2.8807063436063558E-2</c:v>
                </c:pt>
                <c:pt idx="2060">
                  <c:v>2.880344260968988E-2</c:v>
                </c:pt>
                <c:pt idx="2061">
                  <c:v>2.8799816737169848E-2</c:v>
                </c:pt>
                <c:pt idx="2062">
                  <c:v>2.8797070861926025E-2</c:v>
                </c:pt>
                <c:pt idx="2063">
                  <c:v>2.8793434248001057E-2</c:v>
                </c:pt>
                <c:pt idx="2064">
                  <c:v>2.8789271938503769E-2</c:v>
                </c:pt>
                <c:pt idx="2065">
                  <c:v>2.8786145880896025E-2</c:v>
                </c:pt>
                <c:pt idx="2066">
                  <c:v>2.8782494127772309E-2</c:v>
                </c:pt>
                <c:pt idx="2067">
                  <c:v>2.8778837328303612E-2</c:v>
                </c:pt>
                <c:pt idx="2068">
                  <c:v>2.8773770899973392E-2</c:v>
                </c:pt>
                <c:pt idx="2069">
                  <c:v>2.877062809900403E-2</c:v>
                </c:pt>
                <c:pt idx="2070">
                  <c:v>2.8767836652110686E-2</c:v>
                </c:pt>
                <c:pt idx="2071">
                  <c:v>2.8764159667542061E-2</c:v>
                </c:pt>
                <c:pt idx="2072">
                  <c:v>2.8760477636769543E-2</c:v>
                </c:pt>
                <c:pt idx="2073">
                  <c:v>2.8756790559820215E-2</c:v>
                </c:pt>
                <c:pt idx="2074">
                  <c:v>2.875309843672072E-2</c:v>
                </c:pt>
                <c:pt idx="2075">
                  <c:v>2.8747996206268764E-2</c:v>
                </c:pt>
                <c:pt idx="2076">
                  <c:v>2.8744293924031061E-2</c:v>
                </c:pt>
                <c:pt idx="2077">
                  <c:v>2.8740586596092792E-2</c:v>
                </c:pt>
                <c:pt idx="2078">
                  <c:v>2.8736874222482073E-2</c:v>
                </c:pt>
                <c:pt idx="2079">
                  <c:v>2.8733156803226575E-2</c:v>
                </c:pt>
                <c:pt idx="2080">
                  <c:v>2.8729434338355283E-2</c:v>
                </c:pt>
                <c:pt idx="2081">
                  <c:v>2.8725706827894548E-2</c:v>
                </c:pt>
                <c:pt idx="2082">
                  <c:v>2.8721974271874243E-2</c:v>
                </c:pt>
                <c:pt idx="2083">
                  <c:v>2.8718236670321591E-2</c:v>
                </c:pt>
                <c:pt idx="2084">
                  <c:v>2.8716235174180163E-2</c:v>
                </c:pt>
                <c:pt idx="2085">
                  <c:v>2.8712486167209644E-2</c:v>
                </c:pt>
                <c:pt idx="2086">
                  <c:v>2.8708732114074337E-2</c:v>
                </c:pt>
                <c:pt idx="2087">
                  <c:v>2.8704973014802911E-2</c:v>
                </c:pt>
                <c:pt idx="2088">
                  <c:v>2.8700340933505226E-2</c:v>
                </c:pt>
                <c:pt idx="2089">
                  <c:v>2.8695494750328943E-2</c:v>
                </c:pt>
                <c:pt idx="2090">
                  <c:v>2.8691719730248366E-2</c:v>
                </c:pt>
                <c:pt idx="2091">
                  <c:v>2.8687939664512094E-2</c:v>
                </c:pt>
                <c:pt idx="2092">
                  <c:v>2.8684154553150265E-2</c:v>
                </c:pt>
                <c:pt idx="2093">
                  <c:v>2.868295769452198E-2</c:v>
                </c:pt>
                <c:pt idx="2094">
                  <c:v>2.8679160510017516E-2</c:v>
                </c:pt>
                <c:pt idx="2095">
                  <c:v>2.8675358278899606E-2</c:v>
                </c:pt>
                <c:pt idx="2096">
                  <c:v>2.8671551001199187E-2</c:v>
                </c:pt>
                <c:pt idx="2097">
                  <c:v>2.8665153312948017E-2</c:v>
                </c:pt>
                <c:pt idx="2098">
                  <c:v>2.8661337928430404E-2</c:v>
                </c:pt>
                <c:pt idx="2099">
                  <c:v>2.8657517498489472E-2</c:v>
                </c:pt>
                <c:pt idx="2100">
                  <c:v>2.8657131189894991E-2</c:v>
                </c:pt>
                <c:pt idx="2101">
                  <c:v>2.8652438914977169E-2</c:v>
                </c:pt>
                <c:pt idx="2102">
                  <c:v>2.8648601358394553E-2</c:v>
                </c:pt>
                <c:pt idx="2103">
                  <c:v>2.864561652918814E-2</c:v>
                </c:pt>
                <c:pt idx="2104">
                  <c:v>2.8640911106130314E-2</c:v>
                </c:pt>
                <c:pt idx="2105">
                  <c:v>2.8634488966552591E-2</c:v>
                </c:pt>
                <c:pt idx="2106">
                  <c:v>2.8633200668595416E-2</c:v>
                </c:pt>
                <c:pt idx="2107">
                  <c:v>2.8630192994541042E-2</c:v>
                </c:pt>
                <c:pt idx="2108">
                  <c:v>2.8625470046029666E-2</c:v>
                </c:pt>
                <c:pt idx="2109">
                  <c:v>2.8619035707124218E-2</c:v>
                </c:pt>
                <c:pt idx="2110">
                  <c:v>2.8613453379813605E-2</c:v>
                </c:pt>
                <c:pt idx="2111">
                  <c:v>2.8609573740102236E-2</c:v>
                </c:pt>
                <c:pt idx="2112">
                  <c:v>2.8605689056055528E-2</c:v>
                </c:pt>
                <c:pt idx="2113">
                  <c:v>2.8601799327702637E-2</c:v>
                </c:pt>
                <c:pt idx="2114">
                  <c:v>2.8598755096143777E-2</c:v>
                </c:pt>
                <c:pt idx="2115">
                  <c:v>2.8594854611360267E-2</c:v>
                </c:pt>
                <c:pt idx="2116">
                  <c:v>2.8590949082004526E-2</c:v>
                </c:pt>
                <c:pt idx="2117">
                  <c:v>2.8587038508105976E-2</c:v>
                </c:pt>
                <c:pt idx="2118">
                  <c:v>2.858312288969405E-2</c:v>
                </c:pt>
                <c:pt idx="2119">
                  <c:v>2.8578355028796441E-2</c:v>
                </c:pt>
                <c:pt idx="2120">
                  <c:v>2.8574429991120791E-2</c:v>
                </c:pt>
                <c:pt idx="2121">
                  <c:v>2.8570499909373898E-2</c:v>
                </c:pt>
                <c:pt idx="2122">
                  <c:v>2.8566002211001043E-2</c:v>
                </c:pt>
                <c:pt idx="2123">
                  <c:v>2.856346913097027E-2</c:v>
                </c:pt>
                <c:pt idx="2124">
                  <c:v>2.8559523246100872E-2</c:v>
                </c:pt>
                <c:pt idx="2125">
                  <c:v>2.8555572316924963E-2</c:v>
                </c:pt>
                <c:pt idx="2126">
                  <c:v>2.8551616343474164E-2</c:v>
                </c:pt>
                <c:pt idx="2127">
                  <c:v>2.8546813495047837E-2</c:v>
                </c:pt>
                <c:pt idx="2128">
                  <c:v>2.8542848105629907E-2</c:v>
                </c:pt>
                <c:pt idx="2129">
                  <c:v>2.8538877672377897E-2</c:v>
                </c:pt>
                <c:pt idx="2130">
                  <c:v>2.8534902195320955E-2</c:v>
                </c:pt>
                <c:pt idx="2131">
                  <c:v>2.8530921674489111E-2</c:v>
                </c:pt>
                <c:pt idx="2132">
                  <c:v>2.8526936109913283E-2</c:v>
                </c:pt>
                <c:pt idx="2133">
                  <c:v>2.8522945501621731E-2</c:v>
                </c:pt>
                <c:pt idx="2134">
                  <c:v>2.8518949849645377E-2</c:v>
                </c:pt>
                <c:pt idx="2135">
                  <c:v>2.8514949154014684E-2</c:v>
                </c:pt>
                <c:pt idx="2136">
                  <c:v>2.8515957698863819E-2</c:v>
                </c:pt>
                <c:pt idx="2137">
                  <c:v>2.8511107874607405E-2</c:v>
                </c:pt>
                <c:pt idx="2138">
                  <c:v>2.8507088667414537E-2</c:v>
                </c:pt>
                <c:pt idx="2139">
                  <c:v>2.8503064414938765E-2</c:v>
                </c:pt>
                <c:pt idx="2140">
                  <c:v>2.8496536122963406E-2</c:v>
                </c:pt>
                <c:pt idx="2141">
                  <c:v>2.8492503811850197E-2</c:v>
                </c:pt>
                <c:pt idx="2142">
                  <c:v>2.8488466456593527E-2</c:v>
                </c:pt>
                <c:pt idx="2143">
                  <c:v>2.8484424057225278E-2</c:v>
                </c:pt>
                <c:pt idx="2144">
                  <c:v>2.8480376613775595E-2</c:v>
                </c:pt>
                <c:pt idx="2145">
                  <c:v>2.8478812950833914E-2</c:v>
                </c:pt>
                <c:pt idx="2146">
                  <c:v>2.8474753382233924E-2</c:v>
                </c:pt>
                <c:pt idx="2147">
                  <c:v>2.8470688768598148E-2</c:v>
                </c:pt>
                <c:pt idx="2148">
                  <c:v>2.8466619109957958E-2</c:v>
                </c:pt>
                <c:pt idx="2149">
                  <c:v>2.8460063736376676E-2</c:v>
                </c:pt>
                <c:pt idx="2150">
                  <c:v>2.8455986029082666E-2</c:v>
                </c:pt>
                <c:pt idx="2151">
                  <c:v>2.8451903277923438E-2</c:v>
                </c:pt>
                <c:pt idx="2152">
                  <c:v>2.8451939612038363E-2</c:v>
                </c:pt>
                <c:pt idx="2153">
                  <c:v>2.8447019265146731E-2</c:v>
                </c:pt>
                <c:pt idx="2154">
                  <c:v>2.844209521479131E-2</c:v>
                </c:pt>
                <c:pt idx="2155">
                  <c:v>2.8438813000084596E-2</c:v>
                </c:pt>
                <c:pt idx="2156">
                  <c:v>2.8433880224462457E-2</c:v>
                </c:pt>
                <c:pt idx="2157">
                  <c:v>2.842976516220291E-2</c:v>
                </c:pt>
                <c:pt idx="2158">
                  <c:v>2.8425645055253964E-2</c:v>
                </c:pt>
                <c:pt idx="2159">
                  <c:v>2.8421519903649141E-2</c:v>
                </c:pt>
                <c:pt idx="2160">
                  <c:v>2.8418209048753636E-2</c:v>
                </c:pt>
                <c:pt idx="2161">
                  <c:v>2.8413254466596073E-2</c:v>
                </c:pt>
                <c:pt idx="2162">
                  <c:v>2.840502398110397E-2</c:v>
                </c:pt>
                <c:pt idx="2163">
                  <c:v>2.8400882075470913E-2</c:v>
                </c:pt>
                <c:pt idx="2164">
                  <c:v>2.839673512706856E-2</c:v>
                </c:pt>
                <c:pt idx="2165">
                  <c:v>2.8392583135930034E-2</c:v>
                </c:pt>
                <c:pt idx="2166">
                  <c:v>2.8389241446383492E-2</c:v>
                </c:pt>
                <c:pt idx="2167">
                  <c:v>2.8385078683775031E-2</c:v>
                </c:pt>
                <c:pt idx="2168">
                  <c:v>2.8380910878178123E-2</c:v>
                </c:pt>
                <c:pt idx="2169">
                  <c:v>2.8376738029624392E-2</c:v>
                </c:pt>
                <c:pt idx="2170">
                  <c:v>2.837256013814371E-2</c:v>
                </c:pt>
                <c:pt idx="2171">
                  <c:v>2.8367565293360295E-2</c:v>
                </c:pt>
                <c:pt idx="2172">
                  <c:v>2.8362779408099163E-2</c:v>
                </c:pt>
                <c:pt idx="2173">
                  <c:v>2.8359185672022703E-2</c:v>
                </c:pt>
                <c:pt idx="2174">
                  <c:v>2.8354388261118812E-2</c:v>
                </c:pt>
                <c:pt idx="2175">
                  <c:v>2.8351595037963848E-2</c:v>
                </c:pt>
                <c:pt idx="2176">
                  <c:v>2.8347386889592985E-2</c:v>
                </c:pt>
                <c:pt idx="2177">
                  <c:v>2.8343173698518284E-2</c:v>
                </c:pt>
                <c:pt idx="2178">
                  <c:v>2.8338955464770488E-2</c:v>
                </c:pt>
                <c:pt idx="2179">
                  <c:v>2.833171247507852E-2</c:v>
                </c:pt>
                <c:pt idx="2180">
                  <c:v>2.8329093803122814E-2</c:v>
                </c:pt>
                <c:pt idx="2181">
                  <c:v>2.8324860412135659E-2</c:v>
                </c:pt>
                <c:pt idx="2182">
                  <c:v>2.8320621978950685E-2</c:v>
                </c:pt>
                <c:pt idx="2183">
                  <c:v>2.8316378503599689E-2</c:v>
                </c:pt>
                <c:pt idx="2184">
                  <c:v>2.831212998611491E-2</c:v>
                </c:pt>
                <c:pt idx="2185">
                  <c:v>2.8307876426527705E-2</c:v>
                </c:pt>
                <c:pt idx="2186">
                  <c:v>2.8303617824870314E-2</c:v>
                </c:pt>
                <c:pt idx="2187">
                  <c:v>2.8299354181174532E-2</c:v>
                </c:pt>
                <c:pt idx="2188">
                  <c:v>2.8299085609325161E-2</c:v>
                </c:pt>
                <c:pt idx="2189">
                  <c:v>2.8294009132795124E-2</c:v>
                </c:pt>
                <c:pt idx="2190">
                  <c:v>2.8289727586618928E-2</c:v>
                </c:pt>
                <c:pt idx="2191">
                  <c:v>2.8285440997168829E-2</c:v>
                </c:pt>
                <c:pt idx="2192">
                  <c:v>2.8281149364478956E-2</c:v>
                </c:pt>
                <c:pt idx="2193">
                  <c:v>2.8272802900334713E-2</c:v>
                </c:pt>
                <c:pt idx="2194">
                  <c:v>2.8272550969507794E-2</c:v>
                </c:pt>
                <c:pt idx="2195">
                  <c:v>2.8268244207293913E-2</c:v>
                </c:pt>
                <c:pt idx="2196">
                  <c:v>2.8263932401971177E-2</c:v>
                </c:pt>
                <c:pt idx="2197">
                  <c:v>2.8259615553572433E-2</c:v>
                </c:pt>
                <c:pt idx="2198">
                  <c:v>2.8255293662131812E-2</c:v>
                </c:pt>
                <c:pt idx="2199">
                  <c:v>2.8250966727682156E-2</c:v>
                </c:pt>
                <c:pt idx="2200">
                  <c:v>2.8246634750256298E-2</c:v>
                </c:pt>
                <c:pt idx="2201">
                  <c:v>2.8242297729887515E-2</c:v>
                </c:pt>
                <c:pt idx="2202">
                  <c:v>2.8237955666609502E-2</c:v>
                </c:pt>
                <c:pt idx="2203">
                  <c:v>2.8233608560454676E-2</c:v>
                </c:pt>
                <c:pt idx="2204">
                  <c:v>2.8230834064923646E-2</c:v>
                </c:pt>
                <c:pt idx="2205">
                  <c:v>2.8225687485215423E-2</c:v>
                </c:pt>
                <c:pt idx="2206">
                  <c:v>2.8220537411668623E-2</c:v>
                </c:pt>
                <c:pt idx="2207">
                  <c:v>2.8216957655240387E-2</c:v>
                </c:pt>
                <c:pt idx="2208">
                  <c:v>2.8211799622824153E-2</c:v>
                </c:pt>
                <c:pt idx="2209">
                  <c:v>2.8208209617425813E-2</c:v>
                </c:pt>
                <c:pt idx="2210">
                  <c:v>2.8203044076928502E-2</c:v>
                </c:pt>
                <c:pt idx="2211">
                  <c:v>2.8198659965153052E-2</c:v>
                </c:pt>
                <c:pt idx="2212">
                  <c:v>2.8195055649615341E-2</c:v>
                </c:pt>
                <c:pt idx="2213">
                  <c:v>2.8189879704071826E-2</c:v>
                </c:pt>
                <c:pt idx="2214">
                  <c:v>2.8182352773784999E-2</c:v>
                </c:pt>
                <c:pt idx="2215">
                  <c:v>2.8177955378536623E-2</c:v>
                </c:pt>
                <c:pt idx="2216">
                  <c:v>2.8173554399466831E-2</c:v>
                </c:pt>
                <c:pt idx="2217">
                  <c:v>2.8169149967383251E-2</c:v>
                </c:pt>
                <c:pt idx="2218">
                  <c:v>2.8164742213089983E-2</c:v>
                </c:pt>
                <c:pt idx="2219">
                  <c:v>2.8161111417844453E-2</c:v>
                </c:pt>
                <c:pt idx="2220">
                  <c:v>2.8156696912657559E-2</c:v>
                </c:pt>
                <c:pt idx="2221">
                  <c:v>2.815227948448178E-2</c:v>
                </c:pt>
                <c:pt idx="2222">
                  <c:v>2.8147859263409538E-2</c:v>
                </c:pt>
                <c:pt idx="2223">
                  <c:v>2.8142658186623891E-2</c:v>
                </c:pt>
                <c:pt idx="2224">
                  <c:v>2.813711361274707E-2</c:v>
                </c:pt>
                <c:pt idx="2225">
                  <c:v>2.8133805898656928E-2</c:v>
                </c:pt>
                <c:pt idx="2226">
                  <c:v>2.8129376275571355E-2</c:v>
                </c:pt>
                <c:pt idx="2227">
                  <c:v>2.8125720817770202E-2</c:v>
                </c:pt>
                <c:pt idx="2228">
                  <c:v>2.8121286571206425E-2</c:v>
                </c:pt>
                <c:pt idx="2229">
                  <c:v>2.8116850442364574E-2</c:v>
                </c:pt>
                <c:pt idx="2230">
                  <c:v>2.811241256082276E-2</c:v>
                </c:pt>
                <c:pt idx="2231">
                  <c:v>2.8107973012105977E-2</c:v>
                </c:pt>
                <c:pt idx="2232">
                  <c:v>2.8102757809409934E-2</c:v>
                </c:pt>
                <c:pt idx="2233">
                  <c:v>2.8098315405041149E-2</c:v>
                </c:pt>
                <c:pt idx="2234">
                  <c:v>2.8093871341505417E-2</c:v>
                </c:pt>
                <c:pt idx="2235">
                  <c:v>2.8089425618813779E-2</c:v>
                </c:pt>
                <c:pt idx="2236">
                  <c:v>2.808497823697639E-2</c:v>
                </c:pt>
                <c:pt idx="2237">
                  <c:v>2.8080529196003852E-2</c:v>
                </c:pt>
                <c:pt idx="2238">
                  <c:v>2.807607849590853E-2</c:v>
                </c:pt>
                <c:pt idx="2239">
                  <c:v>2.807162613670014E-2</c:v>
                </c:pt>
                <c:pt idx="2240">
                  <c:v>2.8071023523220408E-2</c:v>
                </c:pt>
                <c:pt idx="2241">
                  <c:v>2.8065795719608429E-2</c:v>
                </c:pt>
                <c:pt idx="2242">
                  <c:v>2.8061336528804146E-2</c:v>
                </c:pt>
                <c:pt idx="2243">
                  <c:v>2.8056875678639216E-2</c:v>
                </c:pt>
                <c:pt idx="2244">
                  <c:v>2.8048326100452915E-2</c:v>
                </c:pt>
                <c:pt idx="2245">
                  <c:v>2.8048716953716194E-2</c:v>
                </c:pt>
                <c:pt idx="2246">
                  <c:v>2.8043483172092872E-2</c:v>
                </c:pt>
                <c:pt idx="2247">
                  <c:v>2.8039015684597254E-2</c:v>
                </c:pt>
                <c:pt idx="2248">
                  <c:v>2.8035313099122629E-2</c:v>
                </c:pt>
                <c:pt idx="2249">
                  <c:v>2.8030075731704254E-2</c:v>
                </c:pt>
                <c:pt idx="2250">
                  <c:v>2.802560326632934E-2</c:v>
                </c:pt>
                <c:pt idx="2251">
                  <c:v>2.8021129141684083E-2</c:v>
                </c:pt>
                <c:pt idx="2252">
                  <c:v>2.8016653357779718E-2</c:v>
                </c:pt>
                <c:pt idx="2253">
                  <c:v>2.8012175914627478E-2</c:v>
                </c:pt>
                <c:pt idx="2254">
                  <c:v>2.8007696812238598E-2</c:v>
                </c:pt>
                <c:pt idx="2255">
                  <c:v>2.8003216050625179E-2</c:v>
                </c:pt>
                <c:pt idx="2256">
                  <c:v>2.8000259316431051E-2</c:v>
                </c:pt>
                <c:pt idx="2257">
                  <c:v>2.7991962376462998E-2</c:v>
                </c:pt>
                <c:pt idx="2258">
                  <c:v>2.7989763810546551E-2</c:v>
                </c:pt>
                <c:pt idx="2259">
                  <c:v>2.7986037863449349E-2</c:v>
                </c:pt>
                <c:pt idx="2260">
                  <c:v>2.7980787354577097E-2</c:v>
                </c:pt>
                <c:pt idx="2261">
                  <c:v>2.7976296637851047E-2</c:v>
                </c:pt>
                <c:pt idx="2262">
                  <c:v>2.7971804261979101E-2</c:v>
                </c:pt>
                <c:pt idx="2263">
                  <c:v>2.7967310226973779E-2</c:v>
                </c:pt>
                <c:pt idx="2264">
                  <c:v>2.7963573658522999E-2</c:v>
                </c:pt>
                <c:pt idx="2265">
                  <c:v>2.7958317179604505E-2</c:v>
                </c:pt>
                <c:pt idx="2266">
                  <c:v>2.7951543550332563E-2</c:v>
                </c:pt>
                <c:pt idx="2267">
                  <c:v>2.7947044275133559E-2</c:v>
                </c:pt>
                <c:pt idx="2268">
                  <c:v>2.7942543341072497E-2</c:v>
                </c:pt>
                <c:pt idx="2269">
                  <c:v>2.7938040748159917E-2</c:v>
                </c:pt>
                <c:pt idx="2270">
                  <c:v>2.7933536496407237E-2</c:v>
                </c:pt>
                <c:pt idx="2271">
                  <c:v>2.7931298219460679E-2</c:v>
                </c:pt>
                <c:pt idx="2272">
                  <c:v>2.7926789252759696E-2</c:v>
                </c:pt>
                <c:pt idx="2273">
                  <c:v>2.792303356207371E-2</c:v>
                </c:pt>
                <c:pt idx="2274">
                  <c:v>2.7917766342307603E-2</c:v>
                </c:pt>
                <c:pt idx="2275">
                  <c:v>2.7910990355433707E-2</c:v>
                </c:pt>
                <c:pt idx="2276">
                  <c:v>2.7904540983995488E-2</c:v>
                </c:pt>
                <c:pt idx="2277">
                  <c:v>2.7901960287556964E-2</c:v>
                </c:pt>
                <c:pt idx="2278">
                  <c:v>2.7897442765488011E-2</c:v>
                </c:pt>
                <c:pt idx="2279">
                  <c:v>2.7895180033922502E-2</c:v>
                </c:pt>
                <c:pt idx="2280">
                  <c:v>2.7890657795379515E-2</c:v>
                </c:pt>
                <c:pt idx="2281">
                  <c:v>2.78861338979071E-2</c:v>
                </c:pt>
                <c:pt idx="2282">
                  <c:v>2.7881608341518222E-2</c:v>
                </c:pt>
                <c:pt idx="2283">
                  <c:v>2.7874830274283238E-2</c:v>
                </c:pt>
                <c:pt idx="2284">
                  <c:v>2.7870302799949339E-2</c:v>
                </c:pt>
                <c:pt idx="2285">
                  <c:v>2.7865773666943559E-2</c:v>
                </c:pt>
                <c:pt idx="2286">
                  <c:v>2.7861242875278195E-2</c:v>
                </c:pt>
                <c:pt idx="2287">
                  <c:v>2.7856710424964227E-2</c:v>
                </c:pt>
                <c:pt idx="2288">
                  <c:v>2.7852176316012198E-2</c:v>
                </c:pt>
                <c:pt idx="2289">
                  <c:v>2.7847640548434405E-2</c:v>
                </c:pt>
                <c:pt idx="2290">
                  <c:v>2.7843103122242269E-2</c:v>
                </c:pt>
                <c:pt idx="2291">
                  <c:v>2.7838564037445009E-2</c:v>
                </c:pt>
                <c:pt idx="2292">
                  <c:v>2.7837007608933356E-2</c:v>
                </c:pt>
                <c:pt idx="2293">
                  <c:v>2.7831717735970419E-2</c:v>
                </c:pt>
                <c:pt idx="2294">
                  <c:v>2.7827172273467593E-2</c:v>
                </c:pt>
                <c:pt idx="2295">
                  <c:v>2.7822625152196943E-2</c:v>
                </c:pt>
                <c:pt idx="2296">
                  <c:v>2.7818076372170136E-2</c:v>
                </c:pt>
                <c:pt idx="2297">
                  <c:v>2.7813525933398399E-2</c:v>
                </c:pt>
                <c:pt idx="2298">
                  <c:v>2.7809717100136903E-2</c:v>
                </c:pt>
                <c:pt idx="2299">
                  <c:v>2.7800332110348814E-2</c:v>
                </c:pt>
                <c:pt idx="2300">
                  <c:v>2.7799864664727714E-2</c:v>
                </c:pt>
                <c:pt idx="2301">
                  <c:v>2.7795307591090782E-2</c:v>
                </c:pt>
                <c:pt idx="2302">
                  <c:v>2.7791490251619963E-2</c:v>
                </c:pt>
                <c:pt idx="2303">
                  <c:v>2.7786188467766645E-2</c:v>
                </c:pt>
                <c:pt idx="2304">
                  <c:v>2.7781626418102768E-2</c:v>
                </c:pt>
                <c:pt idx="2305">
                  <c:v>2.7774842703256915E-2</c:v>
                </c:pt>
                <c:pt idx="2306">
                  <c:v>2.7772497342827582E-2</c:v>
                </c:pt>
                <c:pt idx="2307">
                  <c:v>2.7767930317240036E-2</c:v>
                </c:pt>
                <c:pt idx="2308">
                  <c:v>2.7763361633034164E-2</c:v>
                </c:pt>
                <c:pt idx="2309">
                  <c:v>2.7759529405472678E-2</c:v>
                </c:pt>
                <c:pt idx="2310">
                  <c:v>2.7754219288814115E-2</c:v>
                </c:pt>
                <c:pt idx="2311">
                  <c:v>2.7749645628823701E-2</c:v>
                </c:pt>
                <c:pt idx="2312">
                  <c:v>2.7745807019791159E-2</c:v>
                </c:pt>
                <c:pt idx="2313">
                  <c:v>2.7740493333139136E-2</c:v>
                </c:pt>
                <c:pt idx="2314">
                  <c:v>2.7735914697468316E-2</c:v>
                </c:pt>
                <c:pt idx="2315">
                  <c:v>2.7731334403260404E-2</c:v>
                </c:pt>
                <c:pt idx="2316">
                  <c:v>2.7727487284798073E-2</c:v>
                </c:pt>
                <c:pt idx="2317">
                  <c:v>2.772216883927997E-2</c:v>
                </c:pt>
                <c:pt idx="2318">
                  <c:v>2.7715381837192611E-2</c:v>
                </c:pt>
                <c:pt idx="2319">
                  <c:v>2.7710062859765083E-2</c:v>
                </c:pt>
                <c:pt idx="2320">
                  <c:v>2.7705476149443034E-2</c:v>
                </c:pt>
                <c:pt idx="2321">
                  <c:v>2.7700887780927844E-2</c:v>
                </c:pt>
                <c:pt idx="2322">
                  <c:v>2.7696297754229229E-2</c:v>
                </c:pt>
                <c:pt idx="2323">
                  <c:v>2.7695363893592513E-2</c:v>
                </c:pt>
                <c:pt idx="2324">
                  <c:v>2.7687843836759225E-2</c:v>
                </c:pt>
                <c:pt idx="2325">
                  <c:v>2.7683248366195141E-2</c:v>
                </c:pt>
                <c:pt idx="2326">
                  <c:v>2.7678651237425175E-2</c:v>
                </c:pt>
                <c:pt idx="2327">
                  <c:v>2.7673322748388438E-2</c:v>
                </c:pt>
                <c:pt idx="2328">
                  <c:v>2.7668722772831292E-2</c:v>
                </c:pt>
                <c:pt idx="2329">
                  <c:v>2.7664121139170213E-2</c:v>
                </c:pt>
                <c:pt idx="2330">
                  <c:v>2.7659517847417128E-2</c:v>
                </c:pt>
                <c:pt idx="2331">
                  <c:v>2.7655640720893857E-2</c:v>
                </c:pt>
                <c:pt idx="2332">
                  <c:v>2.7651033643131935E-2</c:v>
                </c:pt>
                <c:pt idx="2333">
                  <c:v>2.7646424907244505E-2</c:v>
                </c:pt>
                <c:pt idx="2334">
                  <c:v>2.7641814513243868E-2</c:v>
                </c:pt>
                <c:pt idx="2335">
                  <c:v>2.7633840583514823E-2</c:v>
                </c:pt>
                <c:pt idx="2336">
                  <c:v>2.7629226396012903E-2</c:v>
                </c:pt>
                <c:pt idx="2337">
                  <c:v>2.7624610550505982E-2</c:v>
                </c:pt>
                <c:pt idx="2338">
                  <c:v>2.7619993047004656E-2</c:v>
                </c:pt>
                <c:pt idx="2339">
                  <c:v>2.761537388552085E-2</c:v>
                </c:pt>
                <c:pt idx="2340">
                  <c:v>2.7610753066065603E-2</c:v>
                </c:pt>
                <c:pt idx="2341">
                  <c:v>2.7606130588650839E-2</c:v>
                </c:pt>
                <c:pt idx="2342">
                  <c:v>2.7601506453287603E-2</c:v>
                </c:pt>
                <c:pt idx="2343">
                  <c:v>2.7597602571602077E-2</c:v>
                </c:pt>
                <c:pt idx="2344">
                  <c:v>2.7594417506789783E-2</c:v>
                </c:pt>
                <c:pt idx="2345">
                  <c:v>2.7589786985231419E-2</c:v>
                </c:pt>
                <c:pt idx="2346">
                  <c:v>2.7585154805571572E-2</c:v>
                </c:pt>
                <c:pt idx="2347">
                  <c:v>2.7580520967820668E-2</c:v>
                </c:pt>
                <c:pt idx="2348">
                  <c:v>2.7575165931321338E-2</c:v>
                </c:pt>
                <c:pt idx="2349">
                  <c:v>2.7569204177491931E-2</c:v>
                </c:pt>
                <c:pt idx="2350">
                  <c:v>2.7564565363005295E-2</c:v>
                </c:pt>
                <c:pt idx="2351">
                  <c:v>2.755992489054436E-2</c:v>
                </c:pt>
                <c:pt idx="2352">
                  <c:v>2.7557435297981804E-2</c:v>
                </c:pt>
                <c:pt idx="2353">
                  <c:v>2.7552790095320141E-2</c:v>
                </c:pt>
                <c:pt idx="2354">
                  <c:v>2.7548143234520765E-2</c:v>
                </c:pt>
                <c:pt idx="2355">
                  <c:v>2.7543494715595706E-2</c:v>
                </c:pt>
                <c:pt idx="2356">
                  <c:v>2.7536697659030902E-2</c:v>
                </c:pt>
                <c:pt idx="2357">
                  <c:v>2.753204723896744E-2</c:v>
                </c:pt>
                <c:pt idx="2358">
                  <c:v>2.7527395161012234E-2</c:v>
                </c:pt>
                <c:pt idx="2359">
                  <c:v>2.7522741425175763E-2</c:v>
                </c:pt>
                <c:pt idx="2360">
                  <c:v>2.7520227249497802E-2</c:v>
                </c:pt>
                <c:pt idx="2361">
                  <c:v>2.7515568782066638E-2</c:v>
                </c:pt>
                <c:pt idx="2362">
                  <c:v>2.7510908656592743E-2</c:v>
                </c:pt>
                <c:pt idx="2363">
                  <c:v>2.7506959178471114E-2</c:v>
                </c:pt>
                <c:pt idx="2364">
                  <c:v>2.7501583431563156E-2</c:v>
                </c:pt>
                <c:pt idx="2365">
                  <c:v>2.7494784195300794E-2</c:v>
                </c:pt>
                <c:pt idx="2366">
                  <c:v>2.749225157450488E-2</c:v>
                </c:pt>
                <c:pt idx="2367">
                  <c:v>2.7488293575088616E-2</c:v>
                </c:pt>
                <c:pt idx="2368">
                  <c:v>2.7482913085512466E-2</c:v>
                </c:pt>
                <c:pt idx="2369">
                  <c:v>2.7476112885904281E-2</c:v>
                </c:pt>
                <c:pt idx="2370">
                  <c:v>2.747002283448963E-2</c:v>
                </c:pt>
                <c:pt idx="2371">
                  <c:v>2.7465350150023535E-2</c:v>
                </c:pt>
                <c:pt idx="2372">
                  <c:v>2.7460675807957857E-2</c:v>
                </c:pt>
                <c:pt idx="2373">
                  <c:v>2.7455999808304519E-2</c:v>
                </c:pt>
                <c:pt idx="2374">
                  <c:v>2.7452029305107227E-2</c:v>
                </c:pt>
                <c:pt idx="2375">
                  <c:v>2.744734951755327E-2</c:v>
                </c:pt>
                <c:pt idx="2376">
                  <c:v>2.7442668072381531E-2</c:v>
                </c:pt>
                <c:pt idx="2377">
                  <c:v>2.7437984969603875E-2</c:v>
                </c:pt>
                <c:pt idx="2378">
                  <c:v>2.7433300209232157E-2</c:v>
                </c:pt>
                <c:pt idx="2379">
                  <c:v>2.7427909001684046E-2</c:v>
                </c:pt>
                <c:pt idx="2380">
                  <c:v>2.7423221399239053E-2</c:v>
                </c:pt>
                <c:pt idx="2381">
                  <c:v>2.7418532139299144E-2</c:v>
                </c:pt>
                <c:pt idx="2382">
                  <c:v>2.7413874258058343E-2</c:v>
                </c:pt>
                <c:pt idx="2383">
                  <c:v>2.7409851543859672E-2</c:v>
                </c:pt>
                <c:pt idx="2384">
                  <c:v>2.7405156838164708E-2</c:v>
                </c:pt>
                <c:pt idx="2385">
                  <c:v>2.7400460474956933E-2</c:v>
                </c:pt>
                <c:pt idx="2386">
                  <c:v>2.739307712680648E-2</c:v>
                </c:pt>
                <c:pt idx="2387">
                  <c:v>2.7389690322657204E-2</c:v>
                </c:pt>
                <c:pt idx="2388">
                  <c:v>2.7385660910827149E-2</c:v>
                </c:pt>
                <c:pt idx="2389">
                  <c:v>2.7380958391343947E-2</c:v>
                </c:pt>
                <c:pt idx="2390">
                  <c:v>2.7376254214469167E-2</c:v>
                </c:pt>
                <c:pt idx="2391">
                  <c:v>2.7371548380216951E-2</c:v>
                </c:pt>
                <c:pt idx="2392">
                  <c:v>2.7366840888597012E-2</c:v>
                </c:pt>
                <c:pt idx="2393">
                  <c:v>2.7362131739621272E-2</c:v>
                </c:pt>
                <c:pt idx="2394">
                  <c:v>2.7357420933301214E-2</c:v>
                </c:pt>
                <c:pt idx="2395">
                  <c:v>2.7352708469649645E-2</c:v>
                </c:pt>
                <c:pt idx="2396">
                  <c:v>2.7352174627729611E-2</c:v>
                </c:pt>
                <c:pt idx="2397">
                  <c:v>2.734675979041996E-2</c:v>
                </c:pt>
                <c:pt idx="2398">
                  <c:v>2.7342039983335443E-2</c:v>
                </c:pt>
                <c:pt idx="2399">
                  <c:v>2.7337318518647406E-2</c:v>
                </c:pt>
                <c:pt idx="2400">
                  <c:v>2.7330510964457433E-2</c:v>
                </c:pt>
                <c:pt idx="2401">
                  <c:v>2.7325787608183456E-2</c:v>
                </c:pt>
                <c:pt idx="2402">
                  <c:v>2.7321062594533606E-2</c:v>
                </c:pt>
                <c:pt idx="2403">
                  <c:v>2.7316335923519237E-2</c:v>
                </c:pt>
                <c:pt idx="2404">
                  <c:v>2.7311607595150833E-2</c:v>
                </c:pt>
                <c:pt idx="2405">
                  <c:v>2.7308954921572502E-2</c:v>
                </c:pt>
                <c:pt idx="2406">
                  <c:v>2.7304221854013978E-2</c:v>
                </c:pt>
                <c:pt idx="2407">
                  <c:v>2.7299487128949917E-2</c:v>
                </c:pt>
                <c:pt idx="2408">
                  <c:v>2.7294750746392794E-2</c:v>
                </c:pt>
                <c:pt idx="2409">
                  <c:v>2.7287941093438146E-2</c:v>
                </c:pt>
                <c:pt idx="2410">
                  <c:v>2.7283202821203681E-2</c:v>
                </c:pt>
                <c:pt idx="2411">
                  <c:v>2.7278462891698614E-2</c:v>
                </c:pt>
                <c:pt idx="2412">
                  <c:v>2.7276477732233427E-2</c:v>
                </c:pt>
                <c:pt idx="2413">
                  <c:v>2.7271043971636617E-2</c:v>
                </c:pt>
                <c:pt idx="2414">
                  <c:v>2.7266297644375506E-2</c:v>
                </c:pt>
                <c:pt idx="2415">
                  <c:v>2.7262237324228545E-2</c:v>
                </c:pt>
                <c:pt idx="2416">
                  <c:v>2.7256800017639679E-2</c:v>
                </c:pt>
                <c:pt idx="2417">
                  <c:v>2.7249988512672164E-2</c:v>
                </c:pt>
                <c:pt idx="2418">
                  <c:v>2.7247295761366929E-2</c:v>
                </c:pt>
                <c:pt idx="2419">
                  <c:v>2.7243226909194725E-2</c:v>
                </c:pt>
                <c:pt idx="2420">
                  <c:v>2.7237784875654387E-2</c:v>
                </c:pt>
                <c:pt idx="2421">
                  <c:v>2.7230972449431821E-2</c:v>
                </c:pt>
                <c:pt idx="2422">
                  <c:v>2.7224845522205127E-2</c:v>
                </c:pt>
                <c:pt idx="2423">
                  <c:v>2.7220086658004301E-2</c:v>
                </c:pt>
                <c:pt idx="2424">
                  <c:v>2.721532613681114E-2</c:v>
                </c:pt>
                <c:pt idx="2425">
                  <c:v>2.7210563958638013E-2</c:v>
                </c:pt>
                <c:pt idx="2426">
                  <c:v>2.7206482609767983E-2</c:v>
                </c:pt>
                <c:pt idx="2427">
                  <c:v>2.7201716641635308E-2</c:v>
                </c:pt>
                <c:pt idx="2428">
                  <c:v>2.7196949016495796E-2</c:v>
                </c:pt>
                <c:pt idx="2429">
                  <c:v>2.7192179734362179E-2</c:v>
                </c:pt>
                <c:pt idx="2430">
                  <c:v>2.718740879524632E-2</c:v>
                </c:pt>
                <c:pt idx="2431">
                  <c:v>2.7181956093671345E-2</c:v>
                </c:pt>
                <c:pt idx="2432">
                  <c:v>2.7177182316966138E-2</c:v>
                </c:pt>
                <c:pt idx="2433">
                  <c:v>2.7172406883374592E-2</c:v>
                </c:pt>
                <c:pt idx="2434">
                  <c:v>2.7166947216160794E-2</c:v>
                </c:pt>
                <c:pt idx="2435">
                  <c:v>2.7163529245345777E-2</c:v>
                </c:pt>
                <c:pt idx="2436">
                  <c:v>2.715874836458505E-2</c:v>
                </c:pt>
                <c:pt idx="2437">
                  <c:v>2.7153965826925086E-2</c:v>
                </c:pt>
                <c:pt idx="2438">
                  <c:v>2.7149181632377745E-2</c:v>
                </c:pt>
                <c:pt idx="2439">
                  <c:v>2.7143719487889177E-2</c:v>
                </c:pt>
                <c:pt idx="2440">
                  <c:v>2.7138932456428445E-2</c:v>
                </c:pt>
                <c:pt idx="2441">
                  <c:v>2.7134143768177205E-2</c:v>
                </c:pt>
                <c:pt idx="2442">
                  <c:v>2.7129353423146062E-2</c:v>
                </c:pt>
                <c:pt idx="2443">
                  <c:v>2.712456142134782E-2</c:v>
                </c:pt>
                <c:pt idx="2444">
                  <c:v>2.7119767762793959E-2</c:v>
                </c:pt>
                <c:pt idx="2445">
                  <c:v>2.7114972447496846E-2</c:v>
                </c:pt>
                <c:pt idx="2446">
                  <c:v>2.7110175475467527E-2</c:v>
                </c:pt>
                <c:pt idx="2447">
                  <c:v>2.7105376846718803E-2</c:v>
                </c:pt>
                <c:pt idx="2448">
                  <c:v>2.7104608378294079E-2</c:v>
                </c:pt>
                <c:pt idx="2449">
                  <c:v>2.7099132109426872E-2</c:v>
                </c:pt>
                <c:pt idx="2450">
                  <c:v>2.7094326123103554E-2</c:v>
                </c:pt>
                <c:pt idx="2451">
                  <c:v>2.7089518479808901E-2</c:v>
                </c:pt>
                <c:pt idx="2452">
                  <c:v>2.7082699019757656E-2</c:v>
                </c:pt>
                <c:pt idx="2453">
                  <c:v>2.7077889495692963E-2</c:v>
                </c:pt>
                <c:pt idx="2454">
                  <c:v>2.7073078314873104E-2</c:v>
                </c:pt>
                <c:pt idx="2455">
                  <c:v>2.7068265477308992E-2</c:v>
                </c:pt>
                <c:pt idx="2456">
                  <c:v>2.7063450983013732E-2</c:v>
                </c:pt>
                <c:pt idx="2457">
                  <c:v>2.7060637824343918E-2</c:v>
                </c:pt>
                <c:pt idx="2458">
                  <c:v>2.7055818582596744E-2</c:v>
                </c:pt>
                <c:pt idx="2459">
                  <c:v>2.7050997683976653E-2</c:v>
                </c:pt>
                <c:pt idx="2460">
                  <c:v>2.7046175128496538E-2</c:v>
                </c:pt>
                <c:pt idx="2461">
                  <c:v>2.7039353660986542E-2</c:v>
                </c:pt>
                <c:pt idx="2462">
                  <c:v>2.70345292265547E-2</c:v>
                </c:pt>
                <c:pt idx="2463">
                  <c:v>2.7029703135476455E-2</c:v>
                </c:pt>
                <c:pt idx="2464">
                  <c:v>2.7028197010491611E-2</c:v>
                </c:pt>
                <c:pt idx="2465">
                  <c:v>2.7022701858383652E-2</c:v>
                </c:pt>
                <c:pt idx="2466">
                  <c:v>2.7017206604143043E-2</c:v>
                </c:pt>
                <c:pt idx="2467">
                  <c:v>2.7013038077573211E-2</c:v>
                </c:pt>
                <c:pt idx="2468">
                  <c:v>2.7007542909303427E-2</c:v>
                </c:pt>
                <c:pt idx="2469">
                  <c:v>2.7002711373045898E-2</c:v>
                </c:pt>
                <c:pt idx="2470">
                  <c:v>2.6997880593678837E-2</c:v>
                </c:pt>
                <c:pt idx="2471">
                  <c:v>2.6993050983283789E-2</c:v>
                </c:pt>
                <c:pt idx="2472">
                  <c:v>2.6988885498584005E-2</c:v>
                </c:pt>
                <c:pt idx="2473">
                  <c:v>2.6983396917711018E-2</c:v>
                </c:pt>
                <c:pt idx="2474">
                  <c:v>2.6975923599809867E-2</c:v>
                </c:pt>
                <c:pt idx="2475">
                  <c:v>2.6971102614850934E-2</c:v>
                </c:pt>
                <c:pt idx="2476">
                  <c:v>2.6966284724780298E-2</c:v>
                </c:pt>
                <c:pt idx="2477">
                  <c:v>2.6961470350586488E-2</c:v>
                </c:pt>
                <c:pt idx="2478">
                  <c:v>2.6956659913257575E-2</c:v>
                </c:pt>
                <c:pt idx="2479">
                  <c:v>2.6952516697438839E-2</c:v>
                </c:pt>
                <c:pt idx="2480">
                  <c:v>2.6947715583245855E-2</c:v>
                </c:pt>
                <c:pt idx="2481">
                  <c:v>2.6942919691647686E-2</c:v>
                </c:pt>
                <c:pt idx="2482">
                  <c:v>2.6938129441343724E-2</c:v>
                </c:pt>
                <c:pt idx="2483">
                  <c:v>2.6932681513800363E-2</c:v>
                </c:pt>
                <c:pt idx="2484">
                  <c:v>2.6927221522298806E-2</c:v>
                </c:pt>
                <c:pt idx="2485">
                  <c:v>2.6923132446130586E-2</c:v>
                </c:pt>
                <c:pt idx="2486">
                  <c:v>2.6917688738514918E-2</c:v>
                </c:pt>
                <c:pt idx="2487">
                  <c:v>2.6914277463479002E-2</c:v>
                </c:pt>
                <c:pt idx="2488">
                  <c:v>2.6909529853427025E-2</c:v>
                </c:pt>
                <c:pt idx="2489">
                  <c:v>2.690479081546104E-2</c:v>
                </c:pt>
                <c:pt idx="2490">
                  <c:v>2.6900060766621874E-2</c:v>
                </c:pt>
                <c:pt idx="2491">
                  <c:v>2.6891973680796828E-2</c:v>
                </c:pt>
                <c:pt idx="2492">
                  <c:v>2.6889289708928499E-2</c:v>
                </c:pt>
                <c:pt idx="2493">
                  <c:v>2.6884588516118073E-2</c:v>
                </c:pt>
                <c:pt idx="2494">
                  <c:v>2.6879896612139766E-2</c:v>
                </c:pt>
                <c:pt idx="2495">
                  <c:v>2.6875213996928143E-2</c:v>
                </c:pt>
                <c:pt idx="2496">
                  <c:v>2.6870540670415995E-2</c:v>
                </c:pt>
                <c:pt idx="2497">
                  <c:v>2.6865876632540961E-2</c:v>
                </c:pt>
                <c:pt idx="2498">
                  <c:v>2.6861221883237158E-2</c:v>
                </c:pt>
                <c:pt idx="2499">
                  <c:v>2.6856576422440902E-2</c:v>
                </c:pt>
                <c:pt idx="2500">
                  <c:v>2.6854616653942915E-2</c:v>
                </c:pt>
                <c:pt idx="2501">
                  <c:v>2.6849321535573241E-2</c:v>
                </c:pt>
                <c:pt idx="2502">
                  <c:v>2.6844704904551986E-2</c:v>
                </c:pt>
                <c:pt idx="2503">
                  <c:v>2.684009756400442E-2</c:v>
                </c:pt>
                <c:pt idx="2504">
                  <c:v>2.6831535080350723E-2</c:v>
                </c:pt>
                <c:pt idx="2505">
                  <c:v>2.6831581563135632E-2</c:v>
                </c:pt>
                <c:pt idx="2506">
                  <c:v>2.6826331284560471E-2</c:v>
                </c:pt>
                <c:pt idx="2507">
                  <c:v>2.6821761105262118E-2</c:v>
                </c:pt>
                <c:pt idx="2508">
                  <c:v>2.6817872001418365E-2</c:v>
                </c:pt>
                <c:pt idx="2509">
                  <c:v>2.681264861705249E-2</c:v>
                </c:pt>
                <c:pt idx="2510">
                  <c:v>2.6808106308012884E-2</c:v>
                </c:pt>
                <c:pt idx="2511">
                  <c:v>2.6803573288931057E-2</c:v>
                </c:pt>
                <c:pt idx="2512">
                  <c:v>2.6799049559742192E-2</c:v>
                </c:pt>
                <c:pt idx="2513">
                  <c:v>2.6794535120384069E-2</c:v>
                </c:pt>
                <c:pt idx="2514">
                  <c:v>2.6790029970792308E-2</c:v>
                </c:pt>
                <c:pt idx="2515">
                  <c:v>2.678553411090296E-2</c:v>
                </c:pt>
                <c:pt idx="2516">
                  <c:v>2.6782396448132351E-2</c:v>
                </c:pt>
                <c:pt idx="2517">
                  <c:v>2.6774546389815475E-2</c:v>
                </c:pt>
                <c:pt idx="2518">
                  <c:v>2.6772102268815951E-2</c:v>
                </c:pt>
                <c:pt idx="2519">
                  <c:v>2.6768318988842101E-2</c:v>
                </c:pt>
                <c:pt idx="2520">
                  <c:v>2.6763194154777101E-2</c:v>
                </c:pt>
                <c:pt idx="2521">
                  <c:v>2.6758754031775724E-2</c:v>
                </c:pt>
                <c:pt idx="2522">
                  <c:v>2.6754323198034301E-2</c:v>
                </c:pt>
                <c:pt idx="2523">
                  <c:v>2.6749901653491479E-2</c:v>
                </c:pt>
                <c:pt idx="2524">
                  <c:v>2.6746166502212086E-2</c:v>
                </c:pt>
                <c:pt idx="2525">
                  <c:v>2.6741086431752749E-2</c:v>
                </c:pt>
                <c:pt idx="2526">
                  <c:v>2.6733982285518831E-2</c:v>
                </c:pt>
                <c:pt idx="2527">
                  <c:v>2.6729596537363027E-2</c:v>
                </c:pt>
                <c:pt idx="2528">
                  <c:v>2.6725220075162651E-2</c:v>
                </c:pt>
                <c:pt idx="2529">
                  <c:v>2.6720852898856319E-2</c:v>
                </c:pt>
                <c:pt idx="2530">
                  <c:v>2.6717173890335452E-2</c:v>
                </c:pt>
                <c:pt idx="2531">
                  <c:v>2.6712825628392414E-2</c:v>
                </c:pt>
                <c:pt idx="2532">
                  <c:v>2.6708486652895713E-2</c:v>
                </c:pt>
                <c:pt idx="2533">
                  <c:v>2.6706877278971253E-2</c:v>
                </c:pt>
                <c:pt idx="2534">
                  <c:v>2.6699836560997562E-2</c:v>
                </c:pt>
                <c:pt idx="2535">
                  <c:v>2.6694844841433703E-2</c:v>
                </c:pt>
                <c:pt idx="2536">
                  <c:v>2.6689382815299909E-2</c:v>
                </c:pt>
                <c:pt idx="2537">
                  <c:v>2.6686249773396956E-2</c:v>
                </c:pt>
                <c:pt idx="2538">
                  <c:v>2.6681966167442148E-2</c:v>
                </c:pt>
                <c:pt idx="2539">
                  <c:v>2.6678373839854365E-2</c:v>
                </c:pt>
                <c:pt idx="2540">
                  <c:v>2.6674109153764818E-2</c:v>
                </c:pt>
                <c:pt idx="2541">
                  <c:v>2.6669853753584456E-2</c:v>
                </c:pt>
                <c:pt idx="2542">
                  <c:v>2.6665607639252228E-2</c:v>
                </c:pt>
                <c:pt idx="2543">
                  <c:v>2.6661370810710596E-2</c:v>
                </c:pt>
                <c:pt idx="2544">
                  <c:v>2.6656459520892576E-2</c:v>
                </c:pt>
                <c:pt idx="2545">
                  <c:v>2.6652240910783376E-2</c:v>
                </c:pt>
                <c:pt idx="2546">
                  <c:v>2.6648031585560412E-2</c:v>
                </c:pt>
                <c:pt idx="2547">
                  <c:v>2.6643831545164493E-2</c:v>
                </c:pt>
                <c:pt idx="2548">
                  <c:v>2.6639640789540866E-2</c:v>
                </c:pt>
                <c:pt idx="2549">
                  <c:v>2.6635459318629463E-2</c:v>
                </c:pt>
                <c:pt idx="2550">
                  <c:v>2.6631287132372432E-2</c:v>
                </c:pt>
                <c:pt idx="2551">
                  <c:v>2.6627124230712361E-2</c:v>
                </c:pt>
                <c:pt idx="2552">
                  <c:v>2.6626404250237642E-2</c:v>
                </c:pt>
                <c:pt idx="2553">
                  <c:v>2.6621574489666476E-2</c:v>
                </c:pt>
                <c:pt idx="2554">
                  <c:v>2.6617440879969784E-2</c:v>
                </c:pt>
                <c:pt idx="2555">
                  <c:v>2.6613316557541122E-2</c:v>
                </c:pt>
                <c:pt idx="2556">
                  <c:v>2.6607137019973592E-2</c:v>
                </c:pt>
                <c:pt idx="2557">
                  <c:v>2.6605784440583501E-2</c:v>
                </c:pt>
                <c:pt idx="2558">
                  <c:v>2.6600999313267943E-2</c:v>
                </c:pt>
                <c:pt idx="2559">
                  <c:v>2.6593201786169415E-2</c:v>
                </c:pt>
                <c:pt idx="2560">
                  <c:v>2.6592834252353852E-2</c:v>
                </c:pt>
                <c:pt idx="2561">
                  <c:v>2.6588765652303687E-2</c:v>
                </c:pt>
                <c:pt idx="2562">
                  <c:v>2.6585396826327753E-2</c:v>
                </c:pt>
                <c:pt idx="2563">
                  <c:v>2.6580656312731085E-2</c:v>
                </c:pt>
                <c:pt idx="2564">
                  <c:v>2.6576615573094139E-2</c:v>
                </c:pt>
                <c:pt idx="2565">
                  <c:v>2.6572584120146233E-2</c:v>
                </c:pt>
                <c:pt idx="2566">
                  <c:v>2.6568561953832493E-2</c:v>
                </c:pt>
                <c:pt idx="2567">
                  <c:v>2.6564549074094154E-2</c:v>
                </c:pt>
                <c:pt idx="2568">
                  <c:v>2.656054548087634E-2</c:v>
                </c:pt>
                <c:pt idx="2569">
                  <c:v>2.6556551174121153E-2</c:v>
                </c:pt>
                <c:pt idx="2570">
                  <c:v>2.6552566153773282E-2</c:v>
                </c:pt>
                <c:pt idx="2571">
                  <c:v>2.6548590419775264E-2</c:v>
                </c:pt>
                <c:pt idx="2572">
                  <c:v>2.6545318155160536E-2</c:v>
                </c:pt>
                <c:pt idx="2573">
                  <c:v>2.6540666810607121E-2</c:v>
                </c:pt>
                <c:pt idx="2574">
                  <c:v>2.6536718935324652E-2</c:v>
                </c:pt>
                <c:pt idx="2575">
                  <c:v>2.6532780346169512E-2</c:v>
                </c:pt>
                <c:pt idx="2576">
                  <c:v>2.6529546724676365E-2</c:v>
                </c:pt>
                <c:pt idx="2577">
                  <c:v>2.652493102601609E-2</c:v>
                </c:pt>
                <c:pt idx="2578">
                  <c:v>2.6518235256616795E-2</c:v>
                </c:pt>
                <c:pt idx="2579">
                  <c:v>2.6514332300805434E-2</c:v>
                </c:pt>
                <c:pt idx="2580">
                  <c:v>2.6510438627976855E-2</c:v>
                </c:pt>
                <c:pt idx="2581">
                  <c:v>2.6506554238076296E-2</c:v>
                </c:pt>
                <c:pt idx="2582">
                  <c:v>2.6503376799719088E-2</c:v>
                </c:pt>
                <c:pt idx="2583">
                  <c:v>2.6499511355909656E-2</c:v>
                </c:pt>
                <c:pt idx="2584">
                  <c:v>2.6498449623387082E-2</c:v>
                </c:pt>
                <c:pt idx="2585">
                  <c:v>2.6491808318687943E-2</c:v>
                </c:pt>
                <c:pt idx="2586">
                  <c:v>2.6487970725168938E-2</c:v>
                </c:pt>
                <c:pt idx="2587">
                  <c:v>2.6483442837170097E-2</c:v>
                </c:pt>
                <c:pt idx="2588">
                  <c:v>2.6479623426272927E-2</c:v>
                </c:pt>
                <c:pt idx="2589">
                  <c:v>2.6475813297877598E-2</c:v>
                </c:pt>
                <c:pt idx="2590">
                  <c:v>2.6472012451931995E-2</c:v>
                </c:pt>
                <c:pt idx="2591">
                  <c:v>2.6468922006361351E-2</c:v>
                </c:pt>
                <c:pt idx="2592">
                  <c:v>2.6465140111987421E-2</c:v>
                </c:pt>
                <c:pt idx="2593">
                  <c:v>2.6461367500619063E-2</c:v>
                </c:pt>
                <c:pt idx="2594">
                  <c:v>2.6457604172205329E-2</c:v>
                </c:pt>
                <c:pt idx="2595">
                  <c:v>2.6450135797127853E-2</c:v>
                </c:pt>
                <c:pt idx="2596">
                  <c:v>2.6448503307421788E-2</c:v>
                </c:pt>
                <c:pt idx="2597">
                  <c:v>2.644477180588194E-2</c:v>
                </c:pt>
                <c:pt idx="2598">
                  <c:v>2.6439814534741649E-2</c:v>
                </c:pt>
                <c:pt idx="2599">
                  <c:v>2.6437336650920778E-2</c:v>
                </c:pt>
                <c:pt idx="2600">
                  <c:v>2.6433632997397129E-2</c:v>
                </c:pt>
                <c:pt idx="2601">
                  <c:v>2.6429938626441603E-2</c:v>
                </c:pt>
                <c:pt idx="2602">
                  <c:v>2.6425022216850398E-2</c:v>
                </c:pt>
                <c:pt idx="2603">
                  <c:v>2.6423283780605399E-2</c:v>
                </c:pt>
                <c:pt idx="2604">
                  <c:v>2.6420324169517843E-2</c:v>
                </c:pt>
                <c:pt idx="2605">
                  <c:v>2.6416667721337089E-2</c:v>
                </c:pt>
                <c:pt idx="2606">
                  <c:v>2.6413020556889683E-2</c:v>
                </c:pt>
                <c:pt idx="2607">
                  <c:v>2.640938267612479E-2</c:v>
                </c:pt>
                <c:pt idx="2608">
                  <c:v>2.6405045971829643E-2</c:v>
                </c:pt>
                <c:pt idx="2609">
                  <c:v>2.640142625889064E-2</c:v>
                </c:pt>
                <c:pt idx="2610">
                  <c:v>2.6396785982308862E-2</c:v>
                </c:pt>
                <c:pt idx="2611">
                  <c:v>2.6394214681420804E-2</c:v>
                </c:pt>
                <c:pt idx="2612">
                  <c:v>2.6390622816789944E-2</c:v>
                </c:pt>
                <c:pt idx="2613">
                  <c:v>2.638723936385013E-2</c:v>
                </c:pt>
                <c:pt idx="2614">
                  <c:v>2.6384177449571486E-2</c:v>
                </c:pt>
                <c:pt idx="2615">
                  <c:v>2.6380613836429517E-2</c:v>
                </c:pt>
                <c:pt idx="2616">
                  <c:v>2.6377263956177566E-2</c:v>
                </c:pt>
                <c:pt idx="2617">
                  <c:v>2.6372802732679099E-2</c:v>
                </c:pt>
                <c:pt idx="2618">
                  <c:v>2.6369266563316961E-2</c:v>
                </c:pt>
                <c:pt idx="2619">
                  <c:v>2.6365739676325543E-2</c:v>
                </c:pt>
                <c:pt idx="2620">
                  <c:v>2.6362222071656796E-2</c:v>
                </c:pt>
                <c:pt idx="2621">
                  <c:v>2.6360140531724491E-2</c:v>
                </c:pt>
                <c:pt idx="2622">
                  <c:v>2.6355928471994781E-2</c:v>
                </c:pt>
                <c:pt idx="2623">
                  <c:v>2.635243912327612E-2</c:v>
                </c:pt>
                <c:pt idx="2624">
                  <c:v>2.6348959057387614E-2</c:v>
                </c:pt>
                <c:pt idx="2625">
                  <c:v>2.6345488274281476E-2</c:v>
                </c:pt>
                <c:pt idx="2626">
                  <c:v>2.6342026773908185E-2</c:v>
                </c:pt>
                <c:pt idx="2627">
                  <c:v>2.6338574556220382E-2</c:v>
                </c:pt>
                <c:pt idx="2628">
                  <c:v>2.6335131621168545E-2</c:v>
                </c:pt>
                <c:pt idx="2629">
                  <c:v>2.633120820468467E-2</c:v>
                </c:pt>
                <c:pt idx="2630">
                  <c:v>2.6325634036179307E-2</c:v>
                </c:pt>
                <c:pt idx="2631">
                  <c:v>2.6323423642430212E-2</c:v>
                </c:pt>
                <c:pt idx="2632">
                  <c:v>2.63200170063001E-2</c:v>
                </c:pt>
                <c:pt idx="2633">
                  <c:v>2.6316619651162228E-2</c:v>
                </c:pt>
                <c:pt idx="2634">
                  <c:v>2.6310357741851923E-2</c:v>
                </c:pt>
                <c:pt idx="2635">
                  <c:v>2.6309852783668628E-2</c:v>
                </c:pt>
                <c:pt idx="2636">
                  <c:v>2.6306002669917738E-2</c:v>
                </c:pt>
                <c:pt idx="2637">
                  <c:v>2.6303123039576524E-2</c:v>
                </c:pt>
                <c:pt idx="2638">
                  <c:v>2.6299772088687886E-2</c:v>
                </c:pt>
                <c:pt idx="2639">
                  <c:v>2.6297151159556428E-2</c:v>
                </c:pt>
                <c:pt idx="2640">
                  <c:v>2.6291901583894165E-2</c:v>
                </c:pt>
                <c:pt idx="2641">
                  <c:v>2.6289774920097785E-2</c:v>
                </c:pt>
                <c:pt idx="2642">
                  <c:v>2.6287183098345879E-2</c:v>
                </c:pt>
                <c:pt idx="2643">
                  <c:v>2.6283156543970641E-2</c:v>
                </c:pt>
                <c:pt idx="2644">
                  <c:v>2.6279861276649212E-2</c:v>
                </c:pt>
                <c:pt idx="2645">
                  <c:v>2.6276575289760906E-2</c:v>
                </c:pt>
                <c:pt idx="2646">
                  <c:v>2.6273298583260489E-2</c:v>
                </c:pt>
                <c:pt idx="2647">
                  <c:v>2.6268841024742199E-2</c:v>
                </c:pt>
                <c:pt idx="2648">
                  <c:v>2.6265583777879249E-2</c:v>
                </c:pt>
                <c:pt idx="2649">
                  <c:v>2.6262335810562712E-2</c:v>
                </c:pt>
                <c:pt idx="2650">
                  <c:v>2.6259097122747543E-2</c:v>
                </c:pt>
                <c:pt idx="2651">
                  <c:v>2.6255867714390899E-2</c:v>
                </c:pt>
                <c:pt idx="2652">
                  <c:v>2.6252647585446414E-2</c:v>
                </c:pt>
                <c:pt idx="2653">
                  <c:v>2.6249436735869918E-2</c:v>
                </c:pt>
                <c:pt idx="2654">
                  <c:v>2.6246235165617693E-2</c:v>
                </c:pt>
                <c:pt idx="2655">
                  <c:v>2.6243770423003351E-2</c:v>
                </c:pt>
                <c:pt idx="2656">
                  <c:v>2.6242044035029628E-2</c:v>
                </c:pt>
                <c:pt idx="2657">
                  <c:v>2.6238871601831314E-2</c:v>
                </c:pt>
                <c:pt idx="2658">
                  <c:v>2.6235708449870082E-2</c:v>
                </c:pt>
                <c:pt idx="2659">
                  <c:v>2.6232554579101189E-2</c:v>
                </c:pt>
                <c:pt idx="2660">
                  <c:v>2.6227783244471375E-2</c:v>
                </c:pt>
                <c:pt idx="2661">
                  <c:v>2.6224650151510345E-2</c:v>
                </c:pt>
                <c:pt idx="2662">
                  <c:v>2.6221526338899358E-2</c:v>
                </c:pt>
                <c:pt idx="2663">
                  <c:v>2.6218411806597352E-2</c:v>
                </c:pt>
                <c:pt idx="2664">
                  <c:v>2.6217502020005053E-2</c:v>
                </c:pt>
                <c:pt idx="2665">
                  <c:v>2.6214407365322004E-2</c:v>
                </c:pt>
                <c:pt idx="2666">
                  <c:v>2.6211321992900799E-2</c:v>
                </c:pt>
                <c:pt idx="2667">
                  <c:v>2.6208245902697165E-2</c:v>
                </c:pt>
                <c:pt idx="2668">
                  <c:v>2.6202978348196682E-2</c:v>
                </c:pt>
                <c:pt idx="2669">
                  <c:v>2.619991949683606E-2</c:v>
                </c:pt>
                <c:pt idx="2670">
                  <c:v>2.6196869925483025E-2</c:v>
                </c:pt>
                <c:pt idx="2671">
                  <c:v>2.6193829634093887E-2</c:v>
                </c:pt>
                <c:pt idx="2672">
                  <c:v>2.6193004683423844E-2</c:v>
                </c:pt>
                <c:pt idx="2673">
                  <c:v>2.6189984285614993E-2</c:v>
                </c:pt>
                <c:pt idx="2674">
                  <c:v>2.6186973169721163E-2</c:v>
                </c:pt>
                <c:pt idx="2675">
                  <c:v>2.618470818180221E-2</c:v>
                </c:pt>
                <c:pt idx="2676">
                  <c:v>2.6180978783507954E-2</c:v>
                </c:pt>
                <c:pt idx="2677">
                  <c:v>2.6175782762639602E-2</c:v>
                </c:pt>
                <c:pt idx="2678">
                  <c:v>2.6175021524442552E-2</c:v>
                </c:pt>
                <c:pt idx="2679">
                  <c:v>2.6172795455086544E-2</c:v>
                </c:pt>
                <c:pt idx="2680">
                  <c:v>2.6169101392188879E-2</c:v>
                </c:pt>
                <c:pt idx="2681">
                  <c:v>2.6163937108958916E-2</c:v>
                </c:pt>
                <c:pt idx="2682">
                  <c:v>2.6160259221505097E-2</c:v>
                </c:pt>
                <c:pt idx="2683">
                  <c:v>2.6157329835070575E-2</c:v>
                </c:pt>
                <c:pt idx="2684">
                  <c:v>2.6154409727368117E-2</c:v>
                </c:pt>
                <c:pt idx="2685">
                  <c:v>2.6151498898357325E-2</c:v>
                </c:pt>
                <c:pt idx="2686">
                  <c:v>2.6149338830404403E-2</c:v>
                </c:pt>
                <c:pt idx="2687">
                  <c:v>2.6146447012758291E-2</c:v>
                </c:pt>
                <c:pt idx="2688">
                  <c:v>2.6146534833485422E-2</c:v>
                </c:pt>
                <c:pt idx="2689">
                  <c:v>2.6140691215204744E-2</c:v>
                </c:pt>
                <c:pt idx="2690">
                  <c:v>2.6137827235218243E-2</c:v>
                </c:pt>
                <c:pt idx="2691">
                  <c:v>2.6134228774562982E-2</c:v>
                </c:pt>
                <c:pt idx="2692">
                  <c:v>2.6131382895268562E-2</c:v>
                </c:pt>
                <c:pt idx="2693">
                  <c:v>2.6128546294346938E-2</c:v>
                </c:pt>
                <c:pt idx="2694">
                  <c:v>2.6125315825942949E-2</c:v>
                </c:pt>
                <c:pt idx="2695">
                  <c:v>2.612364652158888E-2</c:v>
                </c:pt>
                <c:pt idx="2696">
                  <c:v>2.6120838215846175E-2</c:v>
                </c:pt>
                <c:pt idx="2697">
                  <c:v>2.6118039189006362E-2</c:v>
                </c:pt>
                <c:pt idx="2698">
                  <c:v>2.6113659465334539E-2</c:v>
                </c:pt>
                <c:pt idx="2699">
                  <c:v>2.6111325013893839E-2</c:v>
                </c:pt>
                <c:pt idx="2700">
                  <c:v>2.6108949879013417E-2</c:v>
                </c:pt>
                <c:pt idx="2701">
                  <c:v>2.6106187503659464E-2</c:v>
                </c:pt>
                <c:pt idx="2702">
                  <c:v>2.6103434406327376E-2</c:v>
                </c:pt>
                <c:pt idx="2703">
                  <c:v>2.6100690586979385E-2</c:v>
                </c:pt>
                <c:pt idx="2704">
                  <c:v>2.6097956045577277E-2</c:v>
                </c:pt>
                <c:pt idx="2705">
                  <c:v>2.6095230782082403E-2</c:v>
                </c:pt>
                <c:pt idx="2706">
                  <c:v>2.609251479645831E-2</c:v>
                </c:pt>
                <c:pt idx="2707">
                  <c:v>2.6089808088665466E-2</c:v>
                </c:pt>
                <c:pt idx="2708">
                  <c:v>2.6090869627325399E-2</c:v>
                </c:pt>
                <c:pt idx="2709">
                  <c:v>2.6087431396584274E-2</c:v>
                </c:pt>
                <c:pt idx="2710">
                  <c:v>2.6084754402196389E-2</c:v>
                </c:pt>
                <c:pt idx="2711">
                  <c:v>2.6082086688230529E-2</c:v>
                </c:pt>
                <c:pt idx="2712">
                  <c:v>2.6077167228469013E-2</c:v>
                </c:pt>
                <c:pt idx="2713">
                  <c:v>2.6074516658845553E-2</c:v>
                </c:pt>
                <c:pt idx="2714">
                  <c:v>2.6071875367478511E-2</c:v>
                </c:pt>
                <c:pt idx="2715">
                  <c:v>2.6069243354331192E-2</c:v>
                </c:pt>
                <c:pt idx="2716">
                  <c:v>2.6066620619366026E-2</c:v>
                </c:pt>
                <c:pt idx="2717">
                  <c:v>2.6066275291183397E-2</c:v>
                </c:pt>
                <c:pt idx="2718">
                  <c:v>2.6063672539117483E-2</c:v>
                </c:pt>
                <c:pt idx="2719">
                  <c:v>2.6061079067174472E-2</c:v>
                </c:pt>
                <c:pt idx="2720">
                  <c:v>2.6058494875317841E-2</c:v>
                </c:pt>
                <c:pt idx="2721">
                  <c:v>2.6053646115996643E-2</c:v>
                </c:pt>
                <c:pt idx="2722">
                  <c:v>2.6051079049361752E-2</c:v>
                </c:pt>
                <c:pt idx="2723">
                  <c:v>2.6048521260655669E-2</c:v>
                </c:pt>
                <c:pt idx="2724">
                  <c:v>2.604977009232428E-2</c:v>
                </c:pt>
                <c:pt idx="2725">
                  <c:v>2.6046473147462702E-2</c:v>
                </c:pt>
                <c:pt idx="2726">
                  <c:v>2.6043184603933393E-2</c:v>
                </c:pt>
                <c:pt idx="2727">
                  <c:v>2.6041426366116931E-2</c:v>
                </c:pt>
                <c:pt idx="2728">
                  <c:v>2.6038155419177866E-2</c:v>
                </c:pt>
                <c:pt idx="2729">
                  <c:v>2.6035654746458647E-2</c:v>
                </c:pt>
                <c:pt idx="2730">
                  <c:v>2.6033163353465665E-2</c:v>
                </c:pt>
                <c:pt idx="2731">
                  <c:v>2.6030681240161523E-2</c:v>
                </c:pt>
                <c:pt idx="2732">
                  <c:v>2.6028971820488533E-2</c:v>
                </c:pt>
                <c:pt idx="2733">
                  <c:v>2.6025744852481398E-2</c:v>
                </c:pt>
                <c:pt idx="2734">
                  <c:v>2.6019469894342367E-2</c:v>
                </c:pt>
                <c:pt idx="2735">
                  <c:v>2.6017022464181069E-2</c:v>
                </c:pt>
                <c:pt idx="2736">
                  <c:v>2.6014584310133794E-2</c:v>
                </c:pt>
                <c:pt idx="2737">
                  <c:v>2.601215543216874E-2</c:v>
                </c:pt>
                <c:pt idx="2738">
                  <c:v>2.6010501752108287E-2</c:v>
                </c:pt>
                <c:pt idx="2739">
                  <c:v>2.6008091915806789E-2</c:v>
                </c:pt>
                <c:pt idx="2740">
                  <c:v>2.600569135616429E-2</c:v>
                </c:pt>
                <c:pt idx="2741">
                  <c:v>2.6003300073150489E-2</c:v>
                </c:pt>
                <c:pt idx="2742">
                  <c:v>2.600091806672937E-2</c:v>
                </c:pt>
                <c:pt idx="2743">
                  <c:v>2.5997776960206068E-2</c:v>
                </c:pt>
                <c:pt idx="2744">
                  <c:v>2.5995076064467403E-2</c:v>
                </c:pt>
                <c:pt idx="2745">
                  <c:v>2.5993058343361627E-2</c:v>
                </c:pt>
                <c:pt idx="2746">
                  <c:v>2.5990378649446023E-2</c:v>
                </c:pt>
                <c:pt idx="2747">
                  <c:v>2.5989147182373357E-2</c:v>
                </c:pt>
                <c:pt idx="2748">
                  <c:v>2.5986820834823596E-2</c:v>
                </c:pt>
                <c:pt idx="2749">
                  <c:v>2.5984503763638565E-2</c:v>
                </c:pt>
                <c:pt idx="2750">
                  <c:v>2.5982195968785766E-2</c:v>
                </c:pt>
                <c:pt idx="2751">
                  <c:v>2.5978261330618396E-2</c:v>
                </c:pt>
                <c:pt idx="2752">
                  <c:v>2.5976509021276968E-2</c:v>
                </c:pt>
                <c:pt idx="2753">
                  <c:v>2.597422988121046E-2</c:v>
                </c:pt>
                <c:pt idx="2754">
                  <c:v>2.5971960016667947E-2</c:v>
                </c:pt>
                <c:pt idx="2755">
                  <c:v>2.5969699427617631E-2</c:v>
                </c:pt>
                <c:pt idx="2756">
                  <c:v>2.5967448114028156E-2</c:v>
                </c:pt>
                <c:pt idx="2757">
                  <c:v>2.5965206075869933E-2</c:v>
                </c:pt>
                <c:pt idx="2758">
                  <c:v>2.596297331310984E-2</c:v>
                </c:pt>
                <c:pt idx="2759">
                  <c:v>2.5960749825719168E-2</c:v>
                </c:pt>
                <c:pt idx="2760">
                  <c:v>2.5962421077357658E-2</c:v>
                </c:pt>
                <c:pt idx="2761">
                  <c:v>2.5959440895834917E-2</c:v>
                </c:pt>
                <c:pt idx="2762">
                  <c:v>2.5957247255996494E-2</c:v>
                </c:pt>
                <c:pt idx="2763">
                  <c:v>2.5955062894105992E-2</c:v>
                </c:pt>
                <c:pt idx="2764">
                  <c:v>2.5952887810132302E-2</c:v>
                </c:pt>
                <c:pt idx="2765">
                  <c:v>2.5947928652893026E-2</c:v>
                </c:pt>
                <c:pt idx="2766">
                  <c:v>2.5948565475813947E-2</c:v>
                </c:pt>
                <c:pt idx="2767">
                  <c:v>2.5946418225408788E-2</c:v>
                </c:pt>
                <c:pt idx="2768">
                  <c:v>2.5944280252798595E-2</c:v>
                </c:pt>
                <c:pt idx="2769">
                  <c:v>2.5942151557953985E-2</c:v>
                </c:pt>
                <c:pt idx="2770">
                  <c:v>2.5940032140843415E-2</c:v>
                </c:pt>
                <c:pt idx="2771">
                  <c:v>2.5937922001438369E-2</c:v>
                </c:pt>
                <c:pt idx="2772">
                  <c:v>2.5935821139708597E-2</c:v>
                </c:pt>
                <c:pt idx="2773">
                  <c:v>2.5933729555624722E-2</c:v>
                </c:pt>
                <c:pt idx="2774">
                  <c:v>2.593164724915736E-2</c:v>
                </c:pt>
                <c:pt idx="2775">
                  <c:v>2.5929574220276693E-2</c:v>
                </c:pt>
                <c:pt idx="2776">
                  <c:v>2.5929081403478473E-2</c:v>
                </c:pt>
                <c:pt idx="2777">
                  <c:v>2.5926241934718479E-2</c:v>
                </c:pt>
                <c:pt idx="2778">
                  <c:v>2.5923410798862807E-2</c:v>
                </c:pt>
                <c:pt idx="2779">
                  <c:v>2.5922161853092374E-2</c:v>
                </c:pt>
                <c:pt idx="2780">
                  <c:v>2.5919348238654567E-2</c:v>
                </c:pt>
                <c:pt idx="2781">
                  <c:v>2.5918118883924753E-2</c:v>
                </c:pt>
                <c:pt idx="2782">
                  <c:v>2.5915322788099191E-2</c:v>
                </c:pt>
                <c:pt idx="2783">
                  <c:v>2.5913323978871219E-2</c:v>
                </c:pt>
                <c:pt idx="2784">
                  <c:v>2.5912124015532945E-2</c:v>
                </c:pt>
                <c:pt idx="2785">
                  <c:v>2.5909354192369966E-2</c:v>
                </c:pt>
                <c:pt idx="2786">
                  <c:v>2.5904221646257192E-2</c:v>
                </c:pt>
                <c:pt idx="2787">
                  <c:v>2.5902257857183739E-2</c:v>
                </c:pt>
                <c:pt idx="2788">
                  <c:v>2.5900303342639274E-2</c:v>
                </c:pt>
                <c:pt idx="2789">
                  <c:v>2.5898358102599064E-2</c:v>
                </c:pt>
                <c:pt idx="2790">
                  <c:v>2.5897214490195788E-2</c:v>
                </c:pt>
                <c:pt idx="2791">
                  <c:v>2.5895288323885383E-2</c:v>
                </c:pt>
                <c:pt idx="2792">
                  <c:v>2.5893371432668635E-2</c:v>
                </c:pt>
                <c:pt idx="2793">
                  <c:v>2.5891463816518755E-2</c:v>
                </c:pt>
                <c:pt idx="2794">
                  <c:v>2.5889565475409833E-2</c:v>
                </c:pt>
                <c:pt idx="2795">
                  <c:v>2.5886881425424054E-2</c:v>
                </c:pt>
                <c:pt idx="2796">
                  <c:v>2.5884993832724759E-2</c:v>
                </c:pt>
                <c:pt idx="2797">
                  <c:v>2.5883130061187348E-2</c:v>
                </c:pt>
                <c:pt idx="2798">
                  <c:v>2.5881268290481124E-2</c:v>
                </c:pt>
                <c:pt idx="2799">
                  <c:v>2.5880212894559839E-2</c:v>
                </c:pt>
                <c:pt idx="2800">
                  <c:v>2.5878370203146317E-2</c:v>
                </c:pt>
                <c:pt idx="2801">
                  <c:v>2.5876536786592356E-2</c:v>
                </c:pt>
                <c:pt idx="2802">
                  <c:v>2.5874712644872924E-2</c:v>
                </c:pt>
                <c:pt idx="2803">
                  <c:v>2.5872897777960344E-2</c:v>
                </c:pt>
                <c:pt idx="2804">
                  <c:v>2.5870292424395949E-2</c:v>
                </c:pt>
                <c:pt idx="2805">
                  <c:v>2.5868495572838681E-2</c:v>
                </c:pt>
                <c:pt idx="2806">
                  <c:v>2.5866707995344476E-2</c:v>
                </c:pt>
                <c:pt idx="2807">
                  <c:v>2.586492969189037E-2</c:v>
                </c:pt>
                <c:pt idx="2808">
                  <c:v>2.586316066245075E-2</c:v>
                </c:pt>
                <c:pt idx="2809">
                  <c:v>2.5861400906999999E-2</c:v>
                </c:pt>
                <c:pt idx="2810">
                  <c:v>2.5859650425516918E-2</c:v>
                </c:pt>
                <c:pt idx="2811">
                  <c:v>2.5857909217974571E-2</c:v>
                </c:pt>
                <c:pt idx="2812">
                  <c:v>2.5860198452059859E-2</c:v>
                </c:pt>
                <c:pt idx="2813">
                  <c:v>2.5857673537540603E-2</c:v>
                </c:pt>
                <c:pt idx="2814">
                  <c:v>2.5855962313018951E-2</c:v>
                </c:pt>
                <c:pt idx="2815">
                  <c:v>2.5852485733860408E-2</c:v>
                </c:pt>
                <c:pt idx="2816">
                  <c:v>2.5850148504365324E-2</c:v>
                </c:pt>
                <c:pt idx="2817">
                  <c:v>2.5851691418023941E-2</c:v>
                </c:pt>
                <c:pt idx="2818">
                  <c:v>2.5849210179880074E-2</c:v>
                </c:pt>
                <c:pt idx="2819">
                  <c:v>2.5847545337713242E-2</c:v>
                </c:pt>
                <c:pt idx="2820">
                  <c:v>2.5846698523173686E-2</c:v>
                </c:pt>
                <c:pt idx="2821">
                  <c:v>2.5844243482555089E-2</c:v>
                </c:pt>
                <c:pt idx="2822">
                  <c:v>2.5842606469518397E-2</c:v>
                </c:pt>
                <c:pt idx="2823">
                  <c:v>2.5840978732811461E-2</c:v>
                </c:pt>
                <c:pt idx="2824">
                  <c:v>2.5839360272411384E-2</c:v>
                </c:pt>
                <c:pt idx="2825">
                  <c:v>2.5837751088296126E-2</c:v>
                </c:pt>
                <c:pt idx="2826">
                  <c:v>2.5836151180442791E-2</c:v>
                </c:pt>
                <c:pt idx="2827">
                  <c:v>2.5834560548828045E-2</c:v>
                </c:pt>
                <c:pt idx="2828">
                  <c:v>2.5834605548242757E-2</c:v>
                </c:pt>
                <c:pt idx="2829">
                  <c:v>2.5828966616033198E-2</c:v>
                </c:pt>
                <c:pt idx="2830">
                  <c:v>2.5829844311195831E-2</c:v>
                </c:pt>
                <c:pt idx="2831">
                  <c:v>2.582910556971663E-2</c:v>
                </c:pt>
                <c:pt idx="2832">
                  <c:v>2.5826746533562286E-2</c:v>
                </c:pt>
                <c:pt idx="2833">
                  <c:v>2.5825211558915005E-2</c:v>
                </c:pt>
                <c:pt idx="2834">
                  <c:v>2.5823685860352923E-2</c:v>
                </c:pt>
                <c:pt idx="2835">
                  <c:v>2.5822169437854432E-2</c:v>
                </c:pt>
                <c:pt idx="2836">
                  <c:v>2.5821479846263075E-2</c:v>
                </c:pt>
                <c:pt idx="2837">
                  <c:v>2.5819164420961816E-2</c:v>
                </c:pt>
                <c:pt idx="2838">
                  <c:v>2.5814402079513382E-2</c:v>
                </c:pt>
                <c:pt idx="2839">
                  <c:v>2.5812920533046877E-2</c:v>
                </c:pt>
                <c:pt idx="2840">
                  <c:v>2.5811448259878526E-2</c:v>
                </c:pt>
                <c:pt idx="2841">
                  <c:v>2.5809985259984479E-2</c:v>
                </c:pt>
                <c:pt idx="2842">
                  <c:v>2.5809352063266584E-2</c:v>
                </c:pt>
                <c:pt idx="2843">
                  <c:v>2.5807908169396182E-2</c:v>
                </c:pt>
                <c:pt idx="2844">
                  <c:v>2.5809761075337379E-2</c:v>
                </c:pt>
                <c:pt idx="2845">
                  <c:v>2.5805048203277746E-2</c:v>
                </c:pt>
                <c:pt idx="2846">
                  <c:v>2.5803632130989306E-2</c:v>
                </c:pt>
                <c:pt idx="2847">
                  <c:v>2.5801401998302963E-2</c:v>
                </c:pt>
                <c:pt idx="2848">
                  <c:v>2.5800231707630152E-2</c:v>
                </c:pt>
                <c:pt idx="2849">
                  <c:v>2.5798615096384443E-2</c:v>
                </c:pt>
                <c:pt idx="2850">
                  <c:v>2.5797235555083359E-2</c:v>
                </c:pt>
                <c:pt idx="2851">
                  <c:v>2.5796690876481426E-2</c:v>
                </c:pt>
                <c:pt idx="2852">
                  <c:v>2.5795330446832056E-2</c:v>
                </c:pt>
                <c:pt idx="2853">
                  <c:v>2.5793979290888003E-2</c:v>
                </c:pt>
                <c:pt idx="2854">
                  <c:v>2.5792637408632142E-2</c:v>
                </c:pt>
                <c:pt idx="2855">
                  <c:v>2.5791304800044268E-2</c:v>
                </c:pt>
                <c:pt idx="2856">
                  <c:v>2.5789153041299796E-2</c:v>
                </c:pt>
                <c:pt idx="2857">
                  <c:v>2.5787838411164658E-2</c:v>
                </c:pt>
                <c:pt idx="2858">
                  <c:v>2.5786533053982312E-2</c:v>
                </c:pt>
                <c:pt idx="2859">
                  <c:v>2.5785236969729793E-2</c:v>
                </c:pt>
                <c:pt idx="2860">
                  <c:v>2.5783950158392528E-2</c:v>
                </c:pt>
                <c:pt idx="2861">
                  <c:v>2.5782672619951964E-2</c:v>
                </c:pt>
                <c:pt idx="2862">
                  <c:v>2.5781404354390886E-2</c:v>
                </c:pt>
                <c:pt idx="2863">
                  <c:v>2.5780145361690297E-2</c:v>
                </c:pt>
                <c:pt idx="2864">
                  <c:v>2.5783061551840767E-2</c:v>
                </c:pt>
                <c:pt idx="2865">
                  <c:v>2.5780990030851408E-2</c:v>
                </c:pt>
                <c:pt idx="2866">
                  <c:v>2.5779761156347846E-2</c:v>
                </c:pt>
                <c:pt idx="2867">
                  <c:v>2.5778541557286969E-2</c:v>
                </c:pt>
                <c:pt idx="2868">
                  <c:v>2.577482478402254E-2</c:v>
                </c:pt>
                <c:pt idx="2869">
                  <c:v>2.5776966435515563E-2</c:v>
                </c:pt>
                <c:pt idx="2870">
                  <c:v>2.5772587532592279E-2</c:v>
                </c:pt>
                <c:pt idx="2871">
                  <c:v>2.5773755915134571E-2</c:v>
                </c:pt>
                <c:pt idx="2872">
                  <c:v>2.5772582693034344E-2</c:v>
                </c:pt>
                <c:pt idx="2873">
                  <c:v>2.5771418746276989E-2</c:v>
                </c:pt>
                <c:pt idx="2874">
                  <c:v>2.5771103220561153E-2</c:v>
                </c:pt>
                <c:pt idx="2875">
                  <c:v>2.5769118678721763E-2</c:v>
                </c:pt>
                <c:pt idx="2876">
                  <c:v>2.5767982557892349E-2</c:v>
                </c:pt>
                <c:pt idx="2877">
                  <c:v>2.576685571234056E-2</c:v>
                </c:pt>
                <c:pt idx="2878">
                  <c:v>2.5765738142048685E-2</c:v>
                </c:pt>
                <c:pt idx="2879">
                  <c:v>2.5764629847002892E-2</c:v>
                </c:pt>
                <c:pt idx="2880">
                  <c:v>2.5763530827186767E-2</c:v>
                </c:pt>
                <c:pt idx="2881">
                  <c:v>2.5762441082585182E-2</c:v>
                </c:pt>
                <c:pt idx="2882">
                  <c:v>2.5761360613182155E-2</c:v>
                </c:pt>
                <c:pt idx="2883">
                  <c:v>2.5760289418963422E-2</c:v>
                </c:pt>
                <c:pt idx="2884">
                  <c:v>2.5760072486532164E-2</c:v>
                </c:pt>
                <c:pt idx="2885">
                  <c:v>2.575817485601576E-2</c:v>
                </c:pt>
                <c:pt idx="2886">
                  <c:v>2.5757131487257882E-2</c:v>
                </c:pt>
                <c:pt idx="2887">
                  <c:v>2.5756097393623376E-2</c:v>
                </c:pt>
                <c:pt idx="2888">
                  <c:v>2.5755919916601238E-2</c:v>
                </c:pt>
                <c:pt idx="2889">
                  <c:v>2.5754057031668741E-2</c:v>
                </c:pt>
                <c:pt idx="2890">
                  <c:v>2.5750505775558836E-2</c:v>
                </c:pt>
                <c:pt idx="2891">
                  <c:v>2.5749507007726442E-2</c:v>
                </c:pt>
                <c:pt idx="2892">
                  <c:v>2.574851751296383E-2</c:v>
                </c:pt>
                <c:pt idx="2893">
                  <c:v>2.574753729125695E-2</c:v>
                </c:pt>
                <c:pt idx="2894">
                  <c:v>2.5749118440446285E-2</c:v>
                </c:pt>
                <c:pt idx="2895">
                  <c:v>2.5749010035285073E-2</c:v>
                </c:pt>
                <c:pt idx="2896">
                  <c:v>2.574720792913E-2</c:v>
                </c:pt>
                <c:pt idx="2897">
                  <c:v>2.5746266585954917E-2</c:v>
                </c:pt>
                <c:pt idx="2898">
                  <c:v>2.5745334517750244E-2</c:v>
                </c:pt>
                <c:pt idx="2899">
                  <c:v>2.5741850694445491E-2</c:v>
                </c:pt>
                <c:pt idx="2900">
                  <c:v>2.5740935383758906E-2</c:v>
                </c:pt>
                <c:pt idx="2901">
                  <c:v>2.5740029346023079E-2</c:v>
                </c:pt>
                <c:pt idx="2902">
                  <c:v>2.5739132581225715E-2</c:v>
                </c:pt>
                <c:pt idx="2903">
                  <c:v>2.5738245089354513E-2</c:v>
                </c:pt>
                <c:pt idx="2904">
                  <c:v>2.573993688217931E-2</c:v>
                </c:pt>
                <c:pt idx="2905">
                  <c:v>2.5739069738408466E-2</c:v>
                </c:pt>
                <c:pt idx="2906">
                  <c:v>2.5738211869506929E-2</c:v>
                </c:pt>
                <c:pt idx="2907">
                  <c:v>2.5734426232251442E-2</c:v>
                </c:pt>
                <c:pt idx="2908">
                  <c:v>2.5733589078908749E-2</c:v>
                </c:pt>
                <c:pt idx="2909">
                  <c:v>2.5732761198415798E-2</c:v>
                </c:pt>
                <c:pt idx="2910">
                  <c:v>2.5731826403775422E-2</c:v>
                </c:pt>
                <c:pt idx="2911">
                  <c:v>2.5731133255930367E-2</c:v>
                </c:pt>
                <c:pt idx="2912">
                  <c:v>2.5730333193916363E-2</c:v>
                </c:pt>
                <c:pt idx="2913">
                  <c:v>2.5729542404705548E-2</c:v>
                </c:pt>
                <c:pt idx="2914">
                  <c:v>2.5728650000046805E-2</c:v>
                </c:pt>
                <c:pt idx="2915">
                  <c:v>2.5728852121310652E-2</c:v>
                </c:pt>
                <c:pt idx="2916">
                  <c:v>2.5728953942708868E-2</c:v>
                </c:pt>
                <c:pt idx="2917">
                  <c:v>2.5728201462434257E-2</c:v>
                </c:pt>
                <c:pt idx="2918">
                  <c:v>2.572745825622768E-2</c:v>
                </c:pt>
                <c:pt idx="2919">
                  <c:v>2.5726724324079579E-2</c:v>
                </c:pt>
                <c:pt idx="2920">
                  <c:v>2.572513304213226E-2</c:v>
                </c:pt>
                <c:pt idx="2921">
                  <c:v>2.5724214179557163E-2</c:v>
                </c:pt>
                <c:pt idx="2922">
                  <c:v>2.5723710324183129E-2</c:v>
                </c:pt>
                <c:pt idx="2923">
                  <c:v>2.5723012875251732E-2</c:v>
                </c:pt>
                <c:pt idx="2924">
                  <c:v>2.5722324699669202E-2</c:v>
                </c:pt>
                <c:pt idx="2925">
                  <c:v>2.5722419344617973E-2</c:v>
                </c:pt>
                <c:pt idx="2926">
                  <c:v>2.5721846471823118E-2</c:v>
                </c:pt>
                <c:pt idx="2927">
                  <c:v>2.5721186731780088E-2</c:v>
                </c:pt>
                <c:pt idx="2928">
                  <c:v>2.5721315822494407E-2</c:v>
                </c:pt>
                <c:pt idx="2929">
                  <c:v>2.571902292166104E-2</c:v>
                </c:pt>
                <c:pt idx="2930">
                  <c:v>2.5718390385976446E-2</c:v>
                </c:pt>
                <c:pt idx="2931">
                  <c:v>2.5717767123575631E-2</c:v>
                </c:pt>
                <c:pt idx="2932">
                  <c:v>2.5717153134450731E-2</c:v>
                </c:pt>
                <c:pt idx="2933">
                  <c:v>2.5717423044585578E-2</c:v>
                </c:pt>
                <c:pt idx="2934">
                  <c:v>2.5716828222148186E-2</c:v>
                </c:pt>
                <c:pt idx="2935">
                  <c:v>2.571624267361939E-2</c:v>
                </c:pt>
                <c:pt idx="2936">
                  <c:v>2.5715666398990939E-2</c:v>
                </c:pt>
                <c:pt idx="2937">
                  <c:v>2.5715099398255444E-2</c:v>
                </c:pt>
                <c:pt idx="2938">
                  <c:v>2.5714541671404221E-2</c:v>
                </c:pt>
                <c:pt idx="2939">
                  <c:v>2.571399321843075E-2</c:v>
                </c:pt>
                <c:pt idx="2940">
                  <c:v>2.5713454039325907E-2</c:v>
                </c:pt>
                <c:pt idx="2941">
                  <c:v>2.571284919038367E-2</c:v>
                </c:pt>
                <c:pt idx="2942">
                  <c:v>2.5709689226866023E-2</c:v>
                </c:pt>
                <c:pt idx="2943">
                  <c:v>2.571013053233228E-2</c:v>
                </c:pt>
                <c:pt idx="2944">
                  <c:v>2.5709627195233245E-2</c:v>
                </c:pt>
                <c:pt idx="2945">
                  <c:v>2.5709133130649715E-2</c:v>
                </c:pt>
                <c:pt idx="2946">
                  <c:v>2.5709530976100129E-2</c:v>
                </c:pt>
                <c:pt idx="2947">
                  <c:v>2.5708172819005004E-2</c:v>
                </c:pt>
                <c:pt idx="2948">
                  <c:v>2.5707640722143488E-2</c:v>
                </c:pt>
                <c:pt idx="2949">
                  <c:v>2.5707249597345883E-2</c:v>
                </c:pt>
                <c:pt idx="2950">
                  <c:v>2.5706801895243679E-2</c:v>
                </c:pt>
                <c:pt idx="2951">
                  <c:v>2.570724925285918E-2</c:v>
                </c:pt>
                <c:pt idx="2952">
                  <c:v>2.5705934308465437E-2</c:v>
                </c:pt>
                <c:pt idx="2953">
                  <c:v>2.5705514423777099E-2</c:v>
                </c:pt>
                <c:pt idx="2954">
                  <c:v>2.5705991496515077E-2</c:v>
                </c:pt>
                <c:pt idx="2955">
                  <c:v>2.5704702471772128E-2</c:v>
                </c:pt>
                <c:pt idx="2956">
                  <c:v>2.5704310404444514E-2</c:v>
                </c:pt>
                <c:pt idx="2957">
                  <c:v>2.5703927609559054E-2</c:v>
                </c:pt>
                <c:pt idx="2958">
                  <c:v>2.5703554087110916E-2</c:v>
                </c:pt>
                <c:pt idx="2959">
                  <c:v>2.5702196528895008E-2</c:v>
                </c:pt>
                <c:pt idx="2960">
                  <c:v>2.5701843563293508E-2</c:v>
                </c:pt>
                <c:pt idx="2961">
                  <c:v>2.5701499869455038E-2</c:v>
                </c:pt>
                <c:pt idx="2962">
                  <c:v>2.5701165447375617E-2</c:v>
                </c:pt>
                <c:pt idx="2963">
                  <c:v>2.5700840297048621E-2</c:v>
                </c:pt>
                <c:pt idx="2964">
                  <c:v>2.5700524418471846E-2</c:v>
                </c:pt>
                <c:pt idx="2965">
                  <c:v>2.5700217811639104E-2</c:v>
                </c:pt>
                <c:pt idx="2966">
                  <c:v>2.569992047654731E-2</c:v>
                </c:pt>
                <c:pt idx="2967">
                  <c:v>2.5699632413190714E-2</c:v>
                </c:pt>
                <c:pt idx="2968">
                  <c:v>2.5702044030525079E-2</c:v>
                </c:pt>
                <c:pt idx="2969">
                  <c:v>2.5701776440493644E-2</c:v>
                </c:pt>
                <c:pt idx="2970">
                  <c:v>2.5701518124161406E-2</c:v>
                </c:pt>
                <c:pt idx="2971">
                  <c:v>2.5701269081521417E-2</c:v>
                </c:pt>
                <c:pt idx="2972">
                  <c:v>2.570009624023805E-2</c:v>
                </c:pt>
                <c:pt idx="2973">
                  <c:v>2.5699866423683632E-2</c:v>
                </c:pt>
                <c:pt idx="2974">
                  <c:v>2.5699645880154835E-2</c:v>
                </c:pt>
                <c:pt idx="2975">
                  <c:v>2.5699434609649921E-2</c:v>
                </c:pt>
                <c:pt idx="2976">
                  <c:v>2.5699232612164079E-2</c:v>
                </c:pt>
                <c:pt idx="2977">
                  <c:v>2.5701748643499573E-2</c:v>
                </c:pt>
                <c:pt idx="2978">
                  <c:v>2.5701567140504575E-2</c:v>
                </c:pt>
                <c:pt idx="2979">
                  <c:v>2.5701394912494655E-2</c:v>
                </c:pt>
                <c:pt idx="2980">
                  <c:v>2.5701231959465949E-2</c:v>
                </c:pt>
                <c:pt idx="2981">
                  <c:v>2.569836171994104E-2</c:v>
                </c:pt>
                <c:pt idx="2982">
                  <c:v>2.5698215360519409E-2</c:v>
                </c:pt>
                <c:pt idx="2983">
                  <c:v>2.5698078274101126E-2</c:v>
                </c:pt>
                <c:pt idx="2984">
                  <c:v>2.5701580500706724E-2</c:v>
                </c:pt>
                <c:pt idx="2985">
                  <c:v>2.5700555854273902E-2</c:v>
                </c:pt>
                <c:pt idx="2986">
                  <c:v>2.5700447447406335E-2</c:v>
                </c:pt>
                <c:pt idx="2987">
                  <c:v>2.5701256533611008E-2</c:v>
                </c:pt>
                <c:pt idx="2988">
                  <c:v>2.570025497323683E-2</c:v>
                </c:pt>
                <c:pt idx="2989">
                  <c:v>2.5697440280034806E-2</c:v>
                </c:pt>
                <c:pt idx="2990">
                  <c:v>2.5700092628257218E-2</c:v>
                </c:pt>
                <c:pt idx="2991">
                  <c:v>2.5700932710039412E-2</c:v>
                </c:pt>
                <c:pt idx="2992">
                  <c:v>2.5699957624188217E-2</c:v>
                </c:pt>
                <c:pt idx="2993">
                  <c:v>2.5697165664826858E-2</c:v>
                </c:pt>
                <c:pt idx="2994">
                  <c:v>2.5695289839880266E-2</c:v>
                </c:pt>
                <c:pt idx="2995">
                  <c:v>2.569524186821473E-2</c:v>
                </c:pt>
                <c:pt idx="2996">
                  <c:v>2.5695199127545386E-2</c:v>
                </c:pt>
                <c:pt idx="2997">
                  <c:v>2.5695161259835533E-2</c:v>
                </c:pt>
                <c:pt idx="2998">
                  <c:v>2.5696039983311079E-2</c:v>
                </c:pt>
                <c:pt idx="2999">
                  <c:v>2.5696010906996098E-2</c:v>
                </c:pt>
                <c:pt idx="3000">
                  <c:v>2.5695985609007339E-2</c:v>
                </c:pt>
                <c:pt idx="3001">
                  <c:v>2.5695963733251628E-2</c:v>
                </c:pt>
                <c:pt idx="3002">
                  <c:v>2.5695944923634906E-2</c:v>
                </c:pt>
                <c:pt idx="3003">
                  <c:v>2.5695016335760584E-2</c:v>
                </c:pt>
                <c:pt idx="3004">
                  <c:v>2.5695002553787451E-2</c:v>
                </c:pt>
                <c:pt idx="3005">
                  <c:v>2.5694990780494392E-2</c:v>
                </c:pt>
                <c:pt idx="3006">
                  <c:v>2.5694979325622865E-2</c:v>
                </c:pt>
                <c:pt idx="3007">
                  <c:v>2.5695884404406157E-2</c:v>
                </c:pt>
                <c:pt idx="3008">
                  <c:v>2.5695876513680722E-2</c:v>
                </c:pt>
                <c:pt idx="3009">
                  <c:v>2.569586919644555E-2</c:v>
                </c:pt>
                <c:pt idx="3010">
                  <c:v>2.5695862101278461E-2</c:v>
                </c:pt>
                <c:pt idx="3011">
                  <c:v>2.5694942447036052E-2</c:v>
                </c:pt>
                <c:pt idx="3012">
                  <c:v>2.5694935390281313E-2</c:v>
                </c:pt>
                <c:pt idx="3013">
                  <c:v>2.5694928347441189E-2</c:v>
                </c:pt>
                <c:pt idx="3014">
                  <c:v>2.5694921318516122E-2</c:v>
                </c:pt>
                <c:pt idx="3015">
                  <c:v>2.5694914303506115E-2</c:v>
                </c:pt>
                <c:pt idx="3016">
                  <c:v>2.5694907302410721E-2</c:v>
                </c:pt>
                <c:pt idx="3017">
                  <c:v>2.5694900315229943E-2</c:v>
                </c:pt>
                <c:pt idx="3018">
                  <c:v>2.5694893341963777E-2</c:v>
                </c:pt>
                <c:pt idx="3019">
                  <c:v>2.569488638261223E-2</c:v>
                </c:pt>
                <c:pt idx="3020">
                  <c:v>2.5700355617102554E-2</c:v>
                </c:pt>
                <c:pt idx="3021">
                  <c:v>2.5699435883320507E-2</c:v>
                </c:pt>
                <c:pt idx="3022">
                  <c:v>2.569942896823222E-2</c:v>
                </c:pt>
                <c:pt idx="3023">
                  <c:v>2.5699422067062262E-2</c:v>
                </c:pt>
                <c:pt idx="3024">
                  <c:v>2.5696677018936766E-2</c:v>
                </c:pt>
                <c:pt idx="3025">
                  <c:v>2.5696670144087226E-2</c:v>
                </c:pt>
                <c:pt idx="3026">
                  <c:v>2.5696663283153547E-2</c:v>
                </c:pt>
                <c:pt idx="3027">
                  <c:v>2.5696656436137041E-2</c:v>
                </c:pt>
                <c:pt idx="3028">
                  <c:v>2.5696649603037709E-2</c:v>
                </c:pt>
                <c:pt idx="3029">
                  <c:v>2.569938095235965E-2</c:v>
                </c:pt>
                <c:pt idx="3030">
                  <c:v>2.5699374148627878E-2</c:v>
                </c:pt>
                <c:pt idx="3031">
                  <c:v>2.5699367358815724E-2</c:v>
                </c:pt>
                <c:pt idx="3032">
                  <c:v>2.569936058292362E-2</c:v>
                </c:pt>
                <c:pt idx="3033">
                  <c:v>2.5696615646289039E-2</c:v>
                </c:pt>
                <c:pt idx="3034">
                  <c:v>2.5696608896689691E-2</c:v>
                </c:pt>
                <c:pt idx="3035">
                  <c:v>2.5696602161006204E-2</c:v>
                </c:pt>
                <c:pt idx="3036">
                  <c:v>2.5701159287683711E-2</c:v>
                </c:pt>
                <c:pt idx="3037">
                  <c:v>2.5700239725715369E-2</c:v>
                </c:pt>
                <c:pt idx="3038">
                  <c:v>2.5699320219883828E-2</c:v>
                </c:pt>
                <c:pt idx="3039">
                  <c:v>2.57002263559271E-2</c:v>
                </c:pt>
                <c:pt idx="3040">
                  <c:v>2.5699306876894749E-2</c:v>
                </c:pt>
                <c:pt idx="3041">
                  <c:v>2.5699300226279635E-2</c:v>
                </c:pt>
                <c:pt idx="3042">
                  <c:v>2.5699293589584143E-2</c:v>
                </c:pt>
                <c:pt idx="3043">
                  <c:v>2.5699286966809124E-2</c:v>
                </c:pt>
                <c:pt idx="3044">
                  <c:v>2.5700193175068824E-2</c:v>
                </c:pt>
                <c:pt idx="3045">
                  <c:v>2.5699273763016228E-2</c:v>
                </c:pt>
                <c:pt idx="3046">
                  <c:v>2.5694703739902874E-2</c:v>
                </c:pt>
                <c:pt idx="3047">
                  <c:v>2.5694697170164531E-2</c:v>
                </c:pt>
                <c:pt idx="3048">
                  <c:v>2.5694690614341244E-2</c:v>
                </c:pt>
                <c:pt idx="3049">
                  <c:v>2.5694684072432129E-2</c:v>
                </c:pt>
                <c:pt idx="3050">
                  <c:v>2.5695590148483233E-2</c:v>
                </c:pt>
                <c:pt idx="3051">
                  <c:v>2.5695583634935289E-2</c:v>
                </c:pt>
                <c:pt idx="3052">
                  <c:v>2.5695577135304567E-2</c:v>
                </c:pt>
                <c:pt idx="3053">
                  <c:v>2.5695570649587548E-2</c:v>
                </c:pt>
                <c:pt idx="3054">
                  <c:v>2.5695564177788188E-2</c:v>
                </c:pt>
                <c:pt idx="3055">
                  <c:v>2.5694645113189227E-2</c:v>
                </c:pt>
                <c:pt idx="3056">
                  <c:v>2.5694637749175738E-2</c:v>
                </c:pt>
                <c:pt idx="3057">
                  <c:v>2.5694632238092877E-2</c:v>
                </c:pt>
                <c:pt idx="3058">
                  <c:v>2.5694624905884225E-2</c:v>
                </c:pt>
                <c:pt idx="3059">
                  <c:v>2.5695532027523758E-2</c:v>
                </c:pt>
                <c:pt idx="3060">
                  <c:v>2.569552563921761E-2</c:v>
                </c:pt>
                <c:pt idx="3061">
                  <c:v>2.5695519264827802E-2</c:v>
                </c:pt>
                <c:pt idx="3062">
                  <c:v>2.5695512904353898E-2</c:v>
                </c:pt>
                <c:pt idx="3063">
                  <c:v>2.5695502033059262E-2</c:v>
                </c:pt>
                <c:pt idx="3064">
                  <c:v>2.5694586709964429E-2</c:v>
                </c:pt>
                <c:pt idx="3065">
                  <c:v>2.5694580392679169E-2</c:v>
                </c:pt>
                <c:pt idx="3066">
                  <c:v>2.5694574089308527E-2</c:v>
                </c:pt>
                <c:pt idx="3067">
                  <c:v>2.5694567799853383E-2</c:v>
                </c:pt>
                <c:pt idx="3068">
                  <c:v>2.5694561524312855E-2</c:v>
                </c:pt>
                <c:pt idx="3069">
                  <c:v>2.5694555262686498E-2</c:v>
                </c:pt>
                <c:pt idx="3070">
                  <c:v>2.5694549014975639E-2</c:v>
                </c:pt>
                <c:pt idx="3071">
                  <c:v>2.5694542781178515E-2</c:v>
                </c:pt>
                <c:pt idx="3072">
                  <c:v>2.5699100074067841E-2</c:v>
                </c:pt>
                <c:pt idx="3073">
                  <c:v>2.5698181081259472E-2</c:v>
                </c:pt>
                <c:pt idx="3074">
                  <c:v>2.5698174891427689E-2</c:v>
                </c:pt>
                <c:pt idx="3075">
                  <c:v>2.5698168715513853E-2</c:v>
                </c:pt>
                <c:pt idx="3076">
                  <c:v>2.5696333585189753E-2</c:v>
                </c:pt>
                <c:pt idx="3077">
                  <c:v>2.5699069197281554E-2</c:v>
                </c:pt>
                <c:pt idx="3078">
                  <c:v>2.5698150271285223E-2</c:v>
                </c:pt>
                <c:pt idx="3079">
                  <c:v>2.569814415104664E-2</c:v>
                </c:pt>
                <c:pt idx="3080">
                  <c:v>2.5698138044726E-2</c:v>
                </c:pt>
                <c:pt idx="3081">
                  <c:v>2.5698131952324607E-2</c:v>
                </c:pt>
                <c:pt idx="3082">
                  <c:v>2.5698125873841592E-2</c:v>
                </c:pt>
                <c:pt idx="3083">
                  <c:v>2.569811980927739E-2</c:v>
                </c:pt>
                <c:pt idx="3084">
                  <c:v>2.5698113758632429E-2</c:v>
                </c:pt>
                <c:pt idx="3085">
                  <c:v>2.5698107721905422E-2</c:v>
                </c:pt>
                <c:pt idx="3086">
                  <c:v>2.5698101699097656E-2</c:v>
                </c:pt>
                <c:pt idx="3087">
                  <c:v>2.5698095690207836E-2</c:v>
                </c:pt>
                <c:pt idx="3088">
                  <c:v>2.5699915334584943E-2</c:v>
                </c:pt>
                <c:pt idx="3089">
                  <c:v>2.5698996512800755E-2</c:v>
                </c:pt>
                <c:pt idx="3090">
                  <c:v>2.5698077747052118E-2</c:v>
                </c:pt>
                <c:pt idx="3091">
                  <c:v>2.5698984593595348E-2</c:v>
                </c:pt>
                <c:pt idx="3092">
                  <c:v>2.5698065854541791E-2</c:v>
                </c:pt>
                <c:pt idx="3093">
                  <c:v>2.56989727300697E-2</c:v>
                </c:pt>
                <c:pt idx="3094">
                  <c:v>2.5698054017705415E-2</c:v>
                </c:pt>
                <c:pt idx="3095">
                  <c:v>2.5698048120166524E-2</c:v>
                </c:pt>
                <c:pt idx="3096">
                  <c:v>2.5698955039178368E-2</c:v>
                </c:pt>
                <c:pt idx="3097">
                  <c:v>2.5698036366842158E-2</c:v>
                </c:pt>
                <c:pt idx="3098">
                  <c:v>2.5695292359219656E-2</c:v>
                </c:pt>
                <c:pt idx="3099">
                  <c:v>2.5695286515615371E-2</c:v>
                </c:pt>
                <c:pt idx="3100">
                  <c:v>2.5695280685926993E-2</c:v>
                </c:pt>
                <c:pt idx="3101">
                  <c:v>2.5695274870154074E-2</c:v>
                </c:pt>
                <c:pt idx="3102">
                  <c:v>2.5695269068297055E-2</c:v>
                </c:pt>
                <c:pt idx="3103">
                  <c:v>2.5698001440920111E-2</c:v>
                </c:pt>
                <c:pt idx="3104">
                  <c:v>2.5697995668648801E-2</c:v>
                </c:pt>
                <c:pt idx="3105">
                  <c:v>2.5698902718166328E-2</c:v>
                </c:pt>
                <c:pt idx="3106">
                  <c:v>2.5697984165861321E-2</c:v>
                </c:pt>
                <c:pt idx="3107">
                  <c:v>2.5695240267747419E-2</c:v>
                </c:pt>
                <c:pt idx="3108">
                  <c:v>2.5695232102917728E-2</c:v>
                </c:pt>
                <c:pt idx="3109">
                  <c:v>2.5695228844937468E-2</c:v>
                </c:pt>
                <c:pt idx="3110">
                  <c:v>2.5695223154406345E-2</c:v>
                </c:pt>
                <c:pt idx="3111">
                  <c:v>2.5697955652470322E-2</c:v>
                </c:pt>
                <c:pt idx="3112">
                  <c:v>2.5697949991548646E-2</c:v>
                </c:pt>
                <c:pt idx="3113">
                  <c:v>2.5697944344544484E-2</c:v>
                </c:pt>
                <c:pt idx="3114">
                  <c:v>2.5697938711459999E-2</c:v>
                </c:pt>
                <c:pt idx="3115">
                  <c:v>2.5695194910485736E-2</c:v>
                </c:pt>
                <c:pt idx="3116">
                  <c:v>2.5695189303448704E-2</c:v>
                </c:pt>
                <c:pt idx="3117">
                  <c:v>2.5695183710327134E-2</c:v>
                </c:pt>
                <c:pt idx="3118">
                  <c:v>2.5695178131121904E-2</c:v>
                </c:pt>
                <c:pt idx="3119">
                  <c:v>2.5695172565831696E-2</c:v>
                </c:pt>
                <c:pt idx="3120">
                  <c:v>2.5695167014457832E-2</c:v>
                </c:pt>
                <c:pt idx="3121">
                  <c:v>2.5695161476999427E-2</c:v>
                </c:pt>
                <c:pt idx="3122">
                  <c:v>2.5695155953457362E-2</c:v>
                </c:pt>
                <c:pt idx="3123">
                  <c:v>2.5695150443830323E-2</c:v>
                </c:pt>
                <c:pt idx="3124">
                  <c:v>2.569879596533008E-2</c:v>
                </c:pt>
                <c:pt idx="3125">
                  <c:v>2.5697877666160589E-2</c:v>
                </c:pt>
                <c:pt idx="3126">
                  <c:v>2.5697872200100551E-2</c:v>
                </c:pt>
                <c:pt idx="3127">
                  <c:v>2.5697866747958893E-2</c:v>
                </c:pt>
                <c:pt idx="3128">
                  <c:v>2.5695123104431446E-2</c:v>
                </c:pt>
                <c:pt idx="3129">
                  <c:v>2.5698768707659123E-2</c:v>
                </c:pt>
                <c:pt idx="3130">
                  <c:v>2.5697850475045067E-2</c:v>
                </c:pt>
                <c:pt idx="3131">
                  <c:v>2.5696016483310571E-2</c:v>
                </c:pt>
                <c:pt idx="3132">
                  <c:v>2.5697839696029331E-2</c:v>
                </c:pt>
                <c:pt idx="3133">
                  <c:v>2.5697834327399683E-2</c:v>
                </c:pt>
                <c:pt idx="3134">
                  <c:v>2.5698741797979475E-2</c:v>
                </c:pt>
                <c:pt idx="3135">
                  <c:v>2.5697823631896391E-2</c:v>
                </c:pt>
                <c:pt idx="3136">
                  <c:v>2.5697818305022314E-2</c:v>
                </c:pt>
                <c:pt idx="3137">
                  <c:v>2.5697812992067481E-2</c:v>
                </c:pt>
                <c:pt idx="3138">
                  <c:v>2.5697807693031458E-2</c:v>
                </c:pt>
                <c:pt idx="3139">
                  <c:v>2.569780240791382E-2</c:v>
                </c:pt>
                <c:pt idx="3140">
                  <c:v>2.5697797136714558E-2</c:v>
                </c:pt>
                <c:pt idx="3141">
                  <c:v>2.569779187943454E-2</c:v>
                </c:pt>
                <c:pt idx="3142">
                  <c:v>2.5697786636072473E-2</c:v>
                </c:pt>
                <c:pt idx="3143">
                  <c:v>2.5697781406629646E-2</c:v>
                </c:pt>
                <c:pt idx="3144">
                  <c:v>2.5698689022595842E-2</c:v>
                </c:pt>
                <c:pt idx="3145">
                  <c:v>2.5697770989500001E-2</c:v>
                </c:pt>
                <c:pt idx="3146">
                  <c:v>2.5697765801813183E-2</c:v>
                </c:pt>
                <c:pt idx="3147">
                  <c:v>2.5697760628044741E-2</c:v>
                </c:pt>
                <c:pt idx="3148">
                  <c:v>2.5698668302192813E-2</c:v>
                </c:pt>
                <c:pt idx="3149">
                  <c:v>2.5697750322264297E-2</c:v>
                </c:pt>
                <c:pt idx="3150">
                  <c:v>2.5694094281827708E-2</c:v>
                </c:pt>
                <c:pt idx="3151">
                  <c:v>2.5694089161209965E-2</c:v>
                </c:pt>
                <c:pt idx="3152">
                  <c:v>2.5694084054506398E-2</c:v>
                </c:pt>
                <c:pt idx="3153">
                  <c:v>2.5694078961719213E-2</c:v>
                </c:pt>
                <c:pt idx="3154">
                  <c:v>2.5694986547595278E-2</c:v>
                </c:pt>
                <c:pt idx="3155">
                  <c:v>2.5694981483271373E-2</c:v>
                </c:pt>
                <c:pt idx="3156">
                  <c:v>2.5698627529531868E-2</c:v>
                </c:pt>
                <c:pt idx="3157">
                  <c:v>2.5694971396370829E-2</c:v>
                </c:pt>
                <c:pt idx="3158">
                  <c:v>2.5694966373794627E-2</c:v>
                </c:pt>
                <c:pt idx="3159">
                  <c:v>2.5694048697199483E-2</c:v>
                </c:pt>
                <c:pt idx="3160">
                  <c:v>2.5694043701815043E-2</c:v>
                </c:pt>
                <c:pt idx="3161">
                  <c:v>2.5694038720345223E-2</c:v>
                </c:pt>
                <c:pt idx="3162">
                  <c:v>2.5694033752790457E-2</c:v>
                </c:pt>
                <c:pt idx="3163">
                  <c:v>2.569494146964731E-2</c:v>
                </c:pt>
                <c:pt idx="3164">
                  <c:v>2.5694936530565201E-2</c:v>
                </c:pt>
                <c:pt idx="3165">
                  <c:v>2.5694931605398551E-2</c:v>
                </c:pt>
                <c:pt idx="3166">
                  <c:v>2.5694926694147805E-2</c:v>
                </c:pt>
                <c:pt idx="3167">
                  <c:v>2.5692181811909565E-2</c:v>
                </c:pt>
                <c:pt idx="3168">
                  <c:v>2.5694914824758816E-2</c:v>
                </c:pt>
                <c:pt idx="3169">
                  <c:v>2.5694909961219797E-2</c:v>
                </c:pt>
                <c:pt idx="3170">
                  <c:v>2.5693991744531929E-2</c:v>
                </c:pt>
                <c:pt idx="3171">
                  <c:v>2.569490027588682E-2</c:v>
                </c:pt>
                <c:pt idx="3172">
                  <c:v>2.5694895454093744E-2</c:v>
                </c:pt>
                <c:pt idx="3173">
                  <c:v>2.569489064621789E-2</c:v>
                </c:pt>
                <c:pt idx="3174">
                  <c:v>2.5693972490533751E-2</c:v>
                </c:pt>
                <c:pt idx="3175">
                  <c:v>2.5695793794038083E-2</c:v>
                </c:pt>
                <c:pt idx="3176">
                  <c:v>2.5696701794307768E-2</c:v>
                </c:pt>
                <c:pt idx="3177">
                  <c:v>2.569669704340766E-2</c:v>
                </c:pt>
                <c:pt idx="3178">
                  <c:v>2.5696692306425552E-2</c:v>
                </c:pt>
                <c:pt idx="3179">
                  <c:v>2.5696687583361438E-2</c:v>
                </c:pt>
                <c:pt idx="3180">
                  <c:v>2.5695770105836083E-2</c:v>
                </c:pt>
                <c:pt idx="3181">
                  <c:v>2.5695765409945632E-2</c:v>
                </c:pt>
                <c:pt idx="3182">
                  <c:v>2.5695759392821784E-2</c:v>
                </c:pt>
                <c:pt idx="3183">
                  <c:v>2.5695756059915375E-2</c:v>
                </c:pt>
                <c:pt idx="3184">
                  <c:v>2.5695751405775132E-2</c:v>
                </c:pt>
                <c:pt idx="3185">
                  <c:v>2.5696658875588321E-2</c:v>
                </c:pt>
                <c:pt idx="3186">
                  <c:v>2.56966549116057E-2</c:v>
                </c:pt>
                <c:pt idx="3187">
                  <c:v>2.5696650299882523E-2</c:v>
                </c:pt>
                <c:pt idx="3188">
                  <c:v>2.5697557863439635E-2</c:v>
                </c:pt>
                <c:pt idx="3189">
                  <c:v>2.5695728343825403E-2</c:v>
                </c:pt>
                <c:pt idx="3190">
                  <c:v>2.5695723773186019E-2</c:v>
                </c:pt>
                <c:pt idx="3191">
                  <c:v>2.569571921646293E-2</c:v>
                </c:pt>
                <c:pt idx="3192">
                  <c:v>2.5695714673655709E-2</c:v>
                </c:pt>
                <c:pt idx="3193">
                  <c:v>2.5697535742131607E-2</c:v>
                </c:pt>
                <c:pt idx="3194">
                  <c:v>2.5696618407517687E-2</c:v>
                </c:pt>
                <c:pt idx="3195">
                  <c:v>2.569661390713588E-2</c:v>
                </c:pt>
                <c:pt idx="3196">
                  <c:v>2.5696609420671639E-2</c:v>
                </c:pt>
                <c:pt idx="3197">
                  <c:v>2.5696604948125826E-2</c:v>
                </c:pt>
                <c:pt idx="3198">
                  <c:v>2.5696600489498445E-2</c:v>
                </c:pt>
                <c:pt idx="3199">
                  <c:v>2.5696596044786892E-2</c:v>
                </c:pt>
                <c:pt idx="3200">
                  <c:v>2.5696591613993767E-2</c:v>
                </c:pt>
                <c:pt idx="3201">
                  <c:v>2.5696586567272466E-2</c:v>
                </c:pt>
                <c:pt idx="3202">
                  <c:v>2.5693843946349396E-2</c:v>
                </c:pt>
                <c:pt idx="3203">
                  <c:v>2.5694752880718662E-2</c:v>
                </c:pt>
                <c:pt idx="3204">
                  <c:v>2.5694748504228284E-2</c:v>
                </c:pt>
                <c:pt idx="3205">
                  <c:v>2.5694744141654683E-2</c:v>
                </c:pt>
                <c:pt idx="3206">
                  <c:v>2.5691089255103404E-2</c:v>
                </c:pt>
                <c:pt idx="3207">
                  <c:v>2.5694735458254313E-2</c:v>
                </c:pt>
                <c:pt idx="3208">
                  <c:v>2.5694730521302365E-2</c:v>
                </c:pt>
                <c:pt idx="3209">
                  <c:v>2.5694726830515789E-2</c:v>
                </c:pt>
                <c:pt idx="3210">
                  <c:v>2.5694722537520816E-2</c:v>
                </c:pt>
                <c:pt idx="3211">
                  <c:v>2.5695631004507596E-2</c:v>
                </c:pt>
                <c:pt idx="3212">
                  <c:v>2.5693800681509726E-2</c:v>
                </c:pt>
                <c:pt idx="3213">
                  <c:v>2.5694709742029118E-2</c:v>
                </c:pt>
                <c:pt idx="3214">
                  <c:v>2.5695618252840332E-2</c:v>
                </c:pt>
                <c:pt idx="3215">
                  <c:v>2.5694701281279216E-2</c:v>
                </c:pt>
                <c:pt idx="3216">
                  <c:v>2.5694697071778336E-2</c:v>
                </c:pt>
                <c:pt idx="3217">
                  <c:v>2.5694692876193356E-2</c:v>
                </c:pt>
                <c:pt idx="3218">
                  <c:v>2.5694688694522964E-2</c:v>
                </c:pt>
                <c:pt idx="3219">
                  <c:v>2.5693771224049169E-2</c:v>
                </c:pt>
                <c:pt idx="3220">
                  <c:v>2.5693767071499483E-2</c:v>
                </c:pt>
                <c:pt idx="3221">
                  <c:v>2.5693762932864857E-2</c:v>
                </c:pt>
                <c:pt idx="3222">
                  <c:v>2.5693758808144843E-2</c:v>
                </c:pt>
                <c:pt idx="3223">
                  <c:v>2.569375469733812E-2</c:v>
                </c:pt>
                <c:pt idx="3224">
                  <c:v>2.569375060044778E-2</c:v>
                </c:pt>
                <c:pt idx="3225">
                  <c:v>2.5693746517471611E-2</c:v>
                </c:pt>
                <c:pt idx="3226">
                  <c:v>2.5693742448410061E-2</c:v>
                </c:pt>
                <c:pt idx="3227">
                  <c:v>2.569465110734959E-2</c:v>
                </c:pt>
                <c:pt idx="3228">
                  <c:v>2.5696472626210227E-2</c:v>
                </c:pt>
                <c:pt idx="3229">
                  <c:v>2.5696468601018308E-2</c:v>
                </c:pt>
                <c:pt idx="3230">
                  <c:v>2.5696464589743517E-2</c:v>
                </c:pt>
                <c:pt idx="3231">
                  <c:v>2.5696460592387158E-2</c:v>
                </c:pt>
                <c:pt idx="3232">
                  <c:v>2.5695542669009992E-2</c:v>
                </c:pt>
                <c:pt idx="3233">
                  <c:v>2.5695538702752721E-2</c:v>
                </c:pt>
                <c:pt idx="3234">
                  <c:v>2.569553475041219E-2</c:v>
                </c:pt>
                <c:pt idx="3235">
                  <c:v>2.5695530811988398E-2</c:v>
                </c:pt>
                <c:pt idx="3236">
                  <c:v>2.5698265438975621E-2</c:v>
                </c:pt>
                <c:pt idx="3237">
                  <c:v>2.5698261530536455E-2</c:v>
                </c:pt>
                <c:pt idx="3238">
                  <c:v>2.5698257636016481E-2</c:v>
                </c:pt>
                <c:pt idx="3239">
                  <c:v>2.5698253755416123E-2</c:v>
                </c:pt>
                <c:pt idx="3240">
                  <c:v>2.569551132861916E-2</c:v>
                </c:pt>
                <c:pt idx="3241">
                  <c:v>2.5695507473695787E-2</c:v>
                </c:pt>
                <c:pt idx="3242">
                  <c:v>2.5695503632688275E-2</c:v>
                </c:pt>
                <c:pt idx="3243">
                  <c:v>2.5695499805597061E-2</c:v>
                </c:pt>
                <c:pt idx="3244">
                  <c:v>2.5698234561208181E-2</c:v>
                </c:pt>
                <c:pt idx="3245">
                  <c:v>2.5698230764125963E-2</c:v>
                </c:pt>
                <c:pt idx="3246">
                  <c:v>2.569822698096293E-2</c:v>
                </c:pt>
                <c:pt idx="3247">
                  <c:v>2.5699136156708498E-2</c:v>
                </c:pt>
                <c:pt idx="3248">
                  <c:v>2.5698219456396155E-2</c:v>
                </c:pt>
                <c:pt idx="3249">
                  <c:v>2.5695477135306063E-2</c:v>
                </c:pt>
                <c:pt idx="3250">
                  <c:v>2.5698211987508282E-2</c:v>
                </c:pt>
                <c:pt idx="3251">
                  <c:v>2.5699121221850869E-2</c:v>
                </c:pt>
                <c:pt idx="3252">
                  <c:v>2.5698204574298451E-2</c:v>
                </c:pt>
                <c:pt idx="3253">
                  <c:v>2.5695462300112007E-2</c:v>
                </c:pt>
                <c:pt idx="3254">
                  <c:v>2.5693633115353859E-2</c:v>
                </c:pt>
                <c:pt idx="3255">
                  <c:v>2.5693629453795289E-2</c:v>
                </c:pt>
                <c:pt idx="3256">
                  <c:v>2.5693625806151778E-2</c:v>
                </c:pt>
                <c:pt idx="3257">
                  <c:v>2.5693622172422437E-2</c:v>
                </c:pt>
                <c:pt idx="3258">
                  <c:v>2.5694531289292576E-2</c:v>
                </c:pt>
                <c:pt idx="3259">
                  <c:v>2.5694527684131128E-2</c:v>
                </c:pt>
                <c:pt idx="3260">
                  <c:v>2.5694524092885147E-2</c:v>
                </c:pt>
                <c:pt idx="3261">
                  <c:v>2.5694520515554629E-2</c:v>
                </c:pt>
                <c:pt idx="3262">
                  <c:v>2.5694516952140888E-2</c:v>
                </c:pt>
                <c:pt idx="3263">
                  <c:v>2.5693600662256413E-2</c:v>
                </c:pt>
                <c:pt idx="3264">
                  <c:v>2.5693597125929824E-2</c:v>
                </c:pt>
                <c:pt idx="3265">
                  <c:v>2.5693593603518288E-2</c:v>
                </c:pt>
                <c:pt idx="3266">
                  <c:v>2.5694502337668179E-2</c:v>
                </c:pt>
                <c:pt idx="3267">
                  <c:v>2.5694499343804123E-2</c:v>
                </c:pt>
                <c:pt idx="3268">
                  <c:v>2.5694495863884472E-2</c:v>
                </c:pt>
                <c:pt idx="3269">
                  <c:v>2.5694492397879846E-2</c:v>
                </c:pt>
                <c:pt idx="3270">
                  <c:v>2.5694486979417244E-2</c:v>
                </c:pt>
                <c:pt idx="3271">
                  <c:v>2.5693572271119899E-2</c:v>
                </c:pt>
                <c:pt idx="3272">
                  <c:v>2.5693569336250315E-2</c:v>
                </c:pt>
                <c:pt idx="3273">
                  <c:v>2.5693565925156588E-2</c:v>
                </c:pt>
                <c:pt idx="3274">
                  <c:v>2.5693562527977474E-2</c:v>
                </c:pt>
                <c:pt idx="3275">
                  <c:v>2.569355914471342E-2</c:v>
                </c:pt>
                <c:pt idx="3276">
                  <c:v>2.5693555775363537E-2</c:v>
                </c:pt>
                <c:pt idx="3277">
                  <c:v>2.5693552419929596E-2</c:v>
                </c:pt>
                <c:pt idx="3278">
                  <c:v>2.5693549078409386E-2</c:v>
                </c:pt>
                <c:pt idx="3279">
                  <c:v>2.5693545750803792E-2</c:v>
                </c:pt>
                <c:pt idx="3280">
                  <c:v>2.5699019605157629E-2</c:v>
                </c:pt>
                <c:pt idx="3281">
                  <c:v>2.5698103339648112E-2</c:v>
                </c:pt>
                <c:pt idx="3282">
                  <c:v>2.5698100057593484E-2</c:v>
                </c:pt>
                <c:pt idx="3283">
                  <c:v>2.5698096789457184E-2</c:v>
                </c:pt>
                <c:pt idx="3284">
                  <c:v>2.5695354877170645E-2</c:v>
                </c:pt>
                <c:pt idx="3285">
                  <c:v>2.5695351634581497E-2</c:v>
                </c:pt>
                <c:pt idx="3286">
                  <c:v>2.5695348405909084E-2</c:v>
                </c:pt>
                <c:pt idx="3287">
                  <c:v>2.5695345191153848E-2</c:v>
                </c:pt>
                <c:pt idx="3288">
                  <c:v>2.5695341990314473E-2</c:v>
                </c:pt>
                <c:pt idx="3289">
                  <c:v>2.5698077472958245E-2</c:v>
                </c:pt>
                <c:pt idx="3290">
                  <c:v>2.5698074302259274E-2</c:v>
                </c:pt>
                <c:pt idx="3291">
                  <c:v>2.5698071145481637E-2</c:v>
                </c:pt>
                <c:pt idx="3292">
                  <c:v>2.5698068002623191E-2</c:v>
                </c:pt>
                <c:pt idx="3293">
                  <c:v>2.5695326194870829E-2</c:v>
                </c:pt>
                <c:pt idx="3294">
                  <c:v>2.5695323077531002E-2</c:v>
                </c:pt>
                <c:pt idx="3295">
                  <c:v>2.5695319974109218E-2</c:v>
                </c:pt>
                <c:pt idx="3296">
                  <c:v>2.5698968552207952E-2</c:v>
                </c:pt>
                <c:pt idx="3297">
                  <c:v>2.5698052497124802E-2</c:v>
                </c:pt>
                <c:pt idx="3298">
                  <c:v>2.5698049437784063E-2</c:v>
                </c:pt>
                <c:pt idx="3299">
                  <c:v>2.5698959376518012E-2</c:v>
                </c:pt>
                <c:pt idx="3300">
                  <c:v>2.5698043360862302E-2</c:v>
                </c:pt>
                <c:pt idx="3301">
                  <c:v>2.5695301645826937E-2</c:v>
                </c:pt>
                <c:pt idx="3302">
                  <c:v>2.5698037339618153E-2</c:v>
                </c:pt>
                <c:pt idx="3303">
                  <c:v>2.569894733715428E-2</c:v>
                </c:pt>
                <c:pt idx="3304">
                  <c:v>2.5698031374053337E-2</c:v>
                </c:pt>
                <c:pt idx="3305">
                  <c:v>2.5698028412150357E-2</c:v>
                </c:pt>
                <c:pt idx="3306">
                  <c:v>2.5694373938459112E-2</c:v>
                </c:pt>
                <c:pt idx="3307">
                  <c:v>2.5694371001251274E-2</c:v>
                </c:pt>
                <c:pt idx="3308">
                  <c:v>2.5694368077960213E-2</c:v>
                </c:pt>
                <c:pt idx="3309">
                  <c:v>2.5694365168583738E-2</c:v>
                </c:pt>
                <c:pt idx="3310">
                  <c:v>2.569527509278215E-2</c:v>
                </c:pt>
                <c:pt idx="3311">
                  <c:v>2.5698923926617458E-2</c:v>
                </c:pt>
                <c:pt idx="3312">
                  <c:v>2.5695269345187836E-2</c:v>
                </c:pt>
                <c:pt idx="3313">
                  <c:v>2.5695266492266874E-2</c:v>
                </c:pt>
                <c:pt idx="3314">
                  <c:v>2.5695263653262652E-2</c:v>
                </c:pt>
                <c:pt idx="3315">
                  <c:v>2.5694348004557492E-2</c:v>
                </c:pt>
                <c:pt idx="3316">
                  <c:v>2.5694345192591009E-2</c:v>
                </c:pt>
                <c:pt idx="3317">
                  <c:v>2.5694342394540867E-2</c:v>
                </c:pt>
                <c:pt idx="3318">
                  <c:v>2.5694339213808703E-2</c:v>
                </c:pt>
                <c:pt idx="3319">
                  <c:v>2.5695249666987784E-2</c:v>
                </c:pt>
                <c:pt idx="3320">
                  <c:v>2.5695246911483543E-2</c:v>
                </c:pt>
                <c:pt idx="3321">
                  <c:v>2.5695244169895166E-2</c:v>
                </c:pt>
                <c:pt idx="3322">
                  <c:v>2.56952414422244E-2</c:v>
                </c:pt>
                <c:pt idx="3323">
                  <c:v>2.5694325898468227E-2</c:v>
                </c:pt>
                <c:pt idx="3324">
                  <c:v>2.5694323197827634E-2</c:v>
                </c:pt>
                <c:pt idx="3325">
                  <c:v>2.5694320511103385E-2</c:v>
                </c:pt>
                <c:pt idx="3326">
                  <c:v>2.5694317838294158E-2</c:v>
                </c:pt>
                <c:pt idx="3327">
                  <c:v>2.5694315179400396E-2</c:v>
                </c:pt>
                <c:pt idx="3328">
                  <c:v>2.5694312534422972E-2</c:v>
                </c:pt>
                <c:pt idx="3329">
                  <c:v>2.5694309903361447E-2</c:v>
                </c:pt>
                <c:pt idx="3330">
                  <c:v>2.5694307286214947E-2</c:v>
                </c:pt>
                <c:pt idx="3331">
                  <c:v>2.5694304682984351E-2</c:v>
                </c:pt>
                <c:pt idx="3332">
                  <c:v>2.5698866712792763E-2</c:v>
                </c:pt>
                <c:pt idx="3333">
                  <c:v>2.569795113024604E-2</c:v>
                </c:pt>
                <c:pt idx="3334">
                  <c:v>2.5697948572012415E-2</c:v>
                </c:pt>
                <c:pt idx="3335">
                  <c:v>2.5697946027699266E-2</c:v>
                </c:pt>
                <c:pt idx="3336">
                  <c:v>2.5695204716078338E-2</c:v>
                </c:pt>
                <c:pt idx="3337">
                  <c:v>2.5695202197157312E-2</c:v>
                </c:pt>
                <c:pt idx="3338">
                  <c:v>2.5695199692153021E-2</c:v>
                </c:pt>
                <c:pt idx="3339">
                  <c:v>2.5695197201065903E-2</c:v>
                </c:pt>
                <c:pt idx="3340">
                  <c:v>2.5695194723895084E-2</c:v>
                </c:pt>
                <c:pt idx="3341">
                  <c:v>2.5697931054131935E-2</c:v>
                </c:pt>
                <c:pt idx="3342">
                  <c:v>2.5697928607256545E-2</c:v>
                </c:pt>
                <c:pt idx="3343">
                  <c:v>2.5697926174300341E-2</c:v>
                </c:pt>
                <c:pt idx="3344">
                  <c:v>2.5697923755263759E-2</c:v>
                </c:pt>
                <c:pt idx="3345">
                  <c:v>2.5695182546791168E-2</c:v>
                </c:pt>
                <c:pt idx="3346">
                  <c:v>2.5695180153120334E-2</c:v>
                </c:pt>
                <c:pt idx="3347">
                  <c:v>2.5695177773366672E-2</c:v>
                </c:pt>
                <c:pt idx="3348">
                  <c:v>2.5695175407528872E-2</c:v>
                </c:pt>
                <c:pt idx="3349">
                  <c:v>2.5695173055608249E-2</c:v>
                </c:pt>
                <c:pt idx="3350">
                  <c:v>2.5697909533357096E-2</c:v>
                </c:pt>
                <c:pt idx="3351">
                  <c:v>2.5698820237748631E-2</c:v>
                </c:pt>
                <c:pt idx="3352">
                  <c:v>2.5697904904079059E-2</c:v>
                </c:pt>
                <c:pt idx="3353">
                  <c:v>2.5697902610319897E-2</c:v>
                </c:pt>
                <c:pt idx="3354">
                  <c:v>2.5697900330479494E-2</c:v>
                </c:pt>
                <c:pt idx="3355">
                  <c:v>2.569789806455914E-2</c:v>
                </c:pt>
                <c:pt idx="3356">
                  <c:v>2.5698808842711845E-2</c:v>
                </c:pt>
                <c:pt idx="3357">
                  <c:v>2.5697893574477715E-2</c:v>
                </c:pt>
                <c:pt idx="3358">
                  <c:v>2.5693326840501751E-2</c:v>
                </c:pt>
                <c:pt idx="3359">
                  <c:v>2.5693324626074213E-2</c:v>
                </c:pt>
                <c:pt idx="3360">
                  <c:v>2.5693322425560852E-2</c:v>
                </c:pt>
                <c:pt idx="3361">
                  <c:v>2.5693320238962987E-2</c:v>
                </c:pt>
                <c:pt idx="3362">
                  <c:v>2.5693318066279738E-2</c:v>
                </c:pt>
                <c:pt idx="3363">
                  <c:v>2.569422872710057E-2</c:v>
                </c:pt>
                <c:pt idx="3364">
                  <c:v>2.5694226583088571E-2</c:v>
                </c:pt>
                <c:pt idx="3365">
                  <c:v>2.5694224452992472E-2</c:v>
                </c:pt>
                <c:pt idx="3366">
                  <c:v>2.5694222336810953E-2</c:v>
                </c:pt>
                <c:pt idx="3367">
                  <c:v>2.5693307411582284E-2</c:v>
                </c:pt>
                <c:pt idx="3368">
                  <c:v>2.5693305322387609E-2</c:v>
                </c:pt>
                <c:pt idx="3369">
                  <c:v>2.5693303247106669E-2</c:v>
                </c:pt>
                <c:pt idx="3370">
                  <c:v>2.5693300892396208E-2</c:v>
                </c:pt>
                <c:pt idx="3371">
                  <c:v>2.5694211964642773E-2</c:v>
                </c:pt>
                <c:pt idx="3372">
                  <c:v>2.5694209931956667E-2</c:v>
                </c:pt>
                <c:pt idx="3373">
                  <c:v>2.5694207913185583E-2</c:v>
                </c:pt>
                <c:pt idx="3374">
                  <c:v>2.5694205908330402E-2</c:v>
                </c:pt>
                <c:pt idx="3375">
                  <c:v>2.5694203634106513E-2</c:v>
                </c:pt>
                <c:pt idx="3376">
                  <c:v>2.5693288828337726E-2</c:v>
                </c:pt>
                <c:pt idx="3377">
                  <c:v>2.5693286866362835E-2</c:v>
                </c:pt>
                <c:pt idx="3378">
                  <c:v>2.5693284918302559E-2</c:v>
                </c:pt>
                <c:pt idx="3379">
                  <c:v>2.5693282984156456E-2</c:v>
                </c:pt>
                <c:pt idx="3380">
                  <c:v>2.5693281063925849E-2</c:v>
                </c:pt>
                <c:pt idx="3381">
                  <c:v>2.5693279157610303E-2</c:v>
                </c:pt>
                <c:pt idx="3382">
                  <c:v>2.5693277265208488E-2</c:v>
                </c:pt>
                <c:pt idx="3383">
                  <c:v>2.5693275386721729E-2</c:v>
                </c:pt>
                <c:pt idx="3384">
                  <c:v>2.5697838143020874E-2</c:v>
                </c:pt>
                <c:pt idx="3385">
                  <c:v>2.5696923285062331E-2</c:v>
                </c:pt>
                <c:pt idx="3386">
                  <c:v>2.569692145177551E-2</c:v>
                </c:pt>
                <c:pt idx="3387">
                  <c:v>2.5696005628469749E-2</c:v>
                </c:pt>
                <c:pt idx="3388">
                  <c:v>2.5694179044066179E-2</c:v>
                </c:pt>
                <c:pt idx="3389">
                  <c:v>2.5697829050505314E-2</c:v>
                </c:pt>
                <c:pt idx="3390">
                  <c:v>2.5696914257815055E-2</c:v>
                </c:pt>
                <c:pt idx="3391">
                  <c:v>2.5696912494121434E-2</c:v>
                </c:pt>
                <c:pt idx="3392">
                  <c:v>2.5697823762033289E-2</c:v>
                </c:pt>
                <c:pt idx="3393">
                  <c:v>2.5696909008490188E-2</c:v>
                </c:pt>
                <c:pt idx="3394">
                  <c:v>2.5696907286553435E-2</c:v>
                </c:pt>
                <c:pt idx="3395">
                  <c:v>2.5696905578533762E-2</c:v>
                </c:pt>
                <c:pt idx="3396">
                  <c:v>2.569690388443463E-2</c:v>
                </c:pt>
                <c:pt idx="3397">
                  <c:v>2.5696902204252584E-2</c:v>
                </c:pt>
                <c:pt idx="3398">
                  <c:v>2.5696900537989349E-2</c:v>
                </c:pt>
                <c:pt idx="3399">
                  <c:v>2.5696898885645355E-2</c:v>
                </c:pt>
                <c:pt idx="3400">
                  <c:v>2.5698723339883069E-2</c:v>
                </c:pt>
                <c:pt idx="3401">
                  <c:v>2.5694156805780244E-2</c:v>
                </c:pt>
                <c:pt idx="3402">
                  <c:v>2.5696894012125389E-2</c:v>
                </c:pt>
                <c:pt idx="3403">
                  <c:v>2.5697805442779647E-2</c:v>
                </c:pt>
                <c:pt idx="3404">
                  <c:v>2.5696890832704988E-2</c:v>
                </c:pt>
                <c:pt idx="3405">
                  <c:v>2.5696889263872574E-2</c:v>
                </c:pt>
                <c:pt idx="3406">
                  <c:v>2.569688770895897E-2</c:v>
                </c:pt>
                <c:pt idx="3407">
                  <c:v>2.5696886167964179E-2</c:v>
                </c:pt>
                <c:pt idx="3408">
                  <c:v>2.5697797672631251E-2</c:v>
                </c:pt>
                <c:pt idx="3409">
                  <c:v>2.5696883127730601E-2</c:v>
                </c:pt>
                <c:pt idx="3410">
                  <c:v>2.5693229927345795E-2</c:v>
                </c:pt>
                <c:pt idx="3411">
                  <c:v>2.5693228438471358E-2</c:v>
                </c:pt>
                <c:pt idx="3412">
                  <c:v>2.5693226963511537E-2</c:v>
                </c:pt>
                <c:pt idx="3413">
                  <c:v>2.569322550246677E-2</c:v>
                </c:pt>
                <c:pt idx="3414">
                  <c:v>2.5694136919247823E-2</c:v>
                </c:pt>
                <c:pt idx="3415">
                  <c:v>2.5694135486924112E-2</c:v>
                </c:pt>
                <c:pt idx="3416">
                  <c:v>2.5697785964217658E-2</c:v>
                </c:pt>
                <c:pt idx="3417">
                  <c:v>2.5694132664023955E-2</c:v>
                </c:pt>
                <c:pt idx="3418">
                  <c:v>2.569413127344795E-2</c:v>
                </c:pt>
                <c:pt idx="3419">
                  <c:v>2.5693217028404654E-2</c:v>
                </c:pt>
                <c:pt idx="3420">
                  <c:v>2.5694127954269171E-2</c:v>
                </c:pt>
                <c:pt idx="3421">
                  <c:v>2.5693214315035236E-2</c:v>
                </c:pt>
                <c:pt idx="3422">
                  <c:v>2.569321297922245E-2</c:v>
                </c:pt>
                <c:pt idx="3423">
                  <c:v>2.5694124529302489E-2</c:v>
                </c:pt>
                <c:pt idx="3424">
                  <c:v>2.5694123222220575E-2</c:v>
                </c:pt>
                <c:pt idx="3425">
                  <c:v>2.5694121929054559E-2</c:v>
                </c:pt>
                <c:pt idx="3426">
                  <c:v>2.5694120649803569E-2</c:v>
                </c:pt>
                <c:pt idx="3427">
                  <c:v>2.5694119384468916E-2</c:v>
                </c:pt>
                <c:pt idx="3428">
                  <c:v>2.5693205256555746E-2</c:v>
                </c:pt>
                <c:pt idx="3429">
                  <c:v>2.5693204018145708E-2</c:v>
                </c:pt>
                <c:pt idx="3430">
                  <c:v>2.5693202793651167E-2</c:v>
                </c:pt>
                <c:pt idx="3431">
                  <c:v>2.5693201583070802E-2</c:v>
                </c:pt>
                <c:pt idx="3432">
                  <c:v>2.5693200386405938E-2</c:v>
                </c:pt>
                <c:pt idx="3433">
                  <c:v>2.5693199203654361E-2</c:v>
                </c:pt>
                <c:pt idx="3434">
                  <c:v>2.5693198034818284E-2</c:v>
                </c:pt>
                <c:pt idx="3435">
                  <c:v>2.5693196879897705E-2</c:v>
                </c:pt>
                <c:pt idx="3436">
                  <c:v>2.5697760590684276E-2</c:v>
                </c:pt>
                <c:pt idx="3437">
                  <c:v>2.5696846410297614E-2</c:v>
                </c:pt>
                <c:pt idx="3438">
                  <c:v>2.5696845300781673E-2</c:v>
                </c:pt>
                <c:pt idx="3439">
                  <c:v>2.5696844205183686E-2</c:v>
                </c:pt>
                <c:pt idx="3440">
                  <c:v>2.5694104201443531E-2</c:v>
                </c:pt>
                <c:pt idx="3441">
                  <c:v>2.5697755117279321E-2</c:v>
                </c:pt>
                <c:pt idx="3442">
                  <c:v>2.5695014409893979E-2</c:v>
                </c:pt>
                <c:pt idx="3443">
                  <c:v>2.5696839961980706E-2</c:v>
                </c:pt>
                <c:pt idx="3444">
                  <c:v>2.5696838935976345E-2</c:v>
                </c:pt>
                <c:pt idx="3445">
                  <c:v>2.569683792389036E-2</c:v>
                </c:pt>
                <c:pt idx="3446">
                  <c:v>2.5697749991865679E-2</c:v>
                </c:pt>
                <c:pt idx="3447">
                  <c:v>2.5696835941475264E-2</c:v>
                </c:pt>
                <c:pt idx="3448">
                  <c:v>2.5696834971145284E-2</c:v>
                </c:pt>
                <c:pt idx="3449">
                  <c:v>2.5696834014734552E-2</c:v>
                </c:pt>
                <c:pt idx="3450">
                  <c:v>2.5696833072242627E-2</c:v>
                </c:pt>
                <c:pt idx="3451">
                  <c:v>2.5696832143669086E-2</c:v>
                </c:pt>
                <c:pt idx="3452">
                  <c:v>2.5696831229013922E-2</c:v>
                </c:pt>
                <c:pt idx="3453">
                  <c:v>2.5696830328277572E-2</c:v>
                </c:pt>
                <c:pt idx="3454">
                  <c:v>2.5696829441460466E-2</c:v>
                </c:pt>
                <c:pt idx="3455">
                  <c:v>2.5696828568560877E-2</c:v>
                </c:pt>
                <c:pt idx="3456">
                  <c:v>2.5697740785011906E-2</c:v>
                </c:pt>
                <c:pt idx="3457">
                  <c:v>2.5696826864518997E-2</c:v>
                </c:pt>
                <c:pt idx="3458">
                  <c:v>2.5696826033376273E-2</c:v>
                </c:pt>
                <c:pt idx="3459">
                  <c:v>2.5696825216151933E-2</c:v>
                </c:pt>
                <c:pt idx="3460">
                  <c:v>2.5697737492020218E-2</c:v>
                </c:pt>
                <c:pt idx="3461">
                  <c:v>2.569682362345925E-2</c:v>
                </c:pt>
                <c:pt idx="3462">
                  <c:v>2.5693170956782117E-2</c:v>
                </c:pt>
                <c:pt idx="3463">
                  <c:v>2.5693170191473415E-2</c:v>
                </c:pt>
                <c:pt idx="3464">
                  <c:v>2.5693169440078888E-2</c:v>
                </c:pt>
                <c:pt idx="3465">
                  <c:v>2.5693168702598537E-2</c:v>
                </c:pt>
                <c:pt idx="3466">
                  <c:v>2.5694080890655946E-2</c:v>
                </c:pt>
                <c:pt idx="3467">
                  <c:v>2.5697732265191786E-2</c:v>
                </c:pt>
                <c:pt idx="3468">
                  <c:v>2.5694079487157968E-2</c:v>
                </c:pt>
                <c:pt idx="3469">
                  <c:v>2.5694078806281516E-2</c:v>
                </c:pt>
                <c:pt idx="3470">
                  <c:v>2.5694078139322278E-2</c:v>
                </c:pt>
                <c:pt idx="3471">
                  <c:v>2.5693164569929081E-2</c:v>
                </c:pt>
                <c:pt idx="3472">
                  <c:v>2.5693163929851034E-2</c:v>
                </c:pt>
                <c:pt idx="3473">
                  <c:v>2.569316330368937E-2</c:v>
                </c:pt>
                <c:pt idx="3474">
                  <c:v>2.5693162691441881E-2</c:v>
                </c:pt>
                <c:pt idx="3475">
                  <c:v>2.5694075013259793E-2</c:v>
                </c:pt>
                <c:pt idx="3476">
                  <c:v>2.5694074429793771E-2</c:v>
                </c:pt>
                <c:pt idx="3477">
                  <c:v>2.5694073860243648E-2</c:v>
                </c:pt>
                <c:pt idx="3478">
                  <c:v>2.569407330460987E-2</c:v>
                </c:pt>
                <c:pt idx="3479">
                  <c:v>2.5691333891742413E-2</c:v>
                </c:pt>
                <c:pt idx="3480">
                  <c:v>2.5694072013147547E-2</c:v>
                </c:pt>
                <c:pt idx="3481">
                  <c:v>2.5694071505224174E-2</c:v>
                </c:pt>
                <c:pt idx="3482">
                  <c:v>2.569315801439374E-2</c:v>
                </c:pt>
                <c:pt idx="3483">
                  <c:v>2.569407053112557E-2</c:v>
                </c:pt>
                <c:pt idx="3484">
                  <c:v>2.5694070064949021E-2</c:v>
                </c:pt>
                <c:pt idx="3485">
                  <c:v>2.5694069612688813E-2</c:v>
                </c:pt>
                <c:pt idx="3486">
                  <c:v>2.5693156181626875E-2</c:v>
                </c:pt>
                <c:pt idx="3487">
                  <c:v>2.5694981725273066E-2</c:v>
                </c:pt>
                <c:pt idx="3488">
                  <c:v>2.5695894335348073E-2</c:v>
                </c:pt>
                <c:pt idx="3489">
                  <c:v>2.5695893940682904E-2</c:v>
                </c:pt>
                <c:pt idx="3490">
                  <c:v>2.5695893559935297E-2</c:v>
                </c:pt>
                <c:pt idx="3491">
                  <c:v>2.5695893193104384E-2</c:v>
                </c:pt>
                <c:pt idx="3492">
                  <c:v>2.5694979816698785E-2</c:v>
                </c:pt>
                <c:pt idx="3493">
                  <c:v>2.5694979382157201E-2</c:v>
                </c:pt>
                <c:pt idx="3494">
                  <c:v>2.5694979150685963E-2</c:v>
                </c:pt>
                <c:pt idx="3495">
                  <c:v>2.5694978838554441E-2</c:v>
                </c:pt>
                <c:pt idx="3496">
                  <c:v>2.5694978540339218E-2</c:v>
                </c:pt>
                <c:pt idx="3497">
                  <c:v>2.5695891245056141E-2</c:v>
                </c:pt>
                <c:pt idx="3498">
                  <c:v>2.5695891014987999E-2</c:v>
                </c:pt>
                <c:pt idx="3499">
                  <c:v>2.5695890759499327E-2</c:v>
                </c:pt>
                <c:pt idx="3500">
                  <c:v>2.5696803559281042E-2</c:v>
                </c:pt>
                <c:pt idx="3501">
                  <c:v>2.5694977258015464E-2</c:v>
                </c:pt>
                <c:pt idx="3502">
                  <c:v>2.5694977043301096E-2</c:v>
                </c:pt>
                <c:pt idx="3503">
                  <c:v>2.5694976842503468E-2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204480"/>
        <c:axId val="6072064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  <c:pt idx="12">
                  <c:v>42758</c:v>
                </c:pt>
                <c:pt idx="13">
                  <c:v>42787</c:v>
                </c:pt>
                <c:pt idx="14">
                  <c:v>42815</c:v>
                </c:pt>
                <c:pt idx="15">
                  <c:v>42846</c:v>
                </c:pt>
                <c:pt idx="16">
                  <c:v>42877</c:v>
                </c:pt>
                <c:pt idx="17">
                  <c:v>42907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8.5000000000000006E-3</c:v>
                </c:pt>
                <c:pt idx="1">
                  <c:v>8.9099999999999995E-3</c:v>
                </c:pt>
                <c:pt idx="2">
                  <c:v>9.3200000000000002E-3</c:v>
                </c:pt>
                <c:pt idx="3">
                  <c:v>9.7999999999999997E-3</c:v>
                </c:pt>
                <c:pt idx="4">
                  <c:v>1.0280000000000001E-2</c:v>
                </c:pt>
                <c:pt idx="5">
                  <c:v>1.072E-2</c:v>
                </c:pt>
                <c:pt idx="6">
                  <c:v>1.1219999999999999E-2</c:v>
                </c:pt>
                <c:pt idx="7">
                  <c:v>1.172E-2</c:v>
                </c:pt>
                <c:pt idx="8">
                  <c:v>1.221E-2</c:v>
                </c:pt>
                <c:pt idx="9">
                  <c:v>1.2709999999999999E-2</c:v>
                </c:pt>
                <c:pt idx="10">
                  <c:v>#N/A</c:v>
                </c:pt>
                <c:pt idx="11">
                  <c:v>1.371E-2</c:v>
                </c:pt>
                <c:pt idx="12">
                  <c:v>1.4190000000000001E-2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1.6219999999999998E-2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204480"/>
        <c:axId val="607206400"/>
      </c:scatterChart>
      <c:dateAx>
        <c:axId val="60720448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064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720640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720448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6.0365981591026241E-3</c:v>
                </c:pt>
                <c:pt idx="1">
                  <c:v>6.0375219586994433E-3</c:v>
                </c:pt>
                <c:pt idx="2">
                  <c:v>6.0393695577332096E-3</c:v>
                </c:pt>
                <c:pt idx="3">
                  <c:v>6.0515823953704029E-3</c:v>
                </c:pt>
                <c:pt idx="4">
                  <c:v>6.0698549440285632E-3</c:v>
                </c:pt>
                <c:pt idx="5">
                  <c:v>6.0781691406397442E-3</c:v>
                </c:pt>
                <c:pt idx="6">
                  <c:v>6.1037288569232295E-3</c:v>
                </c:pt>
                <c:pt idx="7">
                  <c:v>6.1335971235632059E-3</c:v>
                </c:pt>
                <c:pt idx="8">
                  <c:v>6.1474541205530642E-3</c:v>
                </c:pt>
                <c:pt idx="9">
                  <c:v>6.1622349180989744E-3</c:v>
                </c:pt>
                <c:pt idx="10">
                  <c:v>6.1779395160410644E-3</c:v>
                </c:pt>
                <c:pt idx="11">
                  <c:v>6.2125352541553269E-3</c:v>
                </c:pt>
                <c:pt idx="12">
                  <c:v>6.2499959153683449E-3</c:v>
                </c:pt>
                <c:pt idx="13">
                  <c:v>6.2703195178492876E-3</c:v>
                </c:pt>
                <c:pt idx="14">
                  <c:v>6.2915669216057069E-3</c:v>
                </c:pt>
                <c:pt idx="15">
                  <c:v>6.3137381268774107E-3</c:v>
                </c:pt>
                <c:pt idx="16">
                  <c:v>6.3739544213881061E-3</c:v>
                </c:pt>
                <c:pt idx="17">
                  <c:v>6.4384511819604029E-3</c:v>
                </c:pt>
                <c:pt idx="18">
                  <c:v>6.4384511819604029E-3</c:v>
                </c:pt>
                <c:pt idx="19">
                  <c:v>6.466165200080809E-3</c:v>
                </c:pt>
                <c:pt idx="20">
                  <c:v>6.4945968734164694E-3</c:v>
                </c:pt>
                <c:pt idx="21">
                  <c:v>6.5509481113057433E-3</c:v>
                </c:pt>
                <c:pt idx="22">
                  <c:v>6.6060173333948313E-3</c:v>
                </c:pt>
                <c:pt idx="23">
                  <c:v>6.6330897421096324E-3</c:v>
                </c:pt>
                <c:pt idx="24">
                  <c:v>6.659849068064716E-3</c:v>
                </c:pt>
                <c:pt idx="25">
                  <c:v>6.6862953113400181E-3</c:v>
                </c:pt>
                <c:pt idx="26">
                  <c:v>6.7382703068741279E-3</c:v>
                </c:pt>
                <c:pt idx="27">
                  <c:v>6.7889494557249463E-3</c:v>
                </c:pt>
                <c:pt idx="28">
                  <c:v>6.8138302842424281E-3</c:v>
                </c:pt>
                <c:pt idx="29">
                  <c:v>6.8383980296804481E-3</c:v>
                </c:pt>
                <c:pt idx="30">
                  <c:v>6.8626526918791342E-3</c:v>
                </c:pt>
                <c:pt idx="31">
                  <c:v>6.9102510437790698E-3</c:v>
                </c:pt>
                <c:pt idx="32">
                  <c:v>6.9565405074811792E-3</c:v>
                </c:pt>
                <c:pt idx="33">
                  <c:v>6.9792297526838354E-3</c:v>
                </c:pt>
                <c:pt idx="34">
                  <c:v>7.0016059144073495E-3</c:v>
                </c:pt>
                <c:pt idx="35">
                  <c:v>7.0236689924918494E-3</c:v>
                </c:pt>
                <c:pt idx="36">
                  <c:v>7.0774699693854082E-3</c:v>
                </c:pt>
                <c:pt idx="37">
                  <c:v>7.1292881264106711E-3</c:v>
                </c:pt>
                <c:pt idx="38">
                  <c:v>7.1292881264106711E-3</c:v>
                </c:pt>
                <c:pt idx="39">
                  <c:v>7.1494727014620452E-3</c:v>
                </c:pt>
                <c:pt idx="40">
                  <c:v>7.1693441925546608E-3</c:v>
                </c:pt>
                <c:pt idx="41">
                  <c:v>7.2081878836449675E-3</c:v>
                </c:pt>
                <c:pt idx="42">
                  <c:v>7.2459395588442277E-3</c:v>
                </c:pt>
                <c:pt idx="43">
                  <c:v>7.2656870875764668E-3</c:v>
                </c:pt>
                <c:pt idx="44">
                  <c:v>7.2865629908225316E-3</c:v>
                </c:pt>
                <c:pt idx="45">
                  <c:v>7.3085672686623582E-3</c:v>
                </c:pt>
                <c:pt idx="46">
                  <c:v>7.3564873959952592E-3</c:v>
                </c:pt>
                <c:pt idx="47">
                  <c:v>7.4078681306755101E-3</c:v>
                </c:pt>
                <c:pt idx="48">
                  <c:v>7.4355142850013323E-3</c:v>
                </c:pt>
                <c:pt idx="49">
                  <c:v>7.4642888152798292E-3</c:v>
                </c:pt>
                <c:pt idx="50">
                  <c:v>7.4941917219106813E-3</c:v>
                </c:pt>
                <c:pt idx="51">
                  <c:v>7.5579174569995189E-3</c:v>
                </c:pt>
                <c:pt idx="52">
                  <c:v>7.6250871173133561E-3</c:v>
                </c:pt>
                <c:pt idx="53">
                  <c:v>7.6606319099425946E-3</c:v>
                </c:pt>
                <c:pt idx="54">
                  <c:v>7.6973050806028454E-3</c:v>
                </c:pt>
                <c:pt idx="55">
                  <c:v>7.7351066298536608E-3</c:v>
                </c:pt>
                <c:pt idx="56">
                  <c:v>7.814640619088209E-3</c:v>
                </c:pt>
                <c:pt idx="57">
                  <c:v>7.8975966189176461E-3</c:v>
                </c:pt>
                <c:pt idx="58">
                  <c:v>7.9410400661572567E-3</c:v>
                </c:pt>
                <c:pt idx="59">
                  <c:v>7.9856118941457055E-3</c:v>
                </c:pt>
                <c:pt idx="60">
                  <c:v>8.0313121033626089E-3</c:v>
                </c:pt>
                <c:pt idx="61">
                  <c:v>8.1266572371241352E-3</c:v>
                </c:pt>
                <c:pt idx="62">
                  <c:v>8.2249656145094718E-3</c:v>
                </c:pt>
                <c:pt idx="63">
                  <c:v>8.2737208573124832E-3</c:v>
                </c:pt>
                <c:pt idx="64">
                  <c:v>8.3210176037518124E-3</c:v>
                </c:pt>
                <c:pt idx="65">
                  <c:v>8.4530953000356845E-3</c:v>
                </c:pt>
                <c:pt idx="66">
                  <c:v>8.5741696307728432E-3</c:v>
                </c:pt>
                <c:pt idx="67">
                  <c:v>8.6112568884377794E-3</c:v>
                </c:pt>
                <c:pt idx="68">
                  <c:v>8.6468856459021026E-3</c:v>
                </c:pt>
                <c:pt idx="69">
                  <c:v>8.7134923838672051E-3</c:v>
                </c:pt>
                <c:pt idx="70">
                  <c:v>8.7748156636013874E-3</c:v>
                </c:pt>
                <c:pt idx="71">
                  <c:v>8.8031519131082092E-3</c:v>
                </c:pt>
                <c:pt idx="72">
                  <c:v>8.8300296600163364E-3</c:v>
                </c:pt>
                <c:pt idx="73">
                  <c:v>8.8554489039260886E-3</c:v>
                </c:pt>
                <c:pt idx="74">
                  <c:v>8.9016458130775078E-3</c:v>
                </c:pt>
                <c:pt idx="75">
                  <c:v>8.9425408434262721E-3</c:v>
                </c:pt>
                <c:pt idx="76">
                  <c:v>8.9606675680276027E-3</c:v>
                </c:pt>
                <c:pt idx="77">
                  <c:v>8.9773357880318372E-3</c:v>
                </c:pt>
                <c:pt idx="78">
                  <c:v>8.9925455032791035E-3</c:v>
                </c:pt>
                <c:pt idx="79">
                  <c:v>9.0183291580103742E-3</c:v>
                </c:pt>
                <c:pt idx="80">
                  <c:v>9.0387993128615562E-3</c:v>
                </c:pt>
                <c:pt idx="81">
                  <c:v>9.0467165016860918E-3</c:v>
                </c:pt>
                <c:pt idx="82">
                  <c:v>9.0531751848743625E-3</c:v>
                </c:pt>
                <c:pt idx="83">
                  <c:v>9.0583580895398086E-3</c:v>
                </c:pt>
                <c:pt idx="84">
                  <c:v>9.0673796741391754E-3</c:v>
                </c:pt>
                <c:pt idx="85">
                  <c:v>9.0747373721900004E-3</c:v>
                </c:pt>
                <c:pt idx="86">
                  <c:v>9.0779268359231224E-3</c:v>
                </c:pt>
                <c:pt idx="87">
                  <c:v>9.0807541569404293E-3</c:v>
                </c:pt>
                <c:pt idx="88">
                  <c:v>9.083219335161985E-3</c:v>
                </c:pt>
                <c:pt idx="89">
                  <c:v>9.087915672121305E-3</c:v>
                </c:pt>
                <c:pt idx="90">
                  <c:v>9.0901130838538791E-3</c:v>
                </c:pt>
                <c:pt idx="91">
                  <c:v>9.0904054051410554E-3</c:v>
                </c:pt>
                <c:pt idx="92">
                  <c:v>9.0903355836324806E-3</c:v>
                </c:pt>
                <c:pt idx="93">
                  <c:v>9.0892182711765912E-3</c:v>
                </c:pt>
                <c:pt idx="94">
                  <c:v>9.0864348693209251E-3</c:v>
                </c:pt>
                <c:pt idx="95">
                  <c:v>9.0845543336737222E-3</c:v>
                </c:pt>
                <c:pt idx="96">
                  <c:v>9.0823116552307681E-3</c:v>
                </c:pt>
                <c:pt idx="97">
                  <c:v>9.0797068339920628E-3</c:v>
                </c:pt>
                <c:pt idx="98">
                  <c:v>9.0735187303092601E-3</c:v>
                </c:pt>
                <c:pt idx="99">
                  <c:v>9.0656661213195378E-3</c:v>
                </c:pt>
                <c:pt idx="100">
                  <c:v>9.0612505862619486E-3</c:v>
                </c:pt>
                <c:pt idx="101">
                  <c:v>9.0564729084885442E-3</c:v>
                </c:pt>
                <c:pt idx="102">
                  <c:v>9.0513330879193887E-3</c:v>
                </c:pt>
                <c:pt idx="103">
                  <c:v>9.040073303108187E-3</c:v>
                </c:pt>
                <c:pt idx="104">
                  <c:v>9.0274289021685661E-3</c:v>
                </c:pt>
                <c:pt idx="105">
                  <c:v>9.0221375080457022E-3</c:v>
                </c:pt>
                <c:pt idx="106">
                  <c:v>9.0181431108327104E-3</c:v>
                </c:pt>
                <c:pt idx="107">
                  <c:v>9.0154457106095265E-3</c:v>
                </c:pt>
                <c:pt idx="108">
                  <c:v>9.0155258404522876E-3</c:v>
                </c:pt>
                <c:pt idx="109">
                  <c:v>9.0214136636213027E-3</c:v>
                </c:pt>
                <c:pt idx="110">
                  <c:v>9.0264982450971587E-3</c:v>
                </c:pt>
                <c:pt idx="111">
                  <c:v>9.0328798236427588E-3</c:v>
                </c:pt>
                <c:pt idx="112">
                  <c:v>9.0501938116993585E-3</c:v>
                </c:pt>
                <c:pt idx="113">
                  <c:v>9.0713761099614487E-3</c:v>
                </c:pt>
                <c:pt idx="114">
                  <c:v>9.084242675134746E-3</c:v>
                </c:pt>
                <c:pt idx="115">
                  <c:v>9.0984062379373398E-3</c:v>
                </c:pt>
                <c:pt idx="116">
                  <c:v>9.1138667986889743E-3</c:v>
                </c:pt>
                <c:pt idx="117">
                  <c:v>9.149343765919582E-3</c:v>
                </c:pt>
                <c:pt idx="118">
                  <c:v>9.1886790231843207E-3</c:v>
                </c:pt>
                <c:pt idx="119">
                  <c:v>9.2106245758394323E-3</c:v>
                </c:pt>
                <c:pt idx="120">
                  <c:v>9.2338671275626893E-3</c:v>
                </c:pt>
                <c:pt idx="121">
                  <c:v>9.258406678513964E-3</c:v>
                </c:pt>
                <c:pt idx="122">
                  <c:v>9.3120499746923713E-3</c:v>
                </c:pt>
                <c:pt idx="123">
                  <c:v>9.3695348809141876E-3</c:v>
                </c:pt>
                <c:pt idx="124">
                  <c:v>9.3999652047749294E-3</c:v>
                </c:pt>
                <c:pt idx="125">
                  <c:v>9.4287213902077838E-3</c:v>
                </c:pt>
                <c:pt idx="126">
                  <c:v>9.455209208786286E-3</c:v>
                </c:pt>
                <c:pt idx="127">
                  <c:v>9.500874349868127E-3</c:v>
                </c:pt>
                <c:pt idx="128">
                  <c:v>9.5384768053641267E-3</c:v>
                </c:pt>
                <c:pt idx="129">
                  <c:v>9.5536227831161113E-3</c:v>
                </c:pt>
                <c:pt idx="130">
                  <c:v>9.5665003916156621E-3</c:v>
                </c:pt>
                <c:pt idx="131">
                  <c:v>9.5771096307828429E-3</c:v>
                </c:pt>
                <c:pt idx="132">
                  <c:v>9.5926742702201473E-3</c:v>
                </c:pt>
                <c:pt idx="133">
                  <c:v>9.5961302794389525E-3</c:v>
                </c:pt>
                <c:pt idx="134">
                  <c:v>9.5961302794389525E-3</c:v>
                </c:pt>
                <c:pt idx="135">
                  <c:v>9.5931292991746631E-3</c:v>
                </c:pt>
                <c:pt idx="136">
                  <c:v>9.5878599490983873E-3</c:v>
                </c:pt>
                <c:pt idx="137">
                  <c:v>9.5700144081600769E-3</c:v>
                </c:pt>
                <c:pt idx="138">
                  <c:v>9.5440988517925263E-3</c:v>
                </c:pt>
                <c:pt idx="139">
                  <c:v>9.5274876543349762E-3</c:v>
                </c:pt>
                <c:pt idx="140">
                  <c:v>9.5086080881845447E-3</c:v>
                </c:pt>
                <c:pt idx="141">
                  <c:v>9.4874601536609759E-3</c:v>
                </c:pt>
                <c:pt idx="142">
                  <c:v>9.4378504725245449E-3</c:v>
                </c:pt>
                <c:pt idx="143">
                  <c:v>9.3801847407881667E-3</c:v>
                </c:pt>
                <c:pt idx="144">
                  <c:v>9.3476949715132207E-3</c:v>
                </c:pt>
                <c:pt idx="145">
                  <c:v>9.3129368368227716E-3</c:v>
                </c:pt>
                <c:pt idx="146">
                  <c:v>9.2767257048897989E-3</c:v>
                </c:pt>
                <c:pt idx="147">
                  <c:v>9.2116545332920907E-3</c:v>
                </c:pt>
                <c:pt idx="148">
                  <c:v>9.1548580965650217E-3</c:v>
                </c:pt>
                <c:pt idx="149">
                  <c:v>9.1309507885117824E-3</c:v>
                </c:pt>
                <c:pt idx="150">
                  <c:v>9.1096673168866715E-3</c:v>
                </c:pt>
                <c:pt idx="151">
                  <c:v>9.0910076812100726E-3</c:v>
                </c:pt>
                <c:pt idx="152">
                  <c:v>9.0626626623446782E-3</c:v>
                </c:pt>
                <c:pt idx="153">
                  <c:v>9.0426074913541044E-3</c:v>
                </c:pt>
                <c:pt idx="154">
                  <c:v>9.0370670307038381E-3</c:v>
                </c:pt>
                <c:pt idx="155">
                  <c:v>9.0341504044832988E-3</c:v>
                </c:pt>
                <c:pt idx="156">
                  <c:v>9.0338576126125503E-3</c:v>
                </c:pt>
                <c:pt idx="157">
                  <c:v>9.042245251063008E-3</c:v>
                </c:pt>
                <c:pt idx="158">
                  <c:v>9.0589247892669533E-3</c:v>
                </c:pt>
                <c:pt idx="159">
                  <c:v>9.0717511701843279E-3</c:v>
                </c:pt>
                <c:pt idx="160">
                  <c:v>9.0872013861709178E-3</c:v>
                </c:pt>
                <c:pt idx="161">
                  <c:v>9.1052754377862755E-3</c:v>
                </c:pt>
                <c:pt idx="162">
                  <c:v>9.1504022338728674E-3</c:v>
                </c:pt>
                <c:pt idx="163">
                  <c:v>9.2038100078095653E-3</c:v>
                </c:pt>
                <c:pt idx="164">
                  <c:v>9.2350032439636465E-3</c:v>
                </c:pt>
                <c:pt idx="165">
                  <c:v>9.2688203188640017E-3</c:v>
                </c:pt>
                <c:pt idx="166">
                  <c:v>9.3052612333099916E-3</c:v>
                </c:pt>
                <c:pt idx="167">
                  <c:v>9.387133958362881E-3</c:v>
                </c:pt>
                <c:pt idx="168">
                  <c:v>9.4769058943544593E-3</c:v>
                </c:pt>
                <c:pt idx="169">
                  <c:v>9.5243215713392004E-3</c:v>
                </c:pt>
                <c:pt idx="170">
                  <c:v>9.5722166446865486E-3</c:v>
                </c:pt>
                <c:pt idx="171">
                  <c:v>9.6205911146363121E-3</c:v>
                </c:pt>
                <c:pt idx="172">
                  <c:v>9.7443198770519324E-3</c:v>
                </c:pt>
                <c:pt idx="173">
                  <c:v>9.8696544195764346E-3</c:v>
                </c:pt>
                <c:pt idx="174">
                  <c:v>9.9209052731374925E-3</c:v>
                </c:pt>
                <c:pt idx="175">
                  <c:v>9.9726355245799425E-3</c:v>
                </c:pt>
                <c:pt idx="176">
                  <c:v>1.0104783556457164E-2</c:v>
                </c:pt>
                <c:pt idx="177">
                  <c:v>1.0238477758646169E-2</c:v>
                </c:pt>
                <c:pt idx="178">
                  <c:v>1.0238477758646169E-2</c:v>
                </c:pt>
                <c:pt idx="179">
                  <c:v>1.0293084402333008E-2</c:v>
                </c:pt>
                <c:pt idx="180">
                  <c:v>1.0348170445340088E-2</c:v>
                </c:pt>
                <c:pt idx="181">
                  <c:v>1.0460244448564637E-2</c:v>
                </c:pt>
                <c:pt idx="182">
                  <c:v>1.0573308616805832E-2</c:v>
                </c:pt>
                <c:pt idx="183">
                  <c:v>1.0630791660570793E-2</c:v>
                </c:pt>
                <c:pt idx="184">
                  <c:v>1.0688754105014908E-2</c:v>
                </c:pt>
                <c:pt idx="185">
                  <c:v>1.0747195950617794E-2</c:v>
                </c:pt>
                <c:pt idx="186">
                  <c:v>1.0866005598950679E-2</c:v>
                </c:pt>
                <c:pt idx="187">
                  <c:v>1.0985757347814484E-2</c:v>
                </c:pt>
                <c:pt idx="188">
                  <c:v>1.1046596202168857E-2</c:v>
                </c:pt>
                <c:pt idx="189">
                  <c:v>1.1107439089137472E-2</c:v>
                </c:pt>
                <c:pt idx="190">
                  <c:v>1.1166384529746054E-2</c:v>
                </c:pt>
                <c:pt idx="191">
                  <c:v>1.1276719232133914E-2</c:v>
                </c:pt>
                <c:pt idx="192">
                  <c:v>1.1378438109881372E-2</c:v>
                </c:pt>
                <c:pt idx="193">
                  <c:v>1.1425519453984734E-2</c:v>
                </c:pt>
                <c:pt idx="194">
                  <c:v>1.1470227975909353E-2</c:v>
                </c:pt>
                <c:pt idx="195">
                  <c:v>1.1512563674616061E-2</c:v>
                </c:pt>
                <c:pt idx="196">
                  <c:v>1.1589698750276156E-2</c:v>
                </c:pt>
                <c:pt idx="197">
                  <c:v>1.1658178221596316E-2</c:v>
                </c:pt>
                <c:pt idx="198">
                  <c:v>1.1688649792862549E-2</c:v>
                </c:pt>
                <c:pt idx="199">
                  <c:v>1.1716748536594324E-2</c:v>
                </c:pt>
                <c:pt idx="200">
                  <c:v>1.174247445239196E-2</c:v>
                </c:pt>
                <c:pt idx="201">
                  <c:v>1.1795504777003529E-2</c:v>
                </c:pt>
                <c:pt idx="202">
                  <c:v>1.1835511594062709E-2</c:v>
                </c:pt>
                <c:pt idx="203">
                  <c:v>1.1835511594062709E-2</c:v>
                </c:pt>
                <c:pt idx="204">
                  <c:v>1.1847000532503316E-2</c:v>
                </c:pt>
                <c:pt idx="205">
                  <c:v>1.1856116640371894E-2</c:v>
                </c:pt>
                <c:pt idx="206">
                  <c:v>1.1866830569582376E-2</c:v>
                </c:pt>
                <c:pt idx="207">
                  <c:v>1.1868852762528803E-2</c:v>
                </c:pt>
                <c:pt idx="208">
                  <c:v>1.1866104715538839E-2</c:v>
                </c:pt>
                <c:pt idx="209">
                  <c:v>1.1860983837417294E-2</c:v>
                </c:pt>
                <c:pt idx="210">
                  <c:v>1.1853490128483912E-2</c:v>
                </c:pt>
                <c:pt idx="211">
                  <c:v>1.1835130309352238E-2</c:v>
                </c:pt>
                <c:pt idx="212">
                  <c:v>1.181683975798542E-2</c:v>
                </c:pt>
                <c:pt idx="213">
                  <c:v>1.1808543153222217E-2</c:v>
                </c:pt>
                <c:pt idx="214">
                  <c:v>1.1800639032104598E-2</c:v>
                </c:pt>
                <c:pt idx="215">
                  <c:v>1.1793127394552627E-2</c:v>
                </c:pt>
                <c:pt idx="216">
                  <c:v>1.1779797831659167E-2</c:v>
                </c:pt>
                <c:pt idx="217">
                  <c:v>1.1767005680241027E-2</c:v>
                </c:pt>
                <c:pt idx="218">
                  <c:v>1.176145646059723E-2</c:v>
                </c:pt>
                <c:pt idx="219">
                  <c:v>1.1756299724279273E-2</c:v>
                </c:pt>
                <c:pt idx="220">
                  <c:v>1.17515354716069E-2</c:v>
                </c:pt>
                <c:pt idx="221">
                  <c:v>1.1743698319133244E-2</c:v>
                </c:pt>
                <c:pt idx="222">
                  <c:v>1.1736403295055098E-2</c:v>
                </c:pt>
                <c:pt idx="223">
                  <c:v>1.1733601459571474E-2</c:v>
                </c:pt>
                <c:pt idx="224">
                  <c:v>1.173119210741369E-2</c:v>
                </c:pt>
                <c:pt idx="225">
                  <c:v>1.1727704179826937E-2</c:v>
                </c:pt>
                <c:pt idx="226">
                  <c:v>1.1725032597551532E-2</c:v>
                </c:pt>
                <c:pt idx="227">
                  <c:v>1.1725032597551532E-2</c:v>
                </c:pt>
                <c:pt idx="228">
                  <c:v>1.1724978145748466E-2</c:v>
                </c:pt>
                <c:pt idx="229">
                  <c:v>1.1725316177271239E-2</c:v>
                </c:pt>
                <c:pt idx="230">
                  <c:v>1.1726046692199787E-2</c:v>
                </c:pt>
                <c:pt idx="231">
                  <c:v>1.1729198129550866E-2</c:v>
                </c:pt>
                <c:pt idx="232">
                  <c:v>1.1733003670633124E-2</c:v>
                </c:pt>
                <c:pt idx="233">
                  <c:v>1.1736357111358231E-2</c:v>
                </c:pt>
                <c:pt idx="234">
                  <c:v>1.1743684797975718E-2</c:v>
                </c:pt>
                <c:pt idx="235">
                  <c:v>1.1761036000903502E-2</c:v>
                </c:pt>
                <c:pt idx="236">
                  <c:v>1.1761036000903502E-2</c:v>
                </c:pt>
                <c:pt idx="237">
                  <c:v>1.1778590593829463E-2</c:v>
                </c:pt>
                <c:pt idx="238">
                  <c:v>1.178931498120761E-2</c:v>
                </c:pt>
                <c:pt idx="239">
                  <c:v>1.180109236123883E-2</c:v>
                </c:pt>
                <c:pt idx="240">
                  <c:v>1.1813922734162929E-2</c:v>
                </c:pt>
                <c:pt idx="241">
                  <c:v>1.1843483068423311E-2</c:v>
                </c:pt>
                <c:pt idx="242">
                  <c:v>1.1875774155907237E-2</c:v>
                </c:pt>
                <c:pt idx="243">
                  <c:v>1.1893869494574716E-2</c:v>
                </c:pt>
                <c:pt idx="244">
                  <c:v>1.19130178268545E-2</c:v>
                </c:pt>
                <c:pt idx="245">
                  <c:v>1.1933219152986396E-2</c:v>
                </c:pt>
                <c:pt idx="246">
                  <c:v>1.1977530266111813E-2</c:v>
                </c:pt>
                <c:pt idx="247">
                  <c:v>1.2024554398673004E-2</c:v>
                </c:pt>
                <c:pt idx="248">
                  <c:v>1.2050020696463548E-2</c:v>
                </c:pt>
                <c:pt idx="249">
                  <c:v>1.207653998922531E-2</c:v>
                </c:pt>
                <c:pt idx="250">
                  <c:v>1.2104112277198098E-2</c:v>
                </c:pt>
                <c:pt idx="251">
                  <c:v>1.2163177766897348E-2</c:v>
                </c:pt>
                <c:pt idx="252">
                  <c:v>1.2224931386155546E-2</c:v>
                </c:pt>
                <c:pt idx="253">
                  <c:v>1.225776865394046E-2</c:v>
                </c:pt>
                <c:pt idx="254">
                  <c:v>1.229110077068718E-2</c:v>
                </c:pt>
                <c:pt idx="255">
                  <c:v>1.2322695144604268E-2</c:v>
                </c:pt>
                <c:pt idx="256">
                  <c:v>1.2402261467462594E-2</c:v>
                </c:pt>
                <c:pt idx="257">
                  <c:v>1.2464047652782639E-2</c:v>
                </c:pt>
                <c:pt idx="258">
                  <c:v>1.2479570777488291E-2</c:v>
                </c:pt>
                <c:pt idx="259">
                  <c:v>1.2507550892253416E-2</c:v>
                </c:pt>
                <c:pt idx="260">
                  <c:v>1.2522747982020022E-2</c:v>
                </c:pt>
                <c:pt idx="261">
                  <c:v>1.2524495737959995E-2</c:v>
                </c:pt>
                <c:pt idx="262">
                  <c:v>1.2523947598905849E-2</c:v>
                </c:pt>
                <c:pt idx="263">
                  <c:v>1.2515633425742578E-2</c:v>
                </c:pt>
                <c:pt idx="264">
                  <c:v>1.2498796091708897E-2</c:v>
                </c:pt>
                <c:pt idx="265">
                  <c:v>1.2486768477844024E-2</c:v>
                </c:pt>
                <c:pt idx="266">
                  <c:v>1.2472444969624519E-2</c:v>
                </c:pt>
                <c:pt idx="267">
                  <c:v>1.2455825567130319E-2</c:v>
                </c:pt>
                <c:pt idx="268">
                  <c:v>1.2403438562915703E-2</c:v>
                </c:pt>
                <c:pt idx="269">
                  <c:v>1.2338290155486931E-2</c:v>
                </c:pt>
                <c:pt idx="270">
                  <c:v>1.2338290155486931E-2</c:v>
                </c:pt>
                <c:pt idx="271">
                  <c:v>1.2307895396377333E-2</c:v>
                </c:pt>
                <c:pt idx="272">
                  <c:v>1.2275204746270418E-2</c:v>
                </c:pt>
                <c:pt idx="273">
                  <c:v>1.2202584074074707E-2</c:v>
                </c:pt>
                <c:pt idx="274">
                  <c:v>1.2122477768805595E-2</c:v>
                </c:pt>
                <c:pt idx="275">
                  <c:v>1.2084274792263372E-2</c:v>
                </c:pt>
                <c:pt idx="276">
                  <c:v>1.2049743045681183E-2</c:v>
                </c:pt>
                <c:pt idx="277">
                  <c:v>1.2018882527859986E-2</c:v>
                </c:pt>
                <c:pt idx="278">
                  <c:v>1.1969796883724015E-2</c:v>
                </c:pt>
                <c:pt idx="279">
                  <c:v>1.193215272779824E-2</c:v>
                </c:pt>
                <c:pt idx="280">
                  <c:v>1.191964834219128E-2</c:v>
                </c:pt>
                <c:pt idx="281">
                  <c:v>1.1910815181508383E-2</c:v>
                </c:pt>
                <c:pt idx="282">
                  <c:v>1.1905653245269932E-2</c:v>
                </c:pt>
                <c:pt idx="283">
                  <c:v>1.1907960653561034E-2</c:v>
                </c:pt>
                <c:pt idx="284">
                  <c:v>1.1921717745000393E-2</c:v>
                </c:pt>
                <c:pt idx="285">
                  <c:v>1.193491193162366E-2</c:v>
                </c:pt>
                <c:pt idx="286">
                  <c:v>1.1951777343490733E-2</c:v>
                </c:pt>
                <c:pt idx="287">
                  <c:v>1.1972313981321037E-2</c:v>
                </c:pt>
                <c:pt idx="288">
                  <c:v>1.2026026393385791E-2</c:v>
                </c:pt>
                <c:pt idx="289">
                  <c:v>1.2091172804824524E-2</c:v>
                </c:pt>
                <c:pt idx="290">
                  <c:v>1.2130065583422223E-2</c:v>
                </c:pt>
                <c:pt idx="291">
                  <c:v>1.2172629593258932E-2</c:v>
                </c:pt>
                <c:pt idx="292">
                  <c:v>1.2218864835693566E-2</c:v>
                </c:pt>
                <c:pt idx="293">
                  <c:v>1.2353444926065382E-2</c:v>
                </c:pt>
                <c:pt idx="294">
                  <c:v>1.2504408972748848E-2</c:v>
                </c:pt>
                <c:pt idx="295">
                  <c:v>1.2504408972748848E-2</c:v>
                </c:pt>
                <c:pt idx="296">
                  <c:v>1.256846793959987E-2</c:v>
                </c:pt>
                <c:pt idx="297">
                  <c:v>1.2631994444296524E-2</c:v>
                </c:pt>
                <c:pt idx="298">
                  <c:v>1.2757724658056802E-2</c:v>
                </c:pt>
                <c:pt idx="299">
                  <c:v>1.2880775836103808E-2</c:v>
                </c:pt>
                <c:pt idx="300">
                  <c:v>1.2941640025871948E-2</c:v>
                </c:pt>
                <c:pt idx="301">
                  <c:v>1.3001971751886998E-2</c:v>
                </c:pt>
                <c:pt idx="302">
                  <c:v>1.3061771013829215E-2</c:v>
                </c:pt>
                <c:pt idx="303">
                  <c:v>1.3180077163639226E-2</c:v>
                </c:pt>
                <c:pt idx="304">
                  <c:v>1.3295643415593972E-2</c:v>
                </c:pt>
                <c:pt idx="305">
                  <c:v>1.3352780353335092E-2</c:v>
                </c:pt>
                <c:pt idx="306">
                  <c:v>1.3409384825324722E-2</c:v>
                </c:pt>
                <c:pt idx="307">
                  <c:v>1.3465456831562861E-2</c:v>
                </c:pt>
                <c:pt idx="308">
                  <c:v>1.3576337912972747E-2</c:v>
                </c:pt>
                <c:pt idx="309">
                  <c:v>1.3684420192605629E-2</c:v>
                </c:pt>
                <c:pt idx="310">
                  <c:v>1.3737829865609896E-2</c:v>
                </c:pt>
                <c:pt idx="311">
                  <c:v>1.3790707071503761E-2</c:v>
                </c:pt>
                <c:pt idx="312">
                  <c:v>1.3843051809647733E-2</c:v>
                </c:pt>
                <c:pt idx="313">
                  <c:v>1.3946506647597445E-2</c:v>
                </c:pt>
                <c:pt idx="314">
                  <c:v>1.4047106082246685E-2</c:v>
                </c:pt>
                <c:pt idx="315">
                  <c:v>1.4096598429906848E-2</c:v>
                </c:pt>
                <c:pt idx="316">
                  <c:v>1.4144608061936736E-2</c:v>
                </c:pt>
                <c:pt idx="317">
                  <c:v>1.4190944928360594E-2</c:v>
                </c:pt>
                <c:pt idx="318">
                  <c:v>1.4278609063111958E-2</c:v>
                </c:pt>
                <c:pt idx="319">
                  <c:v>1.4359564725285878E-2</c:v>
                </c:pt>
                <c:pt idx="320">
                  <c:v>1.4397537754406997E-2</c:v>
                </c:pt>
                <c:pt idx="321">
                  <c:v>1.4433838014404898E-2</c:v>
                </c:pt>
                <c:pt idx="322">
                  <c:v>1.4468465504799966E-2</c:v>
                </c:pt>
                <c:pt idx="323">
                  <c:v>1.4532731211449601E-2</c:v>
                </c:pt>
                <c:pt idx="324">
                  <c:v>1.4590247760519759E-2</c:v>
                </c:pt>
                <c:pt idx="325">
                  <c:v>1.4616511396026155E-2</c:v>
                </c:pt>
                <c:pt idx="326">
                  <c:v>1.4641102259211891E-2</c:v>
                </c:pt>
                <c:pt idx="327">
                  <c:v>1.4664020349917095E-2</c:v>
                </c:pt>
                <c:pt idx="328">
                  <c:v>1.4704881228837507E-2</c:v>
                </c:pt>
                <c:pt idx="329">
                  <c:v>1.4738964981457769E-2</c:v>
                </c:pt>
                <c:pt idx="330">
                  <c:v>1.4753519205203958E-2</c:v>
                </c:pt>
                <c:pt idx="331">
                  <c:v>1.4766400654870893E-2</c:v>
                </c:pt>
                <c:pt idx="332">
                  <c:v>1.4794551425929114E-2</c:v>
                </c:pt>
                <c:pt idx="333">
                  <c:v>1.4808561088415217E-2</c:v>
                </c:pt>
                <c:pt idx="334">
                  <c:v>1.4809733115690449E-2</c:v>
                </c:pt>
                <c:pt idx="335">
                  <c:v>1.4809232368087066E-2</c:v>
                </c:pt>
                <c:pt idx="336">
                  <c:v>1.4805922835385843E-2</c:v>
                </c:pt>
                <c:pt idx="337">
                  <c:v>1.4801433027873401E-2</c:v>
                </c:pt>
                <c:pt idx="338">
                  <c:v>1.4799659042994406E-2</c:v>
                </c:pt>
                <c:pt idx="339">
                  <c:v>1.4797984942536146E-2</c:v>
                </c:pt>
                <c:pt idx="340">
                  <c:v>1.4796410726498621E-2</c:v>
                </c:pt>
                <c:pt idx="341">
                  <c:v>1.4793886433703829E-2</c:v>
                </c:pt>
                <c:pt idx="342">
                  <c:v>1.4790037912062459E-2</c:v>
                </c:pt>
                <c:pt idx="343">
                  <c:v>1.4789063002389469E-2</c:v>
                </c:pt>
                <c:pt idx="344">
                  <c:v>1.4788187977137213E-2</c:v>
                </c:pt>
                <c:pt idx="345">
                  <c:v>1.4787378239926596E-2</c:v>
                </c:pt>
                <c:pt idx="346">
                  <c:v>1.4785686719696045E-2</c:v>
                </c:pt>
                <c:pt idx="347">
                  <c:v>1.4785311116307653E-2</c:v>
                </c:pt>
                <c:pt idx="348">
                  <c:v>1.4785035397339996E-2</c:v>
                </c:pt>
                <c:pt idx="349">
                  <c:v>1.4784859562713137E-2</c:v>
                </c:pt>
                <c:pt idx="350">
                  <c:v>1.4785448048479921E-2</c:v>
                </c:pt>
                <c:pt idx="351">
                  <c:v>1.4785155068173239E-2</c:v>
                </c:pt>
                <c:pt idx="352">
                  <c:v>1.4785478655570117E-2</c:v>
                </c:pt>
                <c:pt idx="353">
                  <c:v>1.4785902127227857E-2</c:v>
                </c:pt>
                <c:pt idx="354">
                  <c:v>1.4786425483306331E-2</c:v>
                </c:pt>
                <c:pt idx="355">
                  <c:v>1.4788412593969014E-2</c:v>
                </c:pt>
                <c:pt idx="356">
                  <c:v>1.4789517751667702E-2</c:v>
                </c:pt>
                <c:pt idx="357">
                  <c:v>1.4790540529610041E-2</c:v>
                </c:pt>
                <c:pt idx="358">
                  <c:v>1.4791663192053051E-2</c:v>
                </c:pt>
                <c:pt idx="359">
                  <c:v>1.4792885738916794E-2</c:v>
                </c:pt>
                <c:pt idx="360">
                  <c:v>1.4797353780773292E-2</c:v>
                </c:pt>
                <c:pt idx="361">
                  <c:v>1.4800496738907043E-2</c:v>
                </c:pt>
                <c:pt idx="362">
                  <c:v>1.4802318592135322E-2</c:v>
                </c:pt>
                <c:pt idx="363">
                  <c:v>1.4804240329704399E-2</c:v>
                </c:pt>
                <c:pt idx="364">
                  <c:v>1.4809025897966066E-2</c:v>
                </c:pt>
                <c:pt idx="365">
                  <c:v>1.4812926124188053E-2</c:v>
                </c:pt>
                <c:pt idx="366">
                  <c:v>1.4815347283780866E-2</c:v>
                </c:pt>
                <c:pt idx="367">
                  <c:v>1.4817868327874351E-2</c:v>
                </c:pt>
                <c:pt idx="368">
                  <c:v>1.4820489256308633E-2</c:v>
                </c:pt>
                <c:pt idx="369">
                  <c:v>1.4826674658978689E-2</c:v>
                </c:pt>
                <c:pt idx="370">
                  <c:v>1.4831971814253109E-2</c:v>
                </c:pt>
                <c:pt idx="371">
                  <c:v>1.4835092164791064E-2</c:v>
                </c:pt>
                <c:pt idx="372">
                  <c:v>1.4838312399749753E-2</c:v>
                </c:pt>
                <c:pt idx="373">
                  <c:v>1.4841632519209114E-2</c:v>
                </c:pt>
                <c:pt idx="374">
                  <c:v>1.4849218162016342E-2</c:v>
                </c:pt>
                <c:pt idx="375">
                  <c:v>1.4855911841253899E-2</c:v>
                </c:pt>
                <c:pt idx="376">
                  <c:v>1.4859731382816932E-2</c:v>
                </c:pt>
                <c:pt idx="377">
                  <c:v>1.486374400233359E-2</c:v>
                </c:pt>
                <c:pt idx="378">
                  <c:v>1.4868322473775564E-2</c:v>
                </c:pt>
                <c:pt idx="379">
                  <c:v>1.4880291256380573E-2</c:v>
                </c:pt>
                <c:pt idx="380">
                  <c:v>1.4893226813885718E-2</c:v>
                </c:pt>
                <c:pt idx="381">
                  <c:v>1.4901100512698662E-2</c:v>
                </c:pt>
                <c:pt idx="382">
                  <c:v>1.4909633257049748E-2</c:v>
                </c:pt>
                <c:pt idx="383">
                  <c:v>1.4918825047098849E-2</c:v>
                </c:pt>
                <c:pt idx="384">
                  <c:v>1.4940025415173253E-2</c:v>
                </c:pt>
                <c:pt idx="385">
                  <c:v>1.4968737359661866E-2</c:v>
                </c:pt>
                <c:pt idx="386">
                  <c:v>1.4987815748410682E-2</c:v>
                </c:pt>
                <c:pt idx="387">
                  <c:v>1.4987815748410682E-2</c:v>
                </c:pt>
                <c:pt idx="388">
                  <c:v>1.5001620859385056E-2</c:v>
                </c:pt>
                <c:pt idx="389">
                  <c:v>1.5032055532326893E-2</c:v>
                </c:pt>
                <c:pt idx="390">
                  <c:v>1.506343176577829E-2</c:v>
                </c:pt>
                <c:pt idx="391">
                  <c:v>1.5080532108280309E-2</c:v>
                </c:pt>
                <c:pt idx="392">
                  <c:v>1.5098291497439575E-2</c:v>
                </c:pt>
                <c:pt idx="393">
                  <c:v>1.5116709933176153E-2</c:v>
                </c:pt>
                <c:pt idx="394">
                  <c:v>1.5156381682102094E-2</c:v>
                </c:pt>
                <c:pt idx="395">
                  <c:v>1.5196974145093023E-2</c:v>
                </c:pt>
                <c:pt idx="396">
                  <c:v>1.5218687815874432E-2</c:v>
                </c:pt>
                <c:pt idx="397">
                  <c:v>1.5241060533872641E-2</c:v>
                </c:pt>
                <c:pt idx="398">
                  <c:v>1.5264092299407395E-2</c:v>
                </c:pt>
                <c:pt idx="399">
                  <c:v>1.5311850024408713E-2</c:v>
                </c:pt>
                <c:pt idx="400">
                  <c:v>1.5358066263617687E-2</c:v>
                </c:pt>
                <c:pt idx="401">
                  <c:v>1.5381316354350361E-2</c:v>
                </c:pt>
                <c:pt idx="402">
                  <c:v>1.5404456264498378E-2</c:v>
                </c:pt>
                <c:pt idx="403">
                  <c:v>1.5427485993981804E-2</c:v>
                </c:pt>
                <c:pt idx="404">
                  <c:v>1.5473843246445185E-2</c:v>
                </c:pt>
                <c:pt idx="405">
                  <c:v>1.5518503104949843E-2</c:v>
                </c:pt>
                <c:pt idx="406">
                  <c:v>1.5540981930790565E-2</c:v>
                </c:pt>
                <c:pt idx="407">
                  <c:v>1.5563350575886759E-2</c:v>
                </c:pt>
                <c:pt idx="408">
                  <c:v>1.5585609040238424E-2</c:v>
                </c:pt>
                <c:pt idx="409">
                  <c:v>1.5630437290337085E-2</c:v>
                </c:pt>
                <c:pt idx="410">
                  <c:v>1.56735410890807E-2</c:v>
                </c:pt>
                <c:pt idx="411">
                  <c:v>1.5695248649070237E-2</c:v>
                </c:pt>
                <c:pt idx="412">
                  <c:v>1.571684602823531E-2</c:v>
                </c:pt>
                <c:pt idx="413">
                  <c:v>1.573833322633611E-2</c:v>
                </c:pt>
                <c:pt idx="414">
                  <c:v>1.5781632134928003E-2</c:v>
                </c:pt>
                <c:pt idx="415">
                  <c:v>1.5823180209215693E-2</c:v>
                </c:pt>
                <c:pt idx="416">
                  <c:v>1.5844116502394812E-2</c:v>
                </c:pt>
                <c:pt idx="417">
                  <c:v>1.5864942614509658E-2</c:v>
                </c:pt>
                <c:pt idx="418">
                  <c:v>1.5885658545560233E-2</c:v>
                </c:pt>
                <c:pt idx="419">
                  <c:v>1.59274277598076E-2</c:v>
                </c:pt>
                <c:pt idx="420">
                  <c:v>1.5967420458480319E-2</c:v>
                </c:pt>
                <c:pt idx="421">
                  <c:v>1.5987585483969724E-2</c:v>
                </c:pt>
                <c:pt idx="422">
                  <c:v>1.6007640328075112E-2</c:v>
                </c:pt>
                <c:pt idx="423">
                  <c:v>1.6027584991036292E-2</c:v>
                </c:pt>
                <c:pt idx="424">
                  <c:v>1.6077972717827294E-2</c:v>
                </c:pt>
                <c:pt idx="425">
                  <c:v>1.6125655587240217E-2</c:v>
                </c:pt>
                <c:pt idx="426">
                  <c:v>1.6144939162616723E-2</c:v>
                </c:pt>
                <c:pt idx="427">
                  <c:v>1.6164112556609211E-2</c:v>
                </c:pt>
                <c:pt idx="428">
                  <c:v>1.6212590219533141E-2</c:v>
                </c:pt>
                <c:pt idx="429">
                  <c:v>1.6258326806131151E-2</c:v>
                </c:pt>
                <c:pt idx="430">
                  <c:v>1.6258326806131151E-2</c:v>
                </c:pt>
                <c:pt idx="431">
                  <c:v>1.6276839111819541E-2</c:v>
                </c:pt>
                <c:pt idx="432">
                  <c:v>1.6295241236043978E-2</c:v>
                </c:pt>
                <c:pt idx="433">
                  <c:v>1.6332419122973008E-2</c:v>
                </c:pt>
                <c:pt idx="434">
                  <c:v>1.6367747918062392E-2</c:v>
                </c:pt>
                <c:pt idx="435">
                  <c:v>1.6385599134647322E-2</c:v>
                </c:pt>
                <c:pt idx="436">
                  <c:v>1.6403340169848235E-2</c:v>
                </c:pt>
                <c:pt idx="437">
                  <c:v>1.6420971023425324E-2</c:v>
                </c:pt>
                <c:pt idx="438">
                  <c:v>1.645661767950557E-2</c:v>
                </c:pt>
                <c:pt idx="439">
                  <c:v>1.6490392621655303E-2</c:v>
                </c:pt>
                <c:pt idx="440">
                  <c:v>1.6507472567113268E-2</c:v>
                </c:pt>
                <c:pt idx="441">
                  <c:v>1.6524442330947409E-2</c:v>
                </c:pt>
                <c:pt idx="442">
                  <c:v>1.6541301913077788E-2</c:v>
                </c:pt>
                <c:pt idx="443">
                  <c:v>1.6575416925199704E-2</c:v>
                </c:pt>
                <c:pt idx="444">
                  <c:v>1.6607638424481763E-2</c:v>
                </c:pt>
                <c:pt idx="445">
                  <c:v>1.6623947098013403E-2</c:v>
                </c:pt>
                <c:pt idx="446">
                  <c:v>1.664014558968141E-2</c:v>
                </c:pt>
                <c:pt idx="447">
                  <c:v>1.6656233899645656E-2</c:v>
                </c:pt>
                <c:pt idx="448">
                  <c:v>1.6688816844041554E-2</c:v>
                </c:pt>
                <c:pt idx="449">
                  <c:v>1.6719485321186056E-2</c:v>
                </c:pt>
                <c:pt idx="450">
                  <c:v>1.673502272199201E-2</c:v>
                </c:pt>
                <c:pt idx="451">
                  <c:v>1.6750449940934331E-2</c:v>
                </c:pt>
                <c:pt idx="452">
                  <c:v>1.6765766977933083E-2</c:v>
                </c:pt>
                <c:pt idx="453">
                  <c:v>1.6804685188367419E-2</c:v>
                </c:pt>
                <c:pt idx="454">
                  <c:v>1.684069943417299E-2</c:v>
                </c:pt>
                <c:pt idx="455">
                  <c:v>1.684069943417299E-2</c:v>
                </c:pt>
                <c:pt idx="456">
                  <c:v>1.6855355379510328E-2</c:v>
                </c:pt>
                <c:pt idx="457">
                  <c:v>1.6869901142984034E-2</c:v>
                </c:pt>
                <c:pt idx="458">
                  <c:v>1.6899418640710095E-2</c:v>
                </c:pt>
                <c:pt idx="459">
                  <c:v>1.6926982376483934E-2</c:v>
                </c:pt>
                <c:pt idx="460">
                  <c:v>1.6940977229760179E-2</c:v>
                </c:pt>
                <c:pt idx="461">
                  <c:v>1.6954861901012919E-2</c:v>
                </c:pt>
                <c:pt idx="462">
                  <c:v>1.6968636390162217E-2</c:v>
                </c:pt>
                <c:pt idx="463">
                  <c:v>1.6996620490106196E-2</c:v>
                </c:pt>
                <c:pt idx="464">
                  <c:v>1.7022632525725001E-2</c:v>
                </c:pt>
                <c:pt idx="465">
                  <c:v>1.7035856104277158E-2</c:v>
                </c:pt>
                <c:pt idx="466">
                  <c:v>1.7048969500725875E-2</c:v>
                </c:pt>
                <c:pt idx="467">
                  <c:v>1.7061972714991214E-2</c:v>
                </c:pt>
                <c:pt idx="468">
                  <c:v>1.7088422955788829E-2</c:v>
                </c:pt>
                <c:pt idx="469">
                  <c:v>1.7112883750138863E-2</c:v>
                </c:pt>
                <c:pt idx="470">
                  <c:v>1.7125336053407381E-2</c:v>
                </c:pt>
                <c:pt idx="471">
                  <c:v>1.7137678174492521E-2</c:v>
                </c:pt>
                <c:pt idx="472">
                  <c:v>1.7149910113234412E-2</c:v>
                </c:pt>
                <c:pt idx="473">
                  <c:v>1.7174826025394552E-2</c:v>
                </c:pt>
                <c:pt idx="474">
                  <c:v>1.7197736045728718E-2</c:v>
                </c:pt>
                <c:pt idx="475">
                  <c:v>1.7209417073154043E-2</c:v>
                </c:pt>
                <c:pt idx="476">
                  <c:v>1.7220987918316055E-2</c:v>
                </c:pt>
                <c:pt idx="477">
                  <c:v>1.7250603911114215E-2</c:v>
                </c:pt>
                <c:pt idx="478">
                  <c:v>1.727718940873757E-2</c:v>
                </c:pt>
                <c:pt idx="479">
                  <c:v>1.727718940873757E-2</c:v>
                </c:pt>
                <c:pt idx="480">
                  <c:v>1.7288099159760151E-2</c:v>
                </c:pt>
                <c:pt idx="481">
                  <c:v>1.7298898728439482E-2</c:v>
                </c:pt>
                <c:pt idx="482">
                  <c:v>1.7309588114695629E-2</c:v>
                </c:pt>
                <c:pt idx="483">
                  <c:v>1.7331433930412032E-2</c:v>
                </c:pt>
                <c:pt idx="484">
                  <c:v>1.7351243835488361E-2</c:v>
                </c:pt>
                <c:pt idx="485">
                  <c:v>1.7361382309628581E-2</c:v>
                </c:pt>
                <c:pt idx="486">
                  <c:v>1.7376789014580396E-2</c:v>
                </c:pt>
                <c:pt idx="487">
                  <c:v>1.7401638744720671E-2</c:v>
                </c:pt>
                <c:pt idx="488">
                  <c:v>1.7401638744720671E-2</c:v>
                </c:pt>
                <c:pt idx="489">
                  <c:v>1.7419899322703714E-2</c:v>
                </c:pt>
                <c:pt idx="490">
                  <c:v>1.7429266519561892E-2</c:v>
                </c:pt>
                <c:pt idx="491">
                  <c:v>1.7438523533837014E-2</c:v>
                </c:pt>
                <c:pt idx="492">
                  <c:v>1.7447670365609014E-2</c:v>
                </c:pt>
                <c:pt idx="493">
                  <c:v>1.7466444120612934E-2</c:v>
                </c:pt>
                <c:pt idx="494">
                  <c:v>1.7483155867346056E-2</c:v>
                </c:pt>
                <c:pt idx="495">
                  <c:v>1.7491751786362641E-2</c:v>
                </c:pt>
                <c:pt idx="496">
                  <c:v>1.7500237522796169E-2</c:v>
                </c:pt>
                <c:pt idx="497">
                  <c:v>1.7508613076726576E-2</c:v>
                </c:pt>
                <c:pt idx="498">
                  <c:v>1.7525850049429081E-2</c:v>
                </c:pt>
                <c:pt idx="499">
                  <c:v>1.7541013466377819E-2</c:v>
                </c:pt>
                <c:pt idx="500">
                  <c:v>1.7548838107313003E-2</c:v>
                </c:pt>
                <c:pt idx="501">
                  <c:v>1.7556552565585193E-2</c:v>
                </c:pt>
                <c:pt idx="502">
                  <c:v>1.7564156841274325E-2</c:v>
                </c:pt>
                <c:pt idx="503">
                  <c:v>1.7579856523148862E-2</c:v>
                </c:pt>
                <c:pt idx="504">
                  <c:v>1.7593472117400921E-2</c:v>
                </c:pt>
                <c:pt idx="505">
                  <c:v>1.7600525479855023E-2</c:v>
                </c:pt>
                <c:pt idx="506">
                  <c:v>1.7607468659486258E-2</c:v>
                </c:pt>
                <c:pt idx="507">
                  <c:v>1.7614320972842989E-2</c:v>
                </c:pt>
                <c:pt idx="508">
                  <c:v>1.7636587763782074E-2</c:v>
                </c:pt>
                <c:pt idx="509">
                  <c:v>1.7655438962895786E-2</c:v>
                </c:pt>
                <c:pt idx="510">
                  <c:v>1.7662311962585164E-2</c:v>
                </c:pt>
                <c:pt idx="511">
                  <c:v>1.7680825433981084E-2</c:v>
                </c:pt>
                <c:pt idx="512">
                  <c:v>1.7696762680703415E-2</c:v>
                </c:pt>
                <c:pt idx="513">
                  <c:v>1.7703669968325286E-2</c:v>
                </c:pt>
                <c:pt idx="514">
                  <c:v>1.7710582970575928E-2</c:v>
                </c:pt>
                <c:pt idx="515">
                  <c:v>1.7725300692017498E-2</c:v>
                </c:pt>
                <c:pt idx="516">
                  <c:v>1.7738292126185939E-2</c:v>
                </c:pt>
                <c:pt idx="517">
                  <c:v>1.774523370182024E-2</c:v>
                </c:pt>
                <c:pt idx="518">
                  <c:v>1.7793984741345525E-2</c:v>
                </c:pt>
                <c:pt idx="519">
                  <c:v>1.7843015799359208E-2</c:v>
                </c:pt>
                <c:pt idx="520">
                  <c:v>1.7892326875941222E-2</c:v>
                </c:pt>
                <c:pt idx="521">
                  <c:v>1.7941917971411314E-2</c:v>
                </c:pt>
                <c:pt idx="522">
                  <c:v>1.7991789085689547E-2</c:v>
                </c:pt>
                <c:pt idx="523">
                  <c:v>1.8041940218935792E-2</c:v>
                </c:pt>
                <c:pt idx="524">
                  <c:v>1.8092371371309923E-2</c:v>
                </c:pt>
                <c:pt idx="525">
                  <c:v>1.8143082542891875E-2</c:v>
                </c:pt>
                <c:pt idx="526">
                  <c:v>1.819407373384152E-2</c:v>
                </c:pt>
                <c:pt idx="527">
                  <c:v>1.8245344944238795E-2</c:v>
                </c:pt>
                <c:pt idx="528">
                  <c:v>1.8296896174243571E-2</c:v>
                </c:pt>
                <c:pt idx="529">
                  <c:v>1.8363587784557822E-2</c:v>
                </c:pt>
                <c:pt idx="530">
                  <c:v>1.8415779059779425E-2</c:v>
                </c:pt>
                <c:pt idx="531">
                  <c:v>1.8468250354928273E-2</c:v>
                </c:pt>
                <c:pt idx="532">
                  <c:v>1.8521001670164239E-2</c:v>
                </c:pt>
                <c:pt idx="533">
                  <c:v>1.8574033005647195E-2</c:v>
                </c:pt>
                <c:pt idx="534">
                  <c:v>1.8627344361457077E-2</c:v>
                </c:pt>
                <c:pt idx="535">
                  <c:v>1.8680935737753757E-2</c:v>
                </c:pt>
                <c:pt idx="536">
                  <c:v>1.8734807134697107E-2</c:v>
                </c:pt>
                <c:pt idx="537">
                  <c:v>1.8788958552287127E-2</c:v>
                </c:pt>
                <c:pt idx="538">
                  <c:v>1.8843389990763626E-2</c:v>
                </c:pt>
                <c:pt idx="539">
                  <c:v>1.8898101450126603E-2</c:v>
                </c:pt>
                <c:pt idx="540">
                  <c:v>1.8953092930695803E-2</c:v>
                </c:pt>
                <c:pt idx="541">
                  <c:v>1.9008364432471225E-2</c:v>
                </c:pt>
                <c:pt idx="542">
                  <c:v>1.9063915955612742E-2</c:v>
                </c:pt>
                <c:pt idx="543">
                  <c:v>1.911974750020029E-2</c:v>
                </c:pt>
                <c:pt idx="544">
                  <c:v>1.9175859066473677E-2</c:v>
                </c:pt>
                <c:pt idx="545">
                  <c:v>1.9232250654432903E-2</c:v>
                </c:pt>
                <c:pt idx="546">
                  <c:v>1.928892226423784E-2</c:v>
                </c:pt>
                <c:pt idx="547">
                  <c:v>1.9345873896208232E-2</c:v>
                </c:pt>
                <c:pt idx="548">
                  <c:v>1.9403105550184208E-2</c:v>
                </c:pt>
                <c:pt idx="549">
                  <c:v>1.946061722648551E-2</c:v>
                </c:pt>
                <c:pt idx="550">
                  <c:v>1.9518408925192077E-2</c:v>
                </c:pt>
                <c:pt idx="551">
                  <c:v>1.9576480646463779E-2</c:v>
                </c:pt>
                <c:pt idx="552">
                  <c:v>1.9634832390460488E-2</c:v>
                </c:pt>
                <c:pt idx="553">
                  <c:v>1.9693464157182206E-2</c:v>
                </c:pt>
                <c:pt idx="554">
                  <c:v>1.9752375946948675E-2</c:v>
                </c:pt>
                <c:pt idx="555">
                  <c:v>1.9811567759759896E-2</c:v>
                </c:pt>
                <c:pt idx="556">
                  <c:v>1.9871039595775741E-2</c:v>
                </c:pt>
                <c:pt idx="557">
                  <c:v>1.9930791455315955E-2</c:v>
                </c:pt>
                <c:pt idx="558">
                  <c:v>1.9990823338220665E-2</c:v>
                </c:pt>
                <c:pt idx="559">
                  <c:v>2.0051135244809615E-2</c:v>
                </c:pt>
                <c:pt idx="560">
                  <c:v>2.0111727175162741E-2</c:v>
                </c:pt>
                <c:pt idx="561">
                  <c:v>2.0172599129519853E-2</c:v>
                </c:pt>
                <c:pt idx="562">
                  <c:v>2.0252415667085799E-2</c:v>
                </c:pt>
                <c:pt idx="563">
                  <c:v>2.0295183110565773E-2</c:v>
                </c:pt>
                <c:pt idx="564">
                  <c:v>2.0356895137494391E-2</c:v>
                </c:pt>
                <c:pt idx="565">
                  <c:v>2.0418887188986545E-2</c:v>
                </c:pt>
                <c:pt idx="566">
                  <c:v>2.0481159265122173E-2</c:v>
                </c:pt>
                <c:pt idx="567">
                  <c:v>2.0583636962849816E-2</c:v>
                </c:pt>
                <c:pt idx="568">
                  <c:v>2.0639989303363748E-2</c:v>
                </c:pt>
                <c:pt idx="569">
                  <c:v>2.0700781516067579E-2</c:v>
                </c:pt>
                <c:pt idx="570">
                  <c:v>2.0769588992024524E-2</c:v>
                </c:pt>
                <c:pt idx="571">
                  <c:v>2.0820726061883121E-2</c:v>
                </c:pt>
                <c:pt idx="572">
                  <c:v>2.0879878394515217E-2</c:v>
                </c:pt>
                <c:pt idx="573">
                  <c:v>2.0938484099923826E-2</c:v>
                </c:pt>
                <c:pt idx="574">
                  <c:v>2.1004792709087283E-2</c:v>
                </c:pt>
                <c:pt idx="575">
                  <c:v>2.1054055627871548E-2</c:v>
                </c:pt>
                <c:pt idx="576">
                  <c:v>2.1111021449931044E-2</c:v>
                </c:pt>
                <c:pt idx="577">
                  <c:v>2.1167440643727886E-2</c:v>
                </c:pt>
                <c:pt idx="578">
                  <c:v>2.1223313208942329E-2</c:v>
                </c:pt>
                <c:pt idx="579">
                  <c:v>2.1278639145414502E-2</c:v>
                </c:pt>
                <c:pt idx="580">
                  <c:v>2.133341845282466E-2</c:v>
                </c:pt>
                <c:pt idx="581">
                  <c:v>2.138765113101293E-2</c:v>
                </c:pt>
                <c:pt idx="582">
                  <c:v>2.1441337179499698E-2</c:v>
                </c:pt>
                <c:pt idx="583">
                  <c:v>2.1509558887942148E-2</c:v>
                </c:pt>
                <c:pt idx="584">
                  <c:v>2.1547069386969042E-2</c:v>
                </c:pt>
                <c:pt idx="585">
                  <c:v>2.1606506088129862E-2</c:v>
                </c:pt>
                <c:pt idx="586">
                  <c:v>2.1650615073394164E-2</c:v>
                </c:pt>
                <c:pt idx="587">
                  <c:v>2.1701567970655589E-2</c:v>
                </c:pt>
                <c:pt idx="588">
                  <c:v>2.1759130509071412E-2</c:v>
                </c:pt>
                <c:pt idx="589">
                  <c:v>2.1801833871837317E-2</c:v>
                </c:pt>
                <c:pt idx="590">
                  <c:v>2.1851146875517813E-2</c:v>
                </c:pt>
                <c:pt idx="591">
                  <c:v>2.1899913247418468E-2</c:v>
                </c:pt>
                <c:pt idx="592">
                  <c:v>2.1948132987459346E-2</c:v>
                </c:pt>
                <c:pt idx="593">
                  <c:v>2.1995806095400638E-2</c:v>
                </c:pt>
                <c:pt idx="594">
                  <c:v>2.2042932571002538E-2</c:v>
                </c:pt>
                <c:pt idx="595">
                  <c:v>2.2089512414185108E-2</c:v>
                </c:pt>
                <c:pt idx="596">
                  <c:v>2.2135545624468733E-2</c:v>
                </c:pt>
                <c:pt idx="597">
                  <c:v>2.2181032201933348E-2</c:v>
                </c:pt>
                <c:pt idx="598">
                  <c:v>2.2225972146099338E-2</c:v>
                </c:pt>
                <c:pt idx="599">
                  <c:v>2.2270365457046637E-2</c:v>
                </c:pt>
                <c:pt idx="600">
                  <c:v>2.231421213429563E-2</c:v>
                </c:pt>
                <c:pt idx="601">
                  <c:v>2.2363653275236928E-2</c:v>
                </c:pt>
                <c:pt idx="602">
                  <c:v>2.2406328594195557E-2</c:v>
                </c:pt>
                <c:pt idx="603">
                  <c:v>2.244247236289354E-2</c:v>
                </c:pt>
                <c:pt idx="604">
                  <c:v>2.2484132503990395E-2</c:v>
                </c:pt>
                <c:pt idx="605">
                  <c:v>2.2525246010509647E-2</c:v>
                </c:pt>
                <c:pt idx="606">
                  <c:v>2.2565812882291425E-2</c:v>
                </c:pt>
                <c:pt idx="607">
                  <c:v>2.2605833119175855E-2</c:v>
                </c:pt>
                <c:pt idx="608">
                  <c:v>2.2650901183656202E-2</c:v>
                </c:pt>
                <c:pt idx="609">
                  <c:v>2.2684233687453315E-2</c:v>
                </c:pt>
                <c:pt idx="610">
                  <c:v>2.2722614018526599E-2</c:v>
                </c:pt>
                <c:pt idx="611">
                  <c:v>2.2760447713903176E-2</c:v>
                </c:pt>
                <c:pt idx="612">
                  <c:v>2.2803016873060855E-2</c:v>
                </c:pt>
                <c:pt idx="613">
                  <c:v>2.2834475197246462E-2</c:v>
                </c:pt>
                <c:pt idx="614">
                  <c:v>2.2870668984733555E-2</c:v>
                </c:pt>
                <c:pt idx="615">
                  <c:v>2.2906316136044325E-2</c:v>
                </c:pt>
                <c:pt idx="616">
                  <c:v>2.2941416650699153E-2</c:v>
                </c:pt>
                <c:pt idx="617">
                  <c:v>2.2975970528857914E-2</c:v>
                </c:pt>
                <c:pt idx="618">
                  <c:v>2.3009980078514403E-2</c:v>
                </c:pt>
                <c:pt idx="619">
                  <c:v>2.3051837206957693E-2</c:v>
                </c:pt>
                <c:pt idx="620">
                  <c:v>2.3082673998757741E-2</c:v>
                </c:pt>
                <c:pt idx="621">
                  <c:v>2.3116805262253237E-2</c:v>
                </c:pt>
                <c:pt idx="622">
                  <c:v>2.3151068529196905E-2</c:v>
                </c:pt>
                <c:pt idx="623">
                  <c:v>2.3185463799668682E-2</c:v>
                </c:pt>
                <c:pt idx="624">
                  <c:v>2.3219991073748503E-2</c:v>
                </c:pt>
                <c:pt idx="625">
                  <c:v>2.3254650351516304E-2</c:v>
                </c:pt>
                <c:pt idx="626">
                  <c:v>2.3289441632892149E-2</c:v>
                </c:pt>
                <c:pt idx="627">
                  <c:v>2.3324364917955975E-2</c:v>
                </c:pt>
                <c:pt idx="628">
                  <c:v>2.3359420206787718E-2</c:v>
                </c:pt>
                <c:pt idx="629">
                  <c:v>2.3394607499387376E-2</c:v>
                </c:pt>
                <c:pt idx="630">
                  <c:v>2.3429926795754952E-2</c:v>
                </c:pt>
                <c:pt idx="631">
                  <c:v>2.3465378095970379E-2</c:v>
                </c:pt>
                <c:pt idx="632">
                  <c:v>2.3500961400113596E-2</c:v>
                </c:pt>
                <c:pt idx="633">
                  <c:v>2.3536676708264537E-2</c:v>
                </c:pt>
                <c:pt idx="634">
                  <c:v>2.3582790355085592E-2</c:v>
                </c:pt>
                <c:pt idx="635">
                  <c:v>2.3618807386522889E-2</c:v>
                </c:pt>
                <c:pt idx="636">
                  <c:v>2.3654956422047846E-2</c:v>
                </c:pt>
                <c:pt idx="637">
                  <c:v>2.36912374617404E-2</c:v>
                </c:pt>
                <c:pt idx="638">
                  <c:v>2.3727650505520614E-2</c:v>
                </c:pt>
                <c:pt idx="639">
                  <c:v>2.3764195553468426E-2</c:v>
                </c:pt>
                <c:pt idx="640">
                  <c:v>2.380087260566377E-2</c:v>
                </c:pt>
                <c:pt idx="641">
                  <c:v>2.3837681662106647E-2</c:v>
                </c:pt>
                <c:pt idx="642">
                  <c:v>2.3874622722876992E-2</c:v>
                </c:pt>
                <c:pt idx="643">
                  <c:v>2.3911695787974807E-2</c:v>
                </c:pt>
                <c:pt idx="644">
                  <c:v>2.3948900857400091E-2</c:v>
                </c:pt>
                <c:pt idx="645">
                  <c:v>2.399665654888139E-2</c:v>
                </c:pt>
                <c:pt idx="646">
                  <c:v>2.402370700971268E-2</c:v>
                </c:pt>
                <c:pt idx="647">
                  <c:v>2.4061308092599987E-2</c:v>
                </c:pt>
                <c:pt idx="648">
                  <c:v>2.409904118005457E-2</c:v>
                </c:pt>
                <c:pt idx="649">
                  <c:v>2.4136906271996494E-2</c:v>
                </c:pt>
                <c:pt idx="650">
                  <c:v>2.4174903368665568E-2</c:v>
                </c:pt>
                <c:pt idx="651">
                  <c:v>2.4213032469901918E-2</c:v>
                </c:pt>
                <c:pt idx="652">
                  <c:v>2.4251293575945354E-2</c:v>
                </c:pt>
                <c:pt idx="653">
                  <c:v>2.4289686686795875E-2</c:v>
                </c:pt>
                <c:pt idx="654">
                  <c:v>2.4328211802293609E-2</c:v>
                </c:pt>
                <c:pt idx="655">
                  <c:v>2.43668689227583E-2</c:v>
                </c:pt>
                <c:pt idx="656">
                  <c:v>2.4405658048030077E-2</c:v>
                </c:pt>
                <c:pt idx="657">
                  <c:v>2.444457917826881E-2</c:v>
                </c:pt>
                <c:pt idx="658">
                  <c:v>2.4483632313474502E-2</c:v>
                </c:pt>
                <c:pt idx="659">
                  <c:v>2.452281745364715E-2</c:v>
                </c:pt>
                <c:pt idx="660">
                  <c:v>2.4562134598946628E-2</c:v>
                </c:pt>
                <c:pt idx="661">
                  <c:v>2.4601583749292999E-2</c:v>
                </c:pt>
                <c:pt idx="662">
                  <c:v>2.46411649047662E-2</c:v>
                </c:pt>
                <c:pt idx="663">
                  <c:v>2.4680878065446166E-2</c:v>
                </c:pt>
                <c:pt idx="664">
                  <c:v>2.4720723231332897E-2</c:v>
                </c:pt>
                <c:pt idx="665">
                  <c:v>2.4760700402586266E-2</c:v>
                </c:pt>
                <c:pt idx="666">
                  <c:v>2.4814004665696388E-2</c:v>
                </c:pt>
                <c:pt idx="667">
                  <c:v>2.4841050760873173E-2</c:v>
                </c:pt>
                <c:pt idx="668">
                  <c:v>2.4881423948146519E-2</c:v>
                </c:pt>
                <c:pt idx="669">
                  <c:v>2.4921929140946375E-2</c:v>
                </c:pt>
                <c:pt idx="670">
                  <c:v>2.4977489279564224E-2</c:v>
                </c:pt>
                <c:pt idx="671">
                  <c:v>2.5013888772176252E-2</c:v>
                </c:pt>
                <c:pt idx="672">
                  <c:v>2.5042532544770069E-2</c:v>
                </c:pt>
                <c:pt idx="673">
                  <c:v>2.5081930165296029E-2</c:v>
                </c:pt>
                <c:pt idx="674">
                  <c:v>2.5120914593061983E-2</c:v>
                </c:pt>
                <c:pt idx="675">
                  <c:v>2.5159485827748185E-2</c:v>
                </c:pt>
                <c:pt idx="676">
                  <c:v>2.5197643869354636E-2</c:v>
                </c:pt>
                <c:pt idx="677">
                  <c:v>2.5235388717881335E-2</c:v>
                </c:pt>
                <c:pt idx="678">
                  <c:v>2.5272720372928603E-2</c:v>
                </c:pt>
                <c:pt idx="679">
                  <c:v>2.530963883449644E-2</c:v>
                </c:pt>
                <c:pt idx="680">
                  <c:v>2.5346144102424972E-2</c:v>
                </c:pt>
                <c:pt idx="681">
                  <c:v>2.5382236176634265E-2</c:v>
                </c:pt>
                <c:pt idx="682">
                  <c:v>2.5417915057044382E-2</c:v>
                </c:pt>
                <c:pt idx="683">
                  <c:v>2.5453180743415516E-2</c:v>
                </c:pt>
                <c:pt idx="684">
                  <c:v>2.5501518927990574E-2</c:v>
                </c:pt>
                <c:pt idx="685">
                  <c:v>2.5522472533721086E-2</c:v>
                </c:pt>
                <c:pt idx="686">
                  <c:v>2.5556498637415714E-2</c:v>
                </c:pt>
                <c:pt idx="687">
                  <c:v>2.5590111546671679E-2</c:v>
                </c:pt>
                <c:pt idx="688">
                  <c:v>2.5623311261329107E-2</c:v>
                </c:pt>
                <c:pt idx="689">
                  <c:v>2.5656097781308063E-2</c:v>
                </c:pt>
                <c:pt idx="690">
                  <c:v>2.5688471106448674E-2</c:v>
                </c:pt>
                <c:pt idx="691">
                  <c:v>2.572043123675094E-2</c:v>
                </c:pt>
                <c:pt idx="692">
                  <c:v>2.5751978171895118E-2</c:v>
                </c:pt>
                <c:pt idx="693">
                  <c:v>2.5783111911961143E-2</c:v>
                </c:pt>
                <c:pt idx="694">
                  <c:v>2.5813832456869079E-2</c:v>
                </c:pt>
                <c:pt idx="695">
                  <c:v>2.5844139806379118E-2</c:v>
                </c:pt>
                <c:pt idx="696">
                  <c:v>2.5874033960411325E-2</c:v>
                </c:pt>
                <c:pt idx="697">
                  <c:v>2.5903514918885762E-2</c:v>
                </c:pt>
                <c:pt idx="698">
                  <c:v>2.5932582681722494E-2</c:v>
                </c:pt>
                <c:pt idx="699">
                  <c:v>2.5961237248761648E-2</c:v>
                </c:pt>
                <c:pt idx="700">
                  <c:v>2.5989478620003226E-2</c:v>
                </c:pt>
                <c:pt idx="701">
                  <c:v>2.6017306795287354E-2</c:v>
                </c:pt>
                <c:pt idx="702">
                  <c:v>2.604472177445416E-2</c:v>
                </c:pt>
                <c:pt idx="703">
                  <c:v>2.6071723557503645E-2</c:v>
                </c:pt>
                <c:pt idx="704">
                  <c:v>2.6098312144355873E-2</c:v>
                </c:pt>
                <c:pt idx="705">
                  <c:v>2.6124487534850971E-2</c:v>
                </c:pt>
                <c:pt idx="706">
                  <c:v>2.6150249728988939E-2</c:v>
                </c:pt>
                <c:pt idx="707">
                  <c:v>2.6175598726529969E-2</c:v>
                </c:pt>
                <c:pt idx="708">
                  <c:v>2.6200534527553998E-2</c:v>
                </c:pt>
                <c:pt idx="709">
                  <c:v>2.6225057131821217E-2</c:v>
                </c:pt>
                <c:pt idx="710">
                  <c:v>2.6249166539411561E-2</c:v>
                </c:pt>
                <c:pt idx="711">
                  <c:v>2.6272862750085224E-2</c:v>
                </c:pt>
                <c:pt idx="712">
                  <c:v>2.6296145763842205E-2</c:v>
                </c:pt>
                <c:pt idx="713">
                  <c:v>2.6319015580602567E-2</c:v>
                </c:pt>
                <c:pt idx="714">
                  <c:v>2.6341472200206439E-2</c:v>
                </c:pt>
                <c:pt idx="715">
                  <c:v>2.6363515622813694E-2</c:v>
                </c:pt>
                <c:pt idx="716">
                  <c:v>2.6393181971871016E-2</c:v>
                </c:pt>
                <c:pt idx="717">
                  <c:v>2.6406362875999179E-2</c:v>
                </c:pt>
                <c:pt idx="718">
                  <c:v>2.6434972849029847E-2</c:v>
                </c:pt>
                <c:pt idx="719">
                  <c:v>2.644755733959947E-2</c:v>
                </c:pt>
                <c:pt idx="720">
                  <c:v>2.6467534775145296E-2</c:v>
                </c:pt>
                <c:pt idx="721">
                  <c:v>2.6487099013134952E-2</c:v>
                </c:pt>
                <c:pt idx="722">
                  <c:v>2.6517999229960232E-2</c:v>
                </c:pt>
                <c:pt idx="723">
                  <c:v>2.6539170077874985E-2</c:v>
                </c:pt>
                <c:pt idx="724">
                  <c:v>2.6552141478388691E-2</c:v>
                </c:pt>
                <c:pt idx="725">
                  <c:v>2.6573841867634229E-2</c:v>
                </c:pt>
                <c:pt idx="726">
                  <c:v>2.6590888472908247E-2</c:v>
                </c:pt>
                <c:pt idx="727">
                  <c:v>2.6610376718565476E-2</c:v>
                </c:pt>
                <c:pt idx="728">
                  <c:v>2.6629941463243156E-2</c:v>
                </c:pt>
                <c:pt idx="729">
                  <c:v>2.6649582706941288E-2</c:v>
                </c:pt>
                <c:pt idx="730">
                  <c:v>2.6671700147733457E-2</c:v>
                </c:pt>
                <c:pt idx="731">
                  <c:v>2.6689094691585424E-2</c:v>
                </c:pt>
                <c:pt idx="732">
                  <c:v>2.6708965432584719E-2</c:v>
                </c:pt>
                <c:pt idx="733">
                  <c:v>2.6728912672764338E-2</c:v>
                </c:pt>
                <c:pt idx="734">
                  <c:v>2.6748936412204216E-2</c:v>
                </c:pt>
                <c:pt idx="735">
                  <c:v>2.6769036650851064E-2</c:v>
                </c:pt>
                <c:pt idx="736">
                  <c:v>2.6789213388811461E-2</c:v>
                </c:pt>
                <c:pt idx="737">
                  <c:v>2.6809466626112055E-2</c:v>
                </c:pt>
                <c:pt idx="738">
                  <c:v>2.6836531401279728E-2</c:v>
                </c:pt>
                <c:pt idx="739">
                  <c:v>2.6850202598867057E-2</c:v>
                </c:pt>
                <c:pt idx="740">
                  <c:v>2.6873154653690445E-2</c:v>
                </c:pt>
                <c:pt idx="741">
                  <c:v>2.6891244569409167E-2</c:v>
                </c:pt>
                <c:pt idx="742">
                  <c:v>2.6911880303917002E-2</c:v>
                </c:pt>
                <c:pt idx="743">
                  <c:v>2.6932592538058131E-2</c:v>
                </c:pt>
                <c:pt idx="744">
                  <c:v>2.6955878631618191E-2</c:v>
                </c:pt>
                <c:pt idx="745">
                  <c:v>2.6974246505133692E-2</c:v>
                </c:pt>
                <c:pt idx="746">
                  <c:v>2.6995188238174705E-2</c:v>
                </c:pt>
                <c:pt idx="747">
                  <c:v>2.701620647098224E-2</c:v>
                </c:pt>
                <c:pt idx="748">
                  <c:v>2.7037301203529651E-2</c:v>
                </c:pt>
                <c:pt idx="749">
                  <c:v>2.7061005002526617E-2</c:v>
                </c:pt>
                <c:pt idx="750">
                  <c:v>2.7079720168083909E-2</c:v>
                </c:pt>
                <c:pt idx="751">
                  <c:v>2.7101044400170693E-2</c:v>
                </c:pt>
                <c:pt idx="752">
                  <c:v>2.7122445132210515E-2</c:v>
                </c:pt>
                <c:pt idx="753">
                  <c:v>2.7143922364203377E-2</c:v>
                </c:pt>
                <c:pt idx="754">
                  <c:v>2.7165476096202568E-2</c:v>
                </c:pt>
                <c:pt idx="755">
                  <c:v>2.7187106328261379E-2</c:v>
                </c:pt>
                <c:pt idx="756">
                  <c:v>2.7208813060433101E-2</c:v>
                </c:pt>
                <c:pt idx="757">
                  <c:v>2.7233185555102235E-2</c:v>
                </c:pt>
                <c:pt idx="758">
                  <c:v>2.7255052406391922E-2</c:v>
                </c:pt>
                <c:pt idx="759">
                  <c:v>2.7274392257865543E-2</c:v>
                </c:pt>
                <c:pt idx="760">
                  <c:v>2.7296404990808654E-2</c:v>
                </c:pt>
                <c:pt idx="761">
                  <c:v>2.7318494224051193E-2</c:v>
                </c:pt>
                <c:pt idx="762">
                  <c:v>2.7340659957673097E-2</c:v>
                </c:pt>
                <c:pt idx="763">
                  <c:v>2.7365534274186309E-2</c:v>
                </c:pt>
                <c:pt idx="764">
                  <c:v>2.7385220926054998E-2</c:v>
                </c:pt>
                <c:pt idx="765">
                  <c:v>2.7407616160948223E-2</c:v>
                </c:pt>
                <c:pt idx="766">
                  <c:v>2.7430087896354038E-2</c:v>
                </c:pt>
                <c:pt idx="767">
                  <c:v>2.7452636132325736E-2</c:v>
                </c:pt>
                <c:pt idx="768">
                  <c:v>2.7479640971517227E-2</c:v>
                </c:pt>
                <c:pt idx="769">
                  <c:v>2.7497962106100005E-2</c:v>
                </c:pt>
                <c:pt idx="770">
                  <c:v>2.7520739843982511E-2</c:v>
                </c:pt>
                <c:pt idx="771">
                  <c:v>2.7543594082644063E-2</c:v>
                </c:pt>
                <c:pt idx="772">
                  <c:v>2.7566524822031369E-2</c:v>
                </c:pt>
                <c:pt idx="773">
                  <c:v>2.758953206225101E-2</c:v>
                </c:pt>
                <c:pt idx="774">
                  <c:v>2.7617977257767379E-2</c:v>
                </c:pt>
                <c:pt idx="775">
                  <c:v>2.7638155530356201E-2</c:v>
                </c:pt>
                <c:pt idx="776">
                  <c:v>2.7658162074724046E-2</c:v>
                </c:pt>
                <c:pt idx="777">
                  <c:v>2.7683323304177332E-2</c:v>
                </c:pt>
                <c:pt idx="778">
                  <c:v>2.770296411959805E-2</c:v>
                </c:pt>
                <c:pt idx="779">
                  <c:v>2.7725072547912788E-2</c:v>
                </c:pt>
                <c:pt idx="780">
                  <c:v>2.774698591338165E-2</c:v>
                </c:pt>
                <c:pt idx="781">
                  <c:v>2.7768704215898055E-2</c:v>
                </c:pt>
                <c:pt idx="782">
                  <c:v>2.7792828901407329E-2</c:v>
                </c:pt>
                <c:pt idx="783">
                  <c:v>2.7811555631460649E-2</c:v>
                </c:pt>
                <c:pt idx="784">
                  <c:v>2.7832688744346967E-2</c:v>
                </c:pt>
                <c:pt idx="785">
                  <c:v>2.7853626793854502E-2</c:v>
                </c:pt>
                <c:pt idx="786">
                  <c:v>2.7874369779823382E-2</c:v>
                </c:pt>
                <c:pt idx="787">
                  <c:v>2.7894917702226962E-2</c:v>
                </c:pt>
                <c:pt idx="788">
                  <c:v>2.791527056090537E-2</c:v>
                </c:pt>
                <c:pt idx="789">
                  <c:v>2.7941840228065118E-2</c:v>
                </c:pt>
                <c:pt idx="790">
                  <c:v>2.7955391086766923E-2</c:v>
                </c:pt>
                <c:pt idx="791">
                  <c:v>2.7975158753710261E-2</c:v>
                </c:pt>
                <c:pt idx="792">
                  <c:v>2.799720930512839E-2</c:v>
                </c:pt>
                <c:pt idx="793">
                  <c:v>2.8014108895275669E-2</c:v>
                </c:pt>
                <c:pt idx="794">
                  <c:v>2.8033291369684576E-2</c:v>
                </c:pt>
                <c:pt idx="795">
                  <c:v>2.8052278779702178E-2</c:v>
                </c:pt>
                <c:pt idx="796">
                  <c:v>2.8073499281104919E-2</c:v>
                </c:pt>
                <c:pt idx="797">
                  <c:v>2.8089668406270363E-2</c:v>
                </c:pt>
                <c:pt idx="798">
                  <c:v>2.8108070622581138E-2</c:v>
                </c:pt>
                <c:pt idx="799">
                  <c:v>2.8126277774180863E-2</c:v>
                </c:pt>
                <c:pt idx="800">
                  <c:v>2.8144289860936311E-2</c:v>
                </c:pt>
                <c:pt idx="801">
                  <c:v>2.8162106882767546E-2</c:v>
                </c:pt>
                <c:pt idx="802">
                  <c:v>2.8179728839594631E-2</c:v>
                </c:pt>
                <c:pt idx="803">
                  <c:v>2.8197155731337631E-2</c:v>
                </c:pt>
                <c:pt idx="804">
                  <c:v>2.8214387557889964E-2</c:v>
                </c:pt>
                <c:pt idx="805">
                  <c:v>2.8231424319198339E-2</c:v>
                </c:pt>
                <c:pt idx="806">
                  <c:v>2.8248266015129531E-2</c:v>
                </c:pt>
                <c:pt idx="807">
                  <c:v>2.8264912645656892E-2</c:v>
                </c:pt>
                <c:pt idx="808">
                  <c:v>2.8281364210673843E-2</c:v>
                </c:pt>
                <c:pt idx="809">
                  <c:v>2.8299885455771445E-2</c:v>
                </c:pt>
                <c:pt idx="810">
                  <c:v>2.8315934217970629E-2</c:v>
                </c:pt>
                <c:pt idx="811">
                  <c:v>2.8329548511862868E-2</c:v>
                </c:pt>
                <c:pt idx="812">
                  <c:v>2.8345219814038813E-2</c:v>
                </c:pt>
                <c:pt idx="813">
                  <c:v>2.8360696050331313E-2</c:v>
                </c:pt>
                <c:pt idx="814">
                  <c:v>2.8375977220660431E-2</c:v>
                </c:pt>
                <c:pt idx="815">
                  <c:v>2.8393251821170473E-2</c:v>
                </c:pt>
                <c:pt idx="816">
                  <c:v>2.840595436302884E-2</c:v>
                </c:pt>
                <c:pt idx="817">
                  <c:v>2.8420650334988196E-2</c:v>
                </c:pt>
                <c:pt idx="818">
                  <c:v>2.8435151240664425E-2</c:v>
                </c:pt>
                <c:pt idx="819">
                  <c:v>2.8449457079977591E-2</c:v>
                </c:pt>
                <c:pt idx="820">
                  <c:v>2.8465314180010637E-2</c:v>
                </c:pt>
                <c:pt idx="821">
                  <c:v>2.8477483559354866E-2</c:v>
                </c:pt>
                <c:pt idx="822">
                  <c:v>2.8491204199259101E-2</c:v>
                </c:pt>
                <c:pt idx="823">
                  <c:v>2.8504729772560466E-2</c:v>
                </c:pt>
                <c:pt idx="824">
                  <c:v>2.8518060279179025E-2</c:v>
                </c:pt>
                <c:pt idx="825">
                  <c:v>2.8531195719034841E-2</c:v>
                </c:pt>
                <c:pt idx="826">
                  <c:v>2.8548253374211185E-2</c:v>
                </c:pt>
                <c:pt idx="827">
                  <c:v>2.8559083768884275E-2</c:v>
                </c:pt>
                <c:pt idx="828">
                  <c:v>2.8569884133560208E-2</c:v>
                </c:pt>
                <c:pt idx="829">
                  <c:v>2.8584752317990514E-2</c:v>
                </c:pt>
                <c:pt idx="830">
                  <c:v>2.8595490042713223E-2</c:v>
                </c:pt>
                <c:pt idx="831">
                  <c:v>2.8608244048564657E-2</c:v>
                </c:pt>
                <c:pt idx="832">
                  <c:v>2.8620965421959355E-2</c:v>
                </c:pt>
                <c:pt idx="833">
                  <c:v>2.8633654162844024E-2</c:v>
                </c:pt>
                <c:pt idx="834">
                  <c:v>2.8648352585003423E-2</c:v>
                </c:pt>
                <c:pt idx="835">
                  <c:v>2.8658933747056636E-2</c:v>
                </c:pt>
                <c:pt idx="836">
                  <c:v>2.8671524590384578E-2</c:v>
                </c:pt>
                <c:pt idx="837">
                  <c:v>2.8684082801175848E-2</c:v>
                </c:pt>
                <c:pt idx="838">
                  <c:v>2.8696608379430444E-2</c:v>
                </c:pt>
                <c:pt idx="839">
                  <c:v>2.8709101325095077E-2</c:v>
                </c:pt>
                <c:pt idx="840">
                  <c:v>2.8724599992111521E-2</c:v>
                </c:pt>
                <c:pt idx="841">
                  <c:v>2.8733989318734388E-2</c:v>
                </c:pt>
                <c:pt idx="842">
                  <c:v>2.8746384366655775E-2</c:v>
                </c:pt>
                <c:pt idx="843">
                  <c:v>2.8758746782013844E-2</c:v>
                </c:pt>
                <c:pt idx="844">
                  <c:v>2.8771076564755305E-2</c:v>
                </c:pt>
                <c:pt idx="845">
                  <c:v>2.8785401318824899E-2</c:v>
                </c:pt>
                <c:pt idx="846">
                  <c:v>2.8795638232308463E-2</c:v>
                </c:pt>
                <c:pt idx="847">
                  <c:v>2.8807870117146805E-2</c:v>
                </c:pt>
                <c:pt idx="848">
                  <c:v>2.8822092915725683E-2</c:v>
                </c:pt>
                <c:pt idx="849">
                  <c:v>2.8832235988840438E-2</c:v>
                </c:pt>
                <c:pt idx="850">
                  <c:v>2.8844369975695727E-2</c:v>
                </c:pt>
                <c:pt idx="851">
                  <c:v>2.8856471329881117E-2</c:v>
                </c:pt>
                <c:pt idx="852">
                  <c:v>2.8868540051369962E-2</c:v>
                </c:pt>
                <c:pt idx="853">
                  <c:v>2.8880576140135616E-2</c:v>
                </c:pt>
                <c:pt idx="854">
                  <c:v>2.8892579596231371E-2</c:v>
                </c:pt>
                <c:pt idx="855">
                  <c:v>2.8904550419603936E-2</c:v>
                </c:pt>
                <c:pt idx="856">
                  <c:v>2.891648861020002E-2</c:v>
                </c:pt>
                <c:pt idx="857">
                  <c:v>2.8928394168072913E-2</c:v>
                </c:pt>
                <c:pt idx="858">
                  <c:v>2.8940267093222616E-2</c:v>
                </c:pt>
                <c:pt idx="859">
                  <c:v>2.8952107385595838E-2</c:v>
                </c:pt>
                <c:pt idx="860">
                  <c:v>2.8963915045219224E-2</c:v>
                </c:pt>
                <c:pt idx="861">
                  <c:v>2.8977695805518788E-2</c:v>
                </c:pt>
                <c:pt idx="862">
                  <c:v>2.8989436813724456E-2</c:v>
                </c:pt>
                <c:pt idx="863">
                  <c:v>2.8999142227350561E-2</c:v>
                </c:pt>
                <c:pt idx="864">
                  <c:v>2.9010819355788087E-2</c:v>
                </c:pt>
                <c:pt idx="865">
                  <c:v>2.9022463851395841E-2</c:v>
                </c:pt>
                <c:pt idx="866">
                  <c:v>2.9034075714200469E-2</c:v>
                </c:pt>
                <c:pt idx="867">
                  <c:v>2.9045654944175325E-2</c:v>
                </c:pt>
                <c:pt idx="868">
                  <c:v>2.9059197526630776E-2</c:v>
                </c:pt>
                <c:pt idx="869">
                  <c:v>2.9068715505555787E-2</c:v>
                </c:pt>
                <c:pt idx="870">
                  <c:v>2.9080196836961392E-2</c:v>
                </c:pt>
                <c:pt idx="871">
                  <c:v>2.9091645535483934E-2</c:v>
                </c:pt>
                <c:pt idx="872">
                  <c:v>2.910505196633606E-2</c:v>
                </c:pt>
                <c:pt idx="873">
                  <c:v>2.9114445033879832E-2</c:v>
                </c:pt>
                <c:pt idx="874">
                  <c:v>2.9125795833753187E-2</c:v>
                </c:pt>
                <c:pt idx="875">
                  <c:v>2.913711400069019E-2</c:v>
                </c:pt>
                <c:pt idx="876">
                  <c:v>2.9148399534717484E-2</c:v>
                </c:pt>
                <c:pt idx="877">
                  <c:v>2.9159652435808425E-2</c:v>
                </c:pt>
                <c:pt idx="878">
                  <c:v>2.9170872703963013E-2</c:v>
                </c:pt>
                <c:pt idx="879">
                  <c:v>2.9186671410199594E-2</c:v>
                </c:pt>
                <c:pt idx="880">
                  <c:v>2.9196246195484221E-2</c:v>
                </c:pt>
                <c:pt idx="881">
                  <c:v>2.9208047518043401E-2</c:v>
                </c:pt>
                <c:pt idx="882">
                  <c:v>2.9220072169318101E-2</c:v>
                </c:pt>
                <c:pt idx="883">
                  <c:v>2.9232320149388258E-2</c:v>
                </c:pt>
                <c:pt idx="884">
                  <c:v>2.9244791458253871E-2</c:v>
                </c:pt>
                <c:pt idx="885">
                  <c:v>2.9257486095994878E-2</c:v>
                </c:pt>
                <c:pt idx="886">
                  <c:v>2.9270404062531341E-2</c:v>
                </c:pt>
                <c:pt idx="887">
                  <c:v>2.9283545358023133E-2</c:v>
                </c:pt>
                <c:pt idx="888">
                  <c:v>2.9296909982310382E-2</c:v>
                </c:pt>
                <c:pt idx="889">
                  <c:v>2.9310497935632895E-2</c:v>
                </c:pt>
                <c:pt idx="890">
                  <c:v>2.9324309217910738E-2</c:v>
                </c:pt>
                <c:pt idx="891">
                  <c:v>2.9338343829063973E-2</c:v>
                </c:pt>
                <c:pt idx="892">
                  <c:v>2.9352601769332409E-2</c:v>
                </c:pt>
                <c:pt idx="893">
                  <c:v>2.9367083038556174E-2</c:v>
                </c:pt>
                <c:pt idx="894">
                  <c:v>2.938178763689514E-2</c:v>
                </c:pt>
                <c:pt idx="895">
                  <c:v>2.9401021706032537E-2</c:v>
                </c:pt>
                <c:pt idx="896">
                  <c:v>2.9416236770840598E-2</c:v>
                </c:pt>
                <c:pt idx="897">
                  <c:v>2.9431675164843796E-2</c:v>
                </c:pt>
                <c:pt idx="898">
                  <c:v>2.944733688804213E-2</c:v>
                </c:pt>
                <c:pt idx="899">
                  <c:v>2.9463221940435602E-2</c:v>
                </c:pt>
                <c:pt idx="900">
                  <c:v>2.9479330322024211E-2</c:v>
                </c:pt>
                <c:pt idx="901">
                  <c:v>2.9495662032967829E-2</c:v>
                </c:pt>
                <c:pt idx="902">
                  <c:v>2.951221707318652E-2</c:v>
                </c:pt>
                <c:pt idx="903">
                  <c:v>2.9528995442680284E-2</c:v>
                </c:pt>
                <c:pt idx="904">
                  <c:v>2.9545997141608993E-2</c:v>
                </c:pt>
                <c:pt idx="905">
                  <c:v>2.9570587868683607E-2</c:v>
                </c:pt>
                <c:pt idx="906">
                  <c:v>2.9580670527531439E-2</c:v>
                </c:pt>
                <c:pt idx="907">
                  <c:v>2.9598342214685047E-2</c:v>
                </c:pt>
                <c:pt idx="908">
                  <c:v>2.9616237231353537E-2</c:v>
                </c:pt>
                <c:pt idx="909">
                  <c:v>2.9634355577536908E-2</c:v>
                </c:pt>
                <c:pt idx="910">
                  <c:v>2.9652697253235161E-2</c:v>
                </c:pt>
                <c:pt idx="911">
                  <c:v>2.9671262258688103E-2</c:v>
                </c:pt>
                <c:pt idx="912">
                  <c:v>2.969005059357599E-2</c:v>
                </c:pt>
                <c:pt idx="913">
                  <c:v>2.9709062258218566E-2</c:v>
                </c:pt>
                <c:pt idx="914">
                  <c:v>2.9728297252535896E-2</c:v>
                </c:pt>
                <c:pt idx="915">
                  <c:v>2.9747755576607915E-2</c:v>
                </c:pt>
                <c:pt idx="916">
                  <c:v>2.9767437230354687E-2</c:v>
                </c:pt>
                <c:pt idx="917">
                  <c:v>2.9787342214016022E-2</c:v>
                </c:pt>
                <c:pt idx="918">
                  <c:v>2.9807470527432045E-2</c:v>
                </c:pt>
                <c:pt idx="919">
                  <c:v>2.982782217076263E-2</c:v>
                </c:pt>
                <c:pt idx="920">
                  <c:v>2.9848397144087713E-2</c:v>
                </c:pt>
                <c:pt idx="921">
                  <c:v>2.9869195447327357E-2</c:v>
                </c:pt>
                <c:pt idx="922">
                  <c:v>2.9890217080481563E-2</c:v>
                </c:pt>
                <c:pt idx="923">
                  <c:v>2.9911462043710202E-2</c:v>
                </c:pt>
                <c:pt idx="924">
                  <c:v>2.9932930337093211E-2</c:v>
                </c:pt>
                <c:pt idx="925">
                  <c:v>2.9954621960470718E-2</c:v>
                </c:pt>
                <c:pt idx="926">
                  <c:v>2.9985338078759582E-2</c:v>
                </c:pt>
                <c:pt idx="927">
                  <c:v>2.9998675197848712E-2</c:v>
                </c:pt>
                <c:pt idx="928">
                  <c:v>3.00210368118492E-2</c:v>
                </c:pt>
                <c:pt idx="929">
                  <c:v>3.004362175616393E-2</c:v>
                </c:pt>
                <c:pt idx="930">
                  <c:v>3.0079278589090208E-2</c:v>
                </c:pt>
                <c:pt idx="931">
                  <c:v>3.0097806286333295E-2</c:v>
                </c:pt>
                <c:pt idx="932">
                  <c:v>3.0111166711472848E-2</c:v>
                </c:pt>
                <c:pt idx="933">
                  <c:v>3.0133157516489817E-2</c:v>
                </c:pt>
                <c:pt idx="934">
                  <c:v>3.0154875831636119E-2</c:v>
                </c:pt>
                <c:pt idx="935">
                  <c:v>3.0176321656751881E-2</c:v>
                </c:pt>
                <c:pt idx="936">
                  <c:v>3.0197494991837104E-2</c:v>
                </c:pt>
                <c:pt idx="937">
                  <c:v>3.0218395836731915E-2</c:v>
                </c:pt>
                <c:pt idx="938">
                  <c:v>3.0239024191516251E-2</c:v>
                </c:pt>
                <c:pt idx="939">
                  <c:v>3.0259380056190111E-2</c:v>
                </c:pt>
                <c:pt idx="940">
                  <c:v>3.0279463430593623E-2</c:v>
                </c:pt>
                <c:pt idx="941">
                  <c:v>3.0299274314726787E-2</c:v>
                </c:pt>
                <c:pt idx="942">
                  <c:v>3.0318812708429732E-2</c:v>
                </c:pt>
                <c:pt idx="943">
                  <c:v>3.0338078611862329E-2</c:v>
                </c:pt>
                <c:pt idx="944">
                  <c:v>3.0367565080169356E-2</c:v>
                </c:pt>
                <c:pt idx="945">
                  <c:v>3.0375792947436864E-2</c:v>
                </c:pt>
                <c:pt idx="946">
                  <c:v>3.0394241379498865E-2</c:v>
                </c:pt>
                <c:pt idx="947">
                  <c:v>3.0412417320970775E-2</c:v>
                </c:pt>
                <c:pt idx="948">
                  <c:v>3.0430320771852593E-2</c:v>
                </c:pt>
                <c:pt idx="949">
                  <c:v>3.0447951732144318E-2</c:v>
                </c:pt>
                <c:pt idx="950">
                  <c:v>3.0465310201845952E-2</c:v>
                </c:pt>
                <c:pt idx="951">
                  <c:v>3.0482396180717686E-2</c:v>
                </c:pt>
                <c:pt idx="952">
                  <c:v>3.0499209668919391E-2</c:v>
                </c:pt>
                <c:pt idx="953">
                  <c:v>3.0515750666291197E-2</c:v>
                </c:pt>
                <c:pt idx="954">
                  <c:v>3.0532019172833103E-2</c:v>
                </c:pt>
                <c:pt idx="955">
                  <c:v>3.0548015188545108E-2</c:v>
                </c:pt>
                <c:pt idx="956">
                  <c:v>3.0563738713427213E-2</c:v>
                </c:pt>
                <c:pt idx="957">
                  <c:v>3.0586359005606578E-2</c:v>
                </c:pt>
                <c:pt idx="958">
                  <c:v>3.0594368290302043E-2</c:v>
                </c:pt>
                <c:pt idx="959">
                  <c:v>3.0609274342214832E-2</c:v>
                </c:pt>
                <c:pt idx="960">
                  <c:v>3.0623907903137848E-2</c:v>
                </c:pt>
                <c:pt idx="961">
                  <c:v>3.0638268972991156E-2</c:v>
                </c:pt>
                <c:pt idx="962">
                  <c:v>3.065235755169482E-2</c:v>
                </c:pt>
                <c:pt idx="963">
                  <c:v>3.0666173639328775E-2</c:v>
                </c:pt>
                <c:pt idx="964">
                  <c:v>3.067971723573315E-2</c:v>
                </c:pt>
                <c:pt idx="965">
                  <c:v>3.0692988341067817E-2</c:v>
                </c:pt>
                <c:pt idx="966">
                  <c:v>3.0705986955092968E-2</c:v>
                </c:pt>
                <c:pt idx="967">
                  <c:v>3.0718713077888538E-2</c:v>
                </c:pt>
                <c:pt idx="968">
                  <c:v>3.0731166709374591E-2</c:v>
                </c:pt>
                <c:pt idx="969">
                  <c:v>3.0743347849631064E-2</c:v>
                </c:pt>
                <c:pt idx="970">
                  <c:v>3.0755256498498085E-2</c:v>
                </c:pt>
                <c:pt idx="971">
                  <c:v>3.0766892655975653E-2</c:v>
                </c:pt>
                <c:pt idx="972">
                  <c:v>3.0778256322143704E-2</c:v>
                </c:pt>
                <c:pt idx="973">
                  <c:v>3.0789347496842367E-2</c:v>
                </c:pt>
                <c:pt idx="974">
                  <c:v>3.0800166180071642E-2</c:v>
                </c:pt>
                <c:pt idx="975">
                  <c:v>3.0810712371831528E-2</c:v>
                </c:pt>
                <c:pt idx="976">
                  <c:v>3.0820986072201961E-2</c:v>
                </c:pt>
                <c:pt idx="977">
                  <c:v>3.083098728102307E-2</c:v>
                </c:pt>
                <c:pt idx="978">
                  <c:v>3.0846086354108238E-2</c:v>
                </c:pt>
                <c:pt idx="979">
                  <c:v>3.0850172223937378E-2</c:v>
                </c:pt>
                <c:pt idx="980">
                  <c:v>3.0859355958110513E-2</c:v>
                </c:pt>
                <c:pt idx="981">
                  <c:v>3.0868267200654387E-2</c:v>
                </c:pt>
                <c:pt idx="982">
                  <c:v>3.0884616411695376E-2</c:v>
                </c:pt>
                <c:pt idx="983">
                  <c:v>3.0891001315545008E-2</c:v>
                </c:pt>
                <c:pt idx="984">
                  <c:v>3.0893365978430509E-2</c:v>
                </c:pt>
                <c:pt idx="985">
                  <c:v>3.0901187254377405E-2</c:v>
                </c:pt>
                <c:pt idx="986">
                  <c:v>3.0908736038615103E-2</c:v>
                </c:pt>
                <c:pt idx="987">
                  <c:v>3.0916012331063669E-2</c:v>
                </c:pt>
                <c:pt idx="988">
                  <c:v>3.092301613196291E-2</c:v>
                </c:pt>
                <c:pt idx="989">
                  <c:v>3.0929747440993083E-2</c:v>
                </c:pt>
                <c:pt idx="990">
                  <c:v>3.0936206258314058E-2</c:v>
                </c:pt>
                <c:pt idx="991">
                  <c:v>3.0942392583845901E-2</c:v>
                </c:pt>
                <c:pt idx="992">
                  <c:v>3.0948306417588611E-2</c:v>
                </c:pt>
                <c:pt idx="993">
                  <c:v>3.0953947759462253E-2</c:v>
                </c:pt>
                <c:pt idx="994">
                  <c:v>3.0959316609626697E-2</c:v>
                </c:pt>
                <c:pt idx="995">
                  <c:v>3.0971141037991146E-2</c:v>
                </c:pt>
                <c:pt idx="996">
                  <c:v>3.0969236834428315E-2</c:v>
                </c:pt>
                <c:pt idx="997">
                  <c:v>3.0973788209065489E-2</c:v>
                </c:pt>
                <c:pt idx="998">
                  <c:v>3.0978067091753658E-2</c:v>
                </c:pt>
                <c:pt idx="999">
                  <c:v>3.0982073482652694E-2</c:v>
                </c:pt>
                <c:pt idx="1000">
                  <c:v>3.0985807381682662E-2</c:v>
                </c:pt>
                <c:pt idx="1001">
                  <c:v>3.0989268788763624E-2</c:v>
                </c:pt>
                <c:pt idx="1002">
                  <c:v>3.0992457704055454E-2</c:v>
                </c:pt>
                <c:pt idx="1003">
                  <c:v>3.0995374127318343E-2</c:v>
                </c:pt>
                <c:pt idx="1004">
                  <c:v>3.0998018058792098E-2</c:v>
                </c:pt>
                <c:pt idx="1005">
                  <c:v>3.1000389498316849E-2</c:v>
                </c:pt>
                <c:pt idx="1006">
                  <c:v>3.1002488445892595E-2</c:v>
                </c:pt>
                <c:pt idx="1007">
                  <c:v>3.1004314901519336E-2</c:v>
                </c:pt>
                <c:pt idx="1008">
                  <c:v>3.1005868865277009E-2</c:v>
                </c:pt>
                <c:pt idx="1009">
                  <c:v>3.1007150337085676E-2</c:v>
                </c:pt>
                <c:pt idx="1010">
                  <c:v>3.1008159316945338E-2</c:v>
                </c:pt>
                <c:pt idx="1011">
                  <c:v>3.1008895804855996E-2</c:v>
                </c:pt>
                <c:pt idx="1012">
                  <c:v>3.1009359800897585E-2</c:v>
                </c:pt>
                <c:pt idx="1013">
                  <c:v>3.1009551304910232E-2</c:v>
                </c:pt>
                <c:pt idx="1014">
                  <c:v>3.1009470317053811E-2</c:v>
                </c:pt>
                <c:pt idx="1015">
                  <c:v>3.1009116837248385E-2</c:v>
                </c:pt>
                <c:pt idx="1016">
                  <c:v>3.1008490865493954E-2</c:v>
                </c:pt>
                <c:pt idx="1017">
                  <c:v>3.1007592401790518E-2</c:v>
                </c:pt>
                <c:pt idx="1018">
                  <c:v>3.1006421446138077E-2</c:v>
                </c:pt>
                <c:pt idx="1019">
                  <c:v>3.1004977998536631E-2</c:v>
                </c:pt>
                <c:pt idx="1020">
                  <c:v>3.1003262059066117E-2</c:v>
                </c:pt>
                <c:pt idx="1021">
                  <c:v>3.1001273627566661E-2</c:v>
                </c:pt>
                <c:pt idx="1022">
                  <c:v>3.0999012704278073E-2</c:v>
                </c:pt>
                <c:pt idx="1023">
                  <c:v>3.0996479288960543E-2</c:v>
                </c:pt>
                <c:pt idx="1024">
                  <c:v>3.0993673381853881E-2</c:v>
                </c:pt>
                <c:pt idx="1025">
                  <c:v>3.0990594982798214E-2</c:v>
                </c:pt>
                <c:pt idx="1026">
                  <c:v>3.0987244091793542E-2</c:v>
                </c:pt>
                <c:pt idx="1027">
                  <c:v>3.0983620708999737E-2</c:v>
                </c:pt>
                <c:pt idx="1028">
                  <c:v>3.0981225653619049E-2</c:v>
                </c:pt>
                <c:pt idx="1029">
                  <c:v>3.0975556467565113E-2</c:v>
                </c:pt>
                <c:pt idx="1030">
                  <c:v>3.0972459210554248E-2</c:v>
                </c:pt>
                <c:pt idx="1031">
                  <c:v>3.0966402258734149E-2</c:v>
                </c:pt>
                <c:pt idx="1032">
                  <c:v>3.0961416416515064E-2</c:v>
                </c:pt>
                <c:pt idx="1033">
                  <c:v>3.0956158082586782E-2</c:v>
                </c:pt>
                <c:pt idx="1034">
                  <c:v>3.0955318304313195E-2</c:v>
                </c:pt>
                <c:pt idx="1035">
                  <c:v>3.0941174431866614E-2</c:v>
                </c:pt>
                <c:pt idx="1036">
                  <c:v>3.094069959375112E-2</c:v>
                </c:pt>
                <c:pt idx="1037">
                  <c:v>3.0936183567664699E-2</c:v>
                </c:pt>
                <c:pt idx="1038">
                  <c:v>3.0929822025598241E-2</c:v>
                </c:pt>
                <c:pt idx="1039">
                  <c:v>3.092443756440133E-2</c:v>
                </c:pt>
                <c:pt idx="1040">
                  <c:v>3.0919089318395265E-2</c:v>
                </c:pt>
                <c:pt idx="1041">
                  <c:v>3.0913777287606692E-2</c:v>
                </c:pt>
                <c:pt idx="1042">
                  <c:v>3.0909452976124463E-2</c:v>
                </c:pt>
                <c:pt idx="1043">
                  <c:v>3.090326187173531E-2</c:v>
                </c:pt>
                <c:pt idx="1044">
                  <c:v>3.0898058486625857E-2</c:v>
                </c:pt>
                <c:pt idx="1045">
                  <c:v>3.0892891316707249E-2</c:v>
                </c:pt>
                <c:pt idx="1046">
                  <c:v>3.0887760361979488E-2</c:v>
                </c:pt>
                <c:pt idx="1047">
                  <c:v>3.0882665622442573E-2</c:v>
                </c:pt>
                <c:pt idx="1048">
                  <c:v>3.087760709812315E-2</c:v>
                </c:pt>
                <c:pt idx="1049">
                  <c:v>3.0872584788967927E-2</c:v>
                </c:pt>
                <c:pt idx="1050">
                  <c:v>3.0862826689492806E-2</c:v>
                </c:pt>
                <c:pt idx="1051">
                  <c:v>3.0862648816203375E-2</c:v>
                </c:pt>
                <c:pt idx="1052">
                  <c:v>3.0858708172185612E-2</c:v>
                </c:pt>
                <c:pt idx="1053">
                  <c:v>3.0852857704122272E-2</c:v>
                </c:pt>
                <c:pt idx="1054">
                  <c:v>3.0848016470814699E-2</c:v>
                </c:pt>
                <c:pt idx="1055">
                  <c:v>3.0843211452671326E-2</c:v>
                </c:pt>
                <c:pt idx="1056">
                  <c:v>3.0839424364395018E-2</c:v>
                </c:pt>
                <c:pt idx="1057">
                  <c:v>3.0833710061877184E-2</c:v>
                </c:pt>
                <c:pt idx="1058">
                  <c:v>3.0829013689173124E-2</c:v>
                </c:pt>
                <c:pt idx="1059">
                  <c:v>3.0824353531659909E-2</c:v>
                </c:pt>
                <c:pt idx="1060">
                  <c:v>3.0819729589257605E-2</c:v>
                </c:pt>
                <c:pt idx="1061">
                  <c:v>3.0815141861966211E-2</c:v>
                </c:pt>
                <c:pt idx="1062">
                  <c:v>3.0810590349812372E-2</c:v>
                </c:pt>
                <c:pt idx="1063">
                  <c:v>3.0806075052796089E-2</c:v>
                </c:pt>
                <c:pt idx="1064">
                  <c:v>3.0801595970890716E-2</c:v>
                </c:pt>
                <c:pt idx="1065">
                  <c:v>3.0797153104122899E-2</c:v>
                </c:pt>
                <c:pt idx="1066">
                  <c:v>3.0792746452465991E-2</c:v>
                </c:pt>
                <c:pt idx="1067">
                  <c:v>3.0788376015893348E-2</c:v>
                </c:pt>
                <c:pt idx="1068">
                  <c:v>3.0784041794458261E-2</c:v>
                </c:pt>
                <c:pt idx="1069">
                  <c:v>3.0780754110999453E-2</c:v>
                </c:pt>
                <c:pt idx="1070">
                  <c:v>3.0776494542401611E-2</c:v>
                </c:pt>
                <c:pt idx="1071">
                  <c:v>3.0771256420685233E-2</c:v>
                </c:pt>
                <c:pt idx="1072">
                  <c:v>3.0767067059587205E-2</c:v>
                </c:pt>
                <c:pt idx="1073">
                  <c:v>3.0762913913600087E-2</c:v>
                </c:pt>
                <c:pt idx="1074">
                  <c:v>3.0758796982697234E-2</c:v>
                </c:pt>
                <c:pt idx="1075">
                  <c:v>3.0755739973078455E-2</c:v>
                </c:pt>
                <c:pt idx="1076">
                  <c:v>3.0750671766117676E-2</c:v>
                </c:pt>
                <c:pt idx="1077">
                  <c:v>3.0746663480440972E-2</c:v>
                </c:pt>
                <c:pt idx="1078">
                  <c:v>3.0742691409821887E-2</c:v>
                </c:pt>
                <c:pt idx="1079">
                  <c:v>3.0738755554260422E-2</c:v>
                </c:pt>
                <c:pt idx="1080">
                  <c:v>3.0731124722560565E-2</c:v>
                </c:pt>
                <c:pt idx="1081">
                  <c:v>3.0730992488310349E-2</c:v>
                </c:pt>
                <c:pt idx="1082">
                  <c:v>3.0727165277921742E-2</c:v>
                </c:pt>
                <c:pt idx="1083">
                  <c:v>3.0723374282590754E-2</c:v>
                </c:pt>
                <c:pt idx="1084">
                  <c:v>3.0719619502317386E-2</c:v>
                </c:pt>
                <c:pt idx="1085">
                  <c:v>3.0715900937048346E-2</c:v>
                </c:pt>
                <c:pt idx="1086">
                  <c:v>3.0714315934343261E-2</c:v>
                </c:pt>
                <c:pt idx="1087">
                  <c:v>3.0709623263267538E-2</c:v>
                </c:pt>
                <c:pt idx="1088">
                  <c:v>3.0704962531560298E-2</c:v>
                </c:pt>
                <c:pt idx="1089">
                  <c:v>3.0702444199384171E-2</c:v>
                </c:pt>
                <c:pt idx="1090">
                  <c:v>3.0697851336327631E-2</c:v>
                </c:pt>
                <c:pt idx="1091">
                  <c:v>3.0694350061271081E-2</c:v>
                </c:pt>
                <c:pt idx="1092">
                  <c:v>3.0690885001218859E-2</c:v>
                </c:pt>
                <c:pt idx="1093">
                  <c:v>3.0687456156197612E-2</c:v>
                </c:pt>
                <c:pt idx="1094">
                  <c:v>3.06851303572242E-2</c:v>
                </c:pt>
                <c:pt idx="1095">
                  <c:v>3.0680707111168104E-2</c:v>
                </c:pt>
                <c:pt idx="1096">
                  <c:v>3.0677386911186488E-2</c:v>
                </c:pt>
                <c:pt idx="1097">
                  <c:v>3.0674102926182556E-2</c:v>
                </c:pt>
                <c:pt idx="1098">
                  <c:v>3.0670855156182952E-2</c:v>
                </c:pt>
                <c:pt idx="1099">
                  <c:v>3.0667643601187677E-2</c:v>
                </c:pt>
                <c:pt idx="1100">
                  <c:v>3.0660506870594517E-2</c:v>
                </c:pt>
                <c:pt idx="1101">
                  <c:v>3.0661329136210114E-2</c:v>
                </c:pt>
                <c:pt idx="1102">
                  <c:v>3.0658226226174534E-2</c:v>
                </c:pt>
                <c:pt idx="1103">
                  <c:v>3.0655159531143283E-2</c:v>
                </c:pt>
                <c:pt idx="1104">
                  <c:v>3.0652129051116361E-2</c:v>
                </c:pt>
                <c:pt idx="1105">
                  <c:v>3.0650227099020544E-2</c:v>
                </c:pt>
                <c:pt idx="1106">
                  <c:v>3.0646176735968922E-2</c:v>
                </c:pt>
                <c:pt idx="1107">
                  <c:v>3.064325490087505E-2</c:v>
                </c:pt>
                <c:pt idx="1108">
                  <c:v>3.0641468608607614E-2</c:v>
                </c:pt>
                <c:pt idx="1109">
                  <c:v>3.0637519875567065E-2</c:v>
                </c:pt>
                <c:pt idx="1110">
                  <c:v>3.0634706685352953E-2</c:v>
                </c:pt>
                <c:pt idx="1111">
                  <c:v>3.0631929710143169E-2</c:v>
                </c:pt>
                <c:pt idx="1112">
                  <c:v>3.0629188949857777E-2</c:v>
                </c:pt>
                <c:pt idx="1113">
                  <c:v>3.0626484404550069E-2</c:v>
                </c:pt>
                <c:pt idx="1114">
                  <c:v>3.0623816074220045E-2</c:v>
                </c:pt>
                <c:pt idx="1115">
                  <c:v>3.0621183958841058E-2</c:v>
                </c:pt>
                <c:pt idx="1116">
                  <c:v>3.0618588058386464E-2</c:v>
                </c:pt>
                <c:pt idx="1117">
                  <c:v>3.0616028372882909E-2</c:v>
                </c:pt>
                <c:pt idx="1118">
                  <c:v>3.0613504902357036E-2</c:v>
                </c:pt>
                <c:pt idx="1119">
                  <c:v>3.0611017646755556E-2</c:v>
                </c:pt>
                <c:pt idx="1120">
                  <c:v>3.0608566606105114E-2</c:v>
                </c:pt>
                <c:pt idx="1121">
                  <c:v>3.0607281828880506E-2</c:v>
                </c:pt>
                <c:pt idx="1122">
                  <c:v>3.0604905602924504E-2</c:v>
                </c:pt>
                <c:pt idx="1123">
                  <c:v>3.0601430773806726E-2</c:v>
                </c:pt>
                <c:pt idx="1124">
                  <c:v>3.0599124592933791E-2</c:v>
                </c:pt>
                <c:pt idx="1125">
                  <c:v>3.0596854626931957E-2</c:v>
                </c:pt>
                <c:pt idx="1126">
                  <c:v>3.0594620875934453E-2</c:v>
                </c:pt>
                <c:pt idx="1127">
                  <c:v>3.0593567743533168E-2</c:v>
                </c:pt>
                <c:pt idx="1128">
                  <c:v>3.0590262018632686E-2</c:v>
                </c:pt>
                <c:pt idx="1129">
                  <c:v>3.0588136912408359E-2</c:v>
                </c:pt>
                <c:pt idx="1130">
                  <c:v>3.0586048021055134E-2</c:v>
                </c:pt>
                <c:pt idx="1131">
                  <c:v>3.0583995344652948E-2</c:v>
                </c:pt>
                <c:pt idx="1132">
                  <c:v>3.0583135334556477E-2</c:v>
                </c:pt>
                <c:pt idx="1133">
                  <c:v>3.0579998636648398E-2</c:v>
                </c:pt>
                <c:pt idx="1134">
                  <c:v>3.0578054604992744E-2</c:v>
                </c:pt>
                <c:pt idx="1135">
                  <c:v>3.0576146788261482E-2</c:v>
                </c:pt>
                <c:pt idx="1136">
                  <c:v>3.0574275186427968E-2</c:v>
                </c:pt>
                <c:pt idx="1137">
                  <c:v>3.0572439799518847E-2</c:v>
                </c:pt>
                <c:pt idx="1138">
                  <c:v>3.0570640627507473E-2</c:v>
                </c:pt>
                <c:pt idx="1139">
                  <c:v>3.0566959009177275E-2</c:v>
                </c:pt>
                <c:pt idx="1140">
                  <c:v>3.0564069009937356E-2</c:v>
                </c:pt>
                <c:pt idx="1141">
                  <c:v>3.0562389114994204E-2</c:v>
                </c:pt>
                <c:pt idx="1142">
                  <c:v>3.0560513572313042E-2</c:v>
                </c:pt>
                <c:pt idx="1143">
                  <c:v>3.0559137951335913E-2</c:v>
                </c:pt>
                <c:pt idx="1144">
                  <c:v>3.055756668270071E-2</c:v>
                </c:pt>
                <c:pt idx="1145">
                  <c:v>3.0556031622701596E-2</c:v>
                </c:pt>
                <c:pt idx="1146">
                  <c:v>3.0554321605693602E-2</c:v>
                </c:pt>
                <c:pt idx="1147">
                  <c:v>3.0553070129011317E-2</c:v>
                </c:pt>
                <c:pt idx="1148">
                  <c:v>3.0551643695320152E-2</c:v>
                </c:pt>
                <c:pt idx="1149">
                  <c:v>3.055025347018514E-2</c:v>
                </c:pt>
                <c:pt idx="1150">
                  <c:v>3.0548899453926026E-2</c:v>
                </c:pt>
                <c:pt idx="1151">
                  <c:v>3.0547581646462874E-2</c:v>
                </c:pt>
                <c:pt idx="1152">
                  <c:v>3.0546300047555874E-2</c:v>
                </c:pt>
                <c:pt idx="1153">
                  <c:v>3.0545054657444837E-2</c:v>
                </c:pt>
                <c:pt idx="1154">
                  <c:v>3.0543845476129761E-2</c:v>
                </c:pt>
                <c:pt idx="1155">
                  <c:v>3.0542344019091061E-2</c:v>
                </c:pt>
                <c:pt idx="1156">
                  <c:v>3.0541535739647685E-2</c:v>
                </c:pt>
                <c:pt idx="1157">
                  <c:v>3.0540280918120999E-2</c:v>
                </c:pt>
                <c:pt idx="1158">
                  <c:v>3.0539370838109647E-2</c:v>
                </c:pt>
                <c:pt idx="1159">
                  <c:v>3.0538342700454635E-2</c:v>
                </c:pt>
                <c:pt idx="1160">
                  <c:v>3.0537212023142857E-2</c:v>
                </c:pt>
                <c:pt idx="1161">
                  <c:v>3.053639505121275E-2</c:v>
                </c:pt>
                <c:pt idx="1162">
                  <c:v>3.053547553978575E-2</c:v>
                </c:pt>
                <c:pt idx="1163">
                  <c:v>3.0534592237074776E-2</c:v>
                </c:pt>
                <c:pt idx="1164">
                  <c:v>3.0533745142999891E-2</c:v>
                </c:pt>
                <c:pt idx="1165">
                  <c:v>3.0532934257641031E-2</c:v>
                </c:pt>
                <c:pt idx="1166">
                  <c:v>3.0532159581158069E-2</c:v>
                </c:pt>
                <c:pt idx="1167">
                  <c:v>3.0531421113311197E-2</c:v>
                </c:pt>
                <c:pt idx="1168">
                  <c:v>3.053071885418035E-2</c:v>
                </c:pt>
                <c:pt idx="1169">
                  <c:v>3.0530052803845464E-2</c:v>
                </c:pt>
                <c:pt idx="1170">
                  <c:v>3.0529422962146668E-2</c:v>
                </c:pt>
                <c:pt idx="1171">
                  <c:v>3.0528829329243834E-2</c:v>
                </c:pt>
                <c:pt idx="1172">
                  <c:v>3.0528271905057025E-2</c:v>
                </c:pt>
                <c:pt idx="1173">
                  <c:v>3.0527679186063139E-2</c:v>
                </c:pt>
                <c:pt idx="1174">
                  <c:v>3.0527199352050616E-2</c:v>
                </c:pt>
                <c:pt idx="1175">
                  <c:v>3.0526816884792751E-2</c:v>
                </c:pt>
                <c:pt idx="1176">
                  <c:v>3.052640429554998E-2</c:v>
                </c:pt>
                <c:pt idx="1177">
                  <c:v>3.0526027915023235E-2</c:v>
                </c:pt>
                <c:pt idx="1178">
                  <c:v>3.0525687743212515E-2</c:v>
                </c:pt>
                <c:pt idx="1179">
                  <c:v>3.0525383780117821E-2</c:v>
                </c:pt>
                <c:pt idx="1180">
                  <c:v>3.0525080730852139E-2</c:v>
                </c:pt>
                <c:pt idx="1181">
                  <c:v>3.0524884480076508E-2</c:v>
                </c:pt>
                <c:pt idx="1182">
                  <c:v>3.0524689143129891E-2</c:v>
                </c:pt>
                <c:pt idx="1183">
                  <c:v>3.0524530014979234E-2</c:v>
                </c:pt>
                <c:pt idx="1184">
                  <c:v>3.0524392491466656E-2</c:v>
                </c:pt>
                <c:pt idx="1185">
                  <c:v>3.0524320384825998E-2</c:v>
                </c:pt>
                <c:pt idx="1186">
                  <c:v>3.0524269882823418E-2</c:v>
                </c:pt>
                <c:pt idx="1187">
                  <c:v>3.0524255589536864E-2</c:v>
                </c:pt>
                <c:pt idx="1188">
                  <c:v>3.0524277505046271E-2</c:v>
                </c:pt>
                <c:pt idx="1189">
                  <c:v>3.0524335629191768E-2</c:v>
                </c:pt>
                <c:pt idx="1190">
                  <c:v>3.0524429789391405E-2</c:v>
                </c:pt>
                <c:pt idx="1191">
                  <c:v>3.0525845237390214E-2</c:v>
                </c:pt>
                <c:pt idx="1192">
                  <c:v>3.0524629518504653E-2</c:v>
                </c:pt>
                <c:pt idx="1193">
                  <c:v>3.052469984001327E-2</c:v>
                </c:pt>
                <c:pt idx="1194">
                  <c:v>3.052475559797152E-2</c:v>
                </c:pt>
                <c:pt idx="1195">
                  <c:v>3.0524796792379405E-2</c:v>
                </c:pt>
                <c:pt idx="1196">
                  <c:v>3.052482342331686E-2</c:v>
                </c:pt>
                <c:pt idx="1197">
                  <c:v>3.0524835490783886E-2</c:v>
                </c:pt>
                <c:pt idx="1198">
                  <c:v>3.0524832994700546E-2</c:v>
                </c:pt>
                <c:pt idx="1199">
                  <c:v>3.0524815935146776E-2</c:v>
                </c:pt>
                <c:pt idx="1200">
                  <c:v>3.0524784312122577E-2</c:v>
                </c:pt>
                <c:pt idx="1201">
                  <c:v>3.0524738125468076E-2</c:v>
                </c:pt>
                <c:pt idx="1202">
                  <c:v>3.0524677375423082E-2</c:v>
                </c:pt>
                <c:pt idx="1203">
                  <c:v>3.0524602061827721E-2</c:v>
                </c:pt>
                <c:pt idx="1204">
                  <c:v>3.0524512184841868E-2</c:v>
                </c:pt>
                <c:pt idx="1205">
                  <c:v>3.0524407744225712E-2</c:v>
                </c:pt>
                <c:pt idx="1206">
                  <c:v>3.0524252064036972E-2</c:v>
                </c:pt>
                <c:pt idx="1207">
                  <c:v>3.0524114335488406E-2</c:v>
                </c:pt>
                <c:pt idx="1208">
                  <c:v>3.052396204346941E-2</c:v>
                </c:pt>
                <c:pt idx="1209">
                  <c:v>3.0523795187900049E-2</c:v>
                </c:pt>
                <c:pt idx="1210">
                  <c:v>3.0523613768780322E-2</c:v>
                </c:pt>
                <c:pt idx="1211">
                  <c:v>3.0523417786270102E-2</c:v>
                </c:pt>
                <c:pt idx="1212">
                  <c:v>3.0523207240289452E-2</c:v>
                </c:pt>
                <c:pt idx="1213">
                  <c:v>3.05229821306785E-2</c:v>
                </c:pt>
                <c:pt idx="1214">
                  <c:v>3.0522742457517182E-2</c:v>
                </c:pt>
                <c:pt idx="1215">
                  <c:v>3.0522488221045307E-2</c:v>
                </c:pt>
                <c:pt idx="1216">
                  <c:v>3.0522219420943131E-2</c:v>
                </c:pt>
                <c:pt idx="1217">
                  <c:v>3.0525755078709693E-2</c:v>
                </c:pt>
                <c:pt idx="1218">
                  <c:v>3.0521638130407425E-2</c:v>
                </c:pt>
                <c:pt idx="1219">
                  <c:v>3.0521325639814023E-2</c:v>
                </c:pt>
                <c:pt idx="1220">
                  <c:v>3.0520998585830128E-2</c:v>
                </c:pt>
                <c:pt idx="1221">
                  <c:v>3.0520656968215931E-2</c:v>
                </c:pt>
                <c:pt idx="1222">
                  <c:v>3.0520300787131305E-2</c:v>
                </c:pt>
                <c:pt idx="1223">
                  <c:v>3.0519930042656185E-2</c:v>
                </c:pt>
                <c:pt idx="1224">
                  <c:v>3.0519544734550763E-2</c:v>
                </c:pt>
                <c:pt idx="1225">
                  <c:v>3.0519144862974912E-2</c:v>
                </c:pt>
                <c:pt idx="1226">
                  <c:v>3.0518730427928631E-2</c:v>
                </c:pt>
                <c:pt idx="1227">
                  <c:v>3.051830142941192E-2</c:v>
                </c:pt>
                <c:pt idx="1228">
                  <c:v>3.0517857867344844E-2</c:v>
                </c:pt>
                <c:pt idx="1229">
                  <c:v>3.0517399741807338E-2</c:v>
                </c:pt>
                <c:pt idx="1230">
                  <c:v>3.0516927052719467E-2</c:v>
                </c:pt>
                <c:pt idx="1231">
                  <c:v>3.0516439800241102E-2</c:v>
                </c:pt>
                <c:pt idx="1232">
                  <c:v>3.0515937984212371E-2</c:v>
                </c:pt>
                <c:pt idx="1233">
                  <c:v>3.0515421604633275E-2</c:v>
                </c:pt>
                <c:pt idx="1234">
                  <c:v>3.0514890661583749E-2</c:v>
                </c:pt>
                <c:pt idx="1235">
                  <c:v>3.0514345155063793E-2</c:v>
                </c:pt>
                <c:pt idx="1236">
                  <c:v>3.0513785084993472E-2</c:v>
                </c:pt>
                <c:pt idx="1237">
                  <c:v>3.0513210451452721E-2</c:v>
                </c:pt>
                <c:pt idx="1238">
                  <c:v>3.0515036349285651E-2</c:v>
                </c:pt>
                <c:pt idx="1239">
                  <c:v>3.0512017493879995E-2</c:v>
                </c:pt>
                <c:pt idx="1240">
                  <c:v>3.0511399169848019E-2</c:v>
                </c:pt>
                <c:pt idx="1241">
                  <c:v>3.0510766282345614E-2</c:v>
                </c:pt>
                <c:pt idx="1242">
                  <c:v>3.0509742320550259E-2</c:v>
                </c:pt>
                <c:pt idx="1243">
                  <c:v>3.0511850566687926E-2</c:v>
                </c:pt>
                <c:pt idx="1244">
                  <c:v>3.0508780238776012E-2</c:v>
                </c:pt>
                <c:pt idx="1245">
                  <c:v>3.0508089097232016E-2</c:v>
                </c:pt>
                <c:pt idx="1246">
                  <c:v>3.0507383392217591E-2</c:v>
                </c:pt>
                <c:pt idx="1247">
                  <c:v>3.05066631236528E-2</c:v>
                </c:pt>
                <c:pt idx="1248">
                  <c:v>3.0505928291617579E-2</c:v>
                </c:pt>
                <c:pt idx="1249">
                  <c:v>3.0505178896111929E-2</c:v>
                </c:pt>
                <c:pt idx="1250">
                  <c:v>3.0504414937135849E-2</c:v>
                </c:pt>
                <c:pt idx="1251">
                  <c:v>3.0503636414609403E-2</c:v>
                </c:pt>
                <c:pt idx="1252">
                  <c:v>3.0502843328612528E-2</c:v>
                </c:pt>
                <c:pt idx="1253">
                  <c:v>3.0502035679065287E-2</c:v>
                </c:pt>
                <c:pt idx="1254">
                  <c:v>3.0501213466127552E-2</c:v>
                </c:pt>
                <c:pt idx="1255">
                  <c:v>3.0505303177513099E-2</c:v>
                </c:pt>
                <c:pt idx="1256">
                  <c:v>3.0499525349600987E-2</c:v>
                </c:pt>
                <c:pt idx="1257">
                  <c:v>3.0498659446092091E-2</c:v>
                </c:pt>
                <c:pt idx="1258">
                  <c:v>3.0497778979112766E-2</c:v>
                </c:pt>
                <c:pt idx="1259">
                  <c:v>3.0496883948663012E-2</c:v>
                </c:pt>
                <c:pt idx="1260">
                  <c:v>3.0495974354662891E-2</c:v>
                </c:pt>
                <c:pt idx="1261">
                  <c:v>3.0495050197192342E-2</c:v>
                </c:pt>
                <c:pt idx="1262">
                  <c:v>3.0494111476251362E-2</c:v>
                </c:pt>
                <c:pt idx="1263">
                  <c:v>3.0493158191760017E-2</c:v>
                </c:pt>
                <c:pt idx="1264">
                  <c:v>3.0492190343798242E-2</c:v>
                </c:pt>
                <c:pt idx="1265">
                  <c:v>3.0491207932286102E-2</c:v>
                </c:pt>
                <c:pt idx="1266">
                  <c:v>3.0490210957383468E-2</c:v>
                </c:pt>
                <c:pt idx="1267">
                  <c:v>3.0489199418930468E-2</c:v>
                </c:pt>
                <c:pt idx="1268">
                  <c:v>3.0488173316927103E-2</c:v>
                </c:pt>
                <c:pt idx="1269">
                  <c:v>3.0487132651453308E-2</c:v>
                </c:pt>
                <c:pt idx="1270">
                  <c:v>3.048607742258902E-2</c:v>
                </c:pt>
                <c:pt idx="1271">
                  <c:v>3.0485007630174366E-2</c:v>
                </c:pt>
                <c:pt idx="1272">
                  <c:v>3.0483923274209346E-2</c:v>
                </c:pt>
                <c:pt idx="1273">
                  <c:v>3.0482824354773896E-2</c:v>
                </c:pt>
                <c:pt idx="1274">
                  <c:v>3.0481710871868017E-2</c:v>
                </c:pt>
                <c:pt idx="1275">
                  <c:v>3.0480582825411773E-2</c:v>
                </c:pt>
                <c:pt idx="1276">
                  <c:v>3.0479440215485099E-2</c:v>
                </c:pt>
                <c:pt idx="1277">
                  <c:v>3.0478283042167931E-2</c:v>
                </c:pt>
                <c:pt idx="1278">
                  <c:v>3.0477111305140525E-2</c:v>
                </c:pt>
                <c:pt idx="1279">
                  <c:v>3.0475925004802562E-2</c:v>
                </c:pt>
                <c:pt idx="1280">
                  <c:v>3.0474724140994169E-2</c:v>
                </c:pt>
                <c:pt idx="1281">
                  <c:v>3.0473508713635411E-2</c:v>
                </c:pt>
                <c:pt idx="1282">
                  <c:v>3.0472278722726287E-2</c:v>
                </c:pt>
                <c:pt idx="1283">
                  <c:v>3.0471034168346733E-2</c:v>
                </c:pt>
                <c:pt idx="1284">
                  <c:v>3.046977505049675E-2</c:v>
                </c:pt>
                <c:pt idx="1285">
                  <c:v>3.0468501369096401E-2</c:v>
                </c:pt>
                <c:pt idx="1286">
                  <c:v>3.0467213124305559E-2</c:v>
                </c:pt>
                <c:pt idx="1287">
                  <c:v>3.0465910315964351E-2</c:v>
                </c:pt>
                <c:pt idx="1288">
                  <c:v>3.0466791818435368E-2</c:v>
                </c:pt>
                <c:pt idx="1289">
                  <c:v>3.046326100879071E-2</c:v>
                </c:pt>
                <c:pt idx="1290">
                  <c:v>3.0464104607581532E-2</c:v>
                </c:pt>
                <c:pt idx="1291">
                  <c:v>3.0460553447655414E-2</c:v>
                </c:pt>
                <c:pt idx="1292">
                  <c:v>3.0459177821882122E-2</c:v>
                </c:pt>
                <c:pt idx="1293">
                  <c:v>3.0457787632558464E-2</c:v>
                </c:pt>
                <c:pt idx="1294">
                  <c:v>3.0462319338209198E-2</c:v>
                </c:pt>
                <c:pt idx="1295">
                  <c:v>3.0453940849666239E-2</c:v>
                </c:pt>
                <c:pt idx="1296">
                  <c:v>3.0455693392310579E-2</c:v>
                </c:pt>
                <c:pt idx="1297">
                  <c:v>3.0455424181703439E-2</c:v>
                </c:pt>
                <c:pt idx="1298">
                  <c:v>3.0452773126334876E-2</c:v>
                </c:pt>
                <c:pt idx="1299">
                  <c:v>3.045129114441103E-2</c:v>
                </c:pt>
                <c:pt idx="1300">
                  <c:v>3.0449794596592028E-2</c:v>
                </c:pt>
                <c:pt idx="1301">
                  <c:v>3.0448283482797933E-2</c:v>
                </c:pt>
                <c:pt idx="1302">
                  <c:v>3.0447935607043064E-2</c:v>
                </c:pt>
                <c:pt idx="1303">
                  <c:v>3.0445217557391047E-2</c:v>
                </c:pt>
                <c:pt idx="1304">
                  <c:v>3.04436627458049E-2</c:v>
                </c:pt>
                <c:pt idx="1305">
                  <c:v>3.0442093368243661E-2</c:v>
                </c:pt>
                <c:pt idx="1306">
                  <c:v>3.044050942476062E-2</c:v>
                </c:pt>
                <c:pt idx="1307">
                  <c:v>3.0438910915329132E-2</c:v>
                </c:pt>
                <c:pt idx="1308">
                  <c:v>3.0437297839949196E-2</c:v>
                </c:pt>
                <c:pt idx="1309">
                  <c:v>3.0435670198674103E-2</c:v>
                </c:pt>
                <c:pt idx="1310">
                  <c:v>3.0430747449425866E-2</c:v>
                </c:pt>
                <c:pt idx="1311">
                  <c:v>3.0432371218278575E-2</c:v>
                </c:pt>
                <c:pt idx="1312">
                  <c:v>3.0431865920421686E-2</c:v>
                </c:pt>
                <c:pt idx="1313">
                  <c:v>3.0429013974142549E-2</c:v>
                </c:pt>
                <c:pt idx="1314">
                  <c:v>3.042731350317851E-2</c:v>
                </c:pt>
                <c:pt idx="1315">
                  <c:v>3.0425598466239379E-2</c:v>
                </c:pt>
                <c:pt idx="1316">
                  <c:v>3.0425030165319722E-2</c:v>
                </c:pt>
                <c:pt idx="1317">
                  <c:v>3.0422124694649E-2</c:v>
                </c:pt>
                <c:pt idx="1318">
                  <c:v>3.0420365959944462E-2</c:v>
                </c:pt>
                <c:pt idx="1319">
                  <c:v>3.0418592659291477E-2</c:v>
                </c:pt>
                <c:pt idx="1320">
                  <c:v>3.0416804792743335E-2</c:v>
                </c:pt>
                <c:pt idx="1321">
                  <c:v>3.0416157710448921E-2</c:v>
                </c:pt>
                <c:pt idx="1322">
                  <c:v>3.0413185361828354E-2</c:v>
                </c:pt>
                <c:pt idx="1323">
                  <c:v>3.0411353797488161E-2</c:v>
                </c:pt>
                <c:pt idx="1324">
                  <c:v>3.040950766719952E-2</c:v>
                </c:pt>
                <c:pt idx="1325">
                  <c:v>3.0407646970989077E-2</c:v>
                </c:pt>
                <c:pt idx="1326">
                  <c:v>3.0405771708883478E-2</c:v>
                </c:pt>
                <c:pt idx="1327">
                  <c:v>3.0403881880829431E-2</c:v>
                </c:pt>
                <c:pt idx="1328">
                  <c:v>3.0401977486826937E-2</c:v>
                </c:pt>
                <c:pt idx="1329">
                  <c:v>3.0401204290926298E-2</c:v>
                </c:pt>
                <c:pt idx="1330">
                  <c:v>3.0399269561329767E-2</c:v>
                </c:pt>
                <c:pt idx="1331">
                  <c:v>3.0396176909368577E-2</c:v>
                </c:pt>
                <c:pt idx="1332">
                  <c:v>3.0394214251678875E-2</c:v>
                </c:pt>
                <c:pt idx="1333">
                  <c:v>3.0392237028120661E-2</c:v>
                </c:pt>
                <c:pt idx="1334">
                  <c:v>3.0390245238614E-2</c:v>
                </c:pt>
                <c:pt idx="1335">
                  <c:v>3.0389377406234708E-2</c:v>
                </c:pt>
                <c:pt idx="1336">
                  <c:v>3.0386217961835271E-2</c:v>
                </c:pt>
                <c:pt idx="1337">
                  <c:v>3.0384182474536559E-2</c:v>
                </c:pt>
                <c:pt idx="1338">
                  <c:v>3.0382132421342689E-2</c:v>
                </c:pt>
                <c:pt idx="1339">
                  <c:v>3.0380067802227018E-2</c:v>
                </c:pt>
                <c:pt idx="1340">
                  <c:v>3.0374829054231611E-2</c:v>
                </c:pt>
                <c:pt idx="1341">
                  <c:v>3.0375894866256914E-2</c:v>
                </c:pt>
                <c:pt idx="1342">
                  <c:v>3.0373786549429127E-2</c:v>
                </c:pt>
                <c:pt idx="1343">
                  <c:v>3.0371663666679538E-2</c:v>
                </c:pt>
                <c:pt idx="1344">
                  <c:v>3.0369526217981502E-2</c:v>
                </c:pt>
                <c:pt idx="1345">
                  <c:v>3.0367374203388309E-2</c:v>
                </c:pt>
                <c:pt idx="1346">
                  <c:v>3.0367457838162082E-2</c:v>
                </c:pt>
                <c:pt idx="1347">
                  <c:v>3.0364150386321676E-2</c:v>
                </c:pt>
                <c:pt idx="1348">
                  <c:v>3.0360830764184499E-2</c:v>
                </c:pt>
                <c:pt idx="1349">
                  <c:v>3.0359741943211116E-2</c:v>
                </c:pt>
                <c:pt idx="1350">
                  <c:v>3.035639564178183E-2</c:v>
                </c:pt>
                <c:pt idx="1351">
                  <c:v>3.0354156231764406E-2</c:v>
                </c:pt>
                <c:pt idx="1352">
                  <c:v>3.0351902255825181E-2</c:v>
                </c:pt>
                <c:pt idx="1353">
                  <c:v>3.0349633713964153E-2</c:v>
                </c:pt>
                <c:pt idx="1354">
                  <c:v>3.0348465910783329E-2</c:v>
                </c:pt>
                <c:pt idx="1355">
                  <c:v>3.0345052932529981E-2</c:v>
                </c:pt>
                <c:pt idx="1356">
                  <c:v>3.0342740692956838E-2</c:v>
                </c:pt>
                <c:pt idx="1357">
                  <c:v>3.0340413887461892E-2</c:v>
                </c:pt>
                <c:pt idx="1358">
                  <c:v>3.0338072516125081E-2</c:v>
                </c:pt>
                <c:pt idx="1359">
                  <c:v>3.0335716578839822E-2</c:v>
                </c:pt>
                <c:pt idx="1360">
                  <c:v>3.0333346075686052E-2</c:v>
                </c:pt>
                <c:pt idx="1361">
                  <c:v>3.0327379541512656E-2</c:v>
                </c:pt>
                <c:pt idx="1362">
                  <c:v>3.0328561371613105E-2</c:v>
                </c:pt>
                <c:pt idx="1363">
                  <c:v>3.032614717074722E-2</c:v>
                </c:pt>
                <c:pt idx="1364">
                  <c:v>3.0324821312264216E-2</c:v>
                </c:pt>
                <c:pt idx="1365">
                  <c:v>3.0321275071356624E-2</c:v>
                </c:pt>
                <c:pt idx="1366">
                  <c:v>3.0318817172778623E-2</c:v>
                </c:pt>
                <c:pt idx="1367">
                  <c:v>3.031634470833211E-2</c:v>
                </c:pt>
                <c:pt idx="1368">
                  <c:v>3.0314955593861992E-2</c:v>
                </c:pt>
                <c:pt idx="1369">
                  <c:v>3.0311356081753615E-2</c:v>
                </c:pt>
                <c:pt idx="1370">
                  <c:v>3.0308839919594988E-2</c:v>
                </c:pt>
                <c:pt idx="1371">
                  <c:v>3.0306309191594494E-2</c:v>
                </c:pt>
                <c:pt idx="1372">
                  <c:v>3.0303763897698843E-2</c:v>
                </c:pt>
                <c:pt idx="1373">
                  <c:v>3.0301204037908036E-2</c:v>
                </c:pt>
                <c:pt idx="1374">
                  <c:v>3.0298629612222072E-2</c:v>
                </c:pt>
                <c:pt idx="1375">
                  <c:v>3.0296040620640952E-2</c:v>
                </c:pt>
                <c:pt idx="1376">
                  <c:v>3.0293437063217965E-2</c:v>
                </c:pt>
                <c:pt idx="1377">
                  <c:v>3.0290818939873176E-2</c:v>
                </c:pt>
                <c:pt idx="1378">
                  <c:v>3.0288186250659876E-2</c:v>
                </c:pt>
                <c:pt idx="1379">
                  <c:v>3.0285538995524774E-2</c:v>
                </c:pt>
                <c:pt idx="1380">
                  <c:v>3.0282877174574452E-2</c:v>
                </c:pt>
                <c:pt idx="1381">
                  <c:v>3.0281282344712945E-2</c:v>
                </c:pt>
                <c:pt idx="1382">
                  <c:v>3.0278590125145666E-2</c:v>
                </c:pt>
                <c:pt idx="1383">
                  <c:v>3.0274804316325898E-2</c:v>
                </c:pt>
                <c:pt idx="1384">
                  <c:v>3.0272084231821594E-2</c:v>
                </c:pt>
                <c:pt idx="1385">
                  <c:v>3.0269349581448779E-2</c:v>
                </c:pt>
                <c:pt idx="1386">
                  <c:v>3.0266600365207452E-2</c:v>
                </c:pt>
                <c:pt idx="1387">
                  <c:v>3.0264910521136112E-2</c:v>
                </c:pt>
                <c:pt idx="1388">
                  <c:v>3.0261058235065974E-2</c:v>
                </c:pt>
                <c:pt idx="1389">
                  <c:v>3.0258265321192468E-2</c:v>
                </c:pt>
                <c:pt idx="1390">
                  <c:v>3.025545784145045E-2</c:v>
                </c:pt>
                <c:pt idx="1391">
                  <c:v>3.0252635795839922E-2</c:v>
                </c:pt>
                <c:pt idx="1392">
                  <c:v>3.0246444833696984E-2</c:v>
                </c:pt>
                <c:pt idx="1393">
                  <c:v>3.024694800701333E-2</c:v>
                </c:pt>
                <c:pt idx="1394">
                  <c:v>3.0244082263770622E-2</c:v>
                </c:pt>
                <c:pt idx="1395">
                  <c:v>3.0241201954686048E-2</c:v>
                </c:pt>
                <c:pt idx="1396">
                  <c:v>3.0238307079732962E-2</c:v>
                </c:pt>
                <c:pt idx="1397">
                  <c:v>3.0235397638911365E-2</c:v>
                </c:pt>
                <c:pt idx="1398">
                  <c:v>3.0234593284035327E-2</c:v>
                </c:pt>
                <c:pt idx="1399">
                  <c:v>3.0230593629967384E-2</c:v>
                </c:pt>
                <c:pt idx="1400">
                  <c:v>3.0226581921262152E-2</c:v>
                </c:pt>
                <c:pt idx="1401">
                  <c:v>3.0224670209173521E-2</c:v>
                </c:pt>
                <c:pt idx="1402">
                  <c:v>3.0220631946908938E-2</c:v>
                </c:pt>
                <c:pt idx="1403">
                  <c:v>3.0217635110902918E-2</c:v>
                </c:pt>
                <c:pt idx="1404">
                  <c:v>3.0214623709055033E-2</c:v>
                </c:pt>
                <c:pt idx="1405">
                  <c:v>3.0211597741365281E-2</c:v>
                </c:pt>
                <c:pt idx="1406">
                  <c:v>3.020960673380646E-2</c:v>
                </c:pt>
                <c:pt idx="1407">
                  <c:v>3.020550210840689E-2</c:v>
                </c:pt>
                <c:pt idx="1408">
                  <c:v>3.0202432443164895E-2</c:v>
                </c:pt>
                <c:pt idx="1409">
                  <c:v>3.0199348212054389E-2</c:v>
                </c:pt>
                <c:pt idx="1410">
                  <c:v>3.0196249415102017E-2</c:v>
                </c:pt>
                <c:pt idx="1411">
                  <c:v>3.018926567956548E-2</c:v>
                </c:pt>
                <c:pt idx="1412">
                  <c:v>3.0190008123645029E-2</c:v>
                </c:pt>
                <c:pt idx="1413">
                  <c:v>3.0186865629113768E-2</c:v>
                </c:pt>
                <c:pt idx="1414">
                  <c:v>3.0183708568767287E-2</c:v>
                </c:pt>
                <c:pt idx="1415">
                  <c:v>3.0180536942578939E-2</c:v>
                </c:pt>
                <c:pt idx="1416">
                  <c:v>3.0177350750548726E-2</c:v>
                </c:pt>
                <c:pt idx="1417">
                  <c:v>3.0175185187812925E-2</c:v>
                </c:pt>
                <c:pt idx="1418">
                  <c:v>3.0170934668962701E-2</c:v>
                </c:pt>
                <c:pt idx="1419">
                  <c:v>3.0167704779380244E-2</c:v>
                </c:pt>
                <c:pt idx="1420">
                  <c:v>3.016549158565196E-2</c:v>
                </c:pt>
                <c:pt idx="1421">
                  <c:v>3.0161201302769669E-2</c:v>
                </c:pt>
                <c:pt idx="1422">
                  <c:v>3.015792771568826E-2</c:v>
                </c:pt>
                <c:pt idx="1423">
                  <c:v>3.015463956279163E-2</c:v>
                </c:pt>
                <c:pt idx="1424">
                  <c:v>3.0151336844053134E-2</c:v>
                </c:pt>
                <c:pt idx="1425">
                  <c:v>3.0148019559472772E-2</c:v>
                </c:pt>
                <c:pt idx="1426">
                  <c:v>3.0144687709077189E-2</c:v>
                </c:pt>
                <c:pt idx="1427">
                  <c:v>3.0141341292839741E-2</c:v>
                </c:pt>
                <c:pt idx="1428">
                  <c:v>3.0137980310787071E-2</c:v>
                </c:pt>
                <c:pt idx="1429">
                  <c:v>3.0134604762892536E-2</c:v>
                </c:pt>
                <c:pt idx="1430">
                  <c:v>3.0131214649156135E-2</c:v>
                </c:pt>
                <c:pt idx="1431">
                  <c:v>3.0127809969604513E-2</c:v>
                </c:pt>
                <c:pt idx="1432">
                  <c:v>3.0124390724237671E-2</c:v>
                </c:pt>
                <c:pt idx="1433">
                  <c:v>3.0121971005971915E-2</c:v>
                </c:pt>
                <c:pt idx="1434">
                  <c:v>3.0118521299971057E-2</c:v>
                </c:pt>
                <c:pt idx="1435">
                  <c:v>3.0114045593219174E-2</c:v>
                </c:pt>
                <c:pt idx="1436">
                  <c:v>3.0110568084564804E-2</c:v>
                </c:pt>
                <c:pt idx="1437">
                  <c:v>3.0107076010095213E-2</c:v>
                </c:pt>
                <c:pt idx="1438">
                  <c:v>3.0103569369783756E-2</c:v>
                </c:pt>
                <c:pt idx="1439">
                  <c:v>3.0101054264952687E-2</c:v>
                </c:pt>
                <c:pt idx="1440">
                  <c:v>3.0096512391768471E-2</c:v>
                </c:pt>
                <c:pt idx="1441">
                  <c:v>3.0092962054064643E-2</c:v>
                </c:pt>
                <c:pt idx="1442">
                  <c:v>3.0089397150492303E-2</c:v>
                </c:pt>
                <c:pt idx="1443">
                  <c:v>3.0085817681184679E-2</c:v>
                </c:pt>
                <c:pt idx="1444">
                  <c:v>3.0083223054984121E-2</c:v>
                </c:pt>
                <c:pt idx="1445">
                  <c:v>3.0078615045043833E-2</c:v>
                </c:pt>
                <c:pt idx="1446">
                  <c:v>3.0074991878263901E-2</c:v>
                </c:pt>
                <c:pt idx="1447">
                  <c:v>3.0071354145668749E-2</c:v>
                </c:pt>
                <c:pt idx="1448">
                  <c:v>3.0067701847311668E-2</c:v>
                </c:pt>
                <c:pt idx="1449">
                  <c:v>3.006403498311272E-2</c:v>
                </c:pt>
                <c:pt idx="1450">
                  <c:v>3.0060354323868665E-2</c:v>
                </c:pt>
                <c:pt idx="1451">
                  <c:v>3.0054110784609733E-2</c:v>
                </c:pt>
                <c:pt idx="1452">
                  <c:v>3.0049454641218887E-2</c:v>
                </c:pt>
                <c:pt idx="1453">
                  <c:v>3.0045801494713587E-2</c:v>
                </c:pt>
                <c:pt idx="1454">
                  <c:v>3.004163946175531E-2</c:v>
                </c:pt>
                <c:pt idx="1455">
                  <c:v>3.0038527031122086E-2</c:v>
                </c:pt>
                <c:pt idx="1456">
                  <c:v>3.0034905714275695E-2</c:v>
                </c:pt>
                <c:pt idx="1457">
                  <c:v>3.0031295007342251E-2</c:v>
                </c:pt>
                <c:pt idx="1458">
                  <c:v>3.0027181476866005E-2</c:v>
                </c:pt>
                <c:pt idx="1459">
                  <c:v>3.0024105423054337E-2</c:v>
                </c:pt>
                <c:pt idx="1460">
                  <c:v>3.0020526545699866E-2</c:v>
                </c:pt>
                <c:pt idx="1461">
                  <c:v>3.0016958278258343E-2</c:v>
                </c:pt>
                <c:pt idx="1462">
                  <c:v>3.0013400620809705E-2</c:v>
                </c:pt>
                <c:pt idx="1463">
                  <c:v>3.0009853573034206E-2</c:v>
                </c:pt>
                <c:pt idx="1464">
                  <c:v>3.0006317135411464E-2</c:v>
                </c:pt>
                <c:pt idx="1465">
                  <c:v>3.0002791307541798E-2</c:v>
                </c:pt>
                <c:pt idx="1466">
                  <c:v>2.9998273690301502E-2</c:v>
                </c:pt>
                <c:pt idx="1467">
                  <c:v>2.9995771481541311E-2</c:v>
                </c:pt>
                <c:pt idx="1468">
                  <c:v>2.9992277483330554E-2</c:v>
                </c:pt>
                <c:pt idx="1469">
                  <c:v>2.9988297334160308E-2</c:v>
                </c:pt>
                <c:pt idx="1470">
                  <c:v>2.9985321316647884E-2</c:v>
                </c:pt>
                <c:pt idx="1471">
                  <c:v>2.9981859148096035E-2</c:v>
                </c:pt>
                <c:pt idx="1472">
                  <c:v>2.9977915375747344E-2</c:v>
                </c:pt>
                <c:pt idx="1473">
                  <c:v>2.9974966640731182E-2</c:v>
                </c:pt>
                <c:pt idx="1474">
                  <c:v>2.9971536301918178E-2</c:v>
                </c:pt>
                <c:pt idx="1475">
                  <c:v>2.9968116572938186E-2</c:v>
                </c:pt>
                <c:pt idx="1476">
                  <c:v>2.9964707453791206E-2</c:v>
                </c:pt>
                <c:pt idx="1477">
                  <c:v>2.9961308944637111E-2</c:v>
                </c:pt>
                <c:pt idx="1478">
                  <c:v>2.9957921045236091E-2</c:v>
                </c:pt>
                <c:pt idx="1479">
                  <c:v>2.9954543755827956E-2</c:v>
                </c:pt>
                <c:pt idx="1480">
                  <c:v>2.9951177076412705E-2</c:v>
                </c:pt>
                <c:pt idx="1481">
                  <c:v>2.994782100675053E-2</c:v>
                </c:pt>
                <c:pt idx="1482">
                  <c:v>2.9944475547001304E-2</c:v>
                </c:pt>
                <c:pt idx="1483">
                  <c:v>2.9941140697085089E-2</c:v>
                </c:pt>
                <c:pt idx="1484">
                  <c:v>2.9937816457161759E-2</c:v>
                </c:pt>
                <c:pt idx="1485">
                  <c:v>2.9934030317360083E-2</c:v>
                </c:pt>
                <c:pt idx="1486">
                  <c:v>2.9930728812850305E-2</c:v>
                </c:pt>
                <c:pt idx="1487">
                  <c:v>2.9927907396469777E-2</c:v>
                </c:pt>
                <c:pt idx="1488">
                  <c:v>2.9924625596038368E-2</c:v>
                </c:pt>
                <c:pt idx="1489">
                  <c:v>2.9921354405519907E-2</c:v>
                </c:pt>
                <c:pt idx="1490">
                  <c:v>2.9918093824754521E-2</c:v>
                </c:pt>
                <c:pt idx="1491">
                  <c:v>2.9914843853982021E-2</c:v>
                </c:pt>
                <c:pt idx="1492">
                  <c:v>2.9911142593324058E-2</c:v>
                </c:pt>
                <c:pt idx="1493">
                  <c:v>2.9908375741936055E-2</c:v>
                </c:pt>
                <c:pt idx="1494">
                  <c:v>2.9905157600822463E-2</c:v>
                </c:pt>
                <c:pt idx="1495">
                  <c:v>2.9901950069541883E-2</c:v>
                </c:pt>
                <c:pt idx="1496">
                  <c:v>2.9899766787786497E-2</c:v>
                </c:pt>
                <c:pt idx="1497">
                  <c:v>2.9895566836639631E-2</c:v>
                </c:pt>
                <c:pt idx="1498">
                  <c:v>2.9892391135097895E-2</c:v>
                </c:pt>
                <c:pt idx="1499">
                  <c:v>2.9889226043309236E-2</c:v>
                </c:pt>
                <c:pt idx="1500">
                  <c:v>2.9886071561513461E-2</c:v>
                </c:pt>
                <c:pt idx="1501">
                  <c:v>2.9882927689470762E-2</c:v>
                </c:pt>
                <c:pt idx="1502">
                  <c:v>2.9879794427420947E-2</c:v>
                </c:pt>
                <c:pt idx="1503">
                  <c:v>2.9876798791961257E-2</c:v>
                </c:pt>
                <c:pt idx="1504">
                  <c:v>2.987267252659187E-2</c:v>
                </c:pt>
                <c:pt idx="1505">
                  <c:v>2.9869574125536147E-2</c:v>
                </c:pt>
                <c:pt idx="1506">
                  <c:v>2.9866486334313436E-2</c:v>
                </c:pt>
                <c:pt idx="1507">
                  <c:v>2.9863409153003673E-2</c:v>
                </c:pt>
                <c:pt idx="1508">
                  <c:v>2.9860342581606858E-2</c:v>
                </c:pt>
                <c:pt idx="1509">
                  <c:v>2.9857286620043055E-2</c:v>
                </c:pt>
                <c:pt idx="1510">
                  <c:v>2.9854241268312265E-2</c:v>
                </c:pt>
                <c:pt idx="1511">
                  <c:v>2.9851206526574359E-2</c:v>
                </c:pt>
                <c:pt idx="1512">
                  <c:v>2.9848182394589529E-2</c:v>
                </c:pt>
                <c:pt idx="1513">
                  <c:v>2.9845168872517647E-2</c:v>
                </c:pt>
                <c:pt idx="1514">
                  <c:v>2.9842165960358713E-2</c:v>
                </c:pt>
                <c:pt idx="1515">
                  <c:v>2.9839173658032792E-2</c:v>
                </c:pt>
                <c:pt idx="1516">
                  <c:v>2.9836191965699754E-2</c:v>
                </c:pt>
                <c:pt idx="1517">
                  <c:v>2.9832797308824155E-2</c:v>
                </c:pt>
                <c:pt idx="1518">
                  <c:v>2.9829838351904669E-2</c:v>
                </c:pt>
                <c:pt idx="1519">
                  <c:v>2.9826890004818196E-2</c:v>
                </c:pt>
                <c:pt idx="1520">
                  <c:v>2.9823952267564735E-2</c:v>
                </c:pt>
                <c:pt idx="1521">
                  <c:v>2.9821025140144286E-2</c:v>
                </c:pt>
                <c:pt idx="1522">
                  <c:v>2.9818108622796657E-2</c:v>
                </c:pt>
                <c:pt idx="1523">
                  <c:v>2.9815202715202105E-2</c:v>
                </c:pt>
                <c:pt idx="1524">
                  <c:v>2.9812307417440564E-2</c:v>
                </c:pt>
                <c:pt idx="1525">
                  <c:v>2.9809422729512036E-2</c:v>
                </c:pt>
                <c:pt idx="1526">
                  <c:v>2.9806548651656328E-2</c:v>
                </c:pt>
                <c:pt idx="1527">
                  <c:v>2.980368518347376E-2</c:v>
                </c:pt>
                <c:pt idx="1528">
                  <c:v>2.9800832325284077E-2</c:v>
                </c:pt>
                <c:pt idx="1529">
                  <c:v>2.9801082260256795E-2</c:v>
                </c:pt>
                <c:pt idx="1530">
                  <c:v>2.9795158438483682E-2</c:v>
                </c:pt>
                <c:pt idx="1531">
                  <c:v>2.9792337409872971E-2</c:v>
                </c:pt>
                <c:pt idx="1532">
                  <c:v>2.9789526991095272E-2</c:v>
                </c:pt>
                <c:pt idx="1533">
                  <c:v>2.9786727182310457E-2</c:v>
                </c:pt>
                <c:pt idx="1534">
                  <c:v>2.9783937983278719E-2</c:v>
                </c:pt>
                <c:pt idx="1535">
                  <c:v>2.9781159394159928E-2</c:v>
                </c:pt>
                <c:pt idx="1536">
                  <c:v>2.977839141487415E-2</c:v>
                </c:pt>
                <c:pt idx="1537">
                  <c:v>2.977563404550132E-2</c:v>
                </c:pt>
                <c:pt idx="1538">
                  <c:v>2.9772887285961502E-2</c:v>
                </c:pt>
                <c:pt idx="1539">
                  <c:v>2.9770151136334633E-2</c:v>
                </c:pt>
                <c:pt idx="1540">
                  <c:v>2.9767425596460839E-2</c:v>
                </c:pt>
                <c:pt idx="1541">
                  <c:v>2.976471066657993E-2</c:v>
                </c:pt>
                <c:pt idx="1542">
                  <c:v>2.9762006346611969E-2</c:v>
                </c:pt>
                <c:pt idx="1543">
                  <c:v>2.9759312636397084E-2</c:v>
                </c:pt>
                <c:pt idx="1544">
                  <c:v>2.9756629536095147E-2</c:v>
                </c:pt>
                <c:pt idx="1545">
                  <c:v>2.9753957045706159E-2</c:v>
                </c:pt>
                <c:pt idx="1546">
                  <c:v>2.9751295165150182E-2</c:v>
                </c:pt>
                <c:pt idx="1547">
                  <c:v>2.9748643894427218E-2</c:v>
                </c:pt>
                <c:pt idx="1548">
                  <c:v>2.9746003233617202E-2</c:v>
                </c:pt>
                <c:pt idx="1549">
                  <c:v>2.9743373182720134E-2</c:v>
                </c:pt>
                <c:pt idx="1550">
                  <c:v>2.9742464274118419E-2</c:v>
                </c:pt>
                <c:pt idx="1551">
                  <c:v>2.9738144910425035E-2</c:v>
                </c:pt>
                <c:pt idx="1552">
                  <c:v>2.9735546688947068E-2</c:v>
                </c:pt>
                <c:pt idx="1553">
                  <c:v>2.9732959077621857E-2</c:v>
                </c:pt>
                <c:pt idx="1554">
                  <c:v>2.9734558649280984E-2</c:v>
                </c:pt>
                <c:pt idx="1555">
                  <c:v>2.9730949588226974E-2</c:v>
                </c:pt>
                <c:pt idx="1556">
                  <c:v>2.9725259902324552E-2</c:v>
                </c:pt>
                <c:pt idx="1557">
                  <c:v>2.972271473033139E-2</c:v>
                </c:pt>
                <c:pt idx="1558">
                  <c:v>2.972018016817124E-2</c:v>
                </c:pt>
                <c:pt idx="1559">
                  <c:v>2.9717656215844102E-2</c:v>
                </c:pt>
                <c:pt idx="1560">
                  <c:v>2.9715142873509848E-2</c:v>
                </c:pt>
                <c:pt idx="1561">
                  <c:v>2.9712640140848734E-2</c:v>
                </c:pt>
                <c:pt idx="1562">
                  <c:v>2.9710148018180504E-2</c:v>
                </c:pt>
                <c:pt idx="1563">
                  <c:v>2.9707666505265351E-2</c:v>
                </c:pt>
                <c:pt idx="1564">
                  <c:v>2.9705195602343082E-2</c:v>
                </c:pt>
                <c:pt idx="1565">
                  <c:v>2.9702735309333761E-2</c:v>
                </c:pt>
                <c:pt idx="1566">
                  <c:v>2.970028562599758E-2</c:v>
                </c:pt>
                <c:pt idx="1567">
                  <c:v>2.9697846552654283E-2</c:v>
                </c:pt>
                <c:pt idx="1568">
                  <c:v>2.9695418089223935E-2</c:v>
                </c:pt>
                <c:pt idx="1569">
                  <c:v>2.9693000235546663E-2</c:v>
                </c:pt>
                <c:pt idx="1570">
                  <c:v>2.9690592991702403E-2</c:v>
                </c:pt>
                <c:pt idx="1571">
                  <c:v>2.9692410554778448E-2</c:v>
                </c:pt>
                <c:pt idx="1572">
                  <c:v>2.9685810333832663E-2</c:v>
                </c:pt>
                <c:pt idx="1573">
                  <c:v>2.9683434919567375E-2</c:v>
                </c:pt>
                <c:pt idx="1574">
                  <c:v>2.9681070115294972E-2</c:v>
                </c:pt>
                <c:pt idx="1575">
                  <c:v>2.9678715920775645E-2</c:v>
                </c:pt>
                <c:pt idx="1576">
                  <c:v>2.9676372336169266E-2</c:v>
                </c:pt>
                <c:pt idx="1577">
                  <c:v>2.9674039361395899E-2</c:v>
                </c:pt>
                <c:pt idx="1578">
                  <c:v>2.967171699653548E-2</c:v>
                </c:pt>
                <c:pt idx="1579">
                  <c:v>2.9669405241508073E-2</c:v>
                </c:pt>
                <c:pt idx="1580">
                  <c:v>2.9667104096393615E-2</c:v>
                </c:pt>
                <c:pt idx="1581">
                  <c:v>2.9664813561112169E-2</c:v>
                </c:pt>
                <c:pt idx="1582">
                  <c:v>2.9662533635663735E-2</c:v>
                </c:pt>
                <c:pt idx="1583">
                  <c:v>2.9660264320128249E-2</c:v>
                </c:pt>
                <c:pt idx="1584">
                  <c:v>2.9658005614345839E-2</c:v>
                </c:pt>
                <c:pt idx="1585">
                  <c:v>2.9655757518476378E-2</c:v>
                </c:pt>
                <c:pt idx="1586">
                  <c:v>2.9653520032519864E-2</c:v>
                </c:pt>
                <c:pt idx="1587">
                  <c:v>2.9651293156396363E-2</c:v>
                </c:pt>
                <c:pt idx="1588">
                  <c:v>2.9649076890105874E-2</c:v>
                </c:pt>
                <c:pt idx="1589">
                  <c:v>2.9646871233648397E-2</c:v>
                </c:pt>
                <c:pt idx="1590">
                  <c:v>2.9644676187103869E-2</c:v>
                </c:pt>
                <c:pt idx="1591">
                  <c:v>2.9642491750472288E-2</c:v>
                </c:pt>
                <c:pt idx="1592">
                  <c:v>2.9640317923513848E-2</c:v>
                </c:pt>
                <c:pt idx="1593">
                  <c:v>2.9638154706628228E-2</c:v>
                </c:pt>
                <c:pt idx="1594">
                  <c:v>2.9636002099415748E-2</c:v>
                </c:pt>
                <c:pt idx="1595">
                  <c:v>2.9633860102196152E-2</c:v>
                </c:pt>
                <c:pt idx="1596">
                  <c:v>2.9631728714729633E-2</c:v>
                </c:pt>
                <c:pt idx="1597">
                  <c:v>2.9629607937255997E-2</c:v>
                </c:pt>
                <c:pt idx="1598">
                  <c:v>2.9627497769615374E-2</c:v>
                </c:pt>
                <c:pt idx="1599">
                  <c:v>2.9625398211727827E-2</c:v>
                </c:pt>
                <c:pt idx="1600">
                  <c:v>2.962515202372451E-2</c:v>
                </c:pt>
                <c:pt idx="1601">
                  <c:v>2.9621230925611641E-2</c:v>
                </c:pt>
                <c:pt idx="1602">
                  <c:v>2.9621011338782921E-2</c:v>
                </c:pt>
                <c:pt idx="1603">
                  <c:v>2.9617106078827504E-2</c:v>
                </c:pt>
                <c:pt idx="1604">
                  <c:v>2.9615059570424762E-2</c:v>
                </c:pt>
                <c:pt idx="1605">
                  <c:v>2.9613023671775096E-2</c:v>
                </c:pt>
                <c:pt idx="1606">
                  <c:v>2.9616367290810075E-2</c:v>
                </c:pt>
                <c:pt idx="1607">
                  <c:v>2.9607551143344679E-2</c:v>
                </c:pt>
                <c:pt idx="1608">
                  <c:v>2.9608843963089271E-2</c:v>
                </c:pt>
                <c:pt idx="1609">
                  <c:v>2.9607928854287202E-2</c:v>
                </c:pt>
                <c:pt idx="1610">
                  <c:v>2.9604873064172921E-2</c:v>
                </c:pt>
                <c:pt idx="1611">
                  <c:v>2.9602903532142122E-2</c:v>
                </c:pt>
                <c:pt idx="1612">
                  <c:v>2.9600944611756219E-2</c:v>
                </c:pt>
                <c:pt idx="1613">
                  <c:v>2.9598996302961922E-2</c:v>
                </c:pt>
                <c:pt idx="1614">
                  <c:v>2.9598137237110134E-2</c:v>
                </c:pt>
                <c:pt idx="1615">
                  <c:v>2.959513152022808E-2</c:v>
                </c:pt>
                <c:pt idx="1616">
                  <c:v>2.959321504631518E-2</c:v>
                </c:pt>
                <c:pt idx="1617">
                  <c:v>2.9591309184020531E-2</c:v>
                </c:pt>
                <c:pt idx="1618">
                  <c:v>2.9589413933317488E-2</c:v>
                </c:pt>
                <c:pt idx="1619">
                  <c:v>2.958752929425934E-2</c:v>
                </c:pt>
                <c:pt idx="1620">
                  <c:v>2.9585655266792799E-2</c:v>
                </c:pt>
                <c:pt idx="1621">
                  <c:v>2.9580565770928047E-2</c:v>
                </c:pt>
                <c:pt idx="1622">
                  <c:v>2.9581939046741113E-2</c:v>
                </c:pt>
                <c:pt idx="1623">
                  <c:v>2.9580096854129323E-2</c:v>
                </c:pt>
                <c:pt idx="1624">
                  <c:v>2.9579349940371813E-2</c:v>
                </c:pt>
                <c:pt idx="1625">
                  <c:v>2.9576444303733851E-2</c:v>
                </c:pt>
                <c:pt idx="1626">
                  <c:v>2.9574633946003459E-2</c:v>
                </c:pt>
                <c:pt idx="1627">
                  <c:v>2.9572834199838027E-2</c:v>
                </c:pt>
                <c:pt idx="1628">
                  <c:v>2.9572132171589161E-2</c:v>
                </c:pt>
                <c:pt idx="1629">
                  <c:v>2.9569266542388561E-2</c:v>
                </c:pt>
                <c:pt idx="1630">
                  <c:v>2.9567498631077882E-2</c:v>
                </c:pt>
                <c:pt idx="1631">
                  <c:v>2.9565741331385453E-2</c:v>
                </c:pt>
                <c:pt idx="1632">
                  <c:v>2.9563994643311275E-2</c:v>
                </c:pt>
                <c:pt idx="1633">
                  <c:v>2.9563348741685758E-2</c:v>
                </c:pt>
                <c:pt idx="1634">
                  <c:v>2.9560533101964381E-2</c:v>
                </c:pt>
                <c:pt idx="1635">
                  <c:v>2.955881824871831E-2</c:v>
                </c:pt>
                <c:pt idx="1636">
                  <c:v>2.955711400709049E-2</c:v>
                </c:pt>
                <c:pt idx="1637">
                  <c:v>2.955542037702763E-2</c:v>
                </c:pt>
                <c:pt idx="1638">
                  <c:v>2.9553737358609666E-2</c:v>
                </c:pt>
                <c:pt idx="1639">
                  <c:v>2.9552064951809953E-2</c:v>
                </c:pt>
                <c:pt idx="1640">
                  <c:v>2.95504031565752E-2</c:v>
                </c:pt>
                <c:pt idx="1641">
                  <c:v>2.9549847103338411E-2</c:v>
                </c:pt>
                <c:pt idx="1642">
                  <c:v>2.9548207154721506E-2</c:v>
                </c:pt>
                <c:pt idx="1643">
                  <c:v>2.9545481440607091E-2</c:v>
                </c:pt>
                <c:pt idx="1644">
                  <c:v>2.9543862091818696E-2</c:v>
                </c:pt>
                <c:pt idx="1645">
                  <c:v>2.9542253354648551E-2</c:v>
                </c:pt>
                <c:pt idx="1646">
                  <c:v>2.9540655229070012E-2</c:v>
                </c:pt>
                <c:pt idx="1647">
                  <c:v>2.9540166598980289E-2</c:v>
                </c:pt>
                <c:pt idx="1648">
                  <c:v>2.9537490812714395E-2</c:v>
                </c:pt>
                <c:pt idx="1649">
                  <c:v>2.9535924521937318E-2</c:v>
                </c:pt>
                <c:pt idx="1650">
                  <c:v>2.9534368842805137E-2</c:v>
                </c:pt>
                <c:pt idx="1651">
                  <c:v>2.9532823775291206E-2</c:v>
                </c:pt>
                <c:pt idx="1652">
                  <c:v>2.9528430691154739E-2</c:v>
                </c:pt>
                <c:pt idx="1653">
                  <c:v>2.9529765474958225E-2</c:v>
                </c:pt>
                <c:pt idx="1654">
                  <c:v>2.9528252242219111E-2</c:v>
                </c:pt>
                <c:pt idx="1655">
                  <c:v>2.9526749621071602E-2</c:v>
                </c:pt>
                <c:pt idx="1656">
                  <c:v>2.9525257611515698E-2</c:v>
                </c:pt>
                <c:pt idx="1657">
                  <c:v>2.9523776213604691E-2</c:v>
                </c:pt>
                <c:pt idx="1658">
                  <c:v>2.9524517243173065E-2</c:v>
                </c:pt>
                <c:pt idx="1659">
                  <c:v>2.9521951738180618E-2</c:v>
                </c:pt>
                <c:pt idx="1660">
                  <c:v>2.9519395689368011E-2</c:v>
                </c:pt>
                <c:pt idx="1661">
                  <c:v>2.9519064502709913E-2</c:v>
                </c:pt>
                <c:pt idx="1662">
                  <c:v>2.9516528397870445E-2</c:v>
                </c:pt>
                <c:pt idx="1663">
                  <c:v>2.951511066950907E-2</c:v>
                </c:pt>
                <c:pt idx="1664">
                  <c:v>2.9513703552819237E-2</c:v>
                </c:pt>
                <c:pt idx="1665">
                  <c:v>2.9512307047641073E-2</c:v>
                </c:pt>
                <c:pt idx="1666">
                  <c:v>2.9512032132383847E-2</c:v>
                </c:pt>
                <c:pt idx="1667">
                  <c:v>2.9509545872112852E-2</c:v>
                </c:pt>
                <c:pt idx="1668">
                  <c:v>2.9508181201762795E-2</c:v>
                </c:pt>
                <c:pt idx="1669">
                  <c:v>2.9506827143004344E-2</c:v>
                </c:pt>
                <c:pt idx="1670">
                  <c:v>2.9505483695864143E-2</c:v>
                </c:pt>
                <c:pt idx="1671">
                  <c:v>2.9504150860262257E-2</c:v>
                </c:pt>
                <c:pt idx="1672">
                  <c:v>2.9499847743066354E-2</c:v>
                </c:pt>
                <c:pt idx="1673">
                  <c:v>2.9501517023913237E-2</c:v>
                </c:pt>
                <c:pt idx="1674">
                  <c:v>2.9500216023086168E-2</c:v>
                </c:pt>
                <c:pt idx="1675">
                  <c:v>2.9498925633930639E-2</c:v>
                </c:pt>
                <c:pt idx="1676">
                  <c:v>2.9497645856313426E-2</c:v>
                </c:pt>
                <c:pt idx="1677">
                  <c:v>2.9497494815093894E-2</c:v>
                </c:pt>
                <c:pt idx="1678">
                  <c:v>2.9495118135933751E-2</c:v>
                </c:pt>
                <c:pt idx="1679">
                  <c:v>2.9493870193091354E-2</c:v>
                </c:pt>
                <c:pt idx="1680">
                  <c:v>2.9493752954032892E-2</c:v>
                </c:pt>
                <c:pt idx="1681">
                  <c:v>2.9491406142181376E-2</c:v>
                </c:pt>
                <c:pt idx="1682">
                  <c:v>2.9490190034167085E-2</c:v>
                </c:pt>
                <c:pt idx="1683">
                  <c:v>2.9488984537717755E-2</c:v>
                </c:pt>
                <c:pt idx="1684">
                  <c:v>2.948778965286003E-2</c:v>
                </c:pt>
                <c:pt idx="1685">
                  <c:v>2.9486605379593911E-2</c:v>
                </c:pt>
                <c:pt idx="1686">
                  <c:v>2.9485431717919397E-2</c:v>
                </c:pt>
                <c:pt idx="1687">
                  <c:v>2.9484268667836488E-2</c:v>
                </c:pt>
                <c:pt idx="1688">
                  <c:v>2.948311622931854E-2</c:v>
                </c:pt>
                <c:pt idx="1689">
                  <c:v>2.9481974402418842E-2</c:v>
                </c:pt>
                <c:pt idx="1690">
                  <c:v>2.9480843187084105E-2</c:v>
                </c:pt>
                <c:pt idx="1691">
                  <c:v>2.9479722583367618E-2</c:v>
                </c:pt>
                <c:pt idx="1692">
                  <c:v>2.9478612591216091E-2</c:v>
                </c:pt>
                <c:pt idx="1693">
                  <c:v>2.9478641918989634E-2</c:v>
                </c:pt>
                <c:pt idx="1694">
                  <c:v>2.9477553818939572E-2</c:v>
                </c:pt>
                <c:pt idx="1695">
                  <c:v>2.9475346284311144E-2</c:v>
                </c:pt>
                <c:pt idx="1696">
                  <c:v>2.9474278738472748E-2</c:v>
                </c:pt>
                <c:pt idx="1697">
                  <c:v>2.9473221804305894E-2</c:v>
                </c:pt>
                <c:pt idx="1698">
                  <c:v>2.9472175481650709E-2</c:v>
                </c:pt>
                <c:pt idx="1699">
                  <c:v>2.9472272505413066E-2</c:v>
                </c:pt>
                <c:pt idx="1700">
                  <c:v>2.9470114671221737E-2</c:v>
                </c:pt>
                <c:pt idx="1701">
                  <c:v>2.9469100183314723E-2</c:v>
                </c:pt>
                <c:pt idx="1702">
                  <c:v>2.946809630707925E-2</c:v>
                </c:pt>
                <c:pt idx="1703">
                  <c:v>2.9467103042382092E-2</c:v>
                </c:pt>
                <c:pt idx="1704">
                  <c:v>2.9467256503399319E-2</c:v>
                </c:pt>
                <c:pt idx="1705">
                  <c:v>2.9465148347735948E-2</c:v>
                </c:pt>
                <c:pt idx="1706">
                  <c:v>2.9464186917786961E-2</c:v>
                </c:pt>
                <c:pt idx="1707">
                  <c:v>2.946323609948287E-2</c:v>
                </c:pt>
                <c:pt idx="1708">
                  <c:v>2.9462295892717094E-2</c:v>
                </c:pt>
                <c:pt idx="1709">
                  <c:v>2.9461366297516278E-2</c:v>
                </c:pt>
                <c:pt idx="1710">
                  <c:v>2.9460446737914481E-2</c:v>
                </c:pt>
                <c:pt idx="1711">
                  <c:v>2.9457988545638081E-2</c:v>
                </c:pt>
                <c:pt idx="1712">
                  <c:v>2.9455917529919162E-2</c:v>
                </c:pt>
                <c:pt idx="1713">
                  <c:v>2.9454977116971648E-2</c:v>
                </c:pt>
                <c:pt idx="1714">
                  <c:v>2.9453892314084129E-2</c:v>
                </c:pt>
                <c:pt idx="1715">
                  <c:v>2.945307168020328E-2</c:v>
                </c:pt>
                <c:pt idx="1716">
                  <c:v>2.945210665630249E-2</c:v>
                </c:pt>
                <c:pt idx="1717">
                  <c:v>2.9451133428723963E-2</c:v>
                </c:pt>
                <c:pt idx="1718">
                  <c:v>2.9450011123275388E-2</c:v>
                </c:pt>
                <c:pt idx="1719">
                  <c:v>2.9449162362373826E-2</c:v>
                </c:pt>
                <c:pt idx="1720">
                  <c:v>2.9448164523762088E-2</c:v>
                </c:pt>
                <c:pt idx="1721">
                  <c:v>2.9447158481552549E-2</c:v>
                </c:pt>
                <c:pt idx="1722">
                  <c:v>2.94461442355054E-2</c:v>
                </c:pt>
                <c:pt idx="1723">
                  <c:v>2.9445121785860451E-2</c:v>
                </c:pt>
                <c:pt idx="1724">
                  <c:v>2.9444091132457828E-2</c:v>
                </c:pt>
                <c:pt idx="1725">
                  <c:v>2.9443052275457404E-2</c:v>
                </c:pt>
                <c:pt idx="1726">
                  <c:v>2.9442005214619371E-2</c:v>
                </c:pt>
                <c:pt idx="1727">
                  <c:v>2.9440646939367099E-2</c:v>
                </c:pt>
                <c:pt idx="1728">
                  <c:v>2.9439886482149902E-2</c:v>
                </c:pt>
                <c:pt idx="1729">
                  <c:v>2.9438661044798309E-2</c:v>
                </c:pt>
                <c:pt idx="1730">
                  <c:v>2.943773493504942E-2</c:v>
                </c:pt>
                <c:pt idx="1731">
                  <c:v>2.9436646855902637E-2</c:v>
                </c:pt>
                <c:pt idx="1732">
                  <c:v>2.9435393291610268E-2</c:v>
                </c:pt>
                <c:pt idx="1733">
                  <c:v>2.9434446086575861E-2</c:v>
                </c:pt>
                <c:pt idx="1734">
                  <c:v>2.9433333396475803E-2</c:v>
                </c:pt>
                <c:pt idx="1735">
                  <c:v>2.9432212502618071E-2</c:v>
                </c:pt>
                <c:pt idx="1736">
                  <c:v>2.9431083405002667E-2</c:v>
                </c:pt>
                <c:pt idx="1737">
                  <c:v>2.9429946103869398E-2</c:v>
                </c:pt>
                <c:pt idx="1738">
                  <c:v>2.9428800599058391E-2</c:v>
                </c:pt>
                <c:pt idx="1739">
                  <c:v>2.9427646890409775E-2</c:v>
                </c:pt>
                <c:pt idx="1740">
                  <c:v>2.9426484978243295E-2</c:v>
                </c:pt>
                <c:pt idx="1741">
                  <c:v>2.9425314862319141E-2</c:v>
                </c:pt>
                <c:pt idx="1742">
                  <c:v>2.942413654271725E-2</c:v>
                </c:pt>
                <c:pt idx="1743">
                  <c:v>2.9422950019437621E-2</c:v>
                </c:pt>
                <c:pt idx="1744">
                  <c:v>2.9421755292480256E-2</c:v>
                </c:pt>
                <c:pt idx="1745">
                  <c:v>2.9420379844964373E-2</c:v>
                </c:pt>
                <c:pt idx="1746">
                  <c:v>2.941916753870899E-2</c:v>
                </c:pt>
                <c:pt idx="1747">
                  <c:v>2.9418121889541737E-2</c:v>
                </c:pt>
                <c:pt idx="1748">
                  <c:v>2.9416894347873423E-2</c:v>
                </c:pt>
                <c:pt idx="1749">
                  <c:v>2.9415658602527373E-2</c:v>
                </c:pt>
                <c:pt idx="1750">
                  <c:v>2.941441465358352E-2</c:v>
                </c:pt>
                <c:pt idx="1751">
                  <c:v>2.9413162500881995E-2</c:v>
                </c:pt>
                <c:pt idx="1752">
                  <c:v>2.9411721423864279E-2</c:v>
                </c:pt>
                <c:pt idx="1753">
                  <c:v>2.9410633584445733E-2</c:v>
                </c:pt>
                <c:pt idx="1754">
                  <c:v>2.9409356820710997E-2</c:v>
                </c:pt>
                <c:pt idx="1755">
                  <c:v>2.9408071853298523E-2</c:v>
                </c:pt>
                <c:pt idx="1756">
                  <c:v>2.9406593273799686E-2</c:v>
                </c:pt>
                <c:pt idx="1757">
                  <c:v>2.9405477307440364E-2</c:v>
                </c:pt>
                <c:pt idx="1758">
                  <c:v>2.9404167728914743E-2</c:v>
                </c:pt>
                <c:pt idx="1759">
                  <c:v>2.9402849946951193E-2</c:v>
                </c:pt>
                <c:pt idx="1760">
                  <c:v>2.9401523961070097E-2</c:v>
                </c:pt>
                <c:pt idx="1761">
                  <c:v>2.9400189771591201E-2</c:v>
                </c:pt>
                <c:pt idx="1762">
                  <c:v>2.9398847378434567E-2</c:v>
                </c:pt>
                <c:pt idx="1763">
                  <c:v>2.9398406551619516E-2</c:v>
                </c:pt>
                <c:pt idx="1764">
                  <c:v>2.9395943197139118E-2</c:v>
                </c:pt>
                <c:pt idx="1765">
                  <c:v>2.9394575020926794E-2</c:v>
                </c:pt>
                <c:pt idx="1766">
                  <c:v>2.9393198641116669E-2</c:v>
                </c:pt>
                <c:pt idx="1767">
                  <c:v>2.9391814057548871E-2</c:v>
                </c:pt>
                <c:pt idx="1768">
                  <c:v>2.9390421270383271E-2</c:v>
                </c:pt>
                <c:pt idx="1769">
                  <c:v>2.9389020279619871E-2</c:v>
                </c:pt>
                <c:pt idx="1770">
                  <c:v>2.9387611085098797E-2</c:v>
                </c:pt>
                <c:pt idx="1771">
                  <c:v>2.9386193686899986E-2</c:v>
                </c:pt>
                <c:pt idx="1772">
                  <c:v>2.9384768085023438E-2</c:v>
                </c:pt>
                <c:pt idx="1773">
                  <c:v>2.9383334279469153E-2</c:v>
                </c:pt>
                <c:pt idx="1774">
                  <c:v>2.9381892270237131E-2</c:v>
                </c:pt>
                <c:pt idx="1775">
                  <c:v>2.9380442057327372E-2</c:v>
                </c:pt>
                <c:pt idx="1776">
                  <c:v>2.9378983640739875E-2</c:v>
                </c:pt>
                <c:pt idx="1777">
                  <c:v>2.9377096479352716E-2</c:v>
                </c:pt>
                <c:pt idx="1778">
                  <c:v>2.9375619311524659E-2</c:v>
                </c:pt>
                <c:pt idx="1779">
                  <c:v>2.9374133940018865E-2</c:v>
                </c:pt>
                <c:pt idx="1780">
                  <c:v>2.9372640364835334E-2</c:v>
                </c:pt>
                <c:pt idx="1781">
                  <c:v>2.937113858589413E-2</c:v>
                </c:pt>
                <c:pt idx="1782">
                  <c:v>2.9369628603435061E-2</c:v>
                </c:pt>
                <c:pt idx="1783">
                  <c:v>2.9368110417298254E-2</c:v>
                </c:pt>
                <c:pt idx="1784">
                  <c:v>2.9366584027323839E-2</c:v>
                </c:pt>
                <c:pt idx="1785">
                  <c:v>2.9365049433831558E-2</c:v>
                </c:pt>
                <c:pt idx="1786">
                  <c:v>2.9363506636581604E-2</c:v>
                </c:pt>
                <c:pt idx="1787">
                  <c:v>2.9361955635653914E-2</c:v>
                </c:pt>
                <c:pt idx="1788">
                  <c:v>2.9360396431048486E-2</c:v>
                </c:pt>
                <c:pt idx="1789">
                  <c:v>2.9362083510624526E-2</c:v>
                </c:pt>
                <c:pt idx="1790">
                  <c:v>2.9357253410884354E-2</c:v>
                </c:pt>
                <c:pt idx="1791">
                  <c:v>2.9355669595325651E-2</c:v>
                </c:pt>
                <c:pt idx="1792">
                  <c:v>2.9354077576009274E-2</c:v>
                </c:pt>
                <c:pt idx="1793">
                  <c:v>2.9352477353095097E-2</c:v>
                </c:pt>
                <c:pt idx="1794">
                  <c:v>2.9350868926423246E-2</c:v>
                </c:pt>
                <c:pt idx="1795">
                  <c:v>2.9349252296153594E-2</c:v>
                </c:pt>
                <c:pt idx="1796">
                  <c:v>2.9347627462126269E-2</c:v>
                </c:pt>
                <c:pt idx="1797">
                  <c:v>2.9345994424421207E-2</c:v>
                </c:pt>
                <c:pt idx="1798">
                  <c:v>2.9344353183118344E-2</c:v>
                </c:pt>
                <c:pt idx="1799">
                  <c:v>2.9342703738217679E-2</c:v>
                </c:pt>
                <c:pt idx="1800">
                  <c:v>2.9341046089479406E-2</c:v>
                </c:pt>
                <c:pt idx="1801">
                  <c:v>2.9339380237143331E-2</c:v>
                </c:pt>
                <c:pt idx="1802">
                  <c:v>2.9337706181129519E-2</c:v>
                </c:pt>
                <c:pt idx="1803">
                  <c:v>2.9336023921517906E-2</c:v>
                </c:pt>
                <c:pt idx="1804">
                  <c:v>2.9334333458068684E-2</c:v>
                </c:pt>
                <c:pt idx="1805">
                  <c:v>2.9332634791101597E-2</c:v>
                </c:pt>
                <c:pt idx="1806">
                  <c:v>2.9330927920296901E-2</c:v>
                </c:pt>
                <c:pt idx="1807">
                  <c:v>2.932921284597434E-2</c:v>
                </c:pt>
                <c:pt idx="1808">
                  <c:v>2.9327489567894105E-2</c:v>
                </c:pt>
                <c:pt idx="1809">
                  <c:v>2.9325758086216069E-2</c:v>
                </c:pt>
                <c:pt idx="1810">
                  <c:v>2.9325908374557841E-2</c:v>
                </c:pt>
                <c:pt idx="1811">
                  <c:v>2.9322270511746851E-2</c:v>
                </c:pt>
                <c:pt idx="1812">
                  <c:v>2.9320514419035604E-2</c:v>
                </c:pt>
                <c:pt idx="1813">
                  <c:v>2.9318750122566684E-2</c:v>
                </c:pt>
                <c:pt idx="1814">
                  <c:v>2.9315961082128084E-2</c:v>
                </c:pt>
                <c:pt idx="1815">
                  <c:v>2.9317073734125287E-2</c:v>
                </c:pt>
                <c:pt idx="1816">
                  <c:v>2.9313408011333308E-2</c:v>
                </c:pt>
                <c:pt idx="1817">
                  <c:v>2.9311610900233376E-2</c:v>
                </c:pt>
                <c:pt idx="1818">
                  <c:v>2.9309805585455706E-2</c:v>
                </c:pt>
                <c:pt idx="1819">
                  <c:v>2.9307992067080235E-2</c:v>
                </c:pt>
                <c:pt idx="1820">
                  <c:v>2.9306170344867155E-2</c:v>
                </c:pt>
                <c:pt idx="1821">
                  <c:v>2.930434041913621E-2</c:v>
                </c:pt>
                <c:pt idx="1822">
                  <c:v>2.9302502289647592E-2</c:v>
                </c:pt>
                <c:pt idx="1823">
                  <c:v>2.9300655956561172E-2</c:v>
                </c:pt>
                <c:pt idx="1824">
                  <c:v>2.929880141971708E-2</c:v>
                </c:pt>
                <c:pt idx="1825">
                  <c:v>2.9296938679275186E-2</c:v>
                </c:pt>
                <c:pt idx="1826">
                  <c:v>2.9295067735155556E-2</c:v>
                </c:pt>
                <c:pt idx="1827">
                  <c:v>2.9297417398067793E-2</c:v>
                </c:pt>
                <c:pt idx="1828">
                  <c:v>2.9291301235883083E-2</c:v>
                </c:pt>
                <c:pt idx="1829">
                  <c:v>2.9289405680810177E-2</c:v>
                </c:pt>
                <c:pt idx="1830">
                  <c:v>2.9287501921979597E-2</c:v>
                </c:pt>
                <c:pt idx="1831">
                  <c:v>2.9285589959471281E-2</c:v>
                </c:pt>
                <c:pt idx="1832">
                  <c:v>2.9283669793365164E-2</c:v>
                </c:pt>
                <c:pt idx="1833">
                  <c:v>2.9281741423501373E-2</c:v>
                </c:pt>
                <c:pt idx="1834">
                  <c:v>2.9279804850039781E-2</c:v>
                </c:pt>
                <c:pt idx="1835">
                  <c:v>2.9277860072900452E-2</c:v>
                </c:pt>
                <c:pt idx="1836">
                  <c:v>2.9275907092083386E-2</c:v>
                </c:pt>
                <c:pt idx="1837">
                  <c:v>2.9273945907508647E-2</c:v>
                </c:pt>
                <c:pt idx="1838">
                  <c:v>2.9271976519416043E-2</c:v>
                </c:pt>
                <c:pt idx="1839">
                  <c:v>2.9269998927565766E-2</c:v>
                </c:pt>
                <c:pt idx="1840">
                  <c:v>2.9268013132117687E-2</c:v>
                </c:pt>
                <c:pt idx="1841">
                  <c:v>2.9269159513827248E-2</c:v>
                </c:pt>
                <c:pt idx="1842">
                  <c:v>2.9264016930028447E-2</c:v>
                </c:pt>
                <c:pt idx="1843">
                  <c:v>2.9262006523547157E-2</c:v>
                </c:pt>
                <c:pt idx="1844">
                  <c:v>2.925998791338813E-2</c:v>
                </c:pt>
                <c:pt idx="1845">
                  <c:v>2.9257961099551366E-2</c:v>
                </c:pt>
                <c:pt idx="1846">
                  <c:v>2.9255926082116801E-2</c:v>
                </c:pt>
                <c:pt idx="1847">
                  <c:v>2.9253882860924563E-2</c:v>
                </c:pt>
                <c:pt idx="1848">
                  <c:v>2.9251831436054587E-2</c:v>
                </c:pt>
                <c:pt idx="1849">
                  <c:v>2.9249771807506875E-2</c:v>
                </c:pt>
                <c:pt idx="1850">
                  <c:v>2.9247703975361361E-2</c:v>
                </c:pt>
                <c:pt idx="1851">
                  <c:v>2.924562793953811E-2</c:v>
                </c:pt>
                <c:pt idx="1852">
                  <c:v>2.9243543700117058E-2</c:v>
                </c:pt>
                <c:pt idx="1853">
                  <c:v>2.9241451256858397E-2</c:v>
                </c:pt>
                <c:pt idx="1854">
                  <c:v>2.9239350610001935E-2</c:v>
                </c:pt>
                <c:pt idx="1855">
                  <c:v>2.9237241759547672E-2</c:v>
                </c:pt>
                <c:pt idx="1856">
                  <c:v>2.9235124705335735E-2</c:v>
                </c:pt>
                <c:pt idx="1857">
                  <c:v>2.9232999447446062E-2</c:v>
                </c:pt>
                <c:pt idx="1858">
                  <c:v>2.9230865986038523E-2</c:v>
                </c:pt>
                <c:pt idx="1859">
                  <c:v>2.9228724320873312E-2</c:v>
                </c:pt>
                <c:pt idx="1860">
                  <c:v>2.9226574452030363E-2</c:v>
                </c:pt>
                <c:pt idx="1861">
                  <c:v>2.9224416379509677E-2</c:v>
                </c:pt>
                <c:pt idx="1862">
                  <c:v>2.9224001623413542E-2</c:v>
                </c:pt>
                <c:pt idx="1863">
                  <c:v>2.9220075623515029E-2</c:v>
                </c:pt>
                <c:pt idx="1864">
                  <c:v>2.9217892940041068E-2</c:v>
                </c:pt>
                <c:pt idx="1865">
                  <c:v>2.921570205288937E-2</c:v>
                </c:pt>
                <c:pt idx="1866">
                  <c:v>2.9217614427276217E-2</c:v>
                </c:pt>
                <c:pt idx="1867">
                  <c:v>2.9214376996644642E-2</c:v>
                </c:pt>
                <c:pt idx="1868">
                  <c:v>2.9209080169447788E-2</c:v>
                </c:pt>
                <c:pt idx="1869">
                  <c:v>2.9206856467585141E-2</c:v>
                </c:pt>
                <c:pt idx="1870">
                  <c:v>2.9204624562124692E-2</c:v>
                </c:pt>
                <c:pt idx="1871">
                  <c:v>2.9202384452986507E-2</c:v>
                </c:pt>
                <c:pt idx="1872">
                  <c:v>2.9200136140170585E-2</c:v>
                </c:pt>
                <c:pt idx="1873">
                  <c:v>2.9197879623676926E-2</c:v>
                </c:pt>
                <c:pt idx="1874">
                  <c:v>2.9195614903585465E-2</c:v>
                </c:pt>
                <c:pt idx="1875">
                  <c:v>2.9193341979736331E-2</c:v>
                </c:pt>
                <c:pt idx="1876">
                  <c:v>2.9191060852289397E-2</c:v>
                </c:pt>
                <c:pt idx="1877">
                  <c:v>2.9188771521164725E-2</c:v>
                </c:pt>
                <c:pt idx="1878">
                  <c:v>2.9186473986362316E-2</c:v>
                </c:pt>
                <c:pt idx="1879">
                  <c:v>2.9184168247962106E-2</c:v>
                </c:pt>
                <c:pt idx="1880">
                  <c:v>2.9181854305804222E-2</c:v>
                </c:pt>
                <c:pt idx="1881">
                  <c:v>2.9179532160048538E-2</c:v>
                </c:pt>
                <c:pt idx="1882">
                  <c:v>2.9181263984236594E-2</c:v>
                </c:pt>
                <c:pt idx="1883">
                  <c:v>2.9174863257503958E-2</c:v>
                </c:pt>
                <c:pt idx="1884">
                  <c:v>2.9172516500794998E-2</c:v>
                </c:pt>
                <c:pt idx="1885">
                  <c:v>2.9170161540408301E-2</c:v>
                </c:pt>
                <c:pt idx="1886">
                  <c:v>2.9167798376343868E-2</c:v>
                </c:pt>
                <c:pt idx="1887">
                  <c:v>2.916542700852176E-2</c:v>
                </c:pt>
                <c:pt idx="1888">
                  <c:v>2.9163047437181788E-2</c:v>
                </c:pt>
                <c:pt idx="1889">
                  <c:v>2.9160659662004207E-2</c:v>
                </c:pt>
                <c:pt idx="1890">
                  <c:v>2.9158263683308761E-2</c:v>
                </c:pt>
                <c:pt idx="1891">
                  <c:v>2.9155859500935577E-2</c:v>
                </c:pt>
                <c:pt idx="1892">
                  <c:v>2.9153447114884656E-2</c:v>
                </c:pt>
                <c:pt idx="1893">
                  <c:v>2.9151026525235935E-2</c:v>
                </c:pt>
                <c:pt idx="1894">
                  <c:v>2.914859773182954E-2</c:v>
                </c:pt>
                <c:pt idx="1895">
                  <c:v>2.9146160734825344E-2</c:v>
                </c:pt>
                <c:pt idx="1896">
                  <c:v>2.9143715534143411E-2</c:v>
                </c:pt>
                <c:pt idx="1897">
                  <c:v>2.9141262129863676E-2</c:v>
                </c:pt>
                <c:pt idx="1898">
                  <c:v>2.9138800521746333E-2</c:v>
                </c:pt>
                <c:pt idx="1899">
                  <c:v>2.9136330710111125E-2</c:v>
                </c:pt>
                <c:pt idx="1900">
                  <c:v>2.9133852694798179E-2</c:v>
                </c:pt>
                <c:pt idx="1901">
                  <c:v>2.9131366475807496E-2</c:v>
                </c:pt>
                <c:pt idx="1902">
                  <c:v>2.9128872053219013E-2</c:v>
                </c:pt>
                <c:pt idx="1903">
                  <c:v>2.9126369426872856E-2</c:v>
                </c:pt>
                <c:pt idx="1904">
                  <c:v>2.9123858596928898E-2</c:v>
                </c:pt>
                <c:pt idx="1905">
                  <c:v>2.9121339563227266E-2</c:v>
                </c:pt>
                <c:pt idx="1906">
                  <c:v>2.911881232600777E-2</c:v>
                </c:pt>
                <c:pt idx="1907">
                  <c:v>2.9116276885110537E-2</c:v>
                </c:pt>
                <c:pt idx="1908">
                  <c:v>2.9113733240535566E-2</c:v>
                </c:pt>
                <c:pt idx="1909">
                  <c:v>2.9111181392282859E-2</c:v>
                </c:pt>
                <c:pt idx="1910">
                  <c:v>2.9108621340352414E-2</c:v>
                </c:pt>
                <c:pt idx="1911">
                  <c:v>2.9106053084744232E-2</c:v>
                </c:pt>
                <c:pt idx="1912">
                  <c:v>2.9106452629381607E-2</c:v>
                </c:pt>
                <c:pt idx="1913">
                  <c:v>2.9100891962654529E-2</c:v>
                </c:pt>
                <c:pt idx="1914">
                  <c:v>2.9099908632943539E-2</c:v>
                </c:pt>
                <c:pt idx="1915">
                  <c:v>2.909569802601375E-2</c:v>
                </c:pt>
                <c:pt idx="1916">
                  <c:v>2.9093088752096818E-2</c:v>
                </c:pt>
                <c:pt idx="1917">
                  <c:v>2.9090471274582086E-2</c:v>
                </c:pt>
                <c:pt idx="1918">
                  <c:v>2.9087845593469552E-2</c:v>
                </c:pt>
                <c:pt idx="1919">
                  <c:v>2.9087793693844954E-2</c:v>
                </c:pt>
                <c:pt idx="1920">
                  <c:v>2.9084162549146697E-2</c:v>
                </c:pt>
                <c:pt idx="1921">
                  <c:v>2.9082494169365702E-2</c:v>
                </c:pt>
                <c:pt idx="1922">
                  <c:v>2.9078848215000619E-2</c:v>
                </c:pt>
                <c:pt idx="1923">
                  <c:v>2.9076178740545799E-2</c:v>
                </c:pt>
                <c:pt idx="1924">
                  <c:v>2.9073501061107621E-2</c:v>
                </c:pt>
                <c:pt idx="1925">
                  <c:v>2.9070815176766018E-2</c:v>
                </c:pt>
                <c:pt idx="1926">
                  <c:v>2.9069101760503813E-2</c:v>
                </c:pt>
                <c:pt idx="1927">
                  <c:v>2.9065418793239317E-2</c:v>
                </c:pt>
                <c:pt idx="1928">
                  <c:v>2.9062708294027573E-2</c:v>
                </c:pt>
                <c:pt idx="1929">
                  <c:v>2.905998958993905E-2</c:v>
                </c:pt>
                <c:pt idx="1930">
                  <c:v>2.9057262680893814E-2</c:v>
                </c:pt>
                <c:pt idx="1931">
                  <c:v>2.9054527566891863E-2</c:v>
                </c:pt>
                <c:pt idx="1932">
                  <c:v>2.905178424798649E-2</c:v>
                </c:pt>
                <c:pt idx="1933">
                  <c:v>2.9045507532092785E-2</c:v>
                </c:pt>
                <c:pt idx="1934">
                  <c:v>2.9046272995332245E-2</c:v>
                </c:pt>
                <c:pt idx="1935">
                  <c:v>2.9043505061583375E-2</c:v>
                </c:pt>
                <c:pt idx="1936">
                  <c:v>2.9041701524323837E-2</c:v>
                </c:pt>
                <c:pt idx="1937">
                  <c:v>2.9037944579322073E-2</c:v>
                </c:pt>
                <c:pt idx="1938">
                  <c:v>2.9035152030836286E-2</c:v>
                </c:pt>
                <c:pt idx="1939">
                  <c:v>2.9032351277367141E-2</c:v>
                </c:pt>
                <c:pt idx="1940">
                  <c:v>2.9030511673737713E-2</c:v>
                </c:pt>
                <c:pt idx="1941">
                  <c:v>2.9026725155665289E-2</c:v>
                </c:pt>
                <c:pt idx="1942">
                  <c:v>2.9023899787405938E-2</c:v>
                </c:pt>
                <c:pt idx="1943">
                  <c:v>2.9021066214243163E-2</c:v>
                </c:pt>
                <c:pt idx="1944">
                  <c:v>2.9018224436123674E-2</c:v>
                </c:pt>
                <c:pt idx="1945">
                  <c:v>2.9015374453074116E-2</c:v>
                </c:pt>
                <c:pt idx="1946">
                  <c:v>2.9012516265121135E-2</c:v>
                </c:pt>
                <c:pt idx="1947">
                  <c:v>2.9009649872238086E-2</c:v>
                </c:pt>
                <c:pt idx="1948">
                  <c:v>2.9006775274424967E-2</c:v>
                </c:pt>
                <c:pt idx="1949">
                  <c:v>2.900389247168178E-2</c:v>
                </c:pt>
                <c:pt idx="1950">
                  <c:v>2.9001001464008525E-2</c:v>
                </c:pt>
                <c:pt idx="1951">
                  <c:v>2.8998102251431845E-2</c:v>
                </c:pt>
                <c:pt idx="1952">
                  <c:v>2.8995194833898452E-2</c:v>
                </c:pt>
                <c:pt idx="1953">
                  <c:v>2.8993237944114902E-2</c:v>
                </c:pt>
                <c:pt idx="1954">
                  <c:v>2.8990313295211845E-2</c:v>
                </c:pt>
                <c:pt idx="1955">
                  <c:v>2.8986423351797796E-2</c:v>
                </c:pt>
                <c:pt idx="1956">
                  <c:v>2.8983483114597419E-2</c:v>
                </c:pt>
                <c:pt idx="1957">
                  <c:v>2.8980534672466973E-2</c:v>
                </c:pt>
                <c:pt idx="1958">
                  <c:v>2.8977578025433104E-2</c:v>
                </c:pt>
                <c:pt idx="1959">
                  <c:v>2.8975566967273103E-2</c:v>
                </c:pt>
                <c:pt idx="1960">
                  <c:v>2.8971640116575159E-2</c:v>
                </c:pt>
                <c:pt idx="1961">
                  <c:v>2.8968658854751084E-2</c:v>
                </c:pt>
                <c:pt idx="1962">
                  <c:v>2.8965669388023585E-2</c:v>
                </c:pt>
                <c:pt idx="1963">
                  <c:v>2.8962671716392663E-2</c:v>
                </c:pt>
                <c:pt idx="1964">
                  <c:v>2.8956476400185949E-2</c:v>
                </c:pt>
                <c:pt idx="1965">
                  <c:v>2.8956651758367258E-2</c:v>
                </c:pt>
                <c:pt idx="1966">
                  <c:v>2.895362947194613E-2</c:v>
                </c:pt>
                <c:pt idx="1967">
                  <c:v>2.8950598980648223E-2</c:v>
                </c:pt>
                <c:pt idx="1968">
                  <c:v>2.8947560284420248E-2</c:v>
                </c:pt>
                <c:pt idx="1969">
                  <c:v>2.894451338328885E-2</c:v>
                </c:pt>
                <c:pt idx="1970">
                  <c:v>2.8943348079915054E-2</c:v>
                </c:pt>
                <c:pt idx="1971">
                  <c:v>2.8939342147329405E-2</c:v>
                </c:pt>
                <c:pt idx="1972">
                  <c:v>2.8935332430490845E-2</c:v>
                </c:pt>
                <c:pt idx="1973">
                  <c:v>2.8933204902916732E-2</c:v>
                </c:pt>
                <c:pt idx="1974">
                  <c:v>2.8929186428303666E-2</c:v>
                </c:pt>
                <c:pt idx="1975">
                  <c:v>2.8926105955280335E-2</c:v>
                </c:pt>
                <c:pt idx="1976">
                  <c:v>2.8923020500961627E-2</c:v>
                </c:pt>
                <c:pt idx="1977">
                  <c:v>2.8919930065374189E-2</c:v>
                </c:pt>
                <c:pt idx="1978">
                  <c:v>2.8917774612771119E-2</c:v>
                </c:pt>
                <c:pt idx="1979">
                  <c:v>2.8913734250259893E-2</c:v>
                </c:pt>
                <c:pt idx="1980">
                  <c:v>2.8910628870786326E-2</c:v>
                </c:pt>
                <c:pt idx="1981">
                  <c:v>2.8907518510044028E-2</c:v>
                </c:pt>
                <c:pt idx="1982">
                  <c:v>2.8904403167979709E-2</c:v>
                </c:pt>
                <c:pt idx="1983">
                  <c:v>2.889762436374177E-2</c:v>
                </c:pt>
                <c:pt idx="1984">
                  <c:v>2.8898157539991587E-2</c:v>
                </c:pt>
                <c:pt idx="1985">
                  <c:v>2.8895027254121075E-2</c:v>
                </c:pt>
                <c:pt idx="1986">
                  <c:v>2.8891891986928542E-2</c:v>
                </c:pt>
                <c:pt idx="1987">
                  <c:v>2.8888751738440632E-2</c:v>
                </c:pt>
                <c:pt idx="1988">
                  <c:v>2.8885606508657347E-2</c:v>
                </c:pt>
                <c:pt idx="1989">
                  <c:v>2.8883389588143515E-2</c:v>
                </c:pt>
                <c:pt idx="1990">
                  <c:v>2.8879301105284583E-2</c:v>
                </c:pt>
                <c:pt idx="1991">
                  <c:v>2.8876140931615168E-2</c:v>
                </c:pt>
                <c:pt idx="1992">
                  <c:v>2.8873907239377328E-2</c:v>
                </c:pt>
                <c:pt idx="1993">
                  <c:v>2.8869805640523438E-2</c:v>
                </c:pt>
                <c:pt idx="1994">
                  <c:v>2.8866630523047832E-2</c:v>
                </c:pt>
                <c:pt idx="1995">
                  <c:v>2.8863450424276849E-2</c:v>
                </c:pt>
                <c:pt idx="1996">
                  <c:v>2.8860265344237135E-2</c:v>
                </c:pt>
                <c:pt idx="1997">
                  <c:v>2.885707528292869E-2</c:v>
                </c:pt>
                <c:pt idx="1998">
                  <c:v>2.8853880240298224E-2</c:v>
                </c:pt>
                <c:pt idx="1999">
                  <c:v>2.8850680216425673E-2</c:v>
                </c:pt>
                <c:pt idx="2000">
                  <c:v>2.8847475211231099E-2</c:v>
                </c:pt>
                <c:pt idx="2001">
                  <c:v>2.8844265224794441E-2</c:v>
                </c:pt>
                <c:pt idx="2002">
                  <c:v>2.8841050257035761E-2</c:v>
                </c:pt>
                <c:pt idx="2003">
                  <c:v>2.8837830308034995E-2</c:v>
                </c:pt>
                <c:pt idx="2004">
                  <c:v>2.8834605377765499E-2</c:v>
                </c:pt>
                <c:pt idx="2005">
                  <c:v>2.883229896922801E-2</c:v>
                </c:pt>
                <c:pt idx="2006">
                  <c:v>2.8829063461506266E-2</c:v>
                </c:pt>
                <c:pt idx="2007">
                  <c:v>2.8824900699211398E-2</c:v>
                </c:pt>
                <c:pt idx="2008">
                  <c:v>2.8821655843813687E-2</c:v>
                </c:pt>
                <c:pt idx="2009">
                  <c:v>2.8818406007093955E-2</c:v>
                </c:pt>
                <c:pt idx="2010">
                  <c:v>2.8815151189158783E-2</c:v>
                </c:pt>
                <c:pt idx="2011">
                  <c:v>2.8812811198211108E-2</c:v>
                </c:pt>
                <c:pt idx="2012">
                  <c:v>2.880862660940231E-2</c:v>
                </c:pt>
                <c:pt idx="2013">
                  <c:v>2.8805356847607655E-2</c:v>
                </c:pt>
                <c:pt idx="2014">
                  <c:v>2.8802082104570914E-2</c:v>
                </c:pt>
                <c:pt idx="2015">
                  <c:v>2.8798802380212152E-2</c:v>
                </c:pt>
                <c:pt idx="2016">
                  <c:v>2.8796434393758563E-2</c:v>
                </c:pt>
                <c:pt idx="2017">
                  <c:v>2.8792227987741725E-2</c:v>
                </c:pt>
                <c:pt idx="2018">
                  <c:v>2.8788933319550125E-2</c:v>
                </c:pt>
                <c:pt idx="2019">
                  <c:v>2.8785633670116439E-2</c:v>
                </c:pt>
                <c:pt idx="2020">
                  <c:v>2.8782329039414023E-2</c:v>
                </c:pt>
                <c:pt idx="2021">
                  <c:v>2.8779019427442876E-2</c:v>
                </c:pt>
                <c:pt idx="2022">
                  <c:v>2.8775704834176352E-2</c:v>
                </c:pt>
                <c:pt idx="2023">
                  <c:v>2.8770048936759274E-2</c:v>
                </c:pt>
                <c:pt idx="2024">
                  <c:v>2.8765811355473403E-2</c:v>
                </c:pt>
                <c:pt idx="2025">
                  <c:v>2.8762480927380096E-2</c:v>
                </c:pt>
                <c:pt idx="2026">
                  <c:v>2.8758668625226136E-2</c:v>
                </c:pt>
                <c:pt idx="2027">
                  <c:v>2.8755805129705436E-2</c:v>
                </c:pt>
                <c:pt idx="2028">
                  <c:v>2.8752459759964211E-2</c:v>
                </c:pt>
                <c:pt idx="2029">
                  <c:v>2.8749109409806906E-2</c:v>
                </c:pt>
                <c:pt idx="2030">
                  <c:v>2.874527433946561E-2</c:v>
                </c:pt>
                <c:pt idx="2031">
                  <c:v>2.874239376776444E-2</c:v>
                </c:pt>
                <c:pt idx="2032">
                  <c:v>2.8739028475959216E-2</c:v>
                </c:pt>
                <c:pt idx="2033">
                  <c:v>2.8735658203657977E-2</c:v>
                </c:pt>
                <c:pt idx="2034">
                  <c:v>2.8732282950700849E-2</c:v>
                </c:pt>
                <c:pt idx="2035">
                  <c:v>2.8728902717327642E-2</c:v>
                </c:pt>
                <c:pt idx="2036">
                  <c:v>2.8725517503378484E-2</c:v>
                </c:pt>
                <c:pt idx="2037">
                  <c:v>2.8722127308853374E-2</c:v>
                </c:pt>
                <c:pt idx="2038">
                  <c:v>2.8717761169003708E-2</c:v>
                </c:pt>
                <c:pt idx="2039">
                  <c:v>2.871533197823517E-2</c:v>
                </c:pt>
                <c:pt idx="2040">
                  <c:v>2.8711926842222013E-2</c:v>
                </c:pt>
                <c:pt idx="2041">
                  <c:v>2.8708029159485449E-2</c:v>
                </c:pt>
                <c:pt idx="2042">
                  <c:v>2.8705101628387908E-2</c:v>
                </c:pt>
                <c:pt idx="2043">
                  <c:v>2.8701681550726832E-2</c:v>
                </c:pt>
                <c:pt idx="2044">
                  <c:v>2.8697766791889734E-2</c:v>
                </c:pt>
                <c:pt idx="2045">
                  <c:v>2.8694826453676825E-2</c:v>
                </c:pt>
                <c:pt idx="2046">
                  <c:v>2.869139143436783E-2</c:v>
                </c:pt>
                <c:pt idx="2047">
                  <c:v>2.8687951434562819E-2</c:v>
                </c:pt>
                <c:pt idx="2048">
                  <c:v>2.8684506454261793E-2</c:v>
                </c:pt>
                <c:pt idx="2049">
                  <c:v>2.8681056493384816E-2</c:v>
                </c:pt>
                <c:pt idx="2050">
                  <c:v>2.8677601551931886E-2</c:v>
                </c:pt>
                <c:pt idx="2051">
                  <c:v>2.8674141629982941E-2</c:v>
                </c:pt>
                <c:pt idx="2052">
                  <c:v>2.8670676727378108E-2</c:v>
                </c:pt>
                <c:pt idx="2053">
                  <c:v>2.8667206844437132E-2</c:v>
                </c:pt>
                <c:pt idx="2054">
                  <c:v>2.8663731980920204E-2</c:v>
                </c:pt>
                <c:pt idx="2055">
                  <c:v>2.8660252136747388E-2</c:v>
                </c:pt>
                <c:pt idx="2056">
                  <c:v>2.8656767312158493E-2</c:v>
                </c:pt>
                <c:pt idx="2057">
                  <c:v>2.8652778556832459E-2</c:v>
                </c:pt>
                <c:pt idx="2058">
                  <c:v>2.8649283059740682E-2</c:v>
                </c:pt>
                <c:pt idx="2059">
                  <c:v>2.8646282955175906E-2</c:v>
                </c:pt>
                <c:pt idx="2060">
                  <c:v>2.8642778208443076E-2</c:v>
                </c:pt>
                <c:pt idx="2061">
                  <c:v>2.8639268481134295E-2</c:v>
                </c:pt>
                <c:pt idx="2062">
                  <c:v>2.8635753773329498E-2</c:v>
                </c:pt>
                <c:pt idx="2063">
                  <c:v>2.8632234085028685E-2</c:v>
                </c:pt>
                <c:pt idx="2064">
                  <c:v>2.8628205485414782E-2</c:v>
                </c:pt>
                <c:pt idx="2065">
                  <c:v>2.8625179766699205E-2</c:v>
                </c:pt>
                <c:pt idx="2066">
                  <c:v>2.8621645136750473E-2</c:v>
                </c:pt>
                <c:pt idx="2067">
                  <c:v>2.8618105526385662E-2</c:v>
                </c:pt>
                <c:pt idx="2068">
                  <c:v>2.8614054158584423E-2</c:v>
                </c:pt>
                <c:pt idx="2069">
                  <c:v>2.8611011363848249E-2</c:v>
                </c:pt>
                <c:pt idx="2070">
                  <c:v>2.8607456811755583E-2</c:v>
                </c:pt>
                <c:pt idx="2071">
                  <c:v>2.8603897279086965E-2</c:v>
                </c:pt>
                <c:pt idx="2072">
                  <c:v>2.8600332766082204E-2</c:v>
                </c:pt>
                <c:pt idx="2073">
                  <c:v>2.8596763272341619E-2</c:v>
                </c:pt>
                <c:pt idx="2074">
                  <c:v>2.859318879826489E-2</c:v>
                </c:pt>
                <c:pt idx="2075">
                  <c:v>2.8589976826096652E-2</c:v>
                </c:pt>
                <c:pt idx="2076">
                  <c:v>2.8585512439596172E-2</c:v>
                </c:pt>
                <c:pt idx="2077">
                  <c:v>2.8581922312280739E-2</c:v>
                </c:pt>
                <c:pt idx="2078">
                  <c:v>2.8578327204469289E-2</c:v>
                </c:pt>
                <c:pt idx="2079">
                  <c:v>2.857472711624176E-2</c:v>
                </c:pt>
                <c:pt idx="2080">
                  <c:v>2.8571122047358344E-2</c:v>
                </c:pt>
                <c:pt idx="2081">
                  <c:v>2.8567511997898976E-2</c:v>
                </c:pt>
                <c:pt idx="2082">
                  <c:v>2.8563896968103464E-2</c:v>
                </c:pt>
                <c:pt idx="2083">
                  <c:v>2.8560276957652064E-2</c:v>
                </c:pt>
                <c:pt idx="2084">
                  <c:v>2.8556651966624713E-2</c:v>
                </c:pt>
                <c:pt idx="2085">
                  <c:v>2.8553021995101346E-2</c:v>
                </c:pt>
                <c:pt idx="2086">
                  <c:v>2.85493870431619E-2</c:v>
                </c:pt>
                <c:pt idx="2087">
                  <c:v>2.8545747110646502E-2</c:v>
                </c:pt>
                <c:pt idx="2088">
                  <c:v>2.8542102197555153E-2</c:v>
                </c:pt>
                <c:pt idx="2089">
                  <c:v>2.8537408562394617E-2</c:v>
                </c:pt>
                <c:pt idx="2090">
                  <c:v>2.8533752265369472E-2</c:v>
                </c:pt>
                <c:pt idx="2091">
                  <c:v>2.8530090987528567E-2</c:v>
                </c:pt>
                <c:pt idx="2092">
                  <c:v>2.852642472951139E-2</c:v>
                </c:pt>
                <c:pt idx="2093">
                  <c:v>2.852275349075839E-2</c:v>
                </c:pt>
                <c:pt idx="2094">
                  <c:v>2.8519077271509374E-2</c:v>
                </c:pt>
                <c:pt idx="2095">
                  <c:v>2.8515396071604471E-2</c:v>
                </c:pt>
                <c:pt idx="2096">
                  <c:v>2.8511709891523296E-2</c:v>
                </c:pt>
                <c:pt idx="2097">
                  <c:v>2.8508018730706297E-2</c:v>
                </c:pt>
                <c:pt idx="2098">
                  <c:v>2.8504322589233411E-2</c:v>
                </c:pt>
                <c:pt idx="2099">
                  <c:v>2.8500621467344445E-2</c:v>
                </c:pt>
                <c:pt idx="2100">
                  <c:v>2.8496915365119335E-2</c:v>
                </c:pt>
                <c:pt idx="2101">
                  <c:v>2.8495791089246936E-2</c:v>
                </c:pt>
                <c:pt idx="2102">
                  <c:v>2.8489488218541581E-2</c:v>
                </c:pt>
                <c:pt idx="2103">
                  <c:v>2.8485767174748489E-2</c:v>
                </c:pt>
                <c:pt idx="2104">
                  <c:v>2.8482041150219573E-2</c:v>
                </c:pt>
                <c:pt idx="2105">
                  <c:v>2.8478310145114705E-2</c:v>
                </c:pt>
                <c:pt idx="2106">
                  <c:v>2.8474574159593757E-2</c:v>
                </c:pt>
                <c:pt idx="2107">
                  <c:v>2.8470833193576794E-2</c:v>
                </c:pt>
                <c:pt idx="2108">
                  <c:v>2.846708724698388E-2</c:v>
                </c:pt>
                <c:pt idx="2109">
                  <c:v>2.8463336319815014E-2</c:v>
                </c:pt>
                <c:pt idx="2110">
                  <c:v>2.8459580412310004E-2</c:v>
                </c:pt>
                <c:pt idx="2111">
                  <c:v>2.845581952406917E-2</c:v>
                </c:pt>
                <c:pt idx="2112">
                  <c:v>2.8452053655412257E-2</c:v>
                </c:pt>
                <c:pt idx="2113">
                  <c:v>2.8448282806099456E-2</c:v>
                </c:pt>
                <c:pt idx="2114">
                  <c:v>2.8444506976450512E-2</c:v>
                </c:pt>
                <c:pt idx="2115">
                  <c:v>2.8440726166225616E-2</c:v>
                </c:pt>
                <c:pt idx="2116">
                  <c:v>2.8436940375344832E-2</c:v>
                </c:pt>
                <c:pt idx="2117">
                  <c:v>2.8433149604047969E-2</c:v>
                </c:pt>
                <c:pt idx="2118">
                  <c:v>2.8429353852335026E-2</c:v>
                </c:pt>
                <c:pt idx="2119">
                  <c:v>2.8425553119966196E-2</c:v>
                </c:pt>
                <c:pt idx="2120">
                  <c:v>2.8421747407021414E-2</c:v>
                </c:pt>
                <c:pt idx="2121">
                  <c:v>2.8417936713740488E-2</c:v>
                </c:pt>
                <c:pt idx="2122">
                  <c:v>2.8415272458284235E-2</c:v>
                </c:pt>
                <c:pt idx="2123">
                  <c:v>2.841030038529091E-2</c:v>
                </c:pt>
                <c:pt idx="2124">
                  <c:v>2.8406474750282129E-2</c:v>
                </c:pt>
                <c:pt idx="2125">
                  <c:v>2.8402644134857269E-2</c:v>
                </c:pt>
                <c:pt idx="2126">
                  <c:v>2.8402192158129225E-2</c:v>
                </c:pt>
                <c:pt idx="2127">
                  <c:v>2.8397503727777273E-2</c:v>
                </c:pt>
                <c:pt idx="2128">
                  <c:v>2.839112240528685E-2</c:v>
                </c:pt>
                <c:pt idx="2129">
                  <c:v>2.8387271867797992E-2</c:v>
                </c:pt>
                <c:pt idx="2130">
                  <c:v>2.8383416349653245E-2</c:v>
                </c:pt>
                <c:pt idx="2131">
                  <c:v>2.837955585109242E-2</c:v>
                </c:pt>
                <c:pt idx="2132">
                  <c:v>2.8375690372035578E-2</c:v>
                </c:pt>
                <c:pt idx="2133">
                  <c:v>2.8371819912322849E-2</c:v>
                </c:pt>
                <c:pt idx="2134">
                  <c:v>2.8367944472034168E-2</c:v>
                </c:pt>
                <c:pt idx="2135">
                  <c:v>2.8364064051489279E-2</c:v>
                </c:pt>
                <c:pt idx="2136">
                  <c:v>2.8360178650288503E-2</c:v>
                </c:pt>
                <c:pt idx="2137">
                  <c:v>2.8356288268591712E-2</c:v>
                </c:pt>
                <c:pt idx="2138">
                  <c:v>2.8352392906239032E-2</c:v>
                </c:pt>
                <c:pt idx="2139">
                  <c:v>2.8348492563630145E-2</c:v>
                </c:pt>
                <c:pt idx="2140">
                  <c:v>2.8344587240285435E-2</c:v>
                </c:pt>
                <c:pt idx="2141">
                  <c:v>2.8340676936524645E-2</c:v>
                </c:pt>
                <c:pt idx="2142">
                  <c:v>2.8340102937532308E-2</c:v>
                </c:pt>
                <c:pt idx="2143">
                  <c:v>2.8332841387435082E-2</c:v>
                </c:pt>
                <c:pt idx="2144">
                  <c:v>2.8328916142026372E-2</c:v>
                </c:pt>
                <c:pt idx="2145">
                  <c:v>2.8324985916041712E-2</c:v>
                </c:pt>
                <c:pt idx="2146">
                  <c:v>2.8321050709640971E-2</c:v>
                </c:pt>
                <c:pt idx="2147">
                  <c:v>2.8317110522824152E-2</c:v>
                </c:pt>
                <c:pt idx="2148">
                  <c:v>2.831316535543138E-2</c:v>
                </c:pt>
                <c:pt idx="2149">
                  <c:v>2.8309215207382721E-2</c:v>
                </c:pt>
                <c:pt idx="2150">
                  <c:v>2.8305260078997918E-2</c:v>
                </c:pt>
                <c:pt idx="2151">
                  <c:v>2.8301299970037164E-2</c:v>
                </c:pt>
                <c:pt idx="2152">
                  <c:v>2.8297334880420522E-2</c:v>
                </c:pt>
                <c:pt idx="2153">
                  <c:v>2.8293364810467736E-2</c:v>
                </c:pt>
                <c:pt idx="2154">
                  <c:v>2.8289389759938999E-2</c:v>
                </c:pt>
                <c:pt idx="2155">
                  <c:v>2.8285409728914246E-2</c:v>
                </c:pt>
                <c:pt idx="2156">
                  <c:v>2.8281424717233605E-2</c:v>
                </c:pt>
                <c:pt idx="2157">
                  <c:v>2.8277434725296757E-2</c:v>
                </c:pt>
                <c:pt idx="2158">
                  <c:v>2.8273439752624085E-2</c:v>
                </c:pt>
                <c:pt idx="2159">
                  <c:v>2.8269439799535334E-2</c:v>
                </c:pt>
                <c:pt idx="2160">
                  <c:v>2.8265434865870631E-2</c:v>
                </c:pt>
                <c:pt idx="2161">
                  <c:v>2.8261424951789849E-2</c:v>
                </c:pt>
                <c:pt idx="2162">
                  <c:v>2.8257410057133114E-2</c:v>
                </c:pt>
                <c:pt idx="2163">
                  <c:v>2.8253390181900429E-2</c:v>
                </c:pt>
                <c:pt idx="2164">
                  <c:v>2.8249365326171727E-2</c:v>
                </c:pt>
                <c:pt idx="2165">
                  <c:v>2.8245335490026946E-2</c:v>
                </c:pt>
                <c:pt idx="2166">
                  <c:v>2.8241300673386149E-2</c:v>
                </c:pt>
                <c:pt idx="2167">
                  <c:v>2.8237260876089465E-2</c:v>
                </c:pt>
                <c:pt idx="2168">
                  <c:v>2.8233216098376701E-2</c:v>
                </c:pt>
                <c:pt idx="2169">
                  <c:v>2.8229166340087986E-2</c:v>
                </c:pt>
                <c:pt idx="2170">
                  <c:v>2.8225111601303254E-2</c:v>
                </c:pt>
                <c:pt idx="2171">
                  <c:v>2.8221051882022508E-2</c:v>
                </c:pt>
                <c:pt idx="2172">
                  <c:v>2.8218036428455662E-2</c:v>
                </c:pt>
                <c:pt idx="2173">
                  <c:v>2.8212917501893031E-2</c:v>
                </c:pt>
                <c:pt idx="2174">
                  <c:v>2.820988796431223E-2</c:v>
                </c:pt>
                <c:pt idx="2175">
                  <c:v>2.8204763199779492E-2</c:v>
                </c:pt>
                <c:pt idx="2176">
                  <c:v>2.8200678577938731E-2</c:v>
                </c:pt>
                <c:pt idx="2177">
                  <c:v>2.8196588975522019E-2</c:v>
                </c:pt>
                <c:pt idx="2178">
                  <c:v>2.8196550250192409E-2</c:v>
                </c:pt>
                <c:pt idx="2179">
                  <c:v>2.8185463520404852E-2</c:v>
                </c:pt>
                <c:pt idx="2180">
                  <c:v>2.8185323023137698E-2</c:v>
                </c:pt>
                <c:pt idx="2181">
                  <c:v>2.8182020474896152E-2</c:v>
                </c:pt>
                <c:pt idx="2182">
                  <c:v>2.8177094859787033E-2</c:v>
                </c:pt>
                <c:pt idx="2183">
                  <c:v>2.8172973306341831E-2</c:v>
                </c:pt>
                <c:pt idx="2184">
                  <c:v>2.8168846771681189E-2</c:v>
                </c:pt>
                <c:pt idx="2185">
                  <c:v>2.8164715255831752E-2</c:v>
                </c:pt>
                <c:pt idx="2186">
                  <c:v>2.8161384408040835E-2</c:v>
                </c:pt>
                <c:pt idx="2187">
                  <c:v>2.8156437280566493E-2</c:v>
                </c:pt>
                <c:pt idx="2188">
                  <c:v>2.8152290821097381E-2</c:v>
                </c:pt>
                <c:pt idx="2189">
                  <c:v>2.814813938046612E-2</c:v>
                </c:pt>
                <c:pt idx="2190">
                  <c:v>2.8143982958619418E-2</c:v>
                </c:pt>
                <c:pt idx="2191">
                  <c:v>2.8139821555610567E-2</c:v>
                </c:pt>
                <c:pt idx="2192">
                  <c:v>2.8135655171412921E-2</c:v>
                </c:pt>
                <c:pt idx="2193">
                  <c:v>2.8127496873961988E-2</c:v>
                </c:pt>
                <c:pt idx="2194">
                  <c:v>2.8127307459397954E-2</c:v>
                </c:pt>
                <c:pt idx="2195">
                  <c:v>2.812312613166057E-2</c:v>
                </c:pt>
                <c:pt idx="2196">
                  <c:v>2.8119738659191373E-2</c:v>
                </c:pt>
                <c:pt idx="2197">
                  <c:v>2.8114748532459544E-2</c:v>
                </c:pt>
                <c:pt idx="2198">
                  <c:v>2.8110552261129129E-2</c:v>
                </c:pt>
                <c:pt idx="2199">
                  <c:v>2.8106351008583275E-2</c:v>
                </c:pt>
                <c:pt idx="2200">
                  <c:v>2.8102940876766347E-2</c:v>
                </c:pt>
                <c:pt idx="2201">
                  <c:v>2.8097933559925181E-2</c:v>
                </c:pt>
                <c:pt idx="2202">
                  <c:v>2.8093717363812942E-2</c:v>
                </c:pt>
                <c:pt idx="2203">
                  <c:v>2.8089496186511909E-2</c:v>
                </c:pt>
                <c:pt idx="2204">
                  <c:v>2.8085270027995435E-2</c:v>
                </c:pt>
                <c:pt idx="2205">
                  <c:v>2.8081831564328308E-2</c:v>
                </c:pt>
                <c:pt idx="2206">
                  <c:v>2.807680276752933E-2</c:v>
                </c:pt>
                <c:pt idx="2207">
                  <c:v>2.8072561665473117E-2</c:v>
                </c:pt>
                <c:pt idx="2208">
                  <c:v>2.8068315582228109E-2</c:v>
                </c:pt>
                <c:pt idx="2209">
                  <c:v>2.8064064517874243E-2</c:v>
                </c:pt>
                <c:pt idx="2210">
                  <c:v>2.8059808472278291E-2</c:v>
                </c:pt>
                <c:pt idx="2211">
                  <c:v>2.8055547445493545E-2</c:v>
                </c:pt>
                <c:pt idx="2212">
                  <c:v>2.8051281437546649E-2</c:v>
                </c:pt>
                <c:pt idx="2213">
                  <c:v>2.8047797625301296E-2</c:v>
                </c:pt>
                <c:pt idx="2214">
                  <c:v>2.8043520966094526E-2</c:v>
                </c:pt>
                <c:pt idx="2215">
                  <c:v>2.8038453526573193E-2</c:v>
                </c:pt>
                <c:pt idx="2216">
                  <c:v>2.8034167593897763E-2</c:v>
                </c:pt>
                <c:pt idx="2217">
                  <c:v>2.8029876680060184E-2</c:v>
                </c:pt>
                <c:pt idx="2218">
                  <c:v>2.802558078503381E-2</c:v>
                </c:pt>
                <c:pt idx="2219">
                  <c:v>2.8022062947212767E-2</c:v>
                </c:pt>
                <c:pt idx="2220">
                  <c:v>2.8016974051414678E-2</c:v>
                </c:pt>
                <c:pt idx="2221">
                  <c:v>2.8012663212848565E-2</c:v>
                </c:pt>
                <c:pt idx="2222">
                  <c:v>2.8008347393093658E-2</c:v>
                </c:pt>
                <c:pt idx="2223">
                  <c:v>2.8004026592203246E-2</c:v>
                </c:pt>
                <c:pt idx="2224">
                  <c:v>2.7996286734728315E-2</c:v>
                </c:pt>
                <c:pt idx="2225">
                  <c:v>2.7995370046829393E-2</c:v>
                </c:pt>
                <c:pt idx="2226">
                  <c:v>2.7991034302345952E-2</c:v>
                </c:pt>
                <c:pt idx="2227">
                  <c:v>2.7986693576753652E-2</c:v>
                </c:pt>
                <c:pt idx="2228">
                  <c:v>2.7982347869972557E-2</c:v>
                </c:pt>
                <c:pt idx="2229">
                  <c:v>2.7977997181976022E-2</c:v>
                </c:pt>
                <c:pt idx="2230">
                  <c:v>2.7975193086604122E-2</c:v>
                </c:pt>
                <c:pt idx="2231">
                  <c:v>2.7970059751383225E-2</c:v>
                </c:pt>
                <c:pt idx="2232">
                  <c:v>2.7964925679189179E-2</c:v>
                </c:pt>
                <c:pt idx="2233">
                  <c:v>2.7961339271025398E-2</c:v>
                </c:pt>
                <c:pt idx="2234">
                  <c:v>2.7956202819394704E-2</c:v>
                </c:pt>
                <c:pt idx="2235">
                  <c:v>2.7951838920605709E-2</c:v>
                </c:pt>
                <c:pt idx="2236">
                  <c:v>2.7947473375879994E-2</c:v>
                </c:pt>
                <c:pt idx="2237">
                  <c:v>2.7943106185190913E-2</c:v>
                </c:pt>
                <c:pt idx="2238">
                  <c:v>2.7939509265002549E-2</c:v>
                </c:pt>
                <c:pt idx="2239">
                  <c:v>2.7934366866109173E-2</c:v>
                </c:pt>
                <c:pt idx="2240">
                  <c:v>2.7929994737663222E-2</c:v>
                </c:pt>
                <c:pt idx="2241">
                  <c:v>2.7925620963280551E-2</c:v>
                </c:pt>
                <c:pt idx="2242">
                  <c:v>2.7921245542961159E-2</c:v>
                </c:pt>
                <c:pt idx="2243">
                  <c:v>2.7916868476731693E-2</c:v>
                </c:pt>
                <c:pt idx="2244">
                  <c:v>2.7908449065270347E-2</c:v>
                </c:pt>
                <c:pt idx="2245">
                  <c:v>2.79081094064626E-2</c:v>
                </c:pt>
                <c:pt idx="2246">
                  <c:v>2.7903727402449618E-2</c:v>
                </c:pt>
                <c:pt idx="2247">
                  <c:v>2.7899343752499917E-2</c:v>
                </c:pt>
                <c:pt idx="2248">
                  <c:v>2.7895725802626892E-2</c:v>
                </c:pt>
                <c:pt idx="2249">
                  <c:v>2.7890571514790352E-2</c:v>
                </c:pt>
                <c:pt idx="2250">
                  <c:v>2.788618292708378E-2</c:v>
                </c:pt>
                <c:pt idx="2251">
                  <c:v>2.7881792693413843E-2</c:v>
                </c:pt>
                <c:pt idx="2252">
                  <c:v>2.7878166329611265E-2</c:v>
                </c:pt>
                <c:pt idx="2253">
                  <c:v>2.7873007288290452E-2</c:v>
                </c:pt>
                <c:pt idx="2254">
                  <c:v>2.7868612116836999E-2</c:v>
                </c:pt>
                <c:pt idx="2255">
                  <c:v>2.7864215299473472E-2</c:v>
                </c:pt>
                <c:pt idx="2256">
                  <c:v>2.7859816836173223E-2</c:v>
                </c:pt>
                <c:pt idx="2257">
                  <c:v>2.78554167269629E-2</c:v>
                </c:pt>
                <c:pt idx="2258">
                  <c:v>2.7851014971789212E-2</c:v>
                </c:pt>
                <c:pt idx="2259">
                  <c:v>2.7846611570705448E-2</c:v>
                </c:pt>
                <c:pt idx="2260">
                  <c:v>2.784220652371161E-2</c:v>
                </c:pt>
                <c:pt idx="2261">
                  <c:v>2.7837799830781051E-2</c:v>
                </c:pt>
                <c:pt idx="2262">
                  <c:v>2.7833391491887127E-2</c:v>
                </c:pt>
                <c:pt idx="2263">
                  <c:v>2.7828981507109773E-2</c:v>
                </c:pt>
                <c:pt idx="2264">
                  <c:v>2.7824569876395699E-2</c:v>
                </c:pt>
                <c:pt idx="2265">
                  <c:v>2.7820916159206899E-2</c:v>
                </c:pt>
                <c:pt idx="2266">
                  <c:v>2.7816500777946285E-2</c:v>
                </c:pt>
                <c:pt idx="2267">
                  <c:v>2.7811325108739737E-2</c:v>
                </c:pt>
                <c:pt idx="2268">
                  <c:v>2.7806906894305428E-2</c:v>
                </c:pt>
                <c:pt idx="2269">
                  <c:v>2.7802487033934398E-2</c:v>
                </c:pt>
                <c:pt idx="2270">
                  <c:v>2.7798065527733229E-2</c:v>
                </c:pt>
                <c:pt idx="2271">
                  <c:v>2.779439918169313E-2</c:v>
                </c:pt>
                <c:pt idx="2272">
                  <c:v>2.7789217577414149E-2</c:v>
                </c:pt>
                <c:pt idx="2273">
                  <c:v>2.778479113340282E-2</c:v>
                </c:pt>
                <c:pt idx="2274">
                  <c:v>2.7780363043428125E-2</c:v>
                </c:pt>
                <c:pt idx="2275">
                  <c:v>2.777593330757E-2</c:v>
                </c:pt>
                <c:pt idx="2276">
                  <c:v>2.7768093617686063E-2</c:v>
                </c:pt>
                <c:pt idx="2277">
                  <c:v>2.7767068897990299E-2</c:v>
                </c:pt>
                <c:pt idx="2278">
                  <c:v>2.7762634224375304E-2</c:v>
                </c:pt>
                <c:pt idx="2279">
                  <c:v>2.7758197904770299E-2</c:v>
                </c:pt>
                <c:pt idx="2280">
                  <c:v>2.7753759939281863E-2</c:v>
                </c:pt>
                <c:pt idx="2281">
                  <c:v>2.7749320327883353E-2</c:v>
                </c:pt>
                <c:pt idx="2282">
                  <c:v>2.7746382568807348E-2</c:v>
                </c:pt>
                <c:pt idx="2283">
                  <c:v>2.7741187459044969E-2</c:v>
                </c:pt>
                <c:pt idx="2284">
                  <c:v>2.7735991618067501E-2</c:v>
                </c:pt>
                <c:pt idx="2285">
                  <c:v>2.7732295794700157E-2</c:v>
                </c:pt>
                <c:pt idx="2286">
                  <c:v>2.772709758194658E-2</c:v>
                </c:pt>
                <c:pt idx="2287">
                  <c:v>2.7722648095007685E-2</c:v>
                </c:pt>
                <c:pt idx="2288">
                  <c:v>2.7718196962105424E-2</c:v>
                </c:pt>
                <c:pt idx="2289">
                  <c:v>2.7713744183346378E-2</c:v>
                </c:pt>
                <c:pt idx="2290">
                  <c:v>2.7710037828909684E-2</c:v>
                </c:pt>
                <c:pt idx="2291">
                  <c:v>2.7704833687964836E-2</c:v>
                </c:pt>
                <c:pt idx="2292">
                  <c:v>2.7700375971448921E-2</c:v>
                </c:pt>
                <c:pt idx="2293">
                  <c:v>2.769591660896964E-2</c:v>
                </c:pt>
                <c:pt idx="2294">
                  <c:v>2.7691455600553638E-2</c:v>
                </c:pt>
                <c:pt idx="2295">
                  <c:v>2.7686992946254207E-2</c:v>
                </c:pt>
                <c:pt idx="2296">
                  <c:v>2.7682528645991411E-2</c:v>
                </c:pt>
                <c:pt idx="2297">
                  <c:v>2.767806269987183E-2</c:v>
                </c:pt>
                <c:pt idx="2298">
                  <c:v>2.7673595107788884E-2</c:v>
                </c:pt>
                <c:pt idx="2299">
                  <c:v>2.7665083943775315E-2</c:v>
                </c:pt>
                <c:pt idx="2300">
                  <c:v>2.7664654985892767E-2</c:v>
                </c:pt>
                <c:pt idx="2301">
                  <c:v>2.7660925456920449E-2</c:v>
                </c:pt>
                <c:pt idx="2302">
                  <c:v>2.7655708280276414E-2</c:v>
                </c:pt>
                <c:pt idx="2303">
                  <c:v>2.7651232458643094E-2</c:v>
                </c:pt>
                <c:pt idx="2304">
                  <c:v>2.764749660784771E-2</c:v>
                </c:pt>
                <c:pt idx="2305">
                  <c:v>2.7642275877566291E-2</c:v>
                </c:pt>
                <c:pt idx="2306">
                  <c:v>2.763779511812281E-2</c:v>
                </c:pt>
                <c:pt idx="2307">
                  <c:v>2.7633312712769253E-2</c:v>
                </c:pt>
                <c:pt idx="2308">
                  <c:v>2.7628828661532268E-2</c:v>
                </c:pt>
                <c:pt idx="2309">
                  <c:v>2.7624342964305271E-2</c:v>
                </c:pt>
                <c:pt idx="2310">
                  <c:v>2.7619855621248135E-2</c:v>
                </c:pt>
                <c:pt idx="2311">
                  <c:v>2.7615366632254279E-2</c:v>
                </c:pt>
                <c:pt idx="2312">
                  <c:v>2.7610875997350348E-2</c:v>
                </c:pt>
                <c:pt idx="2313">
                  <c:v>2.7606383716483052E-2</c:v>
                </c:pt>
                <c:pt idx="2314">
                  <c:v>2.7601889789732326E-2</c:v>
                </c:pt>
                <c:pt idx="2315">
                  <c:v>2.7597394217044879E-2</c:v>
                </c:pt>
                <c:pt idx="2316">
                  <c:v>2.7592896998447358E-2</c:v>
                </c:pt>
                <c:pt idx="2317">
                  <c:v>2.7589133745784533E-2</c:v>
                </c:pt>
                <c:pt idx="2318">
                  <c:v>2.7584632772970075E-2</c:v>
                </c:pt>
                <c:pt idx="2319">
                  <c:v>2.7579395467194345E-2</c:v>
                </c:pt>
                <c:pt idx="2320">
                  <c:v>2.7574891664929879E-2</c:v>
                </c:pt>
                <c:pt idx="2321">
                  <c:v>2.7570386216781984E-2</c:v>
                </c:pt>
                <c:pt idx="2322">
                  <c:v>2.7565879122697368E-2</c:v>
                </c:pt>
                <c:pt idx="2323">
                  <c:v>2.7561370382676031E-2</c:v>
                </c:pt>
                <c:pt idx="2324">
                  <c:v>2.755759237027311E-2</c:v>
                </c:pt>
                <c:pt idx="2325">
                  <c:v>2.7552347964956425E-2</c:v>
                </c:pt>
                <c:pt idx="2326">
                  <c:v>2.754783428723151E-2</c:v>
                </c:pt>
                <c:pt idx="2327">
                  <c:v>2.7543318963516583E-2</c:v>
                </c:pt>
                <c:pt idx="2328">
                  <c:v>2.7539532515481469E-2</c:v>
                </c:pt>
                <c:pt idx="2329">
                  <c:v>2.7534283378516378E-2</c:v>
                </c:pt>
                <c:pt idx="2330">
                  <c:v>2.7529763117124517E-2</c:v>
                </c:pt>
                <c:pt idx="2331">
                  <c:v>2.7525241209822582E-2</c:v>
                </c:pt>
                <c:pt idx="2332">
                  <c:v>2.7520717656583926E-2</c:v>
                </c:pt>
                <c:pt idx="2333">
                  <c:v>2.7516192457435196E-2</c:v>
                </c:pt>
                <c:pt idx="2334">
                  <c:v>2.7511665612429681E-2</c:v>
                </c:pt>
                <c:pt idx="2335">
                  <c:v>2.7503821653294125E-2</c:v>
                </c:pt>
                <c:pt idx="2336">
                  <c:v>2.7498564476120535E-2</c:v>
                </c:pt>
                <c:pt idx="2337">
                  <c:v>2.7494032680142055E-2</c:v>
                </c:pt>
                <c:pt idx="2338">
                  <c:v>2.7489499238519954E-2</c:v>
                </c:pt>
                <c:pt idx="2339">
                  <c:v>2.748496415109436E-2</c:v>
                </c:pt>
                <c:pt idx="2340">
                  <c:v>2.7480427417865272E-2</c:v>
                </c:pt>
                <c:pt idx="2341">
                  <c:v>2.747588903883269E-2</c:v>
                </c:pt>
                <c:pt idx="2342">
                  <c:v>2.7471349014236424E-2</c:v>
                </c:pt>
                <c:pt idx="2343">
                  <c:v>2.7466807343596855E-2</c:v>
                </c:pt>
                <c:pt idx="2344">
                  <c:v>2.7462264027313665E-2</c:v>
                </c:pt>
                <c:pt idx="2345">
                  <c:v>2.7457719065226982E-2</c:v>
                </c:pt>
                <c:pt idx="2346">
                  <c:v>2.7453172457416741E-2</c:v>
                </c:pt>
                <c:pt idx="2347">
                  <c:v>2.7448624203803007E-2</c:v>
                </c:pt>
                <c:pt idx="2348">
                  <c:v>2.7444074304305843E-2</c:v>
                </c:pt>
                <c:pt idx="2349">
                  <c:v>2.7438222015332414E-2</c:v>
                </c:pt>
                <c:pt idx="2350">
                  <c:v>2.7433668354124308E-2</c:v>
                </c:pt>
                <c:pt idx="2351">
                  <c:v>2.7429113047192644E-2</c:v>
                </c:pt>
                <c:pt idx="2352">
                  <c:v>2.7424556094537422E-2</c:v>
                </c:pt>
                <c:pt idx="2353">
                  <c:v>2.7419997496078707E-2</c:v>
                </c:pt>
                <c:pt idx="2354">
                  <c:v>2.7415437251736563E-2</c:v>
                </c:pt>
                <c:pt idx="2355">
                  <c:v>2.7410875361750797E-2</c:v>
                </c:pt>
                <c:pt idx="2356">
                  <c:v>2.7406311825961538E-2</c:v>
                </c:pt>
                <c:pt idx="2357">
                  <c:v>2.7401746644368785E-2</c:v>
                </c:pt>
                <c:pt idx="2358">
                  <c:v>2.7397179816972539E-2</c:v>
                </c:pt>
                <c:pt idx="2359">
                  <c:v>2.7392611343932671E-2</c:v>
                </c:pt>
                <c:pt idx="2360">
                  <c:v>2.7388041225009374E-2</c:v>
                </c:pt>
                <c:pt idx="2361">
                  <c:v>2.7385613889436833E-2</c:v>
                </c:pt>
                <c:pt idx="2362">
                  <c:v>2.7378896049752299E-2</c:v>
                </c:pt>
                <c:pt idx="2363">
                  <c:v>2.7374320993578394E-2</c:v>
                </c:pt>
                <c:pt idx="2364">
                  <c:v>2.7369744291600995E-2</c:v>
                </c:pt>
                <c:pt idx="2365">
                  <c:v>2.7365165943740166E-2</c:v>
                </c:pt>
                <c:pt idx="2366">
                  <c:v>2.7360585950315652E-2</c:v>
                </c:pt>
                <c:pt idx="2367">
                  <c:v>2.7356004311007709E-2</c:v>
                </c:pt>
                <c:pt idx="2368">
                  <c:v>2.7351421025816336E-2</c:v>
                </c:pt>
                <c:pt idx="2369">
                  <c:v>2.7346836094901406E-2</c:v>
                </c:pt>
                <c:pt idx="2370">
                  <c:v>2.7342249518342854E-2</c:v>
                </c:pt>
                <c:pt idx="2371">
                  <c:v>2.7337661295900872E-2</c:v>
                </c:pt>
                <c:pt idx="2372">
                  <c:v>2.7333071427735334E-2</c:v>
                </c:pt>
                <c:pt idx="2373">
                  <c:v>2.7328479913766301E-2</c:v>
                </c:pt>
                <c:pt idx="2374">
                  <c:v>2.7323886754073712E-2</c:v>
                </c:pt>
                <c:pt idx="2375">
                  <c:v>2.7319291948497693E-2</c:v>
                </c:pt>
                <c:pt idx="2376">
                  <c:v>2.7314695497278052E-2</c:v>
                </c:pt>
                <c:pt idx="2377">
                  <c:v>2.7310097400334854E-2</c:v>
                </c:pt>
                <c:pt idx="2378">
                  <c:v>2.730549765742829E-2</c:v>
                </c:pt>
                <c:pt idx="2379">
                  <c:v>2.7300896268878105E-2</c:v>
                </c:pt>
                <c:pt idx="2380">
                  <c:v>2.7296293234524427E-2</c:v>
                </c:pt>
                <c:pt idx="2381">
                  <c:v>2.7291688554367255E-2</c:v>
                </c:pt>
                <c:pt idx="2382">
                  <c:v>2.7287833965852215E-2</c:v>
                </c:pt>
                <c:pt idx="2383">
                  <c:v>2.7282474256722367E-2</c:v>
                </c:pt>
                <c:pt idx="2384">
                  <c:v>2.7277864639394522E-2</c:v>
                </c:pt>
                <c:pt idx="2385">
                  <c:v>2.7273253376183249E-2</c:v>
                </c:pt>
                <c:pt idx="2386">
                  <c:v>2.7266003780299641E-2</c:v>
                </c:pt>
                <c:pt idx="2387">
                  <c:v>2.7264771804578203E-2</c:v>
                </c:pt>
                <c:pt idx="2388">
                  <c:v>2.7259409711888338E-2</c:v>
                </c:pt>
                <c:pt idx="2389">
                  <c:v>2.7254791865622963E-2</c:v>
                </c:pt>
                <c:pt idx="2390">
                  <c:v>2.7250172373394221E-2</c:v>
                </c:pt>
                <c:pt idx="2391">
                  <c:v>2.7245551235601795E-2</c:v>
                </c:pt>
                <c:pt idx="2392">
                  <c:v>2.7240928452085811E-2</c:v>
                </c:pt>
                <c:pt idx="2393">
                  <c:v>2.7236304022686397E-2</c:v>
                </c:pt>
                <c:pt idx="2394">
                  <c:v>2.723167794748349E-2</c:v>
                </c:pt>
                <c:pt idx="2395">
                  <c:v>2.7227050226557026E-2</c:v>
                </c:pt>
                <c:pt idx="2396">
                  <c:v>2.7222420859827068E-2</c:v>
                </c:pt>
                <c:pt idx="2397">
                  <c:v>2.7217789847293616E-2</c:v>
                </c:pt>
                <c:pt idx="2398">
                  <c:v>2.7213157189116544E-2</c:v>
                </c:pt>
                <c:pt idx="2399">
                  <c:v>2.7211311171218E-2</c:v>
                </c:pt>
                <c:pt idx="2400">
                  <c:v>2.7203886935271981E-2</c:v>
                </c:pt>
                <c:pt idx="2401">
                  <c:v>2.7199249339764364E-2</c:v>
                </c:pt>
                <c:pt idx="2402">
                  <c:v>2.7194610098453253E-2</c:v>
                </c:pt>
                <c:pt idx="2403">
                  <c:v>2.7189969211418585E-2</c:v>
                </c:pt>
                <c:pt idx="2404">
                  <c:v>2.7185326678420552E-2</c:v>
                </c:pt>
                <c:pt idx="2405">
                  <c:v>2.718068249969896E-2</c:v>
                </c:pt>
                <c:pt idx="2406">
                  <c:v>2.7176036675413684E-2</c:v>
                </c:pt>
                <c:pt idx="2407">
                  <c:v>2.7171389205244978E-2</c:v>
                </c:pt>
                <c:pt idx="2408">
                  <c:v>2.7166740089272778E-2</c:v>
                </c:pt>
                <c:pt idx="2409">
                  <c:v>2.7162089327577021E-2</c:v>
                </c:pt>
                <c:pt idx="2410">
                  <c:v>2.7157436920077771E-2</c:v>
                </c:pt>
                <c:pt idx="2411">
                  <c:v>2.7152782866854963E-2</c:v>
                </c:pt>
                <c:pt idx="2412">
                  <c:v>2.7148127167828662E-2</c:v>
                </c:pt>
                <c:pt idx="2413">
                  <c:v>2.7145541380384497E-2</c:v>
                </c:pt>
                <c:pt idx="2414">
                  <c:v>2.7138810832525451E-2</c:v>
                </c:pt>
                <c:pt idx="2415">
                  <c:v>2.7134150196008733E-2</c:v>
                </c:pt>
                <c:pt idx="2416">
                  <c:v>2.7129487914008266E-2</c:v>
                </c:pt>
                <c:pt idx="2417">
                  <c:v>2.7124823986124369E-2</c:v>
                </c:pt>
                <c:pt idx="2418">
                  <c:v>2.7120158412436979E-2</c:v>
                </c:pt>
                <c:pt idx="2419">
                  <c:v>2.7115491192946095E-2</c:v>
                </c:pt>
                <c:pt idx="2420">
                  <c:v>2.7110822327971462E-2</c:v>
                </c:pt>
                <c:pt idx="2421">
                  <c:v>2.7106151816953528E-2</c:v>
                </c:pt>
                <c:pt idx="2422">
                  <c:v>2.71014796601321E-2</c:v>
                </c:pt>
                <c:pt idx="2423">
                  <c:v>2.709680585766705E-2</c:v>
                </c:pt>
                <c:pt idx="2424">
                  <c:v>2.7092130409398507E-2</c:v>
                </c:pt>
                <c:pt idx="2425">
                  <c:v>2.7087453315406407E-2</c:v>
                </c:pt>
                <c:pt idx="2426">
                  <c:v>2.7082774575530877E-2</c:v>
                </c:pt>
                <c:pt idx="2427">
                  <c:v>2.7078094190011726E-2</c:v>
                </c:pt>
                <c:pt idx="2428">
                  <c:v>2.7073412158769017E-2</c:v>
                </c:pt>
                <c:pt idx="2429">
                  <c:v>2.7068728481562943E-2</c:v>
                </c:pt>
                <c:pt idx="2430">
                  <c:v>2.7064043158713247E-2</c:v>
                </c:pt>
                <c:pt idx="2431">
                  <c:v>2.7059356190139994E-2</c:v>
                </c:pt>
                <c:pt idx="2432">
                  <c:v>2.7054667575603375E-2</c:v>
                </c:pt>
                <c:pt idx="2433">
                  <c:v>2.7049977315423135E-2</c:v>
                </c:pt>
                <c:pt idx="2434">
                  <c:v>2.7045976199371324E-2</c:v>
                </c:pt>
                <c:pt idx="2435">
                  <c:v>2.7040591857812046E-2</c:v>
                </c:pt>
                <c:pt idx="2436">
                  <c:v>2.7035896660301262E-2</c:v>
                </c:pt>
                <c:pt idx="2437">
                  <c:v>2.7031199816907048E-2</c:v>
                </c:pt>
                <c:pt idx="2438">
                  <c:v>2.7029216422370439E-2</c:v>
                </c:pt>
                <c:pt idx="2439">
                  <c:v>2.7023836118995614E-2</c:v>
                </c:pt>
                <c:pt idx="2440">
                  <c:v>2.7017099412702805E-2</c:v>
                </c:pt>
                <c:pt idx="2441">
                  <c:v>2.7012395986254489E-2</c:v>
                </c:pt>
                <c:pt idx="2442">
                  <c:v>2.7007690914162552E-2</c:v>
                </c:pt>
                <c:pt idx="2443">
                  <c:v>2.7002984196347057E-2</c:v>
                </c:pt>
                <c:pt idx="2444">
                  <c:v>2.6998275832648133E-2</c:v>
                </c:pt>
                <c:pt idx="2445">
                  <c:v>2.6993565823305588E-2</c:v>
                </c:pt>
                <c:pt idx="2446">
                  <c:v>2.6988854168159548E-2</c:v>
                </c:pt>
                <c:pt idx="2447">
                  <c:v>2.6984140867289952E-2</c:v>
                </c:pt>
                <c:pt idx="2448">
                  <c:v>2.697942592045699E-2</c:v>
                </c:pt>
                <c:pt idx="2449">
                  <c:v>2.6974709328060342E-2</c:v>
                </c:pt>
                <c:pt idx="2450">
                  <c:v>2.6969991089860201E-2</c:v>
                </c:pt>
                <c:pt idx="2451">
                  <c:v>2.6965271205616759E-2</c:v>
                </c:pt>
                <c:pt idx="2452">
                  <c:v>2.6960549675969503E-2</c:v>
                </c:pt>
                <c:pt idx="2453">
                  <c:v>2.6955826500438818E-2</c:v>
                </c:pt>
                <c:pt idx="2454">
                  <c:v>2.6953786635841581E-2</c:v>
                </c:pt>
                <c:pt idx="2455">
                  <c:v>2.6946375212046902E-2</c:v>
                </c:pt>
                <c:pt idx="2456">
                  <c:v>2.6941647099185673E-2</c:v>
                </c:pt>
                <c:pt idx="2457">
                  <c:v>2.6936917340680822E-2</c:v>
                </c:pt>
                <c:pt idx="2458">
                  <c:v>2.6932185936292541E-2</c:v>
                </c:pt>
                <c:pt idx="2459">
                  <c:v>2.6927452886020831E-2</c:v>
                </c:pt>
                <c:pt idx="2460">
                  <c:v>2.6922718190185435E-2</c:v>
                </c:pt>
                <c:pt idx="2461">
                  <c:v>2.6917981848546546E-2</c:v>
                </c:pt>
                <c:pt idx="2462">
                  <c:v>2.6913243861024227E-2</c:v>
                </c:pt>
                <c:pt idx="2463">
                  <c:v>2.6908504227778351E-2</c:v>
                </c:pt>
                <c:pt idx="2464">
                  <c:v>2.6903762948888854E-2</c:v>
                </c:pt>
                <c:pt idx="2465">
                  <c:v>2.6899020024195863E-2</c:v>
                </c:pt>
                <c:pt idx="2466">
                  <c:v>2.6894275453539507E-2</c:v>
                </c:pt>
                <c:pt idx="2467">
                  <c:v>2.6889529237319465E-2</c:v>
                </c:pt>
                <c:pt idx="2468">
                  <c:v>2.6884781375375866E-2</c:v>
                </c:pt>
                <c:pt idx="2469">
                  <c:v>2.6880031867388965E-2</c:v>
                </c:pt>
                <c:pt idx="2470">
                  <c:v>2.6875280713838379E-2</c:v>
                </c:pt>
                <c:pt idx="2471">
                  <c:v>2.6870527914564235E-2</c:v>
                </c:pt>
                <c:pt idx="2472">
                  <c:v>2.6865773469406662E-2</c:v>
                </c:pt>
                <c:pt idx="2473">
                  <c:v>2.6861017378525531E-2</c:v>
                </c:pt>
                <c:pt idx="2474">
                  <c:v>2.6856259641920843E-2</c:v>
                </c:pt>
                <c:pt idx="2475">
                  <c:v>2.6851500259512662E-2</c:v>
                </c:pt>
                <c:pt idx="2476">
                  <c:v>2.6846739231300987E-2</c:v>
                </c:pt>
                <c:pt idx="2477">
                  <c:v>2.6841976557285818E-2</c:v>
                </c:pt>
                <c:pt idx="2478">
                  <c:v>2.6837212237706964E-2</c:v>
                </c:pt>
                <c:pt idx="2479">
                  <c:v>2.6832446272164745E-2</c:v>
                </c:pt>
                <c:pt idx="2480">
                  <c:v>2.6827678660898968E-2</c:v>
                </c:pt>
                <c:pt idx="2481">
                  <c:v>2.6822909403909634E-2</c:v>
                </c:pt>
                <c:pt idx="2482">
                  <c:v>2.6818138501196742E-2</c:v>
                </c:pt>
                <c:pt idx="2483">
                  <c:v>2.6813365952680357E-2</c:v>
                </c:pt>
                <c:pt idx="2484">
                  <c:v>2.6809223626251821E-2</c:v>
                </c:pt>
                <c:pt idx="2485">
                  <c:v>2.6803815918396978E-2</c:v>
                </c:pt>
                <c:pt idx="2486">
                  <c:v>2.6799667937185134E-2</c:v>
                </c:pt>
                <c:pt idx="2487">
                  <c:v>2.6794259300899625E-2</c:v>
                </c:pt>
                <c:pt idx="2488">
                  <c:v>2.6789478523525645E-2</c:v>
                </c:pt>
                <c:pt idx="2489">
                  <c:v>2.6784696100428107E-2</c:v>
                </c:pt>
                <c:pt idx="2490">
                  <c:v>2.6783186236141177E-2</c:v>
                </c:pt>
                <c:pt idx="2491">
                  <c:v>2.6771730121017967E-2</c:v>
                </c:pt>
                <c:pt idx="2492">
                  <c:v>2.677099917430148E-2</c:v>
                </c:pt>
                <c:pt idx="2493">
                  <c:v>2.6766898576213727E-2</c:v>
                </c:pt>
                <c:pt idx="2494">
                  <c:v>2.6761495847988925E-2</c:v>
                </c:pt>
                <c:pt idx="2495">
                  <c:v>2.6756757918366958E-2</c:v>
                </c:pt>
                <c:pt idx="2496">
                  <c:v>2.6752029144301304E-2</c:v>
                </c:pt>
                <c:pt idx="2497">
                  <c:v>2.6747309525951835E-2</c:v>
                </c:pt>
                <c:pt idx="2498">
                  <c:v>2.6743256219261546E-2</c:v>
                </c:pt>
                <c:pt idx="2499">
                  <c:v>2.6737897756188289E-2</c:v>
                </c:pt>
                <c:pt idx="2500">
                  <c:v>2.6733205604720922E-2</c:v>
                </c:pt>
                <c:pt idx="2501">
                  <c:v>2.6728522608943095E-2</c:v>
                </c:pt>
                <c:pt idx="2502">
                  <c:v>2.6723848768801517E-2</c:v>
                </c:pt>
                <c:pt idx="2503">
                  <c:v>2.6719184084216252E-2</c:v>
                </c:pt>
                <c:pt idx="2504">
                  <c:v>2.6710554204365522E-2</c:v>
                </c:pt>
                <c:pt idx="2505">
                  <c:v>2.6709882182140987E-2</c:v>
                </c:pt>
                <c:pt idx="2506">
                  <c:v>2.6705244964491115E-2</c:v>
                </c:pt>
                <c:pt idx="2507">
                  <c:v>2.6700616902504137E-2</c:v>
                </c:pt>
                <c:pt idx="2508">
                  <c:v>2.6696658234011128E-2</c:v>
                </c:pt>
                <c:pt idx="2509">
                  <c:v>2.669138824549222E-2</c:v>
                </c:pt>
                <c:pt idx="2510">
                  <c:v>2.6686787650440635E-2</c:v>
                </c:pt>
                <c:pt idx="2511">
                  <c:v>2.6682196210998654E-2</c:v>
                </c:pt>
                <c:pt idx="2512">
                  <c:v>2.667827541836143E-2</c:v>
                </c:pt>
                <c:pt idx="2513">
                  <c:v>2.6673040798970149E-2</c:v>
                </c:pt>
                <c:pt idx="2514">
                  <c:v>2.6668476826436915E-2</c:v>
                </c:pt>
                <c:pt idx="2515">
                  <c:v>2.6663922009513286E-2</c:v>
                </c:pt>
                <c:pt idx="2516">
                  <c:v>2.665937634819926E-2</c:v>
                </c:pt>
                <c:pt idx="2517">
                  <c:v>2.6654839842548128E-2</c:v>
                </c:pt>
                <c:pt idx="2518">
                  <c:v>2.6650312492479955E-2</c:v>
                </c:pt>
                <c:pt idx="2519">
                  <c:v>2.6645794298048031E-2</c:v>
                </c:pt>
                <c:pt idx="2520">
                  <c:v>2.6641285259225711E-2</c:v>
                </c:pt>
                <c:pt idx="2521">
                  <c:v>2.6636785376012995E-2</c:v>
                </c:pt>
                <c:pt idx="2522">
                  <c:v>2.6632294648463173E-2</c:v>
                </c:pt>
                <c:pt idx="2523">
                  <c:v>2.66278130765496E-2</c:v>
                </c:pt>
                <c:pt idx="2524">
                  <c:v>2.6623340660192341E-2</c:v>
                </c:pt>
                <c:pt idx="2525">
                  <c:v>2.6619543045456329E-2</c:v>
                </c:pt>
                <c:pt idx="2526">
                  <c:v>2.6615089265091818E-2</c:v>
                </c:pt>
                <c:pt idx="2527">
                  <c:v>2.6609978344858121E-2</c:v>
                </c:pt>
                <c:pt idx="2528">
                  <c:v>2.6605542550992567E-2</c:v>
                </c:pt>
                <c:pt idx="2529">
                  <c:v>2.6601115912736617E-2</c:v>
                </c:pt>
                <c:pt idx="2530">
                  <c:v>2.6596698430116916E-2</c:v>
                </c:pt>
                <c:pt idx="2531">
                  <c:v>2.6592957708444498E-2</c:v>
                </c:pt>
                <c:pt idx="2532">
                  <c:v>2.6587890931599745E-2</c:v>
                </c:pt>
                <c:pt idx="2533">
                  <c:v>2.6583500915808855E-2</c:v>
                </c:pt>
                <c:pt idx="2534">
                  <c:v>2.6579120055574279E-2</c:v>
                </c:pt>
                <c:pt idx="2535">
                  <c:v>2.6574748350949307E-2</c:v>
                </c:pt>
                <c:pt idx="2536">
                  <c:v>2.6567180333030294E-2</c:v>
                </c:pt>
                <c:pt idx="2537">
                  <c:v>2.6566032408581464E-2</c:v>
                </c:pt>
                <c:pt idx="2538">
                  <c:v>2.6561688170758657E-2</c:v>
                </c:pt>
                <c:pt idx="2539">
                  <c:v>2.65573530885721E-2</c:v>
                </c:pt>
                <c:pt idx="2540">
                  <c:v>2.6553027161968501E-2</c:v>
                </c:pt>
                <c:pt idx="2541">
                  <c:v>2.6548710391001151E-2</c:v>
                </c:pt>
                <c:pt idx="2542">
                  <c:v>2.6545745372200003E-2</c:v>
                </c:pt>
                <c:pt idx="2543">
                  <c:v>2.6540775918675319E-2</c:v>
                </c:pt>
                <c:pt idx="2544">
                  <c:v>2.6535815011596853E-2</c:v>
                </c:pt>
                <c:pt idx="2545">
                  <c:v>2.6532207142346831E-2</c:v>
                </c:pt>
                <c:pt idx="2546">
                  <c:v>2.6527263869988715E-2</c:v>
                </c:pt>
                <c:pt idx="2547">
                  <c:v>2.6523002032599052E-2</c:v>
                </c:pt>
                <c:pt idx="2548">
                  <c:v>2.6518749350792348E-2</c:v>
                </c:pt>
                <c:pt idx="2549">
                  <c:v>2.6514505824541956E-2</c:v>
                </c:pt>
                <c:pt idx="2550">
                  <c:v>2.6510945437030475E-2</c:v>
                </c:pt>
                <c:pt idx="2551">
                  <c:v>2.6506046238869985E-2</c:v>
                </c:pt>
                <c:pt idx="2552">
                  <c:v>2.6501830179448405E-2</c:v>
                </c:pt>
                <c:pt idx="2553">
                  <c:v>2.6497623275556492E-2</c:v>
                </c:pt>
                <c:pt idx="2554">
                  <c:v>2.6493425527220893E-2</c:v>
                </c:pt>
                <c:pt idx="2555">
                  <c:v>2.6489236934574834E-2</c:v>
                </c:pt>
                <c:pt idx="2556">
                  <c:v>2.6485057497485087E-2</c:v>
                </c:pt>
                <c:pt idx="2557">
                  <c:v>2.6480887215978299E-2</c:v>
                </c:pt>
                <c:pt idx="2558">
                  <c:v>2.6476726090027825E-2</c:v>
                </c:pt>
                <c:pt idx="2559">
                  <c:v>2.6468851285246231E-2</c:v>
                </c:pt>
                <c:pt idx="2560">
                  <c:v>2.6468431304902396E-2</c:v>
                </c:pt>
                <c:pt idx="2561">
                  <c:v>2.6464975440720906E-2</c:v>
                </c:pt>
                <c:pt idx="2562">
                  <c:v>2.64601731421088E-2</c:v>
                </c:pt>
                <c:pt idx="2563">
                  <c:v>2.6456057794073118E-2</c:v>
                </c:pt>
                <c:pt idx="2564">
                  <c:v>2.6452630451430093E-2</c:v>
                </c:pt>
                <c:pt idx="2565">
                  <c:v>2.6447854564723983E-2</c:v>
                </c:pt>
                <c:pt idx="2566">
                  <c:v>2.6443766683437175E-2</c:v>
                </c:pt>
                <c:pt idx="2567">
                  <c:v>2.6439687957733327E-2</c:v>
                </c:pt>
                <c:pt idx="2568">
                  <c:v>2.6435618387559146E-2</c:v>
                </c:pt>
                <c:pt idx="2569">
                  <c:v>2.6431557972994568E-2</c:v>
                </c:pt>
                <c:pt idx="2570">
                  <c:v>2.6427506714012949E-2</c:v>
                </c:pt>
                <c:pt idx="2571">
                  <c:v>2.6423464610560998E-2</c:v>
                </c:pt>
                <c:pt idx="2572">
                  <c:v>2.641943166266536E-2</c:v>
                </c:pt>
                <c:pt idx="2573">
                  <c:v>2.6415407870405971E-2</c:v>
                </c:pt>
                <c:pt idx="2574">
                  <c:v>2.6411393233702896E-2</c:v>
                </c:pt>
                <c:pt idx="2575">
                  <c:v>2.6407387752529488E-2</c:v>
                </c:pt>
                <c:pt idx="2576">
                  <c:v>2.6403391426939038E-2</c:v>
                </c:pt>
                <c:pt idx="2577">
                  <c:v>2.6400087752038726E-2</c:v>
                </c:pt>
                <c:pt idx="2578">
                  <c:v>2.6396110099931036E-2</c:v>
                </c:pt>
                <c:pt idx="2579">
                  <c:v>2.6391457383558858E-2</c:v>
                </c:pt>
                <c:pt idx="2580">
                  <c:v>2.6387497680246952E-2</c:v>
                </c:pt>
                <c:pt idx="2581">
                  <c:v>2.6383547132464713E-2</c:v>
                </c:pt>
                <c:pt idx="2582">
                  <c:v>2.6379605740265433E-2</c:v>
                </c:pt>
                <c:pt idx="2583">
                  <c:v>2.6376359183548637E-2</c:v>
                </c:pt>
                <c:pt idx="2584">
                  <c:v>2.6371750422535811E-2</c:v>
                </c:pt>
                <c:pt idx="2585">
                  <c:v>2.636783649700547E-2</c:v>
                </c:pt>
                <c:pt idx="2586">
                  <c:v>2.6363931727004797E-2</c:v>
                </c:pt>
                <c:pt idx="2587">
                  <c:v>2.6360036112640373E-2</c:v>
                </c:pt>
                <c:pt idx="2588">
                  <c:v>2.6356837173999725E-2</c:v>
                </c:pt>
                <c:pt idx="2589">
                  <c:v>2.6352272350447237E-2</c:v>
                </c:pt>
                <c:pt idx="2590">
                  <c:v>2.6348404202698461E-2</c:v>
                </c:pt>
                <c:pt idx="2591">
                  <c:v>2.6344545210532644E-2</c:v>
                </c:pt>
                <c:pt idx="2592">
                  <c:v>2.6340695373896494E-2</c:v>
                </c:pt>
                <c:pt idx="2593">
                  <c:v>2.6336854692790013E-2</c:v>
                </c:pt>
                <c:pt idx="2594">
                  <c:v>2.6333023167239844E-2</c:v>
                </c:pt>
                <c:pt idx="2595">
                  <c:v>2.6326875223579016E-2</c:v>
                </c:pt>
                <c:pt idx="2596">
                  <c:v>2.6322375033718259E-2</c:v>
                </c:pt>
                <c:pt idx="2597">
                  <c:v>2.6318574146593221E-2</c:v>
                </c:pt>
                <c:pt idx="2598">
                  <c:v>2.6314241484524103E-2</c:v>
                </c:pt>
                <c:pt idx="2599">
                  <c:v>2.6310999834455728E-2</c:v>
                </c:pt>
                <c:pt idx="2600">
                  <c:v>2.6307226409683082E-2</c:v>
                </c:pt>
                <c:pt idx="2601">
                  <c:v>2.6303462138947964E-2</c:v>
                </c:pt>
                <c:pt idx="2602">
                  <c:v>2.6299171324444259E-2</c:v>
                </c:pt>
                <c:pt idx="2603">
                  <c:v>2.6295961059989992E-2</c:v>
                </c:pt>
                <c:pt idx="2604">
                  <c:v>2.6292224251607266E-2</c:v>
                </c:pt>
                <c:pt idx="2605">
                  <c:v>2.6288496597262068E-2</c:v>
                </c:pt>
                <c:pt idx="2606">
                  <c:v>2.6284778097194206E-2</c:v>
                </c:pt>
                <c:pt idx="2607">
                  <c:v>2.628106875140368E-2</c:v>
                </c:pt>
                <c:pt idx="2608">
                  <c:v>2.6277368559570746E-2</c:v>
                </c:pt>
                <c:pt idx="2609">
                  <c:v>2.6273677521935213E-2</c:v>
                </c:pt>
                <c:pt idx="2610">
                  <c:v>2.6268945352958539E-2</c:v>
                </c:pt>
                <c:pt idx="2611">
                  <c:v>2.6266322908936601E-2</c:v>
                </c:pt>
                <c:pt idx="2612">
                  <c:v>2.6262659333573524E-2</c:v>
                </c:pt>
                <c:pt idx="2613">
                  <c:v>2.6258483599415072E-2</c:v>
                </c:pt>
                <c:pt idx="2614">
                  <c:v>2.6255359645359633E-2</c:v>
                </c:pt>
                <c:pt idx="2615">
                  <c:v>2.6251723532348947E-2</c:v>
                </c:pt>
                <c:pt idx="2616">
                  <c:v>2.624757918388454E-2</c:v>
                </c:pt>
                <c:pt idx="2617">
                  <c:v>2.6244478768839841E-2</c:v>
                </c:pt>
                <c:pt idx="2618">
                  <c:v>2.6240870118261483E-2</c:v>
                </c:pt>
                <c:pt idx="2619">
                  <c:v>2.623727062180059E-2</c:v>
                </c:pt>
                <c:pt idx="2620">
                  <c:v>2.6233680279457161E-2</c:v>
                </c:pt>
                <c:pt idx="2621">
                  <c:v>2.6230099091231196E-2</c:v>
                </c:pt>
                <c:pt idx="2622">
                  <c:v>2.6226527057122695E-2</c:v>
                </c:pt>
                <c:pt idx="2623">
                  <c:v>2.6222964177211594E-2</c:v>
                </c:pt>
                <c:pt idx="2624">
                  <c:v>2.6219410451338021E-2</c:v>
                </c:pt>
                <c:pt idx="2625">
                  <c:v>2.6215865879741784E-2</c:v>
                </c:pt>
                <c:pt idx="2626">
                  <c:v>2.6212330462023203E-2</c:v>
                </c:pt>
                <c:pt idx="2627">
                  <c:v>2.6208804198502023E-2</c:v>
                </c:pt>
                <c:pt idx="2628">
                  <c:v>2.6205287089178242E-2</c:v>
                </c:pt>
                <c:pt idx="2629">
                  <c:v>2.620127874472189E-2</c:v>
                </c:pt>
                <c:pt idx="2630">
                  <c:v>2.6197781251466878E-2</c:v>
                </c:pt>
                <c:pt idx="2631">
                  <c:v>2.6194790685831748E-2</c:v>
                </c:pt>
                <c:pt idx="2632">
                  <c:v>2.619131019305776E-2</c:v>
                </c:pt>
                <c:pt idx="2633">
                  <c:v>2.6187838854241363E-2</c:v>
                </c:pt>
                <c:pt idx="2634">
                  <c:v>2.6184376669462495E-2</c:v>
                </c:pt>
                <c:pt idx="2635">
                  <c:v>2.6180923639040898E-2</c:v>
                </c:pt>
                <c:pt idx="2636">
                  <c:v>2.6176988527524259E-2</c:v>
                </c:pt>
                <c:pt idx="2637">
                  <c:v>2.617404504031029E-2</c:v>
                </c:pt>
                <c:pt idx="2638">
                  <c:v>2.6170619472001277E-2</c:v>
                </c:pt>
                <c:pt idx="2639">
                  <c:v>2.6167203058129473E-2</c:v>
                </c:pt>
                <c:pt idx="2640">
                  <c:v>2.6163309794018375E-2</c:v>
                </c:pt>
                <c:pt idx="2641">
                  <c:v>2.6160397692338577E-2</c:v>
                </c:pt>
                <c:pt idx="2642">
                  <c:v>2.6157008740579357E-2</c:v>
                </c:pt>
                <c:pt idx="2643">
                  <c:v>2.6153628943097473E-2</c:v>
                </c:pt>
                <c:pt idx="2644">
                  <c:v>2.6150258299493245E-2</c:v>
                </c:pt>
                <c:pt idx="2645">
                  <c:v>2.6146896810086417E-2</c:v>
                </c:pt>
                <c:pt idx="2646">
                  <c:v>2.6143544475036862E-2</c:v>
                </c:pt>
                <c:pt idx="2647">
                  <c:v>2.6140435102117721E-2</c:v>
                </c:pt>
                <c:pt idx="2648">
                  <c:v>2.6136391724564945E-2</c:v>
                </c:pt>
                <c:pt idx="2649">
                  <c:v>2.6133068159461814E-2</c:v>
                </c:pt>
                <c:pt idx="2650">
                  <c:v>2.612975374823634E-2</c:v>
                </c:pt>
                <c:pt idx="2651">
                  <c:v>2.6126448491368137E-2</c:v>
                </c:pt>
                <c:pt idx="2652">
                  <c:v>2.6123152388537463E-2</c:v>
                </c:pt>
                <c:pt idx="2653">
                  <c:v>2.6119865439824252E-2</c:v>
                </c:pt>
                <c:pt idx="2654">
                  <c:v>2.611658764514857E-2</c:v>
                </c:pt>
                <c:pt idx="2655">
                  <c:v>2.6113319004910096E-2</c:v>
                </c:pt>
                <c:pt idx="2656">
                  <c:v>2.6110059518389406E-2</c:v>
                </c:pt>
                <c:pt idx="2657">
                  <c:v>2.610680918598618E-2</c:v>
                </c:pt>
                <c:pt idx="2658">
                  <c:v>2.6103568007940225E-2</c:v>
                </c:pt>
                <c:pt idx="2659">
                  <c:v>2.6100335983931799E-2</c:v>
                </c:pt>
                <c:pt idx="2660">
                  <c:v>2.6096193975355675E-2</c:v>
                </c:pt>
                <c:pt idx="2661">
                  <c:v>2.6092982875089987E-2</c:v>
                </c:pt>
                <c:pt idx="2662">
                  <c:v>2.6089780928781892E-2</c:v>
                </c:pt>
                <c:pt idx="2663">
                  <c:v>2.6086588136751132E-2</c:v>
                </c:pt>
                <c:pt idx="2664">
                  <c:v>2.6083404498598028E-2</c:v>
                </c:pt>
                <c:pt idx="2665">
                  <c:v>2.6080230014722261E-2</c:v>
                </c:pt>
                <c:pt idx="2666">
                  <c:v>2.6077064684963958E-2</c:v>
                </c:pt>
                <c:pt idx="2667">
                  <c:v>2.6073908509243182E-2</c:v>
                </c:pt>
                <c:pt idx="2668">
                  <c:v>2.6070761487719807E-2</c:v>
                </c:pt>
                <c:pt idx="2669">
                  <c:v>2.606762362023396E-2</c:v>
                </c:pt>
                <c:pt idx="2670">
                  <c:v>2.6064494906945512E-2</c:v>
                </c:pt>
                <c:pt idx="2671">
                  <c:v>2.6061375347534721E-2</c:v>
                </c:pt>
                <c:pt idx="2672">
                  <c:v>2.6058264942481202E-2</c:v>
                </c:pt>
                <c:pt idx="2673">
                  <c:v>2.6057329069322233E-2</c:v>
                </c:pt>
                <c:pt idx="2674">
                  <c:v>2.6052071594566684E-2</c:v>
                </c:pt>
                <c:pt idx="2675">
                  <c:v>2.6048988651705685E-2</c:v>
                </c:pt>
                <c:pt idx="2676">
                  <c:v>2.6045914863122022E-2</c:v>
                </c:pt>
                <c:pt idx="2677">
                  <c:v>2.6042850228495951E-2</c:v>
                </c:pt>
                <c:pt idx="2678">
                  <c:v>2.6039794747987344E-2</c:v>
                </c:pt>
                <c:pt idx="2679">
                  <c:v>2.6036748421596201E-2</c:v>
                </c:pt>
                <c:pt idx="2680">
                  <c:v>2.6033711249242586E-2</c:v>
                </c:pt>
                <c:pt idx="2681">
                  <c:v>2.6030683231086371E-2</c:v>
                </c:pt>
                <c:pt idx="2682">
                  <c:v>2.6027664366967684E-2</c:v>
                </c:pt>
                <c:pt idx="2683">
                  <c:v>2.6024654657046398E-2</c:v>
                </c:pt>
                <c:pt idx="2684">
                  <c:v>2.6021654101242575E-2</c:v>
                </c:pt>
                <c:pt idx="2685">
                  <c:v>2.601866269947628E-2</c:v>
                </c:pt>
                <c:pt idx="2686">
                  <c:v>2.6015680451747514E-2</c:v>
                </c:pt>
                <c:pt idx="2687">
                  <c:v>2.6012707358376019E-2</c:v>
                </c:pt>
                <c:pt idx="2688">
                  <c:v>2.6009743418882181E-2</c:v>
                </c:pt>
                <c:pt idx="2689">
                  <c:v>2.6006788633505806E-2</c:v>
                </c:pt>
                <c:pt idx="2690">
                  <c:v>2.6003843002326832E-2</c:v>
                </c:pt>
                <c:pt idx="2691">
                  <c:v>2.6000906525185385E-2</c:v>
                </c:pt>
                <c:pt idx="2692">
                  <c:v>2.5997979202081467E-2</c:v>
                </c:pt>
                <c:pt idx="2693">
                  <c:v>2.5995061033254885E-2</c:v>
                </c:pt>
                <c:pt idx="2694">
                  <c:v>2.5993199184792815E-2</c:v>
                </c:pt>
                <c:pt idx="2695">
                  <c:v>2.598925215779424E-2</c:v>
                </c:pt>
                <c:pt idx="2696">
                  <c:v>2.5986361451160178E-2</c:v>
                </c:pt>
                <c:pt idx="2697">
                  <c:v>2.5983479898723516E-2</c:v>
                </c:pt>
                <c:pt idx="2698">
                  <c:v>2.597897023975726E-2</c:v>
                </c:pt>
                <c:pt idx="2699">
                  <c:v>2.5978802421571245E-2</c:v>
                </c:pt>
                <c:pt idx="2700">
                  <c:v>2.5974890165878506E-2</c:v>
                </c:pt>
                <c:pt idx="2701">
                  <c:v>2.5972045229751828E-2</c:v>
                </c:pt>
                <c:pt idx="2702">
                  <c:v>2.596920944782255E-2</c:v>
                </c:pt>
                <c:pt idx="2703">
                  <c:v>2.5966382819850864E-2</c:v>
                </c:pt>
                <c:pt idx="2704">
                  <c:v>2.5963565346156514E-2</c:v>
                </c:pt>
                <c:pt idx="2705">
                  <c:v>2.5960757026419756E-2</c:v>
                </c:pt>
                <c:pt idx="2706">
                  <c:v>2.5957957860960335E-2</c:v>
                </c:pt>
                <c:pt idx="2707">
                  <c:v>2.5955167849298633E-2</c:v>
                </c:pt>
                <c:pt idx="2708">
                  <c:v>2.5952386991994203E-2</c:v>
                </c:pt>
                <c:pt idx="2709">
                  <c:v>2.5949615288807237E-2</c:v>
                </c:pt>
                <c:pt idx="2710">
                  <c:v>2.59468527396578E-2</c:v>
                </c:pt>
                <c:pt idx="2711">
                  <c:v>2.594409934454589E-2</c:v>
                </c:pt>
                <c:pt idx="2712">
                  <c:v>2.5941355103551444E-2</c:v>
                </c:pt>
                <c:pt idx="2713">
                  <c:v>2.5938620016674463E-2</c:v>
                </c:pt>
                <c:pt idx="2714">
                  <c:v>2.5938854218372498E-2</c:v>
                </c:pt>
                <c:pt idx="2715">
                  <c:v>2.5933177305192956E-2</c:v>
                </c:pt>
                <c:pt idx="2716">
                  <c:v>2.5930469680668367E-2</c:v>
                </c:pt>
                <c:pt idx="2717">
                  <c:v>2.5927771210181305E-2</c:v>
                </c:pt>
                <c:pt idx="2718">
                  <c:v>2.5925081893731772E-2</c:v>
                </c:pt>
                <c:pt idx="2719">
                  <c:v>2.5922401731479638E-2</c:v>
                </c:pt>
                <c:pt idx="2720">
                  <c:v>2.5919730723424905E-2</c:v>
                </c:pt>
                <c:pt idx="2721">
                  <c:v>2.5917068869247828E-2</c:v>
                </c:pt>
                <c:pt idx="2722">
                  <c:v>2.5914416169188215E-2</c:v>
                </c:pt>
                <c:pt idx="2723">
                  <c:v>2.5911772623485874E-2</c:v>
                </c:pt>
                <c:pt idx="2724">
                  <c:v>2.5909138231661188E-2</c:v>
                </c:pt>
                <c:pt idx="2725">
                  <c:v>2.5906512993874031E-2</c:v>
                </c:pt>
                <c:pt idx="2726">
                  <c:v>2.590389691036421E-2</c:v>
                </c:pt>
                <c:pt idx="2727">
                  <c:v>2.5901289980811981E-2</c:v>
                </c:pt>
                <c:pt idx="2728">
                  <c:v>2.5898692205457152E-2</c:v>
                </c:pt>
                <c:pt idx="2729">
                  <c:v>2.5896103584059915E-2</c:v>
                </c:pt>
                <c:pt idx="2730">
                  <c:v>2.589352411701995E-2</c:v>
                </c:pt>
                <c:pt idx="2731">
                  <c:v>2.5890953803857641E-2</c:v>
                </c:pt>
                <c:pt idx="2732">
                  <c:v>2.5888392644812797E-2</c:v>
                </c:pt>
                <c:pt idx="2733">
                  <c:v>2.588584063980548E-2</c:v>
                </c:pt>
                <c:pt idx="2734">
                  <c:v>2.5883297789155435E-2</c:v>
                </c:pt>
                <c:pt idx="2735">
                  <c:v>2.5880764092383046E-2</c:v>
                </c:pt>
                <c:pt idx="2736">
                  <c:v>2.5878239549648185E-2</c:v>
                </c:pt>
                <c:pt idx="2737">
                  <c:v>2.5875724161190661E-2</c:v>
                </c:pt>
                <c:pt idx="2738">
                  <c:v>2.5873217926770664E-2</c:v>
                </c:pt>
                <c:pt idx="2739">
                  <c:v>2.5870720846388195E-2</c:v>
                </c:pt>
                <c:pt idx="2740">
                  <c:v>2.5868232920043255E-2</c:v>
                </c:pt>
                <c:pt idx="2741">
                  <c:v>2.5865754148135522E-2</c:v>
                </c:pt>
                <c:pt idx="2742">
                  <c:v>2.5863284529945574E-2</c:v>
                </c:pt>
                <c:pt idx="2743">
                  <c:v>2.5860824065873089E-2</c:v>
                </c:pt>
                <c:pt idx="2744">
                  <c:v>2.5859531445782125E-2</c:v>
                </c:pt>
                <c:pt idx="2745">
                  <c:v>2.585593060032032E-2</c:v>
                </c:pt>
                <c:pt idx="2746">
                  <c:v>2.5854660819666364E-2</c:v>
                </c:pt>
                <c:pt idx="2747">
                  <c:v>2.5851073750837728E-2</c:v>
                </c:pt>
                <c:pt idx="2748">
                  <c:v>2.5848659057512435E-2</c:v>
                </c:pt>
                <c:pt idx="2749">
                  <c:v>2.5846253518144735E-2</c:v>
                </c:pt>
                <c:pt idx="2750">
                  <c:v>2.5847642138203675E-2</c:v>
                </c:pt>
                <c:pt idx="2751">
                  <c:v>2.5839770340789769E-2</c:v>
                </c:pt>
                <c:pt idx="2752">
                  <c:v>2.5840268671926125E-2</c:v>
                </c:pt>
                <c:pt idx="2753">
                  <c:v>2.5838660545094427E-2</c:v>
                </c:pt>
                <c:pt idx="2754">
                  <c:v>2.5835544532819554E-2</c:v>
                </c:pt>
                <c:pt idx="2755">
                  <c:v>2.5833196196387576E-2</c:v>
                </c:pt>
                <c:pt idx="2756">
                  <c:v>2.5830857015458619E-2</c:v>
                </c:pt>
                <c:pt idx="2757">
                  <c:v>2.5828526989952749E-2</c:v>
                </c:pt>
                <c:pt idx="2758">
                  <c:v>2.582696707114529E-2</c:v>
                </c:pt>
                <c:pt idx="2759">
                  <c:v>2.5823894405210268E-2</c:v>
                </c:pt>
                <c:pt idx="2760">
                  <c:v>2.5821591846000302E-2</c:v>
                </c:pt>
                <c:pt idx="2761">
                  <c:v>2.5819298442213423E-2</c:v>
                </c:pt>
                <c:pt idx="2762">
                  <c:v>2.581701419384963E-2</c:v>
                </c:pt>
                <c:pt idx="2763">
                  <c:v>2.5814739100962214E-2</c:v>
                </c:pt>
                <c:pt idx="2764">
                  <c:v>2.5812473163471239E-2</c:v>
                </c:pt>
                <c:pt idx="2765">
                  <c:v>2.5807401824202714E-2</c:v>
                </c:pt>
                <c:pt idx="2766">
                  <c:v>2.5807968754758548E-2</c:v>
                </c:pt>
                <c:pt idx="2767">
                  <c:v>2.5805730283590123E-2</c:v>
                </c:pt>
                <c:pt idx="2768">
                  <c:v>2.5804266831177536E-2</c:v>
                </c:pt>
                <c:pt idx="2769">
                  <c:v>2.5801280807495885E-2</c:v>
                </c:pt>
                <c:pt idx="2770">
                  <c:v>2.5799069802543428E-2</c:v>
                </c:pt>
                <c:pt idx="2771">
                  <c:v>2.5796867953093994E-2</c:v>
                </c:pt>
                <c:pt idx="2772">
                  <c:v>2.5795443105987026E-2</c:v>
                </c:pt>
                <c:pt idx="2773">
                  <c:v>2.5792491720384447E-2</c:v>
                </c:pt>
                <c:pt idx="2774">
                  <c:v>2.5790317337204272E-2</c:v>
                </c:pt>
                <c:pt idx="2775">
                  <c:v>2.5788152109420537E-2</c:v>
                </c:pt>
                <c:pt idx="2776">
                  <c:v>2.5785996037059888E-2</c:v>
                </c:pt>
                <c:pt idx="2777">
                  <c:v>2.5784619461626246E-2</c:v>
                </c:pt>
                <c:pt idx="2778">
                  <c:v>2.5781711358661141E-2</c:v>
                </c:pt>
                <c:pt idx="2779">
                  <c:v>2.5779582752596397E-2</c:v>
                </c:pt>
                <c:pt idx="2780">
                  <c:v>2.5777463301901449E-2</c:v>
                </c:pt>
                <c:pt idx="2781">
                  <c:v>2.5775353006682877E-2</c:v>
                </c:pt>
                <c:pt idx="2782">
                  <c:v>2.5773251866887392E-2</c:v>
                </c:pt>
                <c:pt idx="2783">
                  <c:v>2.5771159882488348E-2</c:v>
                </c:pt>
                <c:pt idx="2784">
                  <c:v>2.5769077053539036E-2</c:v>
                </c:pt>
                <c:pt idx="2785">
                  <c:v>2.5767777747442988E-2</c:v>
                </c:pt>
                <c:pt idx="2786">
                  <c:v>2.5765713735601548E-2</c:v>
                </c:pt>
                <c:pt idx="2787">
                  <c:v>2.5762883499176326E-2</c:v>
                </c:pt>
                <c:pt idx="2788">
                  <c:v>2.5760837291866068E-2</c:v>
                </c:pt>
                <c:pt idx="2789">
                  <c:v>2.5758800240005542E-2</c:v>
                </c:pt>
                <c:pt idx="2790">
                  <c:v>2.5756772343568102E-2</c:v>
                </c:pt>
                <c:pt idx="2791">
                  <c:v>2.5755531017532807E-2</c:v>
                </c:pt>
                <c:pt idx="2792">
                  <c:v>2.5752744016935836E-2</c:v>
                </c:pt>
                <c:pt idx="2793">
                  <c:v>2.5750743586741009E-2</c:v>
                </c:pt>
                <c:pt idx="2794">
                  <c:v>2.574875231196927E-2</c:v>
                </c:pt>
                <c:pt idx="2795">
                  <c:v>2.5746770192567325E-2</c:v>
                </c:pt>
                <c:pt idx="2796">
                  <c:v>2.5742394347680886E-2</c:v>
                </c:pt>
                <c:pt idx="2797">
                  <c:v>2.5742833420112632E-2</c:v>
                </c:pt>
                <c:pt idx="2798">
                  <c:v>2.5740878766979947E-2</c:v>
                </c:pt>
                <c:pt idx="2799">
                  <c:v>2.5738933269270348E-2</c:v>
                </c:pt>
                <c:pt idx="2800">
                  <c:v>2.5736996926983835E-2</c:v>
                </c:pt>
                <c:pt idx="2801">
                  <c:v>2.5735069740147054E-2</c:v>
                </c:pt>
                <c:pt idx="2802">
                  <c:v>2.5734717924088102E-2</c:v>
                </c:pt>
                <c:pt idx="2803">
                  <c:v>2.5732026414608811E-2</c:v>
                </c:pt>
                <c:pt idx="2804">
                  <c:v>2.5729343111988712E-2</c:v>
                </c:pt>
                <c:pt idx="2805">
                  <c:v>2.5728237165913992E-2</c:v>
                </c:pt>
                <c:pt idx="2806">
                  <c:v>2.5725571136963055E-2</c:v>
                </c:pt>
                <c:pt idx="2807">
                  <c:v>2.5723698882584856E-2</c:v>
                </c:pt>
                <c:pt idx="2808">
                  <c:v>2.5721835783576452E-2</c:v>
                </c:pt>
                <c:pt idx="2809">
                  <c:v>2.5719981839991135E-2</c:v>
                </c:pt>
                <c:pt idx="2810">
                  <c:v>2.5718924275395239E-2</c:v>
                </c:pt>
                <c:pt idx="2811">
                  <c:v>2.5716301419063115E-2</c:v>
                </c:pt>
                <c:pt idx="2812">
                  <c:v>2.5714474941720411E-2</c:v>
                </c:pt>
                <c:pt idx="2813">
                  <c:v>2.5712657619720858E-2</c:v>
                </c:pt>
                <c:pt idx="2814">
                  <c:v>2.5710849453197682E-2</c:v>
                </c:pt>
                <c:pt idx="2815">
                  <c:v>2.5706446518967141E-2</c:v>
                </c:pt>
                <c:pt idx="2816">
                  <c:v>2.5707260586393943E-2</c:v>
                </c:pt>
                <c:pt idx="2817">
                  <c:v>2.5705479886086735E-2</c:v>
                </c:pt>
                <c:pt idx="2818">
                  <c:v>2.5703708341175968E-2</c:v>
                </c:pt>
                <c:pt idx="2819">
                  <c:v>2.5701945951661642E-2</c:v>
                </c:pt>
                <c:pt idx="2820">
                  <c:v>2.5700985199810233E-2</c:v>
                </c:pt>
                <c:pt idx="2821">
                  <c:v>2.5698448638875604E-2</c:v>
                </c:pt>
                <c:pt idx="2822">
                  <c:v>2.5696713715577246E-2</c:v>
                </c:pt>
                <c:pt idx="2823">
                  <c:v>2.569498794772862E-2</c:v>
                </c:pt>
                <c:pt idx="2824">
                  <c:v>2.5694065939445565E-2</c:v>
                </c:pt>
                <c:pt idx="2825">
                  <c:v>2.5691563878140755E-2</c:v>
                </c:pt>
                <c:pt idx="2826">
                  <c:v>2.5689865576481452E-2</c:v>
                </c:pt>
                <c:pt idx="2827">
                  <c:v>2.568817643021859E-2</c:v>
                </c:pt>
                <c:pt idx="2828">
                  <c:v>2.5686496439325524E-2</c:v>
                </c:pt>
                <c:pt idx="2829">
                  <c:v>2.5684825603882189E-2</c:v>
                </c:pt>
                <c:pt idx="2830">
                  <c:v>2.568316392380865E-2</c:v>
                </c:pt>
                <c:pt idx="2831">
                  <c:v>2.5681511399158197E-2</c:v>
                </c:pt>
                <c:pt idx="2832">
                  <c:v>2.5679868029904185E-2</c:v>
                </c:pt>
                <c:pt idx="2833">
                  <c:v>2.5678233816046614E-2</c:v>
                </c:pt>
                <c:pt idx="2834">
                  <c:v>2.5676608757558839E-2</c:v>
                </c:pt>
                <c:pt idx="2835">
                  <c:v>2.5674992854520795E-2</c:v>
                </c:pt>
                <c:pt idx="2836">
                  <c:v>2.5673386106852547E-2</c:v>
                </c:pt>
                <c:pt idx="2837">
                  <c:v>2.5672590088428038E-2</c:v>
                </c:pt>
                <c:pt idx="2838">
                  <c:v>2.5671002192293457E-2</c:v>
                </c:pt>
                <c:pt idx="2839">
                  <c:v>2.566862079627974E-2</c:v>
                </c:pt>
                <c:pt idx="2840">
                  <c:v>2.5667050670223901E-2</c:v>
                </c:pt>
                <c:pt idx="2841">
                  <c:v>2.5665489699537858E-2</c:v>
                </c:pt>
                <c:pt idx="2842">
                  <c:v>2.5663937884248256E-2</c:v>
                </c:pt>
                <c:pt idx="2843">
                  <c:v>2.566320005257916E-2</c:v>
                </c:pt>
                <c:pt idx="2844">
                  <c:v>2.566086171993831E-2</c:v>
                </c:pt>
                <c:pt idx="2845">
                  <c:v>2.5659337370864677E-2</c:v>
                </c:pt>
                <c:pt idx="2846">
                  <c:v>2.5657822177134193E-2</c:v>
                </c:pt>
                <c:pt idx="2847">
                  <c:v>2.5656316138826796E-2</c:v>
                </c:pt>
                <c:pt idx="2848">
                  <c:v>2.565256522306214E-2</c:v>
                </c:pt>
                <c:pt idx="2849">
                  <c:v>2.5653331528427969E-2</c:v>
                </c:pt>
                <c:pt idx="2850">
                  <c:v>2.5651852956363186E-2</c:v>
                </c:pt>
                <c:pt idx="2851">
                  <c:v>2.5650383539614907E-2</c:v>
                </c:pt>
                <c:pt idx="2852">
                  <c:v>2.564892327831636E-2</c:v>
                </c:pt>
                <c:pt idx="2853">
                  <c:v>2.5647472172360963E-2</c:v>
                </c:pt>
                <c:pt idx="2854">
                  <c:v>2.5647652025117651E-2</c:v>
                </c:pt>
                <c:pt idx="2855">
                  <c:v>2.5645408834800154E-2</c:v>
                </c:pt>
                <c:pt idx="2856">
                  <c:v>2.5643173787006646E-2</c:v>
                </c:pt>
                <c:pt idx="2857">
                  <c:v>2.5642571816499871E-2</c:v>
                </c:pt>
                <c:pt idx="2858">
                  <c:v>2.5640353973690466E-2</c:v>
                </c:pt>
                <c:pt idx="2859">
                  <c:v>2.563895780008707E-2</c:v>
                </c:pt>
                <c:pt idx="2860">
                  <c:v>2.5637570781880115E-2</c:v>
                </c:pt>
                <c:pt idx="2861">
                  <c:v>2.5636192919122891E-2</c:v>
                </c:pt>
                <c:pt idx="2862">
                  <c:v>2.5635639501817575E-2</c:v>
                </c:pt>
                <c:pt idx="2863">
                  <c:v>2.5633464659744476E-2</c:v>
                </c:pt>
                <c:pt idx="2864">
                  <c:v>2.5632114263123285E-2</c:v>
                </c:pt>
                <c:pt idx="2865">
                  <c:v>2.5630773021871889E-2</c:v>
                </c:pt>
                <c:pt idx="2866">
                  <c:v>2.5629440936043579E-2</c:v>
                </c:pt>
                <c:pt idx="2867">
                  <c:v>2.5628118005611711E-2</c:v>
                </c:pt>
                <c:pt idx="2868">
                  <c:v>2.5626804230549638E-2</c:v>
                </c:pt>
                <c:pt idx="2869">
                  <c:v>2.5625499610857361E-2</c:v>
                </c:pt>
                <c:pt idx="2870">
                  <c:v>2.5621828094539723E-2</c:v>
                </c:pt>
                <c:pt idx="2871">
                  <c:v>2.5622917837662129E-2</c:v>
                </c:pt>
                <c:pt idx="2872">
                  <c:v>2.5621640684132529E-2</c:v>
                </c:pt>
                <c:pt idx="2873">
                  <c:v>2.5621194141429715E-2</c:v>
                </c:pt>
                <c:pt idx="2874">
                  <c:v>2.5619113843289298E-2</c:v>
                </c:pt>
                <c:pt idx="2875">
                  <c:v>2.5617864155922376E-2</c:v>
                </c:pt>
                <c:pt idx="2876">
                  <c:v>2.5617446774612862E-2</c:v>
                </c:pt>
                <c:pt idx="2877">
                  <c:v>2.5615392247431146E-2</c:v>
                </c:pt>
                <c:pt idx="2878">
                  <c:v>2.5614170026200256E-2</c:v>
                </c:pt>
                <c:pt idx="2879">
                  <c:v>2.5612956960419098E-2</c:v>
                </c:pt>
                <c:pt idx="2880">
                  <c:v>2.5611753050007735E-2</c:v>
                </c:pt>
                <c:pt idx="2881">
                  <c:v>2.5610558294966168E-2</c:v>
                </c:pt>
                <c:pt idx="2882">
                  <c:v>2.5609372695294397E-2</c:v>
                </c:pt>
                <c:pt idx="2883">
                  <c:v>2.5608196251072357E-2</c:v>
                </c:pt>
                <c:pt idx="2884">
                  <c:v>2.5607028962166822E-2</c:v>
                </c:pt>
                <c:pt idx="2885">
                  <c:v>2.5605870828631083E-2</c:v>
                </c:pt>
                <c:pt idx="2886">
                  <c:v>2.5604721850545076E-2</c:v>
                </c:pt>
                <c:pt idx="2887">
                  <c:v>2.5603582027828864E-2</c:v>
                </c:pt>
                <c:pt idx="2888">
                  <c:v>2.5602451360455802E-2</c:v>
                </c:pt>
                <c:pt idx="2889">
                  <c:v>2.560216041327612E-2</c:v>
                </c:pt>
                <c:pt idx="2890">
                  <c:v>2.5601048631589407E-2</c:v>
                </c:pt>
                <c:pt idx="2891">
                  <c:v>2.5599114290688618E-2</c:v>
                </c:pt>
                <c:pt idx="2892">
                  <c:v>2.5598020244901321E-2</c:v>
                </c:pt>
                <c:pt idx="2893">
                  <c:v>2.5596935354483819E-2</c:v>
                </c:pt>
                <c:pt idx="2894">
                  <c:v>2.5595859619382821E-2</c:v>
                </c:pt>
                <c:pt idx="2895">
                  <c:v>2.5595627063774717E-2</c:v>
                </c:pt>
                <c:pt idx="2896">
                  <c:v>2.5593735615396795E-2</c:v>
                </c:pt>
                <c:pt idx="2897">
                  <c:v>2.5592687346538412E-2</c:v>
                </c:pt>
                <c:pt idx="2898">
                  <c:v>2.5591648232996533E-2</c:v>
                </c:pt>
                <c:pt idx="2899">
                  <c:v>2.559061827482445E-2</c:v>
                </c:pt>
                <c:pt idx="2900">
                  <c:v>2.5590434396798312E-2</c:v>
                </c:pt>
                <c:pt idx="2901">
                  <c:v>2.5588585824669607E-2</c:v>
                </c:pt>
                <c:pt idx="2902">
                  <c:v>2.5587583332660202E-2</c:v>
                </c:pt>
                <c:pt idx="2903">
                  <c:v>2.5586589996020592E-2</c:v>
                </c:pt>
                <c:pt idx="2904">
                  <c:v>2.5585605814777423E-2</c:v>
                </c:pt>
                <c:pt idx="2905">
                  <c:v>2.558463078890405E-2</c:v>
                </c:pt>
                <c:pt idx="2906">
                  <c:v>2.5583664918427118E-2</c:v>
                </c:pt>
                <c:pt idx="2907">
                  <c:v>2.5581459816419461E-2</c:v>
                </c:pt>
                <c:pt idx="2908">
                  <c:v>2.5579673933657787E-2</c:v>
                </c:pt>
                <c:pt idx="2909">
                  <c:v>2.5578738278184687E-2</c:v>
                </c:pt>
                <c:pt idx="2910">
                  <c:v>2.5577680166586347E-2</c:v>
                </c:pt>
                <c:pt idx="2911">
                  <c:v>2.5576894429111263E-2</c:v>
                </c:pt>
                <c:pt idx="2912">
                  <c:v>2.5575986235750747E-2</c:v>
                </c:pt>
                <c:pt idx="2913">
                  <c:v>2.5575087196507695E-2</c:v>
                </c:pt>
                <c:pt idx="2914">
                  <c:v>2.5574070932155024E-2</c:v>
                </c:pt>
                <c:pt idx="2915">
                  <c:v>2.5573316580214112E-2</c:v>
                </c:pt>
                <c:pt idx="2916">
                  <c:v>2.557244500316358E-2</c:v>
                </c:pt>
                <c:pt idx="2917">
                  <c:v>2.5571582580150576E-2</c:v>
                </c:pt>
                <c:pt idx="2918">
                  <c:v>2.55707293111751E-2</c:v>
                </c:pt>
                <c:pt idx="2919">
                  <c:v>2.5569885196317088E-2</c:v>
                </c:pt>
                <c:pt idx="2920">
                  <c:v>2.556905023557654E-2</c:v>
                </c:pt>
                <c:pt idx="2921">
                  <c:v>2.5567990165384913E-2</c:v>
                </c:pt>
                <c:pt idx="2922">
                  <c:v>2.5567407776128093E-2</c:v>
                </c:pt>
                <c:pt idx="2923">
                  <c:v>2.5566600277660001E-2</c:v>
                </c:pt>
                <c:pt idx="2924">
                  <c:v>2.5565801933229437E-2</c:v>
                </c:pt>
                <c:pt idx="2925">
                  <c:v>2.5564900748502595E-2</c:v>
                </c:pt>
                <c:pt idx="2926">
                  <c:v>2.5564232706400958E-2</c:v>
                </c:pt>
                <c:pt idx="2927">
                  <c:v>2.5563461824082978E-2</c:v>
                </c:pt>
                <c:pt idx="2928">
                  <c:v>2.5562592024890307E-2</c:v>
                </c:pt>
                <c:pt idx="2929">
                  <c:v>2.5561947521719475E-2</c:v>
                </c:pt>
                <c:pt idx="2930">
                  <c:v>2.5561204101594015E-2</c:v>
                </c:pt>
                <c:pt idx="2931">
                  <c:v>2.5560469835745891E-2</c:v>
                </c:pt>
                <c:pt idx="2932">
                  <c:v>2.555974472385536E-2</c:v>
                </c:pt>
                <c:pt idx="2933">
                  <c:v>2.555902876592242E-2</c:v>
                </c:pt>
                <c:pt idx="2934">
                  <c:v>2.5558321962186881E-2</c:v>
                </c:pt>
                <c:pt idx="2935">
                  <c:v>2.5557624312488869E-2</c:v>
                </c:pt>
                <c:pt idx="2936">
                  <c:v>2.5556935816748449E-2</c:v>
                </c:pt>
                <c:pt idx="2937">
                  <c:v>2.5556256475125494E-2</c:v>
                </c:pt>
                <c:pt idx="2938">
                  <c:v>2.5555586287699938E-2</c:v>
                </c:pt>
                <c:pt idx="2939">
                  <c:v>2.5554925254231975E-2</c:v>
                </c:pt>
                <c:pt idx="2940">
                  <c:v>2.5554273374801539E-2</c:v>
                </c:pt>
                <c:pt idx="2941">
                  <c:v>2.5553539578977436E-2</c:v>
                </c:pt>
                <c:pt idx="2942">
                  <c:v>2.5552907315455897E-2</c:v>
                </c:pt>
                <c:pt idx="2943">
                  <c:v>2.5552372661294953E-2</c:v>
                </c:pt>
                <c:pt idx="2944">
                  <c:v>2.5551757398174502E-2</c:v>
                </c:pt>
                <c:pt idx="2945">
                  <c:v>2.5551151289091578E-2</c:v>
                </c:pt>
                <c:pt idx="2946">
                  <c:v>2.5550554334206055E-2</c:v>
                </c:pt>
                <c:pt idx="2947">
                  <c:v>2.5549966533198187E-2</c:v>
                </c:pt>
                <c:pt idx="2948">
                  <c:v>2.554930596983418E-2</c:v>
                </c:pt>
                <c:pt idx="2949">
                  <c:v>2.5548818393854589E-2</c:v>
                </c:pt>
                <c:pt idx="2950">
                  <c:v>2.5548258055039241E-2</c:v>
                </c:pt>
                <c:pt idx="2951">
                  <c:v>2.5547706870261422E-2</c:v>
                </c:pt>
                <c:pt idx="2952">
                  <c:v>2.5548032963333966E-2</c:v>
                </c:pt>
                <c:pt idx="2953">
                  <c:v>2.5546631963537791E-2</c:v>
                </c:pt>
                <c:pt idx="2954">
                  <c:v>2.5546108241112364E-2</c:v>
                </c:pt>
                <c:pt idx="2955">
                  <c:v>2.5545593672724465E-2</c:v>
                </c:pt>
                <c:pt idx="2956">
                  <c:v>2.5545088258613902E-2</c:v>
                </c:pt>
                <c:pt idx="2957">
                  <c:v>2.554459199846093E-2</c:v>
                </c:pt>
                <c:pt idx="2958">
                  <c:v>2.5544104892185615E-2</c:v>
                </c:pt>
                <c:pt idx="2959">
                  <c:v>2.554436469080823E-2</c:v>
                </c:pt>
                <c:pt idx="2960">
                  <c:v>2.554302588130497E-2</c:v>
                </c:pt>
                <c:pt idx="2961">
                  <c:v>2.5542568852809922E-2</c:v>
                </c:pt>
                <c:pt idx="2962">
                  <c:v>2.5542120978512273E-2</c:v>
                </c:pt>
                <c:pt idx="2963">
                  <c:v>2.554168225809228E-2</c:v>
                </c:pt>
                <c:pt idx="2964">
                  <c:v>2.5541252692029559E-2</c:v>
                </c:pt>
                <c:pt idx="2965">
                  <c:v>2.5540832279684622E-2</c:v>
                </c:pt>
                <c:pt idx="2966">
                  <c:v>2.5540421021776893E-2</c:v>
                </c:pt>
                <c:pt idx="2967">
                  <c:v>2.5540018917586949E-2</c:v>
                </c:pt>
                <c:pt idx="2968">
                  <c:v>2.5539625967594404E-2</c:v>
                </c:pt>
                <c:pt idx="2969">
                  <c:v>2.5539242171639387E-2</c:v>
                </c:pt>
                <c:pt idx="2970">
                  <c:v>2.5538867530041642E-2</c:v>
                </c:pt>
                <c:pt idx="2971">
                  <c:v>2.5538502042161682E-2</c:v>
                </c:pt>
                <c:pt idx="2972">
                  <c:v>2.553809555100095E-2</c:v>
                </c:pt>
                <c:pt idx="2973">
                  <c:v>2.5537749679029886E-2</c:v>
                </c:pt>
                <c:pt idx="2974">
                  <c:v>2.5537412961176287E-2</c:v>
                </c:pt>
                <c:pt idx="2975">
                  <c:v>2.5537085397520087E-2</c:v>
                </c:pt>
                <c:pt idx="2976">
                  <c:v>2.553676698782148E-2</c:v>
                </c:pt>
                <c:pt idx="2977">
                  <c:v>2.5536457732080464E-2</c:v>
                </c:pt>
                <c:pt idx="2978">
                  <c:v>2.5536157630616785E-2</c:v>
                </c:pt>
                <c:pt idx="2979">
                  <c:v>2.5535866683270569E-2</c:v>
                </c:pt>
                <c:pt idx="2980">
                  <c:v>2.5535584889722074E-2</c:v>
                </c:pt>
                <c:pt idx="2981">
                  <c:v>2.5535312250291042E-2</c:v>
                </c:pt>
                <c:pt idx="2982">
                  <c:v>2.5535048765057411E-2</c:v>
                </c:pt>
                <c:pt idx="2983">
                  <c:v>2.5534794433861308E-2</c:v>
                </c:pt>
                <c:pt idx="2984">
                  <c:v>2.5534549256702732E-2</c:v>
                </c:pt>
                <c:pt idx="2985">
                  <c:v>2.5536980754405914E-2</c:v>
                </c:pt>
                <c:pt idx="2986">
                  <c:v>2.5534086364658037E-2</c:v>
                </c:pt>
                <c:pt idx="2987">
                  <c:v>2.5533868649771918E-2</c:v>
                </c:pt>
                <c:pt idx="2988">
                  <c:v>2.5533660088683519E-2</c:v>
                </c:pt>
                <c:pt idx="2989">
                  <c:v>2.5533460682112263E-2</c:v>
                </c:pt>
                <c:pt idx="2990">
                  <c:v>2.5533270429338728E-2</c:v>
                </c:pt>
                <c:pt idx="2991">
                  <c:v>2.5533089330682657E-2</c:v>
                </c:pt>
                <c:pt idx="2992">
                  <c:v>2.5532917385904241E-2</c:v>
                </c:pt>
                <c:pt idx="2993">
                  <c:v>2.5532754595563034E-2</c:v>
                </c:pt>
                <c:pt idx="2994">
                  <c:v>2.5532600959019547E-2</c:v>
                </c:pt>
                <c:pt idx="2995">
                  <c:v>2.5532456476513588E-2</c:v>
                </c:pt>
                <c:pt idx="2996">
                  <c:v>2.5532321148444836E-2</c:v>
                </c:pt>
                <c:pt idx="2997">
                  <c:v>2.5532194974173805E-2</c:v>
                </c:pt>
                <c:pt idx="2998">
                  <c:v>2.5532077953940302E-2</c:v>
                </c:pt>
                <c:pt idx="2999">
                  <c:v>2.5531970087904199E-2</c:v>
                </c:pt>
                <c:pt idx="3000">
                  <c:v>2.5531871375825688E-2</c:v>
                </c:pt>
                <c:pt idx="3001">
                  <c:v>2.5531781817944577E-2</c:v>
                </c:pt>
                <c:pt idx="3002">
                  <c:v>2.5531701413861185E-2</c:v>
                </c:pt>
                <c:pt idx="3003">
                  <c:v>2.553163016405513E-2</c:v>
                </c:pt>
                <c:pt idx="3004">
                  <c:v>2.5531568068286603E-2</c:v>
                </c:pt>
                <c:pt idx="3005">
                  <c:v>2.553151512663554E-2</c:v>
                </c:pt>
                <c:pt idx="3006">
                  <c:v>2.5533271324329476E-2</c:v>
                </c:pt>
                <c:pt idx="3007">
                  <c:v>2.5531436705445998E-2</c:v>
                </c:pt>
                <c:pt idx="3008">
                  <c:v>2.5531411225987455E-2</c:v>
                </c:pt>
                <c:pt idx="3009">
                  <c:v>2.5531394900486504E-2</c:v>
                </c:pt>
                <c:pt idx="3010">
                  <c:v>2.553500618727611E-2</c:v>
                </c:pt>
                <c:pt idx="3011">
                  <c:v>2.5534094064718627E-2</c:v>
                </c:pt>
                <c:pt idx="3012">
                  <c:v>2.5531372277383113E-2</c:v>
                </c:pt>
                <c:pt idx="3013">
                  <c:v>2.5531365147166696E-2</c:v>
                </c:pt>
                <c:pt idx="3014">
                  <c:v>2.5531358030779217E-2</c:v>
                </c:pt>
                <c:pt idx="3015">
                  <c:v>2.5531350928140739E-2</c:v>
                </c:pt>
                <c:pt idx="3016">
                  <c:v>2.5531343839251264E-2</c:v>
                </c:pt>
                <c:pt idx="3017">
                  <c:v>2.5531336764030854E-2</c:v>
                </c:pt>
                <c:pt idx="3018">
                  <c:v>2.5531329702559447E-2</c:v>
                </c:pt>
                <c:pt idx="3019">
                  <c:v>2.5531322654837041E-2</c:v>
                </c:pt>
                <c:pt idx="3020">
                  <c:v>2.5531315620783701E-2</c:v>
                </c:pt>
                <c:pt idx="3021">
                  <c:v>2.5531308600639235E-2</c:v>
                </c:pt>
                <c:pt idx="3022">
                  <c:v>2.5531301594243772E-2</c:v>
                </c:pt>
                <c:pt idx="3023">
                  <c:v>2.5531294601357502E-2</c:v>
                </c:pt>
                <c:pt idx="3024">
                  <c:v>2.5531287622300169E-2</c:v>
                </c:pt>
                <c:pt idx="3025">
                  <c:v>2.553490029436567E-2</c:v>
                </c:pt>
                <c:pt idx="3026">
                  <c:v>2.5531273705592383E-2</c:v>
                </c:pt>
                <c:pt idx="3027">
                  <c:v>2.5531266767782057E-2</c:v>
                </c:pt>
                <c:pt idx="3028">
                  <c:v>2.5531259843560861E-2</c:v>
                </c:pt>
                <c:pt idx="3029">
                  <c:v>2.5531252933328474E-2</c:v>
                </c:pt>
                <c:pt idx="3030">
                  <c:v>2.5531246036765154E-2</c:v>
                </c:pt>
                <c:pt idx="3031">
                  <c:v>2.5531239153790963E-2</c:v>
                </c:pt>
                <c:pt idx="3032">
                  <c:v>2.5531232284725647E-2</c:v>
                </c:pt>
                <c:pt idx="3033">
                  <c:v>2.5531225429409332E-2</c:v>
                </c:pt>
                <c:pt idx="3034">
                  <c:v>2.5531218587762083E-2</c:v>
                </c:pt>
                <c:pt idx="3035">
                  <c:v>2.5531211759863837E-2</c:v>
                </c:pt>
                <c:pt idx="3036">
                  <c:v>2.5531204945714592E-2</c:v>
                </c:pt>
                <c:pt idx="3037">
                  <c:v>2.5531198145314349E-2</c:v>
                </c:pt>
                <c:pt idx="3038">
                  <c:v>2.5531191358503236E-2</c:v>
                </c:pt>
                <c:pt idx="3039">
                  <c:v>2.5531184585600997E-2</c:v>
                </c:pt>
                <c:pt idx="3040">
                  <c:v>2.553117782644776E-2</c:v>
                </c:pt>
                <c:pt idx="3041">
                  <c:v>2.5531171080883652E-2</c:v>
                </c:pt>
                <c:pt idx="3042">
                  <c:v>2.5531164349228419E-2</c:v>
                </c:pt>
                <c:pt idx="3043">
                  <c:v>2.5531157631242252E-2</c:v>
                </c:pt>
                <c:pt idx="3044">
                  <c:v>2.5531150927005086E-2</c:v>
                </c:pt>
                <c:pt idx="3045">
                  <c:v>2.5531144236436987E-2</c:v>
                </c:pt>
                <c:pt idx="3046">
                  <c:v>2.5531137559617889E-2</c:v>
                </c:pt>
                <c:pt idx="3047">
                  <c:v>2.5531130896627729E-2</c:v>
                </c:pt>
                <c:pt idx="3048">
                  <c:v>2.5531124247386572E-2</c:v>
                </c:pt>
                <c:pt idx="3049">
                  <c:v>2.5531117611654608E-2</c:v>
                </c:pt>
                <c:pt idx="3050">
                  <c:v>2.5531110989831518E-2</c:v>
                </c:pt>
                <c:pt idx="3051">
                  <c:v>2.5531104381837366E-2</c:v>
                </c:pt>
                <c:pt idx="3052">
                  <c:v>2.5531097787432344E-2</c:v>
                </c:pt>
                <c:pt idx="3053">
                  <c:v>2.5531091206776324E-2</c:v>
                </c:pt>
                <c:pt idx="3054">
                  <c:v>2.5531084640029178E-2</c:v>
                </c:pt>
                <c:pt idx="3055">
                  <c:v>2.5531078086871162E-2</c:v>
                </c:pt>
                <c:pt idx="3056">
                  <c:v>2.5532880378680289E-2</c:v>
                </c:pt>
                <c:pt idx="3057">
                  <c:v>2.5531065021722199E-2</c:v>
                </c:pt>
                <c:pt idx="3058">
                  <c:v>2.5532867347104471E-2</c:v>
                </c:pt>
                <c:pt idx="3059">
                  <c:v>2.5531052011729116E-2</c:v>
                </c:pt>
                <c:pt idx="3060">
                  <c:v>2.5531045527156238E-2</c:v>
                </c:pt>
                <c:pt idx="3061">
                  <c:v>2.5531039056492233E-2</c:v>
                </c:pt>
                <c:pt idx="3062">
                  <c:v>2.5535557346874072E-2</c:v>
                </c:pt>
                <c:pt idx="3063">
                  <c:v>2.5531021562485989E-2</c:v>
                </c:pt>
                <c:pt idx="3064">
                  <c:v>2.5532828582113254E-2</c:v>
                </c:pt>
                <c:pt idx="3065">
                  <c:v>2.5533727120483629E-2</c:v>
                </c:pt>
                <c:pt idx="3066">
                  <c:v>2.5532815770361594E-2</c:v>
                </c:pt>
                <c:pt idx="3067">
                  <c:v>2.553280938512259E-2</c:v>
                </c:pt>
                <c:pt idx="3068">
                  <c:v>2.5532803013605943E-2</c:v>
                </c:pt>
                <c:pt idx="3069">
                  <c:v>2.5532796655838297E-2</c:v>
                </c:pt>
                <c:pt idx="3070">
                  <c:v>2.5533695265564926E-2</c:v>
                </c:pt>
                <c:pt idx="3071">
                  <c:v>2.5532783981496721E-2</c:v>
                </c:pt>
                <c:pt idx="3072">
                  <c:v>2.553277766492279E-2</c:v>
                </c:pt>
                <c:pt idx="3073">
                  <c:v>2.5532771362097861E-2</c:v>
                </c:pt>
                <c:pt idx="3074">
                  <c:v>2.553276507304858E-2</c:v>
                </c:pt>
                <c:pt idx="3075">
                  <c:v>2.553275879769501E-2</c:v>
                </c:pt>
                <c:pt idx="3076">
                  <c:v>2.5530939178146639E-2</c:v>
                </c:pt>
                <c:pt idx="3077">
                  <c:v>2.5532746288261521E-2</c:v>
                </c:pt>
                <c:pt idx="3078">
                  <c:v>2.5532740054154957E-2</c:v>
                </c:pt>
                <c:pt idx="3079">
                  <c:v>2.5532733833770749E-2</c:v>
                </c:pt>
                <c:pt idx="3080">
                  <c:v>2.5533632586243193E-2</c:v>
                </c:pt>
                <c:pt idx="3081">
                  <c:v>2.5532721434249339E-2</c:v>
                </c:pt>
                <c:pt idx="3082">
                  <c:v>2.5532715255058847E-2</c:v>
                </c:pt>
                <c:pt idx="3083">
                  <c:v>2.5532709089617356E-2</c:v>
                </c:pt>
                <c:pt idx="3084">
                  <c:v>2.5533607899290711E-2</c:v>
                </c:pt>
                <c:pt idx="3085">
                  <c:v>2.5532696800034671E-2</c:v>
                </c:pt>
                <c:pt idx="3086">
                  <c:v>2.5532690675866831E-2</c:v>
                </c:pt>
                <c:pt idx="3087">
                  <c:v>2.5532684565394703E-2</c:v>
                </c:pt>
                <c:pt idx="3088">
                  <c:v>2.5532678468698222E-2</c:v>
                </c:pt>
                <c:pt idx="3089">
                  <c:v>2.5533577349787784E-2</c:v>
                </c:pt>
                <c:pt idx="3090">
                  <c:v>2.553266631647233E-2</c:v>
                </c:pt>
                <c:pt idx="3091">
                  <c:v>2.5532660260996209E-2</c:v>
                </c:pt>
                <c:pt idx="3092">
                  <c:v>2.5532654219242445E-2</c:v>
                </c:pt>
                <c:pt idx="3093">
                  <c:v>2.5532648191211038E-2</c:v>
                </c:pt>
                <c:pt idx="3094">
                  <c:v>2.5532642176901987E-2</c:v>
                </c:pt>
                <c:pt idx="3095">
                  <c:v>2.553263617644852E-2</c:v>
                </c:pt>
                <c:pt idx="3096">
                  <c:v>2.5532630189637473E-2</c:v>
                </c:pt>
                <c:pt idx="3097">
                  <c:v>2.5533529185055581E-2</c:v>
                </c:pt>
                <c:pt idx="3098">
                  <c:v>2.5533523226262123E-2</c:v>
                </c:pt>
                <c:pt idx="3099">
                  <c:v>2.5532612311671699E-2</c:v>
                </c:pt>
                <c:pt idx="3100">
                  <c:v>2.5532606379856659E-2</c:v>
                </c:pt>
                <c:pt idx="3101">
                  <c:v>2.5532600461737331E-2</c:v>
                </c:pt>
                <c:pt idx="3102">
                  <c:v>2.5532594557420296E-2</c:v>
                </c:pt>
                <c:pt idx="3103">
                  <c:v>2.5533493638649762E-2</c:v>
                </c:pt>
                <c:pt idx="3104">
                  <c:v>2.553258278992665E-2</c:v>
                </c:pt>
                <c:pt idx="3105">
                  <c:v>2.553257692680333E-2</c:v>
                </c:pt>
                <c:pt idx="3106">
                  <c:v>2.5532571077375721E-2</c:v>
                </c:pt>
                <c:pt idx="3107">
                  <c:v>2.5532565241723759E-2</c:v>
                </c:pt>
                <c:pt idx="3108">
                  <c:v>2.553074710762715E-2</c:v>
                </c:pt>
                <c:pt idx="3109">
                  <c:v>2.5532553611666842E-2</c:v>
                </c:pt>
                <c:pt idx="3110">
                  <c:v>2.553254781723524E-2</c:v>
                </c:pt>
                <c:pt idx="3111">
                  <c:v>2.5532542036525996E-2</c:v>
                </c:pt>
                <c:pt idx="3112">
                  <c:v>2.5532536269592399E-2</c:v>
                </c:pt>
                <c:pt idx="3113">
                  <c:v>2.5532530516381158E-2</c:v>
                </c:pt>
                <c:pt idx="3114">
                  <c:v>2.5534334775981549E-2</c:v>
                </c:pt>
                <c:pt idx="3115">
                  <c:v>2.5533424029891005E-2</c:v>
                </c:pt>
                <c:pt idx="3116">
                  <c:v>2.5532513339188156E-2</c:v>
                </c:pt>
                <c:pt idx="3117">
                  <c:v>2.5533412620777352E-2</c:v>
                </c:pt>
                <c:pt idx="3118">
                  <c:v>2.5532501956426756E-2</c:v>
                </c:pt>
                <c:pt idx="3119">
                  <c:v>2.5532496285656237E-2</c:v>
                </c:pt>
                <c:pt idx="3120">
                  <c:v>2.5532490628634719E-2</c:v>
                </c:pt>
                <c:pt idx="3121">
                  <c:v>2.5532484985335557E-2</c:v>
                </c:pt>
                <c:pt idx="3122">
                  <c:v>2.5533384338560783E-2</c:v>
                </c:pt>
                <c:pt idx="3123">
                  <c:v>2.5532473739957595E-2</c:v>
                </c:pt>
                <c:pt idx="3124">
                  <c:v>2.5532468137932085E-2</c:v>
                </c:pt>
                <c:pt idx="3125">
                  <c:v>2.5532462549602286E-2</c:v>
                </c:pt>
                <c:pt idx="3126">
                  <c:v>2.5532456974994844E-2</c:v>
                </c:pt>
                <c:pt idx="3127">
                  <c:v>2.5532451414163049E-2</c:v>
                </c:pt>
                <c:pt idx="3128">
                  <c:v>2.553244586705361E-2</c:v>
                </c:pt>
                <c:pt idx="3129">
                  <c:v>2.5532440333666528E-2</c:v>
                </c:pt>
                <c:pt idx="3130">
                  <c:v>2.5532434814055094E-2</c:v>
                </c:pt>
                <c:pt idx="3131">
                  <c:v>2.5530616319846544E-2</c:v>
                </c:pt>
                <c:pt idx="3132">
                  <c:v>2.5532423816052585E-2</c:v>
                </c:pt>
                <c:pt idx="3133">
                  <c:v>2.5533323326845103E-2</c:v>
                </c:pt>
                <c:pt idx="3134">
                  <c:v>2.5532412872966148E-2</c:v>
                </c:pt>
                <c:pt idx="3135">
                  <c:v>2.5532407422019787E-2</c:v>
                </c:pt>
                <c:pt idx="3136">
                  <c:v>2.5533306975864534E-2</c:v>
                </c:pt>
                <c:pt idx="3137">
                  <c:v>2.5532396561374071E-2</c:v>
                </c:pt>
                <c:pt idx="3138">
                  <c:v>2.5532391151701361E-2</c:v>
                </c:pt>
                <c:pt idx="3139">
                  <c:v>2.5532385755751008E-2</c:v>
                </c:pt>
                <c:pt idx="3140">
                  <c:v>2.5532380373496366E-2</c:v>
                </c:pt>
                <c:pt idx="3141">
                  <c:v>2.5532375005017371E-2</c:v>
                </c:pt>
                <c:pt idx="3142">
                  <c:v>2.5532369650287379E-2</c:v>
                </c:pt>
                <c:pt idx="3143">
                  <c:v>2.5532364309279743E-2</c:v>
                </c:pt>
                <c:pt idx="3144">
                  <c:v>2.5532358981994463E-2</c:v>
                </c:pt>
                <c:pt idx="3145">
                  <c:v>2.5532353668484831E-2</c:v>
                </c:pt>
                <c:pt idx="3146">
                  <c:v>2.55323483687242E-2</c:v>
                </c:pt>
                <c:pt idx="3147">
                  <c:v>2.5532343082659281E-2</c:v>
                </c:pt>
                <c:pt idx="3148">
                  <c:v>2.5532337810316719E-2</c:v>
                </c:pt>
                <c:pt idx="3149">
                  <c:v>2.5533237550598997E-2</c:v>
                </c:pt>
                <c:pt idx="3150">
                  <c:v>2.5533232306433895E-2</c:v>
                </c:pt>
                <c:pt idx="3151">
                  <c:v>2.5532322075889624E-2</c:v>
                </c:pt>
                <c:pt idx="3152">
                  <c:v>2.5532316858543069E-2</c:v>
                </c:pt>
                <c:pt idx="3153">
                  <c:v>2.5532311654972162E-2</c:v>
                </c:pt>
                <c:pt idx="3154">
                  <c:v>2.553230646507032E-2</c:v>
                </c:pt>
                <c:pt idx="3155">
                  <c:v>2.5533206291463717E-2</c:v>
                </c:pt>
                <c:pt idx="3156">
                  <c:v>2.5532296126566933E-2</c:v>
                </c:pt>
                <c:pt idx="3157">
                  <c:v>2.5532290977912098E-2</c:v>
                </c:pt>
                <c:pt idx="3158">
                  <c:v>2.5532285843006264E-2</c:v>
                </c:pt>
                <c:pt idx="3159">
                  <c:v>2.5532280721849432E-2</c:v>
                </c:pt>
                <c:pt idx="3160">
                  <c:v>2.5533180620018747E-2</c:v>
                </c:pt>
                <c:pt idx="3161">
                  <c:v>2.5532270520756128E-2</c:v>
                </c:pt>
                <c:pt idx="3162">
                  <c:v>2.5532265440846302E-2</c:v>
                </c:pt>
                <c:pt idx="3163">
                  <c:v>2.5532260374632187E-2</c:v>
                </c:pt>
                <c:pt idx="3164">
                  <c:v>2.5532255322167074E-2</c:v>
                </c:pt>
                <c:pt idx="3165">
                  <c:v>2.5532250283424318E-2</c:v>
                </c:pt>
                <c:pt idx="3166">
                  <c:v>2.5532245258430564E-2</c:v>
                </c:pt>
                <c:pt idx="3167">
                  <c:v>2.5531333136332712E-2</c:v>
                </c:pt>
                <c:pt idx="3168">
                  <c:v>2.553042321895127E-2</c:v>
                </c:pt>
                <c:pt idx="3169">
                  <c:v>2.5530418239894104E-2</c:v>
                </c:pt>
                <c:pt idx="3170">
                  <c:v>2.5530412566272531E-2</c:v>
                </c:pt>
                <c:pt idx="3171">
                  <c:v>2.5530408322786968E-2</c:v>
                </c:pt>
                <c:pt idx="3172">
                  <c:v>2.5530403384896871E-2</c:v>
                </c:pt>
                <c:pt idx="3173">
                  <c:v>2.5530398460755777E-2</c:v>
                </c:pt>
                <c:pt idx="3174">
                  <c:v>2.5530392849884009E-2</c:v>
                </c:pt>
                <c:pt idx="3175">
                  <c:v>2.5530388653560721E-2</c:v>
                </c:pt>
                <c:pt idx="3176">
                  <c:v>2.5530383770586695E-2</c:v>
                </c:pt>
                <c:pt idx="3177">
                  <c:v>2.5530378901361672E-2</c:v>
                </c:pt>
                <c:pt idx="3178">
                  <c:v>2.5530374045805715E-2</c:v>
                </c:pt>
                <c:pt idx="3179">
                  <c:v>2.5530369204238568E-2</c:v>
                </c:pt>
                <c:pt idx="3180">
                  <c:v>2.5530364376180614E-2</c:v>
                </c:pt>
                <c:pt idx="3181">
                  <c:v>2.5530359561871663E-2</c:v>
                </c:pt>
                <c:pt idx="3182">
                  <c:v>2.5530353392326788E-2</c:v>
                </c:pt>
                <c:pt idx="3183">
                  <c:v>2.5530349974580702E-2</c:v>
                </c:pt>
                <c:pt idx="3184">
                  <c:v>2.5530345201518756E-2</c:v>
                </c:pt>
                <c:pt idx="3185">
                  <c:v>2.5530339763468746E-2</c:v>
                </c:pt>
                <c:pt idx="3186">
                  <c:v>2.553033569664187E-2</c:v>
                </c:pt>
                <c:pt idx="3187">
                  <c:v>2.5530330964746994E-2</c:v>
                </c:pt>
                <c:pt idx="3188">
                  <c:v>2.5530325573779322E-2</c:v>
                </c:pt>
                <c:pt idx="3189">
                  <c:v>2.5530321542204248E-2</c:v>
                </c:pt>
                <c:pt idx="3190">
                  <c:v>2.553031685171625E-2</c:v>
                </c:pt>
                <c:pt idx="3191">
                  <c:v>2.5530312174817382E-2</c:v>
                </c:pt>
                <c:pt idx="3192">
                  <c:v>2.5530307511507644E-2</c:v>
                </c:pt>
                <c:pt idx="3193">
                  <c:v>2.5530302862266652E-2</c:v>
                </c:pt>
                <c:pt idx="3194">
                  <c:v>2.5530298226534853E-2</c:v>
                </c:pt>
                <c:pt idx="3195">
                  <c:v>2.5530293604631993E-2</c:v>
                </c:pt>
                <c:pt idx="3196">
                  <c:v>2.5530288996318262E-2</c:v>
                </c:pt>
                <c:pt idx="3197">
                  <c:v>2.5530284401993342E-2</c:v>
                </c:pt>
                <c:pt idx="3198">
                  <c:v>2.5530279821337487E-2</c:v>
                </c:pt>
                <c:pt idx="3199">
                  <c:v>2.5530275254190826E-2</c:v>
                </c:pt>
                <c:pt idx="3200">
                  <c:v>2.5530270700953039E-2</c:v>
                </c:pt>
                <c:pt idx="3201">
                  <c:v>2.5530265514062123E-2</c:v>
                </c:pt>
                <c:pt idx="3202">
                  <c:v>2.5530260990320741E-2</c:v>
                </c:pt>
                <c:pt idx="3203">
                  <c:v>2.5530257123733691E-2</c:v>
                </c:pt>
                <c:pt idx="3204">
                  <c:v>2.5530252625491912E-2</c:v>
                </c:pt>
                <c:pt idx="3205">
                  <c:v>2.5530248140919198E-2</c:v>
                </c:pt>
                <c:pt idx="3206">
                  <c:v>2.5530243670095487E-2</c:v>
                </c:pt>
                <c:pt idx="3207">
                  <c:v>2.5530239212940842E-2</c:v>
                </c:pt>
                <c:pt idx="3208">
                  <c:v>2.553023413604194E-2</c:v>
                </c:pt>
                <c:pt idx="3209">
                  <c:v>2.5530230340118365E-2</c:v>
                </c:pt>
                <c:pt idx="3210">
                  <c:v>2.5530225924130789E-2</c:v>
                </c:pt>
                <c:pt idx="3211">
                  <c:v>2.5530221522052088E-2</c:v>
                </c:pt>
                <c:pt idx="3212">
                  <c:v>2.5530216507902992E-2</c:v>
                </c:pt>
                <c:pt idx="3213">
                  <c:v>2.5530212759141691E-2</c:v>
                </c:pt>
                <c:pt idx="3214">
                  <c:v>2.5530208398150123E-2</c:v>
                </c:pt>
                <c:pt idx="3215">
                  <c:v>2.5530204050987493E-2</c:v>
                </c:pt>
                <c:pt idx="3216">
                  <c:v>2.5530199717573865E-2</c:v>
                </c:pt>
                <c:pt idx="3217">
                  <c:v>2.5530195397909239E-2</c:v>
                </c:pt>
                <c:pt idx="3218">
                  <c:v>2.5530191091833743E-2</c:v>
                </c:pt>
                <c:pt idx="3219">
                  <c:v>2.5531091146184792E-2</c:v>
                </c:pt>
                <c:pt idx="3220">
                  <c:v>2.5530181911177507E-2</c:v>
                </c:pt>
                <c:pt idx="3221">
                  <c:v>2.5530177648427355E-2</c:v>
                </c:pt>
                <c:pt idx="3222">
                  <c:v>2.5530173399346268E-2</c:v>
                </c:pt>
                <c:pt idx="3223">
                  <c:v>2.553016916385431E-2</c:v>
                </c:pt>
                <c:pt idx="3224">
                  <c:v>2.5530164942511036E-2</c:v>
                </c:pt>
                <c:pt idx="3225">
                  <c:v>2.5530160734597018E-2</c:v>
                </c:pt>
                <c:pt idx="3226">
                  <c:v>2.5530156540511939E-2</c:v>
                </c:pt>
                <c:pt idx="3227">
                  <c:v>2.5530152360175862E-2</c:v>
                </c:pt>
                <c:pt idx="3228">
                  <c:v>2.5530148193588786E-2</c:v>
                </c:pt>
                <c:pt idx="3229">
                  <c:v>2.5530144040750713E-2</c:v>
                </c:pt>
                <c:pt idx="3230">
                  <c:v>2.5530139901501769E-2</c:v>
                </c:pt>
                <c:pt idx="3231">
                  <c:v>2.55301357761617E-2</c:v>
                </c:pt>
                <c:pt idx="3232">
                  <c:v>2.5530130492228409E-2</c:v>
                </c:pt>
                <c:pt idx="3233">
                  <c:v>2.553012639830321E-2</c:v>
                </c:pt>
                <c:pt idx="3234">
                  <c:v>2.5530122318047077E-2</c:v>
                </c:pt>
                <c:pt idx="3235">
                  <c:v>2.553011825146001E-2</c:v>
                </c:pt>
                <c:pt idx="3236">
                  <c:v>2.5530114198701881E-2</c:v>
                </c:pt>
                <c:pt idx="3237">
                  <c:v>2.5530110159692754E-2</c:v>
                </c:pt>
                <c:pt idx="3238">
                  <c:v>2.5530106134432629E-2</c:v>
                </c:pt>
                <c:pt idx="3239">
                  <c:v>2.5530102122841569E-2</c:v>
                </c:pt>
                <c:pt idx="3240">
                  <c:v>2.5530098124999512E-2</c:v>
                </c:pt>
                <c:pt idx="3241">
                  <c:v>2.5530094140986392E-2</c:v>
                </c:pt>
                <c:pt idx="3242">
                  <c:v>2.5530090170642339E-2</c:v>
                </c:pt>
                <c:pt idx="3243">
                  <c:v>2.5530086213967351E-2</c:v>
                </c:pt>
                <c:pt idx="3244">
                  <c:v>2.5530082271121302E-2</c:v>
                </c:pt>
                <c:pt idx="3245">
                  <c:v>2.5532793400602216E-2</c:v>
                </c:pt>
                <c:pt idx="3246">
                  <c:v>2.5530074426596272E-2</c:v>
                </c:pt>
                <c:pt idx="3247">
                  <c:v>2.5530070524837356E-2</c:v>
                </c:pt>
                <c:pt idx="3248">
                  <c:v>2.5530066636987314E-2</c:v>
                </c:pt>
                <c:pt idx="3249">
                  <c:v>2.5530062762886274E-2</c:v>
                </c:pt>
                <c:pt idx="3250">
                  <c:v>2.5530058902374364E-2</c:v>
                </c:pt>
                <c:pt idx="3251">
                  <c:v>2.5530055055611456E-2</c:v>
                </c:pt>
                <c:pt idx="3252">
                  <c:v>2.5530051222757422E-2</c:v>
                </c:pt>
                <c:pt idx="3253">
                  <c:v>2.5530047403492517E-2</c:v>
                </c:pt>
                <c:pt idx="3254">
                  <c:v>2.5530043597896679E-2</c:v>
                </c:pt>
                <c:pt idx="3255">
                  <c:v>2.5530039806129778E-2</c:v>
                </c:pt>
                <c:pt idx="3256">
                  <c:v>2.5530036028271752E-2</c:v>
                </c:pt>
                <c:pt idx="3257">
                  <c:v>2.5530032263922919E-2</c:v>
                </c:pt>
                <c:pt idx="3258">
                  <c:v>2.5530028513403025E-2</c:v>
                </c:pt>
                <c:pt idx="3259">
                  <c:v>2.5530024776632132E-2</c:v>
                </c:pt>
                <c:pt idx="3260">
                  <c:v>2.5530021053610241E-2</c:v>
                </c:pt>
                <c:pt idx="3261">
                  <c:v>2.553001734417748E-2</c:v>
                </c:pt>
                <c:pt idx="3262">
                  <c:v>2.5530013648573657E-2</c:v>
                </c:pt>
                <c:pt idx="3263">
                  <c:v>2.5530009966878708E-2</c:v>
                </c:pt>
                <c:pt idx="3264">
                  <c:v>2.5530006298692953E-2</c:v>
                </c:pt>
                <c:pt idx="3265">
                  <c:v>2.55300026442562E-2</c:v>
                </c:pt>
                <c:pt idx="3266">
                  <c:v>2.553180851109893E-2</c:v>
                </c:pt>
                <c:pt idx="3267">
                  <c:v>2.5529995376869508E-2</c:v>
                </c:pt>
                <c:pt idx="3268">
                  <c:v>2.5529991763599824E-2</c:v>
                </c:pt>
                <c:pt idx="3269">
                  <c:v>2.5529988164079143E-2</c:v>
                </c:pt>
                <c:pt idx="3270">
                  <c:v>2.5529982535701379E-2</c:v>
                </c:pt>
                <c:pt idx="3271">
                  <c:v>2.5531790531134746E-2</c:v>
                </c:pt>
                <c:pt idx="3272">
                  <c:v>2.552997744841079E-2</c:v>
                </c:pt>
                <c:pt idx="3273">
                  <c:v>2.5529973903886116E-2</c:v>
                </c:pt>
                <c:pt idx="3274">
                  <c:v>2.5529970373270316E-2</c:v>
                </c:pt>
                <c:pt idx="3275">
                  <c:v>2.5529966856163711E-2</c:v>
                </c:pt>
                <c:pt idx="3276">
                  <c:v>2.5529963352886043E-2</c:v>
                </c:pt>
                <c:pt idx="3277">
                  <c:v>2.5529959863437313E-2</c:v>
                </c:pt>
                <c:pt idx="3278">
                  <c:v>2.5529956387737585E-2</c:v>
                </c:pt>
                <c:pt idx="3279">
                  <c:v>2.5529952925626986E-2</c:v>
                </c:pt>
                <c:pt idx="3280">
                  <c:v>2.5529949477345326E-2</c:v>
                </c:pt>
                <c:pt idx="3281">
                  <c:v>2.5529946042732732E-2</c:v>
                </c:pt>
                <c:pt idx="3282">
                  <c:v>2.5529942622029012E-2</c:v>
                </c:pt>
                <c:pt idx="3283">
                  <c:v>2.5529939214834485E-2</c:v>
                </c:pt>
                <c:pt idx="3284">
                  <c:v>2.5529935821468897E-2</c:v>
                </c:pt>
                <c:pt idx="3285">
                  <c:v>2.5529932441932246E-2</c:v>
                </c:pt>
                <c:pt idx="3286">
                  <c:v>2.5533549358586427E-2</c:v>
                </c:pt>
                <c:pt idx="3287">
                  <c:v>2.5529925723946079E-2</c:v>
                </c:pt>
                <c:pt idx="3288">
                  <c:v>2.5529922385576498E-2</c:v>
                </c:pt>
                <c:pt idx="3289">
                  <c:v>2.5529919060955919E-2</c:v>
                </c:pt>
                <c:pt idx="3290">
                  <c:v>2.552991574992447E-2</c:v>
                </c:pt>
                <c:pt idx="3291">
                  <c:v>2.5529912452721959E-2</c:v>
                </c:pt>
                <c:pt idx="3292">
                  <c:v>2.5529909169348386E-2</c:v>
                </c:pt>
                <c:pt idx="3293">
                  <c:v>2.5529905899803751E-2</c:v>
                </c:pt>
                <c:pt idx="3294">
                  <c:v>2.5529902643688374E-2</c:v>
                </c:pt>
                <c:pt idx="3295">
                  <c:v>2.5529899401561806E-2</c:v>
                </c:pt>
                <c:pt idx="3296">
                  <c:v>2.5529896173104305E-2</c:v>
                </c:pt>
                <c:pt idx="3297">
                  <c:v>2.5532608130562906E-2</c:v>
                </c:pt>
                <c:pt idx="3298">
                  <c:v>2.55298897571965E-2</c:v>
                </c:pt>
                <c:pt idx="3299">
                  <c:v>2.5529886569986004E-2</c:v>
                </c:pt>
                <c:pt idx="3300">
                  <c:v>2.5529883396444575E-2</c:v>
                </c:pt>
                <c:pt idx="3301">
                  <c:v>2.5529880236572211E-2</c:v>
                </c:pt>
                <c:pt idx="3302">
                  <c:v>2.5529877090608721E-2</c:v>
                </c:pt>
                <c:pt idx="3303">
                  <c:v>2.5529873958234361E-2</c:v>
                </c:pt>
                <c:pt idx="3304">
                  <c:v>2.552987083968894E-2</c:v>
                </c:pt>
                <c:pt idx="3305">
                  <c:v>2.5529867734812584E-2</c:v>
                </c:pt>
                <c:pt idx="3306">
                  <c:v>2.5529864643765166E-2</c:v>
                </c:pt>
                <c:pt idx="3307">
                  <c:v>2.5529861566386813E-2</c:v>
                </c:pt>
                <c:pt idx="3308">
                  <c:v>2.5529858502757463E-2</c:v>
                </c:pt>
                <c:pt idx="3309">
                  <c:v>2.5529855452797179E-2</c:v>
                </c:pt>
                <c:pt idx="3310">
                  <c:v>2.5529852416825705E-2</c:v>
                </c:pt>
                <c:pt idx="3311">
                  <c:v>2.5529849394363424E-2</c:v>
                </c:pt>
                <c:pt idx="3312">
                  <c:v>2.5529846385650146E-2</c:v>
                </c:pt>
                <c:pt idx="3313">
                  <c:v>2.5529843390765805E-2</c:v>
                </c:pt>
                <c:pt idx="3314">
                  <c:v>2.552984040955053E-2</c:v>
                </c:pt>
                <c:pt idx="3315">
                  <c:v>2.5529837442164194E-2</c:v>
                </c:pt>
                <c:pt idx="3316">
                  <c:v>2.5529834488287051E-2</c:v>
                </c:pt>
                <c:pt idx="3317">
                  <c:v>2.5529831548398718E-2</c:v>
                </c:pt>
                <c:pt idx="3318">
                  <c:v>2.5531638309539417E-2</c:v>
                </c:pt>
                <c:pt idx="3319">
                  <c:v>2.5529825709549314E-2</c:v>
                </c:pt>
                <c:pt idx="3320">
                  <c:v>2.5529822810828051E-2</c:v>
                </c:pt>
                <c:pt idx="3321">
                  <c:v>2.5529819925775854E-2</c:v>
                </c:pt>
                <c:pt idx="3322">
                  <c:v>2.5533437446618734E-2</c:v>
                </c:pt>
                <c:pt idx="3323">
                  <c:v>2.5532529429077577E-2</c:v>
                </c:pt>
                <c:pt idx="3324">
                  <c:v>2.552981135319321E-2</c:v>
                </c:pt>
                <c:pt idx="3325">
                  <c:v>2.5529808523137021E-2</c:v>
                </c:pt>
                <c:pt idx="3326">
                  <c:v>2.5529805706669961E-2</c:v>
                </c:pt>
                <c:pt idx="3327">
                  <c:v>2.552980290403184E-2</c:v>
                </c:pt>
                <c:pt idx="3328">
                  <c:v>2.5529800115222656E-2</c:v>
                </c:pt>
                <c:pt idx="3329">
                  <c:v>2.5529797340162474E-2</c:v>
                </c:pt>
                <c:pt idx="3330">
                  <c:v>2.5529794578691423E-2</c:v>
                </c:pt>
                <c:pt idx="3331">
                  <c:v>2.5529791831129245E-2</c:v>
                </c:pt>
                <c:pt idx="3332">
                  <c:v>2.5529789097236133E-2</c:v>
                </c:pt>
                <c:pt idx="3333">
                  <c:v>2.5529786377092023E-2</c:v>
                </c:pt>
                <c:pt idx="3334">
                  <c:v>2.5529783670537043E-2</c:v>
                </c:pt>
                <c:pt idx="3335">
                  <c:v>2.5529780977970873E-2</c:v>
                </c:pt>
                <c:pt idx="3336">
                  <c:v>2.5529778298993833E-2</c:v>
                </c:pt>
                <c:pt idx="3337">
                  <c:v>2.5533396072978221E-2</c:v>
                </c:pt>
                <c:pt idx="3338">
                  <c:v>2.5529772982126886E-2</c:v>
                </c:pt>
                <c:pt idx="3339">
                  <c:v>2.5529770344556724E-2</c:v>
                </c:pt>
                <c:pt idx="3340">
                  <c:v>2.5529767720575691E-2</c:v>
                </c:pt>
                <c:pt idx="3341">
                  <c:v>2.5529765110263725E-2</c:v>
                </c:pt>
                <c:pt idx="3342">
                  <c:v>2.5529762513780696E-2</c:v>
                </c:pt>
                <c:pt idx="3343">
                  <c:v>2.5529759930966733E-2</c:v>
                </c:pt>
                <c:pt idx="3344">
                  <c:v>2.5529757361981709E-2</c:v>
                </c:pt>
                <c:pt idx="3345">
                  <c:v>2.5529754806585814E-2</c:v>
                </c:pt>
                <c:pt idx="3346">
                  <c:v>2.5529752265018857E-2</c:v>
                </c:pt>
                <c:pt idx="3347">
                  <c:v>2.5529749737200902E-2</c:v>
                </c:pt>
                <c:pt idx="3348">
                  <c:v>2.5529747223052013E-2</c:v>
                </c:pt>
                <c:pt idx="3349">
                  <c:v>2.5529744722652126E-2</c:v>
                </c:pt>
                <c:pt idx="3350">
                  <c:v>2.5529742236161113E-2</c:v>
                </c:pt>
                <c:pt idx="3351">
                  <c:v>2.5529739763259229E-2</c:v>
                </c:pt>
                <c:pt idx="3352">
                  <c:v>2.5529737304026412E-2</c:v>
                </c:pt>
                <c:pt idx="3353">
                  <c:v>2.5529734858702469E-2</c:v>
                </c:pt>
                <c:pt idx="3354">
                  <c:v>2.5529732427047591E-2</c:v>
                </c:pt>
                <c:pt idx="3355">
                  <c:v>2.552973000906178E-2</c:v>
                </c:pt>
                <c:pt idx="3356">
                  <c:v>2.5529727604904906E-2</c:v>
                </c:pt>
                <c:pt idx="3357">
                  <c:v>2.5529725214417098E-2</c:v>
                </c:pt>
                <c:pt idx="3358">
                  <c:v>2.5529722837758229E-2</c:v>
                </c:pt>
                <c:pt idx="3359">
                  <c:v>2.5529720474688489E-2</c:v>
                </c:pt>
                <c:pt idx="3360">
                  <c:v>2.5529718125527623E-2</c:v>
                </c:pt>
                <c:pt idx="3361">
                  <c:v>2.5529715790035823E-2</c:v>
                </c:pt>
                <c:pt idx="3362">
                  <c:v>2.5529713468293025E-2</c:v>
                </c:pt>
                <c:pt idx="3363">
                  <c:v>2.5529711160219293E-2</c:v>
                </c:pt>
                <c:pt idx="3364">
                  <c:v>2.5529708865974499E-2</c:v>
                </c:pt>
                <c:pt idx="3365">
                  <c:v>2.552970658539877E-2</c:v>
                </c:pt>
                <c:pt idx="3366">
                  <c:v>2.5529704318572044E-2</c:v>
                </c:pt>
                <c:pt idx="3367">
                  <c:v>2.552970206549432E-2</c:v>
                </c:pt>
                <c:pt idx="3368">
                  <c:v>2.5532415166478195E-2</c:v>
                </c:pt>
                <c:pt idx="3369">
                  <c:v>2.5529697600585877E-2</c:v>
                </c:pt>
                <c:pt idx="3370">
                  <c:v>2.5531505261380261E-2</c:v>
                </c:pt>
                <c:pt idx="3371">
                  <c:v>2.5529693190673441E-2</c:v>
                </c:pt>
                <c:pt idx="3372">
                  <c:v>2.5529691006260791E-2</c:v>
                </c:pt>
                <c:pt idx="3373">
                  <c:v>2.5529688835597142E-2</c:v>
                </c:pt>
                <c:pt idx="3374">
                  <c:v>2.5529686678682495E-2</c:v>
                </c:pt>
                <c:pt idx="3375">
                  <c:v>2.5532399588499288E-2</c:v>
                </c:pt>
                <c:pt idx="3376">
                  <c:v>2.5531492300467917E-2</c:v>
                </c:pt>
                <c:pt idx="3377">
                  <c:v>2.5532395352307891E-2</c:v>
                </c:pt>
                <c:pt idx="3378">
                  <c:v>2.5531488090129173E-2</c:v>
                </c:pt>
                <c:pt idx="3379">
                  <c:v>2.5531486005530013E-2</c:v>
                </c:pt>
                <c:pt idx="3380">
                  <c:v>2.553148393465321E-2</c:v>
                </c:pt>
                <c:pt idx="3381">
                  <c:v>2.5531481877578699E-2</c:v>
                </c:pt>
                <c:pt idx="3382">
                  <c:v>2.5532385002247082E-2</c:v>
                </c:pt>
                <c:pt idx="3383">
                  <c:v>2.5531477804596747E-2</c:v>
                </c:pt>
                <c:pt idx="3384">
                  <c:v>2.5531475788742597E-2</c:v>
                </c:pt>
                <c:pt idx="3385">
                  <c:v>2.5531473786584158E-2</c:v>
                </c:pt>
                <c:pt idx="3386">
                  <c:v>2.5531471798174721E-2</c:v>
                </c:pt>
                <c:pt idx="3387">
                  <c:v>2.5529658484515494E-2</c:v>
                </c:pt>
                <c:pt idx="3388">
                  <c:v>2.5531467862602852E-2</c:v>
                </c:pt>
                <c:pt idx="3389">
                  <c:v>2.553146591538713E-2</c:v>
                </c:pt>
                <c:pt idx="3390">
                  <c:v>2.5531463981973701E-2</c:v>
                </c:pt>
                <c:pt idx="3391">
                  <c:v>2.5531462062282628E-2</c:v>
                </c:pt>
                <c:pt idx="3392">
                  <c:v>2.553236533280101E-2</c:v>
                </c:pt>
                <c:pt idx="3393">
                  <c:v>2.5531458264067552E-2</c:v>
                </c:pt>
                <c:pt idx="3394">
                  <c:v>2.5531456385623486E-2</c:v>
                </c:pt>
                <c:pt idx="3395">
                  <c:v>2.5531454520848484E-2</c:v>
                </c:pt>
                <c:pt idx="3396">
                  <c:v>2.5532357849746834E-2</c:v>
                </c:pt>
                <c:pt idx="3397">
                  <c:v>2.5531450832598779E-2</c:v>
                </c:pt>
                <c:pt idx="3398">
                  <c:v>2.5531449009097429E-2</c:v>
                </c:pt>
                <c:pt idx="3399">
                  <c:v>2.5531447199318436E-2</c:v>
                </c:pt>
                <c:pt idx="3400">
                  <c:v>2.5531445403261799E-2</c:v>
                </c:pt>
                <c:pt idx="3401">
                  <c:v>2.5531443621007455E-2</c:v>
                </c:pt>
                <c:pt idx="3402">
                  <c:v>2.5531441852448822E-2</c:v>
                </c:pt>
                <c:pt idx="3403">
                  <c:v>2.5531440097612546E-2</c:v>
                </c:pt>
                <c:pt idx="3404">
                  <c:v>2.5531438356551917E-2</c:v>
                </c:pt>
                <c:pt idx="3405">
                  <c:v>2.5531436629213644E-2</c:v>
                </c:pt>
                <c:pt idx="3406">
                  <c:v>2.5531434915597728E-2</c:v>
                </c:pt>
                <c:pt idx="3407">
                  <c:v>2.5531433215730814E-2</c:v>
                </c:pt>
                <c:pt idx="3408">
                  <c:v>2.5531431529612902E-2</c:v>
                </c:pt>
                <c:pt idx="3409">
                  <c:v>2.553233504826613E-2</c:v>
                </c:pt>
                <c:pt idx="3410">
                  <c:v>2.5532333390492212E-2</c:v>
                </c:pt>
                <c:pt idx="3411">
                  <c:v>2.5531426553673242E-2</c:v>
                </c:pt>
                <c:pt idx="3412">
                  <c:v>2.5531424922577983E-2</c:v>
                </c:pt>
                <c:pt idx="3413">
                  <c:v>2.5531423305125145E-2</c:v>
                </c:pt>
                <c:pt idx="3414">
                  <c:v>2.5531421701474599E-2</c:v>
                </c:pt>
                <c:pt idx="3415">
                  <c:v>2.5532325307717763E-2</c:v>
                </c:pt>
                <c:pt idx="3416">
                  <c:v>2.5531418535340578E-2</c:v>
                </c:pt>
                <c:pt idx="3417">
                  <c:v>2.5531416972883747E-2</c:v>
                </c:pt>
                <c:pt idx="3418">
                  <c:v>2.5531415424149273E-2</c:v>
                </c:pt>
                <c:pt idx="3419">
                  <c:v>2.5531413889190446E-2</c:v>
                </c:pt>
                <c:pt idx="3420">
                  <c:v>2.5529601447020767E-2</c:v>
                </c:pt>
                <c:pt idx="3421">
                  <c:v>2.5531410860466508E-2</c:v>
                </c:pt>
                <c:pt idx="3422">
                  <c:v>2.5531409366754687E-2</c:v>
                </c:pt>
                <c:pt idx="3423">
                  <c:v>2.5531407886711932E-2</c:v>
                </c:pt>
                <c:pt idx="3424">
                  <c:v>2.5531406420444824E-2</c:v>
                </c:pt>
                <c:pt idx="3425">
                  <c:v>2.5531404967900073E-2</c:v>
                </c:pt>
                <c:pt idx="3426">
                  <c:v>2.5533213983610636E-2</c:v>
                </c:pt>
                <c:pt idx="3427">
                  <c:v>2.5532307310733859E-2</c:v>
                </c:pt>
                <c:pt idx="3428">
                  <c:v>2.5531400692759831E-2</c:v>
                </c:pt>
                <c:pt idx="3429">
                  <c:v>2.5532304503639303E-2</c:v>
                </c:pt>
                <c:pt idx="3430">
                  <c:v>2.5531397911358056E-2</c:v>
                </c:pt>
                <c:pt idx="3431">
                  <c:v>2.5531396541254026E-2</c:v>
                </c:pt>
                <c:pt idx="3432">
                  <c:v>2.5531395184898997E-2</c:v>
                </c:pt>
                <c:pt idx="3433">
                  <c:v>2.5531393842266326E-2</c:v>
                </c:pt>
                <c:pt idx="3434">
                  <c:v>2.5532297726280628E-2</c:v>
                </c:pt>
                <c:pt idx="3435">
                  <c:v>2.5531391198274633E-2</c:v>
                </c:pt>
                <c:pt idx="3436">
                  <c:v>2.5531389896862322E-2</c:v>
                </c:pt>
                <c:pt idx="3437">
                  <c:v>2.5531388609225658E-2</c:v>
                </c:pt>
                <c:pt idx="3438">
                  <c:v>2.5531387335311351E-2</c:v>
                </c:pt>
                <c:pt idx="3439">
                  <c:v>2.5531386075146045E-2</c:v>
                </c:pt>
                <c:pt idx="3440">
                  <c:v>2.5531384828703096E-2</c:v>
                </c:pt>
                <c:pt idx="3441">
                  <c:v>2.553138359600915E-2</c:v>
                </c:pt>
                <c:pt idx="3442">
                  <c:v>2.5529571374276472E-2</c:v>
                </c:pt>
                <c:pt idx="3443">
                  <c:v>2.5531381171868262E-2</c:v>
                </c:pt>
                <c:pt idx="3444">
                  <c:v>2.553137998042132E-2</c:v>
                </c:pt>
                <c:pt idx="3445">
                  <c:v>2.5532284025380214E-2</c:v>
                </c:pt>
                <c:pt idx="3446">
                  <c:v>2.5531377638694508E-2</c:v>
                </c:pt>
                <c:pt idx="3447">
                  <c:v>2.5531376488414637E-2</c:v>
                </c:pt>
                <c:pt idx="3448">
                  <c:v>2.5532280577318378E-2</c:v>
                </c:pt>
                <c:pt idx="3449">
                  <c:v>2.5531374229128545E-2</c:v>
                </c:pt>
                <c:pt idx="3450">
                  <c:v>2.553137312014897E-2</c:v>
                </c:pt>
                <c:pt idx="3451">
                  <c:v>2.5531372024838461E-2</c:v>
                </c:pt>
                <c:pt idx="3452">
                  <c:v>2.5531370943276954E-2</c:v>
                </c:pt>
                <c:pt idx="3453">
                  <c:v>2.5531369875464449E-2</c:v>
                </c:pt>
                <c:pt idx="3454">
                  <c:v>2.5531368821427591E-2</c:v>
                </c:pt>
                <c:pt idx="3455">
                  <c:v>2.5531367781086445E-2</c:v>
                </c:pt>
                <c:pt idx="3456">
                  <c:v>2.55313667544943E-2</c:v>
                </c:pt>
                <c:pt idx="3457">
                  <c:v>2.5531365741651157E-2</c:v>
                </c:pt>
                <c:pt idx="3458">
                  <c:v>2.5531364742530371E-2</c:v>
                </c:pt>
                <c:pt idx="3459">
                  <c:v>2.5531363757185233E-2</c:v>
                </c:pt>
                <c:pt idx="3460">
                  <c:v>2.553136278556245E-2</c:v>
                </c:pt>
                <c:pt idx="3461">
                  <c:v>2.553226706486722E-2</c:v>
                </c:pt>
                <c:pt idx="3462">
                  <c:v>2.5532266121621738E-2</c:v>
                </c:pt>
                <c:pt idx="3463">
                  <c:v>2.5531359953108179E-2</c:v>
                </c:pt>
                <c:pt idx="3464">
                  <c:v>2.5531359036428114E-2</c:v>
                </c:pt>
                <c:pt idx="3465">
                  <c:v>2.5531358133470405E-2</c:v>
                </c:pt>
                <c:pt idx="3466">
                  <c:v>2.5531357244341635E-2</c:v>
                </c:pt>
                <c:pt idx="3467">
                  <c:v>2.5532261611589391E-2</c:v>
                </c:pt>
                <c:pt idx="3468">
                  <c:v>2.5531355507197873E-2</c:v>
                </c:pt>
                <c:pt idx="3469">
                  <c:v>2.5531354659182881E-2</c:v>
                </c:pt>
                <c:pt idx="3470">
                  <c:v>2.5531353824996827E-2</c:v>
                </c:pt>
                <c:pt idx="3471">
                  <c:v>2.5531353004506485E-2</c:v>
                </c:pt>
                <c:pt idx="3472">
                  <c:v>2.5532257445062267E-2</c:v>
                </c:pt>
                <c:pt idx="3473">
                  <c:v>2.5531351404746161E-2</c:v>
                </c:pt>
                <c:pt idx="3474">
                  <c:v>2.5531350625476179E-2</c:v>
                </c:pt>
                <c:pt idx="3475">
                  <c:v>2.5531349859955199E-2</c:v>
                </c:pt>
                <c:pt idx="3476">
                  <c:v>2.5531349108156576E-2</c:v>
                </c:pt>
                <c:pt idx="3477">
                  <c:v>2.55313483701336E-2</c:v>
                </c:pt>
                <c:pt idx="3478">
                  <c:v>2.5531347645806335E-2</c:v>
                </c:pt>
                <c:pt idx="3479">
                  <c:v>2.5530441423589068E-2</c:v>
                </c:pt>
                <c:pt idx="3480">
                  <c:v>2.5529535562283101E-2</c:v>
                </c:pt>
                <c:pt idx="3481">
                  <c:v>2.552953488322629E-2</c:v>
                </c:pt>
                <c:pt idx="3482">
                  <c:v>2.552953412407355E-2</c:v>
                </c:pt>
                <c:pt idx="3483">
                  <c:v>2.5529533566439611E-2</c:v>
                </c:pt>
                <c:pt idx="3484">
                  <c:v>2.5529532928469933E-2</c:v>
                </c:pt>
                <c:pt idx="3485">
                  <c:v>2.552953230440913E-2</c:v>
                </c:pt>
                <c:pt idx="3486">
                  <c:v>2.5529531607846323E-2</c:v>
                </c:pt>
                <c:pt idx="3487">
                  <c:v>2.5529531097454594E-2</c:v>
                </c:pt>
                <c:pt idx="3488">
                  <c:v>2.5529530514480925E-2</c:v>
                </c:pt>
                <c:pt idx="3489">
                  <c:v>2.552952994541613E-2</c:v>
                </c:pt>
                <c:pt idx="3490">
                  <c:v>2.55295293900204E-2</c:v>
                </c:pt>
                <c:pt idx="3491">
                  <c:v>2.5529528848213801E-2</c:v>
                </c:pt>
                <c:pt idx="3492">
                  <c:v>2.5529528320236139E-2</c:v>
                </c:pt>
                <c:pt idx="3493">
                  <c:v>2.5529527661802831E-2</c:v>
                </c:pt>
                <c:pt idx="3494">
                  <c:v>2.552952730576763E-2</c:v>
                </c:pt>
                <c:pt idx="3495">
                  <c:v>2.5529526818957038E-2</c:v>
                </c:pt>
                <c:pt idx="3496">
                  <c:v>2.5529526345895448E-2</c:v>
                </c:pt>
                <c:pt idx="3497">
                  <c:v>2.5529525822154397E-2</c:v>
                </c:pt>
                <c:pt idx="3498">
                  <c:v>2.552952544109921E-2</c:v>
                </c:pt>
                <c:pt idx="3499">
                  <c:v>2.5529525009364562E-2</c:v>
                </c:pt>
                <c:pt idx="3500">
                  <c:v>2.5529524532785786E-2</c:v>
                </c:pt>
                <c:pt idx="3501">
                  <c:v>2.5529524187142272E-2</c:v>
                </c:pt>
                <c:pt idx="3502">
                  <c:v>2.5529523796494757E-2</c:v>
                </c:pt>
                <c:pt idx="3503">
                  <c:v>2.5529523419756117E-2</c:v>
                </c:pt>
                <c:pt idx="3504">
                  <c:v>2.5529523056606607E-2</c:v>
                </c:pt>
                <c:pt idx="3505">
                  <c:v>2.5529522707286034E-2</c:v>
                </c:pt>
                <c:pt idx="3506">
                  <c:v>2.5529522371634528E-2</c:v>
                </c:pt>
                <c:pt idx="3507">
                  <c:v>2.5529522049891895E-2</c:v>
                </c:pt>
                <c:pt idx="3508">
                  <c:v>2.5529521741658456E-2</c:v>
                </c:pt>
                <c:pt idx="3509">
                  <c:v>2.5529521447333892E-2</c:v>
                </c:pt>
                <c:pt idx="3510">
                  <c:v>2.5529521166598457E-2</c:v>
                </c:pt>
                <c:pt idx="3511">
                  <c:v>2.5529520899771896E-2</c:v>
                </c:pt>
                <c:pt idx="3512">
                  <c:v>2.5529520646534465E-2</c:v>
                </c:pt>
                <c:pt idx="3513">
                  <c:v>2.5529520374032444E-2</c:v>
                </c:pt>
                <c:pt idx="3514">
                  <c:v>2.5529520150211482E-2</c:v>
                </c:pt>
                <c:pt idx="3515">
                  <c:v>2.5529519969555992E-2</c:v>
                </c:pt>
                <c:pt idx="3516">
                  <c:v>2.5529519771154696E-2</c:v>
                </c:pt>
                <c:pt idx="3517">
                  <c:v>2.5529519586742211E-2</c:v>
                </c:pt>
                <c:pt idx="3518">
                  <c:v>2.5529519416078728E-2</c:v>
                </c:pt>
                <c:pt idx="3519">
                  <c:v>2.5529519259004374E-2</c:v>
                </c:pt>
                <c:pt idx="3520">
                  <c:v>2.5529519096414433E-2</c:v>
                </c:pt>
                <c:pt idx="3521">
                  <c:v>2.5529518986262545E-2</c:v>
                </c:pt>
                <c:pt idx="3522">
                  <c:v>2.5529518870435197E-2</c:v>
                </c:pt>
                <c:pt idx="3523">
                  <c:v>2.5529518768436787E-2</c:v>
                </c:pt>
                <c:pt idx="3524">
                  <c:v>2.5529518668516715E-2</c:v>
                </c:pt>
                <c:pt idx="3525">
                  <c:v>2.5529518605527102E-2</c:v>
                </c:pt>
                <c:pt idx="3526">
                  <c:v>2.5529518544695762E-2</c:v>
                </c:pt>
                <c:pt idx="3527">
                  <c:v>2.5529518497453552E-2</c:v>
                </c:pt>
                <c:pt idx="3528">
                  <c:v>2.5529518464040279E-2</c:v>
                </c:pt>
                <c:pt idx="3529">
                  <c:v>2.5529518444455945E-2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226880"/>
        <c:axId val="607240960"/>
      </c:lineChart>
      <c:dateAx>
        <c:axId val="60722688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409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724096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722688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1.1089999999999904E-2</c:v>
                </c:pt>
                <c:pt idx="1">
                  <c:v>1.1104922262918345E-2</c:v>
                </c:pt>
                <c:pt idx="2">
                  <c:v>1.1119923540753144E-2</c:v>
                </c:pt>
                <c:pt idx="3">
                  <c:v>1.1172410674726265E-2</c:v>
                </c:pt>
                <c:pt idx="4">
                  <c:v>1.1210972818513474E-2</c:v>
                </c:pt>
                <c:pt idx="5">
                  <c:v>1.1226218335564447E-2</c:v>
                </c:pt>
                <c:pt idx="6">
                  <c:v>1.1232219971906945E-2</c:v>
                </c:pt>
                <c:pt idx="7">
                  <c:v>1.1302086607619794E-2</c:v>
                </c:pt>
                <c:pt idx="8">
                  <c:v>1.1317111145495919E-2</c:v>
                </c:pt>
                <c:pt idx="9">
                  <c:v>1.1332060223462247E-2</c:v>
                </c:pt>
                <c:pt idx="10">
                  <c:v>1.1363575176301401E-2</c:v>
                </c:pt>
                <c:pt idx="11">
                  <c:v>1.1369939839501866E-2</c:v>
                </c:pt>
                <c:pt idx="12">
                  <c:v>1.1405287330800717E-2</c:v>
                </c:pt>
                <c:pt idx="13">
                  <c:v>1.1419551810310213E-2</c:v>
                </c:pt>
                <c:pt idx="14">
                  <c:v>1.1433663544556279E-2</c:v>
                </c:pt>
                <c:pt idx="15">
                  <c:v>1.1468239680980111E-2</c:v>
                </c:pt>
                <c:pt idx="16">
                  <c:v>1.1474903936974441E-2</c:v>
                </c:pt>
                <c:pt idx="17">
                  <c:v>1.1514507848010577E-2</c:v>
                </c:pt>
                <c:pt idx="18">
                  <c:v>1.1514507848010577E-2</c:v>
                </c:pt>
                <c:pt idx="19">
                  <c:v>1.1527241129137998E-2</c:v>
                </c:pt>
                <c:pt idx="20">
                  <c:v>1.1549999999986174E-2</c:v>
                </c:pt>
                <c:pt idx="21">
                  <c:v>1.1556951695349101E-2</c:v>
                </c:pt>
                <c:pt idx="22">
                  <c:v>1.1587094852056491E-2</c:v>
                </c:pt>
                <c:pt idx="23">
                  <c:v>1.1598289718316283E-2</c:v>
                </c:pt>
                <c:pt idx="24">
                  <c:v>1.1609251795908607E-2</c:v>
                </c:pt>
                <c:pt idx="25">
                  <c:v>1.1626463516614552E-2</c:v>
                </c:pt>
                <c:pt idx="26">
                  <c:v>1.163658184725095E-2</c:v>
                </c:pt>
                <c:pt idx="27">
                  <c:v>1.166107712605007E-2</c:v>
                </c:pt>
                <c:pt idx="28">
                  <c:v>1.1670946545162634E-2</c:v>
                </c:pt>
                <c:pt idx="29">
                  <c:v>1.1680684540032123E-2</c:v>
                </c:pt>
                <c:pt idx="30">
                  <c:v>1.1694476943275614E-2</c:v>
                </c:pt>
                <c:pt idx="31">
                  <c:v>1.1701847200232646E-2</c:v>
                </c:pt>
                <c:pt idx="32">
                  <c:v>1.1727910087339399E-2</c:v>
                </c:pt>
                <c:pt idx="33">
                  <c:v>1.1737163706859878E-2</c:v>
                </c:pt>
                <c:pt idx="34">
                  <c:v>1.1746387297506544E-2</c:v>
                </c:pt>
                <c:pt idx="35">
                  <c:v>1.1758981277347565E-2</c:v>
                </c:pt>
                <c:pt idx="36">
                  <c:v>1.1766485574008069E-2</c:v>
                </c:pt>
                <c:pt idx="37">
                  <c:v>1.1801909560354857E-2</c:v>
                </c:pt>
                <c:pt idx="38">
                  <c:v>1.1801909560354857E-2</c:v>
                </c:pt>
                <c:pt idx="39">
                  <c:v>1.1811328622870378E-2</c:v>
                </c:pt>
                <c:pt idx="40">
                  <c:v>1.182715330228087E-2</c:v>
                </c:pt>
                <c:pt idx="41">
                  <c:v>1.1834743810976905E-2</c:v>
                </c:pt>
                <c:pt idx="42">
                  <c:v>1.1860000000226563E-2</c:v>
                </c:pt>
                <c:pt idx="43">
                  <c:v>1.1870136981413917E-2</c:v>
                </c:pt>
                <c:pt idx="44">
                  <c:v>1.1880419502090803E-2</c:v>
                </c:pt>
                <c:pt idx="45">
                  <c:v>1.1896781812567786E-2</c:v>
                </c:pt>
                <c:pt idx="46">
                  <c:v>1.1904452170707619E-2</c:v>
                </c:pt>
                <c:pt idx="47">
                  <c:v>1.1930678092965148E-2</c:v>
                </c:pt>
                <c:pt idx="48">
                  <c:v>1.1941669296335281E-2</c:v>
                </c:pt>
                <c:pt idx="49">
                  <c:v>1.1952799671315758E-2</c:v>
                </c:pt>
                <c:pt idx="50">
                  <c:v>1.1964068676864304E-2</c:v>
                </c:pt>
                <c:pt idx="51">
                  <c:v>1.1983543120723776E-2</c:v>
                </c:pt>
                <c:pt idx="52">
                  <c:v>1.2010520185050107E-2</c:v>
                </c:pt>
                <c:pt idx="53">
                  <c:v>1.2022474228948204E-2</c:v>
                </c:pt>
                <c:pt idx="54">
                  <c:v>1.203456365783522E-2</c:v>
                </c:pt>
                <c:pt idx="55">
                  <c:v>1.2046787930886125E-2</c:v>
                </c:pt>
                <c:pt idx="56">
                  <c:v>1.2069627683322499E-2</c:v>
                </c:pt>
                <c:pt idx="57">
                  <c:v>1.2097022649199566E-2</c:v>
                </c:pt>
                <c:pt idx="58">
                  <c:v>1.2109913031654601E-2</c:v>
                </c:pt>
                <c:pt idx="59">
                  <c:v>1.2122935013888159E-2</c:v>
                </c:pt>
                <c:pt idx="60">
                  <c:v>1.2136088055256771E-2</c:v>
                </c:pt>
                <c:pt idx="61">
                  <c:v>1.2162521473731052E-2</c:v>
                </c:pt>
                <c:pt idx="62">
                  <c:v>1.2189999999998445E-2</c:v>
                </c:pt>
                <c:pt idx="63">
                  <c:v>1.2203799395670397E-2</c:v>
                </c:pt>
                <c:pt idx="64">
                  <c:v>1.2217721611999225E-2</c:v>
                </c:pt>
                <c:pt idx="65">
                  <c:v>1.2231761113155165E-2</c:v>
                </c:pt>
                <c:pt idx="66">
                  <c:v>1.2303524118122241E-2</c:v>
                </c:pt>
                <c:pt idx="67">
                  <c:v>1.2318151060324562E-2</c:v>
                </c:pt>
                <c:pt idx="68">
                  <c:v>1.2332856528679917E-2</c:v>
                </c:pt>
                <c:pt idx="69">
                  <c:v>1.2365179646751172E-2</c:v>
                </c:pt>
                <c:pt idx="70">
                  <c:v>1.2392352896094921E-2</c:v>
                </c:pt>
                <c:pt idx="71">
                  <c:v>1.240736791680115E-2</c:v>
                </c:pt>
                <c:pt idx="72">
                  <c:v>1.2422428230065905E-2</c:v>
                </c:pt>
                <c:pt idx="73">
                  <c:v>1.2437528295827406E-2</c:v>
                </c:pt>
                <c:pt idx="74">
                  <c:v>1.2471084565191056E-2</c:v>
                </c:pt>
                <c:pt idx="75">
                  <c:v>1.2498215271020695E-2</c:v>
                </c:pt>
                <c:pt idx="76">
                  <c:v>1.2513430986728583E-2</c:v>
                </c:pt>
                <c:pt idx="77">
                  <c:v>1.2528653207573721E-2</c:v>
                </c:pt>
                <c:pt idx="78">
                  <c:v>1.2580659435243136E-2</c:v>
                </c:pt>
                <c:pt idx="79">
                  <c:v>1.2586650213069315E-2</c:v>
                </c:pt>
                <c:pt idx="80">
                  <c:v>1.2604667892909885E-2</c:v>
                </c:pt>
                <c:pt idx="81">
                  <c:v>1.2619812742287325E-2</c:v>
                </c:pt>
                <c:pt idx="82">
                  <c:v>1.2634925292895954E-2</c:v>
                </c:pt>
                <c:pt idx="83">
                  <c:v>1.2649999999980325E-2</c:v>
                </c:pt>
                <c:pt idx="84">
                  <c:v>1.2682615463159181E-2</c:v>
                </c:pt>
                <c:pt idx="85">
                  <c:v>1.2709889117971062E-2</c:v>
                </c:pt>
                <c:pt idx="86">
                  <c:v>1.27247673257275E-2</c:v>
                </c:pt>
                <c:pt idx="87">
                  <c:v>1.2739611745203053E-2</c:v>
                </c:pt>
                <c:pt idx="88">
                  <c:v>1.2754424296812452E-2</c:v>
                </c:pt>
                <c:pt idx="89">
                  <c:v>1.2760767291139868E-2</c:v>
                </c:pt>
                <c:pt idx="90">
                  <c:v>1.2828076259545842E-2</c:v>
                </c:pt>
                <c:pt idx="91">
                  <c:v>1.2842737939186076E-2</c:v>
                </c:pt>
                <c:pt idx="92">
                  <c:v>1.2857381197112402E-2</c:v>
                </c:pt>
                <c:pt idx="93">
                  <c:v>1.2888041796659214E-2</c:v>
                </c:pt>
                <c:pt idx="94">
                  <c:v>1.2915808440123057E-2</c:v>
                </c:pt>
                <c:pt idx="95">
                  <c:v>1.2930388411803441E-2</c:v>
                </c:pt>
                <c:pt idx="96">
                  <c:v>1.2944961491489562E-2</c:v>
                </c:pt>
                <c:pt idx="97">
                  <c:v>1.2959529601196186E-2</c:v>
                </c:pt>
                <c:pt idx="98">
                  <c:v>1.2989689523087213E-2</c:v>
                </c:pt>
                <c:pt idx="99">
                  <c:v>1.3017790784433785E-2</c:v>
                </c:pt>
                <c:pt idx="100">
                  <c:v>1.3032362878379321E-2</c:v>
                </c:pt>
                <c:pt idx="101">
                  <c:v>1.3046941536785175E-2</c:v>
                </c:pt>
                <c:pt idx="102">
                  <c:v>1.30615286824508E-2</c:v>
                </c:pt>
                <c:pt idx="103">
                  <c:v>1.3091501190768373E-2</c:v>
                </c:pt>
                <c:pt idx="104">
                  <c:v>1.3119999999905933E-2</c:v>
                </c:pt>
                <c:pt idx="105">
                  <c:v>1.3134654075128687E-2</c:v>
                </c:pt>
                <c:pt idx="106">
                  <c:v>1.3149319992583841E-2</c:v>
                </c:pt>
                <c:pt idx="107">
                  <c:v>1.3163995077828155E-2</c:v>
                </c:pt>
                <c:pt idx="108">
                  <c:v>1.320151631987751E-2</c:v>
                </c:pt>
                <c:pt idx="109">
                  <c:v>1.3237414404423685E-2</c:v>
                </c:pt>
                <c:pt idx="110">
                  <c:v>1.3252088324323355E-2</c:v>
                </c:pt>
                <c:pt idx="111">
                  <c:v>1.3266752686518481E-2</c:v>
                </c:pt>
                <c:pt idx="112">
                  <c:v>1.3296385910656027E-2</c:v>
                </c:pt>
                <c:pt idx="113">
                  <c:v>1.3325261041937103E-2</c:v>
                </c:pt>
                <c:pt idx="114">
                  <c:v>1.3339837477006702E-2</c:v>
                </c:pt>
                <c:pt idx="115">
                  <c:v>1.3354388297841184E-2</c:v>
                </c:pt>
                <c:pt idx="116">
                  <c:v>1.3368910827810125E-2</c:v>
                </c:pt>
                <c:pt idx="117">
                  <c:v>1.3397996216117211E-2</c:v>
                </c:pt>
                <c:pt idx="118">
                  <c:v>1.3426664501071762E-2</c:v>
                </c:pt>
                <c:pt idx="119">
                  <c:v>1.3441005421920414E-2</c:v>
                </c:pt>
                <c:pt idx="120">
                  <c:v>1.3455301988932517E-2</c:v>
                </c:pt>
                <c:pt idx="121">
                  <c:v>1.3469551524424462E-2</c:v>
                </c:pt>
                <c:pt idx="122">
                  <c:v>1.3497835920097595E-2</c:v>
                </c:pt>
                <c:pt idx="123">
                  <c:v>1.3526025792421846E-2</c:v>
                </c:pt>
                <c:pt idx="124">
                  <c:v>1.3539999999984786E-2</c:v>
                </c:pt>
                <c:pt idx="125">
                  <c:v>1.3553912071848841E-2</c:v>
                </c:pt>
                <c:pt idx="126">
                  <c:v>1.3567764154177583E-2</c:v>
                </c:pt>
                <c:pt idx="127">
                  <c:v>1.3595085614101898E-2</c:v>
                </c:pt>
                <c:pt idx="128">
                  <c:v>1.3622634816187898E-2</c:v>
                </c:pt>
                <c:pt idx="129">
                  <c:v>1.3636233623451063E-2</c:v>
                </c:pt>
                <c:pt idx="130">
                  <c:v>1.3649791111474472E-2</c:v>
                </c:pt>
                <c:pt idx="131">
                  <c:v>1.3663310392591528E-2</c:v>
                </c:pt>
                <c:pt idx="132">
                  <c:v>1.3690015606147179E-2</c:v>
                </c:pt>
                <c:pt idx="133">
                  <c:v>1.3730442638336169E-2</c:v>
                </c:pt>
                <c:pt idx="134">
                  <c:v>1.3730442638336169E-2</c:v>
                </c:pt>
                <c:pt idx="135">
                  <c:v>1.3743798046650995E-2</c:v>
                </c:pt>
                <c:pt idx="136">
                  <c:v>1.3757137039186837E-2</c:v>
                </c:pt>
                <c:pt idx="137">
                  <c:v>1.3783665257014643E-2</c:v>
                </c:pt>
                <c:pt idx="138">
                  <c:v>1.381039112787592E-2</c:v>
                </c:pt>
                <c:pt idx="139">
                  <c:v>1.3823694750223011E-2</c:v>
                </c:pt>
                <c:pt idx="140">
                  <c:v>1.3837000641435965E-2</c:v>
                </c:pt>
                <c:pt idx="141">
                  <c:v>1.3850311916202908E-2</c:v>
                </c:pt>
                <c:pt idx="142">
                  <c:v>1.3877096798727825E-2</c:v>
                </c:pt>
                <c:pt idx="143">
                  <c:v>1.3903673150380965E-2</c:v>
                </c:pt>
                <c:pt idx="144">
                  <c:v>1.3917058069053344E-2</c:v>
                </c:pt>
                <c:pt idx="145">
                  <c:v>1.3930467062902206E-2</c:v>
                </c:pt>
                <c:pt idx="146">
                  <c:v>1.3943903247784713E-2</c:v>
                </c:pt>
                <c:pt idx="147">
                  <c:v>1.3971372864248625E-2</c:v>
                </c:pt>
                <c:pt idx="148">
                  <c:v>1.3997982220742085E-2</c:v>
                </c:pt>
                <c:pt idx="149">
                  <c:v>1.4011601104612584E-2</c:v>
                </c:pt>
                <c:pt idx="150">
                  <c:v>1.4025265878251781E-2</c:v>
                </c:pt>
                <c:pt idx="151">
                  <c:v>1.4038979658725513E-2</c:v>
                </c:pt>
                <c:pt idx="152">
                  <c:v>1.4067556490823498E-2</c:v>
                </c:pt>
                <c:pt idx="153">
                  <c:v>1.4094387196522834E-2</c:v>
                </c:pt>
                <c:pt idx="154">
                  <c:v>1.4108392773424903E-2</c:v>
                </c:pt>
                <c:pt idx="155">
                  <c:v>1.4122466063343971E-2</c:v>
                </c:pt>
                <c:pt idx="156">
                  <c:v>1.4136610184625734E-2</c:v>
                </c:pt>
                <c:pt idx="157">
                  <c:v>1.4166711134684731E-2</c:v>
                </c:pt>
                <c:pt idx="158">
                  <c:v>1.4193957357025468E-2</c:v>
                </c:pt>
                <c:pt idx="159">
                  <c:v>1.4208502417068872E-2</c:v>
                </c:pt>
                <c:pt idx="160">
                  <c:v>1.4223137022639654E-2</c:v>
                </c:pt>
                <c:pt idx="161">
                  <c:v>1.423786429347023E-2</c:v>
                </c:pt>
                <c:pt idx="162">
                  <c:v>1.4269900697116342E-2</c:v>
                </c:pt>
                <c:pt idx="163">
                  <c:v>1.4297762431398423E-2</c:v>
                </c:pt>
                <c:pt idx="164">
                  <c:v>1.4312999831917845E-2</c:v>
                </c:pt>
                <c:pt idx="165">
                  <c:v>1.4328348620578281E-2</c:v>
                </c:pt>
                <c:pt idx="166">
                  <c:v>1.4343811918636845E-2</c:v>
                </c:pt>
                <c:pt idx="167">
                  <c:v>1.4378189561888556E-2</c:v>
                </c:pt>
                <c:pt idx="168">
                  <c:v>1.4406872638180366E-2</c:v>
                </c:pt>
                <c:pt idx="169">
                  <c:v>1.4422955310319063E-2</c:v>
                </c:pt>
                <c:pt idx="170">
                  <c:v>1.4439171224388564E-2</c:v>
                </c:pt>
                <c:pt idx="171">
                  <c:v>1.4455523503344133E-2</c:v>
                </c:pt>
                <c:pt idx="172">
                  <c:v>1.4503153719748245E-2</c:v>
                </c:pt>
                <c:pt idx="173">
                  <c:v>1.4539439693215238E-2</c:v>
                </c:pt>
                <c:pt idx="174">
                  <c:v>1.4556675758347761E-2</c:v>
                </c:pt>
                <c:pt idx="175">
                  <c:v>1.4574070056545072E-2</c:v>
                </c:pt>
                <c:pt idx="176">
                  <c:v>1.4625894262902226E-2</c:v>
                </c:pt>
                <c:pt idx="177">
                  <c:v>1.4663524434224804E-2</c:v>
                </c:pt>
                <c:pt idx="178">
                  <c:v>1.4663524434224804E-2</c:v>
                </c:pt>
                <c:pt idx="179">
                  <c:v>1.4681933769499408E-2</c:v>
                </c:pt>
                <c:pt idx="180">
                  <c:v>1.4700523220282494E-2</c:v>
                </c:pt>
                <c:pt idx="181">
                  <c:v>1.4744304150166011E-2</c:v>
                </c:pt>
                <c:pt idx="182">
                  <c:v>1.4776744730150953E-2</c:v>
                </c:pt>
                <c:pt idx="183">
                  <c:v>1.4796281675191118E-2</c:v>
                </c:pt>
                <c:pt idx="184">
                  <c:v>1.4816017504840668E-2</c:v>
                </c:pt>
                <c:pt idx="185">
                  <c:v>1.4835955348518519E-2</c:v>
                </c:pt>
                <c:pt idx="186">
                  <c:v>1.4883645659649078E-2</c:v>
                </c:pt>
                <c:pt idx="187">
                  <c:v>1.4917789464957167E-2</c:v>
                </c:pt>
                <c:pt idx="188">
                  <c:v>1.4938784333215757E-2</c:v>
                </c:pt>
                <c:pt idx="189">
                  <c:v>1.4959999999999894E-2</c:v>
                </c:pt>
                <c:pt idx="190">
                  <c:v>1.4981438377263128E-2</c:v>
                </c:pt>
                <c:pt idx="191">
                  <c:v>1.5033348344092982E-2</c:v>
                </c:pt>
                <c:pt idx="192">
                  <c:v>1.5069347414475544E-2</c:v>
                </c:pt>
                <c:pt idx="193">
                  <c:v>1.5091842609325426E-2</c:v>
                </c:pt>
                <c:pt idx="194">
                  <c:v>1.5114536598949268E-2</c:v>
                </c:pt>
                <c:pt idx="195">
                  <c:v>1.5137425193176882E-2</c:v>
                </c:pt>
                <c:pt idx="196">
                  <c:v>1.514438097298005E-2</c:v>
                </c:pt>
                <c:pt idx="197">
                  <c:v>1.5230841803131277E-2</c:v>
                </c:pt>
                <c:pt idx="198">
                  <c:v>1.5254640558124276E-2</c:v>
                </c:pt>
                <c:pt idx="199">
                  <c:v>1.5278608770770665E-2</c:v>
                </c:pt>
                <c:pt idx="200">
                  <c:v>1.5302742248852145E-2</c:v>
                </c:pt>
                <c:pt idx="201">
                  <c:v>1.5379191781670838E-2</c:v>
                </c:pt>
                <c:pt idx="202">
                  <c:v>1.5425741870243658E-2</c:v>
                </c:pt>
                <c:pt idx="203">
                  <c:v>1.5425741870243658E-2</c:v>
                </c:pt>
                <c:pt idx="204">
                  <c:v>1.5450778885859683E-2</c:v>
                </c:pt>
                <c:pt idx="205">
                  <c:v>1.5475951811998871E-2</c:v>
                </c:pt>
                <c:pt idx="206">
                  <c:v>1.5537547880623287E-2</c:v>
                </c:pt>
                <c:pt idx="207">
                  <c:v>1.5577918716666172E-2</c:v>
                </c:pt>
                <c:pt idx="208">
                  <c:v>1.5603708263271171E-2</c:v>
                </c:pt>
                <c:pt idx="209">
                  <c:v>1.5629608544862283E-2</c:v>
                </c:pt>
                <c:pt idx="210">
                  <c:v>1.5655615364155891E-2</c:v>
                </c:pt>
                <c:pt idx="211">
                  <c:v>1.5719257792838923E-2</c:v>
                </c:pt>
                <c:pt idx="212">
                  <c:v>1.5760624058511485E-2</c:v>
                </c:pt>
                <c:pt idx="213">
                  <c:v>1.5787100592838426E-2</c:v>
                </c:pt>
                <c:pt idx="214">
                  <c:v>1.581365847257709E-2</c:v>
                </c:pt>
                <c:pt idx="215">
                  <c:v>1.5840293497544698E-2</c:v>
                </c:pt>
                <c:pt idx="216">
                  <c:v>1.5905403449618154E-2</c:v>
                </c:pt>
                <c:pt idx="217">
                  <c:v>1.5947521030980981E-2</c:v>
                </c:pt>
                <c:pt idx="218">
                  <c:v>1.5974478764241993E-2</c:v>
                </c:pt>
                <c:pt idx="219">
                  <c:v>1.600148843252849E-2</c:v>
                </c:pt>
                <c:pt idx="220">
                  <c:v>1.6028545832597347E-2</c:v>
                </c:pt>
                <c:pt idx="221">
                  <c:v>1.6094551827230779E-2</c:v>
                </c:pt>
                <c:pt idx="222">
                  <c:v>1.6137168670133838E-2</c:v>
                </c:pt>
                <c:pt idx="223">
                  <c:v>1.616440166474719E-2</c:v>
                </c:pt>
                <c:pt idx="224">
                  <c:v>1.6191657162231341E-2</c:v>
                </c:pt>
                <c:pt idx="225">
                  <c:v>1.6277461343898448E-2</c:v>
                </c:pt>
                <c:pt idx="226">
                  <c:v>1.6328124952460353E-2</c:v>
                </c:pt>
                <c:pt idx="227">
                  <c:v>1.6328124952460353E-2</c:v>
                </c:pt>
                <c:pt idx="228">
                  <c:v>1.6355427116610217E-2</c:v>
                </c:pt>
                <c:pt idx="229">
                  <c:v>1.6382722329170527E-2</c:v>
                </c:pt>
                <c:pt idx="230">
                  <c:v>1.6410006380528683E-2</c:v>
                </c:pt>
                <c:pt idx="231">
                  <c:v>1.6476119359686774E-2</c:v>
                </c:pt>
                <c:pt idx="232">
                  <c:v>1.6518946765674423E-2</c:v>
                </c:pt>
                <c:pt idx="233">
                  <c:v>1.6546111850830866E-2</c:v>
                </c:pt>
                <c:pt idx="234">
                  <c:v>1.6592520516284112E-2</c:v>
                </c:pt>
                <c:pt idx="235">
                  <c:v>1.6665667098688261E-2</c:v>
                </c:pt>
                <c:pt idx="236">
                  <c:v>1.6665667098688261E-2</c:v>
                </c:pt>
                <c:pt idx="237">
                  <c:v>1.6708189900263733E-2</c:v>
                </c:pt>
                <c:pt idx="238">
                  <c:v>1.6735011501671775E-2</c:v>
                </c:pt>
                <c:pt idx="239">
                  <c:v>1.6761767175630896E-2</c:v>
                </c:pt>
                <c:pt idx="240">
                  <c:v>1.6788452706234122E-2</c:v>
                </c:pt>
                <c:pt idx="241">
                  <c:v>1.6852474723011813E-2</c:v>
                </c:pt>
                <c:pt idx="242">
                  <c:v>1.6894409061826432E-2</c:v>
                </c:pt>
                <c:pt idx="243">
                  <c:v>1.6920680621967586E-2</c:v>
                </c:pt>
                <c:pt idx="244">
                  <c:v>1.6946856734310688E-2</c:v>
                </c:pt>
                <c:pt idx="245">
                  <c:v>1.6972933179981289E-2</c:v>
                </c:pt>
                <c:pt idx="246">
                  <c:v>1.7035103829116629E-2</c:v>
                </c:pt>
                <c:pt idx="247">
                  <c:v>1.707615790422377E-2</c:v>
                </c:pt>
                <c:pt idx="248">
                  <c:v>1.7101672719252978E-2</c:v>
                </c:pt>
                <c:pt idx="249">
                  <c:v>1.7127062545929807E-2</c:v>
                </c:pt>
                <c:pt idx="250">
                  <c:v>1.7152323162613576E-2</c:v>
                </c:pt>
                <c:pt idx="251">
                  <c:v>1.7212115004212766E-2</c:v>
                </c:pt>
                <c:pt idx="252">
                  <c:v>1.7251989083572429E-2</c:v>
                </c:pt>
                <c:pt idx="253">
                  <c:v>1.727654031273301E-2</c:v>
                </c:pt>
                <c:pt idx="254">
                  <c:v>1.7300936994371192E-2</c:v>
                </c:pt>
                <c:pt idx="255">
                  <c:v>1.7325177554455114E-2</c:v>
                </c:pt>
                <c:pt idx="256">
                  <c:v>1.7414372010025048E-2</c:v>
                </c:pt>
                <c:pt idx="257">
                  <c:v>1.7467940683964352E-2</c:v>
                </c:pt>
                <c:pt idx="258">
                  <c:v>1.749139685331005E-2</c:v>
                </c:pt>
                <c:pt idx="259">
                  <c:v>1.7499044934376283E-2</c:v>
                </c:pt>
                <c:pt idx="260">
                  <c:v>1.7607931536045916E-2</c:v>
                </c:pt>
                <c:pt idx="261">
                  <c:v>1.7631171055184799E-2</c:v>
                </c:pt>
                <c:pt idx="262">
                  <c:v>1.7654415378723188E-2</c:v>
                </c:pt>
                <c:pt idx="263">
                  <c:v>1.7706953269484522E-2</c:v>
                </c:pt>
                <c:pt idx="264">
                  <c:v>1.7747674578231478E-2</c:v>
                </c:pt>
                <c:pt idx="265">
                  <c:v>1.7771118329306054E-2</c:v>
                </c:pt>
                <c:pt idx="266">
                  <c:v>1.7794637054638004E-2</c:v>
                </c:pt>
                <c:pt idx="267">
                  <c:v>1.7818242453051598E-2</c:v>
                </c:pt>
                <c:pt idx="268">
                  <c:v>1.788304827758571E-2</c:v>
                </c:pt>
                <c:pt idx="269">
                  <c:v>1.7937979079268453E-2</c:v>
                </c:pt>
                <c:pt idx="270">
                  <c:v>1.7937979079268453E-2</c:v>
                </c:pt>
                <c:pt idx="271">
                  <c:v>1.7962350255053643E-2</c:v>
                </c:pt>
                <c:pt idx="272">
                  <c:v>1.7986890027757618E-2</c:v>
                </c:pt>
                <c:pt idx="273">
                  <c:v>1.8037400079137726E-2</c:v>
                </c:pt>
                <c:pt idx="274">
                  <c:v>1.8086969269846341E-2</c:v>
                </c:pt>
                <c:pt idx="275">
                  <c:v>1.8112523215486849E-2</c:v>
                </c:pt>
                <c:pt idx="276">
                  <c:v>1.8138289269165012E-2</c:v>
                </c:pt>
                <c:pt idx="277">
                  <c:v>1.8164252387329986E-2</c:v>
                </c:pt>
                <c:pt idx="278">
                  <c:v>1.8214425763690825E-2</c:v>
                </c:pt>
                <c:pt idx="279">
                  <c:v>1.8269774583046901E-2</c:v>
                </c:pt>
                <c:pt idx="280">
                  <c:v>1.8296497319220919E-2</c:v>
                </c:pt>
                <c:pt idx="281">
                  <c:v>1.8323326827530614E-2</c:v>
                </c:pt>
                <c:pt idx="282">
                  <c:v>1.8350248053863514E-2</c:v>
                </c:pt>
                <c:pt idx="283">
                  <c:v>1.8399499354868641E-2</c:v>
                </c:pt>
                <c:pt idx="284">
                  <c:v>1.8458549001403923E-2</c:v>
                </c:pt>
                <c:pt idx="285">
                  <c:v>1.8485702950247016E-2</c:v>
                </c:pt>
                <c:pt idx="286">
                  <c:v>1.8512858258761061E-2</c:v>
                </c:pt>
                <c:pt idx="287">
                  <c:v>1.853999986154245E-2</c:v>
                </c:pt>
                <c:pt idx="288">
                  <c:v>1.8587605053974242E-2</c:v>
                </c:pt>
                <c:pt idx="289">
                  <c:v>1.8648127850401836E-2</c:v>
                </c:pt>
                <c:pt idx="290">
                  <c:v>1.8674974886671983E-2</c:v>
                </c:pt>
                <c:pt idx="291">
                  <c:v>1.8701717790805358E-2</c:v>
                </c:pt>
                <c:pt idx="292">
                  <c:v>1.8728341486153422E-2</c:v>
                </c:pt>
                <c:pt idx="293">
                  <c:v>1.8782843839994973E-2</c:v>
                </c:pt>
                <c:pt idx="294">
                  <c:v>1.8859144040497856E-2</c:v>
                </c:pt>
                <c:pt idx="295">
                  <c:v>1.8859144040497856E-2</c:v>
                </c:pt>
                <c:pt idx="296">
                  <c:v>1.8884737852618457E-2</c:v>
                </c:pt>
                <c:pt idx="297">
                  <c:v>1.8910119266715063E-2</c:v>
                </c:pt>
                <c:pt idx="298">
                  <c:v>1.8952407097790135E-2</c:v>
                </c:pt>
                <c:pt idx="299">
                  <c:v>1.9009466988458339E-2</c:v>
                </c:pt>
                <c:pt idx="300">
                  <c:v>1.903374594554225E-2</c:v>
                </c:pt>
                <c:pt idx="301">
                  <c:v>1.9057796317005816E-2</c:v>
                </c:pt>
                <c:pt idx="302">
                  <c:v>1.9081615404524615E-2</c:v>
                </c:pt>
                <c:pt idx="303">
                  <c:v>1.9120757001592634E-2</c:v>
                </c:pt>
                <c:pt idx="304">
                  <c:v>1.9174524945442823E-2</c:v>
                </c:pt>
                <c:pt idx="305">
                  <c:v>1.9197147135238773E-2</c:v>
                </c:pt>
                <c:pt idx="306">
                  <c:v>1.9219521849352474E-2</c:v>
                </c:pt>
                <c:pt idx="307">
                  <c:v>1.9241646388922957E-2</c:v>
                </c:pt>
                <c:pt idx="308">
                  <c:v>1.9277601301801783E-2</c:v>
                </c:pt>
                <c:pt idx="309">
                  <c:v>1.9327588822906177E-2</c:v>
                </c:pt>
                <c:pt idx="310">
                  <c:v>1.9348422005299411E-2</c:v>
                </c:pt>
                <c:pt idx="311">
                  <c:v>1.9368988819153807E-2</c:v>
                </c:pt>
                <c:pt idx="312">
                  <c:v>1.9389286565397488E-2</c:v>
                </c:pt>
                <c:pt idx="313">
                  <c:v>1.9422019293605791E-2</c:v>
                </c:pt>
                <c:pt idx="314">
                  <c:v>1.9467732892895578E-2</c:v>
                </c:pt>
                <c:pt idx="315">
                  <c:v>1.9486644815182193E-2</c:v>
                </c:pt>
                <c:pt idx="316">
                  <c:v>1.9505273484036481E-2</c:v>
                </c:pt>
                <c:pt idx="317">
                  <c:v>1.9523626242818115E-2</c:v>
                </c:pt>
                <c:pt idx="318">
                  <c:v>1.9553144124485076E-2</c:v>
                </c:pt>
                <c:pt idx="319">
                  <c:v>1.9594465242445663E-2</c:v>
                </c:pt>
                <c:pt idx="320">
                  <c:v>1.9611578757327251E-2</c:v>
                </c:pt>
                <c:pt idx="321">
                  <c:v>1.96284724906261E-2</c:v>
                </c:pt>
                <c:pt idx="322">
                  <c:v>1.9639852616278181E-2</c:v>
                </c:pt>
                <c:pt idx="323">
                  <c:v>1.9651133263897894E-2</c:v>
                </c:pt>
                <c:pt idx="324">
                  <c:v>1.9709971975392895E-2</c:v>
                </c:pt>
                <c:pt idx="325">
                  <c:v>1.9725743554593663E-2</c:v>
                </c:pt>
                <c:pt idx="326">
                  <c:v>1.9741360870658902E-2</c:v>
                </c:pt>
                <c:pt idx="327">
                  <c:v>1.9756833286116902E-2</c:v>
                </c:pt>
                <c:pt idx="328">
                  <c:v>1.9781324977332874E-2</c:v>
                </c:pt>
                <c:pt idx="329">
                  <c:v>1.9817461214632071E-2</c:v>
                </c:pt>
                <c:pt idx="330">
                  <c:v>1.9832349586998921E-2</c:v>
                </c:pt>
                <c:pt idx="331">
                  <c:v>1.9847149246978422E-2</c:v>
                </c:pt>
                <c:pt idx="332">
                  <c:v>1.9861869561347507E-2</c:v>
                </c:pt>
                <c:pt idx="333">
                  <c:v>1.9934608825676155E-2</c:v>
                </c:pt>
                <c:pt idx="334">
                  <c:v>1.9949049800109728E-2</c:v>
                </c:pt>
                <c:pt idx="335">
                  <c:v>1.9963477011968007E-2</c:v>
                </c:pt>
                <c:pt idx="336">
                  <c:v>1.9985029974299542E-2</c:v>
                </c:pt>
                <c:pt idx="337">
                  <c:v>2.0021184715044396E-2</c:v>
                </c:pt>
                <c:pt idx="338">
                  <c:v>2.0035613870001068E-2</c:v>
                </c:pt>
                <c:pt idx="339">
                  <c:v>2.0050040205090221E-2</c:v>
                </c:pt>
                <c:pt idx="340">
                  <c:v>2.0064461769998192E-2</c:v>
                </c:pt>
                <c:pt idx="341">
                  <c:v>2.0085049642242128E-2</c:v>
                </c:pt>
                <c:pt idx="342">
                  <c:v>2.0136429773021498E-2</c:v>
                </c:pt>
                <c:pt idx="343">
                  <c:v>2.0150781754004438E-2</c:v>
                </c:pt>
                <c:pt idx="344">
                  <c:v>2.0165115309489758E-2</c:v>
                </c:pt>
                <c:pt idx="345">
                  <c:v>2.0187244922993713E-2</c:v>
                </c:pt>
                <c:pt idx="346">
                  <c:v>2.022222625075993E-2</c:v>
                </c:pt>
                <c:pt idx="347">
                  <c:v>2.0236438408530354E-2</c:v>
                </c:pt>
                <c:pt idx="348">
                  <c:v>2.0250620431950309E-2</c:v>
                </c:pt>
                <c:pt idx="349">
                  <c:v>2.0264770369165672E-2</c:v>
                </c:pt>
                <c:pt idx="350">
                  <c:v>2.0283245789268222E-2</c:v>
                </c:pt>
                <c:pt idx="351">
                  <c:v>2.0321010215173508E-2</c:v>
                </c:pt>
                <c:pt idx="352">
                  <c:v>2.0334970439839638E-2</c:v>
                </c:pt>
                <c:pt idx="353">
                  <c:v>2.0348886864958105E-2</c:v>
                </c:pt>
                <c:pt idx="354">
                  <c:v>2.0362757537942436E-2</c:v>
                </c:pt>
                <c:pt idx="355">
                  <c:v>2.0380090796249667E-2</c:v>
                </c:pt>
                <c:pt idx="356">
                  <c:v>2.0417743653274836E-2</c:v>
                </c:pt>
                <c:pt idx="357">
                  <c:v>2.0431356875369847E-2</c:v>
                </c:pt>
                <c:pt idx="358">
                  <c:v>2.0444916240368323E-2</c:v>
                </c:pt>
                <c:pt idx="359">
                  <c:v>2.0458423407826044E-2</c:v>
                </c:pt>
                <c:pt idx="360">
                  <c:v>2.047589996040327E-2</c:v>
                </c:pt>
                <c:pt idx="361">
                  <c:v>2.0525234373236622E-2</c:v>
                </c:pt>
                <c:pt idx="362">
                  <c:v>2.0538463211523784E-2</c:v>
                </c:pt>
                <c:pt idx="363">
                  <c:v>2.0551651471844314E-2</c:v>
                </c:pt>
                <c:pt idx="364">
                  <c:v>2.0566741330909435E-2</c:v>
                </c:pt>
                <c:pt idx="365">
                  <c:v>2.0604031941101258E-2</c:v>
                </c:pt>
                <c:pt idx="366">
                  <c:v>2.0617042218111288E-2</c:v>
                </c:pt>
                <c:pt idx="367">
                  <c:v>2.0630021880395661E-2</c:v>
                </c:pt>
                <c:pt idx="368">
                  <c:v>2.064297258880687E-2</c:v>
                </c:pt>
                <c:pt idx="369">
                  <c:v>2.0657112961601162E-2</c:v>
                </c:pt>
                <c:pt idx="370">
                  <c:v>2.0694519103862337E-2</c:v>
                </c:pt>
                <c:pt idx="371">
                  <c:v>2.0707349958776117E-2</c:v>
                </c:pt>
                <c:pt idx="372">
                  <c:v>2.072016182677134E-2</c:v>
                </c:pt>
                <c:pt idx="373">
                  <c:v>2.073295636930933E-2</c:v>
                </c:pt>
                <c:pt idx="374">
                  <c:v>2.0746265520173994E-2</c:v>
                </c:pt>
                <c:pt idx="375">
                  <c:v>2.0783994517097174E-2</c:v>
                </c:pt>
                <c:pt idx="376">
                  <c:v>2.0796727357247965E-2</c:v>
                </c:pt>
                <c:pt idx="377">
                  <c:v>2.0809452842493904E-2</c:v>
                </c:pt>
                <c:pt idx="378">
                  <c:v>2.0822171930311942E-2</c:v>
                </c:pt>
                <c:pt idx="379">
                  <c:v>2.0834760218689172E-2</c:v>
                </c:pt>
                <c:pt idx="380">
                  <c:v>2.0872940043326724E-2</c:v>
                </c:pt>
                <c:pt idx="381">
                  <c:v>2.0885592183493392E-2</c:v>
                </c:pt>
                <c:pt idx="382">
                  <c:v>2.0898223236566569E-2</c:v>
                </c:pt>
                <c:pt idx="383">
                  <c:v>2.0910830636393367E-2</c:v>
                </c:pt>
                <c:pt idx="384">
                  <c:v>2.0923776110312542E-2</c:v>
                </c:pt>
                <c:pt idx="385">
                  <c:v>2.0960972375750769E-2</c:v>
                </c:pt>
                <c:pt idx="386">
                  <c:v>2.0985834596713521E-2</c:v>
                </c:pt>
                <c:pt idx="387">
                  <c:v>2.0985834596713521E-2</c:v>
                </c:pt>
                <c:pt idx="388">
                  <c:v>2.0998204560963366E-2</c:v>
                </c:pt>
                <c:pt idx="389">
                  <c:v>2.1009206872744879E-2</c:v>
                </c:pt>
                <c:pt idx="390">
                  <c:v>2.1047216874941464E-2</c:v>
                </c:pt>
                <c:pt idx="391">
                  <c:v>2.1059340230462256E-2</c:v>
                </c:pt>
                <c:pt idx="392">
                  <c:v>2.1071406561498623E-2</c:v>
                </c:pt>
                <c:pt idx="393">
                  <c:v>2.1083413300202171E-2</c:v>
                </c:pt>
                <c:pt idx="394">
                  <c:v>2.1093495245538753E-2</c:v>
                </c:pt>
                <c:pt idx="395">
                  <c:v>2.1130792970848401E-2</c:v>
                </c:pt>
                <c:pt idx="396">
                  <c:v>2.1142463226307393E-2</c:v>
                </c:pt>
                <c:pt idx="397">
                  <c:v>2.1154058480050645E-2</c:v>
                </c:pt>
                <c:pt idx="398">
                  <c:v>2.1165576163481199E-2</c:v>
                </c:pt>
                <c:pt idx="399">
                  <c:v>2.1174659048477242E-2</c:v>
                </c:pt>
                <c:pt idx="400">
                  <c:v>2.1210819818681156E-2</c:v>
                </c:pt>
                <c:pt idx="401">
                  <c:v>2.1221911118168107E-2</c:v>
                </c:pt>
                <c:pt idx="402">
                  <c:v>2.123290943373532E-2</c:v>
                </c:pt>
                <c:pt idx="403">
                  <c:v>2.1243812196131893E-2</c:v>
                </c:pt>
                <c:pt idx="404">
                  <c:v>2.1251822001556148E-2</c:v>
                </c:pt>
                <c:pt idx="405">
                  <c:v>2.1286416326078795E-2</c:v>
                </c:pt>
                <c:pt idx="406">
                  <c:v>2.1296802780983923E-2</c:v>
                </c:pt>
                <c:pt idx="407">
                  <c:v>2.1307078265526729E-2</c:v>
                </c:pt>
                <c:pt idx="408">
                  <c:v>2.1317240209918664E-2</c:v>
                </c:pt>
                <c:pt idx="409">
                  <c:v>2.1324107596823259E-2</c:v>
                </c:pt>
                <c:pt idx="410">
                  <c:v>2.1356701187986302E-2</c:v>
                </c:pt>
                <c:pt idx="411">
                  <c:v>2.1366256882611356E-2</c:v>
                </c:pt>
                <c:pt idx="412">
                  <c:v>2.137568361708295E-2</c:v>
                </c:pt>
                <c:pt idx="413">
                  <c:v>2.1384978821217454E-2</c:v>
                </c:pt>
                <c:pt idx="414">
                  <c:v>2.1390639137183268E-2</c:v>
                </c:pt>
                <c:pt idx="415">
                  <c:v>2.1420792929233781E-2</c:v>
                </c:pt>
                <c:pt idx="416">
                  <c:v>2.1429391927503164E-2</c:v>
                </c:pt>
                <c:pt idx="417">
                  <c:v>2.1437843973530171E-2</c:v>
                </c:pt>
                <c:pt idx="418">
                  <c:v>2.1446146496896409E-2</c:v>
                </c:pt>
                <c:pt idx="419">
                  <c:v>2.1450539782865038E-2</c:v>
                </c:pt>
                <c:pt idx="420">
                  <c:v>2.1477809954824775E-2</c:v>
                </c:pt>
                <c:pt idx="421">
                  <c:v>2.148532630810001E-2</c:v>
                </c:pt>
                <c:pt idx="422">
                  <c:v>2.1492677715950474E-2</c:v>
                </c:pt>
                <c:pt idx="423">
                  <c:v>2.1499861607909808E-2</c:v>
                </c:pt>
                <c:pt idx="424">
                  <c:v>2.1500994129913052E-2</c:v>
                </c:pt>
                <c:pt idx="425">
                  <c:v>2.1533178363926413E-2</c:v>
                </c:pt>
                <c:pt idx="426">
                  <c:v>2.15393031815833E-2</c:v>
                </c:pt>
                <c:pt idx="427">
                  <c:v>2.1545242490596781E-2</c:v>
                </c:pt>
                <c:pt idx="428">
                  <c:v>2.1544950735284084E-2</c:v>
                </c:pt>
                <c:pt idx="429">
                  <c:v>2.1572066448396286E-2</c:v>
                </c:pt>
                <c:pt idx="430">
                  <c:v>2.1572066448396286E-2</c:v>
                </c:pt>
                <c:pt idx="431">
                  <c:v>2.157683873172973E-2</c:v>
                </c:pt>
                <c:pt idx="432">
                  <c:v>2.1581407515688447E-2</c:v>
                </c:pt>
                <c:pt idx="433">
                  <c:v>2.1581687004549828E-2</c:v>
                </c:pt>
                <c:pt idx="434">
                  <c:v>2.1597596262174917E-2</c:v>
                </c:pt>
                <c:pt idx="435">
                  <c:v>2.1601109003323179E-2</c:v>
                </c:pt>
                <c:pt idx="436">
                  <c:v>2.1604402827363436E-2</c:v>
                </c:pt>
                <c:pt idx="437">
                  <c:v>2.1607475165018954E-2</c:v>
                </c:pt>
                <c:pt idx="438">
                  <c:v>2.1606294876091923E-2</c:v>
                </c:pt>
                <c:pt idx="439">
                  <c:v>2.1617498270367175E-2</c:v>
                </c:pt>
                <c:pt idx="440">
                  <c:v>2.1619424641132434E-2</c:v>
                </c:pt>
                <c:pt idx="441">
                  <c:v>2.1621114112442025E-2</c:v>
                </c:pt>
                <c:pt idx="442">
                  <c:v>2.1622564115936396E-2</c:v>
                </c:pt>
                <c:pt idx="443">
                  <c:v>2.1619888749850675E-2</c:v>
                </c:pt>
                <c:pt idx="444">
                  <c:v>2.1625987117116215E-2</c:v>
                </c:pt>
                <c:pt idx="445">
                  <c:v>2.1626267053166663E-2</c:v>
                </c:pt>
                <c:pt idx="446">
                  <c:v>2.1626324471110816E-2</c:v>
                </c:pt>
                <c:pt idx="447">
                  <c:v>2.1626163275016316E-2</c:v>
                </c:pt>
                <c:pt idx="448">
                  <c:v>2.1627659727543398E-2</c:v>
                </c:pt>
                <c:pt idx="449">
                  <c:v>2.1623410436375223E-2</c:v>
                </c:pt>
                <c:pt idx="450">
                  <c:v>2.1622214735759003E-2</c:v>
                </c:pt>
                <c:pt idx="451">
                  <c:v>2.1620823848191254E-2</c:v>
                </c:pt>
                <c:pt idx="452">
                  <c:v>2.1619241678558249E-2</c:v>
                </c:pt>
                <c:pt idx="453">
                  <c:v>2.1612529755469574E-2</c:v>
                </c:pt>
                <c:pt idx="454">
                  <c:v>2.1608598276058301E-2</c:v>
                </c:pt>
                <c:pt idx="455">
                  <c:v>2.1608598276058301E-2</c:v>
                </c:pt>
                <c:pt idx="456">
                  <c:v>2.1605950420961036E-2</c:v>
                </c:pt>
                <c:pt idx="457">
                  <c:v>2.1603138620010277E-2</c:v>
                </c:pt>
                <c:pt idx="458">
                  <c:v>2.1597237576510411E-2</c:v>
                </c:pt>
                <c:pt idx="459">
                  <c:v>2.1590330065648915E-2</c:v>
                </c:pt>
                <c:pt idx="460">
                  <c:v>2.1586757116623834E-2</c:v>
                </c:pt>
                <c:pt idx="461">
                  <c:v>2.1583043654358695E-2</c:v>
                </c:pt>
                <c:pt idx="462">
                  <c:v>2.1579193584330206E-2</c:v>
                </c:pt>
                <c:pt idx="463">
                  <c:v>2.1572751650418678E-2</c:v>
                </c:pt>
                <c:pt idx="464">
                  <c:v>2.156250533590278E-2</c:v>
                </c:pt>
                <c:pt idx="465">
                  <c:v>2.1558030808923268E-2</c:v>
                </c:pt>
                <c:pt idx="466">
                  <c:v>2.1553443106799977E-2</c:v>
                </c:pt>
                <c:pt idx="467">
                  <c:v>2.1548746134884569E-2</c:v>
                </c:pt>
                <c:pt idx="468">
                  <c:v>2.1542018568636315E-2</c:v>
                </c:pt>
                <c:pt idx="469">
                  <c:v>2.1528943654964841E-2</c:v>
                </c:pt>
                <c:pt idx="470">
                  <c:v>2.1523758912941292E-2</c:v>
                </c:pt>
                <c:pt idx="471">
                  <c:v>2.1518488332329125E-2</c:v>
                </c:pt>
                <c:pt idx="472">
                  <c:v>2.1513135818143167E-2</c:v>
                </c:pt>
                <c:pt idx="473">
                  <c:v>2.1506370712882826E-2</c:v>
                </c:pt>
                <c:pt idx="474">
                  <c:v>2.1490984523709157E-2</c:v>
                </c:pt>
                <c:pt idx="475">
                  <c:v>2.1485280914588158E-2</c:v>
                </c:pt>
                <c:pt idx="476">
                  <c:v>2.1479518800570231E-2</c:v>
                </c:pt>
                <c:pt idx="477">
                  <c:v>2.1473702086173729E-2</c:v>
                </c:pt>
                <c:pt idx="478">
                  <c:v>2.1449967312311038E-2</c:v>
                </c:pt>
                <c:pt idx="479">
                  <c:v>2.1449967312311038E-2</c:v>
                </c:pt>
                <c:pt idx="480">
                  <c:v>2.1443936160908963E-2</c:v>
                </c:pt>
                <c:pt idx="481">
                  <c:v>2.1437873834478517E-2</c:v>
                </c:pt>
                <c:pt idx="482">
                  <c:v>2.1431784236935363E-2</c:v>
                </c:pt>
                <c:pt idx="483">
                  <c:v>2.1425659638251278E-2</c:v>
                </c:pt>
                <c:pt idx="484">
                  <c:v>2.1407231210711464E-2</c:v>
                </c:pt>
                <c:pt idx="485">
                  <c:v>2.1401063813091131E-2</c:v>
                </c:pt>
                <c:pt idx="486">
                  <c:v>2.1395122830806884E-2</c:v>
                </c:pt>
                <c:pt idx="487">
                  <c:v>2.1383260463057944E-2</c:v>
                </c:pt>
                <c:pt idx="488">
                  <c:v>2.1383260463057944E-2</c:v>
                </c:pt>
                <c:pt idx="489">
                  <c:v>2.1364115196881334E-2</c:v>
                </c:pt>
                <c:pt idx="490">
                  <c:v>2.1358002817271095E-2</c:v>
                </c:pt>
                <c:pt idx="491">
                  <c:v>2.135191390888188E-2</c:v>
                </c:pt>
                <c:pt idx="492">
                  <c:v>2.1345852374308756E-2</c:v>
                </c:pt>
                <c:pt idx="493">
                  <c:v>2.1341274541458351E-2</c:v>
                </c:pt>
                <c:pt idx="494">
                  <c:v>2.1321958022877813E-2</c:v>
                </c:pt>
                <c:pt idx="495">
                  <c:v>2.131609189313147E-2</c:v>
                </c:pt>
                <c:pt idx="496">
                  <c:v>2.1310276550884705E-2</c:v>
                </c:pt>
                <c:pt idx="497">
                  <c:v>2.1304515898118284E-2</c:v>
                </c:pt>
                <c:pt idx="498">
                  <c:v>2.1301033355996337E-2</c:v>
                </c:pt>
                <c:pt idx="499">
                  <c:v>2.1282098218689767E-2</c:v>
                </c:pt>
                <c:pt idx="500">
                  <c:v>2.1276669540288274E-2</c:v>
                </c:pt>
                <c:pt idx="501">
                  <c:v>2.1271318961637229E-2</c:v>
                </c:pt>
                <c:pt idx="502">
                  <c:v>2.1266050384203615E-2</c:v>
                </c:pt>
                <c:pt idx="503">
                  <c:v>2.1263868181605469E-2</c:v>
                </c:pt>
                <c:pt idx="504">
                  <c:v>2.1245874113866307E-2</c:v>
                </c:pt>
                <c:pt idx="505">
                  <c:v>2.1241074062458343E-2</c:v>
                </c:pt>
                <c:pt idx="506">
                  <c:v>2.1236379419880533E-2</c:v>
                </c:pt>
                <c:pt idx="507">
                  <c:v>2.123179408723698E-2</c:v>
                </c:pt>
                <c:pt idx="508">
                  <c:v>2.1231107635361068E-2</c:v>
                </c:pt>
                <c:pt idx="509">
                  <c:v>2.1206640807669722E-2</c:v>
                </c:pt>
                <c:pt idx="510">
                  <c:v>2.1202838592577249E-2</c:v>
                </c:pt>
                <c:pt idx="511">
                  <c:v>2.1203690930753763E-2</c:v>
                </c:pt>
                <c:pt idx="512">
                  <c:v>2.1185474260671525E-2</c:v>
                </c:pt>
                <c:pt idx="513">
                  <c:v>2.1182327864955938E-2</c:v>
                </c:pt>
                <c:pt idx="514">
                  <c:v>2.1179289333637656E-2</c:v>
                </c:pt>
                <c:pt idx="515">
                  <c:v>2.1181621831236098E-2</c:v>
                </c:pt>
                <c:pt idx="516">
                  <c:v>2.1168205633169325E-2</c:v>
                </c:pt>
                <c:pt idx="517">
                  <c:v>2.1165700259800614E-2</c:v>
                </c:pt>
                <c:pt idx="518">
                  <c:v>2.1151090819706109E-2</c:v>
                </c:pt>
                <c:pt idx="519">
                  <c:v>2.1141505086542167E-2</c:v>
                </c:pt>
                <c:pt idx="520">
                  <c:v>2.1136802288390388E-2</c:v>
                </c:pt>
                <c:pt idx="521">
                  <c:v>2.1136841728342404E-2</c:v>
                </c:pt>
                <c:pt idx="522">
                  <c:v>2.114148277777933E-2</c:v>
                </c:pt>
                <c:pt idx="523">
                  <c:v>2.1150584869850726E-2</c:v>
                </c:pt>
                <c:pt idx="524">
                  <c:v>2.1164007493150911E-2</c:v>
                </c:pt>
                <c:pt idx="525">
                  <c:v>2.1181610185592111E-2</c:v>
                </c:pt>
                <c:pt idx="526">
                  <c:v>2.1203252528475193E-2</c:v>
                </c:pt>
                <c:pt idx="527">
                  <c:v>2.1228794140756381E-2</c:v>
                </c:pt>
                <c:pt idx="528">
                  <c:v>2.1258094673512178E-2</c:v>
                </c:pt>
                <c:pt idx="529">
                  <c:v>2.1301064276786078E-2</c:v>
                </c:pt>
                <c:pt idx="530">
                  <c:v>2.1338429738053197E-2</c:v>
                </c:pt>
                <c:pt idx="531">
                  <c:v>2.1402947599532297E-2</c:v>
                </c:pt>
                <c:pt idx="532">
                  <c:v>2.1422914197220252E-2</c:v>
                </c:pt>
                <c:pt idx="533">
                  <c:v>2.1469752662614687E-2</c:v>
                </c:pt>
                <c:pt idx="534">
                  <c:v>2.1519468269438336E-2</c:v>
                </c:pt>
                <c:pt idx="535">
                  <c:v>2.1571920754017426E-2</c:v>
                </c:pt>
                <c:pt idx="536">
                  <c:v>2.1626969846470983E-2</c:v>
                </c:pt>
                <c:pt idx="537">
                  <c:v>2.1684475266994362E-2</c:v>
                </c:pt>
                <c:pt idx="538">
                  <c:v>2.1744296722338109E-2</c:v>
                </c:pt>
                <c:pt idx="539">
                  <c:v>2.1806293902481302E-2</c:v>
                </c:pt>
                <c:pt idx="540">
                  <c:v>2.1870326477500479E-2</c:v>
                </c:pt>
                <c:pt idx="541">
                  <c:v>2.193625409463653E-2</c:v>
                </c:pt>
                <c:pt idx="542">
                  <c:v>2.2003936375552334E-2</c:v>
                </c:pt>
                <c:pt idx="543">
                  <c:v>2.2073232913791457E-2</c:v>
                </c:pt>
                <c:pt idx="544">
                  <c:v>2.2144003272426934E-2</c:v>
                </c:pt>
                <c:pt idx="545">
                  <c:v>2.221610698191023E-2</c:v>
                </c:pt>
                <c:pt idx="546">
                  <c:v>2.2289403538114209E-2</c:v>
                </c:pt>
                <c:pt idx="547">
                  <c:v>2.2363752400569967E-2</c:v>
                </c:pt>
                <c:pt idx="548">
                  <c:v>2.2439012990902483E-2</c:v>
                </c:pt>
                <c:pt idx="549">
                  <c:v>2.2515044691460536E-2</c:v>
                </c:pt>
                <c:pt idx="550">
                  <c:v>2.2591706844143286E-2</c:v>
                </c:pt>
                <c:pt idx="551">
                  <c:v>2.2668858749421775E-2</c:v>
                </c:pt>
                <c:pt idx="552">
                  <c:v>2.2746359665558612E-2</c:v>
                </c:pt>
                <c:pt idx="553">
                  <c:v>2.2824068808021496E-2</c:v>
                </c:pt>
                <c:pt idx="554">
                  <c:v>2.2901845349095347E-2</c:v>
                </c:pt>
                <c:pt idx="555">
                  <c:v>2.2979548417689368E-2</c:v>
                </c:pt>
                <c:pt idx="556">
                  <c:v>2.3057037099341877E-2</c:v>
                </c:pt>
                <c:pt idx="557">
                  <c:v>2.3134170436420676E-2</c:v>
                </c:pt>
                <c:pt idx="558">
                  <c:v>2.3210807428520986E-2</c:v>
                </c:pt>
                <c:pt idx="559">
                  <c:v>2.3286807033060266E-2</c:v>
                </c:pt>
                <c:pt idx="560">
                  <c:v>2.3362028166070112E-2</c:v>
                </c:pt>
                <c:pt idx="561">
                  <c:v>2.3436329703184197E-2</c:v>
                </c:pt>
                <c:pt idx="562">
                  <c:v>2.352972488154938E-2</c:v>
                </c:pt>
                <c:pt idx="563">
                  <c:v>2.3581609297585904E-2</c:v>
                </c:pt>
                <c:pt idx="564">
                  <c:v>2.3652304915814642E-2</c:v>
                </c:pt>
                <c:pt idx="565">
                  <c:v>2.3721516063388487E-2</c:v>
                </c:pt>
                <c:pt idx="566">
                  <c:v>2.3789101435690772E-2</c:v>
                </c:pt>
                <c:pt idx="567">
                  <c:v>2.3891761794512228E-2</c:v>
                </c:pt>
                <c:pt idx="568">
                  <c:v>2.3954846860236054E-2</c:v>
                </c:pt>
                <c:pt idx="569">
                  <c:v>2.4016238036533348E-2</c:v>
                </c:pt>
                <c:pt idx="570">
                  <c:v>2.4084381250005275E-2</c:v>
                </c:pt>
                <c:pt idx="571">
                  <c:v>2.4134113415633443E-2</c:v>
                </c:pt>
                <c:pt idx="572">
                  <c:v>2.4190685011704755E-2</c:v>
                </c:pt>
                <c:pt idx="573">
                  <c:v>2.4245737503492827E-2</c:v>
                </c:pt>
                <c:pt idx="574">
                  <c:v>2.4306850618865478E-2</c:v>
                </c:pt>
                <c:pt idx="575">
                  <c:v>2.4351460147767005E-2</c:v>
                </c:pt>
                <c:pt idx="576">
                  <c:v>2.440564081946309E-2</c:v>
                </c:pt>
                <c:pt idx="577">
                  <c:v>2.4454990161701978E-2</c:v>
                </c:pt>
                <c:pt idx="578">
                  <c:v>2.4503044088010711E-2</c:v>
                </c:pt>
                <c:pt idx="579">
                  <c:v>2.4549846294548552E-2</c:v>
                </c:pt>
                <c:pt idx="580">
                  <c:v>2.459544049039666E-2</c:v>
                </c:pt>
                <c:pt idx="581">
                  <c:v>2.4639870397023672E-2</c:v>
                </c:pt>
                <c:pt idx="582">
                  <c:v>2.4683179747771119E-2</c:v>
                </c:pt>
                <c:pt idx="583">
                  <c:v>2.4737287068565636E-2</c:v>
                </c:pt>
                <c:pt idx="584">
                  <c:v>2.4766611771394491E-2</c:v>
                </c:pt>
                <c:pt idx="585">
                  <c:v>2.4812488073541143E-2</c:v>
                </c:pt>
                <c:pt idx="586">
                  <c:v>2.4846086647055333E-2</c:v>
                </c:pt>
                <c:pt idx="587">
                  <c:v>2.4884449600370805E-2</c:v>
                </c:pt>
                <c:pt idx="588">
                  <c:v>2.4927244999444684E-2</c:v>
                </c:pt>
                <c:pt idx="589">
                  <c:v>2.4958645511664147E-2</c:v>
                </c:pt>
                <c:pt idx="590">
                  <c:v>2.4994566085297296E-2</c:v>
                </c:pt>
                <c:pt idx="591">
                  <c:v>2.5029760161733399E-2</c:v>
                </c:pt>
                <c:pt idx="592">
                  <c:v>2.5064271568866772E-2</c:v>
                </c:pt>
                <c:pt idx="593">
                  <c:v>2.5098144142048289E-2</c:v>
                </c:pt>
                <c:pt idx="594">
                  <c:v>2.5131421723796198E-2</c:v>
                </c:pt>
                <c:pt idx="595">
                  <c:v>2.5164148163530332E-2</c:v>
                </c:pt>
                <c:pt idx="596">
                  <c:v>2.519636731732116E-2</c:v>
                </c:pt>
                <c:pt idx="597">
                  <c:v>2.5228123047660238E-2</c:v>
                </c:pt>
                <c:pt idx="598">
                  <c:v>2.525945922324838E-2</c:v>
                </c:pt>
                <c:pt idx="599">
                  <c:v>2.5290419718805177E-2</c:v>
                </c:pt>
                <c:pt idx="600">
                  <c:v>2.5321048414894069E-2</c:v>
                </c:pt>
                <c:pt idx="601">
                  <c:v>2.5355702651424498E-2</c:v>
                </c:pt>
                <c:pt idx="602">
                  <c:v>2.5385768136020212E-2</c:v>
                </c:pt>
                <c:pt idx="603">
                  <c:v>2.5411382596562768E-2</c:v>
                </c:pt>
                <c:pt idx="604">
                  <c:v>2.5441123012325647E-2</c:v>
                </c:pt>
                <c:pt idx="605">
                  <c:v>2.5470751114391163E-2</c:v>
                </c:pt>
                <c:pt idx="606">
                  <c:v>2.5500310815827262E-2</c:v>
                </c:pt>
                <c:pt idx="607">
                  <c:v>2.5529846034870633E-2</c:v>
                </c:pt>
                <c:pt idx="608">
                  <c:v>2.556362693758181E-2</c:v>
                </c:pt>
                <c:pt idx="609">
                  <c:v>2.5589018724463435E-2</c:v>
                </c:pt>
                <c:pt idx="610">
                  <c:v>2.5618744057240524E-2</c:v>
                </c:pt>
                <c:pt idx="611">
                  <c:v>2.5648620632136115E-2</c:v>
                </c:pt>
                <c:pt idx="612">
                  <c:v>2.5683006855347027E-2</c:v>
                </c:pt>
                <c:pt idx="613">
                  <c:v>2.5709003290243806E-2</c:v>
                </c:pt>
                <c:pt idx="614">
                  <c:v>2.5739597277866216E-2</c:v>
                </c:pt>
                <c:pt idx="615">
                  <c:v>2.5770518316635883E-2</c:v>
                </c:pt>
                <c:pt idx="616">
                  <c:v>2.5801810372688458E-2</c:v>
                </c:pt>
                <c:pt idx="617">
                  <c:v>2.5833517417987933E-2</c:v>
                </c:pt>
                <c:pt idx="618">
                  <c:v>2.5865683342293024E-2</c:v>
                </c:pt>
                <c:pt idx="619">
                  <c:v>2.5903041053988933E-2</c:v>
                </c:pt>
                <c:pt idx="620">
                  <c:v>2.5936234409992431E-2</c:v>
                </c:pt>
                <c:pt idx="621">
                  <c:v>2.596987570944154E-2</c:v>
                </c:pt>
                <c:pt idx="622">
                  <c:v>2.6003942303948622E-2</c:v>
                </c:pt>
                <c:pt idx="623">
                  <c:v>2.6038411542620488E-2</c:v>
                </c:pt>
                <c:pt idx="624">
                  <c:v>2.6073260771964726E-2</c:v>
                </c:pt>
                <c:pt idx="625">
                  <c:v>2.6108467335802542E-2</c:v>
                </c:pt>
                <c:pt idx="626">
                  <c:v>2.6144008575186211E-2</c:v>
                </c:pt>
                <c:pt idx="627">
                  <c:v>2.6179861828320022E-2</c:v>
                </c:pt>
                <c:pt idx="628">
                  <c:v>2.6212230731206505E-2</c:v>
                </c:pt>
                <c:pt idx="629">
                  <c:v>2.6248633016805741E-2</c:v>
                </c:pt>
                <c:pt idx="630">
                  <c:v>2.6285281831557143E-2</c:v>
                </c:pt>
                <c:pt idx="631">
                  <c:v>2.6322154441315616E-2</c:v>
                </c:pt>
                <c:pt idx="632">
                  <c:v>2.6359228108779807E-2</c:v>
                </c:pt>
                <c:pt idx="633">
                  <c:v>2.6396480093444124E-2</c:v>
                </c:pt>
                <c:pt idx="634">
                  <c:v>2.6444600916841799E-2</c:v>
                </c:pt>
                <c:pt idx="635">
                  <c:v>2.648217507327965E-2</c:v>
                </c:pt>
                <c:pt idx="636">
                  <c:v>2.6519852805063721E-2</c:v>
                </c:pt>
                <c:pt idx="637">
                  <c:v>2.6557611357537769E-2</c:v>
                </c:pt>
                <c:pt idx="638">
                  <c:v>2.6595427972674876E-2</c:v>
                </c:pt>
                <c:pt idx="639">
                  <c:v>2.6633279889061029E-2</c:v>
                </c:pt>
                <c:pt idx="640">
                  <c:v>2.6671144341884605E-2</c:v>
                </c:pt>
                <c:pt idx="641">
                  <c:v>2.6708998562931553E-2</c:v>
                </c:pt>
                <c:pt idx="642">
                  <c:v>2.674681978058429E-2</c:v>
                </c:pt>
                <c:pt idx="643">
                  <c:v>2.6784585219827406E-2</c:v>
                </c:pt>
                <c:pt idx="644">
                  <c:v>2.6822272102257089E-2</c:v>
                </c:pt>
                <c:pt idx="645">
                  <c:v>2.6859857646096649E-2</c:v>
                </c:pt>
                <c:pt idx="646">
                  <c:v>2.6897319066216247E-2</c:v>
                </c:pt>
                <c:pt idx="647">
                  <c:v>2.6934633574158519E-2</c:v>
                </c:pt>
                <c:pt idx="648">
                  <c:v>2.6971778378169227E-2</c:v>
                </c:pt>
                <c:pt idx="649">
                  <c:v>2.7008730683232302E-2</c:v>
                </c:pt>
                <c:pt idx="650">
                  <c:v>2.7045467691111678E-2</c:v>
                </c:pt>
                <c:pt idx="651">
                  <c:v>2.7081966600395312E-2</c:v>
                </c:pt>
                <c:pt idx="652">
                  <c:v>2.7118204606548176E-2</c:v>
                </c:pt>
                <c:pt idx="653">
                  <c:v>2.7154158901966572E-2</c:v>
                </c:pt>
                <c:pt idx="654">
                  <c:v>2.7189806676041428E-2</c:v>
                </c:pt>
                <c:pt idx="655">
                  <c:v>2.7225125115222244E-2</c:v>
                </c:pt>
                <c:pt idx="656">
                  <c:v>2.7260091403090676E-2</c:v>
                </c:pt>
                <c:pt idx="657">
                  <c:v>2.7294682720435871E-2</c:v>
                </c:pt>
                <c:pt idx="658">
                  <c:v>2.7328876245337481E-2</c:v>
                </c:pt>
                <c:pt idx="659">
                  <c:v>2.7362649153250838E-2</c:v>
                </c:pt>
                <c:pt idx="660">
                  <c:v>2.7395978617100695E-2</c:v>
                </c:pt>
                <c:pt idx="661">
                  <c:v>2.7428841807377816E-2</c:v>
                </c:pt>
                <c:pt idx="662">
                  <c:v>2.7461215892240577E-2</c:v>
                </c:pt>
                <c:pt idx="663">
                  <c:v>2.7493078037624252E-2</c:v>
                </c:pt>
                <c:pt idx="664">
                  <c:v>2.7524405407351404E-2</c:v>
                </c:pt>
                <c:pt idx="665">
                  <c:v>2.7555175163251445E-2</c:v>
                </c:pt>
                <c:pt idx="666">
                  <c:v>2.7595139804916152E-2</c:v>
                </c:pt>
                <c:pt idx="667">
                  <c:v>2.7614950471660366E-2</c:v>
                </c:pt>
                <c:pt idx="668">
                  <c:v>2.7643910338990434E-2</c:v>
                </c:pt>
                <c:pt idx="669">
                  <c:v>2.7672221222406656E-2</c:v>
                </c:pt>
                <c:pt idx="670">
                  <c:v>2.7712710555948726E-2</c:v>
                </c:pt>
                <c:pt idx="671">
                  <c:v>2.7724286847280174E-2</c:v>
                </c:pt>
                <c:pt idx="672">
                  <c:v>2.7753129418726208E-2</c:v>
                </c:pt>
                <c:pt idx="673">
                  <c:v>2.7778793498780086E-2</c:v>
                </c:pt>
                <c:pt idx="674">
                  <c:v>2.7803834997086274E-2</c:v>
                </c:pt>
                <c:pt idx="675">
                  <c:v>2.7828272092277947E-2</c:v>
                </c:pt>
                <c:pt idx="676">
                  <c:v>2.7852122965847142E-2</c:v>
                </c:pt>
                <c:pt idx="677">
                  <c:v>2.7875405802038979E-2</c:v>
                </c:pt>
                <c:pt idx="678">
                  <c:v>2.7898138787747211E-2</c:v>
                </c:pt>
                <c:pt idx="679">
                  <c:v>2.7920340112413893E-2</c:v>
                </c:pt>
                <c:pt idx="680">
                  <c:v>2.7942027967933044E-2</c:v>
                </c:pt>
                <c:pt idx="681">
                  <c:v>2.7963220548555816E-2</c:v>
                </c:pt>
                <c:pt idx="682">
                  <c:v>2.7983936050800465E-2</c:v>
                </c:pt>
                <c:pt idx="683">
                  <c:v>2.800419267336544E-2</c:v>
                </c:pt>
                <c:pt idx="684">
                  <c:v>2.8024008617044811E-2</c:v>
                </c:pt>
                <c:pt idx="685">
                  <c:v>2.8043402084647485E-2</c:v>
                </c:pt>
                <c:pt idx="686">
                  <c:v>2.8070946696318291E-2</c:v>
                </c:pt>
                <c:pt idx="687">
                  <c:v>2.8080994412471704E-2</c:v>
                </c:pt>
                <c:pt idx="688">
                  <c:v>2.8099229687704754E-2</c:v>
                </c:pt>
                <c:pt idx="689">
                  <c:v>2.8117115316745472E-2</c:v>
                </c:pt>
                <c:pt idx="690">
                  <c:v>2.8134669511381008E-2</c:v>
                </c:pt>
                <c:pt idx="691">
                  <c:v>2.8151910484996358E-2</c:v>
                </c:pt>
                <c:pt idx="692">
                  <c:v>2.8168856452518289E-2</c:v>
                </c:pt>
                <c:pt idx="693">
                  <c:v>2.818552563036017E-2</c:v>
                </c:pt>
                <c:pt idx="694">
                  <c:v>2.820193623636983E-2</c:v>
                </c:pt>
                <c:pt idx="695">
                  <c:v>2.8218106489782485E-2</c:v>
                </c:pt>
                <c:pt idx="696">
                  <c:v>2.8234054611175622E-2</c:v>
                </c:pt>
                <c:pt idx="697">
                  <c:v>2.8249798822426949E-2</c:v>
                </c:pt>
                <c:pt idx="698">
                  <c:v>2.8265357346676939E-2</c:v>
                </c:pt>
                <c:pt idx="699">
                  <c:v>2.828074840829314E-2</c:v>
                </c:pt>
                <c:pt idx="700">
                  <c:v>2.8295990232838641E-2</c:v>
                </c:pt>
                <c:pt idx="701">
                  <c:v>2.831110104704403E-2</c:v>
                </c:pt>
                <c:pt idx="702">
                  <c:v>2.832609907878178E-2</c:v>
                </c:pt>
                <c:pt idx="703">
                  <c:v>2.8341002557044782E-2</c:v>
                </c:pt>
                <c:pt idx="704">
                  <c:v>2.8355829711926416E-2</c:v>
                </c:pt>
                <c:pt idx="705">
                  <c:v>2.837059877460741E-2</c:v>
                </c:pt>
                <c:pt idx="706">
                  <c:v>2.8385327977341612E-2</c:v>
                </c:pt>
                <c:pt idx="707">
                  <c:v>2.8400035553448746E-2</c:v>
                </c:pt>
                <c:pt idx="708">
                  <c:v>2.8414739737307643E-2</c:v>
                </c:pt>
                <c:pt idx="709">
                  <c:v>2.8429458764355139E-2</c:v>
                </c:pt>
                <c:pt idx="710">
                  <c:v>2.8444210871086506E-2</c:v>
                </c:pt>
                <c:pt idx="711">
                  <c:v>2.8459014295059395E-2</c:v>
                </c:pt>
                <c:pt idx="712">
                  <c:v>2.8473887274902385E-2</c:v>
                </c:pt>
                <c:pt idx="713">
                  <c:v>2.8488848050324846E-2</c:v>
                </c:pt>
                <c:pt idx="714">
                  <c:v>2.8503914862131798E-2</c:v>
                </c:pt>
                <c:pt idx="715">
                  <c:v>2.8519105952241029E-2</c:v>
                </c:pt>
                <c:pt idx="716">
                  <c:v>2.8541383422522854E-2</c:v>
                </c:pt>
                <c:pt idx="717">
                  <c:v>2.8549933940729574E-2</c:v>
                </c:pt>
                <c:pt idx="718">
                  <c:v>2.8572681211014514E-2</c:v>
                </c:pt>
                <c:pt idx="719">
                  <c:v>2.8581477974256832E-2</c:v>
                </c:pt>
                <c:pt idx="720">
                  <c:v>2.8597564125225464E-2</c:v>
                </c:pt>
                <c:pt idx="721">
                  <c:v>2.8613884030760706E-2</c:v>
                </c:pt>
                <c:pt idx="722">
                  <c:v>2.863045584821412E-2</c:v>
                </c:pt>
                <c:pt idx="723">
                  <c:v>2.8659471862044678E-2</c:v>
                </c:pt>
                <c:pt idx="724">
                  <c:v>2.8671899303325293E-2</c:v>
                </c:pt>
                <c:pt idx="725">
                  <c:v>2.8691862420425596E-2</c:v>
                </c:pt>
                <c:pt idx="726">
                  <c:v>2.8706972879921362E-2</c:v>
                </c:pt>
                <c:pt idx="727">
                  <c:v>2.8724870014505285E-2</c:v>
                </c:pt>
                <c:pt idx="728">
                  <c:v>2.8742999815454296E-2</c:v>
                </c:pt>
                <c:pt idx="729">
                  <c:v>2.8761356609096501E-2</c:v>
                </c:pt>
                <c:pt idx="730">
                  <c:v>2.8782561020356957E-2</c:v>
                </c:pt>
                <c:pt idx="731">
                  <c:v>2.8798728478470242E-2</c:v>
                </c:pt>
                <c:pt idx="732">
                  <c:v>2.8817732205518479E-2</c:v>
                </c:pt>
                <c:pt idx="733">
                  <c:v>2.8836940227869132E-2</c:v>
                </c:pt>
                <c:pt idx="734">
                  <c:v>2.8856346870438039E-2</c:v>
                </c:pt>
                <c:pt idx="735">
                  <c:v>2.8875946457823477E-2</c:v>
                </c:pt>
                <c:pt idx="736">
                  <c:v>2.8895733314295038E-2</c:v>
                </c:pt>
                <c:pt idx="737">
                  <c:v>2.8918410045513633E-2</c:v>
                </c:pt>
                <c:pt idx="738">
                  <c:v>2.8941990515927475E-2</c:v>
                </c:pt>
                <c:pt idx="739">
                  <c:v>2.8956160735768403E-2</c:v>
                </c:pt>
                <c:pt idx="740">
                  <c:v>2.8968439165547553E-2</c:v>
                </c:pt>
                <c:pt idx="741">
                  <c:v>2.8997277958047345E-2</c:v>
                </c:pt>
                <c:pt idx="742">
                  <c:v>2.9018069218980851E-2</c:v>
                </c:pt>
                <c:pt idx="743">
                  <c:v>2.9039008008825515E-2</c:v>
                </c:pt>
                <c:pt idx="744">
                  <c:v>2.9062851874016995E-2</c:v>
                </c:pt>
                <c:pt idx="745">
                  <c:v>2.9081305459960353E-2</c:v>
                </c:pt>
                <c:pt idx="746">
                  <c:v>2.9102652762566295E-2</c:v>
                </c:pt>
                <c:pt idx="747">
                  <c:v>2.9124124876697705E-2</c:v>
                </c:pt>
                <c:pt idx="748">
                  <c:v>2.9145716121936931E-2</c:v>
                </c:pt>
                <c:pt idx="749">
                  <c:v>2.9167420817423937E-2</c:v>
                </c:pt>
                <c:pt idx="750">
                  <c:v>2.9189233281847606E-2</c:v>
                </c:pt>
                <c:pt idx="751">
                  <c:v>2.9211147833442468E-2</c:v>
                </c:pt>
                <c:pt idx="752">
                  <c:v>2.9233158789981742E-2</c:v>
                </c:pt>
                <c:pt idx="753">
                  <c:v>2.9255260468770347E-2</c:v>
                </c:pt>
                <c:pt idx="754">
                  <c:v>2.9277447186642082E-2</c:v>
                </c:pt>
                <c:pt idx="755">
                  <c:v>2.9299713259952662E-2</c:v>
                </c:pt>
                <c:pt idx="756">
                  <c:v>2.9322053004575778E-2</c:v>
                </c:pt>
                <c:pt idx="757">
                  <c:v>2.9347271804237046E-2</c:v>
                </c:pt>
                <c:pt idx="758">
                  <c:v>2.936974333381287E-2</c:v>
                </c:pt>
                <c:pt idx="759">
                  <c:v>2.9389457417744371E-2</c:v>
                </c:pt>
                <c:pt idx="760">
                  <c:v>2.9412034996575184E-2</c:v>
                </c:pt>
                <c:pt idx="761">
                  <c:v>2.9434657818719834E-2</c:v>
                </c:pt>
                <c:pt idx="762">
                  <c:v>2.9448871951337292E-2</c:v>
                </c:pt>
                <c:pt idx="763">
                  <c:v>2.9482833237265998E-2</c:v>
                </c:pt>
                <c:pt idx="764">
                  <c:v>2.9502740871537099E-2</c:v>
                </c:pt>
                <c:pt idx="765">
                  <c:v>2.9525487790902749E-2</c:v>
                </c:pt>
                <c:pt idx="766">
                  <c:v>2.9548251513024208E-2</c:v>
                </c:pt>
                <c:pt idx="767">
                  <c:v>2.9571026348260233E-2</c:v>
                </c:pt>
                <c:pt idx="768">
                  <c:v>2.9597936422294455E-2</c:v>
                </c:pt>
                <c:pt idx="769">
                  <c:v>2.9616586596947214E-2</c:v>
                </c:pt>
                <c:pt idx="770">
                  <c:v>2.9639360628550986E-2</c:v>
                </c:pt>
                <c:pt idx="771">
                  <c:v>2.9662123009575835E-2</c:v>
                </c:pt>
                <c:pt idx="772">
                  <c:v>2.968486804781582E-2</c:v>
                </c:pt>
                <c:pt idx="773">
                  <c:v>2.9707590050554018E-2</c:v>
                </c:pt>
                <c:pt idx="774">
                  <c:v>2.9735908202362479E-2</c:v>
                </c:pt>
                <c:pt idx="775">
                  <c:v>2.9744492806691912E-2</c:v>
                </c:pt>
                <c:pt idx="776">
                  <c:v>2.9775458397251809E-2</c:v>
                </c:pt>
                <c:pt idx="777">
                  <c:v>2.9800638266850844E-2</c:v>
                </c:pt>
                <c:pt idx="778">
                  <c:v>2.9820090261009308E-2</c:v>
                </c:pt>
                <c:pt idx="779">
                  <c:v>2.984210156835701E-2</c:v>
                </c:pt>
                <c:pt idx="780">
                  <c:v>2.9863856206633975E-2</c:v>
                </c:pt>
                <c:pt idx="781">
                  <c:v>2.9885313982176653E-2</c:v>
                </c:pt>
                <c:pt idx="782">
                  <c:v>2.9909042433533203E-2</c:v>
                </c:pt>
                <c:pt idx="783">
                  <c:v>2.9927178154672367E-2</c:v>
                </c:pt>
                <c:pt idx="784">
                  <c:v>2.9947504148958214E-2</c:v>
                </c:pt>
                <c:pt idx="785">
                  <c:v>2.9967372475476175E-2</c:v>
                </c:pt>
                <c:pt idx="786">
                  <c:v>2.9986742926122821E-2</c:v>
                </c:pt>
                <c:pt idx="787">
                  <c:v>3.0005575290412957E-2</c:v>
                </c:pt>
                <c:pt idx="788">
                  <c:v>3.0014747988543783E-2</c:v>
                </c:pt>
                <c:pt idx="789">
                  <c:v>3.0049111472611478E-2</c:v>
                </c:pt>
                <c:pt idx="790">
                  <c:v>3.0058441728994547E-2</c:v>
                </c:pt>
                <c:pt idx="791">
                  <c:v>3.0074719602906329E-2</c:v>
                </c:pt>
                <c:pt idx="792">
                  <c:v>3.0092181569343155E-2</c:v>
                </c:pt>
                <c:pt idx="793">
                  <c:v>3.0106849994275025E-2</c:v>
                </c:pt>
                <c:pt idx="794">
                  <c:v>3.0118957343987757E-2</c:v>
                </c:pt>
                <c:pt idx="795">
                  <c:v>3.0132037229457197E-2</c:v>
                </c:pt>
                <c:pt idx="796">
                  <c:v>3.014575521623146E-2</c:v>
                </c:pt>
                <c:pt idx="797">
                  <c:v>3.0155456634086395E-2</c:v>
                </c:pt>
                <c:pt idx="798">
                  <c:v>3.016571571333072E-2</c:v>
                </c:pt>
                <c:pt idx="799">
                  <c:v>3.0174954085572313E-2</c:v>
                </c:pt>
                <c:pt idx="800">
                  <c:v>3.0183131533922606E-2</c:v>
                </c:pt>
                <c:pt idx="801">
                  <c:v>3.018718267940675E-2</c:v>
                </c:pt>
                <c:pt idx="802">
                  <c:v>3.0196142801611158E-2</c:v>
                </c:pt>
                <c:pt idx="803">
                  <c:v>3.0200896198692012E-2</c:v>
                </c:pt>
                <c:pt idx="804">
                  <c:v>3.020442782827501E-2</c:v>
                </c:pt>
                <c:pt idx="805">
                  <c:v>3.0206697487713059E-2</c:v>
                </c:pt>
                <c:pt idx="806">
                  <c:v>3.0207664978625946E-2</c:v>
                </c:pt>
                <c:pt idx="807">
                  <c:v>3.0207290107407195E-2</c:v>
                </c:pt>
                <c:pt idx="808">
                  <c:v>3.0205532685752452E-2</c:v>
                </c:pt>
                <c:pt idx="809">
                  <c:v>3.0202305117507922E-2</c:v>
                </c:pt>
                <c:pt idx="810">
                  <c:v>3.0197523394076144E-2</c:v>
                </c:pt>
                <c:pt idx="811">
                  <c:v>3.0191563326115452E-2</c:v>
                </c:pt>
                <c:pt idx="812">
                  <c:v>3.0183873944968815E-2</c:v>
                </c:pt>
                <c:pt idx="813">
                  <c:v>3.0174601170883452E-2</c:v>
                </c:pt>
                <c:pt idx="814">
                  <c:v>3.0163704859288317E-2</c:v>
                </c:pt>
                <c:pt idx="815">
                  <c:v>3.0151144875037846E-2</c:v>
                </c:pt>
                <c:pt idx="816">
                  <c:v>3.0135827897065832E-2</c:v>
                </c:pt>
                <c:pt idx="817">
                  <c:v>3.0120873399052558E-2</c:v>
                </c:pt>
                <c:pt idx="818">
                  <c:v>3.0103081690110691E-2</c:v>
                </c:pt>
                <c:pt idx="819">
                  <c:v>3.0083465875485105E-2</c:v>
                </c:pt>
                <c:pt idx="820">
                  <c:v>3.0053907091119027E-2</c:v>
                </c:pt>
                <c:pt idx="821">
                  <c:v>3.0038601631135448E-2</c:v>
                </c:pt>
                <c:pt idx="822">
                  <c:v>3.0013273087087049E-2</c:v>
                </c:pt>
                <c:pt idx="823">
                  <c:v>2.9985960210217651E-2</c:v>
                </c:pt>
                <c:pt idx="824">
                  <c:v>2.995662298149197E-2</c:v>
                </c:pt>
                <c:pt idx="825">
                  <c:v>2.9925221398541726E-2</c:v>
                </c:pt>
                <c:pt idx="826">
                  <c:v>2.9891715495997482E-2</c:v>
                </c:pt>
                <c:pt idx="827">
                  <c:v>2.9853372448013737E-2</c:v>
                </c:pt>
                <c:pt idx="828">
                  <c:v>2.9818493767423258E-2</c:v>
                </c:pt>
                <c:pt idx="829">
                  <c:v>2.9779045198867416E-2</c:v>
                </c:pt>
                <c:pt idx="830">
                  <c:v>2.9734865386556914E-2</c:v>
                </c:pt>
                <c:pt idx="831">
                  <c:v>2.9695212855752086E-2</c:v>
                </c:pt>
                <c:pt idx="832">
                  <c:v>2.9651125115773641E-2</c:v>
                </c:pt>
                <c:pt idx="833">
                  <c:v>2.9605786988741136E-2</c:v>
                </c:pt>
                <c:pt idx="834">
                  <c:v>2.9556166099018601E-2</c:v>
                </c:pt>
                <c:pt idx="835">
                  <c:v>2.9511951420428745E-2</c:v>
                </c:pt>
                <c:pt idx="836">
                  <c:v>2.9463749843055095E-2</c:v>
                </c:pt>
                <c:pt idx="837">
                  <c:v>2.9414889603646889E-2</c:v>
                </c:pt>
                <c:pt idx="838">
                  <c:v>2.9365518568699407E-2</c:v>
                </c:pt>
                <c:pt idx="839">
                  <c:v>2.9315784576769529E-2</c:v>
                </c:pt>
                <c:pt idx="840">
                  <c:v>2.9242927036246407E-2</c:v>
                </c:pt>
                <c:pt idx="841">
                  <c:v>2.9215818932871902E-2</c:v>
                </c:pt>
                <c:pt idx="842">
                  <c:v>2.9165882813650117E-2</c:v>
                </c:pt>
                <c:pt idx="843">
                  <c:v>2.9113673269036279E-2</c:v>
                </c:pt>
                <c:pt idx="844">
                  <c:v>2.9066842593736913E-2</c:v>
                </c:pt>
                <c:pt idx="845">
                  <c:v>2.9015849929286578E-2</c:v>
                </c:pt>
                <c:pt idx="846">
                  <c:v>2.8969896213849104E-2</c:v>
                </c:pt>
                <c:pt idx="847">
                  <c:v>2.8922577290347626E-2</c:v>
                </c:pt>
                <c:pt idx="848">
                  <c:v>2.8874617131860389E-2</c:v>
                </c:pt>
                <c:pt idx="849">
                  <c:v>2.8835327403105748E-2</c:v>
                </c:pt>
                <c:pt idx="850">
                  <c:v>2.8787008527295897E-2</c:v>
                </c:pt>
                <c:pt idx="851">
                  <c:v>2.8744440065794429E-2</c:v>
                </c:pt>
                <c:pt idx="852">
                  <c:v>2.8703428010275586E-2</c:v>
                </c:pt>
                <c:pt idx="853">
                  <c:v>2.8664119839349831E-2</c:v>
                </c:pt>
                <c:pt idx="854">
                  <c:v>2.8626663016779349E-2</c:v>
                </c:pt>
                <c:pt idx="855">
                  <c:v>2.8591204994076504E-2</c:v>
                </c:pt>
                <c:pt idx="856">
                  <c:v>2.8557893213317719E-2</c:v>
                </c:pt>
                <c:pt idx="857">
                  <c:v>2.8526875110172333E-2</c:v>
                </c:pt>
                <c:pt idx="858">
                  <c:v>2.8498298117147092E-2</c:v>
                </c:pt>
                <c:pt idx="859">
                  <c:v>2.8472309667047366E-2</c:v>
                </c:pt>
                <c:pt idx="860">
                  <c:v>2.8449057196650487E-2</c:v>
                </c:pt>
                <c:pt idx="861">
                  <c:v>2.8430720519346545E-2</c:v>
                </c:pt>
                <c:pt idx="862">
                  <c:v>2.8404449071612492E-2</c:v>
                </c:pt>
                <c:pt idx="863">
                  <c:v>2.8397190174291702E-2</c:v>
                </c:pt>
                <c:pt idx="864">
                  <c:v>2.8386356210684267E-2</c:v>
                </c:pt>
                <c:pt idx="865">
                  <c:v>2.8378995614017816E-2</c:v>
                </c:pt>
                <c:pt idx="866">
                  <c:v>2.8375255934179645E-2</c:v>
                </c:pt>
                <c:pt idx="867">
                  <c:v>2.8375284756801972E-2</c:v>
                </c:pt>
                <c:pt idx="868">
                  <c:v>2.8383781907750302E-2</c:v>
                </c:pt>
                <c:pt idx="869">
                  <c:v>2.8387238463319028E-2</c:v>
                </c:pt>
                <c:pt idx="870">
                  <c:v>2.8399458746916278E-2</c:v>
                </c:pt>
                <c:pt idx="871">
                  <c:v>2.8416038344270804E-2</c:v>
                </c:pt>
                <c:pt idx="872">
                  <c:v>2.8437125105126387E-2</c:v>
                </c:pt>
                <c:pt idx="873">
                  <c:v>2.8462866950646742E-2</c:v>
                </c:pt>
                <c:pt idx="874">
                  <c:v>2.8493411880122072E-2</c:v>
                </c:pt>
                <c:pt idx="875">
                  <c:v>2.8507262380184743E-2</c:v>
                </c:pt>
                <c:pt idx="876">
                  <c:v>2.8569503420509224E-2</c:v>
                </c:pt>
                <c:pt idx="877">
                  <c:v>2.8615346484060705E-2</c:v>
                </c:pt>
                <c:pt idx="878">
                  <c:v>2.8666585551794514E-2</c:v>
                </c:pt>
                <c:pt idx="879">
                  <c:v>2.8740086543784571E-2</c:v>
                </c:pt>
                <c:pt idx="880">
                  <c:v>2.8804508906831578E-2</c:v>
                </c:pt>
                <c:pt idx="881">
                  <c:v>2.8874041996900881E-2</c:v>
                </c:pt>
                <c:pt idx="882">
                  <c:v>2.8948468745648687E-2</c:v>
                </c:pt>
                <c:pt idx="883">
                  <c:v>2.9027572093691049E-2</c:v>
                </c:pt>
                <c:pt idx="884">
                  <c:v>2.9111134980346648E-2</c:v>
                </c:pt>
                <c:pt idx="885">
                  <c:v>2.9198940333847144E-2</c:v>
                </c:pt>
                <c:pt idx="886">
                  <c:v>2.9290771062013346E-2</c:v>
                </c:pt>
                <c:pt idx="887">
                  <c:v>2.9386410043393693E-2</c:v>
                </c:pt>
                <c:pt idx="888">
                  <c:v>2.9485640118871857E-2</c:v>
                </c:pt>
                <c:pt idx="889">
                  <c:v>2.9588244083734876E-2</c:v>
                </c:pt>
                <c:pt idx="890">
                  <c:v>2.9694004680211314E-2</c:v>
                </c:pt>
                <c:pt idx="891">
                  <c:v>2.9802704590469704E-2</c:v>
                </c:pt>
                <c:pt idx="892">
                  <c:v>2.991412643008573E-2</c:v>
                </c:pt>
                <c:pt idx="893">
                  <c:v>3.0028052741973191E-2</c:v>
                </c:pt>
                <c:pt idx="894">
                  <c:v>3.0144265990780159E-2</c:v>
                </c:pt>
                <c:pt idx="895">
                  <c:v>3.0296693191745466E-2</c:v>
                </c:pt>
                <c:pt idx="896">
                  <c:v>3.0417316402081097E-2</c:v>
                </c:pt>
                <c:pt idx="897">
                  <c:v>3.0539511178845066E-2</c:v>
                </c:pt>
                <c:pt idx="898">
                  <c:v>3.0663059598855184E-2</c:v>
                </c:pt>
                <c:pt idx="899">
                  <c:v>3.0787743638790194E-2</c:v>
                </c:pt>
                <c:pt idx="900">
                  <c:v>3.091334517251814E-2</c:v>
                </c:pt>
                <c:pt idx="901">
                  <c:v>3.1039645968893002E-2</c:v>
                </c:pt>
                <c:pt idx="902">
                  <c:v>3.1166427690018622E-2</c:v>
                </c:pt>
                <c:pt idx="903">
                  <c:v>3.1293471889981814E-2</c:v>
                </c:pt>
                <c:pt idx="904">
                  <c:v>3.1420560014054723E-2</c:v>
                </c:pt>
                <c:pt idx="905">
                  <c:v>3.1577538117112634E-2</c:v>
                </c:pt>
                <c:pt idx="906">
                  <c:v>3.167399327003631E-2</c:v>
                </c:pt>
                <c:pt idx="907">
                  <c:v>3.1799900747799738E-2</c:v>
                </c:pt>
                <c:pt idx="908">
                  <c:v>3.1924976843073737E-2</c:v>
                </c:pt>
                <c:pt idx="909">
                  <c:v>3.2049002461517609E-2</c:v>
                </c:pt>
                <c:pt idx="910">
                  <c:v>3.2171758405052486E-2</c:v>
                </c:pt>
                <c:pt idx="911">
                  <c:v>3.2293025374358852E-2</c:v>
                </c:pt>
                <c:pt idx="912">
                  <c:v>3.2412583971840499E-2</c:v>
                </c:pt>
                <c:pt idx="913">
                  <c:v>3.2530214705066403E-2</c:v>
                </c:pt>
                <c:pt idx="914">
                  <c:v>3.2645697990680358E-2</c:v>
                </c:pt>
                <c:pt idx="915">
                  <c:v>3.2758814158787376E-2</c:v>
                </c:pt>
                <c:pt idx="916">
                  <c:v>3.2869343457810951E-2</c:v>
                </c:pt>
                <c:pt idx="917">
                  <c:v>3.2977066059825366E-2</c:v>
                </c:pt>
                <c:pt idx="918">
                  <c:v>3.3081762066361001E-2</c:v>
                </c:pt>
                <c:pt idx="919">
                  <c:v>3.3183211514683571E-2</c:v>
                </c:pt>
                <c:pt idx="920">
                  <c:v>3.3281194384547769E-2</c:v>
                </c:pt>
                <c:pt idx="921">
                  <c:v>3.3375490605425877E-2</c:v>
                </c:pt>
                <c:pt idx="922">
                  <c:v>3.3465880064208788E-2</c:v>
                </c:pt>
                <c:pt idx="923">
                  <c:v>3.3552142613383344E-2</c:v>
                </c:pt>
                <c:pt idx="924">
                  <c:v>3.3634058079682977E-2</c:v>
                </c:pt>
                <c:pt idx="925">
                  <c:v>3.3711406273213305E-2</c:v>
                </c:pt>
                <c:pt idx="926">
                  <c:v>3.3799879787697246E-2</c:v>
                </c:pt>
                <c:pt idx="927">
                  <c:v>3.3851520057316259E-2</c:v>
                </c:pt>
                <c:pt idx="928">
                  <c:v>3.3913845273722806E-2</c:v>
                </c:pt>
                <c:pt idx="929">
                  <c:v>3.3970722490595115E-2</c:v>
                </c:pt>
                <c:pt idx="930">
                  <c:v>3.4048640452545069E-2</c:v>
                </c:pt>
                <c:pt idx="931">
                  <c:v>3.4075455913237032E-2</c:v>
                </c:pt>
                <c:pt idx="932">
                  <c:v>3.4107439093699309E-2</c:v>
                </c:pt>
                <c:pt idx="933">
                  <c:v>3.4142029523803318E-2</c:v>
                </c:pt>
                <c:pt idx="934">
                  <c:v>3.4171391574793569E-2</c:v>
                </c:pt>
                <c:pt idx="935">
                  <c:v>3.4195683796153294E-2</c:v>
                </c:pt>
                <c:pt idx="936">
                  <c:v>3.4215064829672619E-2</c:v>
                </c:pt>
                <c:pt idx="937">
                  <c:v>3.422969340168093E-2</c:v>
                </c:pt>
                <c:pt idx="938">
                  <c:v>3.4239728315526123E-2</c:v>
                </c:pt>
                <c:pt idx="939">
                  <c:v>3.4245328444297139E-2</c:v>
                </c:pt>
                <c:pt idx="940">
                  <c:v>3.4246652723794596E-2</c:v>
                </c:pt>
                <c:pt idx="941">
                  <c:v>3.4243860145745243E-2</c:v>
                </c:pt>
                <c:pt idx="942">
                  <c:v>3.4237109751265794E-2</c:v>
                </c:pt>
                <c:pt idx="943">
                  <c:v>3.4218465827613079E-2</c:v>
                </c:pt>
                <c:pt idx="944">
                  <c:v>3.4212371886925358E-2</c:v>
                </c:pt>
                <c:pt idx="945">
                  <c:v>3.4194702690857663E-2</c:v>
                </c:pt>
                <c:pt idx="946">
                  <c:v>3.417371221459882E-2</c:v>
                </c:pt>
                <c:pt idx="947">
                  <c:v>3.4149559656787329E-2</c:v>
                </c:pt>
                <c:pt idx="948">
                  <c:v>3.4122404231413994E-2</c:v>
                </c:pt>
                <c:pt idx="949">
                  <c:v>3.4092405163015274E-2</c:v>
                </c:pt>
                <c:pt idx="950">
                  <c:v>3.4059721682115178E-2</c:v>
                </c:pt>
                <c:pt idx="951">
                  <c:v>3.402451302091701E-2</c:v>
                </c:pt>
                <c:pt idx="952">
                  <c:v>3.3986938409240025E-2</c:v>
                </c:pt>
                <c:pt idx="953">
                  <c:v>3.3947157070706342E-2</c:v>
                </c:pt>
                <c:pt idx="954">
                  <c:v>3.3905328219176245E-2</c:v>
                </c:pt>
                <c:pt idx="955">
                  <c:v>3.3861611055431395E-2</c:v>
                </c:pt>
                <c:pt idx="956">
                  <c:v>3.3816164764106135E-2</c:v>
                </c:pt>
                <c:pt idx="957">
                  <c:v>3.3769148510867854E-2</c:v>
                </c:pt>
                <c:pt idx="958">
                  <c:v>3.3720721439843469E-2</c:v>
                </c:pt>
                <c:pt idx="959">
                  <c:v>3.3671042671297564E-2</c:v>
                </c:pt>
                <c:pt idx="960">
                  <c:v>3.3620271299557115E-2</c:v>
                </c:pt>
                <c:pt idx="961">
                  <c:v>3.3568566391181484E-2</c:v>
                </c:pt>
                <c:pt idx="962">
                  <c:v>3.3516086983386956E-2</c:v>
                </c:pt>
                <c:pt idx="963">
                  <c:v>3.3462992082712535E-2</c:v>
                </c:pt>
                <c:pt idx="964">
                  <c:v>3.3409440663938736E-2</c:v>
                </c:pt>
                <c:pt idx="965">
                  <c:v>3.3355591669250999E-2</c:v>
                </c:pt>
                <c:pt idx="966">
                  <c:v>3.33016040076521E-2</c:v>
                </c:pt>
                <c:pt idx="967">
                  <c:v>3.324763655462358E-2</c:v>
                </c:pt>
                <c:pt idx="968">
                  <c:v>3.3193848152031566E-2</c:v>
                </c:pt>
                <c:pt idx="969">
                  <c:v>3.31403976082838E-2</c:v>
                </c:pt>
                <c:pt idx="970">
                  <c:v>3.3087443698730838E-2</c:v>
                </c:pt>
                <c:pt idx="971">
                  <c:v>3.3035145166316955E-2</c:v>
                </c:pt>
                <c:pt idx="972">
                  <c:v>3.2983660722476729E-2</c:v>
                </c:pt>
                <c:pt idx="973">
                  <c:v>3.2933149048279521E-2</c:v>
                </c:pt>
                <c:pt idx="974">
                  <c:v>3.2883768795821743E-2</c:v>
                </c:pt>
                <c:pt idx="975">
                  <c:v>3.2835678589863394E-2</c:v>
                </c:pt>
                <c:pt idx="976">
                  <c:v>3.2789037029716132E-2</c:v>
                </c:pt>
                <c:pt idx="977">
                  <c:v>3.2744002691372405E-2</c:v>
                </c:pt>
                <c:pt idx="978">
                  <c:v>3.2694632073788796E-2</c:v>
                </c:pt>
                <c:pt idx="979">
                  <c:v>3.265938988200278E-2</c:v>
                </c:pt>
                <c:pt idx="980">
                  <c:v>3.2620128469020036E-2</c:v>
                </c:pt>
                <c:pt idx="981">
                  <c:v>3.2583108399920603E-2</c:v>
                </c:pt>
                <c:pt idx="982">
                  <c:v>3.2551763616538117E-2</c:v>
                </c:pt>
                <c:pt idx="983">
                  <c:v>3.2515545416695782E-2</c:v>
                </c:pt>
                <c:pt idx="984">
                  <c:v>3.2486561067073663E-2</c:v>
                </c:pt>
                <c:pt idx="985">
                  <c:v>3.2459147922148546E-2</c:v>
                </c:pt>
                <c:pt idx="986">
                  <c:v>3.243402163139554E-2</c:v>
                </c:pt>
                <c:pt idx="987">
                  <c:v>3.2411122872913832E-2</c:v>
                </c:pt>
                <c:pt idx="988">
                  <c:v>3.2390392344994884E-2</c:v>
                </c:pt>
                <c:pt idx="989">
                  <c:v>3.2371770764845015E-2</c:v>
                </c:pt>
                <c:pt idx="990">
                  <c:v>3.2355198867341881E-2</c:v>
                </c:pt>
                <c:pt idx="991">
                  <c:v>3.2340617403827113E-2</c:v>
                </c:pt>
                <c:pt idx="992">
                  <c:v>3.2333834532180798E-2</c:v>
                </c:pt>
                <c:pt idx="993">
                  <c:v>3.2323335392394098E-2</c:v>
                </c:pt>
                <c:pt idx="994">
                  <c:v>3.2314629870291774E-2</c:v>
                </c:pt>
                <c:pt idx="995">
                  <c:v>3.2307659239682311E-2</c:v>
                </c:pt>
                <c:pt idx="996">
                  <c:v>3.2302364785132098E-2</c:v>
                </c:pt>
                <c:pt idx="997">
                  <c:v>3.2298687800977118E-2</c:v>
                </c:pt>
                <c:pt idx="998">
                  <c:v>3.2298996650655214E-2</c:v>
                </c:pt>
                <c:pt idx="999">
                  <c:v>3.2295951464331153E-2</c:v>
                </c:pt>
                <c:pt idx="1000">
                  <c:v>3.2289184430578613E-2</c:v>
                </c:pt>
                <c:pt idx="1001">
                  <c:v>3.2298980744302368E-2</c:v>
                </c:pt>
                <c:pt idx="1002">
                  <c:v>3.2302510804005827E-2</c:v>
                </c:pt>
                <c:pt idx="1003">
                  <c:v>3.2307306254080688E-2</c:v>
                </c:pt>
                <c:pt idx="1004">
                  <c:v>3.2315993755254672E-2</c:v>
                </c:pt>
                <c:pt idx="1005">
                  <c:v>3.2320458679795751E-2</c:v>
                </c:pt>
                <c:pt idx="1006">
                  <c:v>3.2328698339659068E-2</c:v>
                </c:pt>
                <c:pt idx="1007">
                  <c:v>3.2337968757007188E-2</c:v>
                </c:pt>
                <c:pt idx="1008">
                  <c:v>3.2348211278008972E-2</c:v>
                </c:pt>
                <c:pt idx="1009">
                  <c:v>3.2359367249376318E-2</c:v>
                </c:pt>
                <c:pt idx="1010">
                  <c:v>3.2371378017815915E-2</c:v>
                </c:pt>
                <c:pt idx="1011">
                  <c:v>3.2384184929517272E-2</c:v>
                </c:pt>
                <c:pt idx="1012">
                  <c:v>3.2397729329671755E-2</c:v>
                </c:pt>
                <c:pt idx="1013">
                  <c:v>3.2411952562029299E-2</c:v>
                </c:pt>
                <c:pt idx="1014">
                  <c:v>3.2426795968485002E-2</c:v>
                </c:pt>
                <c:pt idx="1015">
                  <c:v>3.2442200888705322E-2</c:v>
                </c:pt>
                <c:pt idx="1016">
                  <c:v>3.2458108659781819E-2</c:v>
                </c:pt>
                <c:pt idx="1017">
                  <c:v>3.247717894139495E-2</c:v>
                </c:pt>
                <c:pt idx="1018">
                  <c:v>3.2493896281617973E-2</c:v>
                </c:pt>
                <c:pt idx="1019">
                  <c:v>3.2508262404214547E-2</c:v>
                </c:pt>
                <c:pt idx="1020">
                  <c:v>3.2525594888066403E-2</c:v>
                </c:pt>
                <c:pt idx="1021">
                  <c:v>3.254313686001014E-2</c:v>
                </c:pt>
                <c:pt idx="1022">
                  <c:v>3.2553024968803433E-2</c:v>
                </c:pt>
                <c:pt idx="1023">
                  <c:v>3.2581178083501319E-2</c:v>
                </c:pt>
                <c:pt idx="1024">
                  <c:v>3.2596432847763847E-2</c:v>
                </c:pt>
                <c:pt idx="1025">
                  <c:v>3.2614225895093926E-2</c:v>
                </c:pt>
                <c:pt idx="1026">
                  <c:v>3.2631934971545061E-2</c:v>
                </c:pt>
                <c:pt idx="1027">
                  <c:v>3.2649501373002203E-2</c:v>
                </c:pt>
                <c:pt idx="1028">
                  <c:v>3.2666942594755444E-2</c:v>
                </c:pt>
                <c:pt idx="1029">
                  <c:v>3.2683971314412981E-2</c:v>
                </c:pt>
                <c:pt idx="1030">
                  <c:v>3.2700820010491342E-2</c:v>
                </c:pt>
                <c:pt idx="1031">
                  <c:v>3.2717166007789844E-2</c:v>
                </c:pt>
                <c:pt idx="1032">
                  <c:v>3.273313833562367E-2</c:v>
                </c:pt>
                <c:pt idx="1033">
                  <c:v>3.2748615683776988E-2</c:v>
                </c:pt>
                <c:pt idx="1034">
                  <c:v>3.2767826327952068E-2</c:v>
                </c:pt>
                <c:pt idx="1035">
                  <c:v>3.2783601280320963E-2</c:v>
                </c:pt>
                <c:pt idx="1036">
                  <c:v>3.2791497067884985E-2</c:v>
                </c:pt>
                <c:pt idx="1037">
                  <c:v>3.2806684545150504E-2</c:v>
                </c:pt>
                <c:pt idx="1038">
                  <c:v>3.2817260963968788E-2</c:v>
                </c:pt>
                <c:pt idx="1039">
                  <c:v>3.282933013886577E-2</c:v>
                </c:pt>
                <c:pt idx="1040">
                  <c:v>3.2840874381470674E-2</c:v>
                </c:pt>
                <c:pt idx="1041">
                  <c:v>3.2851906380913252E-2</c:v>
                </c:pt>
                <c:pt idx="1042">
                  <c:v>3.2864313831714634E-2</c:v>
                </c:pt>
                <c:pt idx="1043">
                  <c:v>3.2872484413478606E-2</c:v>
                </c:pt>
                <c:pt idx="1044">
                  <c:v>3.2882055831321977E-2</c:v>
                </c:pt>
                <c:pt idx="1045">
                  <c:v>3.2891165775321356E-2</c:v>
                </c:pt>
                <c:pt idx="1046">
                  <c:v>3.2899826940701898E-2</c:v>
                </c:pt>
                <c:pt idx="1047">
                  <c:v>3.2908052023729428E-2</c:v>
                </c:pt>
                <c:pt idx="1048">
                  <c:v>3.2908895800574912E-2</c:v>
                </c:pt>
                <c:pt idx="1049">
                  <c:v>3.2923244732669485E-2</c:v>
                </c:pt>
                <c:pt idx="1050">
                  <c:v>3.2930673900212745E-2</c:v>
                </c:pt>
                <c:pt idx="1051">
                  <c:v>3.2936845491038612E-2</c:v>
                </c:pt>
                <c:pt idx="1052">
                  <c:v>3.2943080638964867E-2</c:v>
                </c:pt>
                <c:pt idx="1053">
                  <c:v>3.295061260672117E-2</c:v>
                </c:pt>
                <c:pt idx="1054">
                  <c:v>3.2954483979293119E-2</c:v>
                </c:pt>
                <c:pt idx="1055">
                  <c:v>3.2959677576527568E-2</c:v>
                </c:pt>
                <c:pt idx="1056">
                  <c:v>3.2966171605620223E-2</c:v>
                </c:pt>
                <c:pt idx="1057">
                  <c:v>3.2969112141782608E-2</c:v>
                </c:pt>
                <c:pt idx="1058">
                  <c:v>3.2973378518115153E-2</c:v>
                </c:pt>
                <c:pt idx="1059">
                  <c:v>3.2977361229953074E-2</c:v>
                </c:pt>
                <c:pt idx="1060">
                  <c:v>3.2981072982638339E-2</c:v>
                </c:pt>
                <c:pt idx="1061">
                  <c:v>3.2979774067734148E-2</c:v>
                </c:pt>
                <c:pt idx="1062">
                  <c:v>3.298773443393823E-2</c:v>
                </c:pt>
                <c:pt idx="1063">
                  <c:v>3.2990709545156975E-2</c:v>
                </c:pt>
                <c:pt idx="1064">
                  <c:v>3.2993464522370529E-2</c:v>
                </c:pt>
                <c:pt idx="1065">
                  <c:v>3.2996012072656351E-2</c:v>
                </c:pt>
                <c:pt idx="1066">
                  <c:v>3.2998364903353054E-2</c:v>
                </c:pt>
                <c:pt idx="1067">
                  <c:v>3.3000535722033396E-2</c:v>
                </c:pt>
                <c:pt idx="1068">
                  <c:v>3.3002537236482943E-2</c:v>
                </c:pt>
                <c:pt idx="1069">
                  <c:v>3.300594764735338E-2</c:v>
                </c:pt>
                <c:pt idx="1070">
                  <c:v>3.3007649234181771E-2</c:v>
                </c:pt>
                <c:pt idx="1071">
                  <c:v>3.3007653035015211E-2</c:v>
                </c:pt>
                <c:pt idx="1072">
                  <c:v>3.3009104413883411E-2</c:v>
                </c:pt>
                <c:pt idx="1073">
                  <c:v>3.3010450029903986E-2</c:v>
                </c:pt>
                <c:pt idx="1074">
                  <c:v>3.3006985867061411E-2</c:v>
                </c:pt>
                <c:pt idx="1075">
                  <c:v>3.3014451011207084E-2</c:v>
                </c:pt>
                <c:pt idx="1076">
                  <c:v>3.3013979387800062E-2</c:v>
                </c:pt>
                <c:pt idx="1077">
                  <c:v>3.3015029039763659E-2</c:v>
                </c:pt>
                <c:pt idx="1078">
                  <c:v>3.3016036472927036E-2</c:v>
                </c:pt>
                <c:pt idx="1079">
                  <c:v>3.3017014396299185E-2</c:v>
                </c:pt>
                <c:pt idx="1080">
                  <c:v>3.3015192112133593E-2</c:v>
                </c:pt>
                <c:pt idx="1081">
                  <c:v>3.3018932549969522E-2</c:v>
                </c:pt>
                <c:pt idx="1082">
                  <c:v>3.3019898198539024E-2</c:v>
                </c:pt>
                <c:pt idx="1083">
                  <c:v>3.3020885173860114E-2</c:v>
                </c:pt>
                <c:pt idx="1084">
                  <c:v>3.3021906185192053E-2</c:v>
                </c:pt>
                <c:pt idx="1085">
                  <c:v>3.302297394184768E-2</c:v>
                </c:pt>
                <c:pt idx="1086">
                  <c:v>3.3024101096892071E-2</c:v>
                </c:pt>
                <c:pt idx="1087">
                  <c:v>3.3025295510104115E-2</c:v>
                </c:pt>
                <c:pt idx="1088">
                  <c:v>3.3026554813356312E-2</c:v>
                </c:pt>
                <c:pt idx="1089">
                  <c:v>3.3027875185776316E-2</c:v>
                </c:pt>
                <c:pt idx="1090">
                  <c:v>3.3030893137791457E-2</c:v>
                </c:pt>
                <c:pt idx="1091">
                  <c:v>3.3030683854582736E-2</c:v>
                </c:pt>
                <c:pt idx="1092">
                  <c:v>3.3032164509172186E-2</c:v>
                </c:pt>
                <c:pt idx="1093">
                  <c:v>3.3033690949331417E-2</c:v>
                </c:pt>
                <c:pt idx="1094">
                  <c:v>3.30369070600725E-2</c:v>
                </c:pt>
                <c:pt idx="1095">
                  <c:v>3.3036865902598467E-2</c:v>
                </c:pt>
                <c:pt idx="1096">
                  <c:v>3.3038506773778432E-2</c:v>
                </c:pt>
                <c:pt idx="1097">
                  <c:v>3.304017814667029E-2</c:v>
                </c:pt>
                <c:pt idx="1098">
                  <c:v>3.3041876200257295E-2</c:v>
                </c:pt>
                <c:pt idx="1099">
                  <c:v>3.3043597113499613E-2</c:v>
                </c:pt>
                <c:pt idx="1100">
                  <c:v>3.3043048850808499E-2</c:v>
                </c:pt>
                <c:pt idx="1101">
                  <c:v>3.3047092234667792E-2</c:v>
                </c:pt>
                <c:pt idx="1102">
                  <c:v>3.3048858800389401E-2</c:v>
                </c:pt>
                <c:pt idx="1103">
                  <c:v>3.3052271691489658E-2</c:v>
                </c:pt>
                <c:pt idx="1104">
                  <c:v>3.3052410836402736E-2</c:v>
                </c:pt>
                <c:pt idx="1105">
                  <c:v>3.3055821172293713E-2</c:v>
                </c:pt>
                <c:pt idx="1106">
                  <c:v>3.3055962603925661E-2</c:v>
                </c:pt>
                <c:pt idx="1107">
                  <c:v>3.3057728833933903E-2</c:v>
                </c:pt>
                <c:pt idx="1108">
                  <c:v>3.3061104130004577E-2</c:v>
                </c:pt>
                <c:pt idx="1109">
                  <c:v>3.3061222880072967E-2</c:v>
                </c:pt>
                <c:pt idx="1110">
                  <c:v>3.3062943053577647E-2</c:v>
                </c:pt>
                <c:pt idx="1111">
                  <c:v>3.3064640232246416E-2</c:v>
                </c:pt>
                <c:pt idx="1112">
                  <c:v>3.30663105947036E-2</c:v>
                </c:pt>
                <c:pt idx="1113">
                  <c:v>3.3063162690243904E-2</c:v>
                </c:pt>
                <c:pt idx="1114">
                  <c:v>3.3069555585368435E-2</c:v>
                </c:pt>
                <c:pt idx="1115">
                  <c:v>3.3071122570713839E-2</c:v>
                </c:pt>
                <c:pt idx="1116">
                  <c:v>3.3072647454126622E-2</c:v>
                </c:pt>
                <c:pt idx="1117">
                  <c:v>3.307412641412763E-2</c:v>
                </c:pt>
                <c:pt idx="1118">
                  <c:v>3.3075555629221584E-2</c:v>
                </c:pt>
                <c:pt idx="1119">
                  <c:v>3.3076931277898194E-2</c:v>
                </c:pt>
                <c:pt idx="1120">
                  <c:v>3.3078249538635168E-2</c:v>
                </c:pt>
                <c:pt idx="1121">
                  <c:v>3.3081046506586408E-2</c:v>
                </c:pt>
                <c:pt idx="1122">
                  <c:v>3.307609765853773E-2</c:v>
                </c:pt>
                <c:pt idx="1123">
                  <c:v>3.3081821777834544E-2</c:v>
                </c:pt>
                <c:pt idx="1124">
                  <c:v>3.3082872271408527E-2</c:v>
                </c:pt>
                <c:pt idx="1125">
                  <c:v>3.3083846269317992E-2</c:v>
                </c:pt>
                <c:pt idx="1126">
                  <c:v>3.3084739950013216E-2</c:v>
                </c:pt>
                <c:pt idx="1127">
                  <c:v>3.3085549491949917E-2</c:v>
                </c:pt>
                <c:pt idx="1128">
                  <c:v>3.3087753371000901E-2</c:v>
                </c:pt>
                <c:pt idx="1129">
                  <c:v>3.3086900873413108E-2</c:v>
                </c:pt>
                <c:pt idx="1130">
                  <c:v>3.30874350699044E-2</c:v>
                </c:pt>
                <c:pt idx="1131">
                  <c:v>3.3087869841573525E-2</c:v>
                </c:pt>
                <c:pt idx="1132">
                  <c:v>3.3089648050754206E-2</c:v>
                </c:pt>
                <c:pt idx="1133">
                  <c:v>3.3088425824589887E-2</c:v>
                </c:pt>
                <c:pt idx="1134">
                  <c:v>3.3088539393078556E-2</c:v>
                </c:pt>
                <c:pt idx="1135">
                  <c:v>3.3084275853742295E-2</c:v>
                </c:pt>
                <c:pt idx="1136">
                  <c:v>3.308841857711816E-2</c:v>
                </c:pt>
                <c:pt idx="1137">
                  <c:v>3.3088176550026167E-2</c:v>
                </c:pt>
                <c:pt idx="1138">
                  <c:v>3.3087808348506761E-2</c:v>
                </c:pt>
                <c:pt idx="1139">
                  <c:v>3.3084300014541164E-2</c:v>
                </c:pt>
                <c:pt idx="1140">
                  <c:v>3.3083639075351313E-2</c:v>
                </c:pt>
                <c:pt idx="1141">
                  <c:v>3.308285376822459E-2</c:v>
                </c:pt>
                <c:pt idx="1142">
                  <c:v>3.3081807342067469E-2</c:v>
                </c:pt>
                <c:pt idx="1143">
                  <c:v>3.3080920511601095E-2</c:v>
                </c:pt>
                <c:pt idx="1144">
                  <c:v>3.307977779290816E-2</c:v>
                </c:pt>
                <c:pt idx="1145">
                  <c:v>3.3078521167880126E-2</c:v>
                </c:pt>
                <c:pt idx="1146">
                  <c:v>3.307694890297249E-2</c:v>
                </c:pt>
                <c:pt idx="1147">
                  <c:v>3.3075676660733043E-2</c:v>
                </c:pt>
                <c:pt idx="1148">
                  <c:v>3.3074094009624792E-2</c:v>
                </c:pt>
                <c:pt idx="1149">
                  <c:v>3.3072407914199103E-2</c:v>
                </c:pt>
                <c:pt idx="1150">
                  <c:v>3.3070620990003199E-2</c:v>
                </c:pt>
                <c:pt idx="1151">
                  <c:v>3.306873585259746E-2</c:v>
                </c:pt>
                <c:pt idx="1152">
                  <c:v>3.3066755117551236E-2</c:v>
                </c:pt>
                <c:pt idx="1153">
                  <c:v>3.306468140044088E-2</c:v>
                </c:pt>
                <c:pt idx="1154">
                  <c:v>3.3062517316848221E-2</c:v>
                </c:pt>
                <c:pt idx="1155">
                  <c:v>3.3059606349590077E-2</c:v>
                </c:pt>
                <c:pt idx="1156">
                  <c:v>3.3057928512549267E-2</c:v>
                </c:pt>
                <c:pt idx="1157">
                  <c:v>3.3055156797851946E-2</c:v>
                </c:pt>
                <c:pt idx="1158">
                  <c:v>3.3053009629309474E-2</c:v>
                </c:pt>
                <c:pt idx="1159">
                  <c:v>3.3050432947024512E-2</c:v>
                </c:pt>
                <c:pt idx="1160">
                  <c:v>3.3047396883424313E-2</c:v>
                </c:pt>
                <c:pt idx="1161">
                  <c:v>3.30450581789331E-2</c:v>
                </c:pt>
                <c:pt idx="1162">
                  <c:v>3.3042265324217605E-2</c:v>
                </c:pt>
                <c:pt idx="1163">
                  <c:v>3.303940564309403E-2</c:v>
                </c:pt>
                <c:pt idx="1164">
                  <c:v>3.3036481751072162E-2</c:v>
                </c:pt>
                <c:pt idx="1165">
                  <c:v>3.3033496263643596E-2</c:v>
                </c:pt>
                <c:pt idx="1166">
                  <c:v>3.3030451796281113E-2</c:v>
                </c:pt>
                <c:pt idx="1167">
                  <c:v>3.3027350964436888E-2</c:v>
                </c:pt>
                <c:pt idx="1168">
                  <c:v>3.3024196383540989E-2</c:v>
                </c:pt>
                <c:pt idx="1169">
                  <c:v>3.3020990668999606E-2</c:v>
                </c:pt>
                <c:pt idx="1170">
                  <c:v>3.3017736436193747E-2</c:v>
                </c:pt>
                <c:pt idx="1171">
                  <c:v>3.301443630047924E-2</c:v>
                </c:pt>
                <c:pt idx="1172">
                  <c:v>3.3011092877183207E-2</c:v>
                </c:pt>
                <c:pt idx="1173">
                  <c:v>3.3007222171688347E-2</c:v>
                </c:pt>
                <c:pt idx="1174">
                  <c:v>3.3003794795871545E-2</c:v>
                </c:pt>
                <c:pt idx="1175">
                  <c:v>3.3000829034652034E-2</c:v>
                </c:pt>
                <c:pt idx="1176">
                  <c:v>3.2997338613722213E-2</c:v>
                </c:pt>
                <c:pt idx="1177">
                  <c:v>3.2993817981401087E-2</c:v>
                </c:pt>
                <c:pt idx="1178">
                  <c:v>3.2990269752830287E-2</c:v>
                </c:pt>
                <c:pt idx="1179">
                  <c:v>3.2986696543117297E-2</c:v>
                </c:pt>
                <c:pt idx="1180">
                  <c:v>3.2982585640330901E-2</c:v>
                </c:pt>
                <c:pt idx="1181">
                  <c:v>3.297948564052073E-2</c:v>
                </c:pt>
                <c:pt idx="1182">
                  <c:v>3.2975853177676463E-2</c:v>
                </c:pt>
                <c:pt idx="1183">
                  <c:v>3.2972206193767291E-2</c:v>
                </c:pt>
                <c:pt idx="1184">
                  <c:v>3.296802378568759E-2</c:v>
                </c:pt>
                <c:pt idx="1185">
                  <c:v>3.2964879122433191E-2</c:v>
                </c:pt>
                <c:pt idx="1186">
                  <c:v>3.2961204264753664E-2</c:v>
                </c:pt>
                <c:pt idx="1187">
                  <c:v>3.2957525345500921E-2</c:v>
                </c:pt>
                <c:pt idx="1188">
                  <c:v>3.2953844979453716E-2</c:v>
                </c:pt>
                <c:pt idx="1189">
                  <c:v>3.2950165781353555E-2</c:v>
                </c:pt>
                <c:pt idx="1190">
                  <c:v>3.2946490365904087E-2</c:v>
                </c:pt>
                <c:pt idx="1191">
                  <c:v>3.294229722651025E-2</c:v>
                </c:pt>
                <c:pt idx="1192">
                  <c:v>3.2938635083730974E-2</c:v>
                </c:pt>
                <c:pt idx="1193">
                  <c:v>3.2934979338123373E-2</c:v>
                </c:pt>
                <c:pt idx="1194">
                  <c:v>3.2931329989618889E-2</c:v>
                </c:pt>
                <c:pt idx="1195">
                  <c:v>3.2927687038148981E-2</c:v>
                </c:pt>
                <c:pt idx="1196">
                  <c:v>3.29240504836451E-2</c:v>
                </c:pt>
                <c:pt idx="1197">
                  <c:v>3.2920420326039132E-2</c:v>
                </c:pt>
                <c:pt idx="1198">
                  <c:v>3.2916796565262529E-2</c:v>
                </c:pt>
                <c:pt idx="1199">
                  <c:v>3.2913179201247186E-2</c:v>
                </c:pt>
                <c:pt idx="1200">
                  <c:v>3.2910802307705142E-2</c:v>
                </c:pt>
                <c:pt idx="1201">
                  <c:v>3.2907197869804637E-2</c:v>
                </c:pt>
                <c:pt idx="1202">
                  <c:v>3.2903599829066939E-2</c:v>
                </c:pt>
                <c:pt idx="1203">
                  <c:v>3.2900008185424115E-2</c:v>
                </c:pt>
                <c:pt idx="1204">
                  <c:v>3.2896422938808678E-2</c:v>
                </c:pt>
                <c:pt idx="1205">
                  <c:v>3.2892844089152926E-2</c:v>
                </c:pt>
                <c:pt idx="1206">
                  <c:v>3.289072221063416E-2</c:v>
                </c:pt>
                <c:pt idx="1207">
                  <c:v>3.2887158255714928E-2</c:v>
                </c:pt>
                <c:pt idx="1208">
                  <c:v>3.2884836154468015E-2</c:v>
                </c:pt>
                <c:pt idx="1209">
                  <c:v>3.2880049539648917E-2</c:v>
                </c:pt>
                <c:pt idx="1210">
                  <c:v>3.2876504778367677E-2</c:v>
                </c:pt>
                <c:pt idx="1211">
                  <c:v>3.2872966414830507E-2</c:v>
                </c:pt>
                <c:pt idx="1212">
                  <c:v>3.2865726943353844E-2</c:v>
                </c:pt>
                <c:pt idx="1213">
                  <c:v>3.286590888072273E-2</c:v>
                </c:pt>
                <c:pt idx="1214">
                  <c:v>3.2862389710017662E-2</c:v>
                </c:pt>
                <c:pt idx="1215">
                  <c:v>3.2858876936789932E-2</c:v>
                </c:pt>
                <c:pt idx="1216">
                  <c:v>3.2855370560972624E-2</c:v>
                </c:pt>
                <c:pt idx="1217">
                  <c:v>3.2853107301754912E-2</c:v>
                </c:pt>
                <c:pt idx="1218">
                  <c:v>3.2848377001303421E-2</c:v>
                </c:pt>
                <c:pt idx="1219">
                  <c:v>3.2844889817319457E-2</c:v>
                </c:pt>
                <c:pt idx="1220">
                  <c:v>3.2841409030480259E-2</c:v>
                </c:pt>
                <c:pt idx="1221">
                  <c:v>3.2834223282545885E-2</c:v>
                </c:pt>
                <c:pt idx="1222">
                  <c:v>3.2834466647974438E-2</c:v>
                </c:pt>
                <c:pt idx="1223">
                  <c:v>3.283100505217617E-2</c:v>
                </c:pt>
                <c:pt idx="1224">
                  <c:v>3.2827549853259842E-2</c:v>
                </c:pt>
                <c:pt idx="1225">
                  <c:v>3.2825338934518729E-2</c:v>
                </c:pt>
                <c:pt idx="1226">
                  <c:v>3.2821896677389419E-2</c:v>
                </c:pt>
                <c:pt idx="1227">
                  <c:v>3.281722263714909E-2</c:v>
                </c:pt>
                <c:pt idx="1228">
                  <c:v>3.2813793025107556E-2</c:v>
                </c:pt>
                <c:pt idx="1229">
                  <c:v>3.2810369809621695E-2</c:v>
                </c:pt>
                <c:pt idx="1230">
                  <c:v>3.2806952990627004E-2</c:v>
                </c:pt>
                <c:pt idx="1231">
                  <c:v>3.2804781349738889E-2</c:v>
                </c:pt>
                <c:pt idx="1232">
                  <c:v>3.2800138541851091E-2</c:v>
                </c:pt>
                <c:pt idx="1233">
                  <c:v>3.2796740911940625E-2</c:v>
                </c:pt>
                <c:pt idx="1234">
                  <c:v>3.2789632497298445E-2</c:v>
                </c:pt>
                <c:pt idx="1235">
                  <c:v>3.2789964840753645E-2</c:v>
                </c:pt>
                <c:pt idx="1236">
                  <c:v>3.278658639934854E-2</c:v>
                </c:pt>
                <c:pt idx="1237">
                  <c:v>3.2783214353983424E-2</c:v>
                </c:pt>
                <c:pt idx="1238">
                  <c:v>3.2779368419655681E-2</c:v>
                </c:pt>
                <c:pt idx="1239">
                  <c:v>3.2776489451117982E-2</c:v>
                </c:pt>
                <c:pt idx="1240">
                  <c:v>3.2773136593489925E-2</c:v>
                </c:pt>
                <c:pt idx="1241">
                  <c:v>3.276979013164729E-2</c:v>
                </c:pt>
                <c:pt idx="1242">
                  <c:v>3.2762063447062235E-2</c:v>
                </c:pt>
                <c:pt idx="1243">
                  <c:v>3.2762640678516905E-2</c:v>
                </c:pt>
                <c:pt idx="1244">
                  <c:v>3.2759789120196128E-2</c:v>
                </c:pt>
                <c:pt idx="1245">
                  <c:v>3.275770920255041E-2</c:v>
                </c:pt>
                <c:pt idx="1246">
                  <c:v>3.2753153756994627E-2</c:v>
                </c:pt>
                <c:pt idx="1247">
                  <c:v>3.2749845668534727E-2</c:v>
                </c:pt>
                <c:pt idx="1248">
                  <c:v>3.2746543975418645E-2</c:v>
                </c:pt>
                <c:pt idx="1249">
                  <c:v>3.2743248677583388E-2</c:v>
                </c:pt>
                <c:pt idx="1250">
                  <c:v>3.274120154363775E-2</c:v>
                </c:pt>
                <c:pt idx="1251">
                  <c:v>3.273667726750621E-2</c:v>
                </c:pt>
                <c:pt idx="1252">
                  <c:v>3.2729675410443852E-2</c:v>
                </c:pt>
                <c:pt idx="1253">
                  <c:v>3.2726405200324937E-2</c:v>
                </c:pt>
                <c:pt idx="1254">
                  <c:v>3.2723141383387888E-2</c:v>
                </c:pt>
                <c:pt idx="1255">
                  <c:v>3.2719883959570963E-2</c:v>
                </c:pt>
                <c:pt idx="1256">
                  <c:v>3.2716632928812828E-2</c:v>
                </c:pt>
                <c:pt idx="1257">
                  <c:v>3.2713388291052602E-2</c:v>
                </c:pt>
                <c:pt idx="1258">
                  <c:v>3.2715121865308214E-2</c:v>
                </c:pt>
                <c:pt idx="1259">
                  <c:v>3.270691819428171E-2</c:v>
                </c:pt>
                <c:pt idx="1260">
                  <c:v>3.2703692735149482E-2</c:v>
                </c:pt>
                <c:pt idx="1261">
                  <c:v>3.2700473668771643E-2</c:v>
                </c:pt>
                <c:pt idx="1262">
                  <c:v>3.2697260995087955E-2</c:v>
                </c:pt>
                <c:pt idx="1263">
                  <c:v>3.2694054714037982E-2</c:v>
                </c:pt>
                <c:pt idx="1264">
                  <c:v>3.2690854825561048E-2</c:v>
                </c:pt>
                <c:pt idx="1265">
                  <c:v>3.2687661329597599E-2</c:v>
                </c:pt>
                <c:pt idx="1266">
                  <c:v>3.2684474226087182E-2</c:v>
                </c:pt>
                <c:pt idx="1267">
                  <c:v>3.2681293514969782E-2</c:v>
                </c:pt>
                <c:pt idx="1268">
                  <c:v>3.2678119196185851E-2</c:v>
                </c:pt>
                <c:pt idx="1269">
                  <c:v>3.2674951269675803E-2</c:v>
                </c:pt>
                <c:pt idx="1270">
                  <c:v>3.2671789735380069E-2</c:v>
                </c:pt>
                <c:pt idx="1271">
                  <c:v>3.2668634593238655E-2</c:v>
                </c:pt>
                <c:pt idx="1272">
                  <c:v>3.2665485843192857E-2</c:v>
                </c:pt>
                <c:pt idx="1273">
                  <c:v>3.266234348518355E-2</c:v>
                </c:pt>
                <c:pt idx="1274">
                  <c:v>3.2659207519151162E-2</c:v>
                </c:pt>
                <c:pt idx="1275">
                  <c:v>3.2656077945037006E-2</c:v>
                </c:pt>
                <c:pt idx="1276">
                  <c:v>3.2652954762782384E-2</c:v>
                </c:pt>
                <c:pt idx="1277">
                  <c:v>3.2649837972328156E-2</c:v>
                </c:pt>
                <c:pt idx="1278">
                  <c:v>3.2646727573616308E-2</c:v>
                </c:pt>
                <c:pt idx="1279">
                  <c:v>3.264362356658769E-2</c:v>
                </c:pt>
                <c:pt idx="1280">
                  <c:v>3.2640525951184281E-2</c:v>
                </c:pt>
                <c:pt idx="1281">
                  <c:v>3.2637434727348251E-2</c:v>
                </c:pt>
                <c:pt idx="1282">
                  <c:v>3.2634349895020481E-2</c:v>
                </c:pt>
                <c:pt idx="1283">
                  <c:v>3.2631271454144239E-2</c:v>
                </c:pt>
                <c:pt idx="1284">
                  <c:v>3.2628199404660614E-2</c:v>
                </c:pt>
                <c:pt idx="1285">
                  <c:v>3.2625133746512235E-2</c:v>
                </c:pt>
                <c:pt idx="1286">
                  <c:v>3.2622074479641723E-2</c:v>
                </c:pt>
                <c:pt idx="1287">
                  <c:v>3.2619021603991251E-2</c:v>
                </c:pt>
                <c:pt idx="1288">
                  <c:v>3.2618036795024855E-2</c:v>
                </c:pt>
                <c:pt idx="1289">
                  <c:v>3.2612935026121156E-2</c:v>
                </c:pt>
                <c:pt idx="1290">
                  <c:v>3.2611965569200436E-2</c:v>
                </c:pt>
                <c:pt idx="1291">
                  <c:v>3.2606874012444012E-2</c:v>
                </c:pt>
                <c:pt idx="1292">
                  <c:v>3.2603853092035506E-2</c:v>
                </c:pt>
                <c:pt idx="1293">
                  <c:v>3.2600838562504522E-2</c:v>
                </c:pt>
                <c:pt idx="1294">
                  <c:v>3.2597830423794556E-2</c:v>
                </c:pt>
                <c:pt idx="1295">
                  <c:v>3.259268848285489E-2</c:v>
                </c:pt>
                <c:pt idx="1296">
                  <c:v>3.2593905301827493E-2</c:v>
                </c:pt>
                <c:pt idx="1297">
                  <c:v>3.2592167643824027E-2</c:v>
                </c:pt>
                <c:pt idx="1298">
                  <c:v>3.2587936347885586E-2</c:v>
                </c:pt>
                <c:pt idx="1299">
                  <c:v>3.2584961458506825E-2</c:v>
                </c:pt>
                <c:pt idx="1300">
                  <c:v>3.2581992960781264E-2</c:v>
                </c:pt>
                <c:pt idx="1301">
                  <c:v>3.2579030854652496E-2</c:v>
                </c:pt>
                <c:pt idx="1302">
                  <c:v>3.2577326116172173E-2</c:v>
                </c:pt>
                <c:pt idx="1303">
                  <c:v>3.2573125816962499E-2</c:v>
                </c:pt>
                <c:pt idx="1304">
                  <c:v>3.2570182885289539E-2</c:v>
                </c:pt>
                <c:pt idx="1305">
                  <c:v>3.2567246344990114E-2</c:v>
                </c:pt>
                <c:pt idx="1306">
                  <c:v>3.2564316196008893E-2</c:v>
                </c:pt>
                <c:pt idx="1307">
                  <c:v>3.256139243829035E-2</c:v>
                </c:pt>
                <c:pt idx="1308">
                  <c:v>3.2558475071779801E-2</c:v>
                </c:pt>
                <c:pt idx="1309">
                  <c:v>3.2556816442999979E-2</c:v>
                </c:pt>
                <c:pt idx="1310">
                  <c:v>3.2548497584478898E-2</c:v>
                </c:pt>
                <c:pt idx="1311">
                  <c:v>3.254976131894291E-2</c:v>
                </c:pt>
                <c:pt idx="1312">
                  <c:v>3.254311125237383E-2</c:v>
                </c:pt>
                <c:pt idx="1313">
                  <c:v>3.2543984105415071E-2</c:v>
                </c:pt>
                <c:pt idx="1314">
                  <c:v>3.2541105084995942E-2</c:v>
                </c:pt>
                <c:pt idx="1315">
                  <c:v>3.2538232455401474E-2</c:v>
                </c:pt>
                <c:pt idx="1316">
                  <c:v>3.2536619962409877E-2</c:v>
                </c:pt>
                <c:pt idx="1317">
                  <c:v>3.2532506368467384E-2</c:v>
                </c:pt>
                <c:pt idx="1318">
                  <c:v>3.2529652911019946E-2</c:v>
                </c:pt>
                <c:pt idx="1319">
                  <c:v>3.2526805844180003E-2</c:v>
                </c:pt>
                <c:pt idx="1320">
                  <c:v>3.2523965167893978E-2</c:v>
                </c:pt>
                <c:pt idx="1321">
                  <c:v>3.2521130882108076E-2</c:v>
                </c:pt>
                <c:pt idx="1322">
                  <c:v>3.2518302986768922E-2</c:v>
                </c:pt>
                <c:pt idx="1323">
                  <c:v>3.2515481481822733E-2</c:v>
                </c:pt>
                <c:pt idx="1324">
                  <c:v>3.2512666367216565E-2</c:v>
                </c:pt>
                <c:pt idx="1325">
                  <c:v>3.2509857642896628E-2</c:v>
                </c:pt>
                <c:pt idx="1326">
                  <c:v>3.2507055308810429E-2</c:v>
                </c:pt>
                <c:pt idx="1327">
                  <c:v>3.2504259364904822E-2</c:v>
                </c:pt>
                <c:pt idx="1328">
                  <c:v>3.2501469811126879E-2</c:v>
                </c:pt>
                <c:pt idx="1329">
                  <c:v>3.2499943068069789E-2</c:v>
                </c:pt>
                <c:pt idx="1330">
                  <c:v>3.249716650423963E-2</c:v>
                </c:pt>
                <c:pt idx="1331">
                  <c:v>3.2493139490032803E-2</c:v>
                </c:pt>
                <c:pt idx="1332">
                  <c:v>3.2490375496239503E-2</c:v>
                </c:pt>
                <c:pt idx="1333">
                  <c:v>3.2487617892311631E-2</c:v>
                </c:pt>
                <c:pt idx="1334">
                  <c:v>3.248109482296814E-2</c:v>
                </c:pt>
                <c:pt idx="1335">
                  <c:v>3.2483379542357263E-2</c:v>
                </c:pt>
                <c:pt idx="1336">
                  <c:v>3.2479383419199093E-2</c:v>
                </c:pt>
                <c:pt idx="1337">
                  <c:v>3.2476651374212344E-2</c:v>
                </c:pt>
                <c:pt idx="1338">
                  <c:v>3.2473925718831377E-2</c:v>
                </c:pt>
                <c:pt idx="1339">
                  <c:v>3.247120645300481E-2</c:v>
                </c:pt>
                <c:pt idx="1340">
                  <c:v>3.2464815451082596E-2</c:v>
                </c:pt>
                <c:pt idx="1341">
                  <c:v>3.2465787089809441E-2</c:v>
                </c:pt>
                <c:pt idx="1342">
                  <c:v>3.2463086992338491E-2</c:v>
                </c:pt>
                <c:pt idx="1343">
                  <c:v>3.2460393284216536E-2</c:v>
                </c:pt>
                <c:pt idx="1344">
                  <c:v>3.2457705965393484E-2</c:v>
                </c:pt>
                <c:pt idx="1345">
                  <c:v>3.2455025035817701E-2</c:v>
                </c:pt>
                <c:pt idx="1346">
                  <c:v>3.245487072653562E-2</c:v>
                </c:pt>
                <c:pt idx="1347">
                  <c:v>3.2445902059257667E-2</c:v>
                </c:pt>
                <c:pt idx="1348">
                  <c:v>3.244702058207221E-2</c:v>
                </c:pt>
                <c:pt idx="1349">
                  <c:v>3.2445625937529012E-2</c:v>
                </c:pt>
                <c:pt idx="1350">
                  <c:v>3.2441716224888749E-2</c:v>
                </c:pt>
                <c:pt idx="1351">
                  <c:v>3.2439073629740266E-2</c:v>
                </c:pt>
                <c:pt idx="1352">
                  <c:v>3.2436437423487299E-2</c:v>
                </c:pt>
                <c:pt idx="1353">
                  <c:v>3.2433807606080625E-2</c:v>
                </c:pt>
                <c:pt idx="1354">
                  <c:v>3.243244601939909E-2</c:v>
                </c:pt>
                <c:pt idx="1355">
                  <c:v>3.2428567137605328E-2</c:v>
                </c:pt>
                <c:pt idx="1356">
                  <c:v>3.2425956486438041E-2</c:v>
                </c:pt>
                <c:pt idx="1357">
                  <c:v>3.24233522239184E-2</c:v>
                </c:pt>
                <c:pt idx="1358">
                  <c:v>3.2420754349997624E-2</c:v>
                </c:pt>
                <c:pt idx="1359">
                  <c:v>3.2419425834468225E-2</c:v>
                </c:pt>
                <c:pt idx="1360">
                  <c:v>3.2411788757980474E-2</c:v>
                </c:pt>
                <c:pt idx="1361">
                  <c:v>3.2409001559976579E-2</c:v>
                </c:pt>
                <c:pt idx="1362">
                  <c:v>3.2410426739318383E-2</c:v>
                </c:pt>
                <c:pt idx="1363">
                  <c:v>3.240786080765571E-2</c:v>
                </c:pt>
                <c:pt idx="1364">
                  <c:v>3.2405301264298934E-2</c:v>
                </c:pt>
                <c:pt idx="1365">
                  <c:v>3.2404012451694206E-2</c:v>
                </c:pt>
                <c:pt idx="1366">
                  <c:v>3.2400201342309046E-2</c:v>
                </c:pt>
                <c:pt idx="1367">
                  <c:v>3.2397660963579648E-2</c:v>
                </c:pt>
                <c:pt idx="1368">
                  <c:v>3.2396392009612932E-2</c:v>
                </c:pt>
                <c:pt idx="1369">
                  <c:v>3.239259937041173E-2</c:v>
                </c:pt>
                <c:pt idx="1370">
                  <c:v>3.2390078155877362E-2</c:v>
                </c:pt>
                <c:pt idx="1371">
                  <c:v>3.2387563329312821E-2</c:v>
                </c:pt>
                <c:pt idx="1372">
                  <c:v>3.2385054890670624E-2</c:v>
                </c:pt>
                <c:pt idx="1373">
                  <c:v>3.2378754811064774E-2</c:v>
                </c:pt>
                <c:pt idx="1374">
                  <c:v>3.2380057176962247E-2</c:v>
                </c:pt>
                <c:pt idx="1375">
                  <c:v>3.2377567901802184E-2</c:v>
                </c:pt>
                <c:pt idx="1376">
                  <c:v>3.2375085014375408E-2</c:v>
                </c:pt>
                <c:pt idx="1377">
                  <c:v>3.2372608514634436E-2</c:v>
                </c:pt>
                <c:pt idx="1378">
                  <c:v>3.2370138402533312E-2</c:v>
                </c:pt>
                <c:pt idx="1379">
                  <c:v>3.236767467802476E-2</c:v>
                </c:pt>
                <c:pt idx="1380">
                  <c:v>3.2365217341062839E-2</c:v>
                </c:pt>
                <c:pt idx="1381">
                  <c:v>3.2364034496468595E-2</c:v>
                </c:pt>
                <c:pt idx="1382">
                  <c:v>3.2361590174524398E-2</c:v>
                </c:pt>
                <c:pt idx="1383">
                  <c:v>3.2357883654989594E-2</c:v>
                </c:pt>
                <c:pt idx="1384">
                  <c:v>3.23554518677487E-2</c:v>
                </c:pt>
                <c:pt idx="1385">
                  <c:v>3.2353026467823551E-2</c:v>
                </c:pt>
                <c:pt idx="1386">
                  <c:v>3.234680011386E-2</c:v>
                </c:pt>
                <c:pt idx="1387">
                  <c:v>3.2349464383654956E-2</c:v>
                </c:pt>
                <c:pt idx="1388">
                  <c:v>3.2345788591480594E-2</c:v>
                </c:pt>
                <c:pt idx="1389">
                  <c:v>3.2343388740359066E-2</c:v>
                </c:pt>
                <c:pt idx="1390">
                  <c:v>3.2340995276324579E-2</c:v>
                </c:pt>
                <c:pt idx="1391">
                  <c:v>3.2338608199332049E-2</c:v>
                </c:pt>
                <c:pt idx="1392">
                  <c:v>3.2332667700123024E-2</c:v>
                </c:pt>
                <c:pt idx="1393">
                  <c:v>3.2333853206292514E-2</c:v>
                </c:pt>
                <c:pt idx="1394">
                  <c:v>3.2331485290156212E-2</c:v>
                </c:pt>
                <c:pt idx="1395">
                  <c:v>3.2329123760881519E-2</c:v>
                </c:pt>
                <c:pt idx="1396">
                  <c:v>3.2326768618424657E-2</c:v>
                </c:pt>
                <c:pt idx="1397">
                  <c:v>3.2324419862741198E-2</c:v>
                </c:pt>
                <c:pt idx="1398">
                  <c:v>3.232207749465555E-2</c:v>
                </c:pt>
                <c:pt idx="1399">
                  <c:v>3.231974154371943E-2</c:v>
                </c:pt>
                <c:pt idx="1400">
                  <c:v>3.2317412074102776E-2</c:v>
                </c:pt>
                <c:pt idx="1401">
                  <c:v>3.2315089152035542E-2</c:v>
                </c:pt>
                <c:pt idx="1402">
                  <c:v>3.231404620422499E-2</c:v>
                </c:pt>
                <c:pt idx="1403">
                  <c:v>3.2310463215470729E-2</c:v>
                </c:pt>
                <c:pt idx="1404">
                  <c:v>3.2308160333431549E-2</c:v>
                </c:pt>
                <c:pt idx="1405">
                  <c:v>3.2305864263860132E-2</c:v>
                </c:pt>
                <c:pt idx="1406">
                  <c:v>3.2304849676239977E-2</c:v>
                </c:pt>
                <c:pt idx="1407">
                  <c:v>3.2301292827030391E-2</c:v>
                </c:pt>
                <c:pt idx="1408">
                  <c:v>3.2299017592227648E-2</c:v>
                </c:pt>
                <c:pt idx="1409">
                  <c:v>3.2296749434802284E-2</c:v>
                </c:pt>
                <c:pt idx="1410">
                  <c:v>3.2294488420980122E-2</c:v>
                </c:pt>
                <c:pt idx="1411">
                  <c:v>3.2289673546505047E-2</c:v>
                </c:pt>
                <c:pt idx="1412">
                  <c:v>3.2289988089050668E-2</c:v>
                </c:pt>
                <c:pt idx="1413">
                  <c:v>3.2287748903393497E-2</c:v>
                </c:pt>
                <c:pt idx="1414">
                  <c:v>3.228679461422386E-2</c:v>
                </c:pt>
                <c:pt idx="1415">
                  <c:v>3.2283292823817762E-2</c:v>
                </c:pt>
                <c:pt idx="1416">
                  <c:v>3.2281076062347133E-2</c:v>
                </c:pt>
                <c:pt idx="1417">
                  <c:v>3.2280145600629369E-2</c:v>
                </c:pt>
                <c:pt idx="1418">
                  <c:v>3.2276665427157084E-2</c:v>
                </c:pt>
                <c:pt idx="1419">
                  <c:v>3.2274471685883432E-2</c:v>
                </c:pt>
                <c:pt idx="1420">
                  <c:v>3.2273565707291792E-2</c:v>
                </c:pt>
                <c:pt idx="1421">
                  <c:v>3.2270107687089059E-2</c:v>
                </c:pt>
                <c:pt idx="1422">
                  <c:v>3.2267937562011927E-2</c:v>
                </c:pt>
                <c:pt idx="1423">
                  <c:v>3.2265775441442587E-2</c:v>
                </c:pt>
                <c:pt idx="1424">
                  <c:v>3.2263621391602292E-2</c:v>
                </c:pt>
                <c:pt idx="1425">
                  <c:v>3.2261475478710985E-2</c:v>
                </c:pt>
                <c:pt idx="1426">
                  <c:v>3.2259337768987963E-2</c:v>
                </c:pt>
                <c:pt idx="1427">
                  <c:v>3.2257208328653815E-2</c:v>
                </c:pt>
                <c:pt idx="1428">
                  <c:v>3.2255087223926969E-2</c:v>
                </c:pt>
                <c:pt idx="1429">
                  <c:v>3.2252974521026712E-2</c:v>
                </c:pt>
                <c:pt idx="1430">
                  <c:v>3.2250870286171032E-2</c:v>
                </c:pt>
                <c:pt idx="1431">
                  <c:v>3.2248774585578788E-2</c:v>
                </c:pt>
                <c:pt idx="1432">
                  <c:v>3.2246687485467086E-2</c:v>
                </c:pt>
                <c:pt idx="1433">
                  <c:v>3.2245895061959788E-2</c:v>
                </c:pt>
                <c:pt idx="1434">
                  <c:v>3.2238680582757806E-2</c:v>
                </c:pt>
                <c:pt idx="1435">
                  <c:v>3.2240478450190534E-2</c:v>
                </c:pt>
                <c:pt idx="1436">
                  <c:v>3.2238426414174112E-2</c:v>
                </c:pt>
                <c:pt idx="1437">
                  <c:v>3.2236383309722276E-2</c:v>
                </c:pt>
                <c:pt idx="1438">
                  <c:v>3.2235637734741106E-2</c:v>
                </c:pt>
                <c:pt idx="1439">
                  <c:v>3.2232324160377995E-2</c:v>
                </c:pt>
                <c:pt idx="1440">
                  <c:v>3.2231597810307204E-2</c:v>
                </c:pt>
                <c:pt idx="1441">
                  <c:v>3.222830153188154E-2</c:v>
                </c:pt>
                <c:pt idx="1442">
                  <c:v>3.2226304078488657E-2</c:v>
                </c:pt>
                <c:pt idx="1443">
                  <c:v>3.2224315953951942E-2</c:v>
                </c:pt>
                <c:pt idx="1444">
                  <c:v>3.2222337224486107E-2</c:v>
                </c:pt>
                <c:pt idx="1445">
                  <c:v>3.2220367956304771E-2</c:v>
                </c:pt>
                <c:pt idx="1446">
                  <c:v>3.2218408215621802E-2</c:v>
                </c:pt>
                <c:pt idx="1447">
                  <c:v>3.2212579104677362E-2</c:v>
                </c:pt>
                <c:pt idx="1448">
                  <c:v>3.2214517581604991E-2</c:v>
                </c:pt>
                <c:pt idx="1449">
                  <c:v>3.2212586820697109E-2</c:v>
                </c:pt>
                <c:pt idx="1450">
                  <c:v>3.2210665852140566E-2</c:v>
                </c:pt>
                <c:pt idx="1451">
                  <c:v>3.2206643214204064E-2</c:v>
                </c:pt>
                <c:pt idx="1452">
                  <c:v>3.220474563961262E-2</c:v>
                </c:pt>
                <c:pt idx="1453">
                  <c:v>3.2202857922576378E-2</c:v>
                </c:pt>
                <c:pt idx="1454">
                  <c:v>3.2200712602082668E-2</c:v>
                </c:pt>
                <c:pt idx="1455">
                  <c:v>3.2199112060949817E-2</c:v>
                </c:pt>
                <c:pt idx="1456">
                  <c:v>3.2197253916250508E-2</c:v>
                </c:pt>
                <c:pt idx="1457">
                  <c:v>3.2195405628888001E-2</c:v>
                </c:pt>
                <c:pt idx="1458">
                  <c:v>3.2193305370614038E-2</c:v>
                </c:pt>
                <c:pt idx="1459">
                  <c:v>3.2191738625960246E-2</c:v>
                </c:pt>
                <c:pt idx="1460">
                  <c:v>3.2188619690904523E-2</c:v>
                </c:pt>
                <c:pt idx="1461">
                  <c:v>3.2186810287490576E-2</c:v>
                </c:pt>
                <c:pt idx="1462">
                  <c:v>3.2185010740275334E-2</c:v>
                </c:pt>
                <c:pt idx="1463">
                  <c:v>3.2183221049206893E-2</c:v>
                </c:pt>
                <c:pt idx="1464">
                  <c:v>3.2181441214232914E-2</c:v>
                </c:pt>
                <c:pt idx="1465">
                  <c:v>3.2179671235301716E-2</c:v>
                </c:pt>
                <c:pt idx="1466">
                  <c:v>3.2177410030370585E-2</c:v>
                </c:pt>
                <c:pt idx="1467">
                  <c:v>3.2176160845362872E-2</c:v>
                </c:pt>
                <c:pt idx="1468">
                  <c:v>3.2174420434253399E-2</c:v>
                </c:pt>
                <c:pt idx="1469">
                  <c:v>3.2172443461356774E-2</c:v>
                </c:pt>
                <c:pt idx="1470">
                  <c:v>3.2170969179501602E-2</c:v>
                </c:pt>
                <c:pt idx="1471">
                  <c:v>3.2169258335758982E-2</c:v>
                </c:pt>
                <c:pt idx="1472">
                  <c:v>3.2167315153955899E-2</c:v>
                </c:pt>
                <c:pt idx="1473">
                  <c:v>3.216586621529282E-2</c:v>
                </c:pt>
                <c:pt idx="1474">
                  <c:v>3.2164184938470071E-2</c:v>
                </c:pt>
                <c:pt idx="1475">
                  <c:v>3.2162513517189899E-2</c:v>
                </c:pt>
                <c:pt idx="1476">
                  <c:v>3.2160851951402801E-2</c:v>
                </c:pt>
                <c:pt idx="1477">
                  <c:v>3.215920024106126E-2</c:v>
                </c:pt>
                <c:pt idx="1478">
                  <c:v>3.2157558386117314E-2</c:v>
                </c:pt>
                <c:pt idx="1479">
                  <c:v>3.2155926386522565E-2</c:v>
                </c:pt>
                <c:pt idx="1480">
                  <c:v>3.2154304242230355E-2</c:v>
                </c:pt>
                <c:pt idx="1481">
                  <c:v>3.2152691953193174E-2</c:v>
                </c:pt>
                <c:pt idx="1482">
                  <c:v>3.2151089519365024E-2</c:v>
                </c:pt>
                <c:pt idx="1483">
                  <c:v>3.2149496940698387E-2</c:v>
                </c:pt>
                <c:pt idx="1484">
                  <c:v>3.214791421714748E-2</c:v>
                </c:pt>
                <c:pt idx="1485">
                  <c:v>3.2146117457661959E-2</c:v>
                </c:pt>
                <c:pt idx="1486">
                  <c:v>3.2144555852061836E-2</c:v>
                </c:pt>
                <c:pt idx="1487">
                  <c:v>3.2143225176731474E-2</c:v>
                </c:pt>
                <c:pt idx="1488">
                  <c:v>3.2141681873186896E-2</c:v>
                </c:pt>
                <c:pt idx="1489">
                  <c:v>3.2140148424531174E-2</c:v>
                </c:pt>
                <c:pt idx="1490">
                  <c:v>3.213862483072006E-2</c:v>
                </c:pt>
                <c:pt idx="1491">
                  <c:v>3.2137111091709095E-2</c:v>
                </c:pt>
                <c:pt idx="1492">
                  <c:v>3.2135393171313788E-2</c:v>
                </c:pt>
                <c:pt idx="1493">
                  <c:v>3.2134113177911781E-2</c:v>
                </c:pt>
                <c:pt idx="1494">
                  <c:v>3.2132629003038697E-2</c:v>
                </c:pt>
                <c:pt idx="1495">
                  <c:v>3.2131154682792096E-2</c:v>
                </c:pt>
                <c:pt idx="1496">
                  <c:v>3.2129690217128179E-2</c:v>
                </c:pt>
                <c:pt idx="1497">
                  <c:v>3.2128235606005778E-2</c:v>
                </c:pt>
                <c:pt idx="1498">
                  <c:v>3.2126790849381526E-2</c:v>
                </c:pt>
                <c:pt idx="1499">
                  <c:v>3.2125355947214031E-2</c:v>
                </c:pt>
                <c:pt idx="1500">
                  <c:v>3.2123930899461681E-2</c:v>
                </c:pt>
                <c:pt idx="1501">
                  <c:v>3.2122515706083085E-2</c:v>
                </c:pt>
                <c:pt idx="1502">
                  <c:v>3.2121110367037076E-2</c:v>
                </c:pt>
                <c:pt idx="1503">
                  <c:v>3.2119317982319061E-2</c:v>
                </c:pt>
                <c:pt idx="1504">
                  <c:v>3.2117935167308945E-2</c:v>
                </c:pt>
                <c:pt idx="1505">
                  <c:v>3.2116562206498479E-2</c:v>
                </c:pt>
                <c:pt idx="1506">
                  <c:v>3.2115199099848238E-2</c:v>
                </c:pt>
                <c:pt idx="1507">
                  <c:v>3.2113845847317711E-2</c:v>
                </c:pt>
                <c:pt idx="1508">
                  <c:v>3.2112502448868353E-2</c:v>
                </c:pt>
                <c:pt idx="1509">
                  <c:v>3.2111168904461175E-2</c:v>
                </c:pt>
                <c:pt idx="1510">
                  <c:v>3.210984521405677E-2</c:v>
                </c:pt>
                <c:pt idx="1511">
                  <c:v>3.2108531377617454E-2</c:v>
                </c:pt>
                <c:pt idx="1512">
                  <c:v>3.2107227395105131E-2</c:v>
                </c:pt>
                <c:pt idx="1513">
                  <c:v>3.210593326648125E-2</c:v>
                </c:pt>
                <c:pt idx="1514">
                  <c:v>3.2104648991708805E-2</c:v>
                </c:pt>
                <c:pt idx="1515">
                  <c:v>3.2103374570750562E-2</c:v>
                </c:pt>
                <c:pt idx="1516">
                  <c:v>3.2102110003569072E-2</c:v>
                </c:pt>
                <c:pt idx="1517">
                  <c:v>3.2100676849735874E-2</c:v>
                </c:pt>
                <c:pt idx="1518">
                  <c:v>3.2099433397667985E-2</c:v>
                </c:pt>
                <c:pt idx="1519">
                  <c:v>3.2103537055695547E-2</c:v>
                </c:pt>
                <c:pt idx="1520">
                  <c:v>3.209697605448382E-2</c:v>
                </c:pt>
                <c:pt idx="1521">
                  <c:v>3.2095762163296793E-2</c:v>
                </c:pt>
                <c:pt idx="1522">
                  <c:v>3.2094558125665772E-2</c:v>
                </c:pt>
                <c:pt idx="1523">
                  <c:v>3.2093363941555493E-2</c:v>
                </c:pt>
                <c:pt idx="1524">
                  <c:v>3.209217961093222E-2</c:v>
                </c:pt>
                <c:pt idx="1525">
                  <c:v>3.2091005133760925E-2</c:v>
                </c:pt>
                <c:pt idx="1526">
                  <c:v>3.2089840510007649E-2</c:v>
                </c:pt>
                <c:pt idx="1527">
                  <c:v>3.2088685739638682E-2</c:v>
                </c:pt>
                <c:pt idx="1528">
                  <c:v>3.2087540822620282E-2</c:v>
                </c:pt>
                <c:pt idx="1529">
                  <c:v>3.2086405758919606E-2</c:v>
                </c:pt>
                <c:pt idx="1530">
                  <c:v>3.2085280548503591E-2</c:v>
                </c:pt>
                <c:pt idx="1531">
                  <c:v>3.2084165191338936E-2</c:v>
                </c:pt>
                <c:pt idx="1532">
                  <c:v>3.2083059687393889E-2</c:v>
                </c:pt>
                <c:pt idx="1533">
                  <c:v>3.2081964036636483E-2</c:v>
                </c:pt>
                <c:pt idx="1534">
                  <c:v>3.208087823903473E-2</c:v>
                </c:pt>
                <c:pt idx="1535">
                  <c:v>3.207980229455689E-2</c:v>
                </c:pt>
                <c:pt idx="1536">
                  <c:v>3.2078736203172295E-2</c:v>
                </c:pt>
                <c:pt idx="1537">
                  <c:v>3.2077679964849407E-2</c:v>
                </c:pt>
                <c:pt idx="1538">
                  <c:v>3.2076633579557569E-2</c:v>
                </c:pt>
                <c:pt idx="1539">
                  <c:v>3.2075597047266993E-2</c:v>
                </c:pt>
                <c:pt idx="1540">
                  <c:v>3.2074570367947239E-2</c:v>
                </c:pt>
                <c:pt idx="1541">
                  <c:v>3.2073553541568531E-2</c:v>
                </c:pt>
                <c:pt idx="1542">
                  <c:v>3.2072546568101067E-2</c:v>
                </c:pt>
                <c:pt idx="1543">
                  <c:v>3.2071549447516175E-2</c:v>
                </c:pt>
                <c:pt idx="1544">
                  <c:v>3.2070562179784934E-2</c:v>
                </c:pt>
                <c:pt idx="1545">
                  <c:v>3.2069584764877791E-2</c:v>
                </c:pt>
                <c:pt idx="1546">
                  <c:v>3.2068617202767359E-2</c:v>
                </c:pt>
                <c:pt idx="1547">
                  <c:v>3.2067659493424952E-2</c:v>
                </c:pt>
                <c:pt idx="1548">
                  <c:v>3.2066711636822974E-2</c:v>
                </c:pt>
                <c:pt idx="1549">
                  <c:v>3.206577363293428E-2</c:v>
                </c:pt>
                <c:pt idx="1550">
                  <c:v>3.2067420019548758E-2</c:v>
                </c:pt>
                <c:pt idx="1551">
                  <c:v>3.2063927183186763E-2</c:v>
                </c:pt>
                <c:pt idx="1552">
                  <c:v>3.2063018737274518E-2</c:v>
                </c:pt>
                <c:pt idx="1553">
                  <c:v>3.2062120143968011E-2</c:v>
                </c:pt>
                <c:pt idx="1554">
                  <c:v>3.2068010316851379E-2</c:v>
                </c:pt>
                <c:pt idx="1555">
                  <c:v>3.205899652509437E-2</c:v>
                </c:pt>
                <c:pt idx="1556">
                  <c:v>3.2059483479424111E-2</c:v>
                </c:pt>
                <c:pt idx="1557">
                  <c:v>3.2058624296282819E-2</c:v>
                </c:pt>
                <c:pt idx="1558">
                  <c:v>3.2057774965619595E-2</c:v>
                </c:pt>
                <c:pt idx="1559">
                  <c:v>3.205693548741035E-2</c:v>
                </c:pt>
                <c:pt idx="1560">
                  <c:v>3.2056105861629887E-2</c:v>
                </c:pt>
                <c:pt idx="1561">
                  <c:v>3.2055286088254573E-2</c:v>
                </c:pt>
                <c:pt idx="1562">
                  <c:v>3.2054476167260954E-2</c:v>
                </c:pt>
                <c:pt idx="1563">
                  <c:v>3.2053676098624959E-2</c:v>
                </c:pt>
                <c:pt idx="1564">
                  <c:v>3.2052885882323578E-2</c:v>
                </c:pt>
                <c:pt idx="1565">
                  <c:v>3.2052105518334255E-2</c:v>
                </c:pt>
                <c:pt idx="1566">
                  <c:v>3.2051335006633569E-2</c:v>
                </c:pt>
                <c:pt idx="1567">
                  <c:v>3.2050574347199608E-2</c:v>
                </c:pt>
                <c:pt idx="1568">
                  <c:v>3.2049823540010257E-2</c:v>
                </c:pt>
                <c:pt idx="1569">
                  <c:v>3.2054543416282548E-2</c:v>
                </c:pt>
                <c:pt idx="1570">
                  <c:v>3.2048351482278657E-2</c:v>
                </c:pt>
                <c:pt idx="1571">
                  <c:v>3.2047630231693477E-2</c:v>
                </c:pt>
                <c:pt idx="1572">
                  <c:v>3.2046918833267504E-2</c:v>
                </c:pt>
                <c:pt idx="1573">
                  <c:v>3.2046217286980143E-2</c:v>
                </c:pt>
                <c:pt idx="1574">
                  <c:v>3.2045525592810362E-2</c:v>
                </c:pt>
                <c:pt idx="1575">
                  <c:v>3.2044843750739342E-2</c:v>
                </c:pt>
                <c:pt idx="1576">
                  <c:v>3.2044171760746483E-2</c:v>
                </c:pt>
                <c:pt idx="1577">
                  <c:v>3.2043509622812084E-2</c:v>
                </c:pt>
                <c:pt idx="1578">
                  <c:v>3.2042857336917308E-2</c:v>
                </c:pt>
                <c:pt idx="1579">
                  <c:v>3.2042214903043098E-2</c:v>
                </c:pt>
                <c:pt idx="1580">
                  <c:v>3.2041582321171505E-2</c:v>
                </c:pt>
                <c:pt idx="1581">
                  <c:v>3.2040959591282808E-2</c:v>
                </c:pt>
                <c:pt idx="1582">
                  <c:v>3.2040346713359931E-2</c:v>
                </c:pt>
                <c:pt idx="1583">
                  <c:v>3.203974368738513E-2</c:v>
                </c:pt>
                <c:pt idx="1584">
                  <c:v>3.2039150513340234E-2</c:v>
                </c:pt>
                <c:pt idx="1585">
                  <c:v>3.2038567191208372E-2</c:v>
                </c:pt>
                <c:pt idx="1586">
                  <c:v>3.2037993720972692E-2</c:v>
                </c:pt>
                <c:pt idx="1587">
                  <c:v>3.2037430102616324E-2</c:v>
                </c:pt>
                <c:pt idx="1588">
                  <c:v>3.2036876336123281E-2</c:v>
                </c:pt>
                <c:pt idx="1589">
                  <c:v>3.2036332421477132E-2</c:v>
                </c:pt>
                <c:pt idx="1590">
                  <c:v>3.2035798358662562E-2</c:v>
                </c:pt>
                <c:pt idx="1591">
                  <c:v>3.2035274147663564E-2</c:v>
                </c:pt>
                <c:pt idx="1592">
                  <c:v>3.2034759788464824E-2</c:v>
                </c:pt>
                <c:pt idx="1593">
                  <c:v>3.2034255281051888E-2</c:v>
                </c:pt>
                <c:pt idx="1594">
                  <c:v>3.2033760625410065E-2</c:v>
                </c:pt>
                <c:pt idx="1595">
                  <c:v>3.2033275821524702E-2</c:v>
                </c:pt>
                <c:pt idx="1596">
                  <c:v>3.2032800869381775E-2</c:v>
                </c:pt>
                <c:pt idx="1597">
                  <c:v>3.2032335768967919E-2</c:v>
                </c:pt>
                <c:pt idx="1598">
                  <c:v>3.2031880520269347E-2</c:v>
                </c:pt>
                <c:pt idx="1599">
                  <c:v>3.2031435123272473E-2</c:v>
                </c:pt>
                <c:pt idx="1600">
                  <c:v>3.2033708953684285E-2</c:v>
                </c:pt>
                <c:pt idx="1601">
                  <c:v>3.2030573884333897E-2</c:v>
                </c:pt>
                <c:pt idx="1602">
                  <c:v>3.2032872901201895E-2</c:v>
                </c:pt>
                <c:pt idx="1603">
                  <c:v>3.2029752052052107E-2</c:v>
                </c:pt>
                <c:pt idx="1604">
                  <c:v>3.2029355913377362E-2</c:v>
                </c:pt>
                <c:pt idx="1605">
                  <c:v>3.2028969626331616E-2</c:v>
                </c:pt>
                <c:pt idx="1606">
                  <c:v>3.2028593190903037E-2</c:v>
                </c:pt>
                <c:pt idx="1607">
                  <c:v>3.2027970793084927E-2</c:v>
                </c:pt>
                <c:pt idx="1608">
                  <c:v>3.2030601224389894E-2</c:v>
                </c:pt>
                <c:pt idx="1609">
                  <c:v>3.2031648744850524E-2</c:v>
                </c:pt>
                <c:pt idx="1610">
                  <c:v>3.2029922825369442E-2</c:v>
                </c:pt>
                <c:pt idx="1611">
                  <c:v>3.2029598405797256E-2</c:v>
                </c:pt>
                <c:pt idx="1612">
                  <c:v>3.2029283839505117E-2</c:v>
                </c:pt>
                <c:pt idx="1613">
                  <c:v>3.2028979126482782E-2</c:v>
                </c:pt>
                <c:pt idx="1614">
                  <c:v>3.2030079294961773E-2</c:v>
                </c:pt>
                <c:pt idx="1615">
                  <c:v>3.2028399260213773E-2</c:v>
                </c:pt>
                <c:pt idx="1616">
                  <c:v>3.2028124106950114E-2</c:v>
                </c:pt>
                <c:pt idx="1617">
                  <c:v>3.2027858806922931E-2</c:v>
                </c:pt>
                <c:pt idx="1618">
                  <c:v>3.2027603360124612E-2</c:v>
                </c:pt>
                <c:pt idx="1619">
                  <c:v>3.2027357766547533E-2</c:v>
                </c:pt>
                <c:pt idx="1620">
                  <c:v>3.2028521140824322E-2</c:v>
                </c:pt>
                <c:pt idx="1621">
                  <c:v>3.2025371442405109E-2</c:v>
                </c:pt>
                <c:pt idx="1622">
                  <c:v>3.2026680105072911E-2</c:v>
                </c:pt>
                <c:pt idx="1623">
                  <c:v>3.2026473924312161E-2</c:v>
                </c:pt>
                <c:pt idx="1624">
                  <c:v>3.2026277596739108E-2</c:v>
                </c:pt>
                <c:pt idx="1625">
                  <c:v>3.2027493666037112E-2</c:v>
                </c:pt>
                <c:pt idx="1626">
                  <c:v>3.202591450113626E-2</c:v>
                </c:pt>
                <c:pt idx="1627">
                  <c:v>3.2025747733094925E-2</c:v>
                </c:pt>
                <c:pt idx="1628">
                  <c:v>3.2026995429686241E-2</c:v>
                </c:pt>
                <c:pt idx="1629">
                  <c:v>3.2025443756509328E-2</c:v>
                </c:pt>
                <c:pt idx="1630">
                  <c:v>3.2025306547956149E-2</c:v>
                </c:pt>
                <c:pt idx="1631">
                  <c:v>3.2025179192557117E-2</c:v>
                </c:pt>
                <c:pt idx="1632">
                  <c:v>3.2025061690308526E-2</c:v>
                </c:pt>
                <c:pt idx="1633">
                  <c:v>3.2024954041207122E-2</c:v>
                </c:pt>
                <c:pt idx="1634">
                  <c:v>3.2024856245249415E-2</c:v>
                </c:pt>
                <c:pt idx="1635">
                  <c:v>3.2024768302432789E-2</c:v>
                </c:pt>
                <c:pt idx="1636">
                  <c:v>3.202469021275485E-2</c:v>
                </c:pt>
                <c:pt idx="1637">
                  <c:v>3.2026032837579349E-2</c:v>
                </c:pt>
                <c:pt idx="1638">
                  <c:v>3.2024563592805665E-2</c:v>
                </c:pt>
                <c:pt idx="1639">
                  <c:v>3.2024515062530935E-2</c:v>
                </c:pt>
                <c:pt idx="1640">
                  <c:v>3.202447638538683E-2</c:v>
                </c:pt>
                <c:pt idx="1641">
                  <c:v>3.2025861222896447E-2</c:v>
                </c:pt>
                <c:pt idx="1642">
                  <c:v>3.2025842954207712E-2</c:v>
                </c:pt>
                <c:pt idx="1643">
                  <c:v>3.2024419472732192E-2</c:v>
                </c:pt>
                <c:pt idx="1644">
                  <c:v>3.2024420208104497E-2</c:v>
                </c:pt>
                <c:pt idx="1645">
                  <c:v>3.2024430796605038E-2</c:v>
                </c:pt>
                <c:pt idx="1646">
                  <c:v>3.2020200600008916E-2</c:v>
                </c:pt>
                <c:pt idx="1647">
                  <c:v>3.2025899420629465E-2</c:v>
                </c:pt>
                <c:pt idx="1648">
                  <c:v>3.2024521680881705E-2</c:v>
                </c:pt>
                <c:pt idx="1649">
                  <c:v>3.2024571681901273E-2</c:v>
                </c:pt>
                <c:pt idx="1650">
                  <c:v>3.2024631536054296E-2</c:v>
                </c:pt>
                <c:pt idx="1651">
                  <c:v>3.2024701243341433E-2</c:v>
                </c:pt>
                <c:pt idx="1652">
                  <c:v>3.2023396331003248E-2</c:v>
                </c:pt>
                <c:pt idx="1653">
                  <c:v>3.202487021732784E-2</c:v>
                </c:pt>
                <c:pt idx="1654">
                  <c:v>3.2024969484032127E-2</c:v>
                </c:pt>
                <c:pt idx="1655">
                  <c:v>3.2025078603880763E-2</c:v>
                </c:pt>
                <c:pt idx="1656">
                  <c:v>3.2025197576876573E-2</c:v>
                </c:pt>
                <c:pt idx="1657">
                  <c:v>3.2025326403023711E-2</c:v>
                </c:pt>
                <c:pt idx="1658">
                  <c:v>3.202546507344621E-2</c:v>
                </c:pt>
                <c:pt idx="1659">
                  <c:v>3.2025613285911074E-2</c:v>
                </c:pt>
                <c:pt idx="1660">
                  <c:v>3.2025770384645748E-2</c:v>
                </c:pt>
                <c:pt idx="1661">
                  <c:v>3.2025935692828369E-2</c:v>
                </c:pt>
                <c:pt idx="1662">
                  <c:v>3.2027536171722389E-2</c:v>
                </c:pt>
                <c:pt idx="1663">
                  <c:v>3.2026288230250839E-2</c:v>
                </c:pt>
                <c:pt idx="1664">
                  <c:v>3.2026474105846296E-2</c:v>
                </c:pt>
                <c:pt idx="1665">
                  <c:v>3.2026665483600926E-2</c:v>
                </c:pt>
                <c:pt idx="1666">
                  <c:v>3.2028289855777992E-2</c:v>
                </c:pt>
                <c:pt idx="1667">
                  <c:v>3.2027062038295619E-2</c:v>
                </c:pt>
                <c:pt idx="1668">
                  <c:v>3.2027265861588029E-2</c:v>
                </c:pt>
                <c:pt idx="1669">
                  <c:v>3.2027472479744509E-2</c:v>
                </c:pt>
                <c:pt idx="1670">
                  <c:v>3.2027681215940358E-2</c:v>
                </c:pt>
                <c:pt idx="1671">
                  <c:v>3.2027891393348919E-2</c:v>
                </c:pt>
                <c:pt idx="1672">
                  <c:v>3.20253703616174E-2</c:v>
                </c:pt>
                <c:pt idx="1673">
                  <c:v>3.2028313364502084E-2</c:v>
                </c:pt>
                <c:pt idx="1674">
                  <c:v>3.202852380459207E-2</c:v>
                </c:pt>
                <c:pt idx="1675">
                  <c:v>3.203015780271707E-2</c:v>
                </c:pt>
                <c:pt idx="1676">
                  <c:v>3.2028940209660538E-2</c:v>
                </c:pt>
                <c:pt idx="1677">
                  <c:v>3.2030568146069416E-2</c:v>
                </c:pt>
                <c:pt idx="1678">
                  <c:v>3.2029346135720824E-2</c:v>
                </c:pt>
                <c:pt idx="1679">
                  <c:v>3.2029543477049061E-2</c:v>
                </c:pt>
                <c:pt idx="1680">
                  <c:v>3.2031156791701869E-2</c:v>
                </c:pt>
                <c:pt idx="1681">
                  <c:v>3.2029923532148605E-2</c:v>
                </c:pt>
                <c:pt idx="1682">
                  <c:v>3.2030104892258528E-2</c:v>
                </c:pt>
                <c:pt idx="1683">
                  <c:v>3.2030279571632056E-2</c:v>
                </c:pt>
                <c:pt idx="1684">
                  <c:v>3.2030446893437953E-2</c:v>
                </c:pt>
                <c:pt idx="1685">
                  <c:v>3.202636069790004E-2</c:v>
                </c:pt>
                <c:pt idx="1686">
                  <c:v>3.2030756757016235E-2</c:v>
                </c:pt>
                <c:pt idx="1687">
                  <c:v>3.2030897945123107E-2</c:v>
                </c:pt>
                <c:pt idx="1688">
                  <c:v>3.203102906833153E-2</c:v>
                </c:pt>
                <c:pt idx="1689">
                  <c:v>3.2031149449808526E-2</c:v>
                </c:pt>
                <c:pt idx="1690">
                  <c:v>3.2031258412720892E-2</c:v>
                </c:pt>
                <c:pt idx="1691">
                  <c:v>3.2031355280235228E-2</c:v>
                </c:pt>
                <c:pt idx="1692">
                  <c:v>3.2031439375519645E-2</c:v>
                </c:pt>
                <c:pt idx="1693">
                  <c:v>3.2032913768446178E-2</c:v>
                </c:pt>
                <c:pt idx="1694">
                  <c:v>3.2027359511232964E-2</c:v>
                </c:pt>
                <c:pt idx="1695">
                  <c:v>3.2031608259668165E-2</c:v>
                </c:pt>
                <c:pt idx="1696">
                  <c:v>3.2031634497710314E-2</c:v>
                </c:pt>
                <c:pt idx="1697">
                  <c:v>3.2031644579363756E-2</c:v>
                </c:pt>
                <c:pt idx="1698">
                  <c:v>3.2031637827798776E-2</c:v>
                </c:pt>
                <c:pt idx="1699">
                  <c:v>3.2031613566186549E-2</c:v>
                </c:pt>
                <c:pt idx="1700">
                  <c:v>3.2032963252206746E-2</c:v>
                </c:pt>
                <c:pt idx="1701">
                  <c:v>3.2031509805507154E-2</c:v>
                </c:pt>
                <c:pt idx="1702">
                  <c:v>3.2031428952787759E-2</c:v>
                </c:pt>
                <c:pt idx="1703">
                  <c:v>3.2031327882715337E-2</c:v>
                </c:pt>
                <c:pt idx="1704">
                  <c:v>3.2032590937283292E-2</c:v>
                </c:pt>
                <c:pt idx="1705">
                  <c:v>3.2031062383220253E-2</c:v>
                </c:pt>
                <c:pt idx="1706">
                  <c:v>3.2030896600156678E-2</c:v>
                </c:pt>
                <c:pt idx="1707">
                  <c:v>3.2026568689728634E-2</c:v>
                </c:pt>
                <c:pt idx="1708">
                  <c:v>3.2030495583307741E-2</c:v>
                </c:pt>
                <c:pt idx="1709">
                  <c:v>3.2030258995892798E-2</c:v>
                </c:pt>
                <c:pt idx="1710">
                  <c:v>3.2029997453402029E-2</c:v>
                </c:pt>
                <c:pt idx="1711">
                  <c:v>3.2026836541592857E-2</c:v>
                </c:pt>
                <c:pt idx="1712">
                  <c:v>3.2026516580792863E-2</c:v>
                </c:pt>
                <c:pt idx="1713">
                  <c:v>3.2026170992647152E-2</c:v>
                </c:pt>
                <c:pt idx="1714">
                  <c:v>3.2025744654375944E-2</c:v>
                </c:pt>
                <c:pt idx="1715">
                  <c:v>3.2025402934423658E-2</c:v>
                </c:pt>
                <c:pt idx="1716">
                  <c:v>3.2024980464403927E-2</c:v>
                </c:pt>
                <c:pt idx="1717">
                  <c:v>3.2024532367154537E-2</c:v>
                </c:pt>
                <c:pt idx="1718">
                  <c:v>3.2023988875773984E-2</c:v>
                </c:pt>
                <c:pt idx="1719">
                  <c:v>3.2023559291102802E-2</c:v>
                </c:pt>
                <c:pt idx="1720">
                  <c:v>3.202303431237382E-2</c:v>
                </c:pt>
                <c:pt idx="1721">
                  <c:v>3.2022483706561918E-2</c:v>
                </c:pt>
                <c:pt idx="1722">
                  <c:v>3.2021907473708484E-2</c:v>
                </c:pt>
                <c:pt idx="1723">
                  <c:v>3.2021305613857104E-2</c:v>
                </c:pt>
                <c:pt idx="1724">
                  <c:v>3.2020678127053323E-2</c:v>
                </c:pt>
                <c:pt idx="1725">
                  <c:v>3.2020025013344021E-2</c:v>
                </c:pt>
                <c:pt idx="1726">
                  <c:v>3.2019346272778901E-2</c:v>
                </c:pt>
                <c:pt idx="1727">
                  <c:v>3.2018435950632688E-2</c:v>
                </c:pt>
                <c:pt idx="1728">
                  <c:v>3.2017911911288166E-2</c:v>
                </c:pt>
                <c:pt idx="1729">
                  <c:v>3.2017046252667651E-2</c:v>
                </c:pt>
                <c:pt idx="1730">
                  <c:v>3.2016375043013877E-2</c:v>
                </c:pt>
                <c:pt idx="1731">
                  <c:v>3.2015568168976924E-2</c:v>
                </c:pt>
                <c:pt idx="1732">
                  <c:v>3.2014614647812432E-2</c:v>
                </c:pt>
                <c:pt idx="1733">
                  <c:v>3.2013877541407589E-2</c:v>
                </c:pt>
                <c:pt idx="1734">
                  <c:v>3.2012993788002667E-2</c:v>
                </c:pt>
                <c:pt idx="1735">
                  <c:v>3.2012084408272787E-2</c:v>
                </c:pt>
                <c:pt idx="1736">
                  <c:v>3.2011149402286727E-2</c:v>
                </c:pt>
                <c:pt idx="1737">
                  <c:v>3.2010188770114779E-2</c:v>
                </c:pt>
                <c:pt idx="1738">
                  <c:v>3.2009202511829662E-2</c:v>
                </c:pt>
                <c:pt idx="1739">
                  <c:v>3.2008190627505602E-2</c:v>
                </c:pt>
                <c:pt idx="1740">
                  <c:v>3.2007153117219259E-2</c:v>
                </c:pt>
                <c:pt idx="1741">
                  <c:v>3.2006089981048605E-2</c:v>
                </c:pt>
                <c:pt idx="1742">
                  <c:v>3.2005001219074437E-2</c:v>
                </c:pt>
                <c:pt idx="1743">
                  <c:v>3.200388683137867E-2</c:v>
                </c:pt>
                <c:pt idx="1744">
                  <c:v>3.2002746818045186E-2</c:v>
                </c:pt>
                <c:pt idx="1745">
                  <c:v>3.2001412567443016E-2</c:v>
                </c:pt>
                <c:pt idx="1746">
                  <c:v>3.2000217642321756E-2</c:v>
                </c:pt>
                <c:pt idx="1747">
                  <c:v>3.1999173025090463E-2</c:v>
                </c:pt>
                <c:pt idx="1748">
                  <c:v>3.199793051008714E-2</c:v>
                </c:pt>
                <c:pt idx="1749">
                  <c:v>3.1996662369896366E-2</c:v>
                </c:pt>
                <c:pt idx="1750">
                  <c:v>3.1995368604612967E-2</c:v>
                </c:pt>
                <c:pt idx="1751">
                  <c:v>3.199404921433549E-2</c:v>
                </c:pt>
                <c:pt idx="1752">
                  <c:v>3.19925099623165E-2</c:v>
                </c:pt>
                <c:pt idx="1753">
                  <c:v>3.1991333559198018E-2</c:v>
                </c:pt>
                <c:pt idx="1754">
                  <c:v>3.1989937294542775E-2</c:v>
                </c:pt>
                <c:pt idx="1755">
                  <c:v>3.1988515405303002E-2</c:v>
                </c:pt>
                <c:pt idx="1756">
                  <c:v>3.198685901212521E-2</c:v>
                </c:pt>
                <c:pt idx="1757">
                  <c:v>3.1985594753502378E-2</c:v>
                </c:pt>
                <c:pt idx="1758">
                  <c:v>3.1984095991161622E-2</c:v>
                </c:pt>
                <c:pt idx="1759">
                  <c:v>3.1982571604677622E-2</c:v>
                </c:pt>
                <c:pt idx="1760">
                  <c:v>3.1981021594165347E-2</c:v>
                </c:pt>
                <c:pt idx="1761">
                  <c:v>3.1979445959741976E-2</c:v>
                </c:pt>
                <c:pt idx="1762">
                  <c:v>3.1977844701525981E-2</c:v>
                </c:pt>
                <c:pt idx="1763">
                  <c:v>3.197598331621971E-2</c:v>
                </c:pt>
                <c:pt idx="1764">
                  <c:v>3.1974327150287203E-2</c:v>
                </c:pt>
                <c:pt idx="1765">
                  <c:v>3.1972645360948834E-2</c:v>
                </c:pt>
                <c:pt idx="1766">
                  <c:v>3.1970937948331626E-2</c:v>
                </c:pt>
                <c:pt idx="1767">
                  <c:v>3.1969204912564352E-2</c:v>
                </c:pt>
                <c:pt idx="1768">
                  <c:v>3.1967446253778412E-2</c:v>
                </c:pt>
                <c:pt idx="1769">
                  <c:v>3.1965661972105638E-2</c:v>
                </c:pt>
                <c:pt idx="1770">
                  <c:v>3.1963852067681389E-2</c:v>
                </c:pt>
                <c:pt idx="1771">
                  <c:v>3.1962016540642096E-2</c:v>
                </c:pt>
                <c:pt idx="1772">
                  <c:v>3.1960155391126607E-2</c:v>
                </c:pt>
                <c:pt idx="1773">
                  <c:v>3.1958268619275088E-2</c:v>
                </c:pt>
                <c:pt idx="1774">
                  <c:v>3.1956356225230097E-2</c:v>
                </c:pt>
                <c:pt idx="1775">
                  <c:v>3.1954418209135971E-2</c:v>
                </c:pt>
                <c:pt idx="1776">
                  <c:v>3.195245457113878E-2</c:v>
                </c:pt>
                <c:pt idx="1777">
                  <c:v>3.1949892245442944E-2</c:v>
                </c:pt>
                <c:pt idx="1778">
                  <c:v>3.194787004365654E-2</c:v>
                </c:pt>
                <c:pt idx="1779">
                  <c:v>3.1945822220461793E-2</c:v>
                </c:pt>
                <c:pt idx="1780">
                  <c:v>3.1943748776013109E-2</c:v>
                </c:pt>
                <c:pt idx="1781">
                  <c:v>3.1941649710467292E-2</c:v>
                </c:pt>
                <c:pt idx="1782">
                  <c:v>3.1939525023982458E-2</c:v>
                </c:pt>
                <c:pt idx="1783">
                  <c:v>3.193737471671914E-2</c:v>
                </c:pt>
                <c:pt idx="1784">
                  <c:v>3.1935198788840061E-2</c:v>
                </c:pt>
                <c:pt idx="1785">
                  <c:v>3.193299724050902E-2</c:v>
                </c:pt>
                <c:pt idx="1786">
                  <c:v>3.1930770071892038E-2</c:v>
                </c:pt>
                <c:pt idx="1787">
                  <c:v>3.1928517283157959E-2</c:v>
                </c:pt>
                <c:pt idx="1788">
                  <c:v>3.1926238874476293E-2</c:v>
                </c:pt>
                <c:pt idx="1789">
                  <c:v>3.1927591420701042E-2</c:v>
                </c:pt>
                <c:pt idx="1790">
                  <c:v>3.1921605197960709E-2</c:v>
                </c:pt>
                <c:pt idx="1791">
                  <c:v>3.1919249930476762E-2</c:v>
                </c:pt>
                <c:pt idx="1792">
                  <c:v>3.1916869043744939E-2</c:v>
                </c:pt>
                <c:pt idx="1793">
                  <c:v>3.1914462537944825E-2</c:v>
                </c:pt>
                <c:pt idx="1794">
                  <c:v>3.191203041325863E-2</c:v>
                </c:pt>
                <c:pt idx="1795">
                  <c:v>3.1909572669869442E-2</c:v>
                </c:pt>
                <c:pt idx="1796">
                  <c:v>3.1907089307963189E-2</c:v>
                </c:pt>
                <c:pt idx="1797">
                  <c:v>3.1904580327727125E-2</c:v>
                </c:pt>
                <c:pt idx="1798">
                  <c:v>3.1902045729350688E-2</c:v>
                </c:pt>
                <c:pt idx="1799">
                  <c:v>3.1899485513025495E-2</c:v>
                </c:pt>
                <c:pt idx="1800">
                  <c:v>3.1896899678944282E-2</c:v>
                </c:pt>
                <c:pt idx="1801">
                  <c:v>3.1894288227302829E-2</c:v>
                </c:pt>
                <c:pt idx="1802">
                  <c:v>3.1891651158297583E-2</c:v>
                </c:pt>
                <c:pt idx="1803">
                  <c:v>3.1888988472128496E-2</c:v>
                </c:pt>
                <c:pt idx="1804">
                  <c:v>3.1886300168995955E-2</c:v>
                </c:pt>
                <c:pt idx="1805">
                  <c:v>3.1883586249103195E-2</c:v>
                </c:pt>
                <c:pt idx="1806">
                  <c:v>3.1880846712654766E-2</c:v>
                </c:pt>
                <c:pt idx="1807">
                  <c:v>3.1878081559857836E-2</c:v>
                </c:pt>
                <c:pt idx="1808">
                  <c:v>3.1875290790920906E-2</c:v>
                </c:pt>
                <c:pt idx="1809">
                  <c:v>3.1872474406054868E-2</c:v>
                </c:pt>
                <c:pt idx="1810">
                  <c:v>3.1871575225600912E-2</c:v>
                </c:pt>
                <c:pt idx="1811">
                  <c:v>3.1866764789387408E-2</c:v>
                </c:pt>
                <c:pt idx="1812">
                  <c:v>3.1863871558017204E-2</c:v>
                </c:pt>
                <c:pt idx="1813">
                  <c:v>3.1860952711579668E-2</c:v>
                </c:pt>
                <c:pt idx="1814">
                  <c:v>3.1856314200531748E-2</c:v>
                </c:pt>
                <c:pt idx="1815">
                  <c:v>3.1856941853178659E-2</c:v>
                </c:pt>
                <c:pt idx="1816">
                  <c:v>3.1852042484077213E-2</c:v>
                </c:pt>
                <c:pt idx="1817">
                  <c:v>3.1849021179593907E-2</c:v>
                </c:pt>
                <c:pt idx="1818">
                  <c:v>3.1845974261164346E-2</c:v>
                </c:pt>
                <c:pt idx="1819">
                  <c:v>3.1842901729018699E-2</c:v>
                </c:pt>
                <c:pt idx="1820">
                  <c:v>3.1839803583388684E-2</c:v>
                </c:pt>
                <c:pt idx="1821">
                  <c:v>3.183667982450885E-2</c:v>
                </c:pt>
                <c:pt idx="1822">
                  <c:v>3.1833530452614396E-2</c:v>
                </c:pt>
                <c:pt idx="1823">
                  <c:v>3.1830355467942953E-2</c:v>
                </c:pt>
                <c:pt idx="1824">
                  <c:v>3.1830593975070084E-2</c:v>
                </c:pt>
                <c:pt idx="1825">
                  <c:v>3.1827361433760019E-2</c:v>
                </c:pt>
                <c:pt idx="1826">
                  <c:v>3.1824103273851198E-2</c:v>
                </c:pt>
                <c:pt idx="1827">
                  <c:v>3.1820819495591013E-2</c:v>
                </c:pt>
                <c:pt idx="1828">
                  <c:v>3.1817510099229937E-2</c:v>
                </c:pt>
                <c:pt idx="1829">
                  <c:v>3.1814175085019707E-2</c:v>
                </c:pt>
                <c:pt idx="1830">
                  <c:v>3.1811947848748884E-2</c:v>
                </c:pt>
                <c:pt idx="1831">
                  <c:v>3.1807428204068608E-2</c:v>
                </c:pt>
                <c:pt idx="1832">
                  <c:v>3.1800628071133132E-2</c:v>
                </c:pt>
                <c:pt idx="1833">
                  <c:v>3.1800578854792164E-2</c:v>
                </c:pt>
                <c:pt idx="1834">
                  <c:v>3.1797115755181821E-2</c:v>
                </c:pt>
                <c:pt idx="1835">
                  <c:v>3.179362703927479E-2</c:v>
                </c:pt>
                <c:pt idx="1836">
                  <c:v>3.1791233324074901E-2</c:v>
                </c:pt>
                <c:pt idx="1837">
                  <c:v>3.1786572759633709E-2</c:v>
                </c:pt>
                <c:pt idx="1838">
                  <c:v>3.1783007196436189E-2</c:v>
                </c:pt>
                <c:pt idx="1839">
                  <c:v>3.1779416018015684E-2</c:v>
                </c:pt>
                <c:pt idx="1840">
                  <c:v>3.1775799224645233E-2</c:v>
                </c:pt>
                <c:pt idx="1841">
                  <c:v>3.1773266724575255E-2</c:v>
                </c:pt>
                <c:pt idx="1842">
                  <c:v>3.1768488794157099E-2</c:v>
                </c:pt>
                <c:pt idx="1843">
                  <c:v>3.1764795157596143E-2</c:v>
                </c:pt>
                <c:pt idx="1844">
                  <c:v>3.1761075907197615E-2</c:v>
                </c:pt>
                <c:pt idx="1845">
                  <c:v>3.1754026278304738E-2</c:v>
                </c:pt>
                <c:pt idx="1846">
                  <c:v>3.175356056602345E-2</c:v>
                </c:pt>
                <c:pt idx="1847">
                  <c:v>3.1749764475819529E-2</c:v>
                </c:pt>
                <c:pt idx="1848">
                  <c:v>3.1745942772922343E-2</c:v>
                </c:pt>
                <c:pt idx="1849">
                  <c:v>3.1743188118863973E-2</c:v>
                </c:pt>
                <c:pt idx="1850">
                  <c:v>3.1739313025878832E-2</c:v>
                </c:pt>
                <c:pt idx="1851">
                  <c:v>3.1734323990989043E-2</c:v>
                </c:pt>
                <c:pt idx="1852">
                  <c:v>3.1730399840246649E-2</c:v>
                </c:pt>
                <c:pt idx="1853">
                  <c:v>3.1726450078284583E-2</c:v>
                </c:pt>
                <c:pt idx="1854">
                  <c:v>3.1722474705403271E-2</c:v>
                </c:pt>
                <c:pt idx="1855">
                  <c:v>3.1719553357310352E-2</c:v>
                </c:pt>
                <c:pt idx="1856">
                  <c:v>3.1714447128096249E-2</c:v>
                </c:pt>
                <c:pt idx="1857">
                  <c:v>3.1710394924281356E-2</c:v>
                </c:pt>
                <c:pt idx="1858">
                  <c:v>3.170631711076928E-2</c:v>
                </c:pt>
                <c:pt idx="1859">
                  <c:v>3.1702213687870198E-2</c:v>
                </c:pt>
                <c:pt idx="1860">
                  <c:v>3.1698084655896692E-2</c:v>
                </c:pt>
                <c:pt idx="1861">
                  <c:v>3.1693930015163074E-2</c:v>
                </c:pt>
                <c:pt idx="1862">
                  <c:v>3.1688086320712204E-2</c:v>
                </c:pt>
                <c:pt idx="1863">
                  <c:v>3.1685543908681009E-2</c:v>
                </c:pt>
                <c:pt idx="1864">
                  <c:v>3.1681312443571405E-2</c:v>
                </c:pt>
                <c:pt idx="1865">
                  <c:v>3.1677055370977397E-2</c:v>
                </c:pt>
                <c:pt idx="1866">
                  <c:v>3.1674883647555732E-2</c:v>
                </c:pt>
                <c:pt idx="1867">
                  <c:v>3.1665303447113269E-2</c:v>
                </c:pt>
                <c:pt idx="1868">
                  <c:v>3.1664130511542724E-2</c:v>
                </c:pt>
                <c:pt idx="1869">
                  <c:v>3.1660819952725849E-2</c:v>
                </c:pt>
                <c:pt idx="1870">
                  <c:v>3.1655385907157774E-2</c:v>
                </c:pt>
                <c:pt idx="1871">
                  <c:v>3.1650975196532344E-2</c:v>
                </c:pt>
                <c:pt idx="1872">
                  <c:v>3.1646538880731323E-2</c:v>
                </c:pt>
                <c:pt idx="1873">
                  <c:v>3.1642076960093357E-2</c:v>
                </c:pt>
                <c:pt idx="1874">
                  <c:v>3.1638627311099017E-2</c:v>
                </c:pt>
                <c:pt idx="1875">
                  <c:v>3.1633076305663761E-2</c:v>
                </c:pt>
                <c:pt idx="1876">
                  <c:v>3.1625436343899624E-2</c:v>
                </c:pt>
                <c:pt idx="1877">
                  <c:v>3.1620878675903845E-2</c:v>
                </c:pt>
                <c:pt idx="1878">
                  <c:v>3.1616295411183111E-2</c:v>
                </c:pt>
                <c:pt idx="1879">
                  <c:v>3.1611686550083222E-2</c:v>
                </c:pt>
                <c:pt idx="1880">
                  <c:v>3.1607052092952399E-2</c:v>
                </c:pt>
                <c:pt idx="1881">
                  <c:v>3.1606482158448086E-2</c:v>
                </c:pt>
                <c:pt idx="1882">
                  <c:v>3.1597706391998236E-2</c:v>
                </c:pt>
                <c:pt idx="1883">
                  <c:v>3.1592995148880088E-2</c:v>
                </c:pt>
                <c:pt idx="1884">
                  <c:v>3.1588258311142037E-2</c:v>
                </c:pt>
                <c:pt idx="1885">
                  <c:v>3.1583495879140618E-2</c:v>
                </c:pt>
                <c:pt idx="1886">
                  <c:v>3.1578707853236097E-2</c:v>
                </c:pt>
                <c:pt idx="1887">
                  <c:v>3.1573894233789382E-2</c:v>
                </c:pt>
                <c:pt idx="1888">
                  <c:v>3.1569055021164028E-2</c:v>
                </c:pt>
                <c:pt idx="1889">
                  <c:v>3.1564190215725103E-2</c:v>
                </c:pt>
                <c:pt idx="1890">
                  <c:v>3.1559299817839878E-2</c:v>
                </c:pt>
                <c:pt idx="1891">
                  <c:v>3.1554383827877813E-2</c:v>
                </c:pt>
                <c:pt idx="1892">
                  <c:v>3.1549442246209237E-2</c:v>
                </c:pt>
                <c:pt idx="1893">
                  <c:v>3.154447507320756E-2</c:v>
                </c:pt>
                <c:pt idx="1894">
                  <c:v>3.1539482309247482E-2</c:v>
                </c:pt>
                <c:pt idx="1895">
                  <c:v>3.1534463954705924E-2</c:v>
                </c:pt>
                <c:pt idx="1896">
                  <c:v>3.1529420009961742E-2</c:v>
                </c:pt>
                <c:pt idx="1897">
                  <c:v>3.1524350475395577E-2</c:v>
                </c:pt>
                <c:pt idx="1898">
                  <c:v>3.1519255351390024E-2</c:v>
                </c:pt>
                <c:pt idx="1899">
                  <c:v>3.151413463832943E-2</c:v>
                </c:pt>
                <c:pt idx="1900">
                  <c:v>3.1508988336600555E-2</c:v>
                </c:pt>
                <c:pt idx="1901">
                  <c:v>3.1503816446591691E-2</c:v>
                </c:pt>
                <c:pt idx="1902">
                  <c:v>3.1498618968693104E-2</c:v>
                </c:pt>
                <c:pt idx="1903">
                  <c:v>3.149339590329725E-2</c:v>
                </c:pt>
                <c:pt idx="1904">
                  <c:v>3.1488147250798321E-2</c:v>
                </c:pt>
                <c:pt idx="1905">
                  <c:v>3.1482873011592291E-2</c:v>
                </c:pt>
                <c:pt idx="1906">
                  <c:v>3.1477573186077072E-2</c:v>
                </c:pt>
                <c:pt idx="1907">
                  <c:v>3.1472247774653017E-2</c:v>
                </c:pt>
                <c:pt idx="1908">
                  <c:v>3.1466896777721985E-2</c:v>
                </c:pt>
                <c:pt idx="1909">
                  <c:v>3.1461520195687383E-2</c:v>
                </c:pt>
                <c:pt idx="1910">
                  <c:v>3.1456118028955239E-2</c:v>
                </c:pt>
                <c:pt idx="1911">
                  <c:v>3.1450690277933784E-2</c:v>
                </c:pt>
                <c:pt idx="1912">
                  <c:v>3.1448094098660756E-2</c:v>
                </c:pt>
                <c:pt idx="1913">
                  <c:v>3.1439758024661271E-2</c:v>
                </c:pt>
                <c:pt idx="1914">
                  <c:v>3.1435360157198687E-2</c:v>
                </c:pt>
                <c:pt idx="1915">
                  <c:v>3.1428723439170886E-2</c:v>
                </c:pt>
                <c:pt idx="1916">
                  <c:v>3.1423167772883329E-2</c:v>
                </c:pt>
                <c:pt idx="1917">
                  <c:v>3.1417586524792783E-2</c:v>
                </c:pt>
                <c:pt idx="1918">
                  <c:v>3.1411979695654388E-2</c:v>
                </c:pt>
                <c:pt idx="1919">
                  <c:v>3.1404604482340621E-2</c:v>
                </c:pt>
                <c:pt idx="1920">
                  <c:v>3.1401748236930795E-2</c:v>
                </c:pt>
                <c:pt idx="1921">
                  <c:v>3.1396991384633817E-2</c:v>
                </c:pt>
                <c:pt idx="1922">
                  <c:v>3.1390347883281787E-2</c:v>
                </c:pt>
                <c:pt idx="1923">
                  <c:v>3.1384613675027186E-2</c:v>
                </c:pt>
                <c:pt idx="1924">
                  <c:v>3.1378857690734389E-2</c:v>
                </c:pt>
                <c:pt idx="1925">
                  <c:v>3.1373080614072547E-2</c:v>
                </c:pt>
                <c:pt idx="1926">
                  <c:v>3.13682060846402E-2</c:v>
                </c:pt>
                <c:pt idx="1927">
                  <c:v>3.1361465918248142E-2</c:v>
                </c:pt>
                <c:pt idx="1928">
                  <c:v>3.1355629666351553E-2</c:v>
                </c:pt>
                <c:pt idx="1929">
                  <c:v>3.1349775056618734E-2</c:v>
                </c:pt>
                <c:pt idx="1930">
                  <c:v>3.1343902772646516E-2</c:v>
                </c:pt>
                <c:pt idx="1931">
                  <c:v>3.1338929653567299E-2</c:v>
                </c:pt>
                <c:pt idx="1932">
                  <c:v>3.1329362752056979E-2</c:v>
                </c:pt>
                <c:pt idx="1933">
                  <c:v>3.1320969663024487E-2</c:v>
                </c:pt>
                <c:pt idx="1934">
                  <c:v>3.1320250565768558E-2</c:v>
                </c:pt>
                <c:pt idx="1935">
                  <c:v>3.1314300164020765E-2</c:v>
                </c:pt>
                <c:pt idx="1936">
                  <c:v>3.1308336189295898E-2</c:v>
                </c:pt>
                <c:pt idx="1937">
                  <c:v>3.1303269638890505E-2</c:v>
                </c:pt>
                <c:pt idx="1938">
                  <c:v>3.1296370254858152E-2</c:v>
                </c:pt>
                <c:pt idx="1939">
                  <c:v>3.129036966207821E-2</c:v>
                </c:pt>
                <c:pt idx="1940">
                  <c:v>3.1285266458350461E-2</c:v>
                </c:pt>
                <c:pt idx="1941">
                  <c:v>3.1278336642610177E-2</c:v>
                </c:pt>
                <c:pt idx="1942">
                  <c:v>3.1272305582760063E-2</c:v>
                </c:pt>
                <c:pt idx="1943">
                  <c:v>3.1266265734030574E-2</c:v>
                </c:pt>
                <c:pt idx="1944">
                  <c:v>3.1260217779801591E-2</c:v>
                </c:pt>
                <c:pt idx="1945">
                  <c:v>3.1251445212110478E-2</c:v>
                </c:pt>
                <c:pt idx="1946">
                  <c:v>3.1248100288278267E-2</c:v>
                </c:pt>
                <c:pt idx="1947">
                  <c:v>3.1242032117661377E-2</c:v>
                </c:pt>
                <c:pt idx="1948">
                  <c:v>3.1235958574898161E-2</c:v>
                </c:pt>
                <c:pt idx="1949">
                  <c:v>3.1229880343286838E-2</c:v>
                </c:pt>
                <c:pt idx="1950">
                  <c:v>3.1223798106108626E-2</c:v>
                </c:pt>
                <c:pt idx="1951">
                  <c:v>3.121771254662907E-2</c:v>
                </c:pt>
                <c:pt idx="1952">
                  <c:v>3.121162434809607E-2</c:v>
                </c:pt>
                <c:pt idx="1953">
                  <c:v>3.1206438446356712E-2</c:v>
                </c:pt>
                <c:pt idx="1954">
                  <c:v>3.1200346982949326E-2</c:v>
                </c:pt>
                <c:pt idx="1955">
                  <c:v>3.1193350750420384E-2</c:v>
                </c:pt>
                <c:pt idx="1956">
                  <c:v>3.1187258827834598E-2</c:v>
                </c:pt>
                <c:pt idx="1957">
                  <c:v>3.1181167682192232E-2</c:v>
                </c:pt>
                <c:pt idx="1958">
                  <c:v>3.1172365370934433E-2</c:v>
                </c:pt>
                <c:pt idx="1959">
                  <c:v>3.1169894894530821E-2</c:v>
                </c:pt>
                <c:pt idx="1960">
                  <c:v>3.1162905738349754E-2</c:v>
                </c:pt>
                <c:pt idx="1961">
                  <c:v>3.1156824531820681E-2</c:v>
                </c:pt>
                <c:pt idx="1962">
                  <c:v>3.1150747517822177E-2</c:v>
                </c:pt>
                <c:pt idx="1963">
                  <c:v>3.1144675379422018E-2</c:v>
                </c:pt>
                <c:pt idx="1964">
                  <c:v>3.1134200412783399E-2</c:v>
                </c:pt>
                <c:pt idx="1965">
                  <c:v>3.113254846160745E-2</c:v>
                </c:pt>
                <c:pt idx="1966">
                  <c:v>3.1126495048247556E-2</c:v>
                </c:pt>
                <c:pt idx="1967">
                  <c:v>3.1120449242595914E-2</c:v>
                </c:pt>
                <c:pt idx="1968">
                  <c:v>3.1114411727638614E-2</c:v>
                </c:pt>
                <c:pt idx="1969">
                  <c:v>3.1108383186346508E-2</c:v>
                </c:pt>
                <c:pt idx="1970">
                  <c:v>3.110236430134259E-2</c:v>
                </c:pt>
                <c:pt idx="1971">
                  <c:v>3.1096355586613108E-2</c:v>
                </c:pt>
                <c:pt idx="1972">
                  <c:v>3.1090357113674257E-2</c:v>
                </c:pt>
                <c:pt idx="1973">
                  <c:v>3.1084368882343512E-2</c:v>
                </c:pt>
                <c:pt idx="1974">
                  <c:v>3.107929819987194E-2</c:v>
                </c:pt>
                <c:pt idx="1975">
                  <c:v>3.1072423143782994E-2</c:v>
                </c:pt>
                <c:pt idx="1976">
                  <c:v>3.1066465636191223E-2</c:v>
                </c:pt>
                <c:pt idx="1977">
                  <c:v>3.1060518369483998E-2</c:v>
                </c:pt>
                <c:pt idx="1978">
                  <c:v>3.1055489554119856E-2</c:v>
                </c:pt>
                <c:pt idx="1979">
                  <c:v>3.1048654558004402E-2</c:v>
                </c:pt>
                <c:pt idx="1980">
                  <c:v>3.1042738012872651E-2</c:v>
                </c:pt>
                <c:pt idx="1981">
                  <c:v>3.1036831707906887E-2</c:v>
                </c:pt>
                <c:pt idx="1982">
                  <c:v>3.1030935642928512E-2</c:v>
                </c:pt>
                <c:pt idx="1983">
                  <c:v>3.1019872321819738E-2</c:v>
                </c:pt>
                <c:pt idx="1984">
                  <c:v>3.1016445897305477E-2</c:v>
                </c:pt>
                <c:pt idx="1985">
                  <c:v>3.1013308886132976E-2</c:v>
                </c:pt>
                <c:pt idx="1986">
                  <c:v>3.1008363842020045E-2</c:v>
                </c:pt>
                <c:pt idx="1987">
                  <c:v>3.1001608911606977E-2</c:v>
                </c:pt>
                <c:pt idx="1988">
                  <c:v>3.0995774282812697E-2</c:v>
                </c:pt>
                <c:pt idx="1989">
                  <c:v>3.0990860665636773E-2</c:v>
                </c:pt>
                <c:pt idx="1990">
                  <c:v>3.0984135741279888E-2</c:v>
                </c:pt>
                <c:pt idx="1991">
                  <c:v>3.0978331828188068E-2</c:v>
                </c:pt>
                <c:pt idx="1992">
                  <c:v>3.097344964487924E-2</c:v>
                </c:pt>
                <c:pt idx="1993">
                  <c:v>3.0966754716476055E-2</c:v>
                </c:pt>
                <c:pt idx="1994">
                  <c:v>3.0960981517504746E-2</c:v>
                </c:pt>
                <c:pt idx="1995">
                  <c:v>3.0955218556223154E-2</c:v>
                </c:pt>
                <c:pt idx="1996">
                  <c:v>3.0949465832457248E-2</c:v>
                </c:pt>
                <c:pt idx="1997">
                  <c:v>3.0940985675567672E-2</c:v>
                </c:pt>
                <c:pt idx="1998">
                  <c:v>3.0937991096775065E-2</c:v>
                </c:pt>
                <c:pt idx="1999">
                  <c:v>3.0932269084510949E-2</c:v>
                </c:pt>
                <c:pt idx="2000">
                  <c:v>3.0926557309067487E-2</c:v>
                </c:pt>
                <c:pt idx="2001">
                  <c:v>3.0920855770271302E-2</c:v>
                </c:pt>
                <c:pt idx="2002">
                  <c:v>3.0915164467949893E-2</c:v>
                </c:pt>
                <c:pt idx="2003">
                  <c:v>3.0909483401930754E-2</c:v>
                </c:pt>
                <c:pt idx="2004">
                  <c:v>3.0903812572041594E-2</c:v>
                </c:pt>
                <c:pt idx="2005">
                  <c:v>3.0899066682130261E-2</c:v>
                </c:pt>
                <c:pt idx="2006">
                  <c:v>3.0889757206289174E-2</c:v>
                </c:pt>
                <c:pt idx="2007">
                  <c:v>3.0886861497440504E-2</c:v>
                </c:pt>
                <c:pt idx="2008">
                  <c:v>3.0881231610357766E-2</c:v>
                </c:pt>
                <c:pt idx="2009">
                  <c:v>3.0875611958550327E-2</c:v>
                </c:pt>
                <c:pt idx="2010">
                  <c:v>3.0870002541847203E-2</c:v>
                </c:pt>
                <c:pt idx="2011">
                  <c:v>3.086440336007807E-2</c:v>
                </c:pt>
                <c:pt idx="2012">
                  <c:v>3.0859730912666396E-2</c:v>
                </c:pt>
                <c:pt idx="2013">
                  <c:v>3.0853235700666348E-2</c:v>
                </c:pt>
                <c:pt idx="2014">
                  <c:v>3.0847667222685067E-2</c:v>
                </c:pt>
                <c:pt idx="2015">
                  <c:v>3.0842108978961912E-2</c:v>
                </c:pt>
                <c:pt idx="2016">
                  <c:v>3.0837478515558178E-2</c:v>
                </c:pt>
                <c:pt idx="2017">
                  <c:v>3.0831023193616518E-2</c:v>
                </c:pt>
                <c:pt idx="2018">
                  <c:v>3.082549565165885E-2</c:v>
                </c:pt>
                <c:pt idx="2019">
                  <c:v>3.081722378707874E-2</c:v>
                </c:pt>
                <c:pt idx="2020">
                  <c:v>3.0814471268336321E-2</c:v>
                </c:pt>
                <c:pt idx="2021">
                  <c:v>3.0808974426637558E-2</c:v>
                </c:pt>
                <c:pt idx="2022">
                  <c:v>3.0803487818025325E-2</c:v>
                </c:pt>
                <c:pt idx="2023">
                  <c:v>3.0793828732139289E-2</c:v>
                </c:pt>
                <c:pt idx="2024">
                  <c:v>3.0788366433062236E-2</c:v>
                </c:pt>
                <c:pt idx="2025">
                  <c:v>3.0782914364643151E-2</c:v>
                </c:pt>
                <c:pt idx="2026">
                  <c:v>3.0776695956431999E-2</c:v>
                </c:pt>
                <c:pt idx="2027">
                  <c:v>3.0772040919120981E-2</c:v>
                </c:pt>
                <c:pt idx="2028">
                  <c:v>3.0766619541690274E-2</c:v>
                </c:pt>
                <c:pt idx="2029">
                  <c:v>3.0761208394262714E-2</c:v>
                </c:pt>
                <c:pt idx="2030">
                  <c:v>3.0755036752098598E-2</c:v>
                </c:pt>
                <c:pt idx="2031">
                  <c:v>3.0750416788763526E-2</c:v>
                </c:pt>
                <c:pt idx="2032">
                  <c:v>3.0745958173535853E-2</c:v>
                </c:pt>
                <c:pt idx="2033">
                  <c:v>3.0740588223577055E-2</c:v>
                </c:pt>
                <c:pt idx="2034">
                  <c:v>3.0735228503735557E-2</c:v>
                </c:pt>
                <c:pt idx="2035">
                  <c:v>3.0729879013849302E-2</c:v>
                </c:pt>
                <c:pt idx="2036">
                  <c:v>3.0724539753756452E-2</c:v>
                </c:pt>
                <c:pt idx="2037">
                  <c:v>3.0719210723295826E-2</c:v>
                </c:pt>
                <c:pt idx="2038">
                  <c:v>3.0712374143741773E-2</c:v>
                </c:pt>
                <c:pt idx="2039">
                  <c:v>3.0708583350628916E-2</c:v>
                </c:pt>
                <c:pt idx="2040">
                  <c:v>3.070328500810136E-2</c:v>
                </c:pt>
                <c:pt idx="2041">
                  <c:v>3.0697242284783571E-2</c:v>
                </c:pt>
                <c:pt idx="2042">
                  <c:v>3.0692719009857806E-2</c:v>
                </c:pt>
                <c:pt idx="2043">
                  <c:v>3.0687451353822941E-2</c:v>
                </c:pt>
                <c:pt idx="2044">
                  <c:v>3.0681443700196785E-2</c:v>
                </c:pt>
                <c:pt idx="2045">
                  <c:v>3.0676946727131164E-2</c:v>
                </c:pt>
                <c:pt idx="2046">
                  <c:v>3.0671709756157128E-2</c:v>
                </c:pt>
                <c:pt idx="2047">
                  <c:v>3.066648301322009E-2</c:v>
                </c:pt>
                <c:pt idx="2048">
                  <c:v>3.0661266498162362E-2</c:v>
                </c:pt>
                <c:pt idx="2049">
                  <c:v>3.0656060210826033E-2</c:v>
                </c:pt>
                <c:pt idx="2050">
                  <c:v>3.0650864151053638E-2</c:v>
                </c:pt>
                <c:pt idx="2051">
                  <c:v>3.0645678318689234E-2</c:v>
                </c:pt>
                <c:pt idx="2052">
                  <c:v>3.064050271357557E-2</c:v>
                </c:pt>
                <c:pt idx="2053">
                  <c:v>3.0635337335556269E-2</c:v>
                </c:pt>
                <c:pt idx="2054">
                  <c:v>3.0630182184475611E-2</c:v>
                </c:pt>
                <c:pt idx="2055">
                  <c:v>3.0625037260177648E-2</c:v>
                </c:pt>
                <c:pt idx="2056">
                  <c:v>3.0619902562507538E-2</c:v>
                </c:pt>
                <c:pt idx="2057">
                  <c:v>3.0614046858800915E-2</c:v>
                </c:pt>
                <c:pt idx="2058">
                  <c:v>3.0608934074810634E-2</c:v>
                </c:pt>
                <c:pt idx="2059">
                  <c:v>3.0604559827712544E-2</c:v>
                </c:pt>
                <c:pt idx="2060">
                  <c:v>3.059946603500513E-2</c:v>
                </c:pt>
                <c:pt idx="2061">
                  <c:v>3.0594382468152412E-2</c:v>
                </c:pt>
                <c:pt idx="2062">
                  <c:v>3.0589309127001731E-2</c:v>
                </c:pt>
                <c:pt idx="2063">
                  <c:v>3.0584246011399762E-2</c:v>
                </c:pt>
                <c:pt idx="2064">
                  <c:v>3.0578472114452755E-2</c:v>
                </c:pt>
                <c:pt idx="2065">
                  <c:v>3.0574150456229996E-2</c:v>
                </c:pt>
                <c:pt idx="2066">
                  <c:v>3.0569118016357963E-2</c:v>
                </c:pt>
                <c:pt idx="2067">
                  <c:v>3.0564095801424201E-2</c:v>
                </c:pt>
                <c:pt idx="2068">
                  <c:v>3.055836864735343E-2</c:v>
                </c:pt>
                <c:pt idx="2069">
                  <c:v>3.0554082045767608E-2</c:v>
                </c:pt>
                <c:pt idx="2070">
                  <c:v>3.0549090504742287E-2</c:v>
                </c:pt>
                <c:pt idx="2071">
                  <c:v>3.0544109188050696E-2</c:v>
                </c:pt>
                <c:pt idx="2072">
                  <c:v>3.0539138095543008E-2</c:v>
                </c:pt>
                <c:pt idx="2073">
                  <c:v>3.0534177227068963E-2</c:v>
                </c:pt>
                <c:pt idx="2074">
                  <c:v>3.0529226582478516E-2</c:v>
                </c:pt>
                <c:pt idx="2075">
                  <c:v>3.0523581221796419E-2</c:v>
                </c:pt>
                <c:pt idx="2076">
                  <c:v>3.0518652485025791E-2</c:v>
                </c:pt>
                <c:pt idx="2077">
                  <c:v>3.0513733971669409E-2</c:v>
                </c:pt>
                <c:pt idx="2078">
                  <c:v>3.0508825681579851E-2</c:v>
                </c:pt>
                <c:pt idx="2079">
                  <c:v>3.0503927614609037E-2</c:v>
                </c:pt>
                <c:pt idx="2080">
                  <c:v>3.0499039770608454E-2</c:v>
                </c:pt>
                <c:pt idx="2081">
                  <c:v>3.0494162149430241E-2</c:v>
                </c:pt>
                <c:pt idx="2082">
                  <c:v>3.0489294750928066E-2</c:v>
                </c:pt>
                <c:pt idx="2083">
                  <c:v>3.0484437574953852E-2</c:v>
                </c:pt>
                <c:pt idx="2084">
                  <c:v>3.04786530003806E-2</c:v>
                </c:pt>
                <c:pt idx="2085">
                  <c:v>3.0473815942204135E-2</c:v>
                </c:pt>
                <c:pt idx="2086">
                  <c:v>3.0468989105212226E-2</c:v>
                </c:pt>
                <c:pt idx="2087">
                  <c:v>3.0464172489260113E-2</c:v>
                </c:pt>
                <c:pt idx="2088">
                  <c:v>3.0459366094202377E-2</c:v>
                </c:pt>
                <c:pt idx="2089">
                  <c:v>3.0453201461637738E-2</c:v>
                </c:pt>
                <c:pt idx="2090">
                  <c:v>3.0452177697288755E-2</c:v>
                </c:pt>
                <c:pt idx="2091">
                  <c:v>3.0443645614944517E-2</c:v>
                </c:pt>
                <c:pt idx="2092">
                  <c:v>3.0438883022083939E-2</c:v>
                </c:pt>
                <c:pt idx="2093">
                  <c:v>3.0434130649356485E-2</c:v>
                </c:pt>
                <c:pt idx="2094">
                  <c:v>3.0429388496618488E-2</c:v>
                </c:pt>
                <c:pt idx="2095">
                  <c:v>3.0424656563727812E-2</c:v>
                </c:pt>
                <c:pt idx="2096">
                  <c:v>3.0419934850541456E-2</c:v>
                </c:pt>
                <c:pt idx="2097">
                  <c:v>3.0415223356917282E-2</c:v>
                </c:pt>
                <c:pt idx="2098">
                  <c:v>3.0410522082713814E-2</c:v>
                </c:pt>
                <c:pt idx="2099">
                  <c:v>3.04058310277887E-2</c:v>
                </c:pt>
                <c:pt idx="2100">
                  <c:v>3.0401150192001562E-2</c:v>
                </c:pt>
                <c:pt idx="2101">
                  <c:v>3.039647957521114E-2</c:v>
                </c:pt>
                <c:pt idx="2102">
                  <c:v>3.0391819177276617E-2</c:v>
                </c:pt>
                <c:pt idx="2103">
                  <c:v>3.0387168998057611E-2</c:v>
                </c:pt>
                <c:pt idx="2104">
                  <c:v>3.0382529037414622E-2</c:v>
                </c:pt>
                <c:pt idx="2105">
                  <c:v>3.0377899295207261E-2</c:v>
                </c:pt>
                <c:pt idx="2106">
                  <c:v>3.0373279771296682E-2</c:v>
                </c:pt>
                <c:pt idx="2107">
                  <c:v>3.0368670465543385E-2</c:v>
                </c:pt>
                <c:pt idx="2108">
                  <c:v>3.0364071377808957E-2</c:v>
                </c:pt>
                <c:pt idx="2109">
                  <c:v>3.0359482507954554E-2</c:v>
                </c:pt>
                <c:pt idx="2110">
                  <c:v>3.0354903855842195E-2</c:v>
                </c:pt>
                <c:pt idx="2111">
                  <c:v>3.0350335421334137E-2</c:v>
                </c:pt>
                <c:pt idx="2112">
                  <c:v>3.0345777204292618E-2</c:v>
                </c:pt>
                <c:pt idx="2113">
                  <c:v>3.0341229204580333E-2</c:v>
                </c:pt>
                <c:pt idx="2114">
                  <c:v>3.0336691422060399E-2</c:v>
                </c:pt>
                <c:pt idx="2115">
                  <c:v>3.0332163856596598E-2</c:v>
                </c:pt>
                <c:pt idx="2116">
                  <c:v>3.0327646508051614E-2</c:v>
                </c:pt>
                <c:pt idx="2117">
                  <c:v>3.0323139376290761E-2</c:v>
                </c:pt>
                <c:pt idx="2118">
                  <c:v>3.0318642461177384E-2</c:v>
                </c:pt>
                <c:pt idx="2119">
                  <c:v>3.0314155762576133E-2</c:v>
                </c:pt>
                <c:pt idx="2120">
                  <c:v>3.0309679280352327E-2</c:v>
                </c:pt>
                <c:pt idx="2121">
                  <c:v>3.0305213014370835E-2</c:v>
                </c:pt>
                <c:pt idx="2122">
                  <c:v>3.0302022962700213E-2</c:v>
                </c:pt>
                <c:pt idx="2123">
                  <c:v>3.0296311130598254E-2</c:v>
                </c:pt>
                <c:pt idx="2124">
                  <c:v>3.0291875512538445E-2</c:v>
                </c:pt>
                <c:pt idx="2125">
                  <c:v>3.0287450110185053E-2</c:v>
                </c:pt>
                <c:pt idx="2126">
                  <c:v>3.0287796935300253E-2</c:v>
                </c:pt>
                <c:pt idx="2127">
                  <c:v>3.0277677449478319E-2</c:v>
                </c:pt>
                <c:pt idx="2128">
                  <c:v>3.0274235196032943E-2</c:v>
                </c:pt>
                <c:pt idx="2129">
                  <c:v>3.0269850655175876E-2</c:v>
                </c:pt>
                <c:pt idx="2130">
                  <c:v>3.0265476329362304E-2</c:v>
                </c:pt>
                <c:pt idx="2131">
                  <c:v>3.0261112218459951E-2</c:v>
                </c:pt>
                <c:pt idx="2132">
                  <c:v>3.0256758322338071E-2</c:v>
                </c:pt>
                <c:pt idx="2133">
                  <c:v>3.0252414640864821E-2</c:v>
                </c:pt>
                <c:pt idx="2134">
                  <c:v>3.0248081173910341E-2</c:v>
                </c:pt>
                <c:pt idx="2135">
                  <c:v>3.0243757921343661E-2</c:v>
                </c:pt>
                <c:pt idx="2136">
                  <c:v>3.0239444883034476E-2</c:v>
                </c:pt>
                <c:pt idx="2137">
                  <c:v>3.0235142058853137E-2</c:v>
                </c:pt>
                <c:pt idx="2138">
                  <c:v>3.0230849448669991E-2</c:v>
                </c:pt>
                <c:pt idx="2139">
                  <c:v>3.0226567052355827E-2</c:v>
                </c:pt>
                <c:pt idx="2140">
                  <c:v>3.0222294869781657E-2</c:v>
                </c:pt>
                <c:pt idx="2141">
                  <c:v>3.022186460036792E-2</c:v>
                </c:pt>
                <c:pt idx="2142">
                  <c:v>3.0213781145339506E-2</c:v>
                </c:pt>
                <c:pt idx="2143">
                  <c:v>3.0209539603215076E-2</c:v>
                </c:pt>
                <c:pt idx="2144">
                  <c:v>3.0205308274318384E-2</c:v>
                </c:pt>
                <c:pt idx="2145">
                  <c:v>3.0201087158521541E-2</c:v>
                </c:pt>
                <c:pt idx="2146">
                  <c:v>3.0196876255697742E-2</c:v>
                </c:pt>
                <c:pt idx="2147">
                  <c:v>3.0192675565719741E-2</c:v>
                </c:pt>
                <c:pt idx="2148">
                  <c:v>3.0188485088461836E-2</c:v>
                </c:pt>
                <c:pt idx="2149">
                  <c:v>3.0184304823797223E-2</c:v>
                </c:pt>
                <c:pt idx="2150">
                  <c:v>3.0180134771600413E-2</c:v>
                </c:pt>
                <c:pt idx="2151">
                  <c:v>3.0175974931745696E-2</c:v>
                </c:pt>
                <c:pt idx="2152">
                  <c:v>3.0171825304107808E-2</c:v>
                </c:pt>
                <c:pt idx="2153">
                  <c:v>3.0167685888561911E-2</c:v>
                </c:pt>
                <c:pt idx="2154">
                  <c:v>3.0163556684983397E-2</c:v>
                </c:pt>
                <c:pt idx="2155">
                  <c:v>3.0159437693248088E-2</c:v>
                </c:pt>
                <c:pt idx="2156">
                  <c:v>3.0155328913231593E-2</c:v>
                </c:pt>
                <c:pt idx="2157">
                  <c:v>3.0151230344810397E-2</c:v>
                </c:pt>
                <c:pt idx="2158">
                  <c:v>3.0147141987860972E-2</c:v>
                </c:pt>
                <c:pt idx="2159">
                  <c:v>3.0143063842260689E-2</c:v>
                </c:pt>
                <c:pt idx="2160">
                  <c:v>3.0138995907886459E-2</c:v>
                </c:pt>
                <c:pt idx="2161">
                  <c:v>3.0134938184615646E-2</c:v>
                </c:pt>
                <c:pt idx="2162">
                  <c:v>3.0130890672326043E-2</c:v>
                </c:pt>
                <c:pt idx="2163">
                  <c:v>3.0126853370896541E-2</c:v>
                </c:pt>
                <c:pt idx="2164">
                  <c:v>3.0122826280204722E-2</c:v>
                </c:pt>
                <c:pt idx="2165">
                  <c:v>3.0118809400129912E-2</c:v>
                </c:pt>
                <c:pt idx="2166">
                  <c:v>3.0114802730550783E-2</c:v>
                </c:pt>
                <c:pt idx="2167">
                  <c:v>3.0110806271347323E-2</c:v>
                </c:pt>
                <c:pt idx="2168">
                  <c:v>3.0106820022398201E-2</c:v>
                </c:pt>
                <c:pt idx="2169">
                  <c:v>3.0102843983584284E-2</c:v>
                </c:pt>
                <c:pt idx="2170">
                  <c:v>3.0098878154785558E-2</c:v>
                </c:pt>
                <c:pt idx="2171">
                  <c:v>3.0094922535882883E-2</c:v>
                </c:pt>
                <c:pt idx="2172">
                  <c:v>3.0092354377497341E-2</c:v>
                </c:pt>
                <c:pt idx="2173">
                  <c:v>3.0087041927288481E-2</c:v>
                </c:pt>
                <c:pt idx="2174">
                  <c:v>3.0084498728724551E-2</c:v>
                </c:pt>
                <c:pt idx="2175">
                  <c:v>3.0079202156852575E-2</c:v>
                </c:pt>
                <c:pt idx="2176">
                  <c:v>3.007529758564835E-2</c:v>
                </c:pt>
                <c:pt idx="2177">
                  <c:v>3.0071403223630829E-2</c:v>
                </c:pt>
                <c:pt idx="2178">
                  <c:v>3.0067519069496285E-2</c:v>
                </c:pt>
                <c:pt idx="2179">
                  <c:v>3.0060883867616843E-2</c:v>
                </c:pt>
                <c:pt idx="2180">
                  <c:v>3.0061175835467541E-2</c:v>
                </c:pt>
                <c:pt idx="2181">
                  <c:v>3.0058296554670731E-2</c:v>
                </c:pt>
                <c:pt idx="2182">
                  <c:v>3.0053479274352458E-2</c:v>
                </c:pt>
                <c:pt idx="2183">
                  <c:v>3.0049644316222656E-2</c:v>
                </c:pt>
                <c:pt idx="2184">
                  <c:v>3.0045817835206799E-2</c:v>
                </c:pt>
                <c:pt idx="2185">
                  <c:v>3.0041999527932947E-2</c:v>
                </c:pt>
                <c:pt idx="2186">
                  <c:v>3.0039163432060992E-2</c:v>
                </c:pt>
                <c:pt idx="2187">
                  <c:v>3.0034386221143371E-2</c:v>
                </c:pt>
                <c:pt idx="2188">
                  <c:v>3.003059061490752E-2</c:v>
                </c:pt>
                <c:pt idx="2189">
                  <c:v>3.0026801968970816E-2</c:v>
                </c:pt>
                <c:pt idx="2190">
                  <c:v>3.002301997998507E-2</c:v>
                </c:pt>
                <c:pt idx="2191">
                  <c:v>3.0019244344606011E-2</c:v>
                </c:pt>
                <c:pt idx="2192">
                  <c:v>3.0016448901221925E-2</c:v>
                </c:pt>
                <c:pt idx="2193">
                  <c:v>3.000761488294041E-2</c:v>
                </c:pt>
                <c:pt idx="2194">
                  <c:v>3.0007952526739219E-2</c:v>
                </c:pt>
                <c:pt idx="2195">
                  <c:v>3.0004199272439823E-2</c:v>
                </c:pt>
                <c:pt idx="2196">
                  <c:v>2.9997530783313929E-2</c:v>
                </c:pt>
                <c:pt idx="2197">
                  <c:v>2.9996706971392128E-2</c:v>
                </c:pt>
                <c:pt idx="2198">
                  <c:v>2.9992967318015842E-2</c:v>
                </c:pt>
                <c:pt idx="2199">
                  <c:v>2.9989231591660444E-2</c:v>
                </c:pt>
                <c:pt idx="2200">
                  <c:v>2.9986471682638179E-2</c:v>
                </c:pt>
                <c:pt idx="2201">
                  <c:v>2.9981770706803818E-2</c:v>
                </c:pt>
                <c:pt idx="2202">
                  <c:v>2.9978044941711406E-2</c:v>
                </c:pt>
                <c:pt idx="2203">
                  <c:v>2.9974321890455128E-2</c:v>
                </c:pt>
                <c:pt idx="2204">
                  <c:v>2.9970601249750824E-2</c:v>
                </c:pt>
                <c:pt idx="2205">
                  <c:v>2.9966882716317825E-2</c:v>
                </c:pt>
                <c:pt idx="2206">
                  <c:v>2.9963165986881125E-2</c:v>
                </c:pt>
                <c:pt idx="2207">
                  <c:v>2.9959450758168547E-2</c:v>
                </c:pt>
                <c:pt idx="2208">
                  <c:v>2.9955736726913582E-2</c:v>
                </c:pt>
                <c:pt idx="2209">
                  <c:v>2.9952023589853851E-2</c:v>
                </c:pt>
                <c:pt idx="2210">
                  <c:v>2.9948311043731551E-2</c:v>
                </c:pt>
                <c:pt idx="2211">
                  <c:v>2.9944598785293465E-2</c:v>
                </c:pt>
                <c:pt idx="2212">
                  <c:v>2.994088651128941E-2</c:v>
                </c:pt>
                <c:pt idx="2213">
                  <c:v>2.993813982781332E-2</c:v>
                </c:pt>
                <c:pt idx="2214">
                  <c:v>2.9934426010657995E-2</c:v>
                </c:pt>
                <c:pt idx="2215">
                  <c:v>2.9929746563464827E-2</c:v>
                </c:pt>
                <c:pt idx="2216">
                  <c:v>2.9926031194799894E-2</c:v>
                </c:pt>
                <c:pt idx="2217">
                  <c:v>2.9922314294391513E-2</c:v>
                </c:pt>
                <c:pt idx="2218">
                  <c:v>2.9915707146687037E-2</c:v>
                </c:pt>
                <c:pt idx="2219">
                  <c:v>2.9915836802238249E-2</c:v>
                </c:pt>
                <c:pt idx="2220">
                  <c:v>2.9911151370506203E-2</c:v>
                </c:pt>
                <c:pt idx="2221">
                  <c:v>2.9907425310946343E-2</c:v>
                </c:pt>
                <c:pt idx="2222">
                  <c:v>2.9903696203577069E-2</c:v>
                </c:pt>
                <c:pt idx="2223">
                  <c:v>2.9899963745198297E-2</c:v>
                </c:pt>
                <c:pt idx="2224">
                  <c:v>2.9892708396994871E-2</c:v>
                </c:pt>
                <c:pt idx="2225">
                  <c:v>2.9892487562634587E-2</c:v>
                </c:pt>
                <c:pt idx="2226">
                  <c:v>2.9888743232072797E-2</c:v>
                </c:pt>
                <c:pt idx="2227">
                  <c:v>2.9884994337747144E-2</c:v>
                </c:pt>
                <c:pt idx="2228">
                  <c:v>2.9881240576481071E-2</c:v>
                </c:pt>
                <c:pt idx="2229">
                  <c:v>2.9877481645101067E-2</c:v>
                </c:pt>
                <c:pt idx="2230">
                  <c:v>2.9875626121148663E-2</c:v>
                </c:pt>
                <c:pt idx="2231">
                  <c:v>2.9867085868793958E-2</c:v>
                </c:pt>
                <c:pt idx="2232">
                  <c:v>2.986617140212303E-2</c:v>
                </c:pt>
                <c:pt idx="2233">
                  <c:v>2.9863342250644371E-2</c:v>
                </c:pt>
                <c:pt idx="2234">
                  <c:v>2.9858602803900982E-2</c:v>
                </c:pt>
                <c:pt idx="2235">
                  <c:v>2.9854809970427203E-2</c:v>
                </c:pt>
                <c:pt idx="2236">
                  <c:v>2.9851011447464219E-2</c:v>
                </c:pt>
                <c:pt idx="2237">
                  <c:v>2.9847207235075193E-2</c:v>
                </c:pt>
                <c:pt idx="2238">
                  <c:v>2.9844346052585461E-2</c:v>
                </c:pt>
                <c:pt idx="2239">
                  <c:v>2.9839581742279079E-2</c:v>
                </c:pt>
                <c:pt idx="2240">
                  <c:v>2.9835760462000933E-2</c:v>
                </c:pt>
                <c:pt idx="2241">
                  <c:v>2.9831933492554634E-2</c:v>
                </c:pt>
                <c:pt idx="2242">
                  <c:v>2.9828100834005958E-2</c:v>
                </c:pt>
                <c:pt idx="2243">
                  <c:v>2.9824262486419811E-2</c:v>
                </c:pt>
                <c:pt idx="2244">
                  <c:v>2.9817275292380402E-2</c:v>
                </c:pt>
                <c:pt idx="2245">
                  <c:v>2.9816568724392555E-2</c:v>
                </c:pt>
                <c:pt idx="2246">
                  <c:v>2.9812713310082572E-2</c:v>
                </c:pt>
                <c:pt idx="2247">
                  <c:v>2.9809794449347168E-2</c:v>
                </c:pt>
                <c:pt idx="2248">
                  <c:v>2.9805926935792756E-2</c:v>
                </c:pt>
                <c:pt idx="2249">
                  <c:v>2.9802053733172604E-2</c:v>
                </c:pt>
                <c:pt idx="2250">
                  <c:v>2.9797234765719386E-2</c:v>
                </c:pt>
                <c:pt idx="2251">
                  <c:v>2.9793350908175368E-2</c:v>
                </c:pt>
                <c:pt idx="2252">
                  <c:v>2.9790399991574571E-2</c:v>
                </c:pt>
                <c:pt idx="2253">
                  <c:v>2.9785566127802556E-2</c:v>
                </c:pt>
                <c:pt idx="2254">
                  <c:v>2.9781665205105754E-2</c:v>
                </c:pt>
                <c:pt idx="2255">
                  <c:v>2.977775859415582E-2</c:v>
                </c:pt>
                <c:pt idx="2256">
                  <c:v>2.9773846295020265E-2</c:v>
                </c:pt>
                <c:pt idx="2257">
                  <c:v>2.9767123178384106E-2</c:v>
                </c:pt>
                <c:pt idx="2258">
                  <c:v>2.9766004632454327E-2</c:v>
                </c:pt>
                <c:pt idx="2259">
                  <c:v>2.9762075269156807E-2</c:v>
                </c:pt>
                <c:pt idx="2260">
                  <c:v>2.9758140217938094E-2</c:v>
                </c:pt>
                <c:pt idx="2261">
                  <c:v>2.975419947886505E-2</c:v>
                </c:pt>
                <c:pt idx="2262">
                  <c:v>2.9750253052003888E-2</c:v>
                </c:pt>
                <c:pt idx="2263">
                  <c:v>2.9746300937421699E-2</c:v>
                </c:pt>
                <c:pt idx="2264">
                  <c:v>2.9742343135184694E-2</c:v>
                </c:pt>
                <c:pt idx="2265">
                  <c:v>2.9739308832199433E-2</c:v>
                </c:pt>
                <c:pt idx="2266">
                  <c:v>2.9735338925589681E-2</c:v>
                </c:pt>
                <c:pt idx="2267">
                  <c:v>2.9730435603218686E-2</c:v>
                </c:pt>
                <c:pt idx="2268">
                  <c:v>2.9726455051035452E-2</c:v>
                </c:pt>
                <c:pt idx="2269">
                  <c:v>2.9722468811533259E-2</c:v>
                </c:pt>
                <c:pt idx="2270">
                  <c:v>2.9718476884779854E-2</c:v>
                </c:pt>
                <c:pt idx="2271">
                  <c:v>2.9714479270842538E-2</c:v>
                </c:pt>
                <c:pt idx="2272">
                  <c:v>2.97114000430545E-2</c:v>
                </c:pt>
                <c:pt idx="2273">
                  <c:v>2.9706466981687992E-2</c:v>
                </c:pt>
                <c:pt idx="2274">
                  <c:v>2.9702452306605374E-2</c:v>
                </c:pt>
                <c:pt idx="2275">
                  <c:v>2.9698431944610665E-2</c:v>
                </c:pt>
                <c:pt idx="2276">
                  <c:v>2.9691757857506218E-2</c:v>
                </c:pt>
                <c:pt idx="2277">
                  <c:v>2.9690374160154645E-2</c:v>
                </c:pt>
                <c:pt idx="2278">
                  <c:v>2.9686336737829895E-2</c:v>
                </c:pt>
                <c:pt idx="2279">
                  <c:v>2.9682293628865541E-2</c:v>
                </c:pt>
                <c:pt idx="2280">
                  <c:v>2.9678244833328666E-2</c:v>
                </c:pt>
                <c:pt idx="2281">
                  <c:v>2.9674190351288751E-2</c:v>
                </c:pt>
                <c:pt idx="2282">
                  <c:v>2.9670130182814187E-2</c:v>
                </c:pt>
                <c:pt idx="2283">
                  <c:v>2.9666980324639033E-2</c:v>
                </c:pt>
                <c:pt idx="2284">
                  <c:v>2.9661992786835779E-2</c:v>
                </c:pt>
                <c:pt idx="2285">
                  <c:v>2.965791555946937E-2</c:v>
                </c:pt>
                <c:pt idx="2286">
                  <c:v>2.9654746431235276E-2</c:v>
                </c:pt>
                <c:pt idx="2287">
                  <c:v>2.9649744046327805E-2</c:v>
                </c:pt>
                <c:pt idx="2288">
                  <c:v>2.9645649760689872E-2</c:v>
                </c:pt>
                <c:pt idx="2289">
                  <c:v>2.9641549789100174E-2</c:v>
                </c:pt>
                <c:pt idx="2290">
                  <c:v>2.963835496266216E-2</c:v>
                </c:pt>
                <c:pt idx="2291">
                  <c:v>2.9633332788342973E-2</c:v>
                </c:pt>
                <c:pt idx="2292">
                  <c:v>2.9629215759313998E-2</c:v>
                </c:pt>
                <c:pt idx="2293">
                  <c:v>2.9625093044610532E-2</c:v>
                </c:pt>
                <c:pt idx="2294">
                  <c:v>2.962096464430336E-2</c:v>
                </c:pt>
                <c:pt idx="2295">
                  <c:v>2.9616830558461094E-2</c:v>
                </c:pt>
                <c:pt idx="2296">
                  <c:v>2.9612690787154304E-2</c:v>
                </c:pt>
                <c:pt idx="2297">
                  <c:v>2.960945097573283E-2</c:v>
                </c:pt>
                <c:pt idx="2298">
                  <c:v>2.9604394188427252E-2</c:v>
                </c:pt>
                <c:pt idx="2299">
                  <c:v>2.9596051941499044E-2</c:v>
                </c:pt>
                <c:pt idx="2300">
                  <c:v>2.959607484868285E-2</c:v>
                </c:pt>
                <c:pt idx="2301">
                  <c:v>2.9592809324089149E-2</c:v>
                </c:pt>
                <c:pt idx="2302">
                  <c:v>2.9587732768484133E-2</c:v>
                </c:pt>
                <c:pt idx="2303">
                  <c:v>2.958355320089075E-2</c:v>
                </c:pt>
                <c:pt idx="2304">
                  <c:v>2.9580268387868786E-2</c:v>
                </c:pt>
                <c:pt idx="2305">
                  <c:v>2.9572477792432536E-2</c:v>
                </c:pt>
                <c:pt idx="2306">
                  <c:v>2.9570980388982652E-2</c:v>
                </c:pt>
                <c:pt idx="2307">
                  <c:v>2.9566778082206743E-2</c:v>
                </c:pt>
                <c:pt idx="2308">
                  <c:v>2.9562570090813152E-2</c:v>
                </c:pt>
                <c:pt idx="2309">
                  <c:v>2.9558356414872231E-2</c:v>
                </c:pt>
                <c:pt idx="2310">
                  <c:v>2.9554137054455427E-2</c:v>
                </c:pt>
                <c:pt idx="2311">
                  <c:v>2.954991200963461E-2</c:v>
                </c:pt>
                <c:pt idx="2312">
                  <c:v>2.9545681280481007E-2</c:v>
                </c:pt>
                <c:pt idx="2313">
                  <c:v>2.9541444867065406E-2</c:v>
                </c:pt>
                <c:pt idx="2314">
                  <c:v>2.9537202769460334E-2</c:v>
                </c:pt>
                <c:pt idx="2315">
                  <c:v>2.9532954987737239E-2</c:v>
                </c:pt>
                <c:pt idx="2316">
                  <c:v>2.9528701521968213E-2</c:v>
                </c:pt>
                <c:pt idx="2317">
                  <c:v>2.9525333090808733E-2</c:v>
                </c:pt>
                <c:pt idx="2318">
                  <c:v>2.9517507491754802E-2</c:v>
                </c:pt>
                <c:pt idx="2319">
                  <c:v>2.9515907021103439E-2</c:v>
                </c:pt>
                <c:pt idx="2320">
                  <c:v>2.9511630819869676E-2</c:v>
                </c:pt>
                <c:pt idx="2321">
                  <c:v>2.9507348934950672E-2</c:v>
                </c:pt>
                <c:pt idx="2322">
                  <c:v>2.9503061366418306E-2</c:v>
                </c:pt>
                <c:pt idx="2323">
                  <c:v>2.9498768114345764E-2</c:v>
                </c:pt>
                <c:pt idx="2324">
                  <c:v>2.9495354634675574E-2</c:v>
                </c:pt>
                <c:pt idx="2325">
                  <c:v>2.949016455986787E-2</c:v>
                </c:pt>
                <c:pt idx="2326">
                  <c:v>2.948585425760954E-2</c:v>
                </c:pt>
                <c:pt idx="2327">
                  <c:v>2.9481538272100934E-2</c:v>
                </c:pt>
                <c:pt idx="2328">
                  <c:v>2.947721660341546E-2</c:v>
                </c:pt>
                <c:pt idx="2329">
                  <c:v>2.9472889251626732E-2</c:v>
                </c:pt>
                <c:pt idx="2330">
                  <c:v>2.9468556216807718E-2</c:v>
                </c:pt>
                <c:pt idx="2331">
                  <c:v>2.94615768293085E-2</c:v>
                </c:pt>
                <c:pt idx="2332">
                  <c:v>2.9459873098371132E-2</c:v>
                </c:pt>
                <c:pt idx="2333">
                  <c:v>2.9455523014901019E-2</c:v>
                </c:pt>
                <c:pt idx="2334">
                  <c:v>2.9451167248693788E-2</c:v>
                </c:pt>
                <c:pt idx="2335">
                  <c:v>2.9442557490078052E-2</c:v>
                </c:pt>
                <c:pt idx="2336">
                  <c:v>2.9438188627375649E-2</c:v>
                </c:pt>
                <c:pt idx="2337">
                  <c:v>2.9433814083002004E-2</c:v>
                </c:pt>
                <c:pt idx="2338">
                  <c:v>2.9429433857030261E-2</c:v>
                </c:pt>
                <c:pt idx="2339">
                  <c:v>2.9425047949534665E-2</c:v>
                </c:pt>
                <c:pt idx="2340">
                  <c:v>2.9420656360589017E-2</c:v>
                </c:pt>
                <c:pt idx="2341">
                  <c:v>2.9416259090266468E-2</c:v>
                </c:pt>
                <c:pt idx="2342">
                  <c:v>2.9411856138641914E-2</c:v>
                </c:pt>
                <c:pt idx="2343">
                  <c:v>2.9407447505788942E-2</c:v>
                </c:pt>
                <c:pt idx="2344">
                  <c:v>2.9403033191781353E-2</c:v>
                </c:pt>
                <c:pt idx="2345">
                  <c:v>2.9398613196694047E-2</c:v>
                </c:pt>
                <c:pt idx="2346">
                  <c:v>2.9394187520601051E-2</c:v>
                </c:pt>
                <c:pt idx="2347">
                  <c:v>2.9389756163576603E-2</c:v>
                </c:pt>
                <c:pt idx="2348">
                  <c:v>2.9385319125695381E-2</c:v>
                </c:pt>
                <c:pt idx="2349">
                  <c:v>2.9379606015444197E-2</c:v>
                </c:pt>
                <c:pt idx="2350">
                  <c:v>2.9375155993027886E-2</c:v>
                </c:pt>
                <c:pt idx="2351">
                  <c:v>2.9370700290000086E-2</c:v>
                </c:pt>
                <c:pt idx="2352">
                  <c:v>2.9366238906436574E-2</c:v>
                </c:pt>
                <c:pt idx="2353">
                  <c:v>2.936177184241159E-2</c:v>
                </c:pt>
                <c:pt idx="2354">
                  <c:v>2.9357299098000254E-2</c:v>
                </c:pt>
                <c:pt idx="2355">
                  <c:v>2.9352820673278119E-2</c:v>
                </c:pt>
                <c:pt idx="2356">
                  <c:v>2.9348336568320525E-2</c:v>
                </c:pt>
                <c:pt idx="2357">
                  <c:v>2.9343846783202371E-2</c:v>
                </c:pt>
                <c:pt idx="2358">
                  <c:v>2.9339351317999869E-2</c:v>
                </c:pt>
                <c:pt idx="2359">
                  <c:v>2.9334850172788356E-2</c:v>
                </c:pt>
                <c:pt idx="2360">
                  <c:v>2.9330343347643385E-2</c:v>
                </c:pt>
                <c:pt idx="2361">
                  <c:v>2.9328400885572384E-2</c:v>
                </c:pt>
                <c:pt idx="2362">
                  <c:v>2.93213126578564E-2</c:v>
                </c:pt>
                <c:pt idx="2363">
                  <c:v>2.9316788793366154E-2</c:v>
                </c:pt>
                <c:pt idx="2364">
                  <c:v>2.9312259249246211E-2</c:v>
                </c:pt>
                <c:pt idx="2365">
                  <c:v>2.9307724025572999E-2</c:v>
                </c:pt>
                <c:pt idx="2366">
                  <c:v>2.9303183122422298E-2</c:v>
                </c:pt>
                <c:pt idx="2367">
                  <c:v>2.9298636539870977E-2</c:v>
                </c:pt>
                <c:pt idx="2368">
                  <c:v>2.9294084277995246E-2</c:v>
                </c:pt>
                <c:pt idx="2369">
                  <c:v>2.9289526336871759E-2</c:v>
                </c:pt>
                <c:pt idx="2370">
                  <c:v>2.9284962716576945E-2</c:v>
                </c:pt>
                <c:pt idx="2371">
                  <c:v>2.9280393417187679E-2</c:v>
                </c:pt>
                <c:pt idx="2372">
                  <c:v>2.9275818438780826E-2</c:v>
                </c:pt>
                <c:pt idx="2373">
                  <c:v>2.9271237781433257E-2</c:v>
                </c:pt>
                <c:pt idx="2374">
                  <c:v>2.9266651445222065E-2</c:v>
                </c:pt>
                <c:pt idx="2375">
                  <c:v>2.9262059430224117E-2</c:v>
                </c:pt>
                <c:pt idx="2376">
                  <c:v>2.9257461736517158E-2</c:v>
                </c:pt>
                <c:pt idx="2377">
                  <c:v>2.925285836417784E-2</c:v>
                </c:pt>
                <c:pt idx="2378">
                  <c:v>2.9248249313284347E-2</c:v>
                </c:pt>
                <c:pt idx="2379">
                  <c:v>2.924363458391311E-2</c:v>
                </c:pt>
                <c:pt idx="2380">
                  <c:v>2.9239014176143191E-2</c:v>
                </c:pt>
                <c:pt idx="2381">
                  <c:v>2.9234388090051022E-2</c:v>
                </c:pt>
                <c:pt idx="2382">
                  <c:v>2.9230774909885692E-2</c:v>
                </c:pt>
                <c:pt idx="2383">
                  <c:v>2.9225118883212449E-2</c:v>
                </c:pt>
                <c:pt idx="2384">
                  <c:v>2.9220475762622194E-2</c:v>
                </c:pt>
                <c:pt idx="2385">
                  <c:v>2.9215826964021769E-2</c:v>
                </c:pt>
                <c:pt idx="2386">
                  <c:v>2.9208510237368396E-2</c:v>
                </c:pt>
                <c:pt idx="2387">
                  <c:v>2.9207519086411216E-2</c:v>
                </c:pt>
                <c:pt idx="2388">
                  <c:v>2.920184650094261E-2</c:v>
                </c:pt>
                <c:pt idx="2389">
                  <c:v>2.9197174991084651E-2</c:v>
                </c:pt>
                <c:pt idx="2390">
                  <c:v>2.9192497803608317E-2</c:v>
                </c:pt>
                <c:pt idx="2391">
                  <c:v>2.9187814938592668E-2</c:v>
                </c:pt>
                <c:pt idx="2392">
                  <c:v>2.9183126396115887E-2</c:v>
                </c:pt>
                <c:pt idx="2393">
                  <c:v>2.9178432176257034E-2</c:v>
                </c:pt>
                <c:pt idx="2394">
                  <c:v>2.9173732279095827E-2</c:v>
                </c:pt>
                <c:pt idx="2395">
                  <c:v>2.9169026704709795E-2</c:v>
                </c:pt>
                <c:pt idx="2396">
                  <c:v>2.9164315453178869E-2</c:v>
                </c:pt>
                <c:pt idx="2397">
                  <c:v>2.9159598524582331E-2</c:v>
                </c:pt>
                <c:pt idx="2398">
                  <c:v>2.9154875918999679E-2</c:v>
                </c:pt>
                <c:pt idx="2399">
                  <c:v>2.9150147636509974E-2</c:v>
                </c:pt>
                <c:pt idx="2400">
                  <c:v>2.9145413677192714E-2</c:v>
                </c:pt>
                <c:pt idx="2401">
                  <c:v>2.9140674041127614E-2</c:v>
                </c:pt>
                <c:pt idx="2402">
                  <c:v>2.9139228074058807E-2</c:v>
                </c:pt>
                <c:pt idx="2403">
                  <c:v>2.9131177739072544E-2</c:v>
                </c:pt>
                <c:pt idx="2404">
                  <c:v>2.9126421073242013E-2</c:v>
                </c:pt>
                <c:pt idx="2405">
                  <c:v>2.9121658730983383E-2</c:v>
                </c:pt>
                <c:pt idx="2406">
                  <c:v>2.9116890712375939E-2</c:v>
                </c:pt>
                <c:pt idx="2407">
                  <c:v>2.9112117017500709E-2</c:v>
                </c:pt>
                <c:pt idx="2408">
                  <c:v>2.9107337646437415E-2</c:v>
                </c:pt>
                <c:pt idx="2409">
                  <c:v>2.9102552599266206E-2</c:v>
                </c:pt>
                <c:pt idx="2410">
                  <c:v>2.9097761876067458E-2</c:v>
                </c:pt>
                <c:pt idx="2411">
                  <c:v>2.9092965476922642E-2</c:v>
                </c:pt>
                <c:pt idx="2412">
                  <c:v>2.9088163401911473E-2</c:v>
                </c:pt>
                <c:pt idx="2413">
                  <c:v>2.908335565111542E-2</c:v>
                </c:pt>
                <c:pt idx="2414">
                  <c:v>2.9078542224614642E-2</c:v>
                </c:pt>
                <c:pt idx="2415">
                  <c:v>2.9073723122490382E-2</c:v>
                </c:pt>
                <c:pt idx="2416">
                  <c:v>2.9068898344823898E-2</c:v>
                </c:pt>
                <c:pt idx="2417">
                  <c:v>2.9064067891695997E-2</c:v>
                </c:pt>
                <c:pt idx="2418">
                  <c:v>2.9059231763187927E-2</c:v>
                </c:pt>
                <c:pt idx="2419">
                  <c:v>2.9054389959381165E-2</c:v>
                </c:pt>
                <c:pt idx="2420">
                  <c:v>2.9049542480356953E-2</c:v>
                </c:pt>
                <c:pt idx="2421">
                  <c:v>2.9044689326196763E-2</c:v>
                </c:pt>
                <c:pt idx="2422">
                  <c:v>2.9039830496982506E-2</c:v>
                </c:pt>
                <c:pt idx="2423">
                  <c:v>2.9034965992795207E-2</c:v>
                </c:pt>
                <c:pt idx="2424">
                  <c:v>2.9030095813717433E-2</c:v>
                </c:pt>
                <c:pt idx="2425">
                  <c:v>2.9025219959830872E-2</c:v>
                </c:pt>
                <c:pt idx="2426">
                  <c:v>2.9020338431217211E-2</c:v>
                </c:pt>
                <c:pt idx="2427">
                  <c:v>2.9015451227958795E-2</c:v>
                </c:pt>
                <c:pt idx="2428">
                  <c:v>2.9010558350137754E-2</c:v>
                </c:pt>
                <c:pt idx="2429">
                  <c:v>2.9005659797835769E-2</c:v>
                </c:pt>
                <c:pt idx="2430">
                  <c:v>2.9000755571136287E-2</c:v>
                </c:pt>
                <c:pt idx="2431">
                  <c:v>2.8995845670121215E-2</c:v>
                </c:pt>
                <c:pt idx="2432">
                  <c:v>2.8990930094872452E-2</c:v>
                </c:pt>
                <c:pt idx="2433">
                  <c:v>2.8986008845473667E-2</c:v>
                </c:pt>
                <c:pt idx="2434">
                  <c:v>2.8981976534776233E-2</c:v>
                </c:pt>
                <c:pt idx="2435">
                  <c:v>2.8976149324556267E-2</c:v>
                </c:pt>
                <c:pt idx="2436">
                  <c:v>2.8971211053203005E-2</c:v>
                </c:pt>
                <c:pt idx="2437">
                  <c:v>2.8966267108030849E-2</c:v>
                </c:pt>
                <c:pt idx="2438">
                  <c:v>2.8965299235201178E-2</c:v>
                </c:pt>
                <c:pt idx="2439">
                  <c:v>2.8955566663351074E-2</c:v>
                </c:pt>
                <c:pt idx="2440">
                  <c:v>2.89514019417796E-2</c:v>
                </c:pt>
                <c:pt idx="2441">
                  <c:v>2.8946436592366214E-2</c:v>
                </c:pt>
                <c:pt idx="2442">
                  <c:v>2.8941466591156071E-2</c:v>
                </c:pt>
                <c:pt idx="2443">
                  <c:v>2.8936492236189559E-2</c:v>
                </c:pt>
                <c:pt idx="2444">
                  <c:v>2.8931513825499182E-2</c:v>
                </c:pt>
                <c:pt idx="2445">
                  <c:v>2.8926531657112842E-2</c:v>
                </c:pt>
                <c:pt idx="2446">
                  <c:v>2.8921546029052093E-2</c:v>
                </c:pt>
                <c:pt idx="2447">
                  <c:v>2.8916557239333448E-2</c:v>
                </c:pt>
                <c:pt idx="2448">
                  <c:v>2.8913937424253321E-2</c:v>
                </c:pt>
                <c:pt idx="2449">
                  <c:v>2.8908942069872962E-2</c:v>
                </c:pt>
                <c:pt idx="2450">
                  <c:v>2.8903944546432449E-2</c:v>
                </c:pt>
                <c:pt idx="2451">
                  <c:v>2.8898945149564439E-2</c:v>
                </c:pt>
                <c:pt idx="2452">
                  <c:v>2.8894733531338829E-2</c:v>
                </c:pt>
                <c:pt idx="2453">
                  <c:v>2.8888941918045016E-2</c:v>
                </c:pt>
                <c:pt idx="2454">
                  <c:v>2.8883938674628927E-2</c:v>
                </c:pt>
                <c:pt idx="2455">
                  <c:v>2.8878934740255113E-2</c:v>
                </c:pt>
                <c:pt idx="2456">
                  <c:v>2.8871565027005497E-2</c:v>
                </c:pt>
                <c:pt idx="2457">
                  <c:v>2.8868925981043906E-2</c:v>
                </c:pt>
                <c:pt idx="2458">
                  <c:v>2.8863921747393616E-2</c:v>
                </c:pt>
                <c:pt idx="2459">
                  <c:v>2.8858918005162843E-2</c:v>
                </c:pt>
                <c:pt idx="2460">
                  <c:v>2.8854703220839179E-2</c:v>
                </c:pt>
                <c:pt idx="2461">
                  <c:v>2.8848913177272124E-2</c:v>
                </c:pt>
                <c:pt idx="2462">
                  <c:v>2.8843912682753232E-2</c:v>
                </c:pt>
                <c:pt idx="2463">
                  <c:v>2.8838913861936603E-2</c:v>
                </c:pt>
                <c:pt idx="2464">
                  <c:v>2.8833917010378206E-2</c:v>
                </c:pt>
                <c:pt idx="2465">
                  <c:v>2.8828922423628153E-2</c:v>
                </c:pt>
                <c:pt idx="2466">
                  <c:v>2.8823930397230899E-2</c:v>
                </c:pt>
                <c:pt idx="2467">
                  <c:v>2.881894122672482E-2</c:v>
                </c:pt>
                <c:pt idx="2468">
                  <c:v>2.8813955207642211E-2</c:v>
                </c:pt>
                <c:pt idx="2469">
                  <c:v>2.8808972635509935E-2</c:v>
                </c:pt>
                <c:pt idx="2470">
                  <c:v>2.8803993805849862E-2</c:v>
                </c:pt>
                <c:pt idx="2471">
                  <c:v>2.8799019014176037E-2</c:v>
                </c:pt>
                <c:pt idx="2472">
                  <c:v>2.87940485559986E-2</c:v>
                </c:pt>
                <c:pt idx="2473">
                  <c:v>2.8789872063846082E-2</c:v>
                </c:pt>
                <c:pt idx="2474">
                  <c:v>2.8784911367511507E-2</c:v>
                </c:pt>
                <c:pt idx="2475">
                  <c:v>2.8779166137449557E-2</c:v>
                </c:pt>
                <c:pt idx="2476">
                  <c:v>2.8774215968235022E-2</c:v>
                </c:pt>
                <c:pt idx="2477">
                  <c:v>2.8769271609976985E-2</c:v>
                </c:pt>
                <c:pt idx="2478">
                  <c:v>2.8761962279621276E-2</c:v>
                </c:pt>
                <c:pt idx="2479">
                  <c:v>2.8760192275628732E-2</c:v>
                </c:pt>
                <c:pt idx="2480">
                  <c:v>2.8754476355662032E-2</c:v>
                </c:pt>
                <c:pt idx="2481">
                  <c:v>2.8749558195922568E-2</c:v>
                </c:pt>
                <c:pt idx="2482">
                  <c:v>2.8744647324457438E-2</c:v>
                </c:pt>
                <c:pt idx="2483">
                  <c:v>2.873974403671313E-2</c:v>
                </c:pt>
                <c:pt idx="2484">
                  <c:v>2.8733357754599051E-2</c:v>
                </c:pt>
                <c:pt idx="2485">
                  <c:v>2.8729961394146682E-2</c:v>
                </c:pt>
                <c:pt idx="2486">
                  <c:v>2.8723593558837801E-2</c:v>
                </c:pt>
                <c:pt idx="2487">
                  <c:v>2.8720212631684391E-2</c:v>
                </c:pt>
                <c:pt idx="2488">
                  <c:v>2.8715351694050675E-2</c:v>
                </c:pt>
                <c:pt idx="2489">
                  <c:v>2.8710500112701619E-2</c:v>
                </c:pt>
                <c:pt idx="2490">
                  <c:v>2.8707246506297787E-2</c:v>
                </c:pt>
                <c:pt idx="2491">
                  <c:v>2.8695791498530254E-2</c:v>
                </c:pt>
                <c:pt idx="2492">
                  <c:v>2.86945210391387E-2</c:v>
                </c:pt>
                <c:pt idx="2493">
                  <c:v>2.8690504835895803E-2</c:v>
                </c:pt>
                <c:pt idx="2494">
                  <c:v>2.8684908342993136E-2</c:v>
                </c:pt>
                <c:pt idx="2495">
                  <c:v>2.8680116786854899E-2</c:v>
                </c:pt>
                <c:pt idx="2496">
                  <c:v>2.8675335091818896E-2</c:v>
                </c:pt>
                <c:pt idx="2497">
                  <c:v>2.8670563257745946E-2</c:v>
                </c:pt>
                <c:pt idx="2498">
                  <c:v>2.8666598004641816E-2</c:v>
                </c:pt>
                <c:pt idx="2499">
                  <c:v>2.8661049171929878E-2</c:v>
                </c:pt>
                <c:pt idx="2500">
                  <c:v>2.8656306919908177E-2</c:v>
                </c:pt>
                <c:pt idx="2501">
                  <c:v>2.8651574528292811E-2</c:v>
                </c:pt>
                <c:pt idx="2502">
                  <c:v>2.8646851996944816E-2</c:v>
                </c:pt>
                <c:pt idx="2503">
                  <c:v>2.8642139325725884E-2</c:v>
                </c:pt>
                <c:pt idx="2504">
                  <c:v>2.863315601823594E-2</c:v>
                </c:pt>
                <c:pt idx="2505">
                  <c:v>2.8632743563125455E-2</c:v>
                </c:pt>
                <c:pt idx="2506">
                  <c:v>2.8628060471468864E-2</c:v>
                </c:pt>
                <c:pt idx="2507">
                  <c:v>2.8624186971812907E-2</c:v>
                </c:pt>
                <c:pt idx="2508">
                  <c:v>2.8618723866757265E-2</c:v>
                </c:pt>
                <c:pt idx="2509">
                  <c:v>2.8614870764295738E-2</c:v>
                </c:pt>
                <c:pt idx="2510">
                  <c:v>2.8609426699272342E-2</c:v>
                </c:pt>
                <c:pt idx="2511">
                  <c:v>2.8604792904149256E-2</c:v>
                </c:pt>
                <c:pt idx="2512">
                  <c:v>2.8600970402614476E-2</c:v>
                </c:pt>
                <c:pt idx="2513">
                  <c:v>2.8595554890464663E-2</c:v>
                </c:pt>
                <c:pt idx="2514">
                  <c:v>2.8590950671632639E-2</c:v>
                </c:pt>
                <c:pt idx="2515">
                  <c:v>2.8586356311294581E-2</c:v>
                </c:pt>
                <c:pt idx="2516">
                  <c:v>2.8581771809315881E-2</c:v>
                </c:pt>
                <c:pt idx="2517">
                  <c:v>2.8574788146995617E-2</c:v>
                </c:pt>
                <c:pt idx="2518">
                  <c:v>2.857263237990141E-2</c:v>
                </c:pt>
                <c:pt idx="2519">
                  <c:v>2.8568077452198165E-2</c:v>
                </c:pt>
                <c:pt idx="2520">
                  <c:v>2.8563532382319342E-2</c:v>
                </c:pt>
                <c:pt idx="2521">
                  <c:v>2.8558997170132727E-2</c:v>
                </c:pt>
                <c:pt idx="2522">
                  <c:v>2.8554471815504807E-2</c:v>
                </c:pt>
                <c:pt idx="2523">
                  <c:v>2.8549956318304023E-2</c:v>
                </c:pt>
                <c:pt idx="2524">
                  <c:v>2.854545067839773E-2</c:v>
                </c:pt>
                <c:pt idx="2525">
                  <c:v>2.854176085207219E-2</c:v>
                </c:pt>
                <c:pt idx="2526">
                  <c:v>2.853727527990349E-2</c:v>
                </c:pt>
                <c:pt idx="2527">
                  <c:v>2.8531992901129566E-2</c:v>
                </c:pt>
                <c:pt idx="2528">
                  <c:v>2.8527526689086969E-2</c:v>
                </c:pt>
                <c:pt idx="2529">
                  <c:v>2.852307033368217E-2</c:v>
                </c:pt>
                <c:pt idx="2530">
                  <c:v>2.8516201098725921E-2</c:v>
                </c:pt>
                <c:pt idx="2531">
                  <c:v>2.8514995282164793E-2</c:v>
                </c:pt>
                <c:pt idx="2532">
                  <c:v>2.8509760405997918E-2</c:v>
                </c:pt>
                <c:pt idx="2533">
                  <c:v>2.8505343475846368E-2</c:v>
                </c:pt>
                <c:pt idx="2534">
                  <c:v>2.8500936401684416E-2</c:v>
                </c:pt>
                <c:pt idx="2535">
                  <c:v>2.8496539183383549E-2</c:v>
                </c:pt>
                <c:pt idx="2536">
                  <c:v>2.8488654680894569E-2</c:v>
                </c:pt>
                <c:pt idx="2537">
                  <c:v>2.8487774313849083E-2</c:v>
                </c:pt>
                <c:pt idx="2538">
                  <c:v>2.8483406662358685E-2</c:v>
                </c:pt>
                <c:pt idx="2539">
                  <c:v>2.8479048866217088E-2</c:v>
                </c:pt>
                <c:pt idx="2540">
                  <c:v>2.8474700925295346E-2</c:v>
                </c:pt>
                <c:pt idx="2541">
                  <c:v>2.8470362839466912E-2</c:v>
                </c:pt>
                <c:pt idx="2542">
                  <c:v>2.8466034608604585E-2</c:v>
                </c:pt>
                <c:pt idx="2543">
                  <c:v>2.846171623258182E-2</c:v>
                </c:pt>
                <c:pt idx="2544">
                  <c:v>2.8457407711272503E-2</c:v>
                </c:pt>
                <c:pt idx="2545">
                  <c:v>2.8453109044550739E-2</c:v>
                </c:pt>
                <c:pt idx="2546">
                  <c:v>2.8449633783828709E-2</c:v>
                </c:pt>
                <c:pt idx="2547">
                  <c:v>2.8444541274365649E-2</c:v>
                </c:pt>
                <c:pt idx="2548">
                  <c:v>2.8440272170652276E-2</c:v>
                </c:pt>
                <c:pt idx="2549">
                  <c:v>2.8436012921024625E-2</c:v>
                </c:pt>
                <c:pt idx="2550">
                  <c:v>2.843257856409721E-2</c:v>
                </c:pt>
                <c:pt idx="2551">
                  <c:v>2.8427523983529664E-2</c:v>
                </c:pt>
                <c:pt idx="2552">
                  <c:v>2.8423294295413834E-2</c:v>
                </c:pt>
                <c:pt idx="2553">
                  <c:v>2.8419074460887341E-2</c:v>
                </c:pt>
                <c:pt idx="2554">
                  <c:v>2.8414864479826898E-2</c:v>
                </c:pt>
                <c:pt idx="2555">
                  <c:v>2.8410664352109448E-2</c:v>
                </c:pt>
                <c:pt idx="2556">
                  <c:v>2.840402267118346E-2</c:v>
                </c:pt>
                <c:pt idx="2557">
                  <c:v>2.8402293656211493E-2</c:v>
                </c:pt>
                <c:pt idx="2558">
                  <c:v>2.8398941139640727E-2</c:v>
                </c:pt>
                <c:pt idx="2559">
                  <c:v>2.8389952182979194E-2</c:v>
                </c:pt>
                <c:pt idx="2560">
                  <c:v>2.8389811509372961E-2</c:v>
                </c:pt>
                <c:pt idx="2561">
                  <c:v>2.8386489694196236E-2</c:v>
                </c:pt>
                <c:pt idx="2562">
                  <c:v>2.8381539341400225E-2</c:v>
                </c:pt>
                <c:pt idx="2563">
                  <c:v>2.8377418036025868E-2</c:v>
                </c:pt>
                <c:pt idx="2564">
                  <c:v>2.8374126928384733E-2</c:v>
                </c:pt>
                <c:pt idx="2565">
                  <c:v>2.8369204981900029E-2</c:v>
                </c:pt>
                <c:pt idx="2566">
                  <c:v>2.8365113232907645E-2</c:v>
                </c:pt>
                <c:pt idx="2567">
                  <c:v>2.836103133580329E-2</c:v>
                </c:pt>
                <c:pt idx="2568">
                  <c:v>2.8356959290466728E-2</c:v>
                </c:pt>
                <c:pt idx="2569">
                  <c:v>2.8350430741869367E-2</c:v>
                </c:pt>
                <c:pt idx="2570">
                  <c:v>2.8348844754621939E-2</c:v>
                </c:pt>
                <c:pt idx="2571">
                  <c:v>2.8344802263876305E-2</c:v>
                </c:pt>
                <c:pt idx="2572">
                  <c:v>2.8340769624423636E-2</c:v>
                </c:pt>
                <c:pt idx="2573">
                  <c:v>2.8336746836146759E-2</c:v>
                </c:pt>
                <c:pt idx="2574">
                  <c:v>2.8332733898927834E-2</c:v>
                </c:pt>
                <c:pt idx="2575">
                  <c:v>2.8328730812649461E-2</c:v>
                </c:pt>
                <c:pt idx="2576">
                  <c:v>2.8324737577193591E-2</c:v>
                </c:pt>
                <c:pt idx="2577">
                  <c:v>2.8321579606480993E-2</c:v>
                </c:pt>
                <c:pt idx="2578">
                  <c:v>2.8314303716440135E-2</c:v>
                </c:pt>
                <c:pt idx="2579">
                  <c:v>2.8312816974600932E-2</c:v>
                </c:pt>
                <c:pt idx="2580">
                  <c:v>2.8308863141273705E-2</c:v>
                </c:pt>
                <c:pt idx="2581">
                  <c:v>2.8304919158188516E-2</c:v>
                </c:pt>
                <c:pt idx="2582">
                  <c:v>2.8300985025230582E-2</c:v>
                </c:pt>
                <c:pt idx="2583">
                  <c:v>2.829706074228381E-2</c:v>
                </c:pt>
                <c:pt idx="2584">
                  <c:v>2.8293974508425294E-2</c:v>
                </c:pt>
                <c:pt idx="2585">
                  <c:v>2.8289241725967654E-2</c:v>
                </c:pt>
                <c:pt idx="2586">
                  <c:v>2.8285346992368478E-2</c:v>
                </c:pt>
                <c:pt idx="2587">
                  <c:v>2.8281462108324378E-2</c:v>
                </c:pt>
                <c:pt idx="2588">
                  <c:v>2.8278416881954285E-2</c:v>
                </c:pt>
                <c:pt idx="2589">
                  <c:v>2.8273721888444407E-2</c:v>
                </c:pt>
                <c:pt idx="2590">
                  <c:v>2.8269866552382238E-2</c:v>
                </c:pt>
                <c:pt idx="2591">
                  <c:v>2.8263528489119668E-2</c:v>
                </c:pt>
                <c:pt idx="2592">
                  <c:v>2.8262185427450497E-2</c:v>
                </c:pt>
                <c:pt idx="2593">
                  <c:v>2.825835963835658E-2</c:v>
                </c:pt>
                <c:pt idx="2594">
                  <c:v>2.8254543698026643E-2</c:v>
                </c:pt>
                <c:pt idx="2595">
                  <c:v>2.8247444026800732E-2</c:v>
                </c:pt>
                <c:pt idx="2596">
                  <c:v>2.8243651184415582E-2</c:v>
                </c:pt>
                <c:pt idx="2597">
                  <c:v>2.8239868188829096E-2</c:v>
                </c:pt>
                <c:pt idx="2598">
                  <c:v>2.8235556822464244E-2</c:v>
                </c:pt>
                <c:pt idx="2599">
                  <c:v>2.8232331737610604E-2</c:v>
                </c:pt>
                <c:pt idx="2600">
                  <c:v>2.822857828175938E-2</c:v>
                </c:pt>
                <c:pt idx="2601">
                  <c:v>2.8224834672267936E-2</c:v>
                </c:pt>
                <c:pt idx="2602">
                  <c:v>2.8220568318048551E-2</c:v>
                </c:pt>
                <c:pt idx="2603">
                  <c:v>2.8217376991929676E-2</c:v>
                </c:pt>
                <c:pt idx="2604">
                  <c:v>2.8213662920865825E-2</c:v>
                </c:pt>
                <c:pt idx="2605">
                  <c:v>2.8209958695727917E-2</c:v>
                </c:pt>
                <c:pt idx="2606">
                  <c:v>2.8206264316407971E-2</c:v>
                </c:pt>
                <c:pt idx="2607">
                  <c:v>2.8202579782798907E-2</c:v>
                </c:pt>
                <c:pt idx="2608">
                  <c:v>2.8198905094793187E-2</c:v>
                </c:pt>
                <c:pt idx="2609">
                  <c:v>2.8195240252284159E-2</c:v>
                </c:pt>
                <c:pt idx="2610">
                  <c:v>2.8190542778596322E-2</c:v>
                </c:pt>
                <c:pt idx="2611">
                  <c:v>2.818794010333044E-2</c:v>
                </c:pt>
                <c:pt idx="2612">
                  <c:v>2.8184304796673096E-2</c:v>
                </c:pt>
                <c:pt idx="2613">
                  <c:v>2.8180162215677488E-2</c:v>
                </c:pt>
                <c:pt idx="2614">
                  <c:v>2.8177063718468544E-2</c:v>
                </c:pt>
                <c:pt idx="2615">
                  <c:v>2.8173457946711531E-2</c:v>
                </c:pt>
                <c:pt idx="2616">
                  <c:v>2.8169349119500788E-2</c:v>
                </c:pt>
                <c:pt idx="2617">
                  <c:v>2.8166275937361335E-2</c:v>
                </c:pt>
                <c:pt idx="2618">
                  <c:v>2.816269969955966E-2</c:v>
                </c:pt>
                <c:pt idx="2619">
                  <c:v>2.8159133306201491E-2</c:v>
                </c:pt>
                <c:pt idx="2620">
                  <c:v>2.8155576757183241E-2</c:v>
                </c:pt>
                <c:pt idx="2621">
                  <c:v>2.8152030052401321E-2</c:v>
                </c:pt>
                <c:pt idx="2622">
                  <c:v>2.8148493191752583E-2</c:v>
                </c:pt>
                <c:pt idx="2623">
                  <c:v>2.8144966175134092E-2</c:v>
                </c:pt>
                <c:pt idx="2624">
                  <c:v>2.8141449002443353E-2</c:v>
                </c:pt>
                <c:pt idx="2625">
                  <c:v>2.8137941673578318E-2</c:v>
                </c:pt>
                <c:pt idx="2626">
                  <c:v>2.8134444188436268E-2</c:v>
                </c:pt>
                <c:pt idx="2627">
                  <c:v>2.813095654691581E-2</c:v>
                </c:pt>
                <c:pt idx="2628">
                  <c:v>2.8127478748915757E-2</c:v>
                </c:pt>
                <c:pt idx="2629">
                  <c:v>2.812351617579046E-2</c:v>
                </c:pt>
                <c:pt idx="2630">
                  <c:v>2.8120059470707632E-2</c:v>
                </c:pt>
                <c:pt idx="2631">
                  <c:v>2.811710441502693E-2</c:v>
                </c:pt>
                <c:pt idx="2632">
                  <c:v>2.8113665990098916E-2</c:v>
                </c:pt>
                <c:pt idx="2633">
                  <c:v>2.8110237408188479E-2</c:v>
                </c:pt>
                <c:pt idx="2634">
                  <c:v>2.8106818669195319E-2</c:v>
                </c:pt>
                <c:pt idx="2635">
                  <c:v>2.8103409773020446E-2</c:v>
                </c:pt>
                <c:pt idx="2636">
                  <c:v>2.8099525943980592E-2</c:v>
                </c:pt>
                <c:pt idx="2637">
                  <c:v>2.8096621508728725E-2</c:v>
                </c:pt>
                <c:pt idx="2638">
                  <c:v>2.8093242140414556E-2</c:v>
                </c:pt>
                <c:pt idx="2639">
                  <c:v>2.8089872614523375E-2</c:v>
                </c:pt>
                <c:pt idx="2640">
                  <c:v>2.8086033779611833E-2</c:v>
                </c:pt>
                <c:pt idx="2641">
                  <c:v>2.8083163089619268E-2</c:v>
                </c:pt>
                <c:pt idx="2642">
                  <c:v>2.8079823090410991E-2</c:v>
                </c:pt>
                <c:pt idx="2643">
                  <c:v>2.8076492933235875E-2</c:v>
                </c:pt>
                <c:pt idx="2644">
                  <c:v>2.8073172617996467E-2</c:v>
                </c:pt>
                <c:pt idx="2645">
                  <c:v>2.806986214459662E-2</c:v>
                </c:pt>
                <c:pt idx="2646">
                  <c:v>2.8066561512940191E-2</c:v>
                </c:pt>
                <c:pt idx="2647">
                  <c:v>2.8062801413466766E-2</c:v>
                </c:pt>
                <c:pt idx="2648">
                  <c:v>2.8059521870937059E-2</c:v>
                </c:pt>
                <c:pt idx="2649">
                  <c:v>2.8056252169849642E-2</c:v>
                </c:pt>
                <c:pt idx="2650">
                  <c:v>2.8052992310109905E-2</c:v>
                </c:pt>
                <c:pt idx="2651">
                  <c:v>2.8049742291622368E-2</c:v>
                </c:pt>
                <c:pt idx="2652">
                  <c:v>2.8046502114293072E-2</c:v>
                </c:pt>
                <c:pt idx="2653">
                  <c:v>2.8043271778027852E-2</c:v>
                </c:pt>
                <c:pt idx="2654">
                  <c:v>2.8040051282731879E-2</c:v>
                </c:pt>
                <c:pt idx="2655">
                  <c:v>2.8036840628312291E-2</c:v>
                </c:pt>
                <c:pt idx="2656">
                  <c:v>2.8034498993167976E-2</c:v>
                </c:pt>
                <c:pt idx="2657">
                  <c:v>2.8031308478145087E-2</c:v>
                </c:pt>
                <c:pt idx="2658">
                  <c:v>2.8028127804496254E-2</c:v>
                </c:pt>
                <c:pt idx="2659">
                  <c:v>2.8024956972127781E-2</c:v>
                </c:pt>
                <c:pt idx="2660">
                  <c:v>2.8022617207251285E-2</c:v>
                </c:pt>
                <c:pt idx="2661">
                  <c:v>2.8019469791670082E-2</c:v>
                </c:pt>
                <c:pt idx="2662">
                  <c:v>2.8017194555077056E-2</c:v>
                </c:pt>
                <c:pt idx="2663">
                  <c:v>2.801320448800073E-2</c:v>
                </c:pt>
                <c:pt idx="2664">
                  <c:v>2.8010949863121325E-2</c:v>
                </c:pt>
                <c:pt idx="2665">
                  <c:v>2.8006978553710874E-2</c:v>
                </c:pt>
                <c:pt idx="2666">
                  <c:v>2.8003880349855233E-2</c:v>
                </c:pt>
                <c:pt idx="2667">
                  <c:v>2.8000791988070664E-2</c:v>
                </c:pt>
                <c:pt idx="2668">
                  <c:v>2.7995118625359083E-2</c:v>
                </c:pt>
                <c:pt idx="2669">
                  <c:v>2.7994644790354375E-2</c:v>
                </c:pt>
                <c:pt idx="2670">
                  <c:v>2.7991585954241713E-2</c:v>
                </c:pt>
                <c:pt idx="2671">
                  <c:v>2.7988536959840191E-2</c:v>
                </c:pt>
                <c:pt idx="2672">
                  <c:v>2.7985497807060101E-2</c:v>
                </c:pt>
                <c:pt idx="2673">
                  <c:v>2.7983335968724862E-2</c:v>
                </c:pt>
                <c:pt idx="2674">
                  <c:v>2.7979449026008196E-2</c:v>
                </c:pt>
                <c:pt idx="2675">
                  <c:v>2.7976439397559564E-2</c:v>
                </c:pt>
                <c:pt idx="2676">
                  <c:v>2.7973439610376776E-2</c:v>
                </c:pt>
                <c:pt idx="2677">
                  <c:v>2.7967842114411088E-2</c:v>
                </c:pt>
                <c:pt idx="2678">
                  <c:v>2.7967469559460976E-2</c:v>
                </c:pt>
                <c:pt idx="2679">
                  <c:v>2.7964499295552014E-2</c:v>
                </c:pt>
                <c:pt idx="2680">
                  <c:v>2.796153887256005E-2</c:v>
                </c:pt>
                <c:pt idx="2681">
                  <c:v>2.7959459557652642E-2</c:v>
                </c:pt>
                <c:pt idx="2682">
                  <c:v>2.7956519293997978E-2</c:v>
                </c:pt>
                <c:pt idx="2683">
                  <c:v>2.7952716648217465E-2</c:v>
                </c:pt>
                <c:pt idx="2684">
                  <c:v>2.7949795588026558E-2</c:v>
                </c:pt>
                <c:pt idx="2685">
                  <c:v>2.7946884368321254E-2</c:v>
                </c:pt>
                <c:pt idx="2686">
                  <c:v>2.7943982989016403E-2</c:v>
                </c:pt>
                <c:pt idx="2687">
                  <c:v>2.7941965595421076E-2</c:v>
                </c:pt>
                <c:pt idx="2688">
                  <c:v>2.7938209751266367E-2</c:v>
                </c:pt>
                <c:pt idx="2689">
                  <c:v>2.7935337892652623E-2</c:v>
                </c:pt>
                <c:pt idx="2690">
                  <c:v>2.7929849638564534E-2</c:v>
                </c:pt>
                <c:pt idx="2691">
                  <c:v>2.7929623695525412E-2</c:v>
                </c:pt>
                <c:pt idx="2692">
                  <c:v>2.7926781356844253E-2</c:v>
                </c:pt>
                <c:pt idx="2693">
                  <c:v>2.7923948857974234E-2</c:v>
                </c:pt>
                <c:pt idx="2694">
                  <c:v>2.7920723765049994E-2</c:v>
                </c:pt>
                <c:pt idx="2695">
                  <c:v>2.7918313379333971E-2</c:v>
                </c:pt>
                <c:pt idx="2696">
                  <c:v>2.791551039939864E-2</c:v>
                </c:pt>
                <c:pt idx="2697">
                  <c:v>2.7912717258943627E-2</c:v>
                </c:pt>
                <c:pt idx="2698">
                  <c:v>2.7906588646154317E-2</c:v>
                </c:pt>
                <c:pt idx="2699">
                  <c:v>2.7906765090531565E-2</c:v>
                </c:pt>
                <c:pt idx="2700">
                  <c:v>2.7904396873641799E-2</c:v>
                </c:pt>
                <c:pt idx="2701">
                  <c:v>2.7902524059007169E-2</c:v>
                </c:pt>
                <c:pt idx="2702">
                  <c:v>2.7898899146014306E-2</c:v>
                </c:pt>
                <c:pt idx="2703">
                  <c:v>2.7896165040730173E-2</c:v>
                </c:pt>
                <c:pt idx="2704">
                  <c:v>2.7893440774359207E-2</c:v>
                </c:pt>
                <c:pt idx="2705">
                  <c:v>2.7890726346821465E-2</c:v>
                </c:pt>
                <c:pt idx="2706">
                  <c:v>2.788890520009784E-2</c:v>
                </c:pt>
                <c:pt idx="2707">
                  <c:v>2.7885327007926567E-2</c:v>
                </c:pt>
                <c:pt idx="2708">
                  <c:v>2.7879989345285849E-2</c:v>
                </c:pt>
                <c:pt idx="2709">
                  <c:v>2.787731277735921E-2</c:v>
                </c:pt>
                <c:pt idx="2710">
                  <c:v>2.787464604557565E-2</c:v>
                </c:pt>
                <c:pt idx="2711">
                  <c:v>2.787198914985764E-2</c:v>
                </c:pt>
                <c:pt idx="2712">
                  <c:v>2.7869342090128094E-2</c:v>
                </c:pt>
                <c:pt idx="2713">
                  <c:v>2.7870252051911893E-2</c:v>
                </c:pt>
                <c:pt idx="2714">
                  <c:v>2.7864077478326248E-2</c:v>
                </c:pt>
                <c:pt idx="2715">
                  <c:v>2.7861459926100868E-2</c:v>
                </c:pt>
                <c:pt idx="2716">
                  <c:v>2.7858852209557781E-2</c:v>
                </c:pt>
                <c:pt idx="2717">
                  <c:v>2.7856254328620562E-2</c:v>
                </c:pt>
                <c:pt idx="2718">
                  <c:v>2.7853666283214305E-2</c:v>
                </c:pt>
                <c:pt idx="2719">
                  <c:v>2.7851088073263457E-2</c:v>
                </c:pt>
                <c:pt idx="2720">
                  <c:v>2.7848519698692901E-2</c:v>
                </c:pt>
                <c:pt idx="2721">
                  <c:v>2.7845961159428393E-2</c:v>
                </c:pt>
                <c:pt idx="2722">
                  <c:v>2.7843412455395258E-2</c:v>
                </c:pt>
                <c:pt idx="2723">
                  <c:v>2.7840873586519464E-2</c:v>
                </c:pt>
                <c:pt idx="2724">
                  <c:v>2.7838344552726775E-2</c:v>
                </c:pt>
                <c:pt idx="2725">
                  <c:v>2.7835825353943827E-2</c:v>
                </c:pt>
                <c:pt idx="2726">
                  <c:v>2.7833315990097907E-2</c:v>
                </c:pt>
                <c:pt idx="2727">
                  <c:v>2.7830816461115428E-2</c:v>
                </c:pt>
                <c:pt idx="2728">
                  <c:v>2.7828326766924125E-2</c:v>
                </c:pt>
                <c:pt idx="2729">
                  <c:v>2.782584690745107E-2</c:v>
                </c:pt>
                <c:pt idx="2730">
                  <c:v>2.7823376882624422E-2</c:v>
                </c:pt>
                <c:pt idx="2731">
                  <c:v>2.7820916692372358E-2</c:v>
                </c:pt>
                <c:pt idx="2732">
                  <c:v>2.7818466336623694E-2</c:v>
                </c:pt>
                <c:pt idx="2733">
                  <c:v>2.781602581530682E-2</c:v>
                </c:pt>
                <c:pt idx="2734">
                  <c:v>2.7813595128350341E-2</c:v>
                </c:pt>
                <c:pt idx="2735">
                  <c:v>2.7811174275684178E-2</c:v>
                </c:pt>
                <c:pt idx="2736">
                  <c:v>2.7808763257237589E-2</c:v>
                </c:pt>
                <c:pt idx="2737">
                  <c:v>2.7806362072940932E-2</c:v>
                </c:pt>
                <c:pt idx="2738">
                  <c:v>2.7803970722723906E-2</c:v>
                </c:pt>
                <c:pt idx="2739">
                  <c:v>2.7801589206516875E-2</c:v>
                </c:pt>
                <c:pt idx="2740">
                  <c:v>2.7799217524251501E-2</c:v>
                </c:pt>
                <c:pt idx="2741">
                  <c:v>2.7796855675857705E-2</c:v>
                </c:pt>
                <c:pt idx="2742">
                  <c:v>2.7794503661267383E-2</c:v>
                </c:pt>
                <c:pt idx="2743">
                  <c:v>2.7792161480411765E-2</c:v>
                </c:pt>
                <c:pt idx="2744">
                  <c:v>2.7791302137161567E-2</c:v>
                </c:pt>
                <c:pt idx="2745">
                  <c:v>2.7787506619633508E-2</c:v>
                </c:pt>
                <c:pt idx="2746">
                  <c:v>2.7786671857767006E-2</c:v>
                </c:pt>
                <c:pt idx="2747">
                  <c:v>2.7782891092981349E-2</c:v>
                </c:pt>
                <c:pt idx="2748">
                  <c:v>2.7780598079785043E-2</c:v>
                </c:pt>
                <c:pt idx="2749">
                  <c:v>2.7778314899918721E-2</c:v>
                </c:pt>
                <c:pt idx="2750">
                  <c:v>2.7776041553316907E-2</c:v>
                </c:pt>
                <c:pt idx="2751">
                  <c:v>2.777216726491295E-2</c:v>
                </c:pt>
                <c:pt idx="2752">
                  <c:v>2.77730170567448E-2</c:v>
                </c:pt>
                <c:pt idx="2753">
                  <c:v>2.7771683280358391E-2</c:v>
                </c:pt>
                <c:pt idx="2754">
                  <c:v>2.7768544133682672E-2</c:v>
                </c:pt>
                <c:pt idx="2755">
                  <c:v>2.7766322423845535E-2</c:v>
                </c:pt>
                <c:pt idx="2756">
                  <c:v>2.7764110548384326E-2</c:v>
                </c:pt>
                <c:pt idx="2757">
                  <c:v>2.7761908507234357E-2</c:v>
                </c:pt>
                <c:pt idx="2758">
                  <c:v>2.7760626574052216E-2</c:v>
                </c:pt>
                <c:pt idx="2759">
                  <c:v>2.7757533927610687E-2</c:v>
                </c:pt>
                <c:pt idx="2760">
                  <c:v>2.7755361389008918E-2</c:v>
                </c:pt>
                <c:pt idx="2761">
                  <c:v>2.7753198684462677E-2</c:v>
                </c:pt>
                <c:pt idx="2762">
                  <c:v>2.7751045813908807E-2</c:v>
                </c:pt>
                <c:pt idx="2763">
                  <c:v>2.7749815741234134E-2</c:v>
                </c:pt>
                <c:pt idx="2764">
                  <c:v>2.7746769574525505E-2</c:v>
                </c:pt>
                <c:pt idx="2765">
                  <c:v>2.7741608853305552E-2</c:v>
                </c:pt>
                <c:pt idx="2766">
                  <c:v>2.7742532670359137E-2</c:v>
                </c:pt>
                <c:pt idx="2767">
                  <c:v>2.7740428968827471E-2</c:v>
                </c:pt>
                <c:pt idx="2768">
                  <c:v>2.7735588675029007E-2</c:v>
                </c:pt>
                <c:pt idx="2769">
                  <c:v>2.7736251066559185E-2</c:v>
                </c:pt>
                <c:pt idx="2770">
                  <c:v>2.773417686570016E-2</c:v>
                </c:pt>
                <c:pt idx="2771">
                  <c:v>2.7732112498276996E-2</c:v>
                </c:pt>
                <c:pt idx="2772">
                  <c:v>2.7730975818172729E-2</c:v>
                </c:pt>
                <c:pt idx="2773">
                  <c:v>2.7728013263498455E-2</c:v>
                </c:pt>
                <c:pt idx="2774">
                  <c:v>2.7725978396022626E-2</c:v>
                </c:pt>
                <c:pt idx="2775">
                  <c:v>2.7723953361742857E-2</c:v>
                </c:pt>
                <c:pt idx="2776">
                  <c:v>2.7721938160600548E-2</c:v>
                </c:pt>
                <c:pt idx="2777">
                  <c:v>2.7719932792536026E-2</c:v>
                </c:pt>
                <c:pt idx="2778">
                  <c:v>2.7717937257490919E-2</c:v>
                </c:pt>
                <c:pt idx="2779">
                  <c:v>2.7715951555407285E-2</c:v>
                </c:pt>
                <c:pt idx="2780">
                  <c:v>2.7713975686226532E-2</c:v>
                </c:pt>
                <c:pt idx="2781">
                  <c:v>2.7712009649891168E-2</c:v>
                </c:pt>
                <c:pt idx="2782">
                  <c:v>2.7710053446343898E-2</c:v>
                </c:pt>
                <c:pt idx="2783">
                  <c:v>2.7708107075526792E-2</c:v>
                </c:pt>
                <c:pt idx="2784">
                  <c:v>2.7706170537383432E-2</c:v>
                </c:pt>
                <c:pt idx="2785">
                  <c:v>2.7705168856928437E-2</c:v>
                </c:pt>
                <c:pt idx="2786">
                  <c:v>2.7703252540857825E-2</c:v>
                </c:pt>
                <c:pt idx="2787">
                  <c:v>2.7700419918432161E-2</c:v>
                </c:pt>
                <c:pt idx="2788">
                  <c:v>2.7698522710420542E-2</c:v>
                </c:pt>
                <c:pt idx="2789">
                  <c:v>2.7696635334802787E-2</c:v>
                </c:pt>
                <c:pt idx="2790">
                  <c:v>2.7691974946359339E-2</c:v>
                </c:pt>
                <c:pt idx="2791">
                  <c:v>2.769381845824467E-2</c:v>
                </c:pt>
                <c:pt idx="2792">
                  <c:v>2.7691032201759468E-2</c:v>
                </c:pt>
                <c:pt idx="2793">
                  <c:v>2.768918415516633E-2</c:v>
                </c:pt>
                <c:pt idx="2794">
                  <c:v>2.7687345940694136E-2</c:v>
                </c:pt>
                <c:pt idx="2795">
                  <c:v>2.7685517558288224E-2</c:v>
                </c:pt>
                <c:pt idx="2796">
                  <c:v>2.7681060075089851E-2</c:v>
                </c:pt>
                <c:pt idx="2797">
                  <c:v>2.768189028946352E-2</c:v>
                </c:pt>
                <c:pt idx="2798">
                  <c:v>2.7680091402938877E-2</c:v>
                </c:pt>
                <c:pt idx="2799">
                  <c:v>2.7678302348267927E-2</c:v>
                </c:pt>
                <c:pt idx="2800">
                  <c:v>2.7676523125399928E-2</c:v>
                </c:pt>
                <c:pt idx="2801">
                  <c:v>2.7674753734281944E-2</c:v>
                </c:pt>
                <c:pt idx="2802">
                  <c:v>2.7674863466011456E-2</c:v>
                </c:pt>
                <c:pt idx="2803">
                  <c:v>2.7668439568269632E-2</c:v>
                </c:pt>
                <c:pt idx="2804">
                  <c:v>2.7669504550914298E-2</c:v>
                </c:pt>
                <c:pt idx="2805">
                  <c:v>2.7668710791996849E-2</c:v>
                </c:pt>
                <c:pt idx="2806">
                  <c:v>2.7666054253146478E-2</c:v>
                </c:pt>
                <c:pt idx="2807">
                  <c:v>2.766434385145394E-2</c:v>
                </c:pt>
                <c:pt idx="2808">
                  <c:v>2.7662643281155735E-2</c:v>
                </c:pt>
                <c:pt idx="2809">
                  <c:v>2.7660952542202206E-2</c:v>
                </c:pt>
                <c:pt idx="2810">
                  <c:v>2.766021080731031E-2</c:v>
                </c:pt>
                <c:pt idx="2811">
                  <c:v>2.7657600558130754E-2</c:v>
                </c:pt>
                <c:pt idx="2812">
                  <c:v>2.765593931291525E-2</c:v>
                </c:pt>
                <c:pt idx="2813">
                  <c:v>2.7654287898847957E-2</c:v>
                </c:pt>
                <c:pt idx="2814">
                  <c:v>2.7652646315880741E-2</c:v>
                </c:pt>
                <c:pt idx="2815">
                  <c:v>2.7648202079632426E-2</c:v>
                </c:pt>
                <c:pt idx="2816">
                  <c:v>2.7646565350413248E-2</c:v>
                </c:pt>
                <c:pt idx="2817">
                  <c:v>2.7647780553102325E-2</c:v>
                </c:pt>
                <c:pt idx="2818">
                  <c:v>2.7647122093056795E-2</c:v>
                </c:pt>
                <c:pt idx="2819">
                  <c:v>2.7644585865879114E-2</c:v>
                </c:pt>
                <c:pt idx="2820">
                  <c:v>2.7643003268515001E-2</c:v>
                </c:pt>
                <c:pt idx="2821">
                  <c:v>2.7642376048103448E-2</c:v>
                </c:pt>
                <c:pt idx="2822">
                  <c:v>2.763986756605263E-2</c:v>
                </c:pt>
                <c:pt idx="2823">
                  <c:v>2.7638314460862453E-2</c:v>
                </c:pt>
                <c:pt idx="2824">
                  <c:v>2.7637718486400828E-2</c:v>
                </c:pt>
                <c:pt idx="2825">
                  <c:v>2.7635237742335634E-2</c:v>
                </c:pt>
                <c:pt idx="2826">
                  <c:v>2.7633714128909692E-2</c:v>
                </c:pt>
                <c:pt idx="2827">
                  <c:v>2.7632200345982016E-2</c:v>
                </c:pt>
                <c:pt idx="2828">
                  <c:v>2.763069639350927E-2</c:v>
                </c:pt>
                <c:pt idx="2829">
                  <c:v>2.7626352185590224E-2</c:v>
                </c:pt>
                <c:pt idx="2830">
                  <c:v>2.7627717979751245E-2</c:v>
                </c:pt>
                <c:pt idx="2831">
                  <c:v>2.7626243518378849E-2</c:v>
                </c:pt>
                <c:pt idx="2832">
                  <c:v>2.762477888728691E-2</c:v>
                </c:pt>
                <c:pt idx="2833">
                  <c:v>2.7623324086432303E-2</c:v>
                </c:pt>
                <c:pt idx="2834">
                  <c:v>2.7621879115772557E-2</c:v>
                </c:pt>
                <c:pt idx="2835">
                  <c:v>2.7620443975265415E-2</c:v>
                </c:pt>
                <c:pt idx="2836">
                  <c:v>2.7619018664869276E-2</c:v>
                </c:pt>
                <c:pt idx="2837">
                  <c:v>2.7618558162639761E-2</c:v>
                </c:pt>
                <c:pt idx="2838">
                  <c:v>2.7617153108181542E-2</c:v>
                </c:pt>
                <c:pt idx="2839">
                  <c:v>2.7614801713929337E-2</c:v>
                </c:pt>
                <c:pt idx="2840">
                  <c:v>2.7613415723562067E-2</c:v>
                </c:pt>
                <c:pt idx="2841">
                  <c:v>2.7612039563100186E-2</c:v>
                </c:pt>
                <c:pt idx="2842">
                  <c:v>2.7607799974744853E-2</c:v>
                </c:pt>
                <c:pt idx="2843">
                  <c:v>2.7610275296068881E-2</c:v>
                </c:pt>
                <c:pt idx="2844">
                  <c:v>2.7607970060744381E-2</c:v>
                </c:pt>
                <c:pt idx="2845">
                  <c:v>2.7606633219504167E-2</c:v>
                </c:pt>
                <c:pt idx="2846">
                  <c:v>2.7605306207970266E-2</c:v>
                </c:pt>
                <c:pt idx="2847">
                  <c:v>2.7603989026104562E-2</c:v>
                </c:pt>
                <c:pt idx="2848">
                  <c:v>2.7600201044986603E-2</c:v>
                </c:pt>
                <c:pt idx="2849">
                  <c:v>2.7601384151224408E-2</c:v>
                </c:pt>
                <c:pt idx="2850">
                  <c:v>2.7600096458133504E-2</c:v>
                </c:pt>
                <c:pt idx="2851">
                  <c:v>2.7598818594557893E-2</c:v>
                </c:pt>
                <c:pt idx="2852">
                  <c:v>2.7597550560461859E-2</c:v>
                </c:pt>
                <c:pt idx="2853">
                  <c:v>2.759629235580641E-2</c:v>
                </c:pt>
                <c:pt idx="2854">
                  <c:v>2.7595043980555171E-2</c:v>
                </c:pt>
                <c:pt idx="2855">
                  <c:v>2.7593805434673078E-2</c:v>
                </c:pt>
                <c:pt idx="2856">
                  <c:v>2.7592576718122666E-2</c:v>
                </c:pt>
                <c:pt idx="2857">
                  <c:v>2.7591357830867559E-2</c:v>
                </c:pt>
                <c:pt idx="2858">
                  <c:v>2.7591116420210261E-2</c:v>
                </c:pt>
                <c:pt idx="2859">
                  <c:v>2.7588949544104086E-2</c:v>
                </c:pt>
                <c:pt idx="2860">
                  <c:v>2.7587760144524714E-2</c:v>
                </c:pt>
                <c:pt idx="2861">
                  <c:v>2.7586580574100163E-2</c:v>
                </c:pt>
                <c:pt idx="2862">
                  <c:v>2.7586380930565282E-2</c:v>
                </c:pt>
                <c:pt idx="2863">
                  <c:v>2.7584250920579825E-2</c:v>
                </c:pt>
                <c:pt idx="2864">
                  <c:v>2.7583100837415209E-2</c:v>
                </c:pt>
                <c:pt idx="2865">
                  <c:v>2.7581960583269716E-2</c:v>
                </c:pt>
                <c:pt idx="2866">
                  <c:v>2.7580830158109807E-2</c:v>
                </c:pt>
                <c:pt idx="2867">
                  <c:v>2.7579709561902373E-2</c:v>
                </c:pt>
                <c:pt idx="2868">
                  <c:v>2.7578598794614741E-2</c:v>
                </c:pt>
                <c:pt idx="2869">
                  <c:v>2.7578472270882268E-2</c:v>
                </c:pt>
                <c:pt idx="2870">
                  <c:v>2.7574812388612129E-2</c:v>
                </c:pt>
                <c:pt idx="2871">
                  <c:v>2.757532546594766E-2</c:v>
                </c:pt>
                <c:pt idx="2872">
                  <c:v>2.7574254014017537E-2</c:v>
                </c:pt>
                <c:pt idx="2873">
                  <c:v>2.7574169288674982E-2</c:v>
                </c:pt>
                <c:pt idx="2874">
                  <c:v>2.757214059640703E-2</c:v>
                </c:pt>
                <c:pt idx="2875">
                  <c:v>2.7571098630664786E-2</c:v>
                </c:pt>
                <c:pt idx="2876">
                  <c:v>2.7571045261592958E-2</c:v>
                </c:pt>
                <c:pt idx="2877">
                  <c:v>2.7569044185154722E-2</c:v>
                </c:pt>
                <c:pt idx="2878">
                  <c:v>2.7568031705326353E-2</c:v>
                </c:pt>
                <c:pt idx="2879">
                  <c:v>2.7567029054076479E-2</c:v>
                </c:pt>
                <c:pt idx="2880">
                  <c:v>2.756603623137548E-2</c:v>
                </c:pt>
                <c:pt idx="2881">
                  <c:v>2.7565053237195474E-2</c:v>
                </c:pt>
                <c:pt idx="2882">
                  <c:v>2.7564080071505754E-2</c:v>
                </c:pt>
                <c:pt idx="2883">
                  <c:v>2.7563116734279088E-2</c:v>
                </c:pt>
                <c:pt idx="2884">
                  <c:v>2.7562163225487164E-2</c:v>
                </c:pt>
                <c:pt idx="2885">
                  <c:v>2.7561219545102322E-2</c:v>
                </c:pt>
                <c:pt idx="2886">
                  <c:v>2.7560285693096678E-2</c:v>
                </c:pt>
                <c:pt idx="2887">
                  <c:v>2.7559361669442794E-2</c:v>
                </c:pt>
                <c:pt idx="2888">
                  <c:v>2.7558447474114088E-2</c:v>
                </c:pt>
                <c:pt idx="2889">
                  <c:v>2.7558530056440302E-2</c:v>
                </c:pt>
                <c:pt idx="2890">
                  <c:v>2.7553686481978337E-2</c:v>
                </c:pt>
                <c:pt idx="2891">
                  <c:v>2.7555763857811177E-2</c:v>
                </c:pt>
                <c:pt idx="2892">
                  <c:v>2.755488897551792E-2</c:v>
                </c:pt>
                <c:pt idx="2893">
                  <c:v>2.7554023921418286E-2</c:v>
                </c:pt>
                <c:pt idx="2894">
                  <c:v>2.7554158824932454E-2</c:v>
                </c:pt>
                <c:pt idx="2895">
                  <c:v>2.7552323297701232E-2</c:v>
                </c:pt>
                <c:pt idx="2896">
                  <c:v>2.7552479134708371E-2</c:v>
                </c:pt>
                <c:pt idx="2897">
                  <c:v>2.7550661986460723E-2</c:v>
                </c:pt>
                <c:pt idx="2898">
                  <c:v>2.7549846072958292E-2</c:v>
                </c:pt>
                <c:pt idx="2899">
                  <c:v>2.7549039987503122E-2</c:v>
                </c:pt>
                <c:pt idx="2900">
                  <c:v>2.7548243730070601E-2</c:v>
                </c:pt>
                <c:pt idx="2901">
                  <c:v>2.7547457300638289E-2</c:v>
                </c:pt>
                <c:pt idx="2902">
                  <c:v>2.7546680699182667E-2</c:v>
                </c:pt>
                <c:pt idx="2903">
                  <c:v>2.7542926897857745E-2</c:v>
                </c:pt>
                <c:pt idx="2904">
                  <c:v>2.7545156980112184E-2</c:v>
                </c:pt>
                <c:pt idx="2905">
                  <c:v>2.754440986245224E-2</c:v>
                </c:pt>
                <c:pt idx="2906">
                  <c:v>2.7543672572680117E-2</c:v>
                </c:pt>
                <c:pt idx="2907">
                  <c:v>2.7541637700518474E-2</c:v>
                </c:pt>
                <c:pt idx="2908">
                  <c:v>2.7540923630281437E-2</c:v>
                </c:pt>
                <c:pt idx="2909">
                  <c:v>2.7540219387118633E-2</c:v>
                </c:pt>
                <c:pt idx="2910">
                  <c:v>2.7539426570914252E-2</c:v>
                </c:pt>
                <c:pt idx="2911">
                  <c:v>2.7538840381931214E-2</c:v>
                </c:pt>
                <c:pt idx="2912">
                  <c:v>2.7538165619866849E-2</c:v>
                </c:pt>
                <c:pt idx="2913">
                  <c:v>2.7537500684796348E-2</c:v>
                </c:pt>
                <c:pt idx="2914">
                  <c:v>2.7536752792028742E-2</c:v>
                </c:pt>
                <c:pt idx="2915">
                  <c:v>2.7536200295556562E-2</c:v>
                </c:pt>
                <c:pt idx="2916">
                  <c:v>2.7534560445910284E-2</c:v>
                </c:pt>
                <c:pt idx="2917">
                  <c:v>2.753393416394876E-2</c:v>
                </c:pt>
                <c:pt idx="2918">
                  <c:v>2.7533317708145752E-2</c:v>
                </c:pt>
                <c:pt idx="2919">
                  <c:v>2.7532711078482867E-2</c:v>
                </c:pt>
                <c:pt idx="2920">
                  <c:v>2.753211427494236E-2</c:v>
                </c:pt>
                <c:pt idx="2921">
                  <c:v>2.7531361394460895E-2</c:v>
                </c:pt>
                <c:pt idx="2922">
                  <c:v>2.7530950146159951E-2</c:v>
                </c:pt>
                <c:pt idx="2923">
                  <c:v>2.7530382820884314E-2</c:v>
                </c:pt>
                <c:pt idx="2924">
                  <c:v>2.7529825321663173E-2</c:v>
                </c:pt>
                <c:pt idx="2925">
                  <c:v>2.7529200211579802E-2</c:v>
                </c:pt>
                <c:pt idx="2926">
                  <c:v>2.7528739801321721E-2</c:v>
                </c:pt>
                <c:pt idx="2927">
                  <c:v>2.7528211780169221E-2</c:v>
                </c:pt>
                <c:pt idx="2928">
                  <c:v>2.7527620359249751E-2</c:v>
                </c:pt>
                <c:pt idx="2929">
                  <c:v>2.7527185215824677E-2</c:v>
                </c:pt>
                <c:pt idx="2930">
                  <c:v>2.7526686672602628E-2</c:v>
                </c:pt>
                <c:pt idx="2931">
                  <c:v>2.7526197955327979E-2</c:v>
                </c:pt>
                <c:pt idx="2932">
                  <c:v>2.7525719063986494E-2</c:v>
                </c:pt>
                <c:pt idx="2933">
                  <c:v>2.7525249998564153E-2</c:v>
                </c:pt>
                <c:pt idx="2934">
                  <c:v>2.7524790759047603E-2</c:v>
                </c:pt>
                <c:pt idx="2935">
                  <c:v>2.7524341345423479E-2</c:v>
                </c:pt>
                <c:pt idx="2936">
                  <c:v>2.7523901757677986E-2</c:v>
                </c:pt>
                <c:pt idx="2937">
                  <c:v>2.7523471995799298E-2</c:v>
                </c:pt>
                <c:pt idx="2938">
                  <c:v>2.7523052059774497E-2</c:v>
                </c:pt>
                <c:pt idx="2939">
                  <c:v>2.7522641949591531E-2</c:v>
                </c:pt>
                <c:pt idx="2940">
                  <c:v>2.7522241665238142E-2</c:v>
                </c:pt>
                <c:pt idx="2941">
                  <c:v>2.7521796229019166E-2</c:v>
                </c:pt>
                <c:pt idx="2942">
                  <c:v>2.7521416999976477E-2</c:v>
                </c:pt>
                <c:pt idx="2943">
                  <c:v>2.7521099767041979E-2</c:v>
                </c:pt>
                <c:pt idx="2944">
                  <c:v>2.7520738785894321E-2</c:v>
                </c:pt>
                <c:pt idx="2945">
                  <c:v>2.7520387630521049E-2</c:v>
                </c:pt>
                <c:pt idx="2946">
                  <c:v>2.7520046300912305E-2</c:v>
                </c:pt>
                <c:pt idx="2947">
                  <c:v>2.7519714797057584E-2</c:v>
                </c:pt>
                <c:pt idx="2948">
                  <c:v>2.7519347967033255E-2</c:v>
                </c:pt>
                <c:pt idx="2949">
                  <c:v>2.75190812665734E-2</c:v>
                </c:pt>
                <c:pt idx="2950">
                  <c:v>2.7518779239925108E-2</c:v>
                </c:pt>
                <c:pt idx="2951">
                  <c:v>2.7518487038994257E-2</c:v>
                </c:pt>
                <c:pt idx="2952">
                  <c:v>2.7518204663772312E-2</c:v>
                </c:pt>
                <c:pt idx="2953">
                  <c:v>2.7517932114251169E-2</c:v>
                </c:pt>
                <c:pt idx="2954">
                  <c:v>2.7517669390422942E-2</c:v>
                </c:pt>
                <c:pt idx="2955">
                  <c:v>2.7517416492279966E-2</c:v>
                </c:pt>
                <c:pt idx="2956">
                  <c:v>2.7517173419814796E-2</c:v>
                </c:pt>
                <c:pt idx="2957">
                  <c:v>2.7516940173020425E-2</c:v>
                </c:pt>
                <c:pt idx="2958">
                  <c:v>2.751671675179786E-2</c:v>
                </c:pt>
                <c:pt idx="2959">
                  <c:v>2.751644384164114E-2</c:v>
                </c:pt>
                <c:pt idx="2960">
                  <c:v>2.7516242518329587E-2</c:v>
                </c:pt>
                <c:pt idx="2961">
                  <c:v>2.7516050559795915E-2</c:v>
                </c:pt>
                <c:pt idx="2962">
                  <c:v>2.7515867776267109E-2</c:v>
                </c:pt>
                <c:pt idx="2963">
                  <c:v>2.7515693977969272E-2</c:v>
                </c:pt>
                <c:pt idx="2964">
                  <c:v>2.7515528975130921E-2</c:v>
                </c:pt>
                <c:pt idx="2965">
                  <c:v>2.7515372577977721E-2</c:v>
                </c:pt>
                <c:pt idx="2966">
                  <c:v>2.7515224596739499E-2</c:v>
                </c:pt>
                <c:pt idx="2967">
                  <c:v>2.7515084841642799E-2</c:v>
                </c:pt>
                <c:pt idx="2968">
                  <c:v>2.7514953122917445E-2</c:v>
                </c:pt>
                <c:pt idx="2969">
                  <c:v>2.7514829250791739E-2</c:v>
                </c:pt>
                <c:pt idx="2970">
                  <c:v>2.7514713035494846E-2</c:v>
                </c:pt>
                <c:pt idx="2971">
                  <c:v>2.7514604287256158E-2</c:v>
                </c:pt>
                <c:pt idx="2972">
                  <c:v>2.7514488903453919E-2</c:v>
                </c:pt>
                <c:pt idx="2973">
                  <c:v>2.7518556772136292E-2</c:v>
                </c:pt>
                <c:pt idx="2974">
                  <c:v>2.751430900124769E-2</c:v>
                </c:pt>
                <c:pt idx="2975">
                  <c:v>2.751422916633137E-2</c:v>
                </c:pt>
                <c:pt idx="2976">
                  <c:v>2.7514155822513774E-2</c:v>
                </c:pt>
                <c:pt idx="2977">
                  <c:v>2.7514088780025394E-2</c:v>
                </c:pt>
                <c:pt idx="2978">
                  <c:v>2.7514027849097143E-2</c:v>
                </c:pt>
                <c:pt idx="2979">
                  <c:v>2.7513972839960609E-2</c:v>
                </c:pt>
                <c:pt idx="2980">
                  <c:v>2.7513923562846057E-2</c:v>
                </c:pt>
                <c:pt idx="2981">
                  <c:v>2.7513879827985283E-2</c:v>
                </c:pt>
                <c:pt idx="2982">
                  <c:v>2.7513841445609651E-2</c:v>
                </c:pt>
                <c:pt idx="2983">
                  <c:v>2.7513808225950735E-2</c:v>
                </c:pt>
                <c:pt idx="2984">
                  <c:v>2.7513779979240122E-2</c:v>
                </c:pt>
                <c:pt idx="2985">
                  <c:v>2.7513756515709826E-2</c:v>
                </c:pt>
                <c:pt idx="2986">
                  <c:v>2.7513737645590987E-2</c:v>
                </c:pt>
                <c:pt idx="2987">
                  <c:v>2.7513723179116722E-2</c:v>
                </c:pt>
                <c:pt idx="2988">
                  <c:v>2.7513712926517515E-2</c:v>
                </c:pt>
                <c:pt idx="2989">
                  <c:v>2.7513706698026694E-2</c:v>
                </c:pt>
                <c:pt idx="2990">
                  <c:v>2.7513704303875626E-2</c:v>
                </c:pt>
                <c:pt idx="2991">
                  <c:v>2.7513705554296542E-2</c:v>
                </c:pt>
                <c:pt idx="2992">
                  <c:v>2.7513710259522123E-2</c:v>
                </c:pt>
                <c:pt idx="2993">
                  <c:v>2.751371822978416E-2</c:v>
                </c:pt>
                <c:pt idx="2994">
                  <c:v>2.7513729275315119E-2</c:v>
                </c:pt>
                <c:pt idx="2995">
                  <c:v>2.7513743206347006E-2</c:v>
                </c:pt>
                <c:pt idx="2996">
                  <c:v>2.7513759833112068E-2</c:v>
                </c:pt>
                <c:pt idx="2997">
                  <c:v>2.7513778965843411E-2</c:v>
                </c:pt>
                <c:pt idx="2998">
                  <c:v>2.7513800414772183E-2</c:v>
                </c:pt>
                <c:pt idx="2999">
                  <c:v>2.7513823990131272E-2</c:v>
                </c:pt>
                <c:pt idx="3000">
                  <c:v>2.7513849502153135E-2</c:v>
                </c:pt>
                <c:pt idx="3001">
                  <c:v>2.7513876761069794E-2</c:v>
                </c:pt>
                <c:pt idx="3002">
                  <c:v>2.7513905577113484E-2</c:v>
                </c:pt>
                <c:pt idx="3003">
                  <c:v>2.7513935760516656E-2</c:v>
                </c:pt>
                <c:pt idx="3004">
                  <c:v>2.7513967121511336E-2</c:v>
                </c:pt>
                <c:pt idx="3005">
                  <c:v>2.7513999470330192E-2</c:v>
                </c:pt>
                <c:pt idx="3006">
                  <c:v>2.751612592695293E-2</c:v>
                </c:pt>
                <c:pt idx="3007">
                  <c:v>2.7514066372368074E-2</c:v>
                </c:pt>
                <c:pt idx="3008">
                  <c:v>2.7514100546051572E-2</c:v>
                </c:pt>
                <c:pt idx="3009">
                  <c:v>2.7514134948487541E-2</c:v>
                </c:pt>
                <c:pt idx="3010">
                  <c:v>2.7519391057615163E-2</c:v>
                </c:pt>
                <c:pt idx="3011">
                  <c:v>2.7513159599190651E-2</c:v>
                </c:pt>
                <c:pt idx="3012">
                  <c:v>2.7514238083659614E-2</c:v>
                </c:pt>
                <c:pt idx="3013">
                  <c:v>2.7514272325109182E-2</c:v>
                </c:pt>
                <c:pt idx="3014">
                  <c:v>2.7514306497104606E-2</c:v>
                </c:pt>
                <c:pt idx="3015">
                  <c:v>2.7514340599646327E-2</c:v>
                </c:pt>
                <c:pt idx="3016">
                  <c:v>2.7514374632733252E-2</c:v>
                </c:pt>
                <c:pt idx="3017">
                  <c:v>2.7514408596366474E-2</c:v>
                </c:pt>
                <c:pt idx="3018">
                  <c:v>2.7514442490545115E-2</c:v>
                </c:pt>
                <c:pt idx="3019">
                  <c:v>2.7514476315270053E-2</c:v>
                </c:pt>
                <c:pt idx="3020">
                  <c:v>2.7514510070540853E-2</c:v>
                </c:pt>
                <c:pt idx="3021">
                  <c:v>2.751454375635707E-2</c:v>
                </c:pt>
                <c:pt idx="3022">
                  <c:v>2.7514577372719586E-2</c:v>
                </c:pt>
                <c:pt idx="3023">
                  <c:v>2.751461091962774E-2</c:v>
                </c:pt>
                <c:pt idx="3024">
                  <c:v>2.7518821489854822E-2</c:v>
                </c:pt>
                <c:pt idx="3025">
                  <c:v>2.751467780508119E-2</c:v>
                </c:pt>
                <c:pt idx="3026">
                  <c:v>2.7514711143626705E-2</c:v>
                </c:pt>
                <c:pt idx="3027">
                  <c:v>2.7514744412718076E-2</c:v>
                </c:pt>
                <c:pt idx="3028">
                  <c:v>2.7514777612355087E-2</c:v>
                </c:pt>
                <c:pt idx="3029">
                  <c:v>2.7514810742537959E-2</c:v>
                </c:pt>
                <c:pt idx="3030">
                  <c:v>2.7514843803266471E-2</c:v>
                </c:pt>
                <c:pt idx="3031">
                  <c:v>2.7514876794541059E-2</c:v>
                </c:pt>
                <c:pt idx="3032">
                  <c:v>2.751490971636129E-2</c:v>
                </c:pt>
                <c:pt idx="3033">
                  <c:v>2.7514942568726938E-2</c:v>
                </c:pt>
                <c:pt idx="3034">
                  <c:v>2.7514975351638667E-2</c:v>
                </c:pt>
                <c:pt idx="3035">
                  <c:v>2.7515008065096033E-2</c:v>
                </c:pt>
                <c:pt idx="3036">
                  <c:v>2.7515040709099041E-2</c:v>
                </c:pt>
                <c:pt idx="3037">
                  <c:v>2.7515073283648127E-2</c:v>
                </c:pt>
                <c:pt idx="3038">
                  <c:v>2.7515105788742413E-2</c:v>
                </c:pt>
                <c:pt idx="3039">
                  <c:v>2.7515138224382781E-2</c:v>
                </c:pt>
                <c:pt idx="3040">
                  <c:v>2.7515170590568565E-2</c:v>
                </c:pt>
                <c:pt idx="3041">
                  <c:v>2.7515202887300211E-2</c:v>
                </c:pt>
                <c:pt idx="3042">
                  <c:v>2.7515235114577714E-2</c:v>
                </c:pt>
                <c:pt idx="3043">
                  <c:v>2.7515267272400421E-2</c:v>
                </c:pt>
                <c:pt idx="3044">
                  <c:v>2.7515299360769206E-2</c:v>
                </c:pt>
                <c:pt idx="3045">
                  <c:v>2.7515331379683629E-2</c:v>
                </c:pt>
                <c:pt idx="3046">
                  <c:v>2.7515363329143474E-2</c:v>
                </c:pt>
                <c:pt idx="3047">
                  <c:v>2.7515395209149397E-2</c:v>
                </c:pt>
                <c:pt idx="3048">
                  <c:v>2.751542701970074E-2</c:v>
                </c:pt>
                <c:pt idx="3049">
                  <c:v>2.7515458760797504E-2</c:v>
                </c:pt>
                <c:pt idx="3050">
                  <c:v>2.7515490432440129E-2</c:v>
                </c:pt>
                <c:pt idx="3051">
                  <c:v>2.7515522034628394E-2</c:v>
                </c:pt>
                <c:pt idx="3052">
                  <c:v>2.7515553567362076E-2</c:v>
                </c:pt>
                <c:pt idx="3053">
                  <c:v>2.751558503064162E-2</c:v>
                </c:pt>
                <c:pt idx="3054">
                  <c:v>2.7515616424467024E-2</c:v>
                </c:pt>
                <c:pt idx="3055">
                  <c:v>2.7515647748837409E-2</c:v>
                </c:pt>
                <c:pt idx="3056">
                  <c:v>2.7517771742430509E-2</c:v>
                </c:pt>
                <c:pt idx="3057">
                  <c:v>2.7515710189215316E-2</c:v>
                </c:pt>
                <c:pt idx="3058">
                  <c:v>2.7517834013599439E-2</c:v>
                </c:pt>
                <c:pt idx="3059">
                  <c:v>2.7515772351776005E-2</c:v>
                </c:pt>
                <c:pt idx="3060">
                  <c:v>2.7515803328874808E-2</c:v>
                </c:pt>
                <c:pt idx="3061">
                  <c:v>2.7515834236518814E-2</c:v>
                </c:pt>
                <c:pt idx="3062">
                  <c:v>2.7515865074708681E-2</c:v>
                </c:pt>
                <c:pt idx="3063">
                  <c:v>2.7515917778588955E-2</c:v>
                </c:pt>
                <c:pt idx="3064">
                  <c:v>2.7518019159949354E-2</c:v>
                </c:pt>
                <c:pt idx="3065">
                  <c:v>2.7519093969044651E-2</c:v>
                </c:pt>
                <c:pt idx="3066">
                  <c:v>2.7518080319679714E-2</c:v>
                </c:pt>
                <c:pt idx="3067">
                  <c:v>2.7518110795347696E-2</c:v>
                </c:pt>
                <c:pt idx="3068">
                  <c:v>2.751814120155081E-2</c:v>
                </c:pt>
                <c:pt idx="3069">
                  <c:v>2.751817153828862E-2</c:v>
                </c:pt>
                <c:pt idx="3070">
                  <c:v>2.7519245986709847E-2</c:v>
                </c:pt>
                <c:pt idx="3071">
                  <c:v>2.7518232003369409E-2</c:v>
                </c:pt>
                <c:pt idx="3072">
                  <c:v>2.7518262131712389E-2</c:v>
                </c:pt>
                <c:pt idx="3073">
                  <c:v>2.751829219059072E-2</c:v>
                </c:pt>
                <c:pt idx="3074">
                  <c:v>2.7518322180003742E-2</c:v>
                </c:pt>
                <c:pt idx="3075">
                  <c:v>2.7518352099951897E-2</c:v>
                </c:pt>
                <c:pt idx="3076">
                  <c:v>2.7517354865595089E-2</c:v>
                </c:pt>
                <c:pt idx="3077">
                  <c:v>2.7518411731452943E-2</c:v>
                </c:pt>
                <c:pt idx="3078">
                  <c:v>2.751844144300605E-2</c:v>
                </c:pt>
                <c:pt idx="3079">
                  <c:v>2.751951524188409E-2</c:v>
                </c:pt>
                <c:pt idx="3080">
                  <c:v>2.7518500657717222E-2</c:v>
                </c:pt>
                <c:pt idx="3081">
                  <c:v>2.7519574312194692E-2</c:v>
                </c:pt>
                <c:pt idx="3082">
                  <c:v>2.7518559594568479E-2</c:v>
                </c:pt>
                <c:pt idx="3083">
                  <c:v>2.751858895879615E-2</c:v>
                </c:pt>
                <c:pt idx="3084">
                  <c:v>2.7519662396633129E-2</c:v>
                </c:pt>
                <c:pt idx="3085">
                  <c:v>2.7518647478856885E-2</c:v>
                </c:pt>
                <c:pt idx="3086">
                  <c:v>2.7518676634689727E-2</c:v>
                </c:pt>
                <c:pt idx="3087">
                  <c:v>2.7518705721057482E-2</c:v>
                </c:pt>
                <c:pt idx="3088">
                  <c:v>2.7518734737959932E-2</c:v>
                </c:pt>
                <c:pt idx="3089">
                  <c:v>2.7518763685397515E-2</c:v>
                </c:pt>
                <c:pt idx="3090">
                  <c:v>2.7518792563370007E-2</c:v>
                </c:pt>
                <c:pt idx="3091">
                  <c:v>2.7518821371877413E-2</c:v>
                </c:pt>
                <c:pt idx="3092">
                  <c:v>2.7518850110919729E-2</c:v>
                </c:pt>
                <c:pt idx="3093">
                  <c:v>2.7519922898553383E-2</c:v>
                </c:pt>
                <c:pt idx="3094">
                  <c:v>2.7518907380609102E-2</c:v>
                </c:pt>
                <c:pt idx="3095">
                  <c:v>2.7518935911255937E-2</c:v>
                </c:pt>
                <c:pt idx="3096">
                  <c:v>2.7518964372437907E-2</c:v>
                </c:pt>
                <c:pt idx="3097">
                  <c:v>2.7520036870955552E-2</c:v>
                </c:pt>
                <c:pt idx="3098">
                  <c:v>2.752006519038018E-2</c:v>
                </c:pt>
                <c:pt idx="3099">
                  <c:v>2.7519049339192626E-2</c:v>
                </c:pt>
                <c:pt idx="3100">
                  <c:v>2.7519077522514243E-2</c:v>
                </c:pt>
                <c:pt idx="3101">
                  <c:v>2.7519105636370118E-2</c:v>
                </c:pt>
                <c:pt idx="3102">
                  <c:v>2.7516001716822443E-2</c:v>
                </c:pt>
                <c:pt idx="3103">
                  <c:v>2.7520205745448202E-2</c:v>
                </c:pt>
                <c:pt idx="3104">
                  <c:v>2.7519189561148093E-2</c:v>
                </c:pt>
                <c:pt idx="3105">
                  <c:v>2.7519217397143397E-2</c:v>
                </c:pt>
                <c:pt idx="3106">
                  <c:v>2.7519245163673618E-2</c:v>
                </c:pt>
                <c:pt idx="3107">
                  <c:v>2.7519272860738967E-2</c:v>
                </c:pt>
                <c:pt idx="3108">
                  <c:v>2.751826828560772E-2</c:v>
                </c:pt>
                <c:pt idx="3109">
                  <c:v>2.7519328046473751E-2</c:v>
                </c:pt>
                <c:pt idx="3110">
                  <c:v>2.7519355535143182E-2</c:v>
                </c:pt>
                <c:pt idx="3111">
                  <c:v>2.7519382954347964E-2</c:v>
                </c:pt>
                <c:pt idx="3112">
                  <c:v>2.751941030408657E-2</c:v>
                </c:pt>
                <c:pt idx="3113">
                  <c:v>2.7519437584360741E-2</c:v>
                </c:pt>
                <c:pt idx="3114">
                  <c:v>2.7519464795169386E-2</c:v>
                </c:pt>
                <c:pt idx="3115">
                  <c:v>2.7519491936513166E-2</c:v>
                </c:pt>
                <c:pt idx="3116">
                  <c:v>2.75195190083912E-2</c:v>
                </c:pt>
                <c:pt idx="3117">
                  <c:v>2.7519546010804367E-2</c:v>
                </c:pt>
                <c:pt idx="3118">
                  <c:v>2.7520616990088499E-2</c:v>
                </c:pt>
                <c:pt idx="3119">
                  <c:v>2.7519599807234785E-2</c:v>
                </c:pt>
                <c:pt idx="3120">
                  <c:v>2.7519626601251818E-2</c:v>
                </c:pt>
                <c:pt idx="3121">
                  <c:v>2.7519653325803542E-2</c:v>
                </c:pt>
                <c:pt idx="3122">
                  <c:v>2.752072401544816E-2</c:v>
                </c:pt>
                <c:pt idx="3123">
                  <c:v>2.7519706566512168E-2</c:v>
                </c:pt>
                <c:pt idx="3124">
                  <c:v>2.75197330826682E-2</c:v>
                </c:pt>
                <c:pt idx="3125">
                  <c:v>2.7519759529359356E-2</c:v>
                </c:pt>
                <c:pt idx="3126">
                  <c:v>2.7519785906584774E-2</c:v>
                </c:pt>
                <c:pt idx="3127">
                  <c:v>2.7519812214345105E-2</c:v>
                </c:pt>
                <c:pt idx="3128">
                  <c:v>2.7516706716253364E-2</c:v>
                </c:pt>
                <c:pt idx="3129">
                  <c:v>2.7519864621470064E-2</c:v>
                </c:pt>
                <c:pt idx="3130">
                  <c:v>2.752093473158292E-2</c:v>
                </c:pt>
                <c:pt idx="3131">
                  <c:v>2.751784373860924E-2</c:v>
                </c:pt>
                <c:pt idx="3132">
                  <c:v>2.7519942711167172E-2</c:v>
                </c:pt>
                <c:pt idx="3133">
                  <c:v>2.7521012603869799E-2</c:v>
                </c:pt>
                <c:pt idx="3134">
                  <c:v>2.7519994423638859E-2</c:v>
                </c:pt>
                <c:pt idx="3135">
                  <c:v>2.7520020175676528E-2</c:v>
                </c:pt>
                <c:pt idx="3136">
                  <c:v>2.7521089850921162E-2</c:v>
                </c:pt>
                <c:pt idx="3137">
                  <c:v>2.7520071471355732E-2</c:v>
                </c:pt>
                <c:pt idx="3138">
                  <c:v>2.7520097014997483E-2</c:v>
                </c:pt>
                <c:pt idx="3139">
                  <c:v>2.752012248917415E-2</c:v>
                </c:pt>
                <c:pt idx="3140">
                  <c:v>2.752014789388529E-2</c:v>
                </c:pt>
                <c:pt idx="3141">
                  <c:v>2.7517041610501083E-2</c:v>
                </c:pt>
                <c:pt idx="3142">
                  <c:v>2.7520198494911004E-2</c:v>
                </c:pt>
                <c:pt idx="3143">
                  <c:v>2.7520223691225792E-2</c:v>
                </c:pt>
                <c:pt idx="3144">
                  <c:v>2.7520248818075493E-2</c:v>
                </c:pt>
                <c:pt idx="3145">
                  <c:v>2.7520273875459456E-2</c:v>
                </c:pt>
                <c:pt idx="3146">
                  <c:v>2.7520298863378111E-2</c:v>
                </c:pt>
                <c:pt idx="3147">
                  <c:v>2.7520323781831894E-2</c:v>
                </c:pt>
                <c:pt idx="3148">
                  <c:v>2.7520348630819504E-2</c:v>
                </c:pt>
                <c:pt idx="3149">
                  <c:v>2.7521417363201503E-2</c:v>
                </c:pt>
                <c:pt idx="3150">
                  <c:v>2.7517266584848803E-2</c:v>
                </c:pt>
                <c:pt idx="3151">
                  <c:v>2.7520422760990714E-2</c:v>
                </c:pt>
                <c:pt idx="3152">
                  <c:v>2.7520447332116886E-2</c:v>
                </c:pt>
                <c:pt idx="3153">
                  <c:v>2.7520471833777749E-2</c:v>
                </c:pt>
                <c:pt idx="3154">
                  <c:v>2.7520496265973089E-2</c:v>
                </c:pt>
                <c:pt idx="3155">
                  <c:v>2.7520520628703124E-2</c:v>
                </c:pt>
                <c:pt idx="3156">
                  <c:v>2.7521588853022975E-2</c:v>
                </c:pt>
                <c:pt idx="3157">
                  <c:v>2.7520569145766623E-2</c:v>
                </c:pt>
                <c:pt idx="3158">
                  <c:v>2.7520593300100309E-2</c:v>
                </c:pt>
                <c:pt idx="3159">
                  <c:v>2.752061738496803E-2</c:v>
                </c:pt>
                <c:pt idx="3160">
                  <c:v>2.7521685318851997E-2</c:v>
                </c:pt>
                <c:pt idx="3161">
                  <c:v>2.7520665346308218E-2</c:v>
                </c:pt>
                <c:pt idx="3162">
                  <c:v>2.7520689222780025E-2</c:v>
                </c:pt>
                <c:pt idx="3163">
                  <c:v>2.7517581616484526E-2</c:v>
                </c:pt>
                <c:pt idx="3164">
                  <c:v>2.7520736767326633E-2</c:v>
                </c:pt>
                <c:pt idx="3165">
                  <c:v>2.7520760435401873E-2</c:v>
                </c:pt>
                <c:pt idx="3166">
                  <c:v>2.7520784034011807E-2</c:v>
                </c:pt>
                <c:pt idx="3167">
                  <c:v>2.7518729992835195E-2</c:v>
                </c:pt>
                <c:pt idx="3168">
                  <c:v>2.751875342913248E-2</c:v>
                </c:pt>
                <c:pt idx="3169">
                  <c:v>2.751877679597475E-2</c:v>
                </c:pt>
                <c:pt idx="3170">
                  <c:v>2.7518803415890008E-2</c:v>
                </c:pt>
                <c:pt idx="3171">
                  <c:v>2.7518823321293798E-2</c:v>
                </c:pt>
                <c:pt idx="3172">
                  <c:v>2.7518846479771236E-2</c:v>
                </c:pt>
                <c:pt idx="3173">
                  <c:v>2.7518869568793E-2</c:v>
                </c:pt>
                <c:pt idx="3174">
                  <c:v>2.7518895871200044E-2</c:v>
                </c:pt>
                <c:pt idx="3175">
                  <c:v>2.7518915538471911E-2</c:v>
                </c:pt>
                <c:pt idx="3176">
                  <c:v>2.7518938419128624E-2</c:v>
                </c:pt>
                <c:pt idx="3177">
                  <c:v>2.7518961230330319E-2</c:v>
                </c:pt>
                <c:pt idx="3178">
                  <c:v>2.7518983972076996E-2</c:v>
                </c:pt>
                <c:pt idx="3179">
                  <c:v>2.7519006644368654E-2</c:v>
                </c:pt>
                <c:pt idx="3180">
                  <c:v>2.751902924720508E-2</c:v>
                </c:pt>
                <c:pt idx="3181">
                  <c:v>2.7519051780586268E-2</c:v>
                </c:pt>
                <c:pt idx="3182">
                  <c:v>2.7519080650020455E-2</c:v>
                </c:pt>
                <c:pt idx="3183">
                  <c:v>2.7519096638983814E-2</c:v>
                </c:pt>
                <c:pt idx="3184">
                  <c:v>2.7519118963999733E-2</c:v>
                </c:pt>
                <c:pt idx="3185">
                  <c:v>2.7519144393256898E-2</c:v>
                </c:pt>
                <c:pt idx="3186">
                  <c:v>2.7519163405666736E-2</c:v>
                </c:pt>
                <c:pt idx="3187">
                  <c:v>2.7519185522317382E-2</c:v>
                </c:pt>
                <c:pt idx="3188">
                  <c:v>2.7519210713442405E-2</c:v>
                </c:pt>
                <c:pt idx="3189">
                  <c:v>2.7519229547253408E-2</c:v>
                </c:pt>
                <c:pt idx="3190">
                  <c:v>2.7519251455538785E-2</c:v>
                </c:pt>
                <c:pt idx="3191">
                  <c:v>2.751927329436871E-2</c:v>
                </c:pt>
                <c:pt idx="3192">
                  <c:v>2.7519295063743614E-2</c:v>
                </c:pt>
                <c:pt idx="3193">
                  <c:v>2.7519316763663721E-2</c:v>
                </c:pt>
                <c:pt idx="3194">
                  <c:v>2.7519338394128373E-2</c:v>
                </c:pt>
                <c:pt idx="3195">
                  <c:v>2.7519359955137792E-2</c:v>
                </c:pt>
                <c:pt idx="3196">
                  <c:v>2.7519381446692408E-2</c:v>
                </c:pt>
                <c:pt idx="3197">
                  <c:v>2.7519402868791353E-2</c:v>
                </c:pt>
                <c:pt idx="3198">
                  <c:v>2.7519424221435499E-2</c:v>
                </c:pt>
                <c:pt idx="3199">
                  <c:v>2.751944550462419E-2</c:v>
                </c:pt>
                <c:pt idx="3200">
                  <c:v>2.7519466718357862E-2</c:v>
                </c:pt>
                <c:pt idx="3201">
                  <c:v>2.7519490877577803E-2</c:v>
                </c:pt>
                <c:pt idx="3202">
                  <c:v>2.7519511942478859E-2</c:v>
                </c:pt>
                <c:pt idx="3203">
                  <c:v>2.7519529942827907E-2</c:v>
                </c:pt>
                <c:pt idx="3204">
                  <c:v>2.7519550878740636E-2</c:v>
                </c:pt>
                <c:pt idx="3205">
                  <c:v>2.7519571745198347E-2</c:v>
                </c:pt>
                <c:pt idx="3206">
                  <c:v>2.7519592542200606E-2</c:v>
                </c:pt>
                <c:pt idx="3207">
                  <c:v>2.7519613269747844E-2</c:v>
                </c:pt>
                <c:pt idx="3208">
                  <c:v>2.7519636873326116E-2</c:v>
                </c:pt>
                <c:pt idx="3209">
                  <c:v>2.7519654516476838E-2</c:v>
                </c:pt>
                <c:pt idx="3210">
                  <c:v>2.7519675035658369E-2</c:v>
                </c:pt>
                <c:pt idx="3211">
                  <c:v>2.7519695485384882E-2</c:v>
                </c:pt>
                <c:pt idx="3212">
                  <c:v>2.7519718771453192E-2</c:v>
                </c:pt>
                <c:pt idx="3213">
                  <c:v>2.7519736176471767E-2</c:v>
                </c:pt>
                <c:pt idx="3214">
                  <c:v>2.7519756417832355E-2</c:v>
                </c:pt>
                <c:pt idx="3215">
                  <c:v>2.7519776589737487E-2</c:v>
                </c:pt>
                <c:pt idx="3216">
                  <c:v>2.751979669218782E-2</c:v>
                </c:pt>
                <c:pt idx="3217">
                  <c:v>2.751981672518292E-2</c:v>
                </c:pt>
                <c:pt idx="3218">
                  <c:v>2.7519836688722345E-2</c:v>
                </c:pt>
                <c:pt idx="3219">
                  <c:v>2.751985941914898E-2</c:v>
                </c:pt>
                <c:pt idx="3220">
                  <c:v>2.7519879233855789E-2</c:v>
                </c:pt>
                <c:pt idx="3221">
                  <c:v>2.7519898979107359E-2</c:v>
                </c:pt>
                <c:pt idx="3222">
                  <c:v>2.7519918654903695E-2</c:v>
                </c:pt>
                <c:pt idx="3223">
                  <c:v>2.7519938261244794E-2</c:v>
                </c:pt>
                <c:pt idx="3224">
                  <c:v>2.7519957798130656E-2</c:v>
                </c:pt>
                <c:pt idx="3225">
                  <c:v>2.7519977265561282E-2</c:v>
                </c:pt>
                <c:pt idx="3226">
                  <c:v>2.7519996663536453E-2</c:v>
                </c:pt>
                <c:pt idx="3227">
                  <c:v>2.7520015992056168E-2</c:v>
                </c:pt>
                <c:pt idx="3228">
                  <c:v>2.7520035251121087E-2</c:v>
                </c:pt>
                <c:pt idx="3229">
                  <c:v>2.7520054440730111E-2</c:v>
                </c:pt>
                <c:pt idx="3230">
                  <c:v>2.7520073560884338E-2</c:v>
                </c:pt>
                <c:pt idx="3231">
                  <c:v>2.752009261158311E-2</c:v>
                </c:pt>
                <c:pt idx="3232">
                  <c:v>2.7520117003281636E-2</c:v>
                </c:pt>
                <c:pt idx="3233">
                  <c:v>2.7520135895225208E-2</c:v>
                </c:pt>
                <c:pt idx="3234">
                  <c:v>2.7524329284041301E-2</c:v>
                </c:pt>
                <c:pt idx="3235">
                  <c:v>2.7520173470746642E-2</c:v>
                </c:pt>
                <c:pt idx="3236">
                  <c:v>2.7520192154324285E-2</c:v>
                </c:pt>
                <c:pt idx="3237">
                  <c:v>2.7520210768446692E-2</c:v>
                </c:pt>
                <c:pt idx="3238">
                  <c:v>2.7520229313113646E-2</c:v>
                </c:pt>
                <c:pt idx="3239">
                  <c:v>2.7520247788325361E-2</c:v>
                </c:pt>
                <c:pt idx="3240">
                  <c:v>2.7520266194081624E-2</c:v>
                </c:pt>
                <c:pt idx="3241">
                  <c:v>2.752028453038265E-2</c:v>
                </c:pt>
                <c:pt idx="3242">
                  <c:v>2.7520302797227999E-2</c:v>
                </c:pt>
                <c:pt idx="3243">
                  <c:v>2.7520320994618333E-2</c:v>
                </c:pt>
                <c:pt idx="3244">
                  <c:v>2.7520339122553434E-2</c:v>
                </c:pt>
                <c:pt idx="3245">
                  <c:v>2.7523487909469419E-2</c:v>
                </c:pt>
                <c:pt idx="3246">
                  <c:v>2.7520375170057045E-2</c:v>
                </c:pt>
                <c:pt idx="3247">
                  <c:v>2.7520393089625776E-2</c:v>
                </c:pt>
                <c:pt idx="3248">
                  <c:v>2.7520410939739056E-2</c:v>
                </c:pt>
                <c:pt idx="3249">
                  <c:v>2.7520428720397318E-2</c:v>
                </c:pt>
                <c:pt idx="3250">
                  <c:v>2.7520446431599902E-2</c:v>
                </c:pt>
                <c:pt idx="3251">
                  <c:v>2.7520464073347253E-2</c:v>
                </c:pt>
                <c:pt idx="3252">
                  <c:v>2.7520481645638931E-2</c:v>
                </c:pt>
                <c:pt idx="3253">
                  <c:v>2.7520499148475371E-2</c:v>
                </c:pt>
                <c:pt idx="3254">
                  <c:v>2.7520516581856138E-2</c:v>
                </c:pt>
                <c:pt idx="3255">
                  <c:v>2.7520533945782105E-2</c:v>
                </c:pt>
                <c:pt idx="3256">
                  <c:v>2.7520551240252399E-2</c:v>
                </c:pt>
                <c:pt idx="3257">
                  <c:v>2.7520568465267018E-2</c:v>
                </c:pt>
                <c:pt idx="3258">
                  <c:v>2.7520585620826404E-2</c:v>
                </c:pt>
                <c:pt idx="3259">
                  <c:v>2.7520602706930769E-2</c:v>
                </c:pt>
                <c:pt idx="3260">
                  <c:v>2.7520619723579463E-2</c:v>
                </c:pt>
                <c:pt idx="3261">
                  <c:v>2.7520636670772262E-2</c:v>
                </c:pt>
                <c:pt idx="3262">
                  <c:v>2.7520653548510045E-2</c:v>
                </c:pt>
                <c:pt idx="3263">
                  <c:v>2.7520670356792155E-2</c:v>
                </c:pt>
                <c:pt idx="3264">
                  <c:v>2.7520687095619466E-2</c:v>
                </c:pt>
                <c:pt idx="3265">
                  <c:v>2.7520703764990665E-2</c:v>
                </c:pt>
                <c:pt idx="3266">
                  <c:v>2.7522809676027566E-2</c:v>
                </c:pt>
                <c:pt idx="3267">
                  <c:v>2.7520736895367132E-2</c:v>
                </c:pt>
                <c:pt idx="3268">
                  <c:v>2.7520753356372187E-2</c:v>
                </c:pt>
                <c:pt idx="3269">
                  <c:v>2.7520769747921784E-2</c:v>
                </c:pt>
                <c:pt idx="3270">
                  <c:v>2.7520795365742635E-2</c:v>
                </c:pt>
                <c:pt idx="3271">
                  <c:v>2.7522891546898628E-2</c:v>
                </c:pt>
                <c:pt idx="3272">
                  <c:v>2.7520818505838061E-2</c:v>
                </c:pt>
                <c:pt idx="3273">
                  <c:v>2.7520834619565619E-2</c:v>
                </c:pt>
                <c:pt idx="3274">
                  <c:v>2.7520850663838161E-2</c:v>
                </c:pt>
                <c:pt idx="3275">
                  <c:v>2.7520866638655026E-2</c:v>
                </c:pt>
                <c:pt idx="3276">
                  <c:v>2.7520882544016221E-2</c:v>
                </c:pt>
                <c:pt idx="3277">
                  <c:v>2.7520898379922394E-2</c:v>
                </c:pt>
                <c:pt idx="3278">
                  <c:v>2.7520914146372678E-2</c:v>
                </c:pt>
                <c:pt idx="3279">
                  <c:v>2.7520929843367722E-2</c:v>
                </c:pt>
                <c:pt idx="3280">
                  <c:v>2.7524075811394173E-2</c:v>
                </c:pt>
                <c:pt idx="3281">
                  <c:v>2.7524091358111565E-2</c:v>
                </c:pt>
                <c:pt idx="3282">
                  <c:v>2.7524106835356919E-2</c:v>
                </c:pt>
                <c:pt idx="3283">
                  <c:v>2.7524122243131541E-2</c:v>
                </c:pt>
                <c:pt idx="3284">
                  <c:v>2.7524137581434776E-2</c:v>
                </c:pt>
                <c:pt idx="3285">
                  <c:v>2.752519638250869E-2</c:v>
                </c:pt>
                <c:pt idx="3286">
                  <c:v>2.7524168049627745E-2</c:v>
                </c:pt>
                <c:pt idx="3287">
                  <c:v>2.7524183179517259E-2</c:v>
                </c:pt>
                <c:pt idx="3288">
                  <c:v>2.7521067990824377E-2</c:v>
                </c:pt>
                <c:pt idx="3289">
                  <c:v>2.7524213230882569E-2</c:v>
                </c:pt>
                <c:pt idx="3290">
                  <c:v>2.7524228152358363E-2</c:v>
                </c:pt>
                <c:pt idx="3291">
                  <c:v>2.7524243004363423E-2</c:v>
                </c:pt>
                <c:pt idx="3292">
                  <c:v>2.7525301292313113E-2</c:v>
                </c:pt>
                <c:pt idx="3293">
                  <c:v>2.7524272499959174E-2</c:v>
                </c:pt>
                <c:pt idx="3294">
                  <c:v>2.7524287143549861E-2</c:v>
                </c:pt>
                <c:pt idx="3295">
                  <c:v>2.7524301717669598E-2</c:v>
                </c:pt>
                <c:pt idx="3296">
                  <c:v>2.7524316222318167E-2</c:v>
                </c:pt>
                <c:pt idx="3297">
                  <c:v>2.7525374143593458E-2</c:v>
                </c:pt>
                <c:pt idx="3298">
                  <c:v>2.7524345023201367E-2</c:v>
                </c:pt>
                <c:pt idx="3299">
                  <c:v>2.7524359319436215E-2</c:v>
                </c:pt>
                <c:pt idx="3300">
                  <c:v>2.7524373546199462E-2</c:v>
                </c:pt>
                <c:pt idx="3301">
                  <c:v>2.752125760501218E-2</c:v>
                </c:pt>
                <c:pt idx="3302">
                  <c:v>2.7524401791312884E-2</c:v>
                </c:pt>
                <c:pt idx="3303">
                  <c:v>2.7524415809662191E-2</c:v>
                </c:pt>
                <c:pt idx="3304">
                  <c:v>2.7524429758540764E-2</c:v>
                </c:pt>
                <c:pt idx="3305">
                  <c:v>2.7525487092863773E-2</c:v>
                </c:pt>
                <c:pt idx="3306">
                  <c:v>2.7525500898878102E-2</c:v>
                </c:pt>
                <c:pt idx="3307">
                  <c:v>2.7524471188348176E-2</c:v>
                </c:pt>
                <c:pt idx="3308">
                  <c:v>2.7524484859341208E-2</c:v>
                </c:pt>
                <c:pt idx="3309">
                  <c:v>2.752449846086329E-2</c:v>
                </c:pt>
                <c:pt idx="3310">
                  <c:v>2.752451199291377E-2</c:v>
                </c:pt>
                <c:pt idx="3311">
                  <c:v>2.7525568886803419E-2</c:v>
                </c:pt>
                <c:pt idx="3312">
                  <c:v>2.7524538848601229E-2</c:v>
                </c:pt>
                <c:pt idx="3313">
                  <c:v>2.7524552172238204E-2</c:v>
                </c:pt>
                <c:pt idx="3314">
                  <c:v>2.7524565426403795E-2</c:v>
                </c:pt>
                <c:pt idx="3315">
                  <c:v>2.7524578611098E-2</c:v>
                </c:pt>
                <c:pt idx="3316">
                  <c:v>2.752459172632082E-2</c:v>
                </c:pt>
                <c:pt idx="3317">
                  <c:v>2.7524604772072258E-2</c:v>
                </c:pt>
                <c:pt idx="3318">
                  <c:v>2.7523576245659313E-2</c:v>
                </c:pt>
                <c:pt idx="3319">
                  <c:v>2.7524630655161191E-2</c:v>
                </c:pt>
                <c:pt idx="3320">
                  <c:v>2.7524643492499123E-2</c:v>
                </c:pt>
                <c:pt idx="3321">
                  <c:v>2.7524656260365234E-2</c:v>
                </c:pt>
                <c:pt idx="3322">
                  <c:v>2.7526755786029308E-2</c:v>
                </c:pt>
                <c:pt idx="3323">
                  <c:v>2.7521551750167756E-2</c:v>
                </c:pt>
                <c:pt idx="3324">
                  <c:v>2.7524694147136562E-2</c:v>
                </c:pt>
                <c:pt idx="3325">
                  <c:v>2.7525750012612402E-2</c:v>
                </c:pt>
                <c:pt idx="3326">
                  <c:v>2.7524719057626754E-2</c:v>
                </c:pt>
                <c:pt idx="3327">
                  <c:v>2.7524731408665425E-2</c:v>
                </c:pt>
                <c:pt idx="3328">
                  <c:v>2.752474369023206E-2</c:v>
                </c:pt>
                <c:pt idx="3329">
                  <c:v>2.7524755902327742E-2</c:v>
                </c:pt>
                <c:pt idx="3330">
                  <c:v>2.7525811400264437E-2</c:v>
                </c:pt>
                <c:pt idx="3331">
                  <c:v>2.7524780118104952E-2</c:v>
                </c:pt>
                <c:pt idx="3332">
                  <c:v>2.7521662393219955E-2</c:v>
                </c:pt>
                <c:pt idx="3333">
                  <c:v>2.7521674339614076E-2</c:v>
                </c:pt>
                <c:pt idx="3334">
                  <c:v>2.752168621655296E-2</c:v>
                </c:pt>
                <c:pt idx="3335">
                  <c:v>2.7525871051002338E-2</c:v>
                </c:pt>
                <c:pt idx="3336">
                  <c:v>2.7521709762063268E-2</c:v>
                </c:pt>
                <c:pt idx="3337">
                  <c:v>2.7521721430634912E-2</c:v>
                </c:pt>
                <c:pt idx="3338">
                  <c:v>2.7521733029750878E-2</c:v>
                </c:pt>
                <c:pt idx="3339">
                  <c:v>2.7521744559411393E-2</c:v>
                </c:pt>
                <c:pt idx="3340">
                  <c:v>2.7521756019616452E-2</c:v>
                </c:pt>
                <c:pt idx="3341">
                  <c:v>2.75217674103654E-2</c:v>
                </c:pt>
                <c:pt idx="3342">
                  <c:v>2.7521778731658671E-2</c:v>
                </c:pt>
                <c:pt idx="3343">
                  <c:v>2.752178998349649E-2</c:v>
                </c:pt>
                <c:pt idx="3344">
                  <c:v>2.7521801165878632E-2</c:v>
                </c:pt>
                <c:pt idx="3345">
                  <c:v>2.7521812278805322E-2</c:v>
                </c:pt>
                <c:pt idx="3346">
                  <c:v>2.7521823322276116E-2</c:v>
                </c:pt>
                <c:pt idx="3347">
                  <c:v>2.752183429629124E-2</c:v>
                </c:pt>
                <c:pt idx="3348">
                  <c:v>2.7521845200850686E-2</c:v>
                </c:pt>
                <c:pt idx="3349">
                  <c:v>2.752185603595424E-2</c:v>
                </c:pt>
                <c:pt idx="3350">
                  <c:v>2.7521866801602339E-2</c:v>
                </c:pt>
                <c:pt idx="3351">
                  <c:v>2.7521877497794982E-2</c:v>
                </c:pt>
                <c:pt idx="3352">
                  <c:v>2.7521888124531733E-2</c:v>
                </c:pt>
                <c:pt idx="3353">
                  <c:v>2.7521898681812592E-2</c:v>
                </c:pt>
                <c:pt idx="3354">
                  <c:v>2.7521909169637995E-2</c:v>
                </c:pt>
                <c:pt idx="3355">
                  <c:v>2.7521919588007721E-2</c:v>
                </c:pt>
                <c:pt idx="3356">
                  <c:v>2.7521929936921777E-2</c:v>
                </c:pt>
                <c:pt idx="3357">
                  <c:v>2.752194021637994E-2</c:v>
                </c:pt>
                <c:pt idx="3358">
                  <c:v>2.7521950426382644E-2</c:v>
                </c:pt>
                <c:pt idx="3359">
                  <c:v>2.752196056692946E-2</c:v>
                </c:pt>
                <c:pt idx="3360">
                  <c:v>2.7521970638020598E-2</c:v>
                </c:pt>
                <c:pt idx="3361">
                  <c:v>2.7521980639656062E-2</c:v>
                </c:pt>
                <c:pt idx="3362">
                  <c:v>2.7521990571835634E-2</c:v>
                </c:pt>
                <c:pt idx="3363">
                  <c:v>2.7522000434559969E-2</c:v>
                </c:pt>
                <c:pt idx="3364">
                  <c:v>2.7522010227828193E-2</c:v>
                </c:pt>
                <c:pt idx="3365">
                  <c:v>2.7522019951640962E-2</c:v>
                </c:pt>
                <c:pt idx="3366">
                  <c:v>2.7522029605997839E-2</c:v>
                </c:pt>
                <c:pt idx="3367">
                  <c:v>2.7522039190899041E-2</c:v>
                </c:pt>
                <c:pt idx="3368">
                  <c:v>2.7525177986385662E-2</c:v>
                </c:pt>
                <c:pt idx="3369">
                  <c:v>2.7522058152334203E-2</c:v>
                </c:pt>
                <c:pt idx="3370">
                  <c:v>2.752415497902572E-2</c:v>
                </c:pt>
                <c:pt idx="3371">
                  <c:v>2.7522076835946884E-2</c:v>
                </c:pt>
                <c:pt idx="3372">
                  <c:v>2.752208607356928E-2</c:v>
                </c:pt>
                <c:pt idx="3373">
                  <c:v>2.7522095241736436E-2</c:v>
                </c:pt>
                <c:pt idx="3374">
                  <c:v>2.7522104340447481E-2</c:v>
                </c:pt>
                <c:pt idx="3375">
                  <c:v>2.7521071695329136E-2</c:v>
                </c:pt>
                <c:pt idx="3376">
                  <c:v>2.7524209668839814E-2</c:v>
                </c:pt>
                <c:pt idx="3377">
                  <c:v>2.7525261647113358E-2</c:v>
                </c:pt>
                <c:pt idx="3378">
                  <c:v>2.7524227343048071E-2</c:v>
                </c:pt>
                <c:pt idx="3379">
                  <c:v>2.7524236075952824E-2</c:v>
                </c:pt>
                <c:pt idx="3380">
                  <c:v>2.7524244739391617E-2</c:v>
                </c:pt>
                <c:pt idx="3381">
                  <c:v>2.7524253333364238E-2</c:v>
                </c:pt>
                <c:pt idx="3382">
                  <c:v>2.7525304942761727E-2</c:v>
                </c:pt>
                <c:pt idx="3383">
                  <c:v>2.7524270312910507E-2</c:v>
                </c:pt>
                <c:pt idx="3384">
                  <c:v>2.752427869848394E-2</c:v>
                </c:pt>
                <c:pt idx="3385">
                  <c:v>2.7524287014591635E-2</c:v>
                </c:pt>
                <c:pt idx="3386">
                  <c:v>2.7524295261232935E-2</c:v>
                </c:pt>
                <c:pt idx="3387">
                  <c:v>2.7522222114829947E-2</c:v>
                </c:pt>
                <c:pt idx="3388">
                  <c:v>2.7521182682314013E-2</c:v>
                </c:pt>
                <c:pt idx="3389">
                  <c:v>2.7524319584359552E-2</c:v>
                </c:pt>
                <c:pt idx="3390">
                  <c:v>2.7525370603283313E-2</c:v>
                </c:pt>
                <c:pt idx="3391">
                  <c:v>2.7524335452446345E-2</c:v>
                </c:pt>
                <c:pt idx="3392">
                  <c:v>2.7524343282290146E-2</c:v>
                </c:pt>
                <c:pt idx="3393">
                  <c:v>2.7525394079699558E-2</c:v>
                </c:pt>
                <c:pt idx="3394">
                  <c:v>2.7524358733579658E-2</c:v>
                </c:pt>
                <c:pt idx="3395">
                  <c:v>2.7524366355024931E-2</c:v>
                </c:pt>
                <c:pt idx="3396">
                  <c:v>2.7525416930873122E-2</c:v>
                </c:pt>
                <c:pt idx="3397">
                  <c:v>2.7524381389516513E-2</c:v>
                </c:pt>
                <c:pt idx="3398">
                  <c:v>2.7524388802563037E-2</c:v>
                </c:pt>
                <c:pt idx="3399">
                  <c:v>2.7524396146143385E-2</c:v>
                </c:pt>
                <c:pt idx="3400">
                  <c:v>2.7524403420257342E-2</c:v>
                </c:pt>
                <c:pt idx="3401">
                  <c:v>2.7521281932161253E-2</c:v>
                </c:pt>
                <c:pt idx="3402">
                  <c:v>2.7524417760086718E-2</c:v>
                </c:pt>
                <c:pt idx="3403">
                  <c:v>2.7524424825801926E-2</c:v>
                </c:pt>
                <c:pt idx="3404">
                  <c:v>2.7524431822050957E-2</c:v>
                </c:pt>
                <c:pt idx="3405">
                  <c:v>2.7524438748833809E-2</c:v>
                </c:pt>
                <c:pt idx="3406">
                  <c:v>2.7524445606150267E-2</c:v>
                </c:pt>
                <c:pt idx="3407">
                  <c:v>2.752445239400033E-2</c:v>
                </c:pt>
                <c:pt idx="3408">
                  <c:v>2.7524459112384436E-2</c:v>
                </c:pt>
                <c:pt idx="3409">
                  <c:v>2.7525508727588785E-2</c:v>
                </c:pt>
                <c:pt idx="3410">
                  <c:v>2.7525515302574122E-2</c:v>
                </c:pt>
                <c:pt idx="3411">
                  <c:v>2.752447885073904E-2</c:v>
                </c:pt>
                <c:pt idx="3412">
                  <c:v>2.7524485291257783E-2</c:v>
                </c:pt>
                <c:pt idx="3413">
                  <c:v>2.7524491662310569E-2</c:v>
                </c:pt>
                <c:pt idx="3414">
                  <c:v>2.7521369444867785E-2</c:v>
                </c:pt>
                <c:pt idx="3415">
                  <c:v>2.7525547135428301E-2</c:v>
                </c:pt>
                <c:pt idx="3416">
                  <c:v>2.7524510358670779E-2</c:v>
                </c:pt>
                <c:pt idx="3417">
                  <c:v>2.7524516451858858E-2</c:v>
                </c:pt>
                <c:pt idx="3418">
                  <c:v>2.7524522475579891E-2</c:v>
                </c:pt>
                <c:pt idx="3419">
                  <c:v>2.7524528429835181E-2</c:v>
                </c:pt>
                <c:pt idx="3420">
                  <c:v>2.7522451141874946E-2</c:v>
                </c:pt>
                <c:pt idx="3421">
                  <c:v>2.7524540129946578E-2</c:v>
                </c:pt>
                <c:pt idx="3422">
                  <c:v>2.7524545875802466E-2</c:v>
                </c:pt>
                <c:pt idx="3423">
                  <c:v>2.7524551552192616E-2</c:v>
                </c:pt>
                <c:pt idx="3424">
                  <c:v>2.7524557159116367E-2</c:v>
                </c:pt>
                <c:pt idx="3425">
                  <c:v>2.752456269657351E-2</c:v>
                </c:pt>
                <c:pt idx="3426">
                  <c:v>2.7524568164564691E-2</c:v>
                </c:pt>
                <c:pt idx="3427">
                  <c:v>2.7524573563089481E-2</c:v>
                </c:pt>
                <c:pt idx="3428">
                  <c:v>2.7524578892148311E-2</c:v>
                </c:pt>
                <c:pt idx="3429">
                  <c:v>2.7524584151740309E-2</c:v>
                </c:pt>
                <c:pt idx="3430">
                  <c:v>2.7525632213264383E-2</c:v>
                </c:pt>
                <c:pt idx="3431">
                  <c:v>2.7524594462525993E-2</c:v>
                </c:pt>
                <c:pt idx="3432">
                  <c:v>2.7524599513719682E-2</c:v>
                </c:pt>
                <c:pt idx="3433">
                  <c:v>2.7524604495446754E-2</c:v>
                </c:pt>
                <c:pt idx="3434">
                  <c:v>2.752565226076956E-2</c:v>
                </c:pt>
                <c:pt idx="3435">
                  <c:v>2.7524614250501938E-2</c:v>
                </c:pt>
                <c:pt idx="3436">
                  <c:v>2.7524619023830046E-2</c:v>
                </c:pt>
                <c:pt idx="3437">
                  <c:v>2.7524623727692196E-2</c:v>
                </c:pt>
                <c:pt idx="3438">
                  <c:v>2.7524628362087952E-2</c:v>
                </c:pt>
                <c:pt idx="3439">
                  <c:v>2.7524632927017314E-2</c:v>
                </c:pt>
                <c:pt idx="3440">
                  <c:v>2.7521509258845982E-2</c:v>
                </c:pt>
                <c:pt idx="3441">
                  <c:v>2.7525684669249591E-2</c:v>
                </c:pt>
                <c:pt idx="3442">
                  <c:v>2.7522563192569148E-2</c:v>
                </c:pt>
                <c:pt idx="3443">
                  <c:v>2.7524650492071683E-2</c:v>
                </c:pt>
                <c:pt idx="3444">
                  <c:v>2.7524654709669291E-2</c:v>
                </c:pt>
                <c:pt idx="3445">
                  <c:v>2.7525701660007087E-2</c:v>
                </c:pt>
                <c:pt idx="3446">
                  <c:v>2.752466293646641E-2</c:v>
                </c:pt>
                <c:pt idx="3447">
                  <c:v>2.7524666945665268E-2</c:v>
                </c:pt>
                <c:pt idx="3448">
                  <c:v>2.752571367362458E-2</c:v>
                </c:pt>
                <c:pt idx="3449">
                  <c:v>2.7524674755664454E-2</c:v>
                </c:pt>
                <c:pt idx="3450">
                  <c:v>2.7524678556464781E-2</c:v>
                </c:pt>
                <c:pt idx="3451">
                  <c:v>2.7524682287797846E-2</c:v>
                </c:pt>
                <c:pt idx="3452">
                  <c:v>2.7524685949665603E-2</c:v>
                </c:pt>
                <c:pt idx="3453">
                  <c:v>2.7521561560113476E-2</c:v>
                </c:pt>
                <c:pt idx="3454">
                  <c:v>2.7524693065001497E-2</c:v>
                </c:pt>
                <c:pt idx="3455">
                  <c:v>2.7524696518470289E-2</c:v>
                </c:pt>
                <c:pt idx="3456">
                  <c:v>2.7524699902472249E-2</c:v>
                </c:pt>
                <c:pt idx="3457">
                  <c:v>2.7524703217008471E-2</c:v>
                </c:pt>
                <c:pt idx="3458">
                  <c:v>2.7524706462077643E-2</c:v>
                </c:pt>
                <c:pt idx="3459">
                  <c:v>2.7524709637681076E-2</c:v>
                </c:pt>
                <c:pt idx="3460">
                  <c:v>2.752471274381833E-2</c:v>
                </c:pt>
                <c:pt idx="3461">
                  <c:v>2.7525758507591119E-2</c:v>
                </c:pt>
                <c:pt idx="3462">
                  <c:v>2.7521590893073933E-2</c:v>
                </c:pt>
                <c:pt idx="3463">
                  <c:v>2.7524721645431075E-2</c:v>
                </c:pt>
                <c:pt idx="3464">
                  <c:v>2.752472447370297E-2</c:v>
                </c:pt>
                <c:pt idx="3465">
                  <c:v>2.7524727232508032E-2</c:v>
                </c:pt>
                <c:pt idx="3466">
                  <c:v>2.7524729921847138E-2</c:v>
                </c:pt>
                <c:pt idx="3467">
                  <c:v>2.7524732541720068E-2</c:v>
                </c:pt>
                <c:pt idx="3468">
                  <c:v>2.7525777785949158E-2</c:v>
                </c:pt>
                <c:pt idx="3469">
                  <c:v>2.7524737573066307E-2</c:v>
                </c:pt>
                <c:pt idx="3470">
                  <c:v>2.7524739984540487E-2</c:v>
                </c:pt>
                <c:pt idx="3471">
                  <c:v>2.7524742326548057E-2</c:v>
                </c:pt>
                <c:pt idx="3472">
                  <c:v>2.7525787273779679E-2</c:v>
                </c:pt>
                <c:pt idx="3473">
                  <c:v>2.7524746802164012E-2</c:v>
                </c:pt>
                <c:pt idx="3474">
                  <c:v>2.7524748935772177E-2</c:v>
                </c:pt>
                <c:pt idx="3475">
                  <c:v>2.7521623331470298E-2</c:v>
                </c:pt>
                <c:pt idx="3476">
                  <c:v>2.7524752994590635E-2</c:v>
                </c:pt>
                <c:pt idx="3477">
                  <c:v>2.7524754919800054E-2</c:v>
                </c:pt>
                <c:pt idx="3478">
                  <c:v>2.7524756775543516E-2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853184"/>
        <c:axId val="6079700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  <c:pt idx="12">
                  <c:v>42758</c:v>
                </c:pt>
                <c:pt idx="13">
                  <c:v>42787</c:v>
                </c:pt>
                <c:pt idx="14">
                  <c:v>42815</c:v>
                </c:pt>
                <c:pt idx="15">
                  <c:v>42846</c:v>
                </c:pt>
                <c:pt idx="16">
                  <c:v>42877</c:v>
                </c:pt>
                <c:pt idx="17">
                  <c:v>42907</c:v>
                </c:pt>
                <c:pt idx="18">
                  <c:v>42937</c:v>
                </c:pt>
                <c:pt idx="19">
                  <c:v>42968</c:v>
                </c:pt>
                <c:pt idx="20">
                  <c:v>42999</c:v>
                </c:pt>
                <c:pt idx="21">
                  <c:v>43031</c:v>
                </c:pt>
                <c:pt idx="22">
                  <c:v>43060</c:v>
                </c:pt>
                <c:pt idx="23">
                  <c:v>43090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1.154E-2</c:v>
                </c:pt>
                <c:pt idx="1">
                  <c:v>1.1859999999999999E-2</c:v>
                </c:pt>
                <c:pt idx="2">
                  <c:v>1.2190000000000001E-2</c:v>
                </c:pt>
                <c:pt idx="3">
                  <c:v>1.2650000000000002E-2</c:v>
                </c:pt>
                <c:pt idx="4">
                  <c:v>1.3119999999999998E-2</c:v>
                </c:pt>
                <c:pt idx="5">
                  <c:v>1.3540000000000002E-2</c:v>
                </c:pt>
                <c:pt idx="6">
                  <c:v>#N/A</c:v>
                </c:pt>
                <c:pt idx="7">
                  <c:v>#N/A</c:v>
                </c:pt>
                <c:pt idx="8">
                  <c:v>1.4959999999999999E-2</c:v>
                </c:pt>
                <c:pt idx="9">
                  <c:v>#N/A</c:v>
                </c:pt>
                <c:pt idx="10">
                  <c:v>#N/A</c:v>
                </c:pt>
                <c:pt idx="11">
                  <c:v>1.6320000000000001E-2</c:v>
                </c:pt>
                <c:pt idx="12">
                  <c:v>#N/A</c:v>
                </c:pt>
                <c:pt idx="13">
                  <c:v>#N/A</c:v>
                </c:pt>
                <c:pt idx="14">
                  <c:v>1.754E-2</c:v>
                </c:pt>
                <c:pt idx="15">
                  <c:v>#N/A</c:v>
                </c:pt>
                <c:pt idx="16">
                  <c:v>#N/A</c:v>
                </c:pt>
                <c:pt idx="17">
                  <c:v>1.865E-2</c:v>
                </c:pt>
                <c:pt idx="18">
                  <c:v>#N/A</c:v>
                </c:pt>
                <c:pt idx="19">
                  <c:v>#N/A</c:v>
                </c:pt>
                <c:pt idx="20">
                  <c:v>1.9799999999999998E-2</c:v>
                </c:pt>
                <c:pt idx="21">
                  <c:v>#N/A</c:v>
                </c:pt>
                <c:pt idx="22">
                  <c:v>#N/A</c:v>
                </c:pt>
                <c:pt idx="23">
                  <c:v>2.0830000000000001E-2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853184"/>
        <c:axId val="607970048"/>
      </c:scatterChart>
      <c:dateAx>
        <c:axId val="60785318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9700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7970048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78531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42367</c:v>
                </c:pt>
                <c:pt idx="5">
                  <c:v>42368</c:v>
                </c:pt>
                <c:pt idx="6">
                  <c:v>42369</c:v>
                </c:pt>
                <c:pt idx="7">
                  <c:v>42373</c:v>
                </c:pt>
                <c:pt idx="8">
                  <c:v>42374</c:v>
                </c:pt>
                <c:pt idx="9">
                  <c:v>42375</c:v>
                </c:pt>
                <c:pt idx="10">
                  <c:v>42376</c:v>
                </c:pt>
                <c:pt idx="11">
                  <c:v>42377</c:v>
                </c:pt>
                <c:pt idx="12">
                  <c:v>42380</c:v>
                </c:pt>
                <c:pt idx="13">
                  <c:v>42381</c:v>
                </c:pt>
                <c:pt idx="14">
                  <c:v>42382</c:v>
                </c:pt>
                <c:pt idx="15">
                  <c:v>42383</c:v>
                </c:pt>
                <c:pt idx="16">
                  <c:v>42384</c:v>
                </c:pt>
                <c:pt idx="17">
                  <c:v>42388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42394</c:v>
                </c:pt>
                <c:pt idx="23">
                  <c:v>42395</c:v>
                </c:pt>
                <c:pt idx="24">
                  <c:v>42396</c:v>
                </c:pt>
                <c:pt idx="25">
                  <c:v>42397</c:v>
                </c:pt>
                <c:pt idx="26">
                  <c:v>42398</c:v>
                </c:pt>
                <c:pt idx="27">
                  <c:v>42401</c:v>
                </c:pt>
                <c:pt idx="28">
                  <c:v>42402</c:v>
                </c:pt>
                <c:pt idx="29">
                  <c:v>42403</c:v>
                </c:pt>
                <c:pt idx="30">
                  <c:v>42404</c:v>
                </c:pt>
                <c:pt idx="31">
                  <c:v>42405</c:v>
                </c:pt>
                <c:pt idx="32">
                  <c:v>42408</c:v>
                </c:pt>
                <c:pt idx="33">
                  <c:v>42409</c:v>
                </c:pt>
                <c:pt idx="34">
                  <c:v>42410</c:v>
                </c:pt>
                <c:pt idx="35">
                  <c:v>42411</c:v>
                </c:pt>
                <c:pt idx="36">
                  <c:v>42412</c:v>
                </c:pt>
                <c:pt idx="37">
                  <c:v>42416</c:v>
                </c:pt>
                <c:pt idx="38">
                  <c:v>42416</c:v>
                </c:pt>
                <c:pt idx="39">
                  <c:v>42417</c:v>
                </c:pt>
                <c:pt idx="40">
                  <c:v>42418</c:v>
                </c:pt>
                <c:pt idx="41">
                  <c:v>42419</c:v>
                </c:pt>
                <c:pt idx="42">
                  <c:v>42422</c:v>
                </c:pt>
                <c:pt idx="43">
                  <c:v>42423</c:v>
                </c:pt>
                <c:pt idx="44">
                  <c:v>42424</c:v>
                </c:pt>
                <c:pt idx="45">
                  <c:v>42425</c:v>
                </c:pt>
                <c:pt idx="46">
                  <c:v>42426</c:v>
                </c:pt>
                <c:pt idx="47">
                  <c:v>42429</c:v>
                </c:pt>
                <c:pt idx="48">
                  <c:v>42430</c:v>
                </c:pt>
                <c:pt idx="49">
                  <c:v>42431</c:v>
                </c:pt>
                <c:pt idx="50">
                  <c:v>42432</c:v>
                </c:pt>
                <c:pt idx="51">
                  <c:v>42433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42443</c:v>
                </c:pt>
                <c:pt idx="58">
                  <c:v>42444</c:v>
                </c:pt>
                <c:pt idx="59">
                  <c:v>42445</c:v>
                </c:pt>
                <c:pt idx="60">
                  <c:v>42446</c:v>
                </c:pt>
                <c:pt idx="61">
                  <c:v>42447</c:v>
                </c:pt>
                <c:pt idx="62">
                  <c:v>42450</c:v>
                </c:pt>
                <c:pt idx="63">
                  <c:v>42451</c:v>
                </c:pt>
                <c:pt idx="64">
                  <c:v>42452</c:v>
                </c:pt>
                <c:pt idx="65">
                  <c:v>42453</c:v>
                </c:pt>
                <c:pt idx="66">
                  <c:v>42458</c:v>
                </c:pt>
                <c:pt idx="67">
                  <c:v>42459</c:v>
                </c:pt>
                <c:pt idx="68">
                  <c:v>42460</c:v>
                </c:pt>
                <c:pt idx="69">
                  <c:v>42461</c:v>
                </c:pt>
                <c:pt idx="70">
                  <c:v>42464</c:v>
                </c:pt>
                <c:pt idx="71">
                  <c:v>42465</c:v>
                </c:pt>
                <c:pt idx="72">
                  <c:v>42466</c:v>
                </c:pt>
                <c:pt idx="73">
                  <c:v>42467</c:v>
                </c:pt>
                <c:pt idx="74">
                  <c:v>42468</c:v>
                </c:pt>
                <c:pt idx="75">
                  <c:v>42471</c:v>
                </c:pt>
                <c:pt idx="76">
                  <c:v>42472</c:v>
                </c:pt>
                <c:pt idx="77">
                  <c:v>42473</c:v>
                </c:pt>
                <c:pt idx="78">
                  <c:v>42474</c:v>
                </c:pt>
                <c:pt idx="79">
                  <c:v>42475</c:v>
                </c:pt>
                <c:pt idx="80">
                  <c:v>42478</c:v>
                </c:pt>
                <c:pt idx="81">
                  <c:v>42479</c:v>
                </c:pt>
                <c:pt idx="82">
                  <c:v>42480</c:v>
                </c:pt>
                <c:pt idx="83">
                  <c:v>42481</c:v>
                </c:pt>
                <c:pt idx="84">
                  <c:v>42482</c:v>
                </c:pt>
                <c:pt idx="85">
                  <c:v>42485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42493</c:v>
                </c:pt>
                <c:pt idx="91">
                  <c:v>42494</c:v>
                </c:pt>
                <c:pt idx="92">
                  <c:v>42495</c:v>
                </c:pt>
                <c:pt idx="93">
                  <c:v>42496</c:v>
                </c:pt>
                <c:pt idx="94">
                  <c:v>42499</c:v>
                </c:pt>
                <c:pt idx="95">
                  <c:v>42500</c:v>
                </c:pt>
                <c:pt idx="96">
                  <c:v>42501</c:v>
                </c:pt>
                <c:pt idx="97">
                  <c:v>42502</c:v>
                </c:pt>
                <c:pt idx="98">
                  <c:v>42503</c:v>
                </c:pt>
                <c:pt idx="99">
                  <c:v>42506</c:v>
                </c:pt>
                <c:pt idx="100">
                  <c:v>42507</c:v>
                </c:pt>
                <c:pt idx="101">
                  <c:v>42508</c:v>
                </c:pt>
                <c:pt idx="102">
                  <c:v>42509</c:v>
                </c:pt>
                <c:pt idx="103">
                  <c:v>42510</c:v>
                </c:pt>
                <c:pt idx="104">
                  <c:v>42513</c:v>
                </c:pt>
                <c:pt idx="105">
                  <c:v>42514</c:v>
                </c:pt>
                <c:pt idx="106">
                  <c:v>42515</c:v>
                </c:pt>
                <c:pt idx="107">
                  <c:v>42516</c:v>
                </c:pt>
                <c:pt idx="108">
                  <c:v>42517</c:v>
                </c:pt>
                <c:pt idx="109">
                  <c:v>42521</c:v>
                </c:pt>
                <c:pt idx="110">
                  <c:v>42522</c:v>
                </c:pt>
                <c:pt idx="111">
                  <c:v>42523</c:v>
                </c:pt>
                <c:pt idx="112">
                  <c:v>42524</c:v>
                </c:pt>
                <c:pt idx="113">
                  <c:v>42527</c:v>
                </c:pt>
                <c:pt idx="114">
                  <c:v>42528</c:v>
                </c:pt>
                <c:pt idx="115">
                  <c:v>42529</c:v>
                </c:pt>
                <c:pt idx="116">
                  <c:v>42530</c:v>
                </c:pt>
                <c:pt idx="117">
                  <c:v>42531</c:v>
                </c:pt>
                <c:pt idx="118">
                  <c:v>42534</c:v>
                </c:pt>
                <c:pt idx="119">
                  <c:v>42535</c:v>
                </c:pt>
                <c:pt idx="120">
                  <c:v>42536</c:v>
                </c:pt>
                <c:pt idx="121">
                  <c:v>42537</c:v>
                </c:pt>
                <c:pt idx="122">
                  <c:v>42538</c:v>
                </c:pt>
                <c:pt idx="123">
                  <c:v>42541</c:v>
                </c:pt>
                <c:pt idx="124">
                  <c:v>42542</c:v>
                </c:pt>
                <c:pt idx="125">
                  <c:v>42543</c:v>
                </c:pt>
                <c:pt idx="126">
                  <c:v>42544</c:v>
                </c:pt>
                <c:pt idx="127">
                  <c:v>42545</c:v>
                </c:pt>
                <c:pt idx="128">
                  <c:v>42548</c:v>
                </c:pt>
                <c:pt idx="129">
                  <c:v>42549</c:v>
                </c:pt>
                <c:pt idx="130">
                  <c:v>42550</c:v>
                </c:pt>
                <c:pt idx="131">
                  <c:v>42551</c:v>
                </c:pt>
                <c:pt idx="132">
                  <c:v>42552</c:v>
                </c:pt>
                <c:pt idx="133">
                  <c:v>42556</c:v>
                </c:pt>
                <c:pt idx="134">
                  <c:v>42556</c:v>
                </c:pt>
                <c:pt idx="135">
                  <c:v>42557</c:v>
                </c:pt>
                <c:pt idx="136">
                  <c:v>42558</c:v>
                </c:pt>
                <c:pt idx="137">
                  <c:v>42559</c:v>
                </c:pt>
                <c:pt idx="138">
                  <c:v>42562</c:v>
                </c:pt>
                <c:pt idx="139">
                  <c:v>42563</c:v>
                </c:pt>
                <c:pt idx="140">
                  <c:v>42564</c:v>
                </c:pt>
                <c:pt idx="141">
                  <c:v>42565</c:v>
                </c:pt>
                <c:pt idx="142">
                  <c:v>42566</c:v>
                </c:pt>
                <c:pt idx="143">
                  <c:v>42569</c:v>
                </c:pt>
                <c:pt idx="144">
                  <c:v>42570</c:v>
                </c:pt>
                <c:pt idx="145">
                  <c:v>42571</c:v>
                </c:pt>
                <c:pt idx="146">
                  <c:v>42572</c:v>
                </c:pt>
                <c:pt idx="147">
                  <c:v>42573</c:v>
                </c:pt>
                <c:pt idx="148">
                  <c:v>42576</c:v>
                </c:pt>
                <c:pt idx="149">
                  <c:v>42577</c:v>
                </c:pt>
                <c:pt idx="150">
                  <c:v>42578</c:v>
                </c:pt>
                <c:pt idx="151">
                  <c:v>42579</c:v>
                </c:pt>
                <c:pt idx="152">
                  <c:v>42580</c:v>
                </c:pt>
                <c:pt idx="153">
                  <c:v>42583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42612</c:v>
                </c:pt>
                <c:pt idx="174">
                  <c:v>42613</c:v>
                </c:pt>
                <c:pt idx="175">
                  <c:v>42614</c:v>
                </c:pt>
                <c:pt idx="176">
                  <c:v>42615</c:v>
                </c:pt>
                <c:pt idx="177">
                  <c:v>42619</c:v>
                </c:pt>
                <c:pt idx="178">
                  <c:v>42619</c:v>
                </c:pt>
                <c:pt idx="179">
                  <c:v>42620</c:v>
                </c:pt>
                <c:pt idx="180">
                  <c:v>42621</c:v>
                </c:pt>
                <c:pt idx="181">
                  <c:v>42622</c:v>
                </c:pt>
                <c:pt idx="182">
                  <c:v>42625</c:v>
                </c:pt>
                <c:pt idx="183">
                  <c:v>42626</c:v>
                </c:pt>
                <c:pt idx="184">
                  <c:v>42627</c:v>
                </c:pt>
                <c:pt idx="185">
                  <c:v>42628</c:v>
                </c:pt>
                <c:pt idx="186">
                  <c:v>42629</c:v>
                </c:pt>
                <c:pt idx="187">
                  <c:v>42632</c:v>
                </c:pt>
                <c:pt idx="188">
                  <c:v>42633</c:v>
                </c:pt>
                <c:pt idx="189">
                  <c:v>42634</c:v>
                </c:pt>
                <c:pt idx="190">
                  <c:v>42635</c:v>
                </c:pt>
                <c:pt idx="191">
                  <c:v>42636</c:v>
                </c:pt>
                <c:pt idx="192">
                  <c:v>42639</c:v>
                </c:pt>
                <c:pt idx="193">
                  <c:v>42640</c:v>
                </c:pt>
                <c:pt idx="194">
                  <c:v>42641</c:v>
                </c:pt>
                <c:pt idx="195">
                  <c:v>42642</c:v>
                </c:pt>
                <c:pt idx="196">
                  <c:v>42643</c:v>
                </c:pt>
                <c:pt idx="197">
                  <c:v>42646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42654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42688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42699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42738</c:v>
                </c:pt>
                <c:pt idx="261">
                  <c:v>42739</c:v>
                </c:pt>
                <c:pt idx="262">
                  <c:v>42740</c:v>
                </c:pt>
                <c:pt idx="263">
                  <c:v>42741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42752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42787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42891</c:v>
                </c:pt>
                <c:pt idx="366">
                  <c:v>42892</c:v>
                </c:pt>
                <c:pt idx="367">
                  <c:v>42893</c:v>
                </c:pt>
                <c:pt idx="368">
                  <c:v>42894</c:v>
                </c:pt>
                <c:pt idx="369">
                  <c:v>42895</c:v>
                </c:pt>
                <c:pt idx="370">
                  <c:v>42898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42921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42954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42983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43010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43018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43052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43063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43427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43465</c:v>
                </c:pt>
                <c:pt idx="568">
                  <c:v>43472</c:v>
                </c:pt>
                <c:pt idx="569">
                  <c:v>43479</c:v>
                </c:pt>
                <c:pt idx="570">
                  <c:v>43487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43515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43592</c:v>
                </c:pt>
                <c:pt idx="586">
                  <c:v>43598</c:v>
                </c:pt>
                <c:pt idx="587">
                  <c:v>43605</c:v>
                </c:pt>
                <c:pt idx="588">
                  <c:v>43613</c:v>
                </c:pt>
                <c:pt idx="589">
                  <c:v>43619</c:v>
                </c:pt>
                <c:pt idx="590">
                  <c:v>43626</c:v>
                </c:pt>
                <c:pt idx="591">
                  <c:v>43633</c:v>
                </c:pt>
                <c:pt idx="592">
                  <c:v>43640</c:v>
                </c:pt>
                <c:pt idx="593">
                  <c:v>43647</c:v>
                </c:pt>
                <c:pt idx="594">
                  <c:v>43654</c:v>
                </c:pt>
                <c:pt idx="595">
                  <c:v>43661</c:v>
                </c:pt>
                <c:pt idx="596">
                  <c:v>43668</c:v>
                </c:pt>
                <c:pt idx="597">
                  <c:v>43675</c:v>
                </c:pt>
                <c:pt idx="598">
                  <c:v>43682</c:v>
                </c:pt>
                <c:pt idx="599">
                  <c:v>43689</c:v>
                </c:pt>
                <c:pt idx="600">
                  <c:v>43696</c:v>
                </c:pt>
                <c:pt idx="601">
                  <c:v>43704</c:v>
                </c:pt>
                <c:pt idx="602">
                  <c:v>43711</c:v>
                </c:pt>
                <c:pt idx="603">
                  <c:v>43717</c:v>
                </c:pt>
                <c:pt idx="604">
                  <c:v>43724</c:v>
                </c:pt>
                <c:pt idx="605">
                  <c:v>43731</c:v>
                </c:pt>
                <c:pt idx="606">
                  <c:v>43738</c:v>
                </c:pt>
                <c:pt idx="607">
                  <c:v>43745</c:v>
                </c:pt>
                <c:pt idx="608">
                  <c:v>43753</c:v>
                </c:pt>
                <c:pt idx="609">
                  <c:v>43759</c:v>
                </c:pt>
                <c:pt idx="610">
                  <c:v>43766</c:v>
                </c:pt>
                <c:pt idx="611">
                  <c:v>43773</c:v>
                </c:pt>
                <c:pt idx="612">
                  <c:v>43781</c:v>
                </c:pt>
                <c:pt idx="613">
                  <c:v>43787</c:v>
                </c:pt>
                <c:pt idx="614">
                  <c:v>43794</c:v>
                </c:pt>
                <c:pt idx="615">
                  <c:v>43801</c:v>
                </c:pt>
                <c:pt idx="616">
                  <c:v>43808</c:v>
                </c:pt>
                <c:pt idx="617">
                  <c:v>43815</c:v>
                </c:pt>
                <c:pt idx="618">
                  <c:v>43822</c:v>
                </c:pt>
                <c:pt idx="619">
                  <c:v>43830</c:v>
                </c:pt>
                <c:pt idx="620">
                  <c:v>43837</c:v>
                </c:pt>
                <c:pt idx="621">
                  <c:v>43844</c:v>
                </c:pt>
                <c:pt idx="622">
                  <c:v>43851</c:v>
                </c:pt>
                <c:pt idx="623">
                  <c:v>43858</c:v>
                </c:pt>
                <c:pt idx="624">
                  <c:v>43865</c:v>
                </c:pt>
                <c:pt idx="625">
                  <c:v>43872</c:v>
                </c:pt>
                <c:pt idx="626">
                  <c:v>43879</c:v>
                </c:pt>
                <c:pt idx="627">
                  <c:v>43886</c:v>
                </c:pt>
                <c:pt idx="628">
                  <c:v>43893</c:v>
                </c:pt>
                <c:pt idx="629">
                  <c:v>43900</c:v>
                </c:pt>
                <c:pt idx="630">
                  <c:v>43907</c:v>
                </c:pt>
                <c:pt idx="631">
                  <c:v>43914</c:v>
                </c:pt>
                <c:pt idx="632">
                  <c:v>43921</c:v>
                </c:pt>
                <c:pt idx="633">
                  <c:v>43928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43972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44162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44189</c:v>
                </c:pt>
                <c:pt idx="671">
                  <c:v>44196</c:v>
                </c:pt>
                <c:pt idx="672">
                  <c:v>44203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44329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44512</c:v>
                </c:pt>
                <c:pt idx="717">
                  <c:v>44518</c:v>
                </c:pt>
                <c:pt idx="718">
                  <c:v>44526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44565</c:v>
                </c:pt>
                <c:pt idx="724">
                  <c:v>44568</c:v>
                </c:pt>
                <c:pt idx="725">
                  <c:v>44575</c:v>
                </c:pt>
                <c:pt idx="726">
                  <c:v>44582</c:v>
                </c:pt>
                <c:pt idx="727">
                  <c:v>44589</c:v>
                </c:pt>
                <c:pt idx="728">
                  <c:v>44596</c:v>
                </c:pt>
                <c:pt idx="729">
                  <c:v>44603</c:v>
                </c:pt>
                <c:pt idx="730">
                  <c:v>44610</c:v>
                </c:pt>
                <c:pt idx="731">
                  <c:v>44617</c:v>
                </c:pt>
                <c:pt idx="732">
                  <c:v>44624</c:v>
                </c:pt>
                <c:pt idx="733">
                  <c:v>44631</c:v>
                </c:pt>
                <c:pt idx="734">
                  <c:v>44638</c:v>
                </c:pt>
                <c:pt idx="735">
                  <c:v>44645</c:v>
                </c:pt>
                <c:pt idx="736">
                  <c:v>44652</c:v>
                </c:pt>
                <c:pt idx="737">
                  <c:v>44659</c:v>
                </c:pt>
                <c:pt idx="738">
                  <c:v>44670</c:v>
                </c:pt>
                <c:pt idx="739">
                  <c:v>44673</c:v>
                </c:pt>
                <c:pt idx="740">
                  <c:v>44680</c:v>
                </c:pt>
                <c:pt idx="741">
                  <c:v>44687</c:v>
                </c:pt>
                <c:pt idx="742">
                  <c:v>44694</c:v>
                </c:pt>
                <c:pt idx="743">
                  <c:v>44701</c:v>
                </c:pt>
                <c:pt idx="744">
                  <c:v>44708</c:v>
                </c:pt>
                <c:pt idx="745">
                  <c:v>44715</c:v>
                </c:pt>
                <c:pt idx="746">
                  <c:v>44722</c:v>
                </c:pt>
                <c:pt idx="747">
                  <c:v>44729</c:v>
                </c:pt>
                <c:pt idx="748">
                  <c:v>44736</c:v>
                </c:pt>
                <c:pt idx="749">
                  <c:v>44743</c:v>
                </c:pt>
                <c:pt idx="750">
                  <c:v>44750</c:v>
                </c:pt>
                <c:pt idx="751">
                  <c:v>44757</c:v>
                </c:pt>
                <c:pt idx="752">
                  <c:v>44764</c:v>
                </c:pt>
                <c:pt idx="753">
                  <c:v>44771</c:v>
                </c:pt>
                <c:pt idx="754">
                  <c:v>44778</c:v>
                </c:pt>
                <c:pt idx="755">
                  <c:v>44785</c:v>
                </c:pt>
                <c:pt idx="756">
                  <c:v>44792</c:v>
                </c:pt>
                <c:pt idx="757">
                  <c:v>44799</c:v>
                </c:pt>
                <c:pt idx="758">
                  <c:v>44806</c:v>
                </c:pt>
                <c:pt idx="759">
                  <c:v>44813</c:v>
                </c:pt>
                <c:pt idx="760">
                  <c:v>44820</c:v>
                </c:pt>
                <c:pt idx="761">
                  <c:v>44827</c:v>
                </c:pt>
                <c:pt idx="762">
                  <c:v>44834</c:v>
                </c:pt>
                <c:pt idx="763">
                  <c:v>44841</c:v>
                </c:pt>
                <c:pt idx="764">
                  <c:v>44848</c:v>
                </c:pt>
                <c:pt idx="765">
                  <c:v>44855</c:v>
                </c:pt>
                <c:pt idx="766">
                  <c:v>44862</c:v>
                </c:pt>
                <c:pt idx="767">
                  <c:v>44869</c:v>
                </c:pt>
                <c:pt idx="768">
                  <c:v>44879</c:v>
                </c:pt>
                <c:pt idx="769">
                  <c:v>44883</c:v>
                </c:pt>
                <c:pt idx="770">
                  <c:v>44890</c:v>
                </c:pt>
                <c:pt idx="771">
                  <c:v>44897</c:v>
                </c:pt>
                <c:pt idx="772">
                  <c:v>44904</c:v>
                </c:pt>
                <c:pt idx="773">
                  <c:v>44911</c:v>
                </c:pt>
                <c:pt idx="774">
                  <c:v>44918</c:v>
                </c:pt>
                <c:pt idx="775">
                  <c:v>44925</c:v>
                </c:pt>
                <c:pt idx="776">
                  <c:v>44932</c:v>
                </c:pt>
                <c:pt idx="777">
                  <c:v>44939</c:v>
                </c:pt>
                <c:pt idx="778">
                  <c:v>44946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45030</c:v>
                </c:pt>
                <c:pt idx="791">
                  <c:v>45037</c:v>
                </c:pt>
                <c:pt idx="792">
                  <c:v>45044</c:v>
                </c:pt>
                <c:pt idx="793">
                  <c:v>45051</c:v>
                </c:pt>
                <c:pt idx="794">
                  <c:v>45058</c:v>
                </c:pt>
                <c:pt idx="795">
                  <c:v>45065</c:v>
                </c:pt>
                <c:pt idx="796">
                  <c:v>45072</c:v>
                </c:pt>
                <c:pt idx="797">
                  <c:v>45079</c:v>
                </c:pt>
                <c:pt idx="798">
                  <c:v>45086</c:v>
                </c:pt>
                <c:pt idx="799">
                  <c:v>45093</c:v>
                </c:pt>
                <c:pt idx="800">
                  <c:v>45100</c:v>
                </c:pt>
                <c:pt idx="801">
                  <c:v>45107</c:v>
                </c:pt>
                <c:pt idx="802">
                  <c:v>45114</c:v>
                </c:pt>
                <c:pt idx="803">
                  <c:v>45121</c:v>
                </c:pt>
                <c:pt idx="804">
                  <c:v>45128</c:v>
                </c:pt>
                <c:pt idx="805">
                  <c:v>45135</c:v>
                </c:pt>
                <c:pt idx="806">
                  <c:v>45142</c:v>
                </c:pt>
                <c:pt idx="807">
                  <c:v>45149</c:v>
                </c:pt>
                <c:pt idx="808">
                  <c:v>45156</c:v>
                </c:pt>
                <c:pt idx="809">
                  <c:v>45163</c:v>
                </c:pt>
                <c:pt idx="810">
                  <c:v>45170</c:v>
                </c:pt>
                <c:pt idx="811">
                  <c:v>45177</c:v>
                </c:pt>
                <c:pt idx="812">
                  <c:v>45184</c:v>
                </c:pt>
                <c:pt idx="813">
                  <c:v>45191</c:v>
                </c:pt>
                <c:pt idx="814">
                  <c:v>45198</c:v>
                </c:pt>
                <c:pt idx="815">
                  <c:v>45205</c:v>
                </c:pt>
                <c:pt idx="816">
                  <c:v>45212</c:v>
                </c:pt>
                <c:pt idx="817">
                  <c:v>45219</c:v>
                </c:pt>
                <c:pt idx="818">
                  <c:v>45226</c:v>
                </c:pt>
                <c:pt idx="819">
                  <c:v>45233</c:v>
                </c:pt>
                <c:pt idx="820">
                  <c:v>45243</c:v>
                </c:pt>
                <c:pt idx="821">
                  <c:v>45247</c:v>
                </c:pt>
                <c:pt idx="822">
                  <c:v>45254</c:v>
                </c:pt>
                <c:pt idx="823">
                  <c:v>45261</c:v>
                </c:pt>
                <c:pt idx="824">
                  <c:v>45268</c:v>
                </c:pt>
                <c:pt idx="825">
                  <c:v>45275</c:v>
                </c:pt>
                <c:pt idx="826">
                  <c:v>45282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45415</c:v>
                </c:pt>
                <c:pt idx="846">
                  <c:v>45422</c:v>
                </c:pt>
                <c:pt idx="847">
                  <c:v>45429</c:v>
                </c:pt>
                <c:pt idx="848">
                  <c:v>45436</c:v>
                </c:pt>
                <c:pt idx="849">
                  <c:v>45443</c:v>
                </c:pt>
                <c:pt idx="850">
                  <c:v>45450</c:v>
                </c:pt>
                <c:pt idx="851">
                  <c:v>45457</c:v>
                </c:pt>
                <c:pt idx="852">
                  <c:v>45464</c:v>
                </c:pt>
                <c:pt idx="853">
                  <c:v>45471</c:v>
                </c:pt>
                <c:pt idx="854">
                  <c:v>45478</c:v>
                </c:pt>
                <c:pt idx="855">
                  <c:v>45485</c:v>
                </c:pt>
                <c:pt idx="856">
                  <c:v>45492</c:v>
                </c:pt>
                <c:pt idx="857">
                  <c:v>45499</c:v>
                </c:pt>
                <c:pt idx="858">
                  <c:v>45506</c:v>
                </c:pt>
                <c:pt idx="859">
                  <c:v>45513</c:v>
                </c:pt>
                <c:pt idx="860">
                  <c:v>45520</c:v>
                </c:pt>
                <c:pt idx="861">
                  <c:v>45527</c:v>
                </c:pt>
                <c:pt idx="862">
                  <c:v>45534</c:v>
                </c:pt>
                <c:pt idx="863">
                  <c:v>45541</c:v>
                </c:pt>
                <c:pt idx="864">
                  <c:v>45548</c:v>
                </c:pt>
                <c:pt idx="865">
                  <c:v>45555</c:v>
                </c:pt>
                <c:pt idx="866">
                  <c:v>45562</c:v>
                </c:pt>
                <c:pt idx="867">
                  <c:v>45569</c:v>
                </c:pt>
                <c:pt idx="868">
                  <c:v>45576</c:v>
                </c:pt>
                <c:pt idx="869">
                  <c:v>45583</c:v>
                </c:pt>
                <c:pt idx="870">
                  <c:v>45590</c:v>
                </c:pt>
                <c:pt idx="871">
                  <c:v>45597</c:v>
                </c:pt>
                <c:pt idx="872">
                  <c:v>45604</c:v>
                </c:pt>
                <c:pt idx="873">
                  <c:v>45611</c:v>
                </c:pt>
                <c:pt idx="874">
                  <c:v>45618</c:v>
                </c:pt>
                <c:pt idx="875">
                  <c:v>45625</c:v>
                </c:pt>
                <c:pt idx="876">
                  <c:v>45632</c:v>
                </c:pt>
                <c:pt idx="877">
                  <c:v>45639</c:v>
                </c:pt>
                <c:pt idx="878">
                  <c:v>45646</c:v>
                </c:pt>
                <c:pt idx="879">
                  <c:v>45657</c:v>
                </c:pt>
                <c:pt idx="880">
                  <c:v>45664</c:v>
                </c:pt>
                <c:pt idx="881">
                  <c:v>45671</c:v>
                </c:pt>
                <c:pt idx="882">
                  <c:v>45678</c:v>
                </c:pt>
                <c:pt idx="883">
                  <c:v>45685</c:v>
                </c:pt>
                <c:pt idx="884">
                  <c:v>45692</c:v>
                </c:pt>
                <c:pt idx="885">
                  <c:v>45699</c:v>
                </c:pt>
                <c:pt idx="886">
                  <c:v>45706</c:v>
                </c:pt>
                <c:pt idx="887">
                  <c:v>45713</c:v>
                </c:pt>
                <c:pt idx="888">
                  <c:v>45720</c:v>
                </c:pt>
                <c:pt idx="889">
                  <c:v>45727</c:v>
                </c:pt>
                <c:pt idx="890">
                  <c:v>45734</c:v>
                </c:pt>
                <c:pt idx="891">
                  <c:v>45741</c:v>
                </c:pt>
                <c:pt idx="892">
                  <c:v>45748</c:v>
                </c:pt>
                <c:pt idx="893">
                  <c:v>45755</c:v>
                </c:pt>
                <c:pt idx="894">
                  <c:v>45762</c:v>
                </c:pt>
                <c:pt idx="895">
                  <c:v>45771</c:v>
                </c:pt>
                <c:pt idx="896">
                  <c:v>45778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45806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45989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46020</c:v>
                </c:pt>
                <c:pt idx="931">
                  <c:v>46024</c:v>
                </c:pt>
                <c:pt idx="932">
                  <c:v>46030</c:v>
                </c:pt>
                <c:pt idx="933">
                  <c:v>46037</c:v>
                </c:pt>
                <c:pt idx="934">
                  <c:v>46044</c:v>
                </c:pt>
                <c:pt idx="935">
                  <c:v>46051</c:v>
                </c:pt>
                <c:pt idx="936">
                  <c:v>46058</c:v>
                </c:pt>
                <c:pt idx="937">
                  <c:v>46065</c:v>
                </c:pt>
                <c:pt idx="938">
                  <c:v>46072</c:v>
                </c:pt>
                <c:pt idx="939">
                  <c:v>46079</c:v>
                </c:pt>
                <c:pt idx="940">
                  <c:v>46086</c:v>
                </c:pt>
                <c:pt idx="941">
                  <c:v>46093</c:v>
                </c:pt>
                <c:pt idx="942">
                  <c:v>46100</c:v>
                </c:pt>
                <c:pt idx="943">
                  <c:v>46107</c:v>
                </c:pt>
                <c:pt idx="944">
                  <c:v>46114</c:v>
                </c:pt>
                <c:pt idx="945">
                  <c:v>46121</c:v>
                </c:pt>
                <c:pt idx="946">
                  <c:v>46128</c:v>
                </c:pt>
                <c:pt idx="947">
                  <c:v>46135</c:v>
                </c:pt>
                <c:pt idx="948">
                  <c:v>46142</c:v>
                </c:pt>
                <c:pt idx="949">
                  <c:v>46149</c:v>
                </c:pt>
                <c:pt idx="950">
                  <c:v>46156</c:v>
                </c:pt>
                <c:pt idx="951">
                  <c:v>46163</c:v>
                </c:pt>
                <c:pt idx="952">
                  <c:v>46170</c:v>
                </c:pt>
                <c:pt idx="953">
                  <c:v>46177</c:v>
                </c:pt>
                <c:pt idx="954">
                  <c:v>46184</c:v>
                </c:pt>
                <c:pt idx="955">
                  <c:v>46191</c:v>
                </c:pt>
                <c:pt idx="956">
                  <c:v>46198</c:v>
                </c:pt>
                <c:pt idx="957">
                  <c:v>46205</c:v>
                </c:pt>
                <c:pt idx="958">
                  <c:v>46212</c:v>
                </c:pt>
                <c:pt idx="959">
                  <c:v>46219</c:v>
                </c:pt>
                <c:pt idx="960">
                  <c:v>46226</c:v>
                </c:pt>
                <c:pt idx="961">
                  <c:v>46233</c:v>
                </c:pt>
                <c:pt idx="962">
                  <c:v>46240</c:v>
                </c:pt>
                <c:pt idx="963">
                  <c:v>46247</c:v>
                </c:pt>
                <c:pt idx="964">
                  <c:v>46254</c:v>
                </c:pt>
                <c:pt idx="965">
                  <c:v>46261</c:v>
                </c:pt>
                <c:pt idx="966">
                  <c:v>46268</c:v>
                </c:pt>
                <c:pt idx="967">
                  <c:v>46275</c:v>
                </c:pt>
                <c:pt idx="968">
                  <c:v>46282</c:v>
                </c:pt>
                <c:pt idx="969">
                  <c:v>46289</c:v>
                </c:pt>
                <c:pt idx="970">
                  <c:v>46296</c:v>
                </c:pt>
                <c:pt idx="971">
                  <c:v>46303</c:v>
                </c:pt>
                <c:pt idx="972">
                  <c:v>46310</c:v>
                </c:pt>
                <c:pt idx="973">
                  <c:v>46317</c:v>
                </c:pt>
                <c:pt idx="974">
                  <c:v>46324</c:v>
                </c:pt>
                <c:pt idx="975">
                  <c:v>46331</c:v>
                </c:pt>
                <c:pt idx="976">
                  <c:v>46338</c:v>
                </c:pt>
                <c:pt idx="977">
                  <c:v>46345</c:v>
                </c:pt>
                <c:pt idx="978">
                  <c:v>46353</c:v>
                </c:pt>
                <c:pt idx="979">
                  <c:v>46359</c:v>
                </c:pt>
                <c:pt idx="980">
                  <c:v>46366</c:v>
                </c:pt>
                <c:pt idx="981">
                  <c:v>46373</c:v>
                </c:pt>
                <c:pt idx="982">
                  <c:v>46380</c:v>
                </c:pt>
                <c:pt idx="983">
                  <c:v>46387</c:v>
                </c:pt>
                <c:pt idx="984">
                  <c:v>46394</c:v>
                </c:pt>
                <c:pt idx="985">
                  <c:v>46401</c:v>
                </c:pt>
                <c:pt idx="986">
                  <c:v>46408</c:v>
                </c:pt>
                <c:pt idx="987">
                  <c:v>46415</c:v>
                </c:pt>
                <c:pt idx="988">
                  <c:v>46422</c:v>
                </c:pt>
                <c:pt idx="989">
                  <c:v>46429</c:v>
                </c:pt>
                <c:pt idx="990">
                  <c:v>46436</c:v>
                </c:pt>
                <c:pt idx="991">
                  <c:v>46443</c:v>
                </c:pt>
                <c:pt idx="992">
                  <c:v>46450</c:v>
                </c:pt>
                <c:pt idx="993">
                  <c:v>46457</c:v>
                </c:pt>
                <c:pt idx="994">
                  <c:v>46464</c:v>
                </c:pt>
                <c:pt idx="995">
                  <c:v>46471</c:v>
                </c:pt>
                <c:pt idx="996">
                  <c:v>46478</c:v>
                </c:pt>
                <c:pt idx="997">
                  <c:v>46485</c:v>
                </c:pt>
                <c:pt idx="998">
                  <c:v>46492</c:v>
                </c:pt>
                <c:pt idx="999">
                  <c:v>46499</c:v>
                </c:pt>
                <c:pt idx="1000">
                  <c:v>46506</c:v>
                </c:pt>
                <c:pt idx="1001">
                  <c:v>46513</c:v>
                </c:pt>
                <c:pt idx="1002">
                  <c:v>46520</c:v>
                </c:pt>
                <c:pt idx="1003">
                  <c:v>46527</c:v>
                </c:pt>
                <c:pt idx="1004">
                  <c:v>46534</c:v>
                </c:pt>
                <c:pt idx="1005">
                  <c:v>46541</c:v>
                </c:pt>
                <c:pt idx="1006">
                  <c:v>46548</c:v>
                </c:pt>
                <c:pt idx="1007">
                  <c:v>46555</c:v>
                </c:pt>
                <c:pt idx="1008">
                  <c:v>46562</c:v>
                </c:pt>
                <c:pt idx="1009">
                  <c:v>46569</c:v>
                </c:pt>
                <c:pt idx="1010">
                  <c:v>46576</c:v>
                </c:pt>
                <c:pt idx="1011">
                  <c:v>46583</c:v>
                </c:pt>
                <c:pt idx="1012">
                  <c:v>46590</c:v>
                </c:pt>
                <c:pt idx="1013">
                  <c:v>46597</c:v>
                </c:pt>
                <c:pt idx="1014">
                  <c:v>46604</c:v>
                </c:pt>
                <c:pt idx="1015">
                  <c:v>46611</c:v>
                </c:pt>
                <c:pt idx="1016">
                  <c:v>46618</c:v>
                </c:pt>
                <c:pt idx="1017">
                  <c:v>46625</c:v>
                </c:pt>
                <c:pt idx="1018">
                  <c:v>46632</c:v>
                </c:pt>
                <c:pt idx="1019">
                  <c:v>46639</c:v>
                </c:pt>
                <c:pt idx="1020">
                  <c:v>46646</c:v>
                </c:pt>
                <c:pt idx="1021">
                  <c:v>46653</c:v>
                </c:pt>
                <c:pt idx="1022">
                  <c:v>46660</c:v>
                </c:pt>
                <c:pt idx="1023">
                  <c:v>46667</c:v>
                </c:pt>
                <c:pt idx="1024">
                  <c:v>46674</c:v>
                </c:pt>
                <c:pt idx="1025">
                  <c:v>46681</c:v>
                </c:pt>
                <c:pt idx="1026">
                  <c:v>46688</c:v>
                </c:pt>
                <c:pt idx="1027">
                  <c:v>46695</c:v>
                </c:pt>
                <c:pt idx="1028">
                  <c:v>46703</c:v>
                </c:pt>
                <c:pt idx="1029">
                  <c:v>46709</c:v>
                </c:pt>
                <c:pt idx="1030">
                  <c:v>46717</c:v>
                </c:pt>
                <c:pt idx="1031">
                  <c:v>46723</c:v>
                </c:pt>
                <c:pt idx="1032">
                  <c:v>46730</c:v>
                </c:pt>
                <c:pt idx="1033">
                  <c:v>46737</c:v>
                </c:pt>
                <c:pt idx="1034">
                  <c:v>46744</c:v>
                </c:pt>
                <c:pt idx="1035">
                  <c:v>46756</c:v>
                </c:pt>
                <c:pt idx="1036">
                  <c:v>46759</c:v>
                </c:pt>
                <c:pt idx="1037">
                  <c:v>46766</c:v>
                </c:pt>
                <c:pt idx="1038">
                  <c:v>46773</c:v>
                </c:pt>
                <c:pt idx="1039">
                  <c:v>46780</c:v>
                </c:pt>
                <c:pt idx="1040">
                  <c:v>46787</c:v>
                </c:pt>
                <c:pt idx="1041">
                  <c:v>46794</c:v>
                </c:pt>
                <c:pt idx="1042">
                  <c:v>46801</c:v>
                </c:pt>
                <c:pt idx="1043">
                  <c:v>46808</c:v>
                </c:pt>
                <c:pt idx="1044">
                  <c:v>46815</c:v>
                </c:pt>
                <c:pt idx="1045">
                  <c:v>46822</c:v>
                </c:pt>
                <c:pt idx="1046">
                  <c:v>46829</c:v>
                </c:pt>
                <c:pt idx="1047">
                  <c:v>46836</c:v>
                </c:pt>
                <c:pt idx="1048">
                  <c:v>46843</c:v>
                </c:pt>
                <c:pt idx="1049">
                  <c:v>46850</c:v>
                </c:pt>
                <c:pt idx="1050">
                  <c:v>46861</c:v>
                </c:pt>
                <c:pt idx="1051">
                  <c:v>46864</c:v>
                </c:pt>
                <c:pt idx="1052">
                  <c:v>46871</c:v>
                </c:pt>
                <c:pt idx="1053">
                  <c:v>46878</c:v>
                </c:pt>
                <c:pt idx="1054">
                  <c:v>46885</c:v>
                </c:pt>
                <c:pt idx="1055">
                  <c:v>46892</c:v>
                </c:pt>
                <c:pt idx="1056">
                  <c:v>46899</c:v>
                </c:pt>
                <c:pt idx="1057">
                  <c:v>46906</c:v>
                </c:pt>
                <c:pt idx="1058">
                  <c:v>46913</c:v>
                </c:pt>
                <c:pt idx="1059">
                  <c:v>46920</c:v>
                </c:pt>
                <c:pt idx="1060">
                  <c:v>46927</c:v>
                </c:pt>
                <c:pt idx="1061">
                  <c:v>46934</c:v>
                </c:pt>
                <c:pt idx="1062">
                  <c:v>46941</c:v>
                </c:pt>
                <c:pt idx="1063">
                  <c:v>46948</c:v>
                </c:pt>
                <c:pt idx="1064">
                  <c:v>46955</c:v>
                </c:pt>
                <c:pt idx="1065">
                  <c:v>46962</c:v>
                </c:pt>
                <c:pt idx="1066">
                  <c:v>46969</c:v>
                </c:pt>
                <c:pt idx="1067">
                  <c:v>46976</c:v>
                </c:pt>
                <c:pt idx="1068">
                  <c:v>46983</c:v>
                </c:pt>
                <c:pt idx="1069">
                  <c:v>46990</c:v>
                </c:pt>
                <c:pt idx="1070">
                  <c:v>46997</c:v>
                </c:pt>
                <c:pt idx="1071">
                  <c:v>47004</c:v>
                </c:pt>
                <c:pt idx="1072">
                  <c:v>47011</c:v>
                </c:pt>
                <c:pt idx="1073">
                  <c:v>47018</c:v>
                </c:pt>
                <c:pt idx="1074">
                  <c:v>47025</c:v>
                </c:pt>
                <c:pt idx="1075">
                  <c:v>47032</c:v>
                </c:pt>
                <c:pt idx="1076">
                  <c:v>47039</c:v>
                </c:pt>
                <c:pt idx="1077">
                  <c:v>47046</c:v>
                </c:pt>
                <c:pt idx="1078">
                  <c:v>47053</c:v>
                </c:pt>
                <c:pt idx="1079">
                  <c:v>47060</c:v>
                </c:pt>
                <c:pt idx="1080">
                  <c:v>47070</c:v>
                </c:pt>
                <c:pt idx="1081">
                  <c:v>47074</c:v>
                </c:pt>
                <c:pt idx="1082">
                  <c:v>47081</c:v>
                </c:pt>
                <c:pt idx="1083">
                  <c:v>47088</c:v>
                </c:pt>
                <c:pt idx="1084">
                  <c:v>47095</c:v>
                </c:pt>
                <c:pt idx="1085">
                  <c:v>47102</c:v>
                </c:pt>
                <c:pt idx="1086">
                  <c:v>47109</c:v>
                </c:pt>
                <c:pt idx="1087">
                  <c:v>47116</c:v>
                </c:pt>
                <c:pt idx="1088">
                  <c:v>47123</c:v>
                </c:pt>
                <c:pt idx="1089">
                  <c:v>47130</c:v>
                </c:pt>
                <c:pt idx="1090">
                  <c:v>47137</c:v>
                </c:pt>
                <c:pt idx="1091">
                  <c:v>47144</c:v>
                </c:pt>
                <c:pt idx="1092">
                  <c:v>47151</c:v>
                </c:pt>
                <c:pt idx="1093">
                  <c:v>47158</c:v>
                </c:pt>
                <c:pt idx="1094">
                  <c:v>47165</c:v>
                </c:pt>
                <c:pt idx="1095">
                  <c:v>47172</c:v>
                </c:pt>
                <c:pt idx="1096">
                  <c:v>47179</c:v>
                </c:pt>
                <c:pt idx="1097">
                  <c:v>47186</c:v>
                </c:pt>
                <c:pt idx="1098">
                  <c:v>47193</c:v>
                </c:pt>
                <c:pt idx="1099">
                  <c:v>47200</c:v>
                </c:pt>
                <c:pt idx="1100">
                  <c:v>47211</c:v>
                </c:pt>
                <c:pt idx="1101">
                  <c:v>47214</c:v>
                </c:pt>
                <c:pt idx="1102">
                  <c:v>47221</c:v>
                </c:pt>
                <c:pt idx="1103">
                  <c:v>47228</c:v>
                </c:pt>
                <c:pt idx="1104">
                  <c:v>47235</c:v>
                </c:pt>
                <c:pt idx="1105">
                  <c:v>47242</c:v>
                </c:pt>
                <c:pt idx="1106">
                  <c:v>47249</c:v>
                </c:pt>
                <c:pt idx="1107">
                  <c:v>47256</c:v>
                </c:pt>
                <c:pt idx="1108">
                  <c:v>47263</c:v>
                </c:pt>
                <c:pt idx="1109">
                  <c:v>47270</c:v>
                </c:pt>
                <c:pt idx="1110">
                  <c:v>47277</c:v>
                </c:pt>
                <c:pt idx="1111">
                  <c:v>47284</c:v>
                </c:pt>
                <c:pt idx="1112">
                  <c:v>47291</c:v>
                </c:pt>
                <c:pt idx="1113">
                  <c:v>47298</c:v>
                </c:pt>
                <c:pt idx="1114">
                  <c:v>47305</c:v>
                </c:pt>
                <c:pt idx="1115">
                  <c:v>47312</c:v>
                </c:pt>
                <c:pt idx="1116">
                  <c:v>47319</c:v>
                </c:pt>
                <c:pt idx="1117">
                  <c:v>47326</c:v>
                </c:pt>
                <c:pt idx="1118">
                  <c:v>47333</c:v>
                </c:pt>
                <c:pt idx="1119">
                  <c:v>47340</c:v>
                </c:pt>
                <c:pt idx="1120">
                  <c:v>47347</c:v>
                </c:pt>
                <c:pt idx="1121">
                  <c:v>47354</c:v>
                </c:pt>
                <c:pt idx="1122">
                  <c:v>47361</c:v>
                </c:pt>
                <c:pt idx="1123">
                  <c:v>47368</c:v>
                </c:pt>
                <c:pt idx="1124">
                  <c:v>47375</c:v>
                </c:pt>
                <c:pt idx="1125">
                  <c:v>47382</c:v>
                </c:pt>
                <c:pt idx="1126">
                  <c:v>47389</c:v>
                </c:pt>
                <c:pt idx="1127">
                  <c:v>47396</c:v>
                </c:pt>
                <c:pt idx="1128">
                  <c:v>47403</c:v>
                </c:pt>
                <c:pt idx="1129">
                  <c:v>47410</c:v>
                </c:pt>
                <c:pt idx="1130">
                  <c:v>47417</c:v>
                </c:pt>
                <c:pt idx="1131">
                  <c:v>47424</c:v>
                </c:pt>
                <c:pt idx="1132">
                  <c:v>47431</c:v>
                </c:pt>
                <c:pt idx="1133">
                  <c:v>47438</c:v>
                </c:pt>
                <c:pt idx="1134">
                  <c:v>47445</c:v>
                </c:pt>
                <c:pt idx="1135">
                  <c:v>47452</c:v>
                </c:pt>
                <c:pt idx="1136">
                  <c:v>47459</c:v>
                </c:pt>
                <c:pt idx="1137">
                  <c:v>47466</c:v>
                </c:pt>
                <c:pt idx="1138">
                  <c:v>47473</c:v>
                </c:pt>
                <c:pt idx="1139">
                  <c:v>47483</c:v>
                </c:pt>
                <c:pt idx="1140">
                  <c:v>47490</c:v>
                </c:pt>
                <c:pt idx="1141">
                  <c:v>47497</c:v>
                </c:pt>
                <c:pt idx="1142">
                  <c:v>47505</c:v>
                </c:pt>
                <c:pt idx="1143">
                  <c:v>47511</c:v>
                </c:pt>
                <c:pt idx="1144">
                  <c:v>47518</c:v>
                </c:pt>
                <c:pt idx="1145">
                  <c:v>47525</c:v>
                </c:pt>
                <c:pt idx="1146">
                  <c:v>47533</c:v>
                </c:pt>
                <c:pt idx="1147">
                  <c:v>47539</c:v>
                </c:pt>
                <c:pt idx="1148">
                  <c:v>47546</c:v>
                </c:pt>
                <c:pt idx="1149">
                  <c:v>47553</c:v>
                </c:pt>
                <c:pt idx="1150">
                  <c:v>47560</c:v>
                </c:pt>
                <c:pt idx="1151">
                  <c:v>47567</c:v>
                </c:pt>
                <c:pt idx="1152">
                  <c:v>47574</c:v>
                </c:pt>
                <c:pt idx="1153">
                  <c:v>47581</c:v>
                </c:pt>
                <c:pt idx="1154">
                  <c:v>47588</c:v>
                </c:pt>
                <c:pt idx="1155">
                  <c:v>47597</c:v>
                </c:pt>
                <c:pt idx="1156">
                  <c:v>47602</c:v>
                </c:pt>
                <c:pt idx="1157">
                  <c:v>47610</c:v>
                </c:pt>
                <c:pt idx="1158">
                  <c:v>47616</c:v>
                </c:pt>
                <c:pt idx="1159">
                  <c:v>47623</c:v>
                </c:pt>
                <c:pt idx="1160">
                  <c:v>47631</c:v>
                </c:pt>
                <c:pt idx="1161">
                  <c:v>47637</c:v>
                </c:pt>
                <c:pt idx="1162">
                  <c:v>47644</c:v>
                </c:pt>
                <c:pt idx="1163">
                  <c:v>47651</c:v>
                </c:pt>
                <c:pt idx="1164">
                  <c:v>47658</c:v>
                </c:pt>
                <c:pt idx="1165">
                  <c:v>47665</c:v>
                </c:pt>
                <c:pt idx="1166">
                  <c:v>47672</c:v>
                </c:pt>
                <c:pt idx="1167">
                  <c:v>47679</c:v>
                </c:pt>
                <c:pt idx="1168">
                  <c:v>47686</c:v>
                </c:pt>
                <c:pt idx="1169">
                  <c:v>47693</c:v>
                </c:pt>
                <c:pt idx="1170">
                  <c:v>47700</c:v>
                </c:pt>
                <c:pt idx="1171">
                  <c:v>47707</c:v>
                </c:pt>
                <c:pt idx="1172">
                  <c:v>47714</c:v>
                </c:pt>
                <c:pt idx="1173">
                  <c:v>47722</c:v>
                </c:pt>
                <c:pt idx="1174">
                  <c:v>47729</c:v>
                </c:pt>
                <c:pt idx="1175">
                  <c:v>47735</c:v>
                </c:pt>
                <c:pt idx="1176">
                  <c:v>47742</c:v>
                </c:pt>
                <c:pt idx="1177">
                  <c:v>47749</c:v>
                </c:pt>
                <c:pt idx="1178">
                  <c:v>47756</c:v>
                </c:pt>
                <c:pt idx="1179">
                  <c:v>47763</c:v>
                </c:pt>
                <c:pt idx="1180">
                  <c:v>47771</c:v>
                </c:pt>
                <c:pt idx="1181">
                  <c:v>47777</c:v>
                </c:pt>
                <c:pt idx="1182">
                  <c:v>47784</c:v>
                </c:pt>
                <c:pt idx="1183">
                  <c:v>47791</c:v>
                </c:pt>
                <c:pt idx="1184">
                  <c:v>47799</c:v>
                </c:pt>
                <c:pt idx="1185">
                  <c:v>47805</c:v>
                </c:pt>
                <c:pt idx="1186">
                  <c:v>47812</c:v>
                </c:pt>
                <c:pt idx="1187">
                  <c:v>47819</c:v>
                </c:pt>
                <c:pt idx="1188">
                  <c:v>47826</c:v>
                </c:pt>
                <c:pt idx="1189">
                  <c:v>47833</c:v>
                </c:pt>
                <c:pt idx="1190">
                  <c:v>47840</c:v>
                </c:pt>
                <c:pt idx="1191">
                  <c:v>47848</c:v>
                </c:pt>
                <c:pt idx="1192">
                  <c:v>47855</c:v>
                </c:pt>
                <c:pt idx="1193">
                  <c:v>47862</c:v>
                </c:pt>
                <c:pt idx="1194">
                  <c:v>47869</c:v>
                </c:pt>
                <c:pt idx="1195">
                  <c:v>47876</c:v>
                </c:pt>
                <c:pt idx="1196">
                  <c:v>47883</c:v>
                </c:pt>
                <c:pt idx="1197">
                  <c:v>47890</c:v>
                </c:pt>
                <c:pt idx="1198">
                  <c:v>47897</c:v>
                </c:pt>
                <c:pt idx="1199">
                  <c:v>47904</c:v>
                </c:pt>
                <c:pt idx="1200">
                  <c:v>47911</c:v>
                </c:pt>
                <c:pt idx="1201">
                  <c:v>47918</c:v>
                </c:pt>
                <c:pt idx="1202">
                  <c:v>47925</c:v>
                </c:pt>
                <c:pt idx="1203">
                  <c:v>47932</c:v>
                </c:pt>
                <c:pt idx="1204">
                  <c:v>47939</c:v>
                </c:pt>
                <c:pt idx="1205">
                  <c:v>47946</c:v>
                </c:pt>
                <c:pt idx="1206">
                  <c:v>47955</c:v>
                </c:pt>
                <c:pt idx="1207">
                  <c:v>47962</c:v>
                </c:pt>
                <c:pt idx="1208">
                  <c:v>47969</c:v>
                </c:pt>
                <c:pt idx="1209">
                  <c:v>47976</c:v>
                </c:pt>
                <c:pt idx="1210">
                  <c:v>47983</c:v>
                </c:pt>
                <c:pt idx="1211">
                  <c:v>47990</c:v>
                </c:pt>
                <c:pt idx="1212">
                  <c:v>47997</c:v>
                </c:pt>
                <c:pt idx="1213">
                  <c:v>48004</c:v>
                </c:pt>
                <c:pt idx="1214">
                  <c:v>48011</c:v>
                </c:pt>
                <c:pt idx="1215">
                  <c:v>48018</c:v>
                </c:pt>
                <c:pt idx="1216">
                  <c:v>48025</c:v>
                </c:pt>
                <c:pt idx="1217">
                  <c:v>48032</c:v>
                </c:pt>
                <c:pt idx="1218">
                  <c:v>48039</c:v>
                </c:pt>
                <c:pt idx="1219">
                  <c:v>48046</c:v>
                </c:pt>
                <c:pt idx="1220">
                  <c:v>48053</c:v>
                </c:pt>
                <c:pt idx="1221">
                  <c:v>48060</c:v>
                </c:pt>
                <c:pt idx="1222">
                  <c:v>48067</c:v>
                </c:pt>
                <c:pt idx="1223">
                  <c:v>48074</c:v>
                </c:pt>
                <c:pt idx="1224">
                  <c:v>48081</c:v>
                </c:pt>
                <c:pt idx="1225">
                  <c:v>48088</c:v>
                </c:pt>
                <c:pt idx="1226">
                  <c:v>48095</c:v>
                </c:pt>
                <c:pt idx="1227">
                  <c:v>48102</c:v>
                </c:pt>
                <c:pt idx="1228">
                  <c:v>48109</c:v>
                </c:pt>
                <c:pt idx="1229">
                  <c:v>48116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48180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48215</c:v>
                </c:pt>
                <c:pt idx="1244">
                  <c:v>48221</c:v>
                </c:pt>
                <c:pt idx="1245">
                  <c:v>48228</c:v>
                </c:pt>
                <c:pt idx="1246">
                  <c:v>48235</c:v>
                </c:pt>
                <c:pt idx="1247">
                  <c:v>48242</c:v>
                </c:pt>
                <c:pt idx="1248">
                  <c:v>48249</c:v>
                </c:pt>
                <c:pt idx="1249">
                  <c:v>48256</c:v>
                </c:pt>
                <c:pt idx="1250">
                  <c:v>48263</c:v>
                </c:pt>
                <c:pt idx="1251">
                  <c:v>48270</c:v>
                </c:pt>
                <c:pt idx="1252">
                  <c:v>48277</c:v>
                </c:pt>
                <c:pt idx="1253">
                  <c:v>48284</c:v>
                </c:pt>
                <c:pt idx="1254">
                  <c:v>48291</c:v>
                </c:pt>
                <c:pt idx="1255">
                  <c:v>48298</c:v>
                </c:pt>
                <c:pt idx="1256">
                  <c:v>48305</c:v>
                </c:pt>
                <c:pt idx="1257">
                  <c:v>48312</c:v>
                </c:pt>
                <c:pt idx="1258">
                  <c:v>48319</c:v>
                </c:pt>
                <c:pt idx="1259">
                  <c:v>48326</c:v>
                </c:pt>
                <c:pt idx="1260">
                  <c:v>48333</c:v>
                </c:pt>
                <c:pt idx="1261">
                  <c:v>48340</c:v>
                </c:pt>
                <c:pt idx="1262">
                  <c:v>48347</c:v>
                </c:pt>
                <c:pt idx="1263">
                  <c:v>48354</c:v>
                </c:pt>
                <c:pt idx="1264">
                  <c:v>48361</c:v>
                </c:pt>
                <c:pt idx="1265">
                  <c:v>48368</c:v>
                </c:pt>
                <c:pt idx="1266">
                  <c:v>48375</c:v>
                </c:pt>
                <c:pt idx="1267">
                  <c:v>48382</c:v>
                </c:pt>
                <c:pt idx="1268">
                  <c:v>48389</c:v>
                </c:pt>
                <c:pt idx="1269">
                  <c:v>48396</c:v>
                </c:pt>
                <c:pt idx="1270">
                  <c:v>48403</c:v>
                </c:pt>
                <c:pt idx="1271">
                  <c:v>48410</c:v>
                </c:pt>
                <c:pt idx="1272">
                  <c:v>48417</c:v>
                </c:pt>
                <c:pt idx="1273">
                  <c:v>48424</c:v>
                </c:pt>
                <c:pt idx="1274">
                  <c:v>48431</c:v>
                </c:pt>
                <c:pt idx="1275">
                  <c:v>48438</c:v>
                </c:pt>
                <c:pt idx="1276">
                  <c:v>48445</c:v>
                </c:pt>
                <c:pt idx="1277">
                  <c:v>48452</c:v>
                </c:pt>
                <c:pt idx="1278">
                  <c:v>48459</c:v>
                </c:pt>
                <c:pt idx="1279">
                  <c:v>48466</c:v>
                </c:pt>
                <c:pt idx="1280">
                  <c:v>48473</c:v>
                </c:pt>
                <c:pt idx="1281">
                  <c:v>48480</c:v>
                </c:pt>
                <c:pt idx="1282">
                  <c:v>48487</c:v>
                </c:pt>
                <c:pt idx="1283">
                  <c:v>48494</c:v>
                </c:pt>
                <c:pt idx="1284">
                  <c:v>48501</c:v>
                </c:pt>
                <c:pt idx="1285">
                  <c:v>48508</c:v>
                </c:pt>
                <c:pt idx="1286">
                  <c:v>48515</c:v>
                </c:pt>
                <c:pt idx="1287">
                  <c:v>48522</c:v>
                </c:pt>
                <c:pt idx="1288">
                  <c:v>48530</c:v>
                </c:pt>
                <c:pt idx="1289">
                  <c:v>48536</c:v>
                </c:pt>
                <c:pt idx="1290">
                  <c:v>48544</c:v>
                </c:pt>
                <c:pt idx="1291">
                  <c:v>48550</c:v>
                </c:pt>
                <c:pt idx="1292">
                  <c:v>48557</c:v>
                </c:pt>
                <c:pt idx="1293">
                  <c:v>48564</c:v>
                </c:pt>
                <c:pt idx="1294">
                  <c:v>48571</c:v>
                </c:pt>
                <c:pt idx="1295">
                  <c:v>48583</c:v>
                </c:pt>
                <c:pt idx="1296">
                  <c:v>48586</c:v>
                </c:pt>
                <c:pt idx="1297">
                  <c:v>48593</c:v>
                </c:pt>
                <c:pt idx="1298">
                  <c:v>48600</c:v>
                </c:pt>
                <c:pt idx="1299">
                  <c:v>48607</c:v>
                </c:pt>
                <c:pt idx="1300">
                  <c:v>48614</c:v>
                </c:pt>
                <c:pt idx="1301">
                  <c:v>48621</c:v>
                </c:pt>
                <c:pt idx="1302">
                  <c:v>48628</c:v>
                </c:pt>
                <c:pt idx="1303">
                  <c:v>48635</c:v>
                </c:pt>
                <c:pt idx="1304">
                  <c:v>48642</c:v>
                </c:pt>
                <c:pt idx="1305">
                  <c:v>48649</c:v>
                </c:pt>
                <c:pt idx="1306">
                  <c:v>48656</c:v>
                </c:pt>
                <c:pt idx="1307">
                  <c:v>48663</c:v>
                </c:pt>
                <c:pt idx="1308">
                  <c:v>48670</c:v>
                </c:pt>
                <c:pt idx="1309">
                  <c:v>48677</c:v>
                </c:pt>
                <c:pt idx="1310">
                  <c:v>48688</c:v>
                </c:pt>
                <c:pt idx="1311">
                  <c:v>48691</c:v>
                </c:pt>
                <c:pt idx="1312">
                  <c:v>48698</c:v>
                </c:pt>
                <c:pt idx="1313">
                  <c:v>48705</c:v>
                </c:pt>
                <c:pt idx="1314">
                  <c:v>48712</c:v>
                </c:pt>
                <c:pt idx="1315">
                  <c:v>48719</c:v>
                </c:pt>
                <c:pt idx="1316">
                  <c:v>48726</c:v>
                </c:pt>
                <c:pt idx="1317">
                  <c:v>48733</c:v>
                </c:pt>
                <c:pt idx="1318">
                  <c:v>48740</c:v>
                </c:pt>
                <c:pt idx="1319">
                  <c:v>48747</c:v>
                </c:pt>
                <c:pt idx="1320">
                  <c:v>48754</c:v>
                </c:pt>
                <c:pt idx="1321">
                  <c:v>48761</c:v>
                </c:pt>
                <c:pt idx="1322">
                  <c:v>48768</c:v>
                </c:pt>
                <c:pt idx="1323">
                  <c:v>48775</c:v>
                </c:pt>
                <c:pt idx="1324">
                  <c:v>48782</c:v>
                </c:pt>
                <c:pt idx="1325">
                  <c:v>48789</c:v>
                </c:pt>
                <c:pt idx="1326">
                  <c:v>48796</c:v>
                </c:pt>
                <c:pt idx="1327">
                  <c:v>48803</c:v>
                </c:pt>
                <c:pt idx="1328">
                  <c:v>48810</c:v>
                </c:pt>
                <c:pt idx="1329">
                  <c:v>48817</c:v>
                </c:pt>
                <c:pt idx="1330">
                  <c:v>48824</c:v>
                </c:pt>
                <c:pt idx="1331">
                  <c:v>48831</c:v>
                </c:pt>
                <c:pt idx="1332">
                  <c:v>48838</c:v>
                </c:pt>
                <c:pt idx="1333">
                  <c:v>48845</c:v>
                </c:pt>
                <c:pt idx="1334">
                  <c:v>48852</c:v>
                </c:pt>
                <c:pt idx="1335">
                  <c:v>48859</c:v>
                </c:pt>
                <c:pt idx="1336">
                  <c:v>48866</c:v>
                </c:pt>
                <c:pt idx="1337">
                  <c:v>48873</c:v>
                </c:pt>
                <c:pt idx="1338">
                  <c:v>48880</c:v>
                </c:pt>
                <c:pt idx="1339">
                  <c:v>48887</c:v>
                </c:pt>
                <c:pt idx="1340">
                  <c:v>48897</c:v>
                </c:pt>
                <c:pt idx="1341">
                  <c:v>48901</c:v>
                </c:pt>
                <c:pt idx="1342">
                  <c:v>48908</c:v>
                </c:pt>
                <c:pt idx="1343">
                  <c:v>48915</c:v>
                </c:pt>
                <c:pt idx="1344">
                  <c:v>48922</c:v>
                </c:pt>
                <c:pt idx="1345">
                  <c:v>48929</c:v>
                </c:pt>
                <c:pt idx="1346">
                  <c:v>48936</c:v>
                </c:pt>
                <c:pt idx="1347">
                  <c:v>48943</c:v>
                </c:pt>
                <c:pt idx="1348">
                  <c:v>48950</c:v>
                </c:pt>
                <c:pt idx="1349">
                  <c:v>48957</c:v>
                </c:pt>
                <c:pt idx="1350">
                  <c:v>48964</c:v>
                </c:pt>
                <c:pt idx="1351">
                  <c:v>48971</c:v>
                </c:pt>
                <c:pt idx="1352">
                  <c:v>48978</c:v>
                </c:pt>
                <c:pt idx="1353">
                  <c:v>48985</c:v>
                </c:pt>
                <c:pt idx="1354">
                  <c:v>48992</c:v>
                </c:pt>
                <c:pt idx="1355">
                  <c:v>48999</c:v>
                </c:pt>
                <c:pt idx="1356">
                  <c:v>49006</c:v>
                </c:pt>
                <c:pt idx="1357">
                  <c:v>49013</c:v>
                </c:pt>
                <c:pt idx="1358">
                  <c:v>49020</c:v>
                </c:pt>
                <c:pt idx="1359">
                  <c:v>49027</c:v>
                </c:pt>
                <c:pt idx="1360">
                  <c:v>49034</c:v>
                </c:pt>
                <c:pt idx="1361">
                  <c:v>49045</c:v>
                </c:pt>
                <c:pt idx="1362">
                  <c:v>49048</c:v>
                </c:pt>
                <c:pt idx="1363">
                  <c:v>49055</c:v>
                </c:pt>
                <c:pt idx="1364">
                  <c:v>49062</c:v>
                </c:pt>
                <c:pt idx="1365">
                  <c:v>49069</c:v>
                </c:pt>
                <c:pt idx="1366">
                  <c:v>49076</c:v>
                </c:pt>
                <c:pt idx="1367">
                  <c:v>49083</c:v>
                </c:pt>
                <c:pt idx="1368">
                  <c:v>49090</c:v>
                </c:pt>
                <c:pt idx="1369">
                  <c:v>49097</c:v>
                </c:pt>
                <c:pt idx="1370">
                  <c:v>49104</c:v>
                </c:pt>
                <c:pt idx="1371">
                  <c:v>49111</c:v>
                </c:pt>
                <c:pt idx="1372">
                  <c:v>49118</c:v>
                </c:pt>
                <c:pt idx="1373">
                  <c:v>49125</c:v>
                </c:pt>
                <c:pt idx="1374">
                  <c:v>49132</c:v>
                </c:pt>
                <c:pt idx="1375">
                  <c:v>49139</c:v>
                </c:pt>
                <c:pt idx="1376">
                  <c:v>49146</c:v>
                </c:pt>
                <c:pt idx="1377">
                  <c:v>49153</c:v>
                </c:pt>
                <c:pt idx="1378">
                  <c:v>49160</c:v>
                </c:pt>
                <c:pt idx="1379">
                  <c:v>49167</c:v>
                </c:pt>
                <c:pt idx="1380">
                  <c:v>49174</c:v>
                </c:pt>
                <c:pt idx="1381">
                  <c:v>49181</c:v>
                </c:pt>
                <c:pt idx="1382">
                  <c:v>49188</c:v>
                </c:pt>
                <c:pt idx="1383">
                  <c:v>49195</c:v>
                </c:pt>
                <c:pt idx="1384">
                  <c:v>49202</c:v>
                </c:pt>
                <c:pt idx="1385">
                  <c:v>49209</c:v>
                </c:pt>
                <c:pt idx="1386">
                  <c:v>49216</c:v>
                </c:pt>
                <c:pt idx="1387">
                  <c:v>49223</c:v>
                </c:pt>
                <c:pt idx="1388">
                  <c:v>49230</c:v>
                </c:pt>
                <c:pt idx="1389">
                  <c:v>49237</c:v>
                </c:pt>
                <c:pt idx="1390">
                  <c:v>49244</c:v>
                </c:pt>
                <c:pt idx="1391">
                  <c:v>49251</c:v>
                </c:pt>
                <c:pt idx="1392">
                  <c:v>49261</c:v>
                </c:pt>
                <c:pt idx="1393">
                  <c:v>49265</c:v>
                </c:pt>
                <c:pt idx="1394">
                  <c:v>49272</c:v>
                </c:pt>
                <c:pt idx="1395">
                  <c:v>49279</c:v>
                </c:pt>
                <c:pt idx="1396">
                  <c:v>49286</c:v>
                </c:pt>
                <c:pt idx="1397">
                  <c:v>49293</c:v>
                </c:pt>
                <c:pt idx="1398">
                  <c:v>49300</c:v>
                </c:pt>
                <c:pt idx="1399">
                  <c:v>49307</c:v>
                </c:pt>
                <c:pt idx="1400">
                  <c:v>49314</c:v>
                </c:pt>
                <c:pt idx="1401">
                  <c:v>49321</c:v>
                </c:pt>
                <c:pt idx="1402">
                  <c:v>49328</c:v>
                </c:pt>
                <c:pt idx="1403">
                  <c:v>49335</c:v>
                </c:pt>
                <c:pt idx="1404">
                  <c:v>49342</c:v>
                </c:pt>
                <c:pt idx="1405">
                  <c:v>49349</c:v>
                </c:pt>
                <c:pt idx="1406">
                  <c:v>49356</c:v>
                </c:pt>
                <c:pt idx="1407">
                  <c:v>49363</c:v>
                </c:pt>
                <c:pt idx="1408">
                  <c:v>49370</c:v>
                </c:pt>
                <c:pt idx="1409">
                  <c:v>49377</c:v>
                </c:pt>
                <c:pt idx="1410">
                  <c:v>49384</c:v>
                </c:pt>
                <c:pt idx="1411">
                  <c:v>49395</c:v>
                </c:pt>
                <c:pt idx="1412">
                  <c:v>49398</c:v>
                </c:pt>
                <c:pt idx="1413">
                  <c:v>49405</c:v>
                </c:pt>
                <c:pt idx="1414">
                  <c:v>49412</c:v>
                </c:pt>
                <c:pt idx="1415">
                  <c:v>49419</c:v>
                </c:pt>
                <c:pt idx="1416">
                  <c:v>49426</c:v>
                </c:pt>
                <c:pt idx="1417">
                  <c:v>49433</c:v>
                </c:pt>
                <c:pt idx="1418">
                  <c:v>49440</c:v>
                </c:pt>
                <c:pt idx="1419">
                  <c:v>49447</c:v>
                </c:pt>
                <c:pt idx="1420">
                  <c:v>49454</c:v>
                </c:pt>
                <c:pt idx="1421">
                  <c:v>49461</c:v>
                </c:pt>
                <c:pt idx="1422">
                  <c:v>49468</c:v>
                </c:pt>
                <c:pt idx="1423">
                  <c:v>49475</c:v>
                </c:pt>
                <c:pt idx="1424">
                  <c:v>49482</c:v>
                </c:pt>
                <c:pt idx="1425">
                  <c:v>49489</c:v>
                </c:pt>
                <c:pt idx="1426">
                  <c:v>49496</c:v>
                </c:pt>
                <c:pt idx="1427">
                  <c:v>49503</c:v>
                </c:pt>
                <c:pt idx="1428">
                  <c:v>49510</c:v>
                </c:pt>
                <c:pt idx="1429">
                  <c:v>49517</c:v>
                </c:pt>
                <c:pt idx="1430">
                  <c:v>49524</c:v>
                </c:pt>
                <c:pt idx="1431">
                  <c:v>49531</c:v>
                </c:pt>
                <c:pt idx="1432">
                  <c:v>49538</c:v>
                </c:pt>
                <c:pt idx="1433">
                  <c:v>49545</c:v>
                </c:pt>
                <c:pt idx="1434">
                  <c:v>49552</c:v>
                </c:pt>
                <c:pt idx="1435">
                  <c:v>49559</c:v>
                </c:pt>
                <c:pt idx="1436">
                  <c:v>49566</c:v>
                </c:pt>
                <c:pt idx="1437">
                  <c:v>49573</c:v>
                </c:pt>
                <c:pt idx="1438">
                  <c:v>49580</c:v>
                </c:pt>
                <c:pt idx="1439">
                  <c:v>49587</c:v>
                </c:pt>
                <c:pt idx="1440">
                  <c:v>49594</c:v>
                </c:pt>
                <c:pt idx="1441">
                  <c:v>49601</c:v>
                </c:pt>
                <c:pt idx="1442">
                  <c:v>49608</c:v>
                </c:pt>
                <c:pt idx="1443">
                  <c:v>49615</c:v>
                </c:pt>
                <c:pt idx="1444">
                  <c:v>49622</c:v>
                </c:pt>
                <c:pt idx="1445">
                  <c:v>49629</c:v>
                </c:pt>
                <c:pt idx="1446">
                  <c:v>49636</c:v>
                </c:pt>
                <c:pt idx="1447">
                  <c:v>49643</c:v>
                </c:pt>
                <c:pt idx="1448">
                  <c:v>49650</c:v>
                </c:pt>
                <c:pt idx="1449">
                  <c:v>49657</c:v>
                </c:pt>
                <c:pt idx="1450">
                  <c:v>49664</c:v>
                </c:pt>
                <c:pt idx="1451">
                  <c:v>49674</c:v>
                </c:pt>
                <c:pt idx="1452">
                  <c:v>49681</c:v>
                </c:pt>
                <c:pt idx="1453">
                  <c:v>49688</c:v>
                </c:pt>
                <c:pt idx="1454">
                  <c:v>49696</c:v>
                </c:pt>
                <c:pt idx="1455">
                  <c:v>49702</c:v>
                </c:pt>
                <c:pt idx="1456">
                  <c:v>49709</c:v>
                </c:pt>
                <c:pt idx="1457">
                  <c:v>49716</c:v>
                </c:pt>
                <c:pt idx="1458">
                  <c:v>49724</c:v>
                </c:pt>
                <c:pt idx="1459">
                  <c:v>49730</c:v>
                </c:pt>
                <c:pt idx="1460">
                  <c:v>49737</c:v>
                </c:pt>
                <c:pt idx="1461">
                  <c:v>49744</c:v>
                </c:pt>
                <c:pt idx="1462">
                  <c:v>49751</c:v>
                </c:pt>
                <c:pt idx="1463">
                  <c:v>49758</c:v>
                </c:pt>
                <c:pt idx="1464">
                  <c:v>49765</c:v>
                </c:pt>
                <c:pt idx="1465">
                  <c:v>49772</c:v>
                </c:pt>
                <c:pt idx="1466">
                  <c:v>49781</c:v>
                </c:pt>
                <c:pt idx="1467">
                  <c:v>49786</c:v>
                </c:pt>
                <c:pt idx="1468">
                  <c:v>49793</c:v>
                </c:pt>
                <c:pt idx="1469">
                  <c:v>49801</c:v>
                </c:pt>
                <c:pt idx="1470">
                  <c:v>49807</c:v>
                </c:pt>
                <c:pt idx="1471">
                  <c:v>49814</c:v>
                </c:pt>
                <c:pt idx="1472">
                  <c:v>49822</c:v>
                </c:pt>
                <c:pt idx="1473">
                  <c:v>49828</c:v>
                </c:pt>
                <c:pt idx="1474">
                  <c:v>49835</c:v>
                </c:pt>
                <c:pt idx="1475">
                  <c:v>49842</c:v>
                </c:pt>
                <c:pt idx="1476">
                  <c:v>49849</c:v>
                </c:pt>
                <c:pt idx="1477">
                  <c:v>49856</c:v>
                </c:pt>
                <c:pt idx="1478">
                  <c:v>49863</c:v>
                </c:pt>
                <c:pt idx="1479">
                  <c:v>49870</c:v>
                </c:pt>
                <c:pt idx="1480">
                  <c:v>49877</c:v>
                </c:pt>
                <c:pt idx="1481">
                  <c:v>49884</c:v>
                </c:pt>
                <c:pt idx="1482">
                  <c:v>49891</c:v>
                </c:pt>
                <c:pt idx="1483">
                  <c:v>49898</c:v>
                </c:pt>
                <c:pt idx="1484">
                  <c:v>49905</c:v>
                </c:pt>
                <c:pt idx="1485">
                  <c:v>49913</c:v>
                </c:pt>
                <c:pt idx="1486">
                  <c:v>49920</c:v>
                </c:pt>
                <c:pt idx="1487">
                  <c:v>49926</c:v>
                </c:pt>
                <c:pt idx="1488">
                  <c:v>49933</c:v>
                </c:pt>
                <c:pt idx="1489">
                  <c:v>49940</c:v>
                </c:pt>
                <c:pt idx="1490">
                  <c:v>49947</c:v>
                </c:pt>
                <c:pt idx="1491">
                  <c:v>49954</c:v>
                </c:pt>
                <c:pt idx="1492">
                  <c:v>49962</c:v>
                </c:pt>
                <c:pt idx="1493">
                  <c:v>49968</c:v>
                </c:pt>
                <c:pt idx="1494">
                  <c:v>49975</c:v>
                </c:pt>
                <c:pt idx="1495">
                  <c:v>49982</c:v>
                </c:pt>
                <c:pt idx="1496">
                  <c:v>49989</c:v>
                </c:pt>
                <c:pt idx="1497">
                  <c:v>49996</c:v>
                </c:pt>
                <c:pt idx="1498">
                  <c:v>50003</c:v>
                </c:pt>
                <c:pt idx="1499">
                  <c:v>50010</c:v>
                </c:pt>
                <c:pt idx="1500">
                  <c:v>50017</c:v>
                </c:pt>
                <c:pt idx="1501">
                  <c:v>50024</c:v>
                </c:pt>
                <c:pt idx="1502">
                  <c:v>50031</c:v>
                </c:pt>
                <c:pt idx="1503">
                  <c:v>50040</c:v>
                </c:pt>
                <c:pt idx="1504">
                  <c:v>50047</c:v>
                </c:pt>
                <c:pt idx="1505">
                  <c:v>50054</c:v>
                </c:pt>
                <c:pt idx="1506">
                  <c:v>50061</c:v>
                </c:pt>
                <c:pt idx="1507">
                  <c:v>50068</c:v>
                </c:pt>
                <c:pt idx="1508">
                  <c:v>50075</c:v>
                </c:pt>
                <c:pt idx="1509">
                  <c:v>50082</c:v>
                </c:pt>
                <c:pt idx="1510">
                  <c:v>50089</c:v>
                </c:pt>
                <c:pt idx="1511">
                  <c:v>50096</c:v>
                </c:pt>
                <c:pt idx="1512">
                  <c:v>50103</c:v>
                </c:pt>
                <c:pt idx="1513">
                  <c:v>50110</c:v>
                </c:pt>
                <c:pt idx="1514">
                  <c:v>50117</c:v>
                </c:pt>
                <c:pt idx="1515">
                  <c:v>50124</c:v>
                </c:pt>
                <c:pt idx="1516">
                  <c:v>50131</c:v>
                </c:pt>
                <c:pt idx="1517">
                  <c:v>50139</c:v>
                </c:pt>
                <c:pt idx="1518">
                  <c:v>50146</c:v>
                </c:pt>
                <c:pt idx="1519">
                  <c:v>50153</c:v>
                </c:pt>
                <c:pt idx="1520">
                  <c:v>50160</c:v>
                </c:pt>
                <c:pt idx="1521">
                  <c:v>50167</c:v>
                </c:pt>
                <c:pt idx="1522">
                  <c:v>50174</c:v>
                </c:pt>
                <c:pt idx="1523">
                  <c:v>50181</c:v>
                </c:pt>
                <c:pt idx="1524">
                  <c:v>50188</c:v>
                </c:pt>
                <c:pt idx="1525">
                  <c:v>50195</c:v>
                </c:pt>
                <c:pt idx="1526">
                  <c:v>50202</c:v>
                </c:pt>
                <c:pt idx="1527">
                  <c:v>50209</c:v>
                </c:pt>
                <c:pt idx="1528">
                  <c:v>50216</c:v>
                </c:pt>
                <c:pt idx="1529">
                  <c:v>50223</c:v>
                </c:pt>
                <c:pt idx="1530">
                  <c:v>50230</c:v>
                </c:pt>
                <c:pt idx="1531">
                  <c:v>50237</c:v>
                </c:pt>
                <c:pt idx="1532">
                  <c:v>50244</c:v>
                </c:pt>
                <c:pt idx="1533">
                  <c:v>50251</c:v>
                </c:pt>
                <c:pt idx="1534">
                  <c:v>50258</c:v>
                </c:pt>
                <c:pt idx="1535">
                  <c:v>50265</c:v>
                </c:pt>
                <c:pt idx="1536">
                  <c:v>50272</c:v>
                </c:pt>
                <c:pt idx="1537">
                  <c:v>50279</c:v>
                </c:pt>
                <c:pt idx="1538">
                  <c:v>50286</c:v>
                </c:pt>
                <c:pt idx="1539">
                  <c:v>50293</c:v>
                </c:pt>
                <c:pt idx="1540">
                  <c:v>50300</c:v>
                </c:pt>
                <c:pt idx="1541">
                  <c:v>50307</c:v>
                </c:pt>
                <c:pt idx="1542">
                  <c:v>50314</c:v>
                </c:pt>
                <c:pt idx="1543">
                  <c:v>50321</c:v>
                </c:pt>
                <c:pt idx="1544">
                  <c:v>50328</c:v>
                </c:pt>
                <c:pt idx="1545">
                  <c:v>50335</c:v>
                </c:pt>
                <c:pt idx="1546">
                  <c:v>50342</c:v>
                </c:pt>
                <c:pt idx="1547">
                  <c:v>50349</c:v>
                </c:pt>
                <c:pt idx="1548">
                  <c:v>50356</c:v>
                </c:pt>
                <c:pt idx="1549">
                  <c:v>50363</c:v>
                </c:pt>
                <c:pt idx="1550">
                  <c:v>50371</c:v>
                </c:pt>
                <c:pt idx="1551">
                  <c:v>50377</c:v>
                </c:pt>
                <c:pt idx="1552">
                  <c:v>50384</c:v>
                </c:pt>
                <c:pt idx="1553">
                  <c:v>50391</c:v>
                </c:pt>
                <c:pt idx="1554">
                  <c:v>50398</c:v>
                </c:pt>
                <c:pt idx="1555">
                  <c:v>50405</c:v>
                </c:pt>
                <c:pt idx="1556">
                  <c:v>50412</c:v>
                </c:pt>
                <c:pt idx="1557">
                  <c:v>50419</c:v>
                </c:pt>
                <c:pt idx="1558">
                  <c:v>50426</c:v>
                </c:pt>
                <c:pt idx="1559">
                  <c:v>50433</c:v>
                </c:pt>
                <c:pt idx="1560">
                  <c:v>50440</c:v>
                </c:pt>
                <c:pt idx="1561">
                  <c:v>50447</c:v>
                </c:pt>
                <c:pt idx="1562">
                  <c:v>50454</c:v>
                </c:pt>
                <c:pt idx="1563">
                  <c:v>50461</c:v>
                </c:pt>
                <c:pt idx="1564">
                  <c:v>50468</c:v>
                </c:pt>
                <c:pt idx="1565">
                  <c:v>50475</c:v>
                </c:pt>
                <c:pt idx="1566">
                  <c:v>50482</c:v>
                </c:pt>
                <c:pt idx="1567">
                  <c:v>50489</c:v>
                </c:pt>
                <c:pt idx="1568">
                  <c:v>50496</c:v>
                </c:pt>
                <c:pt idx="1569">
                  <c:v>50503</c:v>
                </c:pt>
                <c:pt idx="1570">
                  <c:v>50510</c:v>
                </c:pt>
                <c:pt idx="1571">
                  <c:v>50517</c:v>
                </c:pt>
                <c:pt idx="1572">
                  <c:v>50524</c:v>
                </c:pt>
                <c:pt idx="1573">
                  <c:v>50531</c:v>
                </c:pt>
                <c:pt idx="1574">
                  <c:v>50538</c:v>
                </c:pt>
                <c:pt idx="1575">
                  <c:v>50545</c:v>
                </c:pt>
                <c:pt idx="1576">
                  <c:v>50552</c:v>
                </c:pt>
                <c:pt idx="1577">
                  <c:v>50559</c:v>
                </c:pt>
                <c:pt idx="1578">
                  <c:v>50566</c:v>
                </c:pt>
                <c:pt idx="1579">
                  <c:v>50573</c:v>
                </c:pt>
                <c:pt idx="1580">
                  <c:v>50580</c:v>
                </c:pt>
                <c:pt idx="1581">
                  <c:v>50587</c:v>
                </c:pt>
                <c:pt idx="1582">
                  <c:v>50594</c:v>
                </c:pt>
                <c:pt idx="1583">
                  <c:v>50601</c:v>
                </c:pt>
                <c:pt idx="1584">
                  <c:v>50608</c:v>
                </c:pt>
                <c:pt idx="1585">
                  <c:v>50615</c:v>
                </c:pt>
                <c:pt idx="1586">
                  <c:v>50622</c:v>
                </c:pt>
                <c:pt idx="1587">
                  <c:v>50629</c:v>
                </c:pt>
                <c:pt idx="1588">
                  <c:v>50636</c:v>
                </c:pt>
                <c:pt idx="1589">
                  <c:v>50643</c:v>
                </c:pt>
                <c:pt idx="1590">
                  <c:v>50650</c:v>
                </c:pt>
                <c:pt idx="1591">
                  <c:v>50657</c:v>
                </c:pt>
                <c:pt idx="1592">
                  <c:v>50664</c:v>
                </c:pt>
                <c:pt idx="1593">
                  <c:v>50671</c:v>
                </c:pt>
                <c:pt idx="1594">
                  <c:v>50678</c:v>
                </c:pt>
                <c:pt idx="1595">
                  <c:v>50685</c:v>
                </c:pt>
                <c:pt idx="1596">
                  <c:v>50692</c:v>
                </c:pt>
                <c:pt idx="1597">
                  <c:v>50699</c:v>
                </c:pt>
                <c:pt idx="1598">
                  <c:v>50706</c:v>
                </c:pt>
                <c:pt idx="1599">
                  <c:v>50713</c:v>
                </c:pt>
                <c:pt idx="1600">
                  <c:v>50721</c:v>
                </c:pt>
                <c:pt idx="1601">
                  <c:v>50727</c:v>
                </c:pt>
                <c:pt idx="1602">
                  <c:v>50735</c:v>
                </c:pt>
                <c:pt idx="1603">
                  <c:v>50741</c:v>
                </c:pt>
                <c:pt idx="1604">
                  <c:v>50748</c:v>
                </c:pt>
                <c:pt idx="1605">
                  <c:v>50755</c:v>
                </c:pt>
                <c:pt idx="1606">
                  <c:v>50762</c:v>
                </c:pt>
                <c:pt idx="1607">
                  <c:v>50774</c:v>
                </c:pt>
                <c:pt idx="1608">
                  <c:v>50777</c:v>
                </c:pt>
                <c:pt idx="1609">
                  <c:v>50784</c:v>
                </c:pt>
                <c:pt idx="1610">
                  <c:v>50791</c:v>
                </c:pt>
                <c:pt idx="1611">
                  <c:v>50798</c:v>
                </c:pt>
                <c:pt idx="1612">
                  <c:v>50805</c:v>
                </c:pt>
                <c:pt idx="1613">
                  <c:v>50812</c:v>
                </c:pt>
                <c:pt idx="1614">
                  <c:v>50819</c:v>
                </c:pt>
                <c:pt idx="1615">
                  <c:v>50826</c:v>
                </c:pt>
                <c:pt idx="1616">
                  <c:v>50833</c:v>
                </c:pt>
                <c:pt idx="1617">
                  <c:v>50840</c:v>
                </c:pt>
                <c:pt idx="1618">
                  <c:v>50847</c:v>
                </c:pt>
                <c:pt idx="1619">
                  <c:v>50854</c:v>
                </c:pt>
                <c:pt idx="1620">
                  <c:v>50861</c:v>
                </c:pt>
                <c:pt idx="1621">
                  <c:v>50872</c:v>
                </c:pt>
                <c:pt idx="1622">
                  <c:v>50875</c:v>
                </c:pt>
                <c:pt idx="1623">
                  <c:v>50882</c:v>
                </c:pt>
                <c:pt idx="1624">
                  <c:v>50889</c:v>
                </c:pt>
                <c:pt idx="1625">
                  <c:v>50896</c:v>
                </c:pt>
                <c:pt idx="1626">
                  <c:v>50903</c:v>
                </c:pt>
                <c:pt idx="1627">
                  <c:v>50910</c:v>
                </c:pt>
                <c:pt idx="1628">
                  <c:v>50917</c:v>
                </c:pt>
                <c:pt idx="1629">
                  <c:v>50924</c:v>
                </c:pt>
                <c:pt idx="1630">
                  <c:v>50931</c:v>
                </c:pt>
                <c:pt idx="1631">
                  <c:v>50938</c:v>
                </c:pt>
                <c:pt idx="1632">
                  <c:v>50945</c:v>
                </c:pt>
                <c:pt idx="1633">
                  <c:v>50952</c:v>
                </c:pt>
                <c:pt idx="1634">
                  <c:v>50959</c:v>
                </c:pt>
                <c:pt idx="1635">
                  <c:v>50966</c:v>
                </c:pt>
                <c:pt idx="1636">
                  <c:v>50973</c:v>
                </c:pt>
                <c:pt idx="1637">
                  <c:v>50980</c:v>
                </c:pt>
                <c:pt idx="1638">
                  <c:v>50987</c:v>
                </c:pt>
                <c:pt idx="1639">
                  <c:v>50994</c:v>
                </c:pt>
                <c:pt idx="1640">
                  <c:v>51001</c:v>
                </c:pt>
                <c:pt idx="1641">
                  <c:v>51008</c:v>
                </c:pt>
                <c:pt idx="1642">
                  <c:v>51015</c:v>
                </c:pt>
                <c:pt idx="1643">
                  <c:v>51022</c:v>
                </c:pt>
                <c:pt idx="1644">
                  <c:v>51029</c:v>
                </c:pt>
                <c:pt idx="1645">
                  <c:v>51036</c:v>
                </c:pt>
                <c:pt idx="1646">
                  <c:v>51043</c:v>
                </c:pt>
                <c:pt idx="1647">
                  <c:v>51050</c:v>
                </c:pt>
                <c:pt idx="1648">
                  <c:v>51057</c:v>
                </c:pt>
                <c:pt idx="1649">
                  <c:v>51064</c:v>
                </c:pt>
                <c:pt idx="1650">
                  <c:v>51071</c:v>
                </c:pt>
                <c:pt idx="1651">
                  <c:v>51078</c:v>
                </c:pt>
                <c:pt idx="1652">
                  <c:v>51088</c:v>
                </c:pt>
                <c:pt idx="1653">
                  <c:v>51092</c:v>
                </c:pt>
                <c:pt idx="1654">
                  <c:v>51099</c:v>
                </c:pt>
                <c:pt idx="1655">
                  <c:v>51106</c:v>
                </c:pt>
                <c:pt idx="1656">
                  <c:v>51113</c:v>
                </c:pt>
                <c:pt idx="1657">
                  <c:v>51120</c:v>
                </c:pt>
                <c:pt idx="1658">
                  <c:v>51127</c:v>
                </c:pt>
                <c:pt idx="1659">
                  <c:v>51134</c:v>
                </c:pt>
                <c:pt idx="1660">
                  <c:v>51141</c:v>
                </c:pt>
                <c:pt idx="1661">
                  <c:v>51148</c:v>
                </c:pt>
                <c:pt idx="1662">
                  <c:v>51155</c:v>
                </c:pt>
                <c:pt idx="1663">
                  <c:v>51162</c:v>
                </c:pt>
                <c:pt idx="1664">
                  <c:v>51169</c:v>
                </c:pt>
                <c:pt idx="1665">
                  <c:v>51176</c:v>
                </c:pt>
                <c:pt idx="1666">
                  <c:v>51183</c:v>
                </c:pt>
                <c:pt idx="1667">
                  <c:v>51190</c:v>
                </c:pt>
                <c:pt idx="1668">
                  <c:v>51197</c:v>
                </c:pt>
                <c:pt idx="1669">
                  <c:v>51204</c:v>
                </c:pt>
                <c:pt idx="1670">
                  <c:v>51211</c:v>
                </c:pt>
                <c:pt idx="1671">
                  <c:v>51218</c:v>
                </c:pt>
                <c:pt idx="1672">
                  <c:v>51229</c:v>
                </c:pt>
                <c:pt idx="1673">
                  <c:v>51232</c:v>
                </c:pt>
                <c:pt idx="1674">
                  <c:v>51239</c:v>
                </c:pt>
                <c:pt idx="1675">
                  <c:v>51246</c:v>
                </c:pt>
                <c:pt idx="1676">
                  <c:v>51253</c:v>
                </c:pt>
                <c:pt idx="1677">
                  <c:v>51260</c:v>
                </c:pt>
                <c:pt idx="1678">
                  <c:v>51267</c:v>
                </c:pt>
                <c:pt idx="1679">
                  <c:v>51274</c:v>
                </c:pt>
                <c:pt idx="1680">
                  <c:v>51281</c:v>
                </c:pt>
                <c:pt idx="1681">
                  <c:v>51288</c:v>
                </c:pt>
                <c:pt idx="1682">
                  <c:v>51295</c:v>
                </c:pt>
                <c:pt idx="1683">
                  <c:v>51302</c:v>
                </c:pt>
                <c:pt idx="1684">
                  <c:v>51309</c:v>
                </c:pt>
                <c:pt idx="1685">
                  <c:v>51316</c:v>
                </c:pt>
                <c:pt idx="1686">
                  <c:v>51323</c:v>
                </c:pt>
                <c:pt idx="1687">
                  <c:v>51330</c:v>
                </c:pt>
                <c:pt idx="1688">
                  <c:v>51337</c:v>
                </c:pt>
                <c:pt idx="1689">
                  <c:v>51344</c:v>
                </c:pt>
                <c:pt idx="1690">
                  <c:v>51351</c:v>
                </c:pt>
                <c:pt idx="1691">
                  <c:v>51358</c:v>
                </c:pt>
                <c:pt idx="1692">
                  <c:v>51365</c:v>
                </c:pt>
                <c:pt idx="1693">
                  <c:v>51372</c:v>
                </c:pt>
                <c:pt idx="1694">
                  <c:v>51379</c:v>
                </c:pt>
                <c:pt idx="1695">
                  <c:v>51386</c:v>
                </c:pt>
                <c:pt idx="1696">
                  <c:v>51393</c:v>
                </c:pt>
                <c:pt idx="1697">
                  <c:v>51400</c:v>
                </c:pt>
                <c:pt idx="1698">
                  <c:v>51407</c:v>
                </c:pt>
                <c:pt idx="1699">
                  <c:v>51414</c:v>
                </c:pt>
                <c:pt idx="1700">
                  <c:v>51421</c:v>
                </c:pt>
                <c:pt idx="1701">
                  <c:v>51428</c:v>
                </c:pt>
                <c:pt idx="1702">
                  <c:v>51435</c:v>
                </c:pt>
                <c:pt idx="1703">
                  <c:v>51442</c:v>
                </c:pt>
                <c:pt idx="1704">
                  <c:v>51449</c:v>
                </c:pt>
                <c:pt idx="1705">
                  <c:v>51456</c:v>
                </c:pt>
                <c:pt idx="1706">
                  <c:v>51463</c:v>
                </c:pt>
                <c:pt idx="1707">
                  <c:v>51470</c:v>
                </c:pt>
                <c:pt idx="1708">
                  <c:v>51477</c:v>
                </c:pt>
                <c:pt idx="1709">
                  <c:v>51484</c:v>
                </c:pt>
                <c:pt idx="1710">
                  <c:v>51491</c:v>
                </c:pt>
                <c:pt idx="1711">
                  <c:v>51501</c:v>
                </c:pt>
                <c:pt idx="1712">
                  <c:v>51508</c:v>
                </c:pt>
                <c:pt idx="1713">
                  <c:v>51515</c:v>
                </c:pt>
                <c:pt idx="1714">
                  <c:v>51523</c:v>
                </c:pt>
                <c:pt idx="1715">
                  <c:v>51529</c:v>
                </c:pt>
                <c:pt idx="1716">
                  <c:v>51536</c:v>
                </c:pt>
                <c:pt idx="1717">
                  <c:v>51543</c:v>
                </c:pt>
                <c:pt idx="1718">
                  <c:v>51551</c:v>
                </c:pt>
                <c:pt idx="1719">
                  <c:v>51557</c:v>
                </c:pt>
                <c:pt idx="1720">
                  <c:v>51564</c:v>
                </c:pt>
                <c:pt idx="1721">
                  <c:v>51571</c:v>
                </c:pt>
                <c:pt idx="1722">
                  <c:v>51578</c:v>
                </c:pt>
                <c:pt idx="1723">
                  <c:v>51585</c:v>
                </c:pt>
                <c:pt idx="1724">
                  <c:v>51592</c:v>
                </c:pt>
                <c:pt idx="1725">
                  <c:v>51599</c:v>
                </c:pt>
                <c:pt idx="1726">
                  <c:v>51606</c:v>
                </c:pt>
                <c:pt idx="1727">
                  <c:v>51615</c:v>
                </c:pt>
                <c:pt idx="1728">
                  <c:v>51620</c:v>
                </c:pt>
                <c:pt idx="1729">
                  <c:v>51628</c:v>
                </c:pt>
                <c:pt idx="1730">
                  <c:v>51634</c:v>
                </c:pt>
                <c:pt idx="1731">
                  <c:v>51641</c:v>
                </c:pt>
                <c:pt idx="1732">
                  <c:v>51649</c:v>
                </c:pt>
                <c:pt idx="1733">
                  <c:v>51655</c:v>
                </c:pt>
                <c:pt idx="1734">
                  <c:v>51662</c:v>
                </c:pt>
                <c:pt idx="1735">
                  <c:v>51669</c:v>
                </c:pt>
                <c:pt idx="1736">
                  <c:v>51676</c:v>
                </c:pt>
                <c:pt idx="1737">
                  <c:v>51683</c:v>
                </c:pt>
                <c:pt idx="1738">
                  <c:v>51690</c:v>
                </c:pt>
                <c:pt idx="1739">
                  <c:v>51697</c:v>
                </c:pt>
                <c:pt idx="1740">
                  <c:v>51704</c:v>
                </c:pt>
                <c:pt idx="1741">
                  <c:v>51711</c:v>
                </c:pt>
                <c:pt idx="1742">
                  <c:v>51718</c:v>
                </c:pt>
                <c:pt idx="1743">
                  <c:v>51725</c:v>
                </c:pt>
                <c:pt idx="1744">
                  <c:v>51732</c:v>
                </c:pt>
                <c:pt idx="1745">
                  <c:v>51740</c:v>
                </c:pt>
                <c:pt idx="1746">
                  <c:v>51747</c:v>
                </c:pt>
                <c:pt idx="1747">
                  <c:v>51753</c:v>
                </c:pt>
                <c:pt idx="1748">
                  <c:v>51760</c:v>
                </c:pt>
                <c:pt idx="1749">
                  <c:v>51767</c:v>
                </c:pt>
                <c:pt idx="1750">
                  <c:v>51774</c:v>
                </c:pt>
                <c:pt idx="1751">
                  <c:v>51781</c:v>
                </c:pt>
                <c:pt idx="1752">
                  <c:v>51789</c:v>
                </c:pt>
                <c:pt idx="1753">
                  <c:v>51795</c:v>
                </c:pt>
                <c:pt idx="1754">
                  <c:v>51802</c:v>
                </c:pt>
                <c:pt idx="1755">
                  <c:v>51809</c:v>
                </c:pt>
                <c:pt idx="1756">
                  <c:v>51817</c:v>
                </c:pt>
                <c:pt idx="1757">
                  <c:v>51823</c:v>
                </c:pt>
                <c:pt idx="1758">
                  <c:v>51830</c:v>
                </c:pt>
                <c:pt idx="1759">
                  <c:v>51837</c:v>
                </c:pt>
                <c:pt idx="1760">
                  <c:v>51844</c:v>
                </c:pt>
                <c:pt idx="1761">
                  <c:v>51851</c:v>
                </c:pt>
                <c:pt idx="1762">
                  <c:v>51858</c:v>
                </c:pt>
                <c:pt idx="1763">
                  <c:v>51866</c:v>
                </c:pt>
                <c:pt idx="1764">
                  <c:v>51873</c:v>
                </c:pt>
                <c:pt idx="1765">
                  <c:v>51880</c:v>
                </c:pt>
                <c:pt idx="1766">
                  <c:v>51887</c:v>
                </c:pt>
                <c:pt idx="1767">
                  <c:v>51894</c:v>
                </c:pt>
                <c:pt idx="1768">
                  <c:v>51901</c:v>
                </c:pt>
                <c:pt idx="1769">
                  <c:v>51908</c:v>
                </c:pt>
                <c:pt idx="1770">
                  <c:v>51915</c:v>
                </c:pt>
                <c:pt idx="1771">
                  <c:v>51922</c:v>
                </c:pt>
                <c:pt idx="1772">
                  <c:v>51929</c:v>
                </c:pt>
                <c:pt idx="1773">
                  <c:v>51936</c:v>
                </c:pt>
                <c:pt idx="1774">
                  <c:v>51943</c:v>
                </c:pt>
                <c:pt idx="1775">
                  <c:v>51950</c:v>
                </c:pt>
                <c:pt idx="1776">
                  <c:v>51957</c:v>
                </c:pt>
                <c:pt idx="1777">
                  <c:v>51966</c:v>
                </c:pt>
                <c:pt idx="1778">
                  <c:v>51973</c:v>
                </c:pt>
                <c:pt idx="1779">
                  <c:v>51980</c:v>
                </c:pt>
                <c:pt idx="1780">
                  <c:v>51987</c:v>
                </c:pt>
                <c:pt idx="1781">
                  <c:v>51994</c:v>
                </c:pt>
                <c:pt idx="1782">
                  <c:v>52001</c:v>
                </c:pt>
                <c:pt idx="1783">
                  <c:v>52008</c:v>
                </c:pt>
                <c:pt idx="1784">
                  <c:v>52015</c:v>
                </c:pt>
                <c:pt idx="1785">
                  <c:v>52022</c:v>
                </c:pt>
                <c:pt idx="1786">
                  <c:v>52029</c:v>
                </c:pt>
                <c:pt idx="1787">
                  <c:v>52036</c:v>
                </c:pt>
                <c:pt idx="1788">
                  <c:v>52043</c:v>
                </c:pt>
                <c:pt idx="1789">
                  <c:v>52050</c:v>
                </c:pt>
                <c:pt idx="1790">
                  <c:v>52057</c:v>
                </c:pt>
                <c:pt idx="1791">
                  <c:v>52064</c:v>
                </c:pt>
                <c:pt idx="1792">
                  <c:v>52071</c:v>
                </c:pt>
                <c:pt idx="1793">
                  <c:v>52078</c:v>
                </c:pt>
                <c:pt idx="1794">
                  <c:v>52085</c:v>
                </c:pt>
                <c:pt idx="1795">
                  <c:v>52092</c:v>
                </c:pt>
                <c:pt idx="1796">
                  <c:v>52099</c:v>
                </c:pt>
                <c:pt idx="1797">
                  <c:v>52106</c:v>
                </c:pt>
                <c:pt idx="1798">
                  <c:v>52113</c:v>
                </c:pt>
                <c:pt idx="1799">
                  <c:v>52120</c:v>
                </c:pt>
                <c:pt idx="1800">
                  <c:v>52127</c:v>
                </c:pt>
                <c:pt idx="1801">
                  <c:v>52134</c:v>
                </c:pt>
                <c:pt idx="1802">
                  <c:v>52141</c:v>
                </c:pt>
                <c:pt idx="1803">
                  <c:v>52148</c:v>
                </c:pt>
                <c:pt idx="1804">
                  <c:v>52155</c:v>
                </c:pt>
                <c:pt idx="1805">
                  <c:v>52162</c:v>
                </c:pt>
                <c:pt idx="1806">
                  <c:v>52169</c:v>
                </c:pt>
                <c:pt idx="1807">
                  <c:v>52176</c:v>
                </c:pt>
                <c:pt idx="1808">
                  <c:v>52183</c:v>
                </c:pt>
                <c:pt idx="1809">
                  <c:v>52190</c:v>
                </c:pt>
                <c:pt idx="1810">
                  <c:v>52198</c:v>
                </c:pt>
                <c:pt idx="1811">
                  <c:v>52204</c:v>
                </c:pt>
                <c:pt idx="1812">
                  <c:v>52211</c:v>
                </c:pt>
                <c:pt idx="1813">
                  <c:v>52218</c:v>
                </c:pt>
                <c:pt idx="1814">
                  <c:v>52229</c:v>
                </c:pt>
                <c:pt idx="1815">
                  <c:v>52233</c:v>
                </c:pt>
                <c:pt idx="1816">
                  <c:v>52239</c:v>
                </c:pt>
                <c:pt idx="1817">
                  <c:v>52246</c:v>
                </c:pt>
                <c:pt idx="1818">
                  <c:v>52253</c:v>
                </c:pt>
                <c:pt idx="1819">
                  <c:v>52260</c:v>
                </c:pt>
                <c:pt idx="1820">
                  <c:v>52267</c:v>
                </c:pt>
                <c:pt idx="1821">
                  <c:v>52274</c:v>
                </c:pt>
                <c:pt idx="1822">
                  <c:v>52281</c:v>
                </c:pt>
                <c:pt idx="1823">
                  <c:v>52288</c:v>
                </c:pt>
                <c:pt idx="1824">
                  <c:v>52295</c:v>
                </c:pt>
                <c:pt idx="1825">
                  <c:v>52302</c:v>
                </c:pt>
                <c:pt idx="1826">
                  <c:v>52309</c:v>
                </c:pt>
                <c:pt idx="1827">
                  <c:v>52316</c:v>
                </c:pt>
                <c:pt idx="1828">
                  <c:v>52323</c:v>
                </c:pt>
                <c:pt idx="1829">
                  <c:v>52330</c:v>
                </c:pt>
                <c:pt idx="1830">
                  <c:v>52337</c:v>
                </c:pt>
                <c:pt idx="1831">
                  <c:v>52344</c:v>
                </c:pt>
                <c:pt idx="1832">
                  <c:v>52351</c:v>
                </c:pt>
                <c:pt idx="1833">
                  <c:v>52358</c:v>
                </c:pt>
                <c:pt idx="1834">
                  <c:v>52365</c:v>
                </c:pt>
                <c:pt idx="1835">
                  <c:v>52372</c:v>
                </c:pt>
                <c:pt idx="1836">
                  <c:v>52379</c:v>
                </c:pt>
                <c:pt idx="1837">
                  <c:v>52386</c:v>
                </c:pt>
                <c:pt idx="1838">
                  <c:v>52393</c:v>
                </c:pt>
                <c:pt idx="1839">
                  <c:v>52400</c:v>
                </c:pt>
                <c:pt idx="1840">
                  <c:v>52407</c:v>
                </c:pt>
                <c:pt idx="1841">
                  <c:v>52414</c:v>
                </c:pt>
                <c:pt idx="1842">
                  <c:v>52421</c:v>
                </c:pt>
                <c:pt idx="1843">
                  <c:v>52428</c:v>
                </c:pt>
                <c:pt idx="1844">
                  <c:v>52435</c:v>
                </c:pt>
                <c:pt idx="1845">
                  <c:v>52442</c:v>
                </c:pt>
                <c:pt idx="1846">
                  <c:v>52449</c:v>
                </c:pt>
                <c:pt idx="1847">
                  <c:v>52456</c:v>
                </c:pt>
                <c:pt idx="1848">
                  <c:v>52463</c:v>
                </c:pt>
                <c:pt idx="1849">
                  <c:v>52470</c:v>
                </c:pt>
                <c:pt idx="1850">
                  <c:v>52477</c:v>
                </c:pt>
                <c:pt idx="1851">
                  <c:v>52484</c:v>
                </c:pt>
                <c:pt idx="1852">
                  <c:v>52491</c:v>
                </c:pt>
                <c:pt idx="1853">
                  <c:v>52498</c:v>
                </c:pt>
                <c:pt idx="1854">
                  <c:v>52505</c:v>
                </c:pt>
                <c:pt idx="1855">
                  <c:v>52512</c:v>
                </c:pt>
                <c:pt idx="1856">
                  <c:v>52519</c:v>
                </c:pt>
                <c:pt idx="1857">
                  <c:v>52526</c:v>
                </c:pt>
                <c:pt idx="1858">
                  <c:v>52533</c:v>
                </c:pt>
                <c:pt idx="1859">
                  <c:v>52540</c:v>
                </c:pt>
                <c:pt idx="1860">
                  <c:v>52547</c:v>
                </c:pt>
                <c:pt idx="1861">
                  <c:v>52554</c:v>
                </c:pt>
                <c:pt idx="1862">
                  <c:v>52562</c:v>
                </c:pt>
                <c:pt idx="1863">
                  <c:v>52568</c:v>
                </c:pt>
                <c:pt idx="1864">
                  <c:v>52575</c:v>
                </c:pt>
                <c:pt idx="1865">
                  <c:v>52582</c:v>
                </c:pt>
                <c:pt idx="1866">
                  <c:v>52589</c:v>
                </c:pt>
                <c:pt idx="1867">
                  <c:v>52596</c:v>
                </c:pt>
                <c:pt idx="1868">
                  <c:v>52603</c:v>
                </c:pt>
                <c:pt idx="1869">
                  <c:v>52610</c:v>
                </c:pt>
                <c:pt idx="1870">
                  <c:v>52617</c:v>
                </c:pt>
                <c:pt idx="1871">
                  <c:v>52624</c:v>
                </c:pt>
                <c:pt idx="1872">
                  <c:v>52631</c:v>
                </c:pt>
                <c:pt idx="1873">
                  <c:v>52638</c:v>
                </c:pt>
                <c:pt idx="1874">
                  <c:v>52645</c:v>
                </c:pt>
                <c:pt idx="1875">
                  <c:v>52652</c:v>
                </c:pt>
                <c:pt idx="1876">
                  <c:v>52659</c:v>
                </c:pt>
                <c:pt idx="1877">
                  <c:v>52666</c:v>
                </c:pt>
                <c:pt idx="1878">
                  <c:v>52673</c:v>
                </c:pt>
                <c:pt idx="1879">
                  <c:v>52680</c:v>
                </c:pt>
                <c:pt idx="1880">
                  <c:v>52687</c:v>
                </c:pt>
                <c:pt idx="1881">
                  <c:v>52694</c:v>
                </c:pt>
                <c:pt idx="1882">
                  <c:v>52701</c:v>
                </c:pt>
                <c:pt idx="1883">
                  <c:v>52708</c:v>
                </c:pt>
                <c:pt idx="1884">
                  <c:v>52715</c:v>
                </c:pt>
                <c:pt idx="1885">
                  <c:v>52722</c:v>
                </c:pt>
                <c:pt idx="1886">
                  <c:v>52729</c:v>
                </c:pt>
                <c:pt idx="1887">
                  <c:v>52736</c:v>
                </c:pt>
                <c:pt idx="1888">
                  <c:v>52743</c:v>
                </c:pt>
                <c:pt idx="1889">
                  <c:v>52750</c:v>
                </c:pt>
                <c:pt idx="1890">
                  <c:v>52757</c:v>
                </c:pt>
                <c:pt idx="1891">
                  <c:v>52764</c:v>
                </c:pt>
                <c:pt idx="1892">
                  <c:v>52771</c:v>
                </c:pt>
                <c:pt idx="1893">
                  <c:v>52778</c:v>
                </c:pt>
                <c:pt idx="1894">
                  <c:v>52785</c:v>
                </c:pt>
                <c:pt idx="1895">
                  <c:v>52792</c:v>
                </c:pt>
                <c:pt idx="1896">
                  <c:v>52799</c:v>
                </c:pt>
                <c:pt idx="1897">
                  <c:v>52806</c:v>
                </c:pt>
                <c:pt idx="1898">
                  <c:v>52813</c:v>
                </c:pt>
                <c:pt idx="1899">
                  <c:v>52820</c:v>
                </c:pt>
                <c:pt idx="1900">
                  <c:v>52827</c:v>
                </c:pt>
                <c:pt idx="1901">
                  <c:v>52834</c:v>
                </c:pt>
                <c:pt idx="1902">
                  <c:v>52841</c:v>
                </c:pt>
                <c:pt idx="1903">
                  <c:v>52848</c:v>
                </c:pt>
                <c:pt idx="1904">
                  <c:v>52855</c:v>
                </c:pt>
                <c:pt idx="1905">
                  <c:v>52862</c:v>
                </c:pt>
                <c:pt idx="1906">
                  <c:v>52869</c:v>
                </c:pt>
                <c:pt idx="1907">
                  <c:v>52876</c:v>
                </c:pt>
                <c:pt idx="1908">
                  <c:v>52883</c:v>
                </c:pt>
                <c:pt idx="1909">
                  <c:v>52890</c:v>
                </c:pt>
                <c:pt idx="1910">
                  <c:v>52897</c:v>
                </c:pt>
                <c:pt idx="1911">
                  <c:v>52904</c:v>
                </c:pt>
                <c:pt idx="1912">
                  <c:v>52911</c:v>
                </c:pt>
                <c:pt idx="1913">
                  <c:v>52918</c:v>
                </c:pt>
                <c:pt idx="1914">
                  <c:v>52926</c:v>
                </c:pt>
                <c:pt idx="1915">
                  <c:v>52932</c:v>
                </c:pt>
                <c:pt idx="1916">
                  <c:v>52939</c:v>
                </c:pt>
                <c:pt idx="1917">
                  <c:v>52946</c:v>
                </c:pt>
                <c:pt idx="1918">
                  <c:v>52953</c:v>
                </c:pt>
                <c:pt idx="1919">
                  <c:v>52961</c:v>
                </c:pt>
                <c:pt idx="1920">
                  <c:v>52968</c:v>
                </c:pt>
                <c:pt idx="1921">
                  <c:v>52975</c:v>
                </c:pt>
                <c:pt idx="1922">
                  <c:v>52982</c:v>
                </c:pt>
                <c:pt idx="1923">
                  <c:v>52989</c:v>
                </c:pt>
                <c:pt idx="1924">
                  <c:v>52996</c:v>
                </c:pt>
                <c:pt idx="1925">
                  <c:v>53003</c:v>
                </c:pt>
                <c:pt idx="1926">
                  <c:v>53010</c:v>
                </c:pt>
                <c:pt idx="1927">
                  <c:v>53017</c:v>
                </c:pt>
                <c:pt idx="1928">
                  <c:v>53024</c:v>
                </c:pt>
                <c:pt idx="1929">
                  <c:v>53031</c:v>
                </c:pt>
                <c:pt idx="1930">
                  <c:v>53038</c:v>
                </c:pt>
                <c:pt idx="1931">
                  <c:v>53045</c:v>
                </c:pt>
                <c:pt idx="1932">
                  <c:v>53052</c:v>
                </c:pt>
                <c:pt idx="1933">
                  <c:v>53063</c:v>
                </c:pt>
                <c:pt idx="1934">
                  <c:v>53066</c:v>
                </c:pt>
                <c:pt idx="1935">
                  <c:v>53073</c:v>
                </c:pt>
                <c:pt idx="1936">
                  <c:v>53080</c:v>
                </c:pt>
                <c:pt idx="1937">
                  <c:v>53087</c:v>
                </c:pt>
                <c:pt idx="1938">
                  <c:v>53094</c:v>
                </c:pt>
                <c:pt idx="1939">
                  <c:v>53101</c:v>
                </c:pt>
                <c:pt idx="1940">
                  <c:v>53108</c:v>
                </c:pt>
                <c:pt idx="1941">
                  <c:v>53115</c:v>
                </c:pt>
                <c:pt idx="1942">
                  <c:v>53122</c:v>
                </c:pt>
                <c:pt idx="1943">
                  <c:v>53129</c:v>
                </c:pt>
                <c:pt idx="1944">
                  <c:v>53136</c:v>
                </c:pt>
                <c:pt idx="1945">
                  <c:v>53143</c:v>
                </c:pt>
                <c:pt idx="1946">
                  <c:v>53150</c:v>
                </c:pt>
                <c:pt idx="1947">
                  <c:v>53157</c:v>
                </c:pt>
                <c:pt idx="1948">
                  <c:v>53164</c:v>
                </c:pt>
                <c:pt idx="1949">
                  <c:v>53171</c:v>
                </c:pt>
                <c:pt idx="1950">
                  <c:v>53178</c:v>
                </c:pt>
                <c:pt idx="1951">
                  <c:v>53185</c:v>
                </c:pt>
                <c:pt idx="1952">
                  <c:v>53192</c:v>
                </c:pt>
                <c:pt idx="1953">
                  <c:v>53199</c:v>
                </c:pt>
                <c:pt idx="1954">
                  <c:v>53206</c:v>
                </c:pt>
                <c:pt idx="1955">
                  <c:v>53213</c:v>
                </c:pt>
                <c:pt idx="1956">
                  <c:v>53220</c:v>
                </c:pt>
                <c:pt idx="1957">
                  <c:v>53227</c:v>
                </c:pt>
                <c:pt idx="1958">
                  <c:v>53234</c:v>
                </c:pt>
                <c:pt idx="1959">
                  <c:v>53241</c:v>
                </c:pt>
                <c:pt idx="1960">
                  <c:v>53248</c:v>
                </c:pt>
                <c:pt idx="1961">
                  <c:v>53255</c:v>
                </c:pt>
                <c:pt idx="1962">
                  <c:v>53262</c:v>
                </c:pt>
                <c:pt idx="1963">
                  <c:v>53269</c:v>
                </c:pt>
                <c:pt idx="1964">
                  <c:v>53279</c:v>
                </c:pt>
                <c:pt idx="1965">
                  <c:v>53283</c:v>
                </c:pt>
                <c:pt idx="1966">
                  <c:v>53290</c:v>
                </c:pt>
                <c:pt idx="1967">
                  <c:v>53297</c:v>
                </c:pt>
                <c:pt idx="1968">
                  <c:v>53304</c:v>
                </c:pt>
                <c:pt idx="1969">
                  <c:v>53311</c:v>
                </c:pt>
                <c:pt idx="1970">
                  <c:v>53318</c:v>
                </c:pt>
                <c:pt idx="1971">
                  <c:v>53325</c:v>
                </c:pt>
                <c:pt idx="1972">
                  <c:v>53332</c:v>
                </c:pt>
                <c:pt idx="1973">
                  <c:v>53339</c:v>
                </c:pt>
                <c:pt idx="1974">
                  <c:v>53346</c:v>
                </c:pt>
                <c:pt idx="1975">
                  <c:v>53353</c:v>
                </c:pt>
                <c:pt idx="1976">
                  <c:v>53360</c:v>
                </c:pt>
                <c:pt idx="1977">
                  <c:v>53367</c:v>
                </c:pt>
                <c:pt idx="1978">
                  <c:v>53374</c:v>
                </c:pt>
                <c:pt idx="1979">
                  <c:v>53381</c:v>
                </c:pt>
                <c:pt idx="1980">
                  <c:v>53388</c:v>
                </c:pt>
                <c:pt idx="1981">
                  <c:v>53395</c:v>
                </c:pt>
                <c:pt idx="1982">
                  <c:v>53402</c:v>
                </c:pt>
                <c:pt idx="1983">
                  <c:v>53413</c:v>
                </c:pt>
                <c:pt idx="1984">
                  <c:v>53416</c:v>
                </c:pt>
                <c:pt idx="1985">
                  <c:v>53423</c:v>
                </c:pt>
                <c:pt idx="1986">
                  <c:v>53430</c:v>
                </c:pt>
                <c:pt idx="1987">
                  <c:v>53437</c:v>
                </c:pt>
                <c:pt idx="1988">
                  <c:v>53444</c:v>
                </c:pt>
                <c:pt idx="1989">
                  <c:v>53451</c:v>
                </c:pt>
                <c:pt idx="1990">
                  <c:v>53458</c:v>
                </c:pt>
                <c:pt idx="1991">
                  <c:v>53465</c:v>
                </c:pt>
                <c:pt idx="1992">
                  <c:v>53472</c:v>
                </c:pt>
                <c:pt idx="1993">
                  <c:v>53479</c:v>
                </c:pt>
                <c:pt idx="1994">
                  <c:v>53486</c:v>
                </c:pt>
                <c:pt idx="1995">
                  <c:v>53493</c:v>
                </c:pt>
                <c:pt idx="1996">
                  <c:v>53500</c:v>
                </c:pt>
                <c:pt idx="1997">
                  <c:v>53507</c:v>
                </c:pt>
                <c:pt idx="1998">
                  <c:v>53514</c:v>
                </c:pt>
                <c:pt idx="1999">
                  <c:v>53521</c:v>
                </c:pt>
                <c:pt idx="2000">
                  <c:v>53528</c:v>
                </c:pt>
                <c:pt idx="2001">
                  <c:v>53535</c:v>
                </c:pt>
                <c:pt idx="2002">
                  <c:v>53542</c:v>
                </c:pt>
                <c:pt idx="2003">
                  <c:v>53549</c:v>
                </c:pt>
                <c:pt idx="2004">
                  <c:v>53556</c:v>
                </c:pt>
                <c:pt idx="2005">
                  <c:v>53563</c:v>
                </c:pt>
                <c:pt idx="2006">
                  <c:v>53570</c:v>
                </c:pt>
                <c:pt idx="2007">
                  <c:v>53577</c:v>
                </c:pt>
                <c:pt idx="2008">
                  <c:v>53584</c:v>
                </c:pt>
                <c:pt idx="2009">
                  <c:v>53591</c:v>
                </c:pt>
                <c:pt idx="2010">
                  <c:v>53598</c:v>
                </c:pt>
                <c:pt idx="2011">
                  <c:v>53605</c:v>
                </c:pt>
                <c:pt idx="2012">
                  <c:v>53612</c:v>
                </c:pt>
                <c:pt idx="2013">
                  <c:v>53619</c:v>
                </c:pt>
                <c:pt idx="2014">
                  <c:v>53626</c:v>
                </c:pt>
                <c:pt idx="2015">
                  <c:v>53633</c:v>
                </c:pt>
                <c:pt idx="2016">
                  <c:v>53640</c:v>
                </c:pt>
                <c:pt idx="2017">
                  <c:v>53647</c:v>
                </c:pt>
                <c:pt idx="2018">
                  <c:v>53654</c:v>
                </c:pt>
                <c:pt idx="2019">
                  <c:v>53661</c:v>
                </c:pt>
                <c:pt idx="2020">
                  <c:v>53668</c:v>
                </c:pt>
                <c:pt idx="2021">
                  <c:v>53675</c:v>
                </c:pt>
                <c:pt idx="2022">
                  <c:v>53682</c:v>
                </c:pt>
                <c:pt idx="2023">
                  <c:v>53692</c:v>
                </c:pt>
                <c:pt idx="2024">
                  <c:v>53699</c:v>
                </c:pt>
                <c:pt idx="2025">
                  <c:v>53706</c:v>
                </c:pt>
                <c:pt idx="2026">
                  <c:v>53714</c:v>
                </c:pt>
                <c:pt idx="2027">
                  <c:v>53720</c:v>
                </c:pt>
                <c:pt idx="2028">
                  <c:v>53727</c:v>
                </c:pt>
                <c:pt idx="2029">
                  <c:v>53734</c:v>
                </c:pt>
                <c:pt idx="2030">
                  <c:v>53742</c:v>
                </c:pt>
                <c:pt idx="2031">
                  <c:v>53748</c:v>
                </c:pt>
                <c:pt idx="2032">
                  <c:v>53755</c:v>
                </c:pt>
                <c:pt idx="2033">
                  <c:v>53762</c:v>
                </c:pt>
                <c:pt idx="2034">
                  <c:v>53769</c:v>
                </c:pt>
                <c:pt idx="2035">
                  <c:v>53776</c:v>
                </c:pt>
                <c:pt idx="2036">
                  <c:v>53783</c:v>
                </c:pt>
                <c:pt idx="2037">
                  <c:v>53790</c:v>
                </c:pt>
                <c:pt idx="2038">
                  <c:v>53799</c:v>
                </c:pt>
                <c:pt idx="2039">
                  <c:v>53804</c:v>
                </c:pt>
                <c:pt idx="2040">
                  <c:v>53811</c:v>
                </c:pt>
                <c:pt idx="2041">
                  <c:v>53819</c:v>
                </c:pt>
                <c:pt idx="2042">
                  <c:v>53825</c:v>
                </c:pt>
                <c:pt idx="2043">
                  <c:v>53832</c:v>
                </c:pt>
                <c:pt idx="2044">
                  <c:v>53840</c:v>
                </c:pt>
                <c:pt idx="2045">
                  <c:v>53846</c:v>
                </c:pt>
                <c:pt idx="2046">
                  <c:v>53853</c:v>
                </c:pt>
                <c:pt idx="2047">
                  <c:v>53860</c:v>
                </c:pt>
                <c:pt idx="2048">
                  <c:v>53867</c:v>
                </c:pt>
                <c:pt idx="2049">
                  <c:v>53874</c:v>
                </c:pt>
                <c:pt idx="2050">
                  <c:v>53881</c:v>
                </c:pt>
                <c:pt idx="2051">
                  <c:v>53888</c:v>
                </c:pt>
                <c:pt idx="2052">
                  <c:v>53895</c:v>
                </c:pt>
                <c:pt idx="2053">
                  <c:v>53902</c:v>
                </c:pt>
                <c:pt idx="2054">
                  <c:v>53909</c:v>
                </c:pt>
                <c:pt idx="2055">
                  <c:v>53916</c:v>
                </c:pt>
                <c:pt idx="2056">
                  <c:v>53923</c:v>
                </c:pt>
                <c:pt idx="2057">
                  <c:v>53931</c:v>
                </c:pt>
                <c:pt idx="2058">
                  <c:v>53938</c:v>
                </c:pt>
                <c:pt idx="2059">
                  <c:v>53944</c:v>
                </c:pt>
                <c:pt idx="2060">
                  <c:v>53951</c:v>
                </c:pt>
                <c:pt idx="2061">
                  <c:v>53958</c:v>
                </c:pt>
                <c:pt idx="2062">
                  <c:v>53965</c:v>
                </c:pt>
                <c:pt idx="2063">
                  <c:v>53972</c:v>
                </c:pt>
                <c:pt idx="2064">
                  <c:v>53980</c:v>
                </c:pt>
                <c:pt idx="2065">
                  <c:v>53986</c:v>
                </c:pt>
                <c:pt idx="2066">
                  <c:v>53993</c:v>
                </c:pt>
                <c:pt idx="2067">
                  <c:v>54000</c:v>
                </c:pt>
                <c:pt idx="2068">
                  <c:v>54008</c:v>
                </c:pt>
                <c:pt idx="2069">
                  <c:v>54014</c:v>
                </c:pt>
                <c:pt idx="2070">
                  <c:v>54021</c:v>
                </c:pt>
                <c:pt idx="2071">
                  <c:v>54028</c:v>
                </c:pt>
                <c:pt idx="2072">
                  <c:v>54035</c:v>
                </c:pt>
                <c:pt idx="2073">
                  <c:v>54042</c:v>
                </c:pt>
                <c:pt idx="2074">
                  <c:v>54049</c:v>
                </c:pt>
                <c:pt idx="2075">
                  <c:v>54057</c:v>
                </c:pt>
                <c:pt idx="2076">
                  <c:v>54064</c:v>
                </c:pt>
                <c:pt idx="2077">
                  <c:v>54071</c:v>
                </c:pt>
                <c:pt idx="2078">
                  <c:v>54078</c:v>
                </c:pt>
                <c:pt idx="2079">
                  <c:v>54085</c:v>
                </c:pt>
                <c:pt idx="2080">
                  <c:v>54092</c:v>
                </c:pt>
                <c:pt idx="2081">
                  <c:v>54099</c:v>
                </c:pt>
                <c:pt idx="2082">
                  <c:v>54106</c:v>
                </c:pt>
                <c:pt idx="2083">
                  <c:v>54113</c:v>
                </c:pt>
                <c:pt idx="2084">
                  <c:v>54120</c:v>
                </c:pt>
                <c:pt idx="2085">
                  <c:v>54127</c:v>
                </c:pt>
                <c:pt idx="2086">
                  <c:v>54134</c:v>
                </c:pt>
                <c:pt idx="2087">
                  <c:v>54141</c:v>
                </c:pt>
                <c:pt idx="2088">
                  <c:v>54148</c:v>
                </c:pt>
                <c:pt idx="2089">
                  <c:v>54157</c:v>
                </c:pt>
                <c:pt idx="2090">
                  <c:v>54164</c:v>
                </c:pt>
                <c:pt idx="2091">
                  <c:v>54171</c:v>
                </c:pt>
                <c:pt idx="2092">
                  <c:v>54178</c:v>
                </c:pt>
                <c:pt idx="2093">
                  <c:v>54185</c:v>
                </c:pt>
                <c:pt idx="2094">
                  <c:v>54192</c:v>
                </c:pt>
                <c:pt idx="2095">
                  <c:v>54199</c:v>
                </c:pt>
                <c:pt idx="2096">
                  <c:v>54206</c:v>
                </c:pt>
                <c:pt idx="2097">
                  <c:v>54213</c:v>
                </c:pt>
                <c:pt idx="2098">
                  <c:v>54220</c:v>
                </c:pt>
                <c:pt idx="2099">
                  <c:v>54227</c:v>
                </c:pt>
                <c:pt idx="2100">
                  <c:v>54234</c:v>
                </c:pt>
                <c:pt idx="2101">
                  <c:v>54241</c:v>
                </c:pt>
                <c:pt idx="2102">
                  <c:v>54248</c:v>
                </c:pt>
                <c:pt idx="2103">
                  <c:v>54255</c:v>
                </c:pt>
                <c:pt idx="2104">
                  <c:v>54262</c:v>
                </c:pt>
                <c:pt idx="2105">
                  <c:v>54269</c:v>
                </c:pt>
                <c:pt idx="2106">
                  <c:v>54276</c:v>
                </c:pt>
                <c:pt idx="2107">
                  <c:v>54283</c:v>
                </c:pt>
                <c:pt idx="2108">
                  <c:v>54290</c:v>
                </c:pt>
                <c:pt idx="2109">
                  <c:v>54297</c:v>
                </c:pt>
                <c:pt idx="2110">
                  <c:v>54304</c:v>
                </c:pt>
                <c:pt idx="2111">
                  <c:v>54311</c:v>
                </c:pt>
                <c:pt idx="2112">
                  <c:v>54318</c:v>
                </c:pt>
                <c:pt idx="2113">
                  <c:v>54325</c:v>
                </c:pt>
                <c:pt idx="2114">
                  <c:v>54332</c:v>
                </c:pt>
                <c:pt idx="2115">
                  <c:v>54339</c:v>
                </c:pt>
                <c:pt idx="2116">
                  <c:v>54346</c:v>
                </c:pt>
                <c:pt idx="2117">
                  <c:v>54353</c:v>
                </c:pt>
                <c:pt idx="2118">
                  <c:v>54360</c:v>
                </c:pt>
                <c:pt idx="2119">
                  <c:v>54367</c:v>
                </c:pt>
                <c:pt idx="2120">
                  <c:v>54374</c:v>
                </c:pt>
                <c:pt idx="2121">
                  <c:v>54381</c:v>
                </c:pt>
                <c:pt idx="2122">
                  <c:v>54389</c:v>
                </c:pt>
                <c:pt idx="2123">
                  <c:v>54395</c:v>
                </c:pt>
                <c:pt idx="2124">
                  <c:v>54402</c:v>
                </c:pt>
                <c:pt idx="2125">
                  <c:v>54409</c:v>
                </c:pt>
                <c:pt idx="2126">
                  <c:v>54416</c:v>
                </c:pt>
                <c:pt idx="2127">
                  <c:v>54423</c:v>
                </c:pt>
                <c:pt idx="2128">
                  <c:v>54430</c:v>
                </c:pt>
                <c:pt idx="2129">
                  <c:v>54437</c:v>
                </c:pt>
                <c:pt idx="2130">
                  <c:v>54444</c:v>
                </c:pt>
                <c:pt idx="2131">
                  <c:v>54451</c:v>
                </c:pt>
                <c:pt idx="2132">
                  <c:v>54458</c:v>
                </c:pt>
                <c:pt idx="2133">
                  <c:v>54465</c:v>
                </c:pt>
                <c:pt idx="2134">
                  <c:v>54472</c:v>
                </c:pt>
                <c:pt idx="2135">
                  <c:v>54479</c:v>
                </c:pt>
                <c:pt idx="2136">
                  <c:v>54486</c:v>
                </c:pt>
                <c:pt idx="2137">
                  <c:v>54493</c:v>
                </c:pt>
                <c:pt idx="2138">
                  <c:v>54500</c:v>
                </c:pt>
                <c:pt idx="2139">
                  <c:v>54507</c:v>
                </c:pt>
                <c:pt idx="2140">
                  <c:v>54514</c:v>
                </c:pt>
                <c:pt idx="2141">
                  <c:v>54521</c:v>
                </c:pt>
                <c:pt idx="2142">
                  <c:v>54528</c:v>
                </c:pt>
                <c:pt idx="2143">
                  <c:v>54535</c:v>
                </c:pt>
                <c:pt idx="2144">
                  <c:v>54542</c:v>
                </c:pt>
                <c:pt idx="2145">
                  <c:v>54549</c:v>
                </c:pt>
                <c:pt idx="2146">
                  <c:v>54556</c:v>
                </c:pt>
                <c:pt idx="2147">
                  <c:v>54563</c:v>
                </c:pt>
                <c:pt idx="2148">
                  <c:v>54570</c:v>
                </c:pt>
                <c:pt idx="2149">
                  <c:v>54577</c:v>
                </c:pt>
                <c:pt idx="2150">
                  <c:v>54584</c:v>
                </c:pt>
                <c:pt idx="2151">
                  <c:v>54591</c:v>
                </c:pt>
                <c:pt idx="2152">
                  <c:v>54598</c:v>
                </c:pt>
                <c:pt idx="2153">
                  <c:v>54605</c:v>
                </c:pt>
                <c:pt idx="2154">
                  <c:v>54612</c:v>
                </c:pt>
                <c:pt idx="2155">
                  <c:v>54619</c:v>
                </c:pt>
                <c:pt idx="2156">
                  <c:v>54626</c:v>
                </c:pt>
                <c:pt idx="2157">
                  <c:v>54633</c:v>
                </c:pt>
                <c:pt idx="2158">
                  <c:v>54640</c:v>
                </c:pt>
                <c:pt idx="2159">
                  <c:v>54647</c:v>
                </c:pt>
                <c:pt idx="2160">
                  <c:v>54654</c:v>
                </c:pt>
                <c:pt idx="2161">
                  <c:v>54661</c:v>
                </c:pt>
                <c:pt idx="2162">
                  <c:v>54668</c:v>
                </c:pt>
                <c:pt idx="2163">
                  <c:v>54675</c:v>
                </c:pt>
                <c:pt idx="2164">
                  <c:v>54682</c:v>
                </c:pt>
                <c:pt idx="2165">
                  <c:v>54689</c:v>
                </c:pt>
                <c:pt idx="2166">
                  <c:v>54696</c:v>
                </c:pt>
                <c:pt idx="2167">
                  <c:v>54703</c:v>
                </c:pt>
                <c:pt idx="2168">
                  <c:v>54710</c:v>
                </c:pt>
                <c:pt idx="2169">
                  <c:v>54717</c:v>
                </c:pt>
                <c:pt idx="2170">
                  <c:v>54724</c:v>
                </c:pt>
                <c:pt idx="2171">
                  <c:v>54731</c:v>
                </c:pt>
                <c:pt idx="2172">
                  <c:v>54739</c:v>
                </c:pt>
                <c:pt idx="2173">
                  <c:v>54745</c:v>
                </c:pt>
                <c:pt idx="2174">
                  <c:v>54753</c:v>
                </c:pt>
                <c:pt idx="2175">
                  <c:v>54759</c:v>
                </c:pt>
                <c:pt idx="2176">
                  <c:v>54766</c:v>
                </c:pt>
                <c:pt idx="2177">
                  <c:v>54773</c:v>
                </c:pt>
                <c:pt idx="2178">
                  <c:v>54780</c:v>
                </c:pt>
                <c:pt idx="2179">
                  <c:v>54792</c:v>
                </c:pt>
                <c:pt idx="2180">
                  <c:v>54795</c:v>
                </c:pt>
                <c:pt idx="2181">
                  <c:v>54802</c:v>
                </c:pt>
                <c:pt idx="2182">
                  <c:v>54809</c:v>
                </c:pt>
                <c:pt idx="2183">
                  <c:v>54816</c:v>
                </c:pt>
                <c:pt idx="2184">
                  <c:v>54823</c:v>
                </c:pt>
                <c:pt idx="2185">
                  <c:v>54830</c:v>
                </c:pt>
                <c:pt idx="2186">
                  <c:v>54837</c:v>
                </c:pt>
                <c:pt idx="2187">
                  <c:v>54844</c:v>
                </c:pt>
                <c:pt idx="2188">
                  <c:v>54851</c:v>
                </c:pt>
                <c:pt idx="2189">
                  <c:v>54858</c:v>
                </c:pt>
                <c:pt idx="2190">
                  <c:v>54865</c:v>
                </c:pt>
                <c:pt idx="2191">
                  <c:v>54872</c:v>
                </c:pt>
                <c:pt idx="2192">
                  <c:v>54879</c:v>
                </c:pt>
                <c:pt idx="2193">
                  <c:v>54890</c:v>
                </c:pt>
                <c:pt idx="2194">
                  <c:v>54893</c:v>
                </c:pt>
                <c:pt idx="2195">
                  <c:v>54900</c:v>
                </c:pt>
                <c:pt idx="2196">
                  <c:v>54907</c:v>
                </c:pt>
                <c:pt idx="2197">
                  <c:v>54914</c:v>
                </c:pt>
                <c:pt idx="2198">
                  <c:v>54921</c:v>
                </c:pt>
                <c:pt idx="2199">
                  <c:v>54928</c:v>
                </c:pt>
                <c:pt idx="2200">
                  <c:v>54935</c:v>
                </c:pt>
                <c:pt idx="2201">
                  <c:v>54942</c:v>
                </c:pt>
                <c:pt idx="2202">
                  <c:v>54949</c:v>
                </c:pt>
                <c:pt idx="2203">
                  <c:v>54956</c:v>
                </c:pt>
                <c:pt idx="2204">
                  <c:v>54963</c:v>
                </c:pt>
                <c:pt idx="2205">
                  <c:v>54970</c:v>
                </c:pt>
                <c:pt idx="2206">
                  <c:v>54977</c:v>
                </c:pt>
                <c:pt idx="2207">
                  <c:v>54984</c:v>
                </c:pt>
                <c:pt idx="2208">
                  <c:v>54991</c:v>
                </c:pt>
                <c:pt idx="2209">
                  <c:v>54998</c:v>
                </c:pt>
                <c:pt idx="2210">
                  <c:v>55005</c:v>
                </c:pt>
                <c:pt idx="2211">
                  <c:v>55012</c:v>
                </c:pt>
                <c:pt idx="2212">
                  <c:v>55019</c:v>
                </c:pt>
                <c:pt idx="2213">
                  <c:v>55026</c:v>
                </c:pt>
                <c:pt idx="2214">
                  <c:v>55033</c:v>
                </c:pt>
                <c:pt idx="2215">
                  <c:v>55040</c:v>
                </c:pt>
                <c:pt idx="2216">
                  <c:v>55047</c:v>
                </c:pt>
                <c:pt idx="2217">
                  <c:v>55054</c:v>
                </c:pt>
                <c:pt idx="2218">
                  <c:v>55061</c:v>
                </c:pt>
                <c:pt idx="2219">
                  <c:v>55068</c:v>
                </c:pt>
                <c:pt idx="2220">
                  <c:v>55075</c:v>
                </c:pt>
                <c:pt idx="2221">
                  <c:v>55082</c:v>
                </c:pt>
                <c:pt idx="2222">
                  <c:v>55089</c:v>
                </c:pt>
                <c:pt idx="2223">
                  <c:v>55096</c:v>
                </c:pt>
                <c:pt idx="2224">
                  <c:v>55106</c:v>
                </c:pt>
                <c:pt idx="2225">
                  <c:v>55110</c:v>
                </c:pt>
                <c:pt idx="2226">
                  <c:v>55117</c:v>
                </c:pt>
                <c:pt idx="2227">
                  <c:v>55124</c:v>
                </c:pt>
                <c:pt idx="2228">
                  <c:v>55131</c:v>
                </c:pt>
                <c:pt idx="2229">
                  <c:v>55138</c:v>
                </c:pt>
                <c:pt idx="2230">
                  <c:v>55145</c:v>
                </c:pt>
                <c:pt idx="2231">
                  <c:v>55152</c:v>
                </c:pt>
                <c:pt idx="2232">
                  <c:v>55159</c:v>
                </c:pt>
                <c:pt idx="2233">
                  <c:v>55166</c:v>
                </c:pt>
                <c:pt idx="2234">
                  <c:v>55173</c:v>
                </c:pt>
                <c:pt idx="2235">
                  <c:v>55180</c:v>
                </c:pt>
                <c:pt idx="2236">
                  <c:v>55187</c:v>
                </c:pt>
                <c:pt idx="2237">
                  <c:v>55194</c:v>
                </c:pt>
                <c:pt idx="2238">
                  <c:v>55201</c:v>
                </c:pt>
                <c:pt idx="2239">
                  <c:v>55208</c:v>
                </c:pt>
                <c:pt idx="2240">
                  <c:v>55215</c:v>
                </c:pt>
                <c:pt idx="2241">
                  <c:v>55222</c:v>
                </c:pt>
                <c:pt idx="2242">
                  <c:v>55229</c:v>
                </c:pt>
                <c:pt idx="2243">
                  <c:v>55236</c:v>
                </c:pt>
                <c:pt idx="2244">
                  <c:v>55247</c:v>
                </c:pt>
                <c:pt idx="2245">
                  <c:v>55250</c:v>
                </c:pt>
                <c:pt idx="2246">
                  <c:v>55257</c:v>
                </c:pt>
                <c:pt idx="2247">
                  <c:v>55264</c:v>
                </c:pt>
                <c:pt idx="2248">
                  <c:v>55271</c:v>
                </c:pt>
                <c:pt idx="2249">
                  <c:v>55278</c:v>
                </c:pt>
                <c:pt idx="2250">
                  <c:v>55285</c:v>
                </c:pt>
                <c:pt idx="2251">
                  <c:v>55292</c:v>
                </c:pt>
                <c:pt idx="2252">
                  <c:v>55299</c:v>
                </c:pt>
                <c:pt idx="2253">
                  <c:v>55306</c:v>
                </c:pt>
                <c:pt idx="2254">
                  <c:v>55313</c:v>
                </c:pt>
                <c:pt idx="2255">
                  <c:v>55320</c:v>
                </c:pt>
                <c:pt idx="2256">
                  <c:v>55327</c:v>
                </c:pt>
                <c:pt idx="2257">
                  <c:v>55334</c:v>
                </c:pt>
                <c:pt idx="2258">
                  <c:v>55341</c:v>
                </c:pt>
                <c:pt idx="2259">
                  <c:v>55348</c:v>
                </c:pt>
                <c:pt idx="2260">
                  <c:v>55355</c:v>
                </c:pt>
                <c:pt idx="2261">
                  <c:v>55362</c:v>
                </c:pt>
                <c:pt idx="2262">
                  <c:v>55369</c:v>
                </c:pt>
                <c:pt idx="2263">
                  <c:v>55376</c:v>
                </c:pt>
                <c:pt idx="2264">
                  <c:v>55383</c:v>
                </c:pt>
                <c:pt idx="2265">
                  <c:v>55390</c:v>
                </c:pt>
                <c:pt idx="2266">
                  <c:v>55397</c:v>
                </c:pt>
                <c:pt idx="2267">
                  <c:v>55404</c:v>
                </c:pt>
                <c:pt idx="2268">
                  <c:v>55411</c:v>
                </c:pt>
                <c:pt idx="2269">
                  <c:v>55418</c:v>
                </c:pt>
                <c:pt idx="2270">
                  <c:v>55425</c:v>
                </c:pt>
                <c:pt idx="2271">
                  <c:v>55432</c:v>
                </c:pt>
                <c:pt idx="2272">
                  <c:v>55439</c:v>
                </c:pt>
                <c:pt idx="2273">
                  <c:v>55446</c:v>
                </c:pt>
                <c:pt idx="2274">
                  <c:v>55453</c:v>
                </c:pt>
                <c:pt idx="2275">
                  <c:v>55460</c:v>
                </c:pt>
                <c:pt idx="2276">
                  <c:v>55470</c:v>
                </c:pt>
                <c:pt idx="2277">
                  <c:v>55474</c:v>
                </c:pt>
                <c:pt idx="2278">
                  <c:v>55481</c:v>
                </c:pt>
                <c:pt idx="2279">
                  <c:v>55488</c:v>
                </c:pt>
                <c:pt idx="2280">
                  <c:v>55495</c:v>
                </c:pt>
                <c:pt idx="2281">
                  <c:v>55502</c:v>
                </c:pt>
                <c:pt idx="2282">
                  <c:v>55509</c:v>
                </c:pt>
                <c:pt idx="2283">
                  <c:v>55516</c:v>
                </c:pt>
                <c:pt idx="2284">
                  <c:v>55523</c:v>
                </c:pt>
                <c:pt idx="2285">
                  <c:v>55530</c:v>
                </c:pt>
                <c:pt idx="2286">
                  <c:v>55537</c:v>
                </c:pt>
                <c:pt idx="2287">
                  <c:v>55544</c:v>
                </c:pt>
                <c:pt idx="2288">
                  <c:v>55551</c:v>
                </c:pt>
                <c:pt idx="2289">
                  <c:v>55558</c:v>
                </c:pt>
                <c:pt idx="2290">
                  <c:v>55565</c:v>
                </c:pt>
                <c:pt idx="2291">
                  <c:v>55572</c:v>
                </c:pt>
                <c:pt idx="2292">
                  <c:v>55579</c:v>
                </c:pt>
                <c:pt idx="2293">
                  <c:v>55586</c:v>
                </c:pt>
                <c:pt idx="2294">
                  <c:v>55593</c:v>
                </c:pt>
                <c:pt idx="2295">
                  <c:v>55600</c:v>
                </c:pt>
                <c:pt idx="2296">
                  <c:v>55607</c:v>
                </c:pt>
                <c:pt idx="2297">
                  <c:v>55614</c:v>
                </c:pt>
                <c:pt idx="2298">
                  <c:v>55621</c:v>
                </c:pt>
                <c:pt idx="2299">
                  <c:v>55632</c:v>
                </c:pt>
                <c:pt idx="2300">
                  <c:v>55635</c:v>
                </c:pt>
                <c:pt idx="2301">
                  <c:v>55642</c:v>
                </c:pt>
                <c:pt idx="2302">
                  <c:v>55649</c:v>
                </c:pt>
                <c:pt idx="2303">
                  <c:v>55656</c:v>
                </c:pt>
                <c:pt idx="2304">
                  <c:v>55663</c:v>
                </c:pt>
                <c:pt idx="2305">
                  <c:v>55670</c:v>
                </c:pt>
                <c:pt idx="2306">
                  <c:v>55677</c:v>
                </c:pt>
                <c:pt idx="2307">
                  <c:v>55684</c:v>
                </c:pt>
                <c:pt idx="2308">
                  <c:v>55691</c:v>
                </c:pt>
                <c:pt idx="2309">
                  <c:v>55698</c:v>
                </c:pt>
                <c:pt idx="2310">
                  <c:v>55705</c:v>
                </c:pt>
                <c:pt idx="2311">
                  <c:v>55712</c:v>
                </c:pt>
                <c:pt idx="2312">
                  <c:v>55719</c:v>
                </c:pt>
                <c:pt idx="2313">
                  <c:v>55726</c:v>
                </c:pt>
                <c:pt idx="2314">
                  <c:v>55733</c:v>
                </c:pt>
                <c:pt idx="2315">
                  <c:v>55740</c:v>
                </c:pt>
                <c:pt idx="2316">
                  <c:v>55747</c:v>
                </c:pt>
                <c:pt idx="2317">
                  <c:v>55754</c:v>
                </c:pt>
                <c:pt idx="2318">
                  <c:v>55761</c:v>
                </c:pt>
                <c:pt idx="2319">
                  <c:v>55768</c:v>
                </c:pt>
                <c:pt idx="2320">
                  <c:v>55775</c:v>
                </c:pt>
                <c:pt idx="2321">
                  <c:v>55782</c:v>
                </c:pt>
                <c:pt idx="2322">
                  <c:v>55789</c:v>
                </c:pt>
                <c:pt idx="2323">
                  <c:v>55796</c:v>
                </c:pt>
                <c:pt idx="2324">
                  <c:v>55803</c:v>
                </c:pt>
                <c:pt idx="2325">
                  <c:v>55810</c:v>
                </c:pt>
                <c:pt idx="2326">
                  <c:v>55817</c:v>
                </c:pt>
                <c:pt idx="2327">
                  <c:v>55824</c:v>
                </c:pt>
                <c:pt idx="2328">
                  <c:v>55831</c:v>
                </c:pt>
                <c:pt idx="2329">
                  <c:v>55838</c:v>
                </c:pt>
                <c:pt idx="2330">
                  <c:v>55845</c:v>
                </c:pt>
                <c:pt idx="2331">
                  <c:v>55852</c:v>
                </c:pt>
                <c:pt idx="2332">
                  <c:v>55859</c:v>
                </c:pt>
                <c:pt idx="2333">
                  <c:v>55866</c:v>
                </c:pt>
                <c:pt idx="2334">
                  <c:v>55873</c:v>
                </c:pt>
                <c:pt idx="2335">
                  <c:v>55884</c:v>
                </c:pt>
                <c:pt idx="2336">
                  <c:v>55891</c:v>
                </c:pt>
                <c:pt idx="2337">
                  <c:v>55898</c:v>
                </c:pt>
                <c:pt idx="2338">
                  <c:v>55905</c:v>
                </c:pt>
                <c:pt idx="2339">
                  <c:v>55912</c:v>
                </c:pt>
                <c:pt idx="2340">
                  <c:v>55919</c:v>
                </c:pt>
                <c:pt idx="2341">
                  <c:v>55926</c:v>
                </c:pt>
                <c:pt idx="2342">
                  <c:v>55933</c:v>
                </c:pt>
                <c:pt idx="2343">
                  <c:v>55940</c:v>
                </c:pt>
                <c:pt idx="2344">
                  <c:v>55947</c:v>
                </c:pt>
                <c:pt idx="2345">
                  <c:v>55954</c:v>
                </c:pt>
                <c:pt idx="2346">
                  <c:v>55961</c:v>
                </c:pt>
                <c:pt idx="2347">
                  <c:v>55968</c:v>
                </c:pt>
                <c:pt idx="2348">
                  <c:v>55975</c:v>
                </c:pt>
                <c:pt idx="2349">
                  <c:v>55984</c:v>
                </c:pt>
                <c:pt idx="2350">
                  <c:v>55991</c:v>
                </c:pt>
                <c:pt idx="2351">
                  <c:v>55998</c:v>
                </c:pt>
                <c:pt idx="2352">
                  <c:v>56005</c:v>
                </c:pt>
                <c:pt idx="2353">
                  <c:v>56012</c:v>
                </c:pt>
                <c:pt idx="2354">
                  <c:v>56019</c:v>
                </c:pt>
                <c:pt idx="2355">
                  <c:v>56026</c:v>
                </c:pt>
                <c:pt idx="2356">
                  <c:v>56033</c:v>
                </c:pt>
                <c:pt idx="2357">
                  <c:v>56040</c:v>
                </c:pt>
                <c:pt idx="2358">
                  <c:v>56047</c:v>
                </c:pt>
                <c:pt idx="2359">
                  <c:v>56054</c:v>
                </c:pt>
                <c:pt idx="2360">
                  <c:v>56061</c:v>
                </c:pt>
                <c:pt idx="2361">
                  <c:v>56068</c:v>
                </c:pt>
                <c:pt idx="2362">
                  <c:v>56075</c:v>
                </c:pt>
                <c:pt idx="2363">
                  <c:v>56082</c:v>
                </c:pt>
                <c:pt idx="2364">
                  <c:v>56089</c:v>
                </c:pt>
                <c:pt idx="2365">
                  <c:v>56096</c:v>
                </c:pt>
                <c:pt idx="2366">
                  <c:v>56103</c:v>
                </c:pt>
                <c:pt idx="2367">
                  <c:v>56110</c:v>
                </c:pt>
                <c:pt idx="2368">
                  <c:v>56117</c:v>
                </c:pt>
                <c:pt idx="2369">
                  <c:v>56124</c:v>
                </c:pt>
                <c:pt idx="2370">
                  <c:v>56131</c:v>
                </c:pt>
                <c:pt idx="2371">
                  <c:v>56138</c:v>
                </c:pt>
                <c:pt idx="2372">
                  <c:v>56145</c:v>
                </c:pt>
                <c:pt idx="2373">
                  <c:v>56152</c:v>
                </c:pt>
                <c:pt idx="2374">
                  <c:v>56159</c:v>
                </c:pt>
                <c:pt idx="2375">
                  <c:v>56166</c:v>
                </c:pt>
                <c:pt idx="2376">
                  <c:v>56173</c:v>
                </c:pt>
                <c:pt idx="2377">
                  <c:v>56180</c:v>
                </c:pt>
                <c:pt idx="2378">
                  <c:v>56187</c:v>
                </c:pt>
                <c:pt idx="2379">
                  <c:v>56194</c:v>
                </c:pt>
                <c:pt idx="2380">
                  <c:v>56201</c:v>
                </c:pt>
                <c:pt idx="2381">
                  <c:v>56208</c:v>
                </c:pt>
                <c:pt idx="2382">
                  <c:v>56216</c:v>
                </c:pt>
                <c:pt idx="2383">
                  <c:v>56222</c:v>
                </c:pt>
                <c:pt idx="2384">
                  <c:v>56229</c:v>
                </c:pt>
                <c:pt idx="2385">
                  <c:v>56236</c:v>
                </c:pt>
                <c:pt idx="2386">
                  <c:v>56247</c:v>
                </c:pt>
                <c:pt idx="2387">
                  <c:v>56251</c:v>
                </c:pt>
                <c:pt idx="2388">
                  <c:v>56257</c:v>
                </c:pt>
                <c:pt idx="2389">
                  <c:v>56264</c:v>
                </c:pt>
                <c:pt idx="2390">
                  <c:v>56271</c:v>
                </c:pt>
                <c:pt idx="2391">
                  <c:v>56278</c:v>
                </c:pt>
                <c:pt idx="2392">
                  <c:v>56285</c:v>
                </c:pt>
                <c:pt idx="2393">
                  <c:v>56292</c:v>
                </c:pt>
                <c:pt idx="2394">
                  <c:v>56299</c:v>
                </c:pt>
                <c:pt idx="2395">
                  <c:v>56306</c:v>
                </c:pt>
                <c:pt idx="2396">
                  <c:v>56313</c:v>
                </c:pt>
                <c:pt idx="2397">
                  <c:v>56320</c:v>
                </c:pt>
                <c:pt idx="2398">
                  <c:v>56327</c:v>
                </c:pt>
                <c:pt idx="2399">
                  <c:v>56334</c:v>
                </c:pt>
                <c:pt idx="2400">
                  <c:v>56341</c:v>
                </c:pt>
                <c:pt idx="2401">
                  <c:v>56348</c:v>
                </c:pt>
                <c:pt idx="2402">
                  <c:v>56355</c:v>
                </c:pt>
                <c:pt idx="2403">
                  <c:v>56362</c:v>
                </c:pt>
                <c:pt idx="2404">
                  <c:v>56369</c:v>
                </c:pt>
                <c:pt idx="2405">
                  <c:v>56376</c:v>
                </c:pt>
                <c:pt idx="2406">
                  <c:v>56383</c:v>
                </c:pt>
                <c:pt idx="2407">
                  <c:v>56390</c:v>
                </c:pt>
                <c:pt idx="2408">
                  <c:v>56397</c:v>
                </c:pt>
                <c:pt idx="2409">
                  <c:v>56404</c:v>
                </c:pt>
                <c:pt idx="2410">
                  <c:v>56411</c:v>
                </c:pt>
                <c:pt idx="2411">
                  <c:v>56418</c:v>
                </c:pt>
                <c:pt idx="2412">
                  <c:v>56425</c:v>
                </c:pt>
                <c:pt idx="2413">
                  <c:v>56432</c:v>
                </c:pt>
                <c:pt idx="2414">
                  <c:v>56439</c:v>
                </c:pt>
                <c:pt idx="2415">
                  <c:v>56446</c:v>
                </c:pt>
                <c:pt idx="2416">
                  <c:v>56453</c:v>
                </c:pt>
                <c:pt idx="2417">
                  <c:v>56460</c:v>
                </c:pt>
                <c:pt idx="2418">
                  <c:v>56467</c:v>
                </c:pt>
                <c:pt idx="2419">
                  <c:v>56474</c:v>
                </c:pt>
                <c:pt idx="2420">
                  <c:v>56481</c:v>
                </c:pt>
                <c:pt idx="2421">
                  <c:v>56488</c:v>
                </c:pt>
                <c:pt idx="2422">
                  <c:v>56495</c:v>
                </c:pt>
                <c:pt idx="2423">
                  <c:v>56502</c:v>
                </c:pt>
                <c:pt idx="2424">
                  <c:v>56509</c:v>
                </c:pt>
                <c:pt idx="2425">
                  <c:v>56516</c:v>
                </c:pt>
                <c:pt idx="2426">
                  <c:v>56523</c:v>
                </c:pt>
                <c:pt idx="2427">
                  <c:v>56530</c:v>
                </c:pt>
                <c:pt idx="2428">
                  <c:v>56537</c:v>
                </c:pt>
                <c:pt idx="2429">
                  <c:v>56544</c:v>
                </c:pt>
                <c:pt idx="2430">
                  <c:v>56551</c:v>
                </c:pt>
                <c:pt idx="2431">
                  <c:v>56558</c:v>
                </c:pt>
                <c:pt idx="2432">
                  <c:v>56565</c:v>
                </c:pt>
                <c:pt idx="2433">
                  <c:v>56572</c:v>
                </c:pt>
                <c:pt idx="2434">
                  <c:v>56580</c:v>
                </c:pt>
                <c:pt idx="2435">
                  <c:v>56586</c:v>
                </c:pt>
                <c:pt idx="2436">
                  <c:v>56593</c:v>
                </c:pt>
                <c:pt idx="2437">
                  <c:v>56600</c:v>
                </c:pt>
                <c:pt idx="2438">
                  <c:v>56607</c:v>
                </c:pt>
                <c:pt idx="2439">
                  <c:v>56614</c:v>
                </c:pt>
                <c:pt idx="2440">
                  <c:v>56621</c:v>
                </c:pt>
                <c:pt idx="2441">
                  <c:v>56628</c:v>
                </c:pt>
                <c:pt idx="2442">
                  <c:v>56635</c:v>
                </c:pt>
                <c:pt idx="2443">
                  <c:v>56642</c:v>
                </c:pt>
                <c:pt idx="2444">
                  <c:v>56649</c:v>
                </c:pt>
                <c:pt idx="2445">
                  <c:v>56656</c:v>
                </c:pt>
                <c:pt idx="2446">
                  <c:v>56663</c:v>
                </c:pt>
                <c:pt idx="2447">
                  <c:v>56670</c:v>
                </c:pt>
                <c:pt idx="2448">
                  <c:v>56677</c:v>
                </c:pt>
                <c:pt idx="2449">
                  <c:v>56684</c:v>
                </c:pt>
                <c:pt idx="2450">
                  <c:v>56691</c:v>
                </c:pt>
                <c:pt idx="2451">
                  <c:v>56698</c:v>
                </c:pt>
                <c:pt idx="2452">
                  <c:v>56705</c:v>
                </c:pt>
                <c:pt idx="2453">
                  <c:v>56712</c:v>
                </c:pt>
                <c:pt idx="2454">
                  <c:v>56719</c:v>
                </c:pt>
                <c:pt idx="2455">
                  <c:v>56726</c:v>
                </c:pt>
                <c:pt idx="2456">
                  <c:v>56733</c:v>
                </c:pt>
                <c:pt idx="2457">
                  <c:v>56740</c:v>
                </c:pt>
                <c:pt idx="2458">
                  <c:v>56747</c:v>
                </c:pt>
                <c:pt idx="2459">
                  <c:v>56754</c:v>
                </c:pt>
                <c:pt idx="2460">
                  <c:v>56761</c:v>
                </c:pt>
                <c:pt idx="2461">
                  <c:v>56768</c:v>
                </c:pt>
                <c:pt idx="2462">
                  <c:v>56775</c:v>
                </c:pt>
                <c:pt idx="2463">
                  <c:v>56782</c:v>
                </c:pt>
                <c:pt idx="2464">
                  <c:v>56789</c:v>
                </c:pt>
                <c:pt idx="2465">
                  <c:v>56796</c:v>
                </c:pt>
                <c:pt idx="2466">
                  <c:v>56803</c:v>
                </c:pt>
                <c:pt idx="2467">
                  <c:v>56810</c:v>
                </c:pt>
                <c:pt idx="2468">
                  <c:v>56817</c:v>
                </c:pt>
                <c:pt idx="2469">
                  <c:v>56824</c:v>
                </c:pt>
                <c:pt idx="2470">
                  <c:v>56831</c:v>
                </c:pt>
                <c:pt idx="2471">
                  <c:v>56838</c:v>
                </c:pt>
                <c:pt idx="2472">
                  <c:v>56845</c:v>
                </c:pt>
                <c:pt idx="2473">
                  <c:v>56852</c:v>
                </c:pt>
                <c:pt idx="2474">
                  <c:v>56859</c:v>
                </c:pt>
                <c:pt idx="2475">
                  <c:v>56866</c:v>
                </c:pt>
                <c:pt idx="2476">
                  <c:v>56873</c:v>
                </c:pt>
                <c:pt idx="2477">
                  <c:v>56880</c:v>
                </c:pt>
                <c:pt idx="2478">
                  <c:v>56887</c:v>
                </c:pt>
                <c:pt idx="2479">
                  <c:v>56894</c:v>
                </c:pt>
                <c:pt idx="2480">
                  <c:v>56901</c:v>
                </c:pt>
                <c:pt idx="2481">
                  <c:v>56908</c:v>
                </c:pt>
                <c:pt idx="2482">
                  <c:v>56915</c:v>
                </c:pt>
                <c:pt idx="2483">
                  <c:v>56922</c:v>
                </c:pt>
                <c:pt idx="2484">
                  <c:v>56930</c:v>
                </c:pt>
                <c:pt idx="2485">
                  <c:v>56936</c:v>
                </c:pt>
                <c:pt idx="2486">
                  <c:v>56944</c:v>
                </c:pt>
                <c:pt idx="2487">
                  <c:v>56950</c:v>
                </c:pt>
                <c:pt idx="2488">
                  <c:v>56957</c:v>
                </c:pt>
                <c:pt idx="2489">
                  <c:v>56964</c:v>
                </c:pt>
                <c:pt idx="2490">
                  <c:v>56971</c:v>
                </c:pt>
                <c:pt idx="2491">
                  <c:v>56983</c:v>
                </c:pt>
                <c:pt idx="2492">
                  <c:v>56986</c:v>
                </c:pt>
                <c:pt idx="2493">
                  <c:v>56993</c:v>
                </c:pt>
                <c:pt idx="2494">
                  <c:v>57000</c:v>
                </c:pt>
                <c:pt idx="2495">
                  <c:v>57007</c:v>
                </c:pt>
                <c:pt idx="2496">
                  <c:v>57014</c:v>
                </c:pt>
                <c:pt idx="2497">
                  <c:v>57021</c:v>
                </c:pt>
                <c:pt idx="2498">
                  <c:v>57028</c:v>
                </c:pt>
                <c:pt idx="2499">
                  <c:v>57035</c:v>
                </c:pt>
                <c:pt idx="2500">
                  <c:v>57042</c:v>
                </c:pt>
                <c:pt idx="2501">
                  <c:v>57049</c:v>
                </c:pt>
                <c:pt idx="2502">
                  <c:v>57056</c:v>
                </c:pt>
                <c:pt idx="2503">
                  <c:v>57063</c:v>
                </c:pt>
                <c:pt idx="2504">
                  <c:v>57074</c:v>
                </c:pt>
                <c:pt idx="2505">
                  <c:v>57077</c:v>
                </c:pt>
                <c:pt idx="2506">
                  <c:v>57084</c:v>
                </c:pt>
                <c:pt idx="2507">
                  <c:v>57091</c:v>
                </c:pt>
                <c:pt idx="2508">
                  <c:v>57098</c:v>
                </c:pt>
                <c:pt idx="2509">
                  <c:v>57105</c:v>
                </c:pt>
                <c:pt idx="2510">
                  <c:v>57112</c:v>
                </c:pt>
                <c:pt idx="2511">
                  <c:v>57119</c:v>
                </c:pt>
                <c:pt idx="2512">
                  <c:v>57126</c:v>
                </c:pt>
                <c:pt idx="2513">
                  <c:v>57133</c:v>
                </c:pt>
                <c:pt idx="2514">
                  <c:v>57140</c:v>
                </c:pt>
                <c:pt idx="2515">
                  <c:v>57147</c:v>
                </c:pt>
                <c:pt idx="2516">
                  <c:v>57154</c:v>
                </c:pt>
                <c:pt idx="2517">
                  <c:v>57161</c:v>
                </c:pt>
                <c:pt idx="2518">
                  <c:v>57168</c:v>
                </c:pt>
                <c:pt idx="2519">
                  <c:v>57175</c:v>
                </c:pt>
                <c:pt idx="2520">
                  <c:v>57182</c:v>
                </c:pt>
                <c:pt idx="2521">
                  <c:v>57189</c:v>
                </c:pt>
                <c:pt idx="2522">
                  <c:v>57196</c:v>
                </c:pt>
                <c:pt idx="2523">
                  <c:v>57203</c:v>
                </c:pt>
                <c:pt idx="2524">
                  <c:v>57210</c:v>
                </c:pt>
                <c:pt idx="2525">
                  <c:v>57217</c:v>
                </c:pt>
                <c:pt idx="2526">
                  <c:v>57224</c:v>
                </c:pt>
                <c:pt idx="2527">
                  <c:v>57231</c:v>
                </c:pt>
                <c:pt idx="2528">
                  <c:v>57238</c:v>
                </c:pt>
                <c:pt idx="2529">
                  <c:v>57245</c:v>
                </c:pt>
                <c:pt idx="2530">
                  <c:v>57252</c:v>
                </c:pt>
                <c:pt idx="2531">
                  <c:v>57259</c:v>
                </c:pt>
                <c:pt idx="2532">
                  <c:v>57266</c:v>
                </c:pt>
                <c:pt idx="2533">
                  <c:v>57273</c:v>
                </c:pt>
                <c:pt idx="2534">
                  <c:v>57280</c:v>
                </c:pt>
                <c:pt idx="2535">
                  <c:v>57287</c:v>
                </c:pt>
                <c:pt idx="2536">
                  <c:v>57297</c:v>
                </c:pt>
                <c:pt idx="2537">
                  <c:v>57301</c:v>
                </c:pt>
                <c:pt idx="2538">
                  <c:v>57308</c:v>
                </c:pt>
                <c:pt idx="2539">
                  <c:v>57315</c:v>
                </c:pt>
                <c:pt idx="2540">
                  <c:v>57322</c:v>
                </c:pt>
                <c:pt idx="2541">
                  <c:v>57329</c:v>
                </c:pt>
                <c:pt idx="2542">
                  <c:v>57336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57497</c:v>
                </c:pt>
                <c:pt idx="2566">
                  <c:v>57504</c:v>
                </c:pt>
                <c:pt idx="2567">
                  <c:v>57511</c:v>
                </c:pt>
                <c:pt idx="2568">
                  <c:v>57518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57710</c:v>
                </c:pt>
                <c:pt idx="2596">
                  <c:v>57717</c:v>
                </c:pt>
                <c:pt idx="2597">
                  <c:v>57724</c:v>
                </c:pt>
                <c:pt idx="2598">
                  <c:v>57732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57760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57837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57864</c:v>
                </c:pt>
                <c:pt idx="2618">
                  <c:v>57871</c:v>
                </c:pt>
                <c:pt idx="2619">
                  <c:v>57878</c:v>
                </c:pt>
                <c:pt idx="2620">
                  <c:v>57885</c:v>
                </c:pt>
                <c:pt idx="2621">
                  <c:v>57892</c:v>
                </c:pt>
                <c:pt idx="2622">
                  <c:v>57899</c:v>
                </c:pt>
                <c:pt idx="2623">
                  <c:v>57906</c:v>
                </c:pt>
                <c:pt idx="2624">
                  <c:v>57913</c:v>
                </c:pt>
                <c:pt idx="2625">
                  <c:v>57920</c:v>
                </c:pt>
                <c:pt idx="2626">
                  <c:v>57927</c:v>
                </c:pt>
                <c:pt idx="2627">
                  <c:v>57934</c:v>
                </c:pt>
                <c:pt idx="2628">
                  <c:v>57941</c:v>
                </c:pt>
                <c:pt idx="2629">
                  <c:v>57949</c:v>
                </c:pt>
                <c:pt idx="2630">
                  <c:v>57956</c:v>
                </c:pt>
                <c:pt idx="2631">
                  <c:v>57962</c:v>
                </c:pt>
                <c:pt idx="2632">
                  <c:v>57969</c:v>
                </c:pt>
                <c:pt idx="2633">
                  <c:v>57976</c:v>
                </c:pt>
                <c:pt idx="2634">
                  <c:v>57983</c:v>
                </c:pt>
                <c:pt idx="2635">
                  <c:v>57990</c:v>
                </c:pt>
                <c:pt idx="2636">
                  <c:v>57998</c:v>
                </c:pt>
                <c:pt idx="2637">
                  <c:v>58004</c:v>
                </c:pt>
                <c:pt idx="2638">
                  <c:v>58011</c:v>
                </c:pt>
                <c:pt idx="2639">
                  <c:v>58018</c:v>
                </c:pt>
                <c:pt idx="2640">
                  <c:v>58026</c:v>
                </c:pt>
                <c:pt idx="2641">
                  <c:v>58032</c:v>
                </c:pt>
                <c:pt idx="2642">
                  <c:v>58039</c:v>
                </c:pt>
                <c:pt idx="2643">
                  <c:v>58046</c:v>
                </c:pt>
                <c:pt idx="2644">
                  <c:v>58053</c:v>
                </c:pt>
                <c:pt idx="2645">
                  <c:v>58060</c:v>
                </c:pt>
                <c:pt idx="2646">
                  <c:v>58067</c:v>
                </c:pt>
                <c:pt idx="2647">
                  <c:v>58075</c:v>
                </c:pt>
                <c:pt idx="2648">
                  <c:v>58082</c:v>
                </c:pt>
                <c:pt idx="2649">
                  <c:v>58089</c:v>
                </c:pt>
                <c:pt idx="2650">
                  <c:v>58096</c:v>
                </c:pt>
                <c:pt idx="2651">
                  <c:v>58103</c:v>
                </c:pt>
                <c:pt idx="2652">
                  <c:v>58110</c:v>
                </c:pt>
                <c:pt idx="2653">
                  <c:v>58117</c:v>
                </c:pt>
                <c:pt idx="2654">
                  <c:v>58124</c:v>
                </c:pt>
                <c:pt idx="2655">
                  <c:v>58131</c:v>
                </c:pt>
                <c:pt idx="2656">
                  <c:v>58138</c:v>
                </c:pt>
                <c:pt idx="2657">
                  <c:v>58145</c:v>
                </c:pt>
                <c:pt idx="2658">
                  <c:v>58152</c:v>
                </c:pt>
                <c:pt idx="2659">
                  <c:v>58159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58196</c:v>
                </c:pt>
                <c:pt idx="2665">
                  <c:v>58203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58407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58438</c:v>
                </c:pt>
                <c:pt idx="2699">
                  <c:v>58442</c:v>
                </c:pt>
                <c:pt idx="2700">
                  <c:v>58448</c:v>
                </c:pt>
                <c:pt idx="2701">
                  <c:v>58455</c:v>
                </c:pt>
                <c:pt idx="2702">
                  <c:v>58462</c:v>
                </c:pt>
                <c:pt idx="2703">
                  <c:v>58469</c:v>
                </c:pt>
                <c:pt idx="2704">
                  <c:v>58476</c:v>
                </c:pt>
                <c:pt idx="2705">
                  <c:v>58483</c:v>
                </c:pt>
                <c:pt idx="2706">
                  <c:v>58490</c:v>
                </c:pt>
                <c:pt idx="2707">
                  <c:v>58497</c:v>
                </c:pt>
                <c:pt idx="2708">
                  <c:v>58504</c:v>
                </c:pt>
                <c:pt idx="2709">
                  <c:v>58511</c:v>
                </c:pt>
                <c:pt idx="2710">
                  <c:v>58518</c:v>
                </c:pt>
                <c:pt idx="2711">
                  <c:v>58525</c:v>
                </c:pt>
                <c:pt idx="2712">
                  <c:v>58532</c:v>
                </c:pt>
                <c:pt idx="2713">
                  <c:v>58539</c:v>
                </c:pt>
                <c:pt idx="2714">
                  <c:v>58546</c:v>
                </c:pt>
                <c:pt idx="2715">
                  <c:v>58553</c:v>
                </c:pt>
                <c:pt idx="2716">
                  <c:v>58560</c:v>
                </c:pt>
                <c:pt idx="2717">
                  <c:v>58567</c:v>
                </c:pt>
                <c:pt idx="2718">
                  <c:v>58574</c:v>
                </c:pt>
                <c:pt idx="2719">
                  <c:v>58581</c:v>
                </c:pt>
                <c:pt idx="2720">
                  <c:v>58588</c:v>
                </c:pt>
                <c:pt idx="2721">
                  <c:v>58595</c:v>
                </c:pt>
                <c:pt idx="2722">
                  <c:v>58602</c:v>
                </c:pt>
                <c:pt idx="2723">
                  <c:v>58609</c:v>
                </c:pt>
                <c:pt idx="2724">
                  <c:v>58616</c:v>
                </c:pt>
                <c:pt idx="2725">
                  <c:v>58623</c:v>
                </c:pt>
                <c:pt idx="2726">
                  <c:v>58630</c:v>
                </c:pt>
                <c:pt idx="2727">
                  <c:v>58637</c:v>
                </c:pt>
                <c:pt idx="2728">
                  <c:v>58644</c:v>
                </c:pt>
                <c:pt idx="2729">
                  <c:v>58651</c:v>
                </c:pt>
                <c:pt idx="2730">
                  <c:v>58658</c:v>
                </c:pt>
                <c:pt idx="2731">
                  <c:v>58665</c:v>
                </c:pt>
                <c:pt idx="2732">
                  <c:v>58672</c:v>
                </c:pt>
                <c:pt idx="2733">
                  <c:v>58679</c:v>
                </c:pt>
                <c:pt idx="2734">
                  <c:v>58686</c:v>
                </c:pt>
                <c:pt idx="2735">
                  <c:v>58693</c:v>
                </c:pt>
                <c:pt idx="2736">
                  <c:v>58700</c:v>
                </c:pt>
                <c:pt idx="2737">
                  <c:v>58707</c:v>
                </c:pt>
                <c:pt idx="2738">
                  <c:v>58714</c:v>
                </c:pt>
                <c:pt idx="2739">
                  <c:v>58721</c:v>
                </c:pt>
                <c:pt idx="2740">
                  <c:v>58728</c:v>
                </c:pt>
                <c:pt idx="2741">
                  <c:v>58735</c:v>
                </c:pt>
                <c:pt idx="2742">
                  <c:v>58742</c:v>
                </c:pt>
                <c:pt idx="2743">
                  <c:v>58749</c:v>
                </c:pt>
                <c:pt idx="2744">
                  <c:v>58757</c:v>
                </c:pt>
                <c:pt idx="2745">
                  <c:v>58763</c:v>
                </c:pt>
                <c:pt idx="2746">
                  <c:v>58771</c:v>
                </c:pt>
                <c:pt idx="2747">
                  <c:v>58777</c:v>
                </c:pt>
                <c:pt idx="2748">
                  <c:v>58784</c:v>
                </c:pt>
                <c:pt idx="2749">
                  <c:v>58791</c:v>
                </c:pt>
                <c:pt idx="2750">
                  <c:v>58798</c:v>
                </c:pt>
                <c:pt idx="2751">
                  <c:v>58810</c:v>
                </c:pt>
                <c:pt idx="2752">
                  <c:v>58813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58946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58981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59124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59177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59296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59345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59488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59681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59709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59901</c:v>
                </c:pt>
                <c:pt idx="2908">
                  <c:v>59908</c:v>
                </c:pt>
                <c:pt idx="2909">
                  <c:v>59915</c:v>
                </c:pt>
                <c:pt idx="2910">
                  <c:v>59923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59951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60034</c:v>
                </c:pt>
                <c:pt idx="2927">
                  <c:v>60041</c:v>
                </c:pt>
                <c:pt idx="2928">
                  <c:v>60049</c:v>
                </c:pt>
                <c:pt idx="2929">
                  <c:v>60055</c:v>
                </c:pt>
                <c:pt idx="2930">
                  <c:v>60062</c:v>
                </c:pt>
                <c:pt idx="2931">
                  <c:v>60069</c:v>
                </c:pt>
                <c:pt idx="2932">
                  <c:v>60076</c:v>
                </c:pt>
                <c:pt idx="2933">
                  <c:v>60083</c:v>
                </c:pt>
                <c:pt idx="2934">
                  <c:v>60090</c:v>
                </c:pt>
                <c:pt idx="2935">
                  <c:v>60097</c:v>
                </c:pt>
                <c:pt idx="2936">
                  <c:v>60104</c:v>
                </c:pt>
                <c:pt idx="2937">
                  <c:v>60111</c:v>
                </c:pt>
                <c:pt idx="2938">
                  <c:v>60118</c:v>
                </c:pt>
                <c:pt idx="2939">
                  <c:v>60125</c:v>
                </c:pt>
                <c:pt idx="2940">
                  <c:v>60132</c:v>
                </c:pt>
                <c:pt idx="2941">
                  <c:v>60140</c:v>
                </c:pt>
                <c:pt idx="2942">
                  <c:v>60147</c:v>
                </c:pt>
                <c:pt idx="2943">
                  <c:v>60153</c:v>
                </c:pt>
                <c:pt idx="2944">
                  <c:v>60160</c:v>
                </c:pt>
                <c:pt idx="2945">
                  <c:v>60167</c:v>
                </c:pt>
                <c:pt idx="2946">
                  <c:v>60174</c:v>
                </c:pt>
                <c:pt idx="2947">
                  <c:v>60181</c:v>
                </c:pt>
                <c:pt idx="2948">
                  <c:v>60189</c:v>
                </c:pt>
                <c:pt idx="2949">
                  <c:v>60195</c:v>
                </c:pt>
                <c:pt idx="2950">
                  <c:v>60202</c:v>
                </c:pt>
                <c:pt idx="2951">
                  <c:v>60209</c:v>
                </c:pt>
                <c:pt idx="2952">
                  <c:v>60216</c:v>
                </c:pt>
                <c:pt idx="2953">
                  <c:v>60223</c:v>
                </c:pt>
                <c:pt idx="2954">
                  <c:v>60230</c:v>
                </c:pt>
                <c:pt idx="2955">
                  <c:v>60237</c:v>
                </c:pt>
                <c:pt idx="2956">
                  <c:v>60244</c:v>
                </c:pt>
                <c:pt idx="2957">
                  <c:v>60251</c:v>
                </c:pt>
                <c:pt idx="2958">
                  <c:v>60258</c:v>
                </c:pt>
                <c:pt idx="2959">
                  <c:v>60267</c:v>
                </c:pt>
                <c:pt idx="2960">
                  <c:v>60274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60394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60598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60625</c:v>
                </c:pt>
                <c:pt idx="3011">
                  <c:v>60632</c:v>
                </c:pt>
                <c:pt idx="3012">
                  <c:v>60639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60772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60948</c:v>
                </c:pt>
                <c:pt idx="3057">
                  <c:v>60954</c:v>
                </c:pt>
                <c:pt idx="3058">
                  <c:v>60962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61001</c:v>
                </c:pt>
                <c:pt idx="3064">
                  <c:v>61004</c:v>
                </c:pt>
                <c:pt idx="3065">
                  <c:v>61011</c:v>
                </c:pt>
                <c:pt idx="3066">
                  <c:v>61018</c:v>
                </c:pt>
                <c:pt idx="3067">
                  <c:v>61025</c:v>
                </c:pt>
                <c:pt idx="3068">
                  <c:v>61032</c:v>
                </c:pt>
                <c:pt idx="3069">
                  <c:v>61039</c:v>
                </c:pt>
                <c:pt idx="3070">
                  <c:v>61046</c:v>
                </c:pt>
                <c:pt idx="3071">
                  <c:v>61053</c:v>
                </c:pt>
                <c:pt idx="3072">
                  <c:v>61060</c:v>
                </c:pt>
                <c:pt idx="3073">
                  <c:v>61067</c:v>
                </c:pt>
                <c:pt idx="3074">
                  <c:v>61074</c:v>
                </c:pt>
                <c:pt idx="3075">
                  <c:v>61081</c:v>
                </c:pt>
                <c:pt idx="3076">
                  <c:v>61092</c:v>
                </c:pt>
                <c:pt idx="3077">
                  <c:v>61095</c:v>
                </c:pt>
                <c:pt idx="3078">
                  <c:v>61102</c:v>
                </c:pt>
                <c:pt idx="3079">
                  <c:v>61109</c:v>
                </c:pt>
                <c:pt idx="3080">
                  <c:v>61116</c:v>
                </c:pt>
                <c:pt idx="3081">
                  <c:v>61123</c:v>
                </c:pt>
                <c:pt idx="3082">
                  <c:v>61130</c:v>
                </c:pt>
                <c:pt idx="3083">
                  <c:v>61137</c:v>
                </c:pt>
                <c:pt idx="3084">
                  <c:v>61144</c:v>
                </c:pt>
                <c:pt idx="3085">
                  <c:v>61151</c:v>
                </c:pt>
                <c:pt idx="3086">
                  <c:v>61158</c:v>
                </c:pt>
                <c:pt idx="3087">
                  <c:v>61165</c:v>
                </c:pt>
                <c:pt idx="3088">
                  <c:v>61172</c:v>
                </c:pt>
                <c:pt idx="3089">
                  <c:v>61179</c:v>
                </c:pt>
                <c:pt idx="3090">
                  <c:v>61186</c:v>
                </c:pt>
                <c:pt idx="3091">
                  <c:v>61193</c:v>
                </c:pt>
                <c:pt idx="3092">
                  <c:v>61200</c:v>
                </c:pt>
                <c:pt idx="3093">
                  <c:v>61207</c:v>
                </c:pt>
                <c:pt idx="3094">
                  <c:v>61214</c:v>
                </c:pt>
                <c:pt idx="3095">
                  <c:v>61221</c:v>
                </c:pt>
                <c:pt idx="3096">
                  <c:v>61228</c:v>
                </c:pt>
                <c:pt idx="3097">
                  <c:v>61235</c:v>
                </c:pt>
                <c:pt idx="3098">
                  <c:v>61242</c:v>
                </c:pt>
                <c:pt idx="3099">
                  <c:v>61249</c:v>
                </c:pt>
                <c:pt idx="3100">
                  <c:v>61256</c:v>
                </c:pt>
                <c:pt idx="3101">
                  <c:v>61263</c:v>
                </c:pt>
                <c:pt idx="3102">
                  <c:v>61270</c:v>
                </c:pt>
                <c:pt idx="3103">
                  <c:v>61277</c:v>
                </c:pt>
                <c:pt idx="3104">
                  <c:v>61284</c:v>
                </c:pt>
                <c:pt idx="3105">
                  <c:v>61291</c:v>
                </c:pt>
                <c:pt idx="3106">
                  <c:v>61298</c:v>
                </c:pt>
                <c:pt idx="3107">
                  <c:v>61305</c:v>
                </c:pt>
                <c:pt idx="3108">
                  <c:v>61315</c:v>
                </c:pt>
                <c:pt idx="3109">
                  <c:v>61319</c:v>
                </c:pt>
                <c:pt idx="3110">
                  <c:v>61326</c:v>
                </c:pt>
                <c:pt idx="3111">
                  <c:v>61333</c:v>
                </c:pt>
                <c:pt idx="3112">
                  <c:v>61340</c:v>
                </c:pt>
                <c:pt idx="3113">
                  <c:v>61347</c:v>
                </c:pt>
                <c:pt idx="3114">
                  <c:v>61354</c:v>
                </c:pt>
                <c:pt idx="3115">
                  <c:v>61361</c:v>
                </c:pt>
                <c:pt idx="3116">
                  <c:v>61368</c:v>
                </c:pt>
                <c:pt idx="3117">
                  <c:v>61375</c:v>
                </c:pt>
                <c:pt idx="3118">
                  <c:v>61382</c:v>
                </c:pt>
                <c:pt idx="3119">
                  <c:v>61389</c:v>
                </c:pt>
                <c:pt idx="3120">
                  <c:v>61396</c:v>
                </c:pt>
                <c:pt idx="3121">
                  <c:v>61403</c:v>
                </c:pt>
                <c:pt idx="3122">
                  <c:v>61410</c:v>
                </c:pt>
                <c:pt idx="3123">
                  <c:v>61417</c:v>
                </c:pt>
                <c:pt idx="3124">
                  <c:v>61424</c:v>
                </c:pt>
                <c:pt idx="3125">
                  <c:v>61431</c:v>
                </c:pt>
                <c:pt idx="3126">
                  <c:v>61438</c:v>
                </c:pt>
                <c:pt idx="3127">
                  <c:v>61445</c:v>
                </c:pt>
                <c:pt idx="3128">
                  <c:v>61452</c:v>
                </c:pt>
                <c:pt idx="3129">
                  <c:v>61459</c:v>
                </c:pt>
                <c:pt idx="3130">
                  <c:v>61466</c:v>
                </c:pt>
                <c:pt idx="3131">
                  <c:v>61477</c:v>
                </c:pt>
                <c:pt idx="3132">
                  <c:v>61480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61515</c:v>
                </c:pt>
                <c:pt idx="3138">
                  <c:v>61522</c:v>
                </c:pt>
                <c:pt idx="3139">
                  <c:v>61529</c:v>
                </c:pt>
                <c:pt idx="3140">
                  <c:v>61536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61728</c:v>
                </c:pt>
                <c:pt idx="3168">
                  <c:v>61735</c:v>
                </c:pt>
                <c:pt idx="3169">
                  <c:v>61742</c:v>
                </c:pt>
                <c:pt idx="3170">
                  <c:v>61750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61778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61855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61882</c:v>
                </c:pt>
                <c:pt idx="3190">
                  <c:v>61889</c:v>
                </c:pt>
                <c:pt idx="3191">
                  <c:v>61896</c:v>
                </c:pt>
                <c:pt idx="3192">
                  <c:v>61903</c:v>
                </c:pt>
                <c:pt idx="3193">
                  <c:v>61910</c:v>
                </c:pt>
                <c:pt idx="3194">
                  <c:v>61917</c:v>
                </c:pt>
                <c:pt idx="3195">
                  <c:v>61924</c:v>
                </c:pt>
                <c:pt idx="3196">
                  <c:v>61931</c:v>
                </c:pt>
                <c:pt idx="3197">
                  <c:v>61938</c:v>
                </c:pt>
                <c:pt idx="3198">
                  <c:v>61945</c:v>
                </c:pt>
                <c:pt idx="3199">
                  <c:v>61952</c:v>
                </c:pt>
                <c:pt idx="3200">
                  <c:v>61959</c:v>
                </c:pt>
                <c:pt idx="3201">
                  <c:v>61967</c:v>
                </c:pt>
                <c:pt idx="3202">
                  <c:v>61974</c:v>
                </c:pt>
                <c:pt idx="3203">
                  <c:v>61980</c:v>
                </c:pt>
                <c:pt idx="3204">
                  <c:v>61987</c:v>
                </c:pt>
                <c:pt idx="3205">
                  <c:v>61994</c:v>
                </c:pt>
                <c:pt idx="3206">
                  <c:v>62001</c:v>
                </c:pt>
                <c:pt idx="3207">
                  <c:v>62008</c:v>
                </c:pt>
                <c:pt idx="3208">
                  <c:v>62016</c:v>
                </c:pt>
                <c:pt idx="3209">
                  <c:v>62022</c:v>
                </c:pt>
                <c:pt idx="3210">
                  <c:v>62029</c:v>
                </c:pt>
                <c:pt idx="3211">
                  <c:v>62036</c:v>
                </c:pt>
                <c:pt idx="3212">
                  <c:v>62044</c:v>
                </c:pt>
                <c:pt idx="3213">
                  <c:v>62050</c:v>
                </c:pt>
                <c:pt idx="3214">
                  <c:v>62057</c:v>
                </c:pt>
                <c:pt idx="3215">
                  <c:v>62064</c:v>
                </c:pt>
                <c:pt idx="3216">
                  <c:v>62071</c:v>
                </c:pt>
                <c:pt idx="3217">
                  <c:v>62078</c:v>
                </c:pt>
                <c:pt idx="3218">
                  <c:v>62085</c:v>
                </c:pt>
                <c:pt idx="3219">
                  <c:v>62093</c:v>
                </c:pt>
                <c:pt idx="3220">
                  <c:v>62100</c:v>
                </c:pt>
                <c:pt idx="3221">
                  <c:v>62107</c:v>
                </c:pt>
                <c:pt idx="3222">
                  <c:v>62114</c:v>
                </c:pt>
                <c:pt idx="3223">
                  <c:v>62121</c:v>
                </c:pt>
                <c:pt idx="3224">
                  <c:v>62128</c:v>
                </c:pt>
                <c:pt idx="3225">
                  <c:v>62135</c:v>
                </c:pt>
                <c:pt idx="3226">
                  <c:v>62142</c:v>
                </c:pt>
                <c:pt idx="3227">
                  <c:v>62149</c:v>
                </c:pt>
                <c:pt idx="3228">
                  <c:v>62156</c:v>
                </c:pt>
                <c:pt idx="3229">
                  <c:v>62163</c:v>
                </c:pt>
                <c:pt idx="3230">
                  <c:v>62170</c:v>
                </c:pt>
                <c:pt idx="3231">
                  <c:v>62177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62214</c:v>
                </c:pt>
                <c:pt idx="3237">
                  <c:v>62221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62425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62456</c:v>
                </c:pt>
                <c:pt idx="3271">
                  <c:v>62460</c:v>
                </c:pt>
                <c:pt idx="3272">
                  <c:v>62466</c:v>
                </c:pt>
                <c:pt idx="3273">
                  <c:v>62473</c:v>
                </c:pt>
                <c:pt idx="3274">
                  <c:v>62480</c:v>
                </c:pt>
                <c:pt idx="3275">
                  <c:v>62487</c:v>
                </c:pt>
                <c:pt idx="3276">
                  <c:v>62494</c:v>
                </c:pt>
                <c:pt idx="3277">
                  <c:v>62501</c:v>
                </c:pt>
                <c:pt idx="3278">
                  <c:v>62508</c:v>
                </c:pt>
                <c:pt idx="3279">
                  <c:v>62515</c:v>
                </c:pt>
                <c:pt idx="3280">
                  <c:v>62522</c:v>
                </c:pt>
                <c:pt idx="3281">
                  <c:v>62529</c:v>
                </c:pt>
                <c:pt idx="3282">
                  <c:v>62536</c:v>
                </c:pt>
                <c:pt idx="3283">
                  <c:v>62543</c:v>
                </c:pt>
                <c:pt idx="3284">
                  <c:v>62550</c:v>
                </c:pt>
                <c:pt idx="3285">
                  <c:v>62557</c:v>
                </c:pt>
                <c:pt idx="3286">
                  <c:v>62564</c:v>
                </c:pt>
                <c:pt idx="3287">
                  <c:v>62571</c:v>
                </c:pt>
                <c:pt idx="3288">
                  <c:v>62578</c:v>
                </c:pt>
                <c:pt idx="3289">
                  <c:v>62585</c:v>
                </c:pt>
                <c:pt idx="3290">
                  <c:v>62592</c:v>
                </c:pt>
                <c:pt idx="3291">
                  <c:v>62599</c:v>
                </c:pt>
                <c:pt idx="3292">
                  <c:v>62606</c:v>
                </c:pt>
                <c:pt idx="3293">
                  <c:v>62613</c:v>
                </c:pt>
                <c:pt idx="3294">
                  <c:v>62620</c:v>
                </c:pt>
                <c:pt idx="3295">
                  <c:v>62627</c:v>
                </c:pt>
                <c:pt idx="3296">
                  <c:v>62634</c:v>
                </c:pt>
                <c:pt idx="3297">
                  <c:v>62641</c:v>
                </c:pt>
                <c:pt idx="3298">
                  <c:v>62648</c:v>
                </c:pt>
                <c:pt idx="3299">
                  <c:v>62655</c:v>
                </c:pt>
                <c:pt idx="3300">
                  <c:v>62662</c:v>
                </c:pt>
                <c:pt idx="3301">
                  <c:v>62669</c:v>
                </c:pt>
                <c:pt idx="3302">
                  <c:v>62676</c:v>
                </c:pt>
                <c:pt idx="3303">
                  <c:v>62683</c:v>
                </c:pt>
                <c:pt idx="3304">
                  <c:v>62690</c:v>
                </c:pt>
                <c:pt idx="3305">
                  <c:v>62697</c:v>
                </c:pt>
                <c:pt idx="3306">
                  <c:v>62704</c:v>
                </c:pt>
                <c:pt idx="3307">
                  <c:v>62711</c:v>
                </c:pt>
                <c:pt idx="3308">
                  <c:v>62718</c:v>
                </c:pt>
                <c:pt idx="3309">
                  <c:v>62725</c:v>
                </c:pt>
                <c:pt idx="3310">
                  <c:v>62732</c:v>
                </c:pt>
                <c:pt idx="3311">
                  <c:v>62739</c:v>
                </c:pt>
                <c:pt idx="3312">
                  <c:v>62746</c:v>
                </c:pt>
                <c:pt idx="3313">
                  <c:v>62753</c:v>
                </c:pt>
                <c:pt idx="3314">
                  <c:v>62760</c:v>
                </c:pt>
                <c:pt idx="3315">
                  <c:v>62767</c:v>
                </c:pt>
                <c:pt idx="3316">
                  <c:v>62774</c:v>
                </c:pt>
                <c:pt idx="3317">
                  <c:v>62781</c:v>
                </c:pt>
                <c:pt idx="3318">
                  <c:v>62789</c:v>
                </c:pt>
                <c:pt idx="3319">
                  <c:v>62795</c:v>
                </c:pt>
                <c:pt idx="3320">
                  <c:v>62802</c:v>
                </c:pt>
                <c:pt idx="3321">
                  <c:v>62809</c:v>
                </c:pt>
                <c:pt idx="3322">
                  <c:v>62816</c:v>
                </c:pt>
                <c:pt idx="3323">
                  <c:v>62823</c:v>
                </c:pt>
                <c:pt idx="3324">
                  <c:v>62830</c:v>
                </c:pt>
                <c:pt idx="3325">
                  <c:v>62837</c:v>
                </c:pt>
                <c:pt idx="3326">
                  <c:v>62844</c:v>
                </c:pt>
                <c:pt idx="3327">
                  <c:v>62851</c:v>
                </c:pt>
                <c:pt idx="3328">
                  <c:v>62858</c:v>
                </c:pt>
                <c:pt idx="3329">
                  <c:v>62865</c:v>
                </c:pt>
                <c:pt idx="3330">
                  <c:v>62872</c:v>
                </c:pt>
                <c:pt idx="3331">
                  <c:v>62879</c:v>
                </c:pt>
                <c:pt idx="3332">
                  <c:v>62886</c:v>
                </c:pt>
                <c:pt idx="3333">
                  <c:v>62893</c:v>
                </c:pt>
                <c:pt idx="3334">
                  <c:v>62900</c:v>
                </c:pt>
                <c:pt idx="3335">
                  <c:v>62907</c:v>
                </c:pt>
                <c:pt idx="3336">
                  <c:v>62914</c:v>
                </c:pt>
                <c:pt idx="3337">
                  <c:v>62921</c:v>
                </c:pt>
                <c:pt idx="3338">
                  <c:v>62928</c:v>
                </c:pt>
                <c:pt idx="3339">
                  <c:v>62935</c:v>
                </c:pt>
                <c:pt idx="3340">
                  <c:v>62942</c:v>
                </c:pt>
                <c:pt idx="3341">
                  <c:v>62949</c:v>
                </c:pt>
                <c:pt idx="3342">
                  <c:v>62956</c:v>
                </c:pt>
                <c:pt idx="3343">
                  <c:v>62963</c:v>
                </c:pt>
                <c:pt idx="3344">
                  <c:v>62970</c:v>
                </c:pt>
                <c:pt idx="3345">
                  <c:v>62977</c:v>
                </c:pt>
                <c:pt idx="3346">
                  <c:v>62984</c:v>
                </c:pt>
                <c:pt idx="3347">
                  <c:v>62991</c:v>
                </c:pt>
                <c:pt idx="3348">
                  <c:v>62998</c:v>
                </c:pt>
                <c:pt idx="3349">
                  <c:v>63005</c:v>
                </c:pt>
                <c:pt idx="3350">
                  <c:v>63012</c:v>
                </c:pt>
                <c:pt idx="3351">
                  <c:v>63019</c:v>
                </c:pt>
                <c:pt idx="3352">
                  <c:v>63026</c:v>
                </c:pt>
                <c:pt idx="3353">
                  <c:v>63033</c:v>
                </c:pt>
                <c:pt idx="3354">
                  <c:v>63040</c:v>
                </c:pt>
                <c:pt idx="3355">
                  <c:v>63047</c:v>
                </c:pt>
                <c:pt idx="3356">
                  <c:v>63054</c:v>
                </c:pt>
                <c:pt idx="3357">
                  <c:v>63061</c:v>
                </c:pt>
                <c:pt idx="3358">
                  <c:v>63068</c:v>
                </c:pt>
                <c:pt idx="3359">
                  <c:v>63075</c:v>
                </c:pt>
                <c:pt idx="3360">
                  <c:v>63082</c:v>
                </c:pt>
                <c:pt idx="3361">
                  <c:v>63089</c:v>
                </c:pt>
                <c:pt idx="3362">
                  <c:v>63096</c:v>
                </c:pt>
                <c:pt idx="3363">
                  <c:v>63103</c:v>
                </c:pt>
                <c:pt idx="3364">
                  <c:v>63110</c:v>
                </c:pt>
                <c:pt idx="3365">
                  <c:v>63117</c:v>
                </c:pt>
                <c:pt idx="3366">
                  <c:v>63124</c:v>
                </c:pt>
                <c:pt idx="3367">
                  <c:v>63131</c:v>
                </c:pt>
                <c:pt idx="3368">
                  <c:v>63138</c:v>
                </c:pt>
                <c:pt idx="3369">
                  <c:v>63145</c:v>
                </c:pt>
                <c:pt idx="3370">
                  <c:v>63153</c:v>
                </c:pt>
                <c:pt idx="3371">
                  <c:v>63159</c:v>
                </c:pt>
                <c:pt idx="3372">
                  <c:v>63166</c:v>
                </c:pt>
                <c:pt idx="3373">
                  <c:v>63173</c:v>
                </c:pt>
                <c:pt idx="3374">
                  <c:v>63180</c:v>
                </c:pt>
                <c:pt idx="3375">
                  <c:v>63188</c:v>
                </c:pt>
                <c:pt idx="3376">
                  <c:v>63195</c:v>
                </c:pt>
                <c:pt idx="3377">
                  <c:v>63202</c:v>
                </c:pt>
                <c:pt idx="3378">
                  <c:v>63209</c:v>
                </c:pt>
                <c:pt idx="3379">
                  <c:v>63216</c:v>
                </c:pt>
                <c:pt idx="3380">
                  <c:v>63223</c:v>
                </c:pt>
                <c:pt idx="3381">
                  <c:v>63230</c:v>
                </c:pt>
                <c:pt idx="3382">
                  <c:v>63237</c:v>
                </c:pt>
                <c:pt idx="3383">
                  <c:v>63244</c:v>
                </c:pt>
                <c:pt idx="3384">
                  <c:v>63251</c:v>
                </c:pt>
                <c:pt idx="3385">
                  <c:v>63258</c:v>
                </c:pt>
                <c:pt idx="3386">
                  <c:v>63265</c:v>
                </c:pt>
                <c:pt idx="3387">
                  <c:v>63276</c:v>
                </c:pt>
                <c:pt idx="3388">
                  <c:v>63279</c:v>
                </c:pt>
                <c:pt idx="3389">
                  <c:v>63286</c:v>
                </c:pt>
                <c:pt idx="3390">
                  <c:v>63293</c:v>
                </c:pt>
                <c:pt idx="3391">
                  <c:v>63300</c:v>
                </c:pt>
                <c:pt idx="3392">
                  <c:v>63307</c:v>
                </c:pt>
                <c:pt idx="3393">
                  <c:v>63314</c:v>
                </c:pt>
                <c:pt idx="3394">
                  <c:v>63321</c:v>
                </c:pt>
                <c:pt idx="3395">
                  <c:v>63328</c:v>
                </c:pt>
                <c:pt idx="3396">
                  <c:v>63335</c:v>
                </c:pt>
                <c:pt idx="3397">
                  <c:v>63342</c:v>
                </c:pt>
                <c:pt idx="3398">
                  <c:v>63349</c:v>
                </c:pt>
                <c:pt idx="3399">
                  <c:v>63356</c:v>
                </c:pt>
                <c:pt idx="3400">
                  <c:v>63363</c:v>
                </c:pt>
                <c:pt idx="3401">
                  <c:v>63370</c:v>
                </c:pt>
                <c:pt idx="3402">
                  <c:v>63377</c:v>
                </c:pt>
                <c:pt idx="3403">
                  <c:v>63384</c:v>
                </c:pt>
                <c:pt idx="3404">
                  <c:v>63391</c:v>
                </c:pt>
                <c:pt idx="3405">
                  <c:v>63398</c:v>
                </c:pt>
                <c:pt idx="3406">
                  <c:v>63405</c:v>
                </c:pt>
                <c:pt idx="3407">
                  <c:v>63412</c:v>
                </c:pt>
                <c:pt idx="3408">
                  <c:v>63419</c:v>
                </c:pt>
                <c:pt idx="3409">
                  <c:v>63426</c:v>
                </c:pt>
                <c:pt idx="3410">
                  <c:v>63433</c:v>
                </c:pt>
                <c:pt idx="3411">
                  <c:v>63440</c:v>
                </c:pt>
                <c:pt idx="3412">
                  <c:v>63447</c:v>
                </c:pt>
                <c:pt idx="3413">
                  <c:v>63454</c:v>
                </c:pt>
                <c:pt idx="3414">
                  <c:v>63461</c:v>
                </c:pt>
                <c:pt idx="3415">
                  <c:v>63468</c:v>
                </c:pt>
                <c:pt idx="3416">
                  <c:v>63475</c:v>
                </c:pt>
                <c:pt idx="3417">
                  <c:v>63482</c:v>
                </c:pt>
                <c:pt idx="3418">
                  <c:v>63489</c:v>
                </c:pt>
                <c:pt idx="3419">
                  <c:v>63496</c:v>
                </c:pt>
                <c:pt idx="3420">
                  <c:v>63506</c:v>
                </c:pt>
                <c:pt idx="3421">
                  <c:v>63510</c:v>
                </c:pt>
                <c:pt idx="3422">
                  <c:v>63517</c:v>
                </c:pt>
                <c:pt idx="3423">
                  <c:v>63524</c:v>
                </c:pt>
                <c:pt idx="3424">
                  <c:v>63531</c:v>
                </c:pt>
                <c:pt idx="3425">
                  <c:v>63538</c:v>
                </c:pt>
                <c:pt idx="3426">
                  <c:v>63545</c:v>
                </c:pt>
                <c:pt idx="3427">
                  <c:v>63552</c:v>
                </c:pt>
                <c:pt idx="3428">
                  <c:v>63559</c:v>
                </c:pt>
                <c:pt idx="3429">
                  <c:v>63566</c:v>
                </c:pt>
                <c:pt idx="3430">
                  <c:v>63573</c:v>
                </c:pt>
                <c:pt idx="3431">
                  <c:v>63580</c:v>
                </c:pt>
                <c:pt idx="3432">
                  <c:v>63587</c:v>
                </c:pt>
                <c:pt idx="3433">
                  <c:v>63594</c:v>
                </c:pt>
                <c:pt idx="3434">
                  <c:v>63601</c:v>
                </c:pt>
                <c:pt idx="3435">
                  <c:v>63608</c:v>
                </c:pt>
                <c:pt idx="3436">
                  <c:v>63615</c:v>
                </c:pt>
                <c:pt idx="3437">
                  <c:v>63622</c:v>
                </c:pt>
                <c:pt idx="3438">
                  <c:v>63629</c:v>
                </c:pt>
                <c:pt idx="3439">
                  <c:v>63636</c:v>
                </c:pt>
                <c:pt idx="3440">
                  <c:v>63643</c:v>
                </c:pt>
                <c:pt idx="3441">
                  <c:v>63650</c:v>
                </c:pt>
                <c:pt idx="3442">
                  <c:v>63661</c:v>
                </c:pt>
                <c:pt idx="3443">
                  <c:v>63664</c:v>
                </c:pt>
                <c:pt idx="3444">
                  <c:v>63671</c:v>
                </c:pt>
                <c:pt idx="3445">
                  <c:v>63678</c:v>
                </c:pt>
                <c:pt idx="3446">
                  <c:v>63685</c:v>
                </c:pt>
                <c:pt idx="3447">
                  <c:v>63692</c:v>
                </c:pt>
                <c:pt idx="3448">
                  <c:v>63699</c:v>
                </c:pt>
                <c:pt idx="3449">
                  <c:v>63706</c:v>
                </c:pt>
                <c:pt idx="3450">
                  <c:v>63713</c:v>
                </c:pt>
                <c:pt idx="3451">
                  <c:v>63720</c:v>
                </c:pt>
                <c:pt idx="3452">
                  <c:v>63727</c:v>
                </c:pt>
                <c:pt idx="3453">
                  <c:v>63734</c:v>
                </c:pt>
                <c:pt idx="3454">
                  <c:v>63741</c:v>
                </c:pt>
                <c:pt idx="3455">
                  <c:v>63748</c:v>
                </c:pt>
                <c:pt idx="3456">
                  <c:v>63755</c:v>
                </c:pt>
                <c:pt idx="3457">
                  <c:v>63762</c:v>
                </c:pt>
                <c:pt idx="3458">
                  <c:v>63769</c:v>
                </c:pt>
                <c:pt idx="3459">
                  <c:v>63776</c:v>
                </c:pt>
                <c:pt idx="3460">
                  <c:v>63783</c:v>
                </c:pt>
                <c:pt idx="3461">
                  <c:v>63790</c:v>
                </c:pt>
                <c:pt idx="3462">
                  <c:v>63797</c:v>
                </c:pt>
                <c:pt idx="3463">
                  <c:v>63804</c:v>
                </c:pt>
                <c:pt idx="3464">
                  <c:v>63811</c:v>
                </c:pt>
                <c:pt idx="3465">
                  <c:v>63818</c:v>
                </c:pt>
                <c:pt idx="3466">
                  <c:v>63825</c:v>
                </c:pt>
                <c:pt idx="3467">
                  <c:v>63832</c:v>
                </c:pt>
                <c:pt idx="3468">
                  <c:v>63839</c:v>
                </c:pt>
                <c:pt idx="3469">
                  <c:v>63846</c:v>
                </c:pt>
                <c:pt idx="3470">
                  <c:v>63853</c:v>
                </c:pt>
                <c:pt idx="3471">
                  <c:v>63860</c:v>
                </c:pt>
                <c:pt idx="3472">
                  <c:v>63867</c:v>
                </c:pt>
                <c:pt idx="3473">
                  <c:v>63874</c:v>
                </c:pt>
                <c:pt idx="3474">
                  <c:v>63881</c:v>
                </c:pt>
                <c:pt idx="3475">
                  <c:v>63888</c:v>
                </c:pt>
                <c:pt idx="3476">
                  <c:v>63895</c:v>
                </c:pt>
                <c:pt idx="3477">
                  <c:v>63902</c:v>
                </c:pt>
                <c:pt idx="3478">
                  <c:v>63909</c:v>
                </c:pt>
                <c:pt idx="3479">
                  <c:v>63919</c:v>
                </c:pt>
                <c:pt idx="3480">
                  <c:v>63926</c:v>
                </c:pt>
                <c:pt idx="3481">
                  <c:v>63933</c:v>
                </c:pt>
                <c:pt idx="3482">
                  <c:v>63941</c:v>
                </c:pt>
                <c:pt idx="3483">
                  <c:v>63947</c:v>
                </c:pt>
                <c:pt idx="3484">
                  <c:v>63954</c:v>
                </c:pt>
                <c:pt idx="3485">
                  <c:v>63961</c:v>
                </c:pt>
                <c:pt idx="3486">
                  <c:v>63969</c:v>
                </c:pt>
                <c:pt idx="3487">
                  <c:v>63975</c:v>
                </c:pt>
                <c:pt idx="3488">
                  <c:v>63982</c:v>
                </c:pt>
                <c:pt idx="3489">
                  <c:v>63989</c:v>
                </c:pt>
                <c:pt idx="3490">
                  <c:v>63996</c:v>
                </c:pt>
                <c:pt idx="3491">
                  <c:v>64003</c:v>
                </c:pt>
                <c:pt idx="3492">
                  <c:v>64010</c:v>
                </c:pt>
                <c:pt idx="3493">
                  <c:v>64019</c:v>
                </c:pt>
                <c:pt idx="3494">
                  <c:v>64024</c:v>
                </c:pt>
                <c:pt idx="3495">
                  <c:v>64031</c:v>
                </c:pt>
                <c:pt idx="3496">
                  <c:v>64038</c:v>
                </c:pt>
                <c:pt idx="3497">
                  <c:v>64046</c:v>
                </c:pt>
                <c:pt idx="3498">
                  <c:v>64052</c:v>
                </c:pt>
                <c:pt idx="3499">
                  <c:v>64059</c:v>
                </c:pt>
                <c:pt idx="3500">
                  <c:v>64067</c:v>
                </c:pt>
                <c:pt idx="3501">
                  <c:v>64073</c:v>
                </c:pt>
                <c:pt idx="3502">
                  <c:v>64080</c:v>
                </c:pt>
                <c:pt idx="3503">
                  <c:v>64087</c:v>
                </c:pt>
                <c:pt idx="3504">
                  <c:v>64094</c:v>
                </c:pt>
                <c:pt idx="3505">
                  <c:v>64101</c:v>
                </c:pt>
                <c:pt idx="3506">
                  <c:v>64108</c:v>
                </c:pt>
                <c:pt idx="3507">
                  <c:v>64115</c:v>
                </c:pt>
                <c:pt idx="3508">
                  <c:v>64122</c:v>
                </c:pt>
                <c:pt idx="3509">
                  <c:v>64129</c:v>
                </c:pt>
                <c:pt idx="3510">
                  <c:v>64136</c:v>
                </c:pt>
                <c:pt idx="3511">
                  <c:v>64143</c:v>
                </c:pt>
                <c:pt idx="3512">
                  <c:v>64150</c:v>
                </c:pt>
                <c:pt idx="3513">
                  <c:v>64158</c:v>
                </c:pt>
                <c:pt idx="3514">
                  <c:v>64165</c:v>
                </c:pt>
                <c:pt idx="3515">
                  <c:v>64171</c:v>
                </c:pt>
                <c:pt idx="3516">
                  <c:v>64178</c:v>
                </c:pt>
                <c:pt idx="3517">
                  <c:v>64185</c:v>
                </c:pt>
                <c:pt idx="3518">
                  <c:v>64192</c:v>
                </c:pt>
                <c:pt idx="3519">
                  <c:v>64199</c:v>
                </c:pt>
                <c:pt idx="3520">
                  <c:v>64207</c:v>
                </c:pt>
                <c:pt idx="3521">
                  <c:v>64213</c:v>
                </c:pt>
                <c:pt idx="3522">
                  <c:v>64220</c:v>
                </c:pt>
                <c:pt idx="3523">
                  <c:v>64227</c:v>
                </c:pt>
                <c:pt idx="3524">
                  <c:v>64235</c:v>
                </c:pt>
                <c:pt idx="3525">
                  <c:v>64241</c:v>
                </c:pt>
                <c:pt idx="3526">
                  <c:v>64248</c:v>
                </c:pt>
                <c:pt idx="3527">
                  <c:v>64255</c:v>
                </c:pt>
                <c:pt idx="3528">
                  <c:v>64262</c:v>
                </c:pt>
                <c:pt idx="3529">
                  <c:v>64269</c:v>
                </c:pt>
                <c:pt idx="3530">
                  <c:v>64276</c:v>
                </c:pt>
                <c:pt idx="3531">
                  <c:v>64284</c:v>
                </c:pt>
                <c:pt idx="3532">
                  <c:v>64291</c:v>
                </c:pt>
                <c:pt idx="3533">
                  <c:v>64298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8.9378709068288487E-3</c:v>
                </c:pt>
                <c:pt idx="1">
                  <c:v>8.9377822211300639E-3</c:v>
                </c:pt>
                <c:pt idx="2">
                  <c:v>8.9376048498124305E-3</c:v>
                </c:pt>
                <c:pt idx="3">
                  <c:v>8.9368956148696554E-3</c:v>
                </c:pt>
                <c:pt idx="4">
                  <c:v>8.9346782230315114E-3</c:v>
                </c:pt>
                <c:pt idx="5">
                  <c:v>8.933880052062193E-3</c:v>
                </c:pt>
                <c:pt idx="6">
                  <c:v>8.9317735795657605E-3</c:v>
                </c:pt>
                <c:pt idx="7">
                  <c:v>8.9285589124532549E-3</c:v>
                </c:pt>
                <c:pt idx="8">
                  <c:v>8.9272286275310364E-3</c:v>
                </c:pt>
                <c:pt idx="9">
                  <c:v>8.9258096570699053E-3</c:v>
                </c:pt>
                <c:pt idx="10">
                  <c:v>8.9243020008300533E-3</c:v>
                </c:pt>
                <c:pt idx="11">
                  <c:v>8.9212121383042131E-3</c:v>
                </c:pt>
                <c:pt idx="12">
                  <c:v>8.9173845195222867E-3</c:v>
                </c:pt>
                <c:pt idx="13">
                  <c:v>8.9154334351082554E-3</c:v>
                </c:pt>
                <c:pt idx="14">
                  <c:v>8.9133936649954393E-3</c:v>
                </c:pt>
                <c:pt idx="15">
                  <c:v>8.9112652092637745E-3</c:v>
                </c:pt>
                <c:pt idx="16">
                  <c:v>8.9058310969436505E-3</c:v>
                </c:pt>
                <c:pt idx="17">
                  <c:v>8.8992926460029764E-3</c:v>
                </c:pt>
                <c:pt idx="18">
                  <c:v>8.8992926460029764E-3</c:v>
                </c:pt>
                <c:pt idx="19">
                  <c:v>8.8966320764782836E-3</c:v>
                </c:pt>
                <c:pt idx="20">
                  <c:v>8.8939423067113665E-3</c:v>
                </c:pt>
                <c:pt idx="21">
                  <c:v>8.8895573892955326E-3</c:v>
                </c:pt>
                <c:pt idx="22">
                  <c:v>8.8856275566229215E-3</c:v>
                </c:pt>
                <c:pt idx="23">
                  <c:v>8.8842194366822724E-3</c:v>
                </c:pt>
                <c:pt idx="24">
                  <c:v>8.8830795438621379E-3</c:v>
                </c:pt>
                <c:pt idx="25">
                  <c:v>8.8822078780026459E-3</c:v>
                </c:pt>
                <c:pt idx="26">
                  <c:v>8.8815777453898903E-3</c:v>
                </c:pt>
                <c:pt idx="27">
                  <c:v>8.8814034852102708E-3</c:v>
                </c:pt>
                <c:pt idx="28">
                  <c:v>8.8818729545536712E-3</c:v>
                </c:pt>
                <c:pt idx="29">
                  <c:v>8.8826106510175862E-3</c:v>
                </c:pt>
                <c:pt idx="30">
                  <c:v>8.8836165744421436E-3</c:v>
                </c:pt>
                <c:pt idx="31">
                  <c:v>8.8867418752602845E-3</c:v>
                </c:pt>
                <c:pt idx="32">
                  <c:v>8.8903225388659024E-3</c:v>
                </c:pt>
                <c:pt idx="33">
                  <c:v>8.8926695975732883E-3</c:v>
                </c:pt>
                <c:pt idx="34">
                  <c:v>8.8952848833212528E-3</c:v>
                </c:pt>
                <c:pt idx="35">
                  <c:v>8.8981683961897318E-3</c:v>
                </c:pt>
                <c:pt idx="36">
                  <c:v>8.9070488593545605E-3</c:v>
                </c:pt>
                <c:pt idx="37">
                  <c:v>8.9166093667802926E-3</c:v>
                </c:pt>
                <c:pt idx="38">
                  <c:v>8.9166093667802926E-3</c:v>
                </c:pt>
                <c:pt idx="39">
                  <c:v>8.9211022422919228E-3</c:v>
                </c:pt>
                <c:pt idx="40">
                  <c:v>8.9258633448441316E-3</c:v>
                </c:pt>
                <c:pt idx="41">
                  <c:v>8.9365014675202303E-3</c:v>
                </c:pt>
                <c:pt idx="42">
                  <c:v>8.9477566453766144E-3</c:v>
                </c:pt>
                <c:pt idx="43">
                  <c:v>8.9548585965637528E-3</c:v>
                </c:pt>
                <c:pt idx="44">
                  <c:v>8.9632284876639545E-3</c:v>
                </c:pt>
                <c:pt idx="45">
                  <c:v>8.9728663189170277E-3</c:v>
                </c:pt>
                <c:pt idx="46">
                  <c:v>8.996593269001707E-3</c:v>
                </c:pt>
                <c:pt idx="47">
                  <c:v>9.024097046896884E-3</c:v>
                </c:pt>
                <c:pt idx="48">
                  <c:v>9.0400745803531635E-3</c:v>
                </c:pt>
                <c:pt idx="49">
                  <c:v>9.057320054761675E-3</c:v>
                </c:pt>
                <c:pt idx="50">
                  <c:v>9.0758334701224186E-3</c:v>
                </c:pt>
                <c:pt idx="51">
                  <c:v>9.1173176662806554E-3</c:v>
                </c:pt>
                <c:pt idx="52">
                  <c:v>9.1625665469230455E-3</c:v>
                </c:pt>
                <c:pt idx="53">
                  <c:v>9.1874196709618161E-3</c:v>
                </c:pt>
                <c:pt idx="54">
                  <c:v>9.2135407374716038E-3</c:v>
                </c:pt>
                <c:pt idx="55">
                  <c:v>9.240929746772153E-3</c:v>
                </c:pt>
                <c:pt idx="56">
                  <c:v>9.3001744903631334E-3</c:v>
                </c:pt>
                <c:pt idx="57">
                  <c:v>9.3631652171577429E-3</c:v>
                </c:pt>
                <c:pt idx="58">
                  <c:v>9.3968939447286459E-3</c:v>
                </c:pt>
                <c:pt idx="59">
                  <c:v>9.4318906169288397E-3</c:v>
                </c:pt>
                <c:pt idx="60">
                  <c:v>9.4681552341580044E-3</c:v>
                </c:pt>
                <c:pt idx="61">
                  <c:v>9.5451640252619541E-3</c:v>
                </c:pt>
                <c:pt idx="62">
                  <c:v>9.62547444805395E-3</c:v>
                </c:pt>
                <c:pt idx="63">
                  <c:v>9.6655665153999593E-3</c:v>
                </c:pt>
                <c:pt idx="64">
                  <c:v>9.7044142483504459E-3</c:v>
                </c:pt>
                <c:pt idx="65">
                  <c:v>9.8127820020810219E-3</c:v>
                </c:pt>
                <c:pt idx="66">
                  <c:v>9.9113696018449104E-3</c:v>
                </c:pt>
                <c:pt idx="67">
                  <c:v>9.941506983395243E-3</c:v>
                </c:pt>
                <c:pt idx="68">
                  <c:v>9.9704000276723548E-3</c:v>
                </c:pt>
                <c:pt idx="69">
                  <c:v>1.0024317440713304E-2</c:v>
                </c:pt>
                <c:pt idx="70">
                  <c:v>1.0073528826293199E-2</c:v>
                </c:pt>
                <c:pt idx="71">
                  <c:v>1.0096200180047532E-2</c:v>
                </c:pt>
                <c:pt idx="72">
                  <c:v>1.0117627194849987E-2</c:v>
                </c:pt>
                <c:pt idx="73">
                  <c:v>1.0137809870620629E-2</c:v>
                </c:pt>
                <c:pt idx="74">
                  <c:v>1.0174314956641339E-2</c:v>
                </c:pt>
                <c:pt idx="75">
                  <c:v>1.0206097178668827E-2</c:v>
                </c:pt>
                <c:pt idx="76">
                  <c:v>1.022005815600302E-2</c:v>
                </c:pt>
                <c:pt idx="77">
                  <c:v>1.0232774793346167E-2</c:v>
                </c:pt>
                <c:pt idx="78">
                  <c:v>1.0244247090298586E-2</c:v>
                </c:pt>
                <c:pt idx="79">
                  <c:v>1.0263336468883111E-2</c:v>
                </c:pt>
                <c:pt idx="80">
                  <c:v>1.0277692873001953E-2</c:v>
                </c:pt>
                <c:pt idx="81">
                  <c:v>1.0282943466961569E-2</c:v>
                </c:pt>
                <c:pt idx="82">
                  <c:v>1.0286949720130778E-2</c:v>
                </c:pt>
                <c:pt idx="83">
                  <c:v>1.0289938337164628E-2</c:v>
                </c:pt>
                <c:pt idx="84">
                  <c:v>1.0296142912071815E-2</c:v>
                </c:pt>
                <c:pt idx="85">
                  <c:v>1.0302144858078677E-2</c:v>
                </c:pt>
                <c:pt idx="86">
                  <c:v>1.0305486206236836E-2</c:v>
                </c:pt>
                <c:pt idx="87">
                  <c:v>1.0308943441454943E-2</c:v>
                </c:pt>
                <c:pt idx="88">
                  <c:v>1.0312516563972807E-2</c:v>
                </c:pt>
                <c:pt idx="89">
                  <c:v>1.0322472748989231E-2</c:v>
                </c:pt>
                <c:pt idx="90">
                  <c:v>1.0332120483980134E-2</c:v>
                </c:pt>
                <c:pt idx="91">
                  <c:v>1.0336388929657048E-2</c:v>
                </c:pt>
                <c:pt idx="92">
                  <c:v>1.034077326239391E-2</c:v>
                </c:pt>
                <c:pt idx="93">
                  <c:v>1.0350225779829358E-2</c:v>
                </c:pt>
                <c:pt idx="94">
                  <c:v>1.0359469465539561E-2</c:v>
                </c:pt>
                <c:pt idx="95">
                  <c:v>1.0364433234455461E-2</c:v>
                </c:pt>
                <c:pt idx="96">
                  <c:v>1.0369512890511245E-2</c:v>
                </c:pt>
                <c:pt idx="97">
                  <c:v>1.037470843378685E-2</c:v>
                </c:pt>
                <c:pt idx="98">
                  <c:v>1.0385785420448101E-2</c:v>
                </c:pt>
                <c:pt idx="99">
                  <c:v>1.0396649479407216E-2</c:v>
                </c:pt>
                <c:pt idx="100">
                  <c:v>1.0402424458941795E-2</c:v>
                </c:pt>
                <c:pt idx="101">
                  <c:v>1.0408315325696194E-2</c:v>
                </c:pt>
                <c:pt idx="102">
                  <c:v>1.0414322079750349E-2</c:v>
                </c:pt>
                <c:pt idx="103">
                  <c:v>1.0427023872034979E-2</c:v>
                </c:pt>
                <c:pt idx="104">
                  <c:v>1.0439568672726551E-2</c:v>
                </c:pt>
                <c:pt idx="105">
                  <c:v>1.044651908649108E-2</c:v>
                </c:pt>
                <c:pt idx="106">
                  <c:v>1.0453949611086699E-2</c:v>
                </c:pt>
                <c:pt idx="107">
                  <c:v>1.0461860246353538E-2</c:v>
                </c:pt>
                <c:pt idx="108">
                  <c:v>1.0484495376443803E-2</c:v>
                </c:pt>
                <c:pt idx="109">
                  <c:v>1.0508615084594553E-2</c:v>
                </c:pt>
                <c:pt idx="110">
                  <c:v>1.051940638484794E-2</c:v>
                </c:pt>
                <c:pt idx="111">
                  <c:v>1.0530677796172228E-2</c:v>
                </c:pt>
                <c:pt idx="112">
                  <c:v>1.0555130447968963E-2</c:v>
                </c:pt>
                <c:pt idx="113">
                  <c:v>1.0580564552018501E-2</c:v>
                </c:pt>
                <c:pt idx="114">
                  <c:v>1.0594236518857159E-2</c:v>
                </c:pt>
                <c:pt idx="115">
                  <c:v>1.0608388597006524E-2</c:v>
                </c:pt>
                <c:pt idx="116">
                  <c:v>1.0623020786546533E-2</c:v>
                </c:pt>
                <c:pt idx="117">
                  <c:v>1.0654200832265204E-2</c:v>
                </c:pt>
                <c:pt idx="118">
                  <c:v>1.0686350659092625E-2</c:v>
                </c:pt>
                <c:pt idx="119">
                  <c:v>1.0703383406225342E-2</c:v>
                </c:pt>
                <c:pt idx="120">
                  <c:v>1.0720896264988511E-2</c:v>
                </c:pt>
                <c:pt idx="121">
                  <c:v>1.073888923562194E-2</c:v>
                </c:pt>
                <c:pt idx="122">
                  <c:v>1.0776798142728694E-2</c:v>
                </c:pt>
                <c:pt idx="123">
                  <c:v>1.0815662237337875E-2</c:v>
                </c:pt>
                <c:pt idx="124">
                  <c:v>1.0835960187938198E-2</c:v>
                </c:pt>
                <c:pt idx="125">
                  <c:v>1.0856260350609048E-2</c:v>
                </c:pt>
                <c:pt idx="126">
                  <c:v>1.0876467145166657E-2</c:v>
                </c:pt>
                <c:pt idx="127">
                  <c:v>1.0916900542516927E-2</c:v>
                </c:pt>
                <c:pt idx="128">
                  <c:v>1.0956360643223917E-2</c:v>
                </c:pt>
                <c:pt idx="129">
                  <c:v>1.097610059745513E-2</c:v>
                </c:pt>
                <c:pt idx="130">
                  <c:v>1.0995747183653037E-2</c:v>
                </c:pt>
                <c:pt idx="131">
                  <c:v>1.1015300401737704E-2</c:v>
                </c:pt>
                <c:pt idx="132">
                  <c:v>1.1064226640198349E-2</c:v>
                </c:pt>
                <c:pt idx="133">
                  <c:v>1.1111665969583129E-2</c:v>
                </c:pt>
                <c:pt idx="134">
                  <c:v>1.1111665969583129E-2</c:v>
                </c:pt>
                <c:pt idx="135">
                  <c:v>1.113065897858867E-2</c:v>
                </c:pt>
                <c:pt idx="136">
                  <c:v>1.1149558619401034E-2</c:v>
                </c:pt>
                <c:pt idx="137">
                  <c:v>1.1187394315577137E-2</c:v>
                </c:pt>
                <c:pt idx="138">
                  <c:v>1.1224223499759489E-2</c:v>
                </c:pt>
                <c:pt idx="139">
                  <c:v>1.1242656299206288E-2</c:v>
                </c:pt>
                <c:pt idx="140">
                  <c:v>1.1260995730220102E-2</c:v>
                </c:pt>
                <c:pt idx="141">
                  <c:v>1.1279241792960804E-2</c:v>
                </c:pt>
                <c:pt idx="142">
                  <c:v>1.1315778357321449E-2</c:v>
                </c:pt>
                <c:pt idx="143">
                  <c:v>1.1351292360313181E-2</c:v>
                </c:pt>
                <c:pt idx="144">
                  <c:v>1.1369071581208701E-2</c:v>
                </c:pt>
                <c:pt idx="145">
                  <c:v>1.1386757433591299E-2</c:v>
                </c:pt>
                <c:pt idx="146">
                  <c:v>1.1404349917620848E-2</c:v>
                </c:pt>
                <c:pt idx="147">
                  <c:v>1.143958714947324E-2</c:v>
                </c:pt>
                <c:pt idx="148">
                  <c:v>1.147378616908945E-2</c:v>
                </c:pt>
                <c:pt idx="149">
                  <c:v>1.1490911810794202E-2</c:v>
                </c:pt>
                <c:pt idx="150">
                  <c:v>1.1507944083906096E-2</c:v>
                </c:pt>
                <c:pt idx="151">
                  <c:v>1.152488298850507E-2</c:v>
                </c:pt>
                <c:pt idx="152">
                  <c:v>1.1558820677857184E-2</c:v>
                </c:pt>
                <c:pt idx="153">
                  <c:v>1.1591704921531942E-2</c:v>
                </c:pt>
                <c:pt idx="154">
                  <c:v>1.1608176983246565E-2</c:v>
                </c:pt>
                <c:pt idx="155">
                  <c:v>1.1624555676528203E-2</c:v>
                </c:pt>
                <c:pt idx="156">
                  <c:v>1.1640841001057112E-2</c:v>
                </c:pt>
                <c:pt idx="157">
                  <c:v>1.167347892883086E-2</c:v>
                </c:pt>
                <c:pt idx="158">
                  <c:v>1.1705048613004365E-2</c:v>
                </c:pt>
                <c:pt idx="159">
                  <c:v>1.1720867094329179E-2</c:v>
                </c:pt>
                <c:pt idx="160">
                  <c:v>1.17365922069812E-2</c:v>
                </c:pt>
                <c:pt idx="161">
                  <c:v>1.1752223950880492E-2</c:v>
                </c:pt>
                <c:pt idx="162">
                  <c:v>1.17835618893114E-2</c:v>
                </c:pt>
                <c:pt idx="163">
                  <c:v>1.1813817239350044E-2</c:v>
                </c:pt>
                <c:pt idx="164">
                  <c:v>1.1828982139565625E-2</c:v>
                </c:pt>
                <c:pt idx="165">
                  <c:v>1.1844053671028476E-2</c:v>
                </c:pt>
                <c:pt idx="166">
                  <c:v>1.1859031833658662E-2</c:v>
                </c:pt>
                <c:pt idx="167">
                  <c:v>1.1889069546695552E-2</c:v>
                </c:pt>
                <c:pt idx="168">
                  <c:v>1.1918010796252432E-2</c:v>
                </c:pt>
                <c:pt idx="169">
                  <c:v>1.1932522114799227E-2</c:v>
                </c:pt>
                <c:pt idx="170">
                  <c:v>1.1946940064593292E-2</c:v>
                </c:pt>
                <c:pt idx="171">
                  <c:v>1.196126464539482E-2</c:v>
                </c:pt>
                <c:pt idx="172">
                  <c:v>1.1997208927045921E-2</c:v>
                </c:pt>
                <c:pt idx="173">
                  <c:v>1.203148701627299E-2</c:v>
                </c:pt>
                <c:pt idx="174">
                  <c:v>1.2045251383678846E-2</c:v>
                </c:pt>
                <c:pt idx="175">
                  <c:v>1.2058922382172099E-2</c:v>
                </c:pt>
                <c:pt idx="176">
                  <c:v>1.2093242345943001E-2</c:v>
                </c:pt>
                <c:pt idx="177">
                  <c:v>1.2125876839990113E-2</c:v>
                </c:pt>
                <c:pt idx="178">
                  <c:v>1.2125876839990113E-2</c:v>
                </c:pt>
                <c:pt idx="179">
                  <c:v>1.2138987624688014E-2</c:v>
                </c:pt>
                <c:pt idx="180">
                  <c:v>1.2152005040233504E-2</c:v>
                </c:pt>
                <c:pt idx="181">
                  <c:v>1.2178140582097541E-2</c:v>
                </c:pt>
                <c:pt idx="182">
                  <c:v>1.2203141012250285E-2</c:v>
                </c:pt>
                <c:pt idx="183">
                  <c:v>1.221569158259328E-2</c:v>
                </c:pt>
                <c:pt idx="184">
                  <c:v>1.2228148783863801E-2</c:v>
                </c:pt>
                <c:pt idx="185">
                  <c:v>1.2240512616061849E-2</c:v>
                </c:pt>
                <c:pt idx="186">
                  <c:v>1.2265346911615183E-2</c:v>
                </c:pt>
                <c:pt idx="187">
                  <c:v>1.2289034253809561E-2</c:v>
                </c:pt>
                <c:pt idx="188">
                  <c:v>1.2300931240485369E-2</c:v>
                </c:pt>
                <c:pt idx="189">
                  <c:v>1.2312788341786174E-2</c:v>
                </c:pt>
                <c:pt idx="190">
                  <c:v>1.2324819493541028E-2</c:v>
                </c:pt>
                <c:pt idx="191">
                  <c:v>1.2350063898214358E-2</c:v>
                </c:pt>
                <c:pt idx="192">
                  <c:v>1.2375219443354624E-2</c:v>
                </c:pt>
                <c:pt idx="193">
                  <c:v>1.2388388266586503E-2</c:v>
                </c:pt>
                <c:pt idx="194">
                  <c:v>1.2401784624289647E-2</c:v>
                </c:pt>
                <c:pt idx="195">
                  <c:v>1.2415408516384119E-2</c:v>
                </c:pt>
                <c:pt idx="196">
                  <c:v>1.2443844860570152E-2</c:v>
                </c:pt>
                <c:pt idx="197">
                  <c:v>1.2472179429234842E-2</c:v>
                </c:pt>
                <c:pt idx="198">
                  <c:v>1.2486940993765572E-2</c:v>
                </c:pt>
                <c:pt idx="199">
                  <c:v>1.2501930092847502E-2</c:v>
                </c:pt>
                <c:pt idx="200">
                  <c:v>1.2517146726560568E-2</c:v>
                </c:pt>
                <c:pt idx="201">
                  <c:v>1.2556982921023696E-2</c:v>
                </c:pt>
                <c:pt idx="202">
                  <c:v>1.2596642914992628E-2</c:v>
                </c:pt>
                <c:pt idx="203">
                  <c:v>1.2596642914992628E-2</c:v>
                </c:pt>
                <c:pt idx="204">
                  <c:v>1.2613224756892194E-2</c:v>
                </c:pt>
                <c:pt idx="205">
                  <c:v>1.2630034133582768E-2</c:v>
                </c:pt>
                <c:pt idx="206">
                  <c:v>1.2664856861830387E-2</c:v>
                </c:pt>
                <c:pt idx="207">
                  <c:v>1.2699546989134447E-2</c:v>
                </c:pt>
                <c:pt idx="208">
                  <c:v>1.2717494040419552E-2</c:v>
                </c:pt>
                <c:pt idx="209">
                  <c:v>1.2735668626655539E-2</c:v>
                </c:pt>
                <c:pt idx="210">
                  <c:v>1.2754070748002277E-2</c:v>
                </c:pt>
                <c:pt idx="211">
                  <c:v>1.2792087962285592E-2</c:v>
                </c:pt>
                <c:pt idx="212">
                  <c:v>1.2829954584336889E-2</c:v>
                </c:pt>
                <c:pt idx="213">
                  <c:v>1.2849494381317328E-2</c:v>
                </c:pt>
                <c:pt idx="214">
                  <c:v>1.2869261713648328E-2</c:v>
                </c:pt>
                <c:pt idx="215">
                  <c:v>1.2889256581170017E-2</c:v>
                </c:pt>
                <c:pt idx="216">
                  <c:v>1.2930469175573833E-2</c:v>
                </c:pt>
                <c:pt idx="217">
                  <c:v>1.2971511405321934E-2</c:v>
                </c:pt>
                <c:pt idx="218">
                  <c:v>1.2992643949916172E-2</c:v>
                </c:pt>
                <c:pt idx="219">
                  <c:v>1.3014004030100779E-2</c:v>
                </c:pt>
                <c:pt idx="220">
                  <c:v>1.3035591645875755E-2</c:v>
                </c:pt>
                <c:pt idx="221">
                  <c:v>1.3080000540277581E-2</c:v>
                </c:pt>
                <c:pt idx="222">
                  <c:v>1.3124217465358967E-2</c:v>
                </c:pt>
                <c:pt idx="223">
                  <c:v>1.3146942759565405E-2</c:v>
                </c:pt>
                <c:pt idx="224">
                  <c:v>1.3169895589602021E-2</c:v>
                </c:pt>
                <c:pt idx="225">
                  <c:v>1.3229144490147782E-2</c:v>
                </c:pt>
                <c:pt idx="226">
                  <c:v>1.3288072778676607E-2</c:v>
                </c:pt>
                <c:pt idx="227">
                  <c:v>1.3288072778676607E-2</c:v>
                </c:pt>
                <c:pt idx="228">
                  <c:v>1.3312390824573583E-2</c:v>
                </c:pt>
                <c:pt idx="229">
                  <c:v>1.3336936406620481E-2</c:v>
                </c:pt>
                <c:pt idx="230">
                  <c:v>1.33617095248173E-2</c:v>
                </c:pt>
                <c:pt idx="231">
                  <c:v>1.3412513893635847E-2</c:v>
                </c:pt>
                <c:pt idx="232">
                  <c:v>1.3463077360462705E-2</c:v>
                </c:pt>
                <c:pt idx="233">
                  <c:v>1.3488988160288429E-2</c:v>
                </c:pt>
                <c:pt idx="234">
                  <c:v>1.3528563620517353E-2</c:v>
                </c:pt>
                <c:pt idx="235">
                  <c:v>1.3595495974962901E-2</c:v>
                </c:pt>
                <c:pt idx="236">
                  <c:v>1.3595495974962901E-2</c:v>
                </c:pt>
                <c:pt idx="237">
                  <c:v>1.3649231227024217E-2</c:v>
                </c:pt>
                <c:pt idx="238">
                  <c:v>1.3676734783176769E-2</c:v>
                </c:pt>
                <c:pt idx="239">
                  <c:v>1.3704465876198668E-2</c:v>
                </c:pt>
                <c:pt idx="240">
                  <c:v>1.3732424506009977E-2</c:v>
                </c:pt>
                <c:pt idx="241">
                  <c:v>1.3789628393050535E-2</c:v>
                </c:pt>
                <c:pt idx="242">
                  <c:v>1.3846534395467458E-2</c:v>
                </c:pt>
                <c:pt idx="243">
                  <c:v>1.387563071058473E-2</c:v>
                </c:pt>
                <c:pt idx="244">
                  <c:v>1.3904954562891092E-2</c:v>
                </c:pt>
                <c:pt idx="245">
                  <c:v>1.393450595246648E-2</c:v>
                </c:pt>
                <c:pt idx="246">
                  <c:v>1.3994911202015459E-2</c:v>
                </c:pt>
                <c:pt idx="247">
                  <c:v>1.4054986884337595E-2</c:v>
                </c:pt>
                <c:pt idx="248">
                  <c:v>1.4085675961137412E-2</c:v>
                </c:pt>
                <c:pt idx="249">
                  <c:v>1.4116592575446063E-2</c:v>
                </c:pt>
                <c:pt idx="250">
                  <c:v>1.4147736727343485E-2</c:v>
                </c:pt>
                <c:pt idx="251">
                  <c:v>1.42113444590386E-2</c:v>
                </c:pt>
                <c:pt idx="252">
                  <c:v>1.4274588712979153E-2</c:v>
                </c:pt>
                <c:pt idx="253">
                  <c:v>1.4306870554179341E-2</c:v>
                </c:pt>
                <c:pt idx="254">
                  <c:v>1.4338661714843326E-2</c:v>
                </c:pt>
                <c:pt idx="255">
                  <c:v>1.4367089320952431E-2</c:v>
                </c:pt>
                <c:pt idx="256">
                  <c:v>1.4424955572918563E-2</c:v>
                </c:pt>
                <c:pt idx="257">
                  <c:v>1.4451937679531568E-2</c:v>
                </c:pt>
                <c:pt idx="258">
                  <c:v>1.445179285513909E-2</c:v>
                </c:pt>
                <c:pt idx="259">
                  <c:v>1.4431889660107E-2</c:v>
                </c:pt>
                <c:pt idx="260">
                  <c:v>1.4389842085025251E-2</c:v>
                </c:pt>
                <c:pt idx="261">
                  <c:v>1.4365206604329828E-2</c:v>
                </c:pt>
                <c:pt idx="262">
                  <c:v>1.4336489349675574E-2</c:v>
                </c:pt>
                <c:pt idx="263">
                  <c:v>1.4266014224793011E-2</c:v>
                </c:pt>
                <c:pt idx="264">
                  <c:v>1.4180802613532606E-2</c:v>
                </c:pt>
                <c:pt idx="265">
                  <c:v>1.4131676506670132E-2</c:v>
                </c:pt>
                <c:pt idx="266">
                  <c:v>1.4078468633842434E-2</c:v>
                </c:pt>
                <c:pt idx="267">
                  <c:v>1.402117899688804E-2</c:v>
                </c:pt>
                <c:pt idx="268">
                  <c:v>1.3858346244965958E-2</c:v>
                </c:pt>
                <c:pt idx="269">
                  <c:v>1.3673504422238025E-2</c:v>
                </c:pt>
                <c:pt idx="270">
                  <c:v>1.3673504422238025E-2</c:v>
                </c:pt>
                <c:pt idx="271">
                  <c:v>1.3591724245927139E-2</c:v>
                </c:pt>
                <c:pt idx="272">
                  <c:v>1.3505862322036322E-2</c:v>
                </c:pt>
                <c:pt idx="273">
                  <c:v>1.3321025540689035E-2</c:v>
                </c:pt>
                <c:pt idx="274">
                  <c:v>1.3123195578703672E-2</c:v>
                </c:pt>
                <c:pt idx="275">
                  <c:v>1.302651516766673E-2</c:v>
                </c:pt>
                <c:pt idx="276">
                  <c:v>1.2935343225430884E-2</c:v>
                </c:pt>
                <c:pt idx="277">
                  <c:v>1.2849679747919396E-2</c:v>
                </c:pt>
                <c:pt idx="278">
                  <c:v>1.2697162118726624E-2</c:v>
                </c:pt>
                <c:pt idx="279">
                  <c:v>1.2562110408858018E-2</c:v>
                </c:pt>
                <c:pt idx="280">
                  <c:v>1.250398920037199E-2</c:v>
                </c:pt>
                <c:pt idx="281">
                  <c:v>1.2451376436786177E-2</c:v>
                </c:pt>
                <c:pt idx="282">
                  <c:v>1.2404272115462689E-2</c:v>
                </c:pt>
                <c:pt idx="283">
                  <c:v>1.2328847135840704E-2</c:v>
                </c:pt>
                <c:pt idx="284">
                  <c:v>1.2270939215142107E-2</c:v>
                </c:pt>
                <c:pt idx="285">
                  <c:v>1.2251377078591474E-2</c:v>
                </c:pt>
                <c:pt idx="286">
                  <c:v>1.2237323375190456E-2</c:v>
                </c:pt>
                <c:pt idx="287">
                  <c:v>1.2228778104379501E-2</c:v>
                </c:pt>
                <c:pt idx="288">
                  <c:v>1.2230464491489457E-2</c:v>
                </c:pt>
                <c:pt idx="289">
                  <c:v>1.2249681342879626E-2</c:v>
                </c:pt>
                <c:pt idx="290">
                  <c:v>1.2268678234059749E-2</c:v>
                </c:pt>
                <c:pt idx="291">
                  <c:v>1.2293183559268783E-2</c:v>
                </c:pt>
                <c:pt idx="292">
                  <c:v>1.232319731970577E-2</c:v>
                </c:pt>
                <c:pt idx="293">
                  <c:v>1.2426417253486033E-2</c:v>
                </c:pt>
                <c:pt idx="294">
                  <c:v>1.2555153158642085E-2</c:v>
                </c:pt>
                <c:pt idx="295">
                  <c:v>1.2555153158642085E-2</c:v>
                </c:pt>
                <c:pt idx="296">
                  <c:v>1.2613780283956544E-2</c:v>
                </c:pt>
                <c:pt idx="297">
                  <c:v>1.2673478573468344E-2</c:v>
                </c:pt>
                <c:pt idx="298">
                  <c:v>1.2796900562523916E-2</c:v>
                </c:pt>
                <c:pt idx="299">
                  <c:v>1.2922983383880648E-2</c:v>
                </c:pt>
                <c:pt idx="300">
                  <c:v>1.2988037502452698E-2</c:v>
                </c:pt>
                <c:pt idx="301">
                  <c:v>1.3054162788499468E-2</c:v>
                </c:pt>
                <c:pt idx="302">
                  <c:v>1.3121359242660446E-2</c:v>
                </c:pt>
                <c:pt idx="303">
                  <c:v>1.3259811075831962E-2</c:v>
                </c:pt>
                <c:pt idx="304">
                  <c:v>1.3400856752276979E-2</c:v>
                </c:pt>
                <c:pt idx="305">
                  <c:v>1.347340905612171E-2</c:v>
                </c:pt>
                <c:pt idx="306">
                  <c:v>1.3547032531837644E-2</c:v>
                </c:pt>
                <c:pt idx="307">
                  <c:v>1.3621727179984333E-2</c:v>
                </c:pt>
                <c:pt idx="308">
                  <c:v>1.3775214116957812E-2</c:v>
                </c:pt>
                <c:pt idx="309">
                  <c:v>1.3931217511107263E-2</c:v>
                </c:pt>
                <c:pt idx="310">
                  <c:v>1.401126803195929E-2</c:v>
                </c:pt>
                <c:pt idx="311">
                  <c:v>1.4092389729398747E-2</c:v>
                </c:pt>
                <c:pt idx="312">
                  <c:v>1.4174582604384867E-2</c:v>
                </c:pt>
                <c:pt idx="313">
                  <c:v>1.4343110362187161E-2</c:v>
                </c:pt>
                <c:pt idx="314">
                  <c:v>1.4514065892266004E-2</c:v>
                </c:pt>
                <c:pt idx="315">
                  <c:v>1.4600895786180956E-2</c:v>
                </c:pt>
                <c:pt idx="316">
                  <c:v>1.46852024660582E-2</c:v>
                </c:pt>
                <c:pt idx="317">
                  <c:v>1.4766267050623227E-2</c:v>
                </c:pt>
                <c:pt idx="318">
                  <c:v>1.4918207379821524E-2</c:v>
                </c:pt>
                <c:pt idx="319">
                  <c:v>1.5058104394194416E-2</c:v>
                </c:pt>
                <c:pt idx="320">
                  <c:v>1.5122958471582848E-2</c:v>
                </c:pt>
                <c:pt idx="321">
                  <c:v>1.5184570441908463E-2</c:v>
                </c:pt>
                <c:pt idx="322">
                  <c:v>1.5242940303652475E-2</c:v>
                </c:pt>
                <c:pt idx="323">
                  <c:v>1.5349527407941821E-2</c:v>
                </c:pt>
                <c:pt idx="324">
                  <c:v>1.5443998632838074E-2</c:v>
                </c:pt>
                <c:pt idx="325">
                  <c:v>1.5486157929052169E-2</c:v>
                </c:pt>
                <c:pt idx="326">
                  <c:v>1.5525075108371311E-2</c:v>
                </c:pt>
                <c:pt idx="327">
                  <c:v>1.5560750169836268E-2</c:v>
                </c:pt>
                <c:pt idx="328">
                  <c:v>1.5621971084121E-2</c:v>
                </c:pt>
                <c:pt idx="329">
                  <c:v>1.5671029218529142E-2</c:v>
                </c:pt>
                <c:pt idx="330">
                  <c:v>1.5690493677693595E-2</c:v>
                </c:pt>
                <c:pt idx="331">
                  <c:v>1.5706716014527444E-2</c:v>
                </c:pt>
                <c:pt idx="332">
                  <c:v>1.5734063320291369E-2</c:v>
                </c:pt>
                <c:pt idx="333">
                  <c:v>1.5735965447083444E-2</c:v>
                </c:pt>
                <c:pt idx="334">
                  <c:v>1.57294929199292E-2</c:v>
                </c:pt>
                <c:pt idx="335">
                  <c:v>1.5719778269325246E-2</c:v>
                </c:pt>
                <c:pt idx="336">
                  <c:v>1.5696302098584525E-2</c:v>
                </c:pt>
                <c:pt idx="337">
                  <c:v>1.5673477075965891E-2</c:v>
                </c:pt>
                <c:pt idx="338">
                  <c:v>1.5663754170924804E-2</c:v>
                </c:pt>
                <c:pt idx="339">
                  <c:v>1.5654839732777148E-2</c:v>
                </c:pt>
                <c:pt idx="340">
                  <c:v>1.5646733761682796E-2</c:v>
                </c:pt>
                <c:pt idx="341">
                  <c:v>1.5631529167838831E-2</c:v>
                </c:pt>
                <c:pt idx="342">
                  <c:v>1.5618330908413469E-2</c:v>
                </c:pt>
                <c:pt idx="343">
                  <c:v>1.5615075737960282E-2</c:v>
                </c:pt>
                <c:pt idx="344">
                  <c:v>1.5612629034240655E-2</c:v>
                </c:pt>
                <c:pt idx="345">
                  <c:v>1.5611107429611693E-2</c:v>
                </c:pt>
                <c:pt idx="346">
                  <c:v>1.5610926885658571E-2</c:v>
                </c:pt>
                <c:pt idx="347">
                  <c:v>1.5612522515207061E-2</c:v>
                </c:pt>
                <c:pt idx="348">
                  <c:v>1.5614926611249302E-2</c:v>
                </c:pt>
                <c:pt idx="349">
                  <c:v>1.5618139174105039E-2</c:v>
                </c:pt>
                <c:pt idx="350">
                  <c:v>1.5627937563031935E-2</c:v>
                </c:pt>
                <c:pt idx="351">
                  <c:v>1.5639074092543837E-2</c:v>
                </c:pt>
                <c:pt idx="352">
                  <c:v>1.5646328989147307E-2</c:v>
                </c:pt>
                <c:pt idx="353">
                  <c:v>1.5654392352644209E-2</c:v>
                </c:pt>
                <c:pt idx="354">
                  <c:v>1.5663264183114478E-2</c:v>
                </c:pt>
                <c:pt idx="355">
                  <c:v>1.5684386017582597E-2</c:v>
                </c:pt>
                <c:pt idx="356">
                  <c:v>1.5706620860322928E-2</c:v>
                </c:pt>
                <c:pt idx="357">
                  <c:v>1.5718243135305343E-2</c:v>
                </c:pt>
                <c:pt idx="358">
                  <c:v>1.572938198634688E-2</c:v>
                </c:pt>
                <c:pt idx="359">
                  <c:v>1.5740037413287666E-2</c:v>
                </c:pt>
                <c:pt idx="360">
                  <c:v>1.5765294356844262E-2</c:v>
                </c:pt>
                <c:pt idx="361">
                  <c:v>1.5786063187519517E-2</c:v>
                </c:pt>
                <c:pt idx="362">
                  <c:v>1.5793818069775867E-2</c:v>
                </c:pt>
                <c:pt idx="363">
                  <c:v>1.5801089527931467E-2</c:v>
                </c:pt>
                <c:pt idx="364">
                  <c:v>1.5814715715682937E-2</c:v>
                </c:pt>
                <c:pt idx="365">
                  <c:v>1.5825341117388092E-2</c:v>
                </c:pt>
                <c:pt idx="366">
                  <c:v>1.5830195453920837E-2</c:v>
                </c:pt>
                <c:pt idx="367">
                  <c:v>1.5834566366033087E-2</c:v>
                </c:pt>
                <c:pt idx="368">
                  <c:v>1.5838453853724843E-2</c:v>
                </c:pt>
                <c:pt idx="369">
                  <c:v>1.5845314791089748E-2</c:v>
                </c:pt>
                <c:pt idx="370">
                  <c:v>1.584916956036686E-2</c:v>
                </c:pt>
                <c:pt idx="371">
                  <c:v>1.5850639925876209E-2</c:v>
                </c:pt>
                <c:pt idx="372">
                  <c:v>1.5851626866965063E-2</c:v>
                </c:pt>
                <c:pt idx="373">
                  <c:v>1.5852130383553487E-2</c:v>
                </c:pt>
                <c:pt idx="374">
                  <c:v>1.5852223986705383E-2</c:v>
                </c:pt>
                <c:pt idx="375">
                  <c:v>1.5849310205142686E-2</c:v>
                </c:pt>
                <c:pt idx="376">
                  <c:v>1.5847396599468766E-2</c:v>
                </c:pt>
                <c:pt idx="377">
                  <c:v>1.5845251434223329E-2</c:v>
                </c:pt>
                <c:pt idx="378">
                  <c:v>1.5843882169681578E-2</c:v>
                </c:pt>
                <c:pt idx="379">
                  <c:v>1.5845266898413257E-2</c:v>
                </c:pt>
                <c:pt idx="380">
                  <c:v>1.5848682767760636E-2</c:v>
                </c:pt>
                <c:pt idx="381">
                  <c:v>1.5852452331461819E-2</c:v>
                </c:pt>
                <c:pt idx="382">
                  <c:v>1.5857249660955475E-2</c:v>
                </c:pt>
                <c:pt idx="383">
                  <c:v>1.5863074756001794E-2</c:v>
                </c:pt>
                <c:pt idx="384">
                  <c:v>1.5878851163968477E-2</c:v>
                </c:pt>
                <c:pt idx="385">
                  <c:v>1.590248597692856E-2</c:v>
                </c:pt>
                <c:pt idx="386">
                  <c:v>1.5919608411119057E-2</c:v>
                </c:pt>
                <c:pt idx="387">
                  <c:v>1.5919608411119057E-2</c:v>
                </c:pt>
                <c:pt idx="388">
                  <c:v>1.5932627868391336E-2</c:v>
                </c:pt>
                <c:pt idx="389">
                  <c:v>1.5962800426949642E-2</c:v>
                </c:pt>
                <c:pt idx="390">
                  <c:v>1.5994983362759285E-2</c:v>
                </c:pt>
                <c:pt idx="391">
                  <c:v>1.601314165331047E-2</c:v>
                </c:pt>
                <c:pt idx="392">
                  <c:v>1.6032327711013039E-2</c:v>
                </c:pt>
                <c:pt idx="393">
                  <c:v>1.6052541535866993E-2</c:v>
                </c:pt>
                <c:pt idx="394">
                  <c:v>1.6097114793058864E-2</c:v>
                </c:pt>
                <c:pt idx="395">
                  <c:v>1.614367451159282E-2</c:v>
                </c:pt>
                <c:pt idx="396">
                  <c:v>1.6169027175561013E-2</c:v>
                </c:pt>
                <c:pt idx="397">
                  <c:v>1.6195407607959567E-2</c:v>
                </c:pt>
                <c:pt idx="398">
                  <c:v>1.6222815808948354E-2</c:v>
                </c:pt>
                <c:pt idx="399">
                  <c:v>1.6281794431387553E-2</c:v>
                </c:pt>
                <c:pt idx="400">
                  <c:v>1.6342726304241495E-2</c:v>
                </c:pt>
                <c:pt idx="401">
                  <c:v>1.6375273352178255E-2</c:v>
                </c:pt>
                <c:pt idx="402">
                  <c:v>1.6408848170303969E-2</c:v>
                </c:pt>
                <c:pt idx="403">
                  <c:v>1.6443450758938383E-2</c:v>
                </c:pt>
                <c:pt idx="404">
                  <c:v>1.6516839574416409E-2</c:v>
                </c:pt>
                <c:pt idx="405">
                  <c:v>1.6592138824158553E-2</c:v>
                </c:pt>
                <c:pt idx="406">
                  <c:v>1.6631880269732946E-2</c:v>
                </c:pt>
                <c:pt idx="407">
                  <c:v>1.6672649487734503E-2</c:v>
                </c:pt>
                <c:pt idx="408">
                  <c:v>1.6714446478482969E-2</c:v>
                </c:pt>
                <c:pt idx="409">
                  <c:v>1.6802250518095363E-2</c:v>
                </c:pt>
                <c:pt idx="410">
                  <c:v>1.6891912175980295E-2</c:v>
                </c:pt>
                <c:pt idx="411">
                  <c:v>1.6938848035978893E-2</c:v>
                </c:pt>
                <c:pt idx="412">
                  <c:v>1.6986811670882673E-2</c:v>
                </c:pt>
                <c:pt idx="413">
                  <c:v>1.7035803081251188E-2</c:v>
                </c:pt>
                <c:pt idx="414">
                  <c:v>1.713802762171035E-2</c:v>
                </c:pt>
                <c:pt idx="415">
                  <c:v>1.7242046485606011E-2</c:v>
                </c:pt>
                <c:pt idx="416">
                  <c:v>1.7296176779613148E-2</c:v>
                </c:pt>
                <c:pt idx="417">
                  <c:v>1.7351334851642974E-2</c:v>
                </c:pt>
                <c:pt idx="418">
                  <c:v>1.7407520702255042E-2</c:v>
                </c:pt>
                <c:pt idx="419">
                  <c:v>1.7524171308016534E-2</c:v>
                </c:pt>
                <c:pt idx="420">
                  <c:v>1.7642541899878239E-2</c:v>
                </c:pt>
                <c:pt idx="421">
                  <c:v>1.7703866650675693E-2</c:v>
                </c:pt>
                <c:pt idx="422">
                  <c:v>1.7766219182933085E-2</c:v>
                </c:pt>
                <c:pt idx="423">
                  <c:v>1.7829599497369841E-2</c:v>
                </c:pt>
                <c:pt idx="424">
                  <c:v>1.7994538214474165E-2</c:v>
                </c:pt>
                <c:pt idx="425">
                  <c:v>1.8161917820149753E-2</c:v>
                </c:pt>
                <c:pt idx="426">
                  <c:v>1.8231464838853739E-2</c:v>
                </c:pt>
                <c:pt idx="427">
                  <c:v>1.8302039643653956E-2</c:v>
                </c:pt>
                <c:pt idx="428">
                  <c:v>1.8485039147564386E-2</c:v>
                </c:pt>
                <c:pt idx="429">
                  <c:v>1.8670330480361486E-2</c:v>
                </c:pt>
                <c:pt idx="430">
                  <c:v>1.8670330480361486E-2</c:v>
                </c:pt>
                <c:pt idx="431">
                  <c:v>1.8747072014688726E-2</c:v>
                </c:pt>
                <c:pt idx="432">
                  <c:v>1.882484133950868E-2</c:v>
                </c:pt>
                <c:pt idx="433">
                  <c:v>1.8984807041553253E-2</c:v>
                </c:pt>
                <c:pt idx="434">
                  <c:v>1.914619655714489E-2</c:v>
                </c:pt>
                <c:pt idx="435">
                  <c:v>1.9229104844660228E-2</c:v>
                </c:pt>
                <c:pt idx="436">
                  <c:v>1.9313040926824954E-2</c:v>
                </c:pt>
                <c:pt idx="437">
                  <c:v>1.9398004804198621E-2</c:v>
                </c:pt>
                <c:pt idx="438">
                  <c:v>1.9572422554148261E-2</c:v>
                </c:pt>
                <c:pt idx="439">
                  <c:v>1.9748138282249528E-2</c:v>
                </c:pt>
                <c:pt idx="440">
                  <c:v>1.9838241147498437E-2</c:v>
                </c:pt>
                <c:pt idx="441">
                  <c:v>1.9929371812672514E-2</c:v>
                </c:pt>
                <c:pt idx="442">
                  <c:v>2.0021145033934928E-2</c:v>
                </c:pt>
                <c:pt idx="443">
                  <c:v>2.0202316666724229E-2</c:v>
                </c:pt>
                <c:pt idx="444">
                  <c:v>2.0376942223006012E-2</c:v>
                </c:pt>
                <c:pt idx="445">
                  <c:v>2.046268234712656E-2</c:v>
                </c:pt>
                <c:pt idx="446">
                  <c:v>2.0547138800157683E-2</c:v>
                </c:pt>
                <c:pt idx="447">
                  <c:v>2.0630311581140148E-2</c:v>
                </c:pt>
                <c:pt idx="448">
                  <c:v>2.0793579146394237E-2</c:v>
                </c:pt>
                <c:pt idx="449">
                  <c:v>2.0950165967397183E-2</c:v>
                </c:pt>
                <c:pt idx="450">
                  <c:v>2.102692037518672E-2</c:v>
                </c:pt>
                <c:pt idx="451">
                  <c:v>2.1102391105891627E-2</c:v>
                </c:pt>
                <c:pt idx="452">
                  <c:v>2.1176578158632609E-2</c:v>
                </c:pt>
                <c:pt idx="453">
                  <c:v>2.1357527722165592E-2</c:v>
                </c:pt>
                <c:pt idx="454">
                  <c:v>2.1528258225780306E-2</c:v>
                </c:pt>
                <c:pt idx="455">
                  <c:v>2.1528258225780306E-2</c:v>
                </c:pt>
                <c:pt idx="456">
                  <c:v>2.1594743194510713E-2</c:v>
                </c:pt>
                <c:pt idx="457">
                  <c:v>2.1659944480161286E-2</c:v>
                </c:pt>
                <c:pt idx="458">
                  <c:v>2.178738655116419E-2</c:v>
                </c:pt>
                <c:pt idx="459">
                  <c:v>2.1907912776537586E-2</c:v>
                </c:pt>
                <c:pt idx="460">
                  <c:v>2.1966695635837752E-2</c:v>
                </c:pt>
                <c:pt idx="461">
                  <c:v>2.2024194807901409E-2</c:v>
                </c:pt>
                <c:pt idx="462">
                  <c:v>2.2080410292248942E-2</c:v>
                </c:pt>
                <c:pt idx="463">
                  <c:v>2.2189929913594142E-2</c:v>
                </c:pt>
                <c:pt idx="464">
                  <c:v>2.2292435339368311E-2</c:v>
                </c:pt>
                <c:pt idx="465">
                  <c:v>2.23422323757827E-2</c:v>
                </c:pt>
                <c:pt idx="466">
                  <c:v>2.2390745721043714E-2</c:v>
                </c:pt>
                <c:pt idx="467">
                  <c:v>2.2437975374511865E-2</c:v>
                </c:pt>
                <c:pt idx="468">
                  <c:v>2.2529565505804428E-2</c:v>
                </c:pt>
                <c:pt idx="469">
                  <c:v>2.2614057061183246E-2</c:v>
                </c:pt>
                <c:pt idx="470">
                  <c:v>2.265486824873264E-2</c:v>
                </c:pt>
                <c:pt idx="471">
                  <c:v>2.2694395741611473E-2</c:v>
                </c:pt>
                <c:pt idx="472">
                  <c:v>2.2732639539579935E-2</c:v>
                </c:pt>
                <c:pt idx="473">
                  <c:v>2.2806292793715599E-2</c:v>
                </c:pt>
                <c:pt idx="474">
                  <c:v>2.2872777773557118E-2</c:v>
                </c:pt>
                <c:pt idx="475">
                  <c:v>2.2904603090738718E-2</c:v>
                </c:pt>
                <c:pt idx="476">
                  <c:v>2.2935144710691802E-2</c:v>
                </c:pt>
                <c:pt idx="477">
                  <c:v>2.3007285504730302E-2</c:v>
                </c:pt>
                <c:pt idx="478">
                  <c:v>2.3068597340838437E-2</c:v>
                </c:pt>
                <c:pt idx="479">
                  <c:v>2.3068597340838437E-2</c:v>
                </c:pt>
                <c:pt idx="480">
                  <c:v>2.3091436771025542E-2</c:v>
                </c:pt>
                <c:pt idx="481">
                  <c:v>2.3112992501905794E-2</c:v>
                </c:pt>
                <c:pt idx="482">
                  <c:v>2.313326453331932E-2</c:v>
                </c:pt>
                <c:pt idx="483">
                  <c:v>2.3171020815100363E-2</c:v>
                </c:pt>
                <c:pt idx="484">
                  <c:v>2.3201515660389305E-2</c:v>
                </c:pt>
                <c:pt idx="485">
                  <c:v>2.321536919151157E-2</c:v>
                </c:pt>
                <c:pt idx="486">
                  <c:v>2.323433180834833E-2</c:v>
                </c:pt>
                <c:pt idx="487">
                  <c:v>2.3259020975059386E-2</c:v>
                </c:pt>
                <c:pt idx="488">
                  <c:v>2.3259020975059386E-2</c:v>
                </c:pt>
                <c:pt idx="489">
                  <c:v>2.3271532662585415E-2</c:v>
                </c:pt>
                <c:pt idx="490">
                  <c:v>2.3276400287448595E-2</c:v>
                </c:pt>
                <c:pt idx="491">
                  <c:v>2.3279984211166393E-2</c:v>
                </c:pt>
                <c:pt idx="492">
                  <c:v>2.3282284433578937E-2</c:v>
                </c:pt>
                <c:pt idx="493">
                  <c:v>2.3284111683716802E-2</c:v>
                </c:pt>
                <c:pt idx="494">
                  <c:v>2.3278648310496308E-2</c:v>
                </c:pt>
                <c:pt idx="495">
                  <c:v>2.3274530026702323E-2</c:v>
                </c:pt>
                <c:pt idx="496">
                  <c:v>2.3269128041603082E-2</c:v>
                </c:pt>
                <c:pt idx="497">
                  <c:v>2.3262442355358459E-2</c:v>
                </c:pt>
                <c:pt idx="498">
                  <c:v>2.3246292901584198E-2</c:v>
                </c:pt>
                <c:pt idx="499">
                  <c:v>2.3222862600764671E-2</c:v>
                </c:pt>
                <c:pt idx="500">
                  <c:v>2.3209758410231984E-2</c:v>
                </c:pt>
                <c:pt idx="501">
                  <c:v>2.3195370519193403E-2</c:v>
                </c:pt>
                <c:pt idx="502">
                  <c:v>2.3179698927808801E-2</c:v>
                </c:pt>
                <c:pt idx="503">
                  <c:v>2.3145564688213938E-2</c:v>
                </c:pt>
                <c:pt idx="504">
                  <c:v>2.3104175562407292E-2</c:v>
                </c:pt>
                <c:pt idx="505">
                  <c:v>2.3082085472010405E-2</c:v>
                </c:pt>
                <c:pt idx="506">
                  <c:v>2.3058711682626409E-2</c:v>
                </c:pt>
                <c:pt idx="507">
                  <c:v>2.3034286613059507E-2</c:v>
                </c:pt>
                <c:pt idx="508">
                  <c:v>2.2964018985662804E-2</c:v>
                </c:pt>
                <c:pt idx="509">
                  <c:v>2.2888668779188492E-2</c:v>
                </c:pt>
                <c:pt idx="510">
                  <c:v>2.2864786989362784E-2</c:v>
                </c:pt>
                <c:pt idx="511">
                  <c:v>2.2807803746318633E-2</c:v>
                </c:pt>
                <c:pt idx="512">
                  <c:v>2.2747040249644357E-2</c:v>
                </c:pt>
                <c:pt idx="513">
                  <c:v>2.2723823343406835E-2</c:v>
                </c:pt>
                <c:pt idx="514">
                  <c:v>2.2700717251007418E-2</c:v>
                </c:pt>
                <c:pt idx="515">
                  <c:v>2.265630015106268E-2</c:v>
                </c:pt>
                <c:pt idx="516">
                  <c:v>2.2609401019710873E-2</c:v>
                </c:pt>
                <c:pt idx="517">
                  <c:v>2.2586848996262177E-2</c:v>
                </c:pt>
                <c:pt idx="518">
                  <c:v>2.2432087615671392E-2</c:v>
                </c:pt>
                <c:pt idx="519">
                  <c:v>2.2282756100917567E-2</c:v>
                </c:pt>
                <c:pt idx="520">
                  <c:v>2.2138854445126199E-2</c:v>
                </c:pt>
                <c:pt idx="521">
                  <c:v>2.2000382641822469E-2</c:v>
                </c:pt>
                <c:pt idx="522">
                  <c:v>2.1867340684771364E-2</c:v>
                </c:pt>
                <c:pt idx="523">
                  <c:v>2.1739728567977679E-2</c:v>
                </c:pt>
                <c:pt idx="524">
                  <c:v>2.1617546285606082E-2</c:v>
                </c:pt>
                <c:pt idx="525">
                  <c:v>2.1500793832140985E-2</c:v>
                </c:pt>
                <c:pt idx="526">
                  <c:v>2.1389471202386545E-2</c:v>
                </c:pt>
                <c:pt idx="527">
                  <c:v>2.1283578391146918E-2</c:v>
                </c:pt>
                <c:pt idx="528">
                  <c:v>2.1183115393785812E-2</c:v>
                </c:pt>
                <c:pt idx="529">
                  <c:v>2.1061927177523643E-2</c:v>
                </c:pt>
                <c:pt idx="530">
                  <c:v>2.0973875166401257E-2</c:v>
                </c:pt>
                <c:pt idx="531">
                  <c:v>2.0891252955168582E-2</c:v>
                </c:pt>
                <c:pt idx="532">
                  <c:v>2.0814060539988688E-2</c:v>
                </c:pt>
                <c:pt idx="533">
                  <c:v>2.0742297917344388E-2</c:v>
                </c:pt>
                <c:pt idx="534">
                  <c:v>2.0675965084038239E-2</c:v>
                </c:pt>
                <c:pt idx="535">
                  <c:v>2.0615062037032672E-2</c:v>
                </c:pt>
                <c:pt idx="536">
                  <c:v>2.055958877360986E-2</c:v>
                </c:pt>
                <c:pt idx="537">
                  <c:v>2.050954529121185E-2</c:v>
                </c:pt>
                <c:pt idx="538">
                  <c:v>2.0464931587600432E-2</c:v>
                </c:pt>
                <c:pt idx="539">
                  <c:v>2.0425747660857141E-2</c:v>
                </c:pt>
                <c:pt idx="540">
                  <c:v>2.0391993509063511E-2</c:v>
                </c:pt>
                <c:pt idx="541">
                  <c:v>2.0363669130700757E-2</c:v>
                </c:pt>
                <c:pt idx="542">
                  <c:v>2.0340774524569838E-2</c:v>
                </c:pt>
                <c:pt idx="543">
                  <c:v>2.032330968955165E-2</c:v>
                </c:pt>
                <c:pt idx="544">
                  <c:v>2.0311274624926767E-2</c:v>
                </c:pt>
                <c:pt idx="545">
                  <c:v>2.0304669330135638E-2</c:v>
                </c:pt>
                <c:pt idx="546">
                  <c:v>2.0303493804778583E-2</c:v>
                </c:pt>
                <c:pt idx="547">
                  <c:v>2.0307748049015473E-2</c:v>
                </c:pt>
                <c:pt idx="548">
                  <c:v>2.0317432062846308E-2</c:v>
                </c:pt>
                <c:pt idx="549">
                  <c:v>2.0332545846750705E-2</c:v>
                </c:pt>
                <c:pt idx="550">
                  <c:v>2.0353089401448088E-2</c:v>
                </c:pt>
                <c:pt idx="551">
                  <c:v>2.037906272789769E-2</c:v>
                </c:pt>
                <c:pt idx="552">
                  <c:v>2.0410465827218616E-2</c:v>
                </c:pt>
                <c:pt idx="553">
                  <c:v>2.0447298700769778E-2</c:v>
                </c:pt>
                <c:pt idx="554">
                  <c:v>2.0489561350389707E-2</c:v>
                </c:pt>
                <c:pt idx="555">
                  <c:v>2.0537253777836995E-2</c:v>
                </c:pt>
                <c:pt idx="556">
                  <c:v>2.0590375985349851E-2</c:v>
                </c:pt>
                <c:pt idx="557">
                  <c:v>2.0648927975326359E-2</c:v>
                </c:pt>
                <c:pt idx="558">
                  <c:v>2.0712909750484343E-2</c:v>
                </c:pt>
                <c:pt idx="559">
                  <c:v>2.0782321313461694E-2</c:v>
                </c:pt>
                <c:pt idx="560">
                  <c:v>2.0857162667615725E-2</c:v>
                </c:pt>
                <c:pt idx="561">
                  <c:v>2.0937433816383688E-2</c:v>
                </c:pt>
                <c:pt idx="562">
                  <c:v>2.1049885702719706E-2</c:v>
                </c:pt>
                <c:pt idx="563">
                  <c:v>2.1114265512149899E-2</c:v>
                </c:pt>
                <c:pt idx="564">
                  <c:v>2.1210826067141753E-2</c:v>
                </c:pt>
                <c:pt idx="565">
                  <c:v>2.1312816432734749E-2</c:v>
                </c:pt>
                <c:pt idx="566">
                  <c:v>2.1420236613405308E-2</c:v>
                </c:pt>
                <c:pt idx="567">
                  <c:v>2.1600273425104177E-2</c:v>
                </c:pt>
                <c:pt idx="568">
                  <c:v>2.1698951194659699E-2</c:v>
                </c:pt>
                <c:pt idx="569">
                  <c:v>2.1804225524473253E-2</c:v>
                </c:pt>
                <c:pt idx="570">
                  <c:v>2.1922396752875883E-2</c:v>
                </c:pt>
                <c:pt idx="571">
                  <c:v>2.2009525568877919E-2</c:v>
                </c:pt>
                <c:pt idx="572">
                  <c:v>2.2109551280511397E-2</c:v>
                </c:pt>
                <c:pt idx="573">
                  <c:v>2.2207827449793882E-2</c:v>
                </c:pt>
                <c:pt idx="574">
                  <c:v>2.2318000773298152E-2</c:v>
                </c:pt>
                <c:pt idx="575">
                  <c:v>2.2399131155790286E-2</c:v>
                </c:pt>
                <c:pt idx="576">
                  <c:v>2.2492158689626507E-2</c:v>
                </c:pt>
                <c:pt idx="577">
                  <c:v>2.2583436675516211E-2</c:v>
                </c:pt>
                <c:pt idx="578">
                  <c:v>2.2672965112260357E-2</c:v>
                </c:pt>
                <c:pt idx="579">
                  <c:v>2.2760743998420097E-2</c:v>
                </c:pt>
                <c:pt idx="580">
                  <c:v>2.2846773332796388E-2</c:v>
                </c:pt>
                <c:pt idx="581">
                  <c:v>2.293105311403032E-2</c:v>
                </c:pt>
                <c:pt idx="582">
                  <c:v>2.3013583341002786E-2</c:v>
                </c:pt>
                <c:pt idx="583">
                  <c:v>2.3117122857243544E-2</c:v>
                </c:pt>
                <c:pt idx="584">
                  <c:v>2.3173395127207286E-2</c:v>
                </c:pt>
                <c:pt idx="585">
                  <c:v>2.3261574085502446E-2</c:v>
                </c:pt>
                <c:pt idx="586">
                  <c:v>2.3326208682137306E-2</c:v>
                </c:pt>
                <c:pt idx="587">
                  <c:v>2.339999112005664E-2</c:v>
                </c:pt>
                <c:pt idx="588">
                  <c:v>2.348217158640864E-2</c:v>
                </c:pt>
                <c:pt idx="589">
                  <c:v>2.3542307311368305E-2</c:v>
                </c:pt>
                <c:pt idx="590">
                  <c:v>2.3610841062762233E-2</c:v>
                </c:pt>
                <c:pt idx="591">
                  <c:v>2.367762524990269E-2</c:v>
                </c:pt>
                <c:pt idx="592">
                  <c:v>2.3742659871910377E-2</c:v>
                </c:pt>
                <c:pt idx="593">
                  <c:v>2.3805944927746125E-2</c:v>
                </c:pt>
                <c:pt idx="594">
                  <c:v>2.386748041653064E-2</c:v>
                </c:pt>
                <c:pt idx="595">
                  <c:v>2.3927266337304687E-2</c:v>
                </c:pt>
                <c:pt idx="596">
                  <c:v>2.3985302689348842E-2</c:v>
                </c:pt>
                <c:pt idx="597">
                  <c:v>2.4041589471623936E-2</c:v>
                </c:pt>
                <c:pt idx="598">
                  <c:v>2.4096126683490482E-2</c:v>
                </c:pt>
                <c:pt idx="599">
                  <c:v>2.4148914324069182E-2</c:v>
                </c:pt>
                <c:pt idx="600">
                  <c:v>2.4199952392480739E-2</c:v>
                </c:pt>
                <c:pt idx="601">
                  <c:v>2.4256139279543731E-2</c:v>
                </c:pt>
                <c:pt idx="602">
                  <c:v>2.4303428262513194E-2</c:v>
                </c:pt>
                <c:pt idx="603">
                  <c:v>2.4342569158237737E-2</c:v>
                </c:pt>
                <c:pt idx="604">
                  <c:v>2.4386608931346032E-2</c:v>
                </c:pt>
                <c:pt idx="605">
                  <c:v>2.4428899128849935E-2</c:v>
                </c:pt>
                <c:pt idx="606">
                  <c:v>2.4469439750269828E-2</c:v>
                </c:pt>
                <c:pt idx="607">
                  <c:v>2.4508230794966224E-2</c:v>
                </c:pt>
                <c:pt idx="608">
                  <c:v>2.4550421077833562E-2</c:v>
                </c:pt>
                <c:pt idx="609">
                  <c:v>2.4580564151870377E-2</c:v>
                </c:pt>
                <c:pt idx="610">
                  <c:v>2.4614106463118901E-2</c:v>
                </c:pt>
                <c:pt idx="611">
                  <c:v>2.4645899195405718E-2</c:v>
                </c:pt>
                <c:pt idx="612">
                  <c:v>2.4680091404629678E-2</c:v>
                </c:pt>
                <c:pt idx="613">
                  <c:v>2.4704235921735318E-2</c:v>
                </c:pt>
                <c:pt idx="614">
                  <c:v>2.4730779914898804E-2</c:v>
                </c:pt>
                <c:pt idx="615">
                  <c:v>2.4755574327501861E-2</c:v>
                </c:pt>
                <c:pt idx="616">
                  <c:v>2.4778619159224746E-2</c:v>
                </c:pt>
                <c:pt idx="617">
                  <c:v>2.4799914409667778E-2</c:v>
                </c:pt>
                <c:pt idx="618">
                  <c:v>2.481946769314014E-2</c:v>
                </c:pt>
                <c:pt idx="619">
                  <c:v>2.4843552632383137E-2</c:v>
                </c:pt>
                <c:pt idx="620">
                  <c:v>2.4860942268754016E-2</c:v>
                </c:pt>
                <c:pt idx="621">
                  <c:v>2.4881065632449406E-2</c:v>
                </c:pt>
                <c:pt idx="622">
                  <c:v>2.4901678080757605E-2</c:v>
                </c:pt>
                <c:pt idx="623">
                  <c:v>2.4922779613998358E-2</c:v>
                </c:pt>
                <c:pt idx="624">
                  <c:v>2.49443702322516E-2</c:v>
                </c:pt>
                <c:pt idx="625">
                  <c:v>2.4966449935437396E-2</c:v>
                </c:pt>
                <c:pt idx="626">
                  <c:v>2.4989018723795553E-2</c:v>
                </c:pt>
                <c:pt idx="627">
                  <c:v>2.5012076597406008E-2</c:v>
                </c:pt>
                <c:pt idx="628">
                  <c:v>2.5035623556348696E-2</c:v>
                </c:pt>
                <c:pt idx="629">
                  <c:v>2.5059659600623618E-2</c:v>
                </c:pt>
                <c:pt idx="630">
                  <c:v>2.5084184730470582E-2</c:v>
                </c:pt>
                <c:pt idx="631">
                  <c:v>2.5109198945889588E-2</c:v>
                </c:pt>
                <c:pt idx="632">
                  <c:v>2.5134702247040508E-2</c:v>
                </c:pt>
                <c:pt idx="633">
                  <c:v>2.5160694634003278E-2</c:v>
                </c:pt>
                <c:pt idx="634">
                  <c:v>2.5194832074078022E-2</c:v>
                </c:pt>
                <c:pt idx="635">
                  <c:v>2.5221942371844719E-2</c:v>
                </c:pt>
                <c:pt idx="636">
                  <c:v>2.5249541755822946E-2</c:v>
                </c:pt>
                <c:pt idx="637">
                  <c:v>2.527763022609264E-2</c:v>
                </c:pt>
                <c:pt idx="638">
                  <c:v>2.5306207782733736E-2</c:v>
                </c:pt>
                <c:pt idx="639">
                  <c:v>2.5335274425906107E-2</c:v>
                </c:pt>
                <c:pt idx="640">
                  <c:v>2.5364830155689688E-2</c:v>
                </c:pt>
                <c:pt idx="641">
                  <c:v>2.5394874972164416E-2</c:v>
                </c:pt>
                <c:pt idx="642">
                  <c:v>2.5425408875650035E-2</c:v>
                </c:pt>
                <c:pt idx="643">
                  <c:v>2.5456431866066609E-2</c:v>
                </c:pt>
                <c:pt idx="644">
                  <c:v>2.548794394357401E-2</c:v>
                </c:pt>
                <c:pt idx="645">
                  <c:v>2.5529587587107549E-2</c:v>
                </c:pt>
                <c:pt idx="646">
                  <c:v>2.555243536050078E-2</c:v>
                </c:pt>
                <c:pt idx="647">
                  <c:v>2.5585414700159959E-2</c:v>
                </c:pt>
                <c:pt idx="648">
                  <c:v>2.5618883127549452E-2</c:v>
                </c:pt>
                <c:pt idx="649">
                  <c:v>2.5652840642669261E-2</c:v>
                </c:pt>
                <c:pt idx="650">
                  <c:v>2.5687287245759194E-2</c:v>
                </c:pt>
                <c:pt idx="651">
                  <c:v>2.572222293681925E-2</c:v>
                </c:pt>
                <c:pt idx="652">
                  <c:v>2.5757647716169174E-2</c:v>
                </c:pt>
                <c:pt idx="653">
                  <c:v>2.5793561583808966E-2</c:v>
                </c:pt>
                <c:pt idx="654">
                  <c:v>2.5829964539978434E-2</c:v>
                </c:pt>
                <c:pt idx="655">
                  <c:v>2.586685658483745E-2</c:v>
                </c:pt>
                <c:pt idx="656">
                  <c:v>2.590423771846595E-2</c:v>
                </c:pt>
                <c:pt idx="657">
                  <c:v>2.5942107941023806E-2</c:v>
                </c:pt>
                <c:pt idx="658">
                  <c:v>2.5980467252750827E-2</c:v>
                </c:pt>
                <c:pt idx="659">
                  <c:v>2.6019315653647013E-2</c:v>
                </c:pt>
                <c:pt idx="660">
                  <c:v>2.6058653144032107E-2</c:v>
                </c:pt>
                <c:pt idx="661">
                  <c:v>2.6098479723906109E-2</c:v>
                </c:pt>
                <c:pt idx="662">
                  <c:v>2.6138795393668701E-2</c:v>
                </c:pt>
                <c:pt idx="663">
                  <c:v>2.6179600153239946E-2</c:v>
                </c:pt>
                <c:pt idx="664">
                  <c:v>2.6220894002859652E-2</c:v>
                </c:pt>
                <c:pt idx="665">
                  <c:v>2.6262676942767627E-2</c:v>
                </c:pt>
                <c:pt idx="666">
                  <c:v>2.6319043766296346E-2</c:v>
                </c:pt>
                <c:pt idx="667">
                  <c:v>2.6347710093928001E-2</c:v>
                </c:pt>
                <c:pt idx="668">
                  <c:v>2.6390960305660016E-2</c:v>
                </c:pt>
                <c:pt idx="669">
                  <c:v>2.6434699608239853E-2</c:v>
                </c:pt>
                <c:pt idx="670">
                  <c:v>2.6495182192284972E-2</c:v>
                </c:pt>
                <c:pt idx="671">
                  <c:v>2.6534516426630628E-2</c:v>
                </c:pt>
                <c:pt idx="672">
                  <c:v>2.6565238426075055E-2</c:v>
                </c:pt>
                <c:pt idx="673">
                  <c:v>2.6607465945236441E-2</c:v>
                </c:pt>
                <c:pt idx="674">
                  <c:v>2.6649026505749518E-2</c:v>
                </c:pt>
                <c:pt idx="675">
                  <c:v>2.668992010729454E-2</c:v>
                </c:pt>
                <c:pt idx="676">
                  <c:v>2.6730146749791572E-2</c:v>
                </c:pt>
                <c:pt idx="677">
                  <c:v>2.6769706433000806E-2</c:v>
                </c:pt>
                <c:pt idx="678">
                  <c:v>2.6808599156522561E-2</c:v>
                </c:pt>
                <c:pt idx="679">
                  <c:v>2.6846824920436774E-2</c:v>
                </c:pt>
                <c:pt idx="680">
                  <c:v>2.6884383724263827E-2</c:v>
                </c:pt>
                <c:pt idx="681">
                  <c:v>2.6921275567923786E-2</c:v>
                </c:pt>
                <c:pt idx="682">
                  <c:v>2.6957500451176841E-2</c:v>
                </c:pt>
                <c:pt idx="683">
                  <c:v>2.6993058373783185E-2</c:v>
                </c:pt>
                <c:pt idx="684">
                  <c:v>2.7041843714957992E-2</c:v>
                </c:pt>
                <c:pt idx="685">
                  <c:v>2.7062173336496187E-2</c:v>
                </c:pt>
                <c:pt idx="686">
                  <c:v>2.7095730376203164E-2</c:v>
                </c:pt>
                <c:pt idx="687">
                  <c:v>2.7128620454544006E-2</c:v>
                </c:pt>
                <c:pt idx="688">
                  <c:v>2.7160843571358839E-2</c:v>
                </c:pt>
                <c:pt idx="689">
                  <c:v>2.719239972632792E-2</c:v>
                </c:pt>
                <c:pt idx="690">
                  <c:v>2.7223288919531186E-2</c:v>
                </c:pt>
                <c:pt idx="691">
                  <c:v>2.7253511150568954E-2</c:v>
                </c:pt>
                <c:pt idx="692">
                  <c:v>2.728306641936129E-2</c:v>
                </c:pt>
                <c:pt idx="693">
                  <c:v>2.7311954725748322E-2</c:v>
                </c:pt>
                <c:pt idx="694">
                  <c:v>2.7340176069650113E-2</c:v>
                </c:pt>
                <c:pt idx="695">
                  <c:v>2.7367730450746919E-2</c:v>
                </c:pt>
                <c:pt idx="696">
                  <c:v>2.7394617868958804E-2</c:v>
                </c:pt>
                <c:pt idx="697">
                  <c:v>2.7420838324205832E-2</c:v>
                </c:pt>
                <c:pt idx="698">
                  <c:v>2.7446391816168259E-2</c:v>
                </c:pt>
                <c:pt idx="699">
                  <c:v>2.747127834492602E-2</c:v>
                </c:pt>
                <c:pt idx="700">
                  <c:v>2.7495497910239308E-2</c:v>
                </c:pt>
                <c:pt idx="701">
                  <c:v>2.7519050511868315E-2</c:v>
                </c:pt>
                <c:pt idx="702">
                  <c:v>2.754193614981304E-2</c:v>
                </c:pt>
                <c:pt idx="703">
                  <c:v>2.7564154823913611E-2</c:v>
                </c:pt>
                <c:pt idx="704">
                  <c:v>2.7585706534090093E-2</c:v>
                </c:pt>
                <c:pt idx="705">
                  <c:v>2.7606591280102677E-2</c:v>
                </c:pt>
                <c:pt idx="706">
                  <c:v>2.7626809061951363E-2</c:v>
                </c:pt>
                <c:pt idx="707">
                  <c:v>2.7646359879476279E-2</c:v>
                </c:pt>
                <c:pt idx="708">
                  <c:v>2.7665243732597489E-2</c:v>
                </c:pt>
                <c:pt idx="709">
                  <c:v>2.768346062115512E-2</c:v>
                </c:pt>
                <c:pt idx="710">
                  <c:v>2.7701010545069238E-2</c:v>
                </c:pt>
                <c:pt idx="711">
                  <c:v>2.7717893504339841E-2</c:v>
                </c:pt>
                <c:pt idx="712">
                  <c:v>2.7734109498647186E-2</c:v>
                </c:pt>
                <c:pt idx="713">
                  <c:v>2.7749658528151144E-2</c:v>
                </c:pt>
                <c:pt idx="714">
                  <c:v>2.7764540592531972E-2</c:v>
                </c:pt>
                <c:pt idx="715">
                  <c:v>2.7778755691949542E-2</c:v>
                </c:pt>
                <c:pt idx="716">
                  <c:v>2.7798193903283419E-2</c:v>
                </c:pt>
                <c:pt idx="717">
                  <c:v>2.7805184995095544E-2</c:v>
                </c:pt>
                <c:pt idx="718">
                  <c:v>2.7822911971115971E-2</c:v>
                </c:pt>
                <c:pt idx="719">
                  <c:v>2.78289464370296E-2</c:v>
                </c:pt>
                <c:pt idx="720">
                  <c:v>2.7839826709872284E-2</c:v>
                </c:pt>
                <c:pt idx="721">
                  <c:v>2.7850040017272093E-2</c:v>
                </c:pt>
                <c:pt idx="722">
                  <c:v>2.7868470245375754E-2</c:v>
                </c:pt>
                <c:pt idx="723">
                  <c:v>2.7876383560219153E-2</c:v>
                </c:pt>
                <c:pt idx="724">
                  <c:v>2.7884292050908144E-2</c:v>
                </c:pt>
                <c:pt idx="725">
                  <c:v>2.7896378467529015E-2</c:v>
                </c:pt>
                <c:pt idx="726">
                  <c:v>2.7905072166110045E-2</c:v>
                </c:pt>
                <c:pt idx="727">
                  <c:v>2.7915848267294763E-2</c:v>
                </c:pt>
                <c:pt idx="728">
                  <c:v>2.7926881731037412E-2</c:v>
                </c:pt>
                <c:pt idx="729">
                  <c:v>2.7938172557364638E-2</c:v>
                </c:pt>
                <c:pt idx="730">
                  <c:v>2.7951641987489229E-2</c:v>
                </c:pt>
                <c:pt idx="731">
                  <c:v>2.7961526298012629E-2</c:v>
                </c:pt>
                <c:pt idx="732">
                  <c:v>2.7973589212493266E-2</c:v>
                </c:pt>
                <c:pt idx="733">
                  <c:v>2.7985909489878225E-2</c:v>
                </c:pt>
                <c:pt idx="734">
                  <c:v>2.7998487130220795E-2</c:v>
                </c:pt>
                <c:pt idx="735">
                  <c:v>2.8011322133600913E-2</c:v>
                </c:pt>
                <c:pt idx="736">
                  <c:v>2.8024414500098516E-2</c:v>
                </c:pt>
                <c:pt idx="737">
                  <c:v>2.8037764229820183E-2</c:v>
                </c:pt>
                <c:pt idx="738">
                  <c:v>2.8055093554941735E-2</c:v>
                </c:pt>
                <c:pt idx="739">
                  <c:v>2.8065235779202169E-2</c:v>
                </c:pt>
                <c:pt idx="740">
                  <c:v>2.8081472773011651E-2</c:v>
                </c:pt>
                <c:pt idx="741">
                  <c:v>2.8093736782466294E-2</c:v>
                </c:pt>
                <c:pt idx="742">
                  <c:v>2.8108373329533975E-2</c:v>
                </c:pt>
                <c:pt idx="743">
                  <c:v>2.8123267240358629E-2</c:v>
                </c:pt>
                <c:pt idx="744">
                  <c:v>2.814061183851635E-2</c:v>
                </c:pt>
                <c:pt idx="745">
                  <c:v>2.8153827153625244E-2</c:v>
                </c:pt>
                <c:pt idx="746">
                  <c:v>2.8169493156280367E-2</c:v>
                </c:pt>
                <c:pt idx="747">
                  <c:v>2.8185416523065498E-2</c:v>
                </c:pt>
                <c:pt idx="748">
                  <c:v>2.8201597254113864E-2</c:v>
                </c:pt>
                <c:pt idx="749">
                  <c:v>2.8220326827566034E-2</c:v>
                </c:pt>
                <c:pt idx="750">
                  <c:v>2.8234730809320041E-2</c:v>
                </c:pt>
                <c:pt idx="751">
                  <c:v>2.8251683633717661E-2</c:v>
                </c:pt>
                <c:pt idx="752">
                  <c:v>2.8268893822778196E-2</c:v>
                </c:pt>
                <c:pt idx="753">
                  <c:v>2.8286361376608227E-2</c:v>
                </c:pt>
                <c:pt idx="754">
                  <c:v>2.8304086295367625E-2</c:v>
                </c:pt>
                <c:pt idx="755">
                  <c:v>2.8322068579109683E-2</c:v>
                </c:pt>
                <c:pt idx="756">
                  <c:v>2.8340308227994271E-2</c:v>
                </c:pt>
                <c:pt idx="757">
                  <c:v>2.836125485855101E-2</c:v>
                </c:pt>
                <c:pt idx="758">
                  <c:v>2.8380029100512072E-2</c:v>
                </c:pt>
                <c:pt idx="759">
                  <c:v>2.8396571366489098E-2</c:v>
                </c:pt>
                <c:pt idx="760">
                  <c:v>2.8415840477062915E-2</c:v>
                </c:pt>
                <c:pt idx="761">
                  <c:v>2.8435366953338814E-2</c:v>
                </c:pt>
                <c:pt idx="762">
                  <c:v>2.8455150795450024E-2</c:v>
                </c:pt>
                <c:pt idx="763">
                  <c:v>2.8477761115173195E-2</c:v>
                </c:pt>
                <c:pt idx="764">
                  <c:v>2.8495490577764571E-2</c:v>
                </c:pt>
                <c:pt idx="765">
                  <c:v>2.8516046518234361E-2</c:v>
                </c:pt>
                <c:pt idx="766">
                  <c:v>2.8536859825045724E-2</c:v>
                </c:pt>
                <c:pt idx="767">
                  <c:v>2.8557930498385176E-2</c:v>
                </c:pt>
                <c:pt idx="768">
                  <c:v>2.8583128293435678E-2</c:v>
                </c:pt>
                <c:pt idx="769">
                  <c:v>2.8600843945101317E-2</c:v>
                </c:pt>
                <c:pt idx="770">
                  <c:v>2.8622686718771106E-2</c:v>
                </c:pt>
                <c:pt idx="771">
                  <c:v>2.8644786859475246E-2</c:v>
                </c:pt>
                <c:pt idx="772">
                  <c:v>2.8667144367373609E-2</c:v>
                </c:pt>
                <c:pt idx="773">
                  <c:v>2.8689759242652713E-2</c:v>
                </c:pt>
                <c:pt idx="774">
                  <c:v>2.8718147936517724E-2</c:v>
                </c:pt>
                <c:pt idx="775">
                  <c:v>2.8738209872714027E-2</c:v>
                </c:pt>
                <c:pt idx="776">
                  <c:v>2.8758240555593062E-2</c:v>
                </c:pt>
                <c:pt idx="777">
                  <c:v>2.8783791737037046E-2</c:v>
                </c:pt>
                <c:pt idx="778">
                  <c:v>2.8803758739908147E-2</c:v>
                </c:pt>
                <c:pt idx="779">
                  <c:v>2.8826469338882887E-2</c:v>
                </c:pt>
                <c:pt idx="780">
                  <c:v>2.8849147609051329E-2</c:v>
                </c:pt>
                <c:pt idx="781">
                  <c:v>2.8871793550386826E-2</c:v>
                </c:pt>
                <c:pt idx="782">
                  <c:v>2.8897180623816965E-2</c:v>
                </c:pt>
                <c:pt idx="783">
                  <c:v>2.8916988446505698E-2</c:v>
                </c:pt>
                <c:pt idx="784">
                  <c:v>2.8939537401262427E-2</c:v>
                </c:pt>
                <c:pt idx="785">
                  <c:v>2.8962054027132922E-2</c:v>
                </c:pt>
                <c:pt idx="786">
                  <c:v>2.8984538324063891E-2</c:v>
                </c:pt>
                <c:pt idx="787">
                  <c:v>2.9006990292055335E-2</c:v>
                </c:pt>
                <c:pt idx="788">
                  <c:v>2.9029409931107253E-2</c:v>
                </c:pt>
                <c:pt idx="789">
                  <c:v>2.9059036430654217E-2</c:v>
                </c:pt>
                <c:pt idx="790">
                  <c:v>2.9074152222259286E-2</c:v>
                </c:pt>
                <c:pt idx="791">
                  <c:v>2.9096474874332756E-2</c:v>
                </c:pt>
                <c:pt idx="792">
                  <c:v>2.912153364126091E-2</c:v>
                </c:pt>
                <c:pt idx="793">
                  <c:v>2.9141023191368021E-2</c:v>
                </c:pt>
                <c:pt idx="794">
                  <c:v>2.9163248856329815E-2</c:v>
                </c:pt>
                <c:pt idx="795">
                  <c:v>2.9185442192192212E-2</c:v>
                </c:pt>
                <c:pt idx="796">
                  <c:v>2.9210369601688768E-2</c:v>
                </c:pt>
                <c:pt idx="797">
                  <c:v>2.9229731876592169E-2</c:v>
                </c:pt>
                <c:pt idx="798">
                  <c:v>2.9251828225103083E-2</c:v>
                </c:pt>
                <c:pt idx="799">
                  <c:v>2.9273892244461308E-2</c:v>
                </c:pt>
                <c:pt idx="800">
                  <c:v>2.92959239346402E-2</c:v>
                </c:pt>
                <c:pt idx="801">
                  <c:v>2.9317923295666404E-2</c:v>
                </c:pt>
                <c:pt idx="802">
                  <c:v>2.9339890327459983E-2</c:v>
                </c:pt>
                <c:pt idx="803">
                  <c:v>2.9361825030020938E-2</c:v>
                </c:pt>
                <c:pt idx="804">
                  <c:v>2.9383727403375914E-2</c:v>
                </c:pt>
                <c:pt idx="805">
                  <c:v>2.9405597447444976E-2</c:v>
                </c:pt>
                <c:pt idx="806">
                  <c:v>2.9427435162254767E-2</c:v>
                </c:pt>
                <c:pt idx="807">
                  <c:v>2.9449240547725353E-2</c:v>
                </c:pt>
                <c:pt idx="808">
                  <c:v>2.9471013603936669E-2</c:v>
                </c:pt>
                <c:pt idx="809">
                  <c:v>2.9495513958335273E-2</c:v>
                </c:pt>
                <c:pt idx="810">
                  <c:v>2.9517221825479112E-2</c:v>
                </c:pt>
                <c:pt idx="811">
                  <c:v>2.9536138796482092E-2</c:v>
                </c:pt>
                <c:pt idx="812">
                  <c:v>2.9557782535256649E-2</c:v>
                </c:pt>
                <c:pt idx="813">
                  <c:v>2.957939394463871E-2</c:v>
                </c:pt>
                <c:pt idx="814">
                  <c:v>2.9600973024601629E-2</c:v>
                </c:pt>
                <c:pt idx="815">
                  <c:v>2.9625276200067052E-2</c:v>
                </c:pt>
                <c:pt idx="816">
                  <c:v>2.9644034196190105E-2</c:v>
                </c:pt>
                <c:pt idx="817">
                  <c:v>2.9665516287789018E-2</c:v>
                </c:pt>
                <c:pt idx="818">
                  <c:v>2.9686966049915497E-2</c:v>
                </c:pt>
                <c:pt idx="819">
                  <c:v>2.9708383482542899E-2</c:v>
                </c:pt>
                <c:pt idx="820">
                  <c:v>2.9733417062391965E-2</c:v>
                </c:pt>
                <c:pt idx="821">
                  <c:v>2.9751121359193888E-2</c:v>
                </c:pt>
                <c:pt idx="822">
                  <c:v>2.9772441803164185E-2</c:v>
                </c:pt>
                <c:pt idx="823">
                  <c:v>2.9793729917608758E-2</c:v>
                </c:pt>
                <c:pt idx="824">
                  <c:v>2.9814985702447672E-2</c:v>
                </c:pt>
                <c:pt idx="825">
                  <c:v>2.9836209157680926E-2</c:v>
                </c:pt>
                <c:pt idx="826">
                  <c:v>2.9862602132824989E-2</c:v>
                </c:pt>
                <c:pt idx="827">
                  <c:v>2.987919457027699E-2</c:v>
                </c:pt>
                <c:pt idx="828">
                  <c:v>2.9893989713247748E-2</c:v>
                </c:pt>
                <c:pt idx="829">
                  <c:v>2.9911482038316173E-2</c:v>
                </c:pt>
                <c:pt idx="830">
                  <c:v>2.9922417234784504E-2</c:v>
                </c:pt>
                <c:pt idx="831">
                  <c:v>2.9933515510363051E-2</c:v>
                </c:pt>
                <c:pt idx="832">
                  <c:v>2.9942536795042329E-2</c:v>
                </c:pt>
                <c:pt idx="833">
                  <c:v>2.9949481088316077E-2</c:v>
                </c:pt>
                <c:pt idx="834">
                  <c:v>2.9955850365208647E-2</c:v>
                </c:pt>
                <c:pt idx="835">
                  <c:v>2.9957138699394648E-2</c:v>
                </c:pt>
                <c:pt idx="836">
                  <c:v>2.99578520167465E-2</c:v>
                </c:pt>
                <c:pt idx="837">
                  <c:v>2.9956488341946752E-2</c:v>
                </c:pt>
                <c:pt idx="838">
                  <c:v>2.9953047675022049E-2</c:v>
                </c:pt>
                <c:pt idx="839">
                  <c:v>2.9947530016185553E-2</c:v>
                </c:pt>
                <c:pt idx="840">
                  <c:v>2.993356982139872E-2</c:v>
                </c:pt>
                <c:pt idx="841">
                  <c:v>2.9930263723896289E-2</c:v>
                </c:pt>
                <c:pt idx="842">
                  <c:v>2.9918515091402753E-2</c:v>
                </c:pt>
                <c:pt idx="843">
                  <c:v>2.9904689468756018E-2</c:v>
                </c:pt>
                <c:pt idx="844">
                  <c:v>2.9888786856675509E-2</c:v>
                </c:pt>
                <c:pt idx="845">
                  <c:v>2.987067023360046E-2</c:v>
                </c:pt>
                <c:pt idx="846">
                  <c:v>2.9850750667650416E-2</c:v>
                </c:pt>
                <c:pt idx="847">
                  <c:v>2.982861709267759E-2</c:v>
                </c:pt>
                <c:pt idx="848">
                  <c:v>2.9803818901830148E-2</c:v>
                </c:pt>
                <c:pt idx="849">
                  <c:v>2.9778118987566771E-2</c:v>
                </c:pt>
                <c:pt idx="850">
                  <c:v>2.9749754460066669E-2</c:v>
                </c:pt>
                <c:pt idx="851">
                  <c:v>2.9719312951179688E-2</c:v>
                </c:pt>
                <c:pt idx="852">
                  <c:v>2.9686794462477906E-2</c:v>
                </c:pt>
                <c:pt idx="853">
                  <c:v>2.9652198995666623E-2</c:v>
                </c:pt>
                <c:pt idx="854">
                  <c:v>2.961552655253108E-2</c:v>
                </c:pt>
                <c:pt idx="855">
                  <c:v>2.957677713498974E-2</c:v>
                </c:pt>
                <c:pt idx="856">
                  <c:v>2.9535950745041006E-2</c:v>
                </c:pt>
                <c:pt idx="857">
                  <c:v>2.9493047384816506E-2</c:v>
                </c:pt>
                <c:pt idx="858">
                  <c:v>2.9448067056527805E-2</c:v>
                </c:pt>
                <c:pt idx="859">
                  <c:v>2.9401009762519692E-2</c:v>
                </c:pt>
                <c:pt idx="860">
                  <c:v>2.9351875505243541E-2</c:v>
                </c:pt>
                <c:pt idx="861">
                  <c:v>2.9298106536066459E-2</c:v>
                </c:pt>
                <c:pt idx="862">
                  <c:v>2.9244665661580793E-2</c:v>
                </c:pt>
                <c:pt idx="863">
                  <c:v>2.9192010979759431E-2</c:v>
                </c:pt>
                <c:pt idx="864">
                  <c:v>2.9134568895949897E-2</c:v>
                </c:pt>
                <c:pt idx="865">
                  <c:v>2.9075049862701263E-2</c:v>
                </c:pt>
                <c:pt idx="866">
                  <c:v>2.9013453883077744E-2</c:v>
                </c:pt>
                <c:pt idx="867">
                  <c:v>2.8949780960303428E-2</c:v>
                </c:pt>
                <c:pt idx="868">
                  <c:v>2.8880401127524546E-2</c:v>
                </c:pt>
                <c:pt idx="869">
                  <c:v>2.8816204298598436E-2</c:v>
                </c:pt>
                <c:pt idx="870">
                  <c:v>2.8746300566622196E-2</c:v>
                </c:pt>
                <c:pt idx="871">
                  <c:v>2.8674319905350742E-2</c:v>
                </c:pt>
                <c:pt idx="872">
                  <c:v>2.8596016242643518E-2</c:v>
                </c:pt>
                <c:pt idx="873">
                  <c:v>2.8524127809976818E-2</c:v>
                </c:pt>
                <c:pt idx="874">
                  <c:v>2.8445916383681435E-2</c:v>
                </c:pt>
                <c:pt idx="875">
                  <c:v>2.836562804367837E-2</c:v>
                </c:pt>
                <c:pt idx="876">
                  <c:v>2.8283262794150943E-2</c:v>
                </c:pt>
                <c:pt idx="877">
                  <c:v>2.819882063936241E-2</c:v>
                </c:pt>
                <c:pt idx="878">
                  <c:v>2.8112301583709254E-2</c:v>
                </c:pt>
                <c:pt idx="879">
                  <c:v>2.7983794436852172E-2</c:v>
                </c:pt>
                <c:pt idx="880">
                  <c:v>2.7909839149717897E-2</c:v>
                </c:pt>
                <c:pt idx="881">
                  <c:v>2.783663283494775E-2</c:v>
                </c:pt>
                <c:pt idx="882">
                  <c:v>2.7768872700324465E-2</c:v>
                </c:pt>
                <c:pt idx="883">
                  <c:v>2.7706558742970344E-2</c:v>
                </c:pt>
                <c:pt idx="884">
                  <c:v>2.7649690959927753E-2</c:v>
                </c:pt>
                <c:pt idx="885">
                  <c:v>2.7598269348718674E-2</c:v>
                </c:pt>
                <c:pt idx="886">
                  <c:v>2.7552293906865089E-2</c:v>
                </c:pt>
                <c:pt idx="887">
                  <c:v>2.7511764632448532E-2</c:v>
                </c:pt>
                <c:pt idx="888">
                  <c:v>2.7476681523550539E-2</c:v>
                </c:pt>
                <c:pt idx="889">
                  <c:v>2.7447044578492452E-2</c:v>
                </c:pt>
                <c:pt idx="890">
                  <c:v>2.7422853796075231E-2</c:v>
                </c:pt>
                <c:pt idx="891">
                  <c:v>2.7404109175179769E-2</c:v>
                </c:pt>
                <c:pt idx="892">
                  <c:v>2.7390810714926772E-2</c:v>
                </c:pt>
                <c:pt idx="893">
                  <c:v>2.7382958414596814E-2</c:v>
                </c:pt>
                <c:pt idx="894">
                  <c:v>2.7380552274030023E-2</c:v>
                </c:pt>
                <c:pt idx="895">
                  <c:v>2.7385461184907811E-2</c:v>
                </c:pt>
                <c:pt idx="896">
                  <c:v>2.7395503409239907E-2</c:v>
                </c:pt>
                <c:pt idx="897">
                  <c:v>2.7410991793814787E-2</c:v>
                </c:pt>
                <c:pt idx="898">
                  <c:v>2.7431926339351875E-2</c:v>
                </c:pt>
                <c:pt idx="899">
                  <c:v>2.745830704689034E-2</c:v>
                </c:pt>
                <c:pt idx="900">
                  <c:v>2.7490133917389414E-2</c:v>
                </c:pt>
                <c:pt idx="901">
                  <c:v>2.7527406952527755E-2</c:v>
                </c:pt>
                <c:pt idx="902">
                  <c:v>2.7570126153824148E-2</c:v>
                </c:pt>
                <c:pt idx="903">
                  <c:v>2.7618291523276994E-2</c:v>
                </c:pt>
                <c:pt idx="904">
                  <c:v>2.7671903063204439E-2</c:v>
                </c:pt>
                <c:pt idx="905">
                  <c:v>2.7747601487013718E-2</c:v>
                </c:pt>
                <c:pt idx="906">
                  <c:v>2.7795464663835645E-2</c:v>
                </c:pt>
                <c:pt idx="907">
                  <c:v>2.7865414730294802E-2</c:v>
                </c:pt>
                <c:pt idx="908">
                  <c:v>2.794081097833967E-2</c:v>
                </c:pt>
                <c:pt idx="909">
                  <c:v>2.8021653411407499E-2</c:v>
                </c:pt>
                <c:pt idx="910">
                  <c:v>2.8107942033095412E-2</c:v>
                </c:pt>
                <c:pt idx="911">
                  <c:v>2.8199676847400212E-2</c:v>
                </c:pt>
                <c:pt idx="912">
                  <c:v>2.8296857858398639E-2</c:v>
                </c:pt>
                <c:pt idx="913">
                  <c:v>2.839948507056711E-2</c:v>
                </c:pt>
                <c:pt idx="914">
                  <c:v>2.8507558488541918E-2</c:v>
                </c:pt>
                <c:pt idx="915">
                  <c:v>2.8621078117119225E-2</c:v>
                </c:pt>
                <c:pt idx="916">
                  <c:v>2.8740043961654749E-2</c:v>
                </c:pt>
                <c:pt idx="917">
                  <c:v>2.8864456027424268E-2</c:v>
                </c:pt>
                <c:pt idx="918">
                  <c:v>2.8994314320183179E-2</c:v>
                </c:pt>
                <c:pt idx="919">
                  <c:v>2.9129618845686878E-2</c:v>
                </c:pt>
                <c:pt idx="920">
                  <c:v>2.9270369610170377E-2</c:v>
                </c:pt>
                <c:pt idx="921">
                  <c:v>2.9416566619948625E-2</c:v>
                </c:pt>
                <c:pt idx="922">
                  <c:v>2.9568209881656315E-2</c:v>
                </c:pt>
                <c:pt idx="923">
                  <c:v>2.9725299402247884E-2</c:v>
                </c:pt>
                <c:pt idx="924">
                  <c:v>2.9887835188757705E-2</c:v>
                </c:pt>
                <c:pt idx="925">
                  <c:v>3.0055817248619832E-2</c:v>
                </c:pt>
                <c:pt idx="926">
                  <c:v>3.0282380859398828E-2</c:v>
                </c:pt>
                <c:pt idx="927">
                  <c:v>3.0408120219256318E-2</c:v>
                </c:pt>
                <c:pt idx="928">
                  <c:v>3.0592441145858018E-2</c:v>
                </c:pt>
                <c:pt idx="929">
                  <c:v>3.0782208377866382E-2</c:v>
                </c:pt>
                <c:pt idx="930">
                  <c:v>3.1085065964235881E-2</c:v>
                </c:pt>
                <c:pt idx="931">
                  <c:v>3.1221455423349198E-2</c:v>
                </c:pt>
                <c:pt idx="932">
                  <c:v>3.134964746326574E-2</c:v>
                </c:pt>
                <c:pt idx="933">
                  <c:v>3.152805008018511E-2</c:v>
                </c:pt>
                <c:pt idx="934">
                  <c:v>3.1700849037328283E-2</c:v>
                </c:pt>
                <c:pt idx="935">
                  <c:v>3.1868044326621714E-2</c:v>
                </c:pt>
                <c:pt idx="936">
                  <c:v>3.2029635940311607E-2</c:v>
                </c:pt>
                <c:pt idx="937">
                  <c:v>3.21856238707241E-2</c:v>
                </c:pt>
                <c:pt idx="938">
                  <c:v>3.2336008110744885E-2</c:v>
                </c:pt>
                <c:pt idx="939">
                  <c:v>3.2480788653259651E-2</c:v>
                </c:pt>
                <c:pt idx="940">
                  <c:v>3.2619965491553771E-2</c:v>
                </c:pt>
                <c:pt idx="941">
                  <c:v>3.2753538619072486E-2</c:v>
                </c:pt>
                <c:pt idx="942">
                  <c:v>3.2881508029580786E-2</c:v>
                </c:pt>
                <c:pt idx="943">
                  <c:v>3.3003873717083465E-2</c:v>
                </c:pt>
                <c:pt idx="944">
                  <c:v>3.3158959354008033E-2</c:v>
                </c:pt>
                <c:pt idx="945">
                  <c:v>3.3231793900689865E-2</c:v>
                </c:pt>
                <c:pt idx="946">
                  <c:v>3.3337348386082155E-2</c:v>
                </c:pt>
                <c:pt idx="947">
                  <c:v>3.3437299127205833E-2</c:v>
                </c:pt>
                <c:pt idx="948">
                  <c:v>3.3531646119504543E-2</c:v>
                </c:pt>
                <c:pt idx="949">
                  <c:v>3.3620389358581804E-2</c:v>
                </c:pt>
                <c:pt idx="950">
                  <c:v>3.3703528839881258E-2</c:v>
                </c:pt>
                <c:pt idx="951">
                  <c:v>3.3781064560045593E-2</c:v>
                </c:pt>
                <c:pt idx="952">
                  <c:v>3.3852996515237876E-2</c:v>
                </c:pt>
                <c:pt idx="953">
                  <c:v>3.3919324702020859E-2</c:v>
                </c:pt>
                <c:pt idx="954">
                  <c:v>3.3980049117436906E-2</c:v>
                </c:pt>
                <c:pt idx="955">
                  <c:v>3.4035169758608319E-2</c:v>
                </c:pt>
                <c:pt idx="956">
                  <c:v>3.4084686622817273E-2</c:v>
                </c:pt>
                <c:pt idx="957">
                  <c:v>3.414206504273265E-2</c:v>
                </c:pt>
                <c:pt idx="958">
                  <c:v>3.4166909012034452E-2</c:v>
                </c:pt>
                <c:pt idx="959">
                  <c:v>3.4199614533045875E-2</c:v>
                </c:pt>
                <c:pt idx="960">
                  <c:v>3.4226716269500912E-2</c:v>
                </c:pt>
                <c:pt idx="961">
                  <c:v>3.4248214220200524E-2</c:v>
                </c:pt>
                <c:pt idx="962">
                  <c:v>3.426410838410554E-2</c:v>
                </c:pt>
                <c:pt idx="963">
                  <c:v>3.4274398760496538E-2</c:v>
                </c:pt>
                <c:pt idx="964">
                  <c:v>3.4279085348893901E-2</c:v>
                </c:pt>
                <c:pt idx="965">
                  <c:v>3.4278168149057819E-2</c:v>
                </c:pt>
                <c:pt idx="966">
                  <c:v>3.4271647161068231E-2</c:v>
                </c:pt>
                <c:pt idx="967">
                  <c:v>3.4259522385244878E-2</c:v>
                </c:pt>
                <c:pt idx="968">
                  <c:v>3.4241793821987443E-2</c:v>
                </c:pt>
                <c:pt idx="969">
                  <c:v>3.4218461472255157E-2</c:v>
                </c:pt>
                <c:pt idx="970">
                  <c:v>3.4189525337247062E-2</c:v>
                </c:pt>
                <c:pt idx="971">
                  <c:v>3.4154985418162198E-2</c:v>
                </c:pt>
                <c:pt idx="972">
                  <c:v>3.4114841716599287E-2</c:v>
                </c:pt>
                <c:pt idx="973">
                  <c:v>3.4069094234476793E-2</c:v>
                </c:pt>
                <c:pt idx="974">
                  <c:v>3.4017742974032927E-2</c:v>
                </c:pt>
                <c:pt idx="975">
                  <c:v>3.3960787937425962E-2</c:v>
                </c:pt>
                <c:pt idx="976">
                  <c:v>3.3898229127533597E-2</c:v>
                </c:pt>
                <c:pt idx="977">
                  <c:v>3.3830066547233528E-2</c:v>
                </c:pt>
                <c:pt idx="978">
                  <c:v>3.373731790782486E-2</c:v>
                </c:pt>
                <c:pt idx="979">
                  <c:v>3.3676930088279988E-2</c:v>
                </c:pt>
                <c:pt idx="980">
                  <c:v>3.3591956216740826E-2</c:v>
                </c:pt>
                <c:pt idx="981">
                  <c:v>3.3501378589102515E-2</c:v>
                </c:pt>
                <c:pt idx="982">
                  <c:v>3.3385407584191285E-2</c:v>
                </c:pt>
                <c:pt idx="983">
                  <c:v>3.3297303322277205E-2</c:v>
                </c:pt>
                <c:pt idx="984">
                  <c:v>3.322107279428721E-2</c:v>
                </c:pt>
                <c:pt idx="985">
                  <c:v>3.313212122953324E-2</c:v>
                </c:pt>
                <c:pt idx="986">
                  <c:v>3.3045579599431107E-2</c:v>
                </c:pt>
                <c:pt idx="987">
                  <c:v>3.2961447902222218E-2</c:v>
                </c:pt>
                <c:pt idx="988">
                  <c:v>3.2879726136467724E-2</c:v>
                </c:pt>
                <c:pt idx="989">
                  <c:v>3.2800414300169223E-2</c:v>
                </c:pt>
                <c:pt idx="990">
                  <c:v>3.2723512391967802E-2</c:v>
                </c:pt>
                <c:pt idx="991">
                  <c:v>3.2649020410344676E-2</c:v>
                </c:pt>
                <c:pt idx="992">
                  <c:v>3.2576938353621188E-2</c:v>
                </c:pt>
                <c:pt idx="993">
                  <c:v>3.250726622051836E-2</c:v>
                </c:pt>
                <c:pt idx="994">
                  <c:v>3.2440004009517409E-2</c:v>
                </c:pt>
                <c:pt idx="995">
                  <c:v>3.2362931407952544E-2</c:v>
                </c:pt>
                <c:pt idx="996">
                  <c:v>3.2312709348705226E-2</c:v>
                </c:pt>
                <c:pt idx="997">
                  <c:v>3.2252676896336041E-2</c:v>
                </c:pt>
                <c:pt idx="998">
                  <c:v>3.2195054360952824E-2</c:v>
                </c:pt>
                <c:pt idx="999">
                  <c:v>3.2139841741516406E-2</c:v>
                </c:pt>
                <c:pt idx="1000">
                  <c:v>3.2087039036747811E-2</c:v>
                </c:pt>
                <c:pt idx="1001">
                  <c:v>3.2036646245767741E-2</c:v>
                </c:pt>
                <c:pt idx="1002">
                  <c:v>3.1988663367457093E-2</c:v>
                </c:pt>
                <c:pt idx="1003">
                  <c:v>3.1943090400936569E-2</c:v>
                </c:pt>
                <c:pt idx="1004">
                  <c:v>3.1899927345167001E-2</c:v>
                </c:pt>
                <c:pt idx="1005">
                  <c:v>3.1859174199428963E-2</c:v>
                </c:pt>
                <c:pt idx="1006">
                  <c:v>3.1820830962843161E-2</c:v>
                </c:pt>
                <c:pt idx="1007">
                  <c:v>3.1784897634530296E-2</c:v>
                </c:pt>
                <c:pt idx="1008">
                  <c:v>3.1751374213930816E-2</c:v>
                </c:pt>
                <c:pt idx="1009">
                  <c:v>3.1720260700325298E-2</c:v>
                </c:pt>
                <c:pt idx="1010">
                  <c:v>3.1691557093074252E-2</c:v>
                </c:pt>
                <c:pt idx="1011">
                  <c:v>3.166526339153819E-2</c:v>
                </c:pt>
                <c:pt idx="1012">
                  <c:v>3.1641379595317431E-2</c:v>
                </c:pt>
                <c:pt idx="1013">
                  <c:v>3.1619905703852424E-2</c:v>
                </c:pt>
                <c:pt idx="1014">
                  <c:v>3.1600841716743489E-2</c:v>
                </c:pt>
                <c:pt idx="1015">
                  <c:v>3.1584187633431071E-2</c:v>
                </c:pt>
                <c:pt idx="1016">
                  <c:v>3.1569943453915172E-2</c:v>
                </c:pt>
                <c:pt idx="1017">
                  <c:v>3.1558109177716176E-2</c:v>
                </c:pt>
                <c:pt idx="1018">
                  <c:v>3.1548684804514338E-2</c:v>
                </c:pt>
                <c:pt idx="1019">
                  <c:v>3.1541670334229721E-2</c:v>
                </c:pt>
                <c:pt idx="1020">
                  <c:v>3.1537065766782391E-2</c:v>
                </c:pt>
                <c:pt idx="1021">
                  <c:v>3.1534871101932538E-2</c:v>
                </c:pt>
                <c:pt idx="1022">
                  <c:v>3.1535086339840035E-2</c:v>
                </c:pt>
                <c:pt idx="1023">
                  <c:v>3.1537711480265074E-2</c:v>
                </c:pt>
                <c:pt idx="1024">
                  <c:v>3.1542746523367526E-2</c:v>
                </c:pt>
                <c:pt idx="1025">
                  <c:v>3.1550191469307265E-2</c:v>
                </c:pt>
                <c:pt idx="1026">
                  <c:v>3.1560046318164225E-2</c:v>
                </c:pt>
                <c:pt idx="1027">
                  <c:v>3.1572311070178216E-2</c:v>
                </c:pt>
                <c:pt idx="1028">
                  <c:v>3.1594409904487364E-2</c:v>
                </c:pt>
                <c:pt idx="1029">
                  <c:v>3.1604070284636521E-2</c:v>
                </c:pt>
                <c:pt idx="1030">
                  <c:v>3.1632372680583387E-2</c:v>
                </c:pt>
                <c:pt idx="1031">
                  <c:v>3.1645469115240132E-2</c:v>
                </c:pt>
                <c:pt idx="1032">
                  <c:v>3.1669783387515693E-2</c:v>
                </c:pt>
                <c:pt idx="1033">
                  <c:v>3.1696507565186494E-2</c:v>
                </c:pt>
                <c:pt idx="1034">
                  <c:v>3.174284416040063E-2</c:v>
                </c:pt>
                <c:pt idx="1035">
                  <c:v>3.1774782661910805E-2</c:v>
                </c:pt>
                <c:pt idx="1036">
                  <c:v>3.1793654312179953E-2</c:v>
                </c:pt>
                <c:pt idx="1037">
                  <c:v>3.1824682806087523E-2</c:v>
                </c:pt>
                <c:pt idx="1038">
                  <c:v>3.1848419636348879E-2</c:v>
                </c:pt>
                <c:pt idx="1039">
                  <c:v>3.1874937225486732E-2</c:v>
                </c:pt>
                <c:pt idx="1040">
                  <c:v>3.1900878098802821E-2</c:v>
                </c:pt>
                <c:pt idx="1041">
                  <c:v>3.1926242255924109E-2</c:v>
                </c:pt>
                <c:pt idx="1042">
                  <c:v>3.1954192670480275E-2</c:v>
                </c:pt>
                <c:pt idx="1043">
                  <c:v>3.1975240420170081E-2</c:v>
                </c:pt>
                <c:pt idx="1044">
                  <c:v>3.1998874426601986E-2</c:v>
                </c:pt>
                <c:pt idx="1045">
                  <c:v>3.2021931715400243E-2</c:v>
                </c:pt>
                <c:pt idx="1046">
                  <c:v>3.2044412286298396E-2</c:v>
                </c:pt>
                <c:pt idx="1047">
                  <c:v>3.2066316138896767E-2</c:v>
                </c:pt>
                <c:pt idx="1048">
                  <c:v>3.2087643272928901E-2</c:v>
                </c:pt>
                <c:pt idx="1049">
                  <c:v>3.2108393688128345E-2</c:v>
                </c:pt>
                <c:pt idx="1050">
                  <c:v>3.2134172197721966E-2</c:v>
                </c:pt>
                <c:pt idx="1051">
                  <c:v>3.214816436061696E-2</c:v>
                </c:pt>
                <c:pt idx="1052">
                  <c:v>3.2169954861334116E-2</c:v>
                </c:pt>
                <c:pt idx="1053">
                  <c:v>3.2185628154124402E-2</c:v>
                </c:pt>
                <c:pt idx="1054">
                  <c:v>3.2203494970577395E-2</c:v>
                </c:pt>
                <c:pt idx="1055">
                  <c:v>3.2220785066492397E-2</c:v>
                </c:pt>
                <c:pt idx="1056">
                  <c:v>3.2240110182786275E-2</c:v>
                </c:pt>
                <c:pt idx="1057">
                  <c:v>3.2253635095615962E-2</c:v>
                </c:pt>
                <c:pt idx="1058">
                  <c:v>3.2269195028424846E-2</c:v>
                </c:pt>
                <c:pt idx="1059">
                  <c:v>3.228417823970986E-2</c:v>
                </c:pt>
                <c:pt idx="1060">
                  <c:v>3.2298584729284485E-2</c:v>
                </c:pt>
                <c:pt idx="1061">
                  <c:v>3.2312414496962205E-2</c:v>
                </c:pt>
                <c:pt idx="1062">
                  <c:v>3.2325667542503211E-2</c:v>
                </c:pt>
                <c:pt idx="1063">
                  <c:v>3.2338343865694341E-2</c:v>
                </c:pt>
                <c:pt idx="1064">
                  <c:v>3.2350443466455658E-2</c:v>
                </c:pt>
                <c:pt idx="1065">
                  <c:v>3.236196634452071E-2</c:v>
                </c:pt>
                <c:pt idx="1066">
                  <c:v>3.2372912499756268E-2</c:v>
                </c:pt>
                <c:pt idx="1067">
                  <c:v>3.2383281932002461E-2</c:v>
                </c:pt>
                <c:pt idx="1068">
                  <c:v>3.2393074641099417E-2</c:v>
                </c:pt>
                <c:pt idx="1069">
                  <c:v>3.2404381585846576E-2</c:v>
                </c:pt>
                <c:pt idx="1070">
                  <c:v>3.2412980427645177E-2</c:v>
                </c:pt>
                <c:pt idx="1071">
                  <c:v>3.2418992428162596E-2</c:v>
                </c:pt>
                <c:pt idx="1072">
                  <c:v>3.2426478243383627E-2</c:v>
                </c:pt>
                <c:pt idx="1073">
                  <c:v>3.2433387334815933E-2</c:v>
                </c:pt>
                <c:pt idx="1074">
                  <c:v>3.2439719702406222E-2</c:v>
                </c:pt>
                <c:pt idx="1075">
                  <c:v>3.2447323004587414E-2</c:v>
                </c:pt>
                <c:pt idx="1076">
                  <c:v>3.2450654265607781E-2</c:v>
                </c:pt>
                <c:pt idx="1077">
                  <c:v>3.2455256461085824E-2</c:v>
                </c:pt>
                <c:pt idx="1078">
                  <c:v>3.2459281932402106E-2</c:v>
                </c:pt>
                <c:pt idx="1079">
                  <c:v>3.2462730679450047E-2</c:v>
                </c:pt>
                <c:pt idx="1080">
                  <c:v>3.2463393764450288E-2</c:v>
                </c:pt>
                <c:pt idx="1081">
                  <c:v>3.2467898000660966E-2</c:v>
                </c:pt>
                <c:pt idx="1082">
                  <c:v>3.2469616574744009E-2</c:v>
                </c:pt>
                <c:pt idx="1083">
                  <c:v>3.2470758424425483E-2</c:v>
                </c:pt>
                <c:pt idx="1084">
                  <c:v>3.2471323549732034E-2</c:v>
                </c:pt>
                <c:pt idx="1085">
                  <c:v>3.2471311950637016E-2</c:v>
                </c:pt>
                <c:pt idx="1086">
                  <c:v>3.2473607610107535E-2</c:v>
                </c:pt>
                <c:pt idx="1087">
                  <c:v>3.2471580820103707E-2</c:v>
                </c:pt>
                <c:pt idx="1088">
                  <c:v>3.2469613032164446E-2</c:v>
                </c:pt>
                <c:pt idx="1089">
                  <c:v>3.2470569950675543E-2</c:v>
                </c:pt>
                <c:pt idx="1090">
                  <c:v>3.2468728677814696E-2</c:v>
                </c:pt>
                <c:pt idx="1091">
                  <c:v>3.2468388612292287E-2</c:v>
                </c:pt>
                <c:pt idx="1092">
                  <c:v>3.246811662116933E-2</c:v>
                </c:pt>
                <c:pt idx="1093">
                  <c:v>3.2467912704445823E-2</c:v>
                </c:pt>
                <c:pt idx="1094">
                  <c:v>3.2469234186935925E-2</c:v>
                </c:pt>
                <c:pt idx="1095">
                  <c:v>3.2467709094303743E-2</c:v>
                </c:pt>
                <c:pt idx="1096">
                  <c:v>3.2467709400858524E-2</c:v>
                </c:pt>
                <c:pt idx="1097">
                  <c:v>3.2467777781839402E-2</c:v>
                </c:pt>
                <c:pt idx="1098">
                  <c:v>3.246791423721973E-2</c:v>
                </c:pt>
                <c:pt idx="1099">
                  <c:v>3.2468118767026155E-2</c:v>
                </c:pt>
                <c:pt idx="1100">
                  <c:v>3.2465600669588923E-2</c:v>
                </c:pt>
                <c:pt idx="1101">
                  <c:v>3.2468732049917293E-2</c:v>
                </c:pt>
                <c:pt idx="1102">
                  <c:v>3.2469140802948715E-2</c:v>
                </c:pt>
                <c:pt idx="1103">
                  <c:v>3.2469617630459524E-2</c:v>
                </c:pt>
                <c:pt idx="1104">
                  <c:v>3.2470162532369784E-2</c:v>
                </c:pt>
                <c:pt idx="1105">
                  <c:v>3.2472286595721656E-2</c:v>
                </c:pt>
                <c:pt idx="1106">
                  <c:v>3.2471456559441947E-2</c:v>
                </c:pt>
                <c:pt idx="1107">
                  <c:v>3.247220568460385E-2</c:v>
                </c:pt>
                <c:pt idx="1108">
                  <c:v>3.2474548762655431E-2</c:v>
                </c:pt>
                <c:pt idx="1109">
                  <c:v>3.2473908158232589E-2</c:v>
                </c:pt>
                <c:pt idx="1110">
                  <c:v>3.2474861506699426E-2</c:v>
                </c:pt>
                <c:pt idx="1111">
                  <c:v>3.2475882929565714E-2</c:v>
                </c:pt>
                <c:pt idx="1112">
                  <c:v>3.2476972426911388E-2</c:v>
                </c:pt>
                <c:pt idx="1113">
                  <c:v>3.2478129998656513E-2</c:v>
                </c:pt>
                <c:pt idx="1114">
                  <c:v>3.247935564485438E-2</c:v>
                </c:pt>
                <c:pt idx="1115">
                  <c:v>3.2480649365478342E-2</c:v>
                </c:pt>
                <c:pt idx="1116">
                  <c:v>3.2482011160528401E-2</c:v>
                </c:pt>
                <c:pt idx="1117">
                  <c:v>3.2483441030031202E-2</c:v>
                </c:pt>
                <c:pt idx="1118">
                  <c:v>3.2484938973986743E-2</c:v>
                </c:pt>
                <c:pt idx="1119">
                  <c:v>3.2486504992368381E-2</c:v>
                </c:pt>
                <c:pt idx="1120">
                  <c:v>3.2488139085256051E-2</c:v>
                </c:pt>
                <c:pt idx="1121">
                  <c:v>3.249143186597081E-2</c:v>
                </c:pt>
                <c:pt idx="1122">
                  <c:v>3.2493207130386281E-2</c:v>
                </c:pt>
                <c:pt idx="1123">
                  <c:v>3.2493449810528929E-2</c:v>
                </c:pt>
                <c:pt idx="1124">
                  <c:v>3.2495356201174275E-2</c:v>
                </c:pt>
                <c:pt idx="1125">
                  <c:v>3.2497330666325652E-2</c:v>
                </c:pt>
                <c:pt idx="1126">
                  <c:v>3.2499373205929771E-2</c:v>
                </c:pt>
                <c:pt idx="1127">
                  <c:v>3.2503104661680826E-2</c:v>
                </c:pt>
                <c:pt idx="1128">
                  <c:v>3.2503662508549525E-2</c:v>
                </c:pt>
                <c:pt idx="1129">
                  <c:v>3.2505909271618449E-2</c:v>
                </c:pt>
                <c:pt idx="1130">
                  <c:v>3.2508224109140116E-2</c:v>
                </c:pt>
                <c:pt idx="1131">
                  <c:v>3.2510607021114524E-2</c:v>
                </c:pt>
                <c:pt idx="1132">
                  <c:v>3.2514704208843614E-2</c:v>
                </c:pt>
                <c:pt idx="1133">
                  <c:v>3.2515577068608081E-2</c:v>
                </c:pt>
                <c:pt idx="1134">
                  <c:v>3.2518164204100586E-2</c:v>
                </c:pt>
                <c:pt idx="1135">
                  <c:v>3.2520819414099122E-2</c:v>
                </c:pt>
                <c:pt idx="1136">
                  <c:v>3.2523542698577046E-2</c:v>
                </c:pt>
                <c:pt idx="1137">
                  <c:v>3.2526334057614292E-2</c:v>
                </c:pt>
                <c:pt idx="1138">
                  <c:v>3.2529187556571415E-2</c:v>
                </c:pt>
                <c:pt idx="1139">
                  <c:v>3.2531472913408521E-2</c:v>
                </c:pt>
                <c:pt idx="1140">
                  <c:v>3.2532438541386099E-2</c:v>
                </c:pt>
                <c:pt idx="1141">
                  <c:v>3.2534939608739322E-2</c:v>
                </c:pt>
                <c:pt idx="1142">
                  <c:v>3.2537643972831987E-2</c:v>
                </c:pt>
                <c:pt idx="1143">
                  <c:v>3.2539564447171543E-2</c:v>
                </c:pt>
                <c:pt idx="1144">
                  <c:v>3.2541688218410414E-2</c:v>
                </c:pt>
                <c:pt idx="1145">
                  <c:v>3.2543686224331125E-2</c:v>
                </c:pt>
                <c:pt idx="1146">
                  <c:v>3.2545815661277899E-2</c:v>
                </c:pt>
                <c:pt idx="1147">
                  <c:v>3.2547304940138133E-2</c:v>
                </c:pt>
                <c:pt idx="1148">
                  <c:v>3.2548925649944493E-2</c:v>
                </c:pt>
                <c:pt idx="1149">
                  <c:v>3.2550420594432694E-2</c:v>
                </c:pt>
                <c:pt idx="1150">
                  <c:v>3.2551789773602735E-2</c:v>
                </c:pt>
                <c:pt idx="1151">
                  <c:v>3.2553033187534552E-2</c:v>
                </c:pt>
                <c:pt idx="1152">
                  <c:v>3.2554150835908402E-2</c:v>
                </c:pt>
                <c:pt idx="1153">
                  <c:v>3.2555142718964092E-2</c:v>
                </c:pt>
                <c:pt idx="1154">
                  <c:v>3.2556008836781558E-2</c:v>
                </c:pt>
                <c:pt idx="1155">
                  <c:v>3.2556937618632986E-2</c:v>
                </c:pt>
                <c:pt idx="1156">
                  <c:v>3.2557363776142267E-2</c:v>
                </c:pt>
                <c:pt idx="1157">
                  <c:v>3.2557912162918257E-2</c:v>
                </c:pt>
                <c:pt idx="1158">
                  <c:v>3.2558215654070466E-2</c:v>
                </c:pt>
                <c:pt idx="1159">
                  <c:v>3.2558452945057326E-2</c:v>
                </c:pt>
                <c:pt idx="1160">
                  <c:v>3.2558570136274056E-2</c:v>
                </c:pt>
                <c:pt idx="1161">
                  <c:v>3.2558550230836758E-2</c:v>
                </c:pt>
                <c:pt idx="1162">
                  <c:v>3.2558410225789203E-2</c:v>
                </c:pt>
                <c:pt idx="1163">
                  <c:v>3.2558144455263616E-2</c:v>
                </c:pt>
                <c:pt idx="1164">
                  <c:v>3.2557752919419869E-2</c:v>
                </c:pt>
                <c:pt idx="1165">
                  <c:v>3.2557235618178026E-2</c:v>
                </c:pt>
                <c:pt idx="1166">
                  <c:v>3.2556592551538088E-2</c:v>
                </c:pt>
                <c:pt idx="1167">
                  <c:v>3.2555823719659926E-2</c:v>
                </c:pt>
                <c:pt idx="1168">
                  <c:v>3.2554929122383669E-2</c:v>
                </c:pt>
                <c:pt idx="1169">
                  <c:v>3.2553908759789252E-2</c:v>
                </c:pt>
                <c:pt idx="1170">
                  <c:v>3.2552762631716803E-2</c:v>
                </c:pt>
                <c:pt idx="1171">
                  <c:v>3.2551490738326194E-2</c:v>
                </c:pt>
                <c:pt idx="1172">
                  <c:v>3.2550093079617426E-2</c:v>
                </c:pt>
                <c:pt idx="1173">
                  <c:v>3.254834175701049E-2</c:v>
                </c:pt>
                <c:pt idx="1174">
                  <c:v>3.2546674601077186E-2</c:v>
                </c:pt>
                <c:pt idx="1175">
                  <c:v>3.2545145511422291E-2</c:v>
                </c:pt>
                <c:pt idx="1176">
                  <c:v>3.2543244791201076E-2</c:v>
                </c:pt>
                <c:pt idx="1177">
                  <c:v>3.2541218305821573E-2</c:v>
                </c:pt>
                <c:pt idx="1178">
                  <c:v>3.2539066054964039E-2</c:v>
                </c:pt>
                <c:pt idx="1179">
                  <c:v>3.2536788038788345E-2</c:v>
                </c:pt>
                <c:pt idx="1180">
                  <c:v>3.253403059347626E-2</c:v>
                </c:pt>
                <c:pt idx="1181">
                  <c:v>3.2531854710562413E-2</c:v>
                </c:pt>
                <c:pt idx="1182">
                  <c:v>3.252919939843224E-2</c:v>
                </c:pt>
                <c:pt idx="1183">
                  <c:v>3.2526418320903971E-2</c:v>
                </c:pt>
                <c:pt idx="1184">
                  <c:v>3.2523085948366059E-2</c:v>
                </c:pt>
                <c:pt idx="1185">
                  <c:v>3.2520478869972891E-2</c:v>
                </c:pt>
                <c:pt idx="1186">
                  <c:v>3.2517320496570079E-2</c:v>
                </c:pt>
                <c:pt idx="1187">
                  <c:v>3.2514036357849108E-2</c:v>
                </c:pt>
                <c:pt idx="1188">
                  <c:v>3.251062645373004E-2</c:v>
                </c:pt>
                <c:pt idx="1189">
                  <c:v>3.250709078437275E-2</c:v>
                </c:pt>
                <c:pt idx="1190">
                  <c:v>3.2503429798458328E-2</c:v>
                </c:pt>
                <c:pt idx="1191">
                  <c:v>3.2500390344569752E-2</c:v>
                </c:pt>
                <c:pt idx="1192">
                  <c:v>3.249548349876008E-2</c:v>
                </c:pt>
                <c:pt idx="1193">
                  <c:v>3.2491784934425283E-2</c:v>
                </c:pt>
                <c:pt idx="1194">
                  <c:v>3.2488092548348391E-2</c:v>
                </c:pt>
                <c:pt idx="1195">
                  <c:v>3.2484406340529404E-2</c:v>
                </c:pt>
                <c:pt idx="1196">
                  <c:v>3.2480726311128194E-2</c:v>
                </c:pt>
                <c:pt idx="1197">
                  <c:v>3.2477052460064826E-2</c:v>
                </c:pt>
                <c:pt idx="1198">
                  <c:v>3.2473384787259363E-2</c:v>
                </c:pt>
                <c:pt idx="1199">
                  <c:v>3.2469723292871677E-2</c:v>
                </c:pt>
                <c:pt idx="1200">
                  <c:v>3.2466067976741897E-2</c:v>
                </c:pt>
                <c:pt idx="1201">
                  <c:v>3.2462418838790086E-2</c:v>
                </c:pt>
                <c:pt idx="1202">
                  <c:v>3.2458775879335988E-2</c:v>
                </c:pt>
                <c:pt idx="1203">
                  <c:v>3.2455139098139796E-2</c:v>
                </c:pt>
                <c:pt idx="1204">
                  <c:v>3.2451508495281445E-2</c:v>
                </c:pt>
                <c:pt idx="1205">
                  <c:v>3.2447884070680999E-2</c:v>
                </c:pt>
                <c:pt idx="1206">
                  <c:v>3.2443233174612729E-2</c:v>
                </c:pt>
                <c:pt idx="1207">
                  <c:v>3.243962287191593E-2</c:v>
                </c:pt>
                <c:pt idx="1208">
                  <c:v>3.2436018747556972E-2</c:v>
                </c:pt>
                <c:pt idx="1209">
                  <c:v>3.2432420801535855E-2</c:v>
                </c:pt>
                <c:pt idx="1210">
                  <c:v>3.242882903385258E-2</c:v>
                </c:pt>
                <c:pt idx="1211">
                  <c:v>3.2425243444347274E-2</c:v>
                </c:pt>
                <c:pt idx="1212">
                  <c:v>3.2421664033339681E-2</c:v>
                </c:pt>
                <c:pt idx="1213">
                  <c:v>3.2418090800510058E-2</c:v>
                </c:pt>
                <c:pt idx="1214">
                  <c:v>3.2414523746018276E-2</c:v>
                </c:pt>
                <c:pt idx="1215">
                  <c:v>3.2410962869944271E-2</c:v>
                </c:pt>
                <c:pt idx="1216">
                  <c:v>3.2407408172048235E-2</c:v>
                </c:pt>
                <c:pt idx="1217">
                  <c:v>3.240747523772125E-2</c:v>
                </c:pt>
                <c:pt idx="1218">
                  <c:v>3.2400317311269689E-2</c:v>
                </c:pt>
                <c:pt idx="1219">
                  <c:v>3.2396781148467113E-2</c:v>
                </c:pt>
                <c:pt idx="1220">
                  <c:v>3.2393251163922443E-2</c:v>
                </c:pt>
                <c:pt idx="1221">
                  <c:v>3.2389727357635678E-2</c:v>
                </c:pt>
                <c:pt idx="1222">
                  <c:v>3.2386209729686755E-2</c:v>
                </c:pt>
                <c:pt idx="1223">
                  <c:v>3.2382698280075672E-2</c:v>
                </c:pt>
                <c:pt idx="1224">
                  <c:v>3.2379193008802432E-2</c:v>
                </c:pt>
                <c:pt idx="1225">
                  <c:v>3.2375693915787096E-2</c:v>
                </c:pt>
                <c:pt idx="1226">
                  <c:v>3.2372201001109602E-2</c:v>
                </c:pt>
                <c:pt idx="1227">
                  <c:v>3.2368714264690013E-2</c:v>
                </c:pt>
                <c:pt idx="1228">
                  <c:v>3.2365233706688201E-2</c:v>
                </c:pt>
                <c:pt idx="1229">
                  <c:v>3.2361759326944295E-2</c:v>
                </c:pt>
                <c:pt idx="1230">
                  <c:v>3.2358291125458294E-2</c:v>
                </c:pt>
                <c:pt idx="1231">
                  <c:v>3.235482910239007E-2</c:v>
                </c:pt>
                <c:pt idx="1232">
                  <c:v>3.2351373257579752E-2</c:v>
                </c:pt>
                <c:pt idx="1233">
                  <c:v>3.2347923591027339E-2</c:v>
                </c:pt>
                <c:pt idx="1234">
                  <c:v>3.2344480102892703E-2</c:v>
                </c:pt>
                <c:pt idx="1235">
                  <c:v>3.2341042793015973E-2</c:v>
                </c:pt>
                <c:pt idx="1236">
                  <c:v>3.2337611661477084E-2</c:v>
                </c:pt>
                <c:pt idx="1237">
                  <c:v>3.2334186708276036E-2</c:v>
                </c:pt>
                <c:pt idx="1238">
                  <c:v>3.2332695780548093E-2</c:v>
                </c:pt>
                <c:pt idx="1239">
                  <c:v>3.2327355336727592E-2</c:v>
                </c:pt>
                <c:pt idx="1240">
                  <c:v>3.2323948918380196E-2</c:v>
                </c:pt>
                <c:pt idx="1241">
                  <c:v>3.2320548678450578E-2</c:v>
                </c:pt>
                <c:pt idx="1242">
                  <c:v>3.2315217926850437E-2</c:v>
                </c:pt>
                <c:pt idx="1243">
                  <c:v>3.2315700355427524E-2</c:v>
                </c:pt>
                <c:pt idx="1244">
                  <c:v>3.2310385028369026E-2</c:v>
                </c:pt>
                <c:pt idx="1245">
                  <c:v>3.2307009501630901E-2</c:v>
                </c:pt>
                <c:pt idx="1246">
                  <c:v>3.2303640153230617E-2</c:v>
                </c:pt>
                <c:pt idx="1247">
                  <c:v>3.2300276983088239E-2</c:v>
                </c:pt>
                <c:pt idx="1248">
                  <c:v>3.2296919991203765E-2</c:v>
                </c:pt>
                <c:pt idx="1249">
                  <c:v>3.2293569177737069E-2</c:v>
                </c:pt>
                <c:pt idx="1250">
                  <c:v>3.2290224542448343E-2</c:v>
                </c:pt>
                <c:pt idx="1251">
                  <c:v>3.2286886085577393E-2</c:v>
                </c:pt>
                <c:pt idx="1252">
                  <c:v>3.2283553807124221E-2</c:v>
                </c:pt>
                <c:pt idx="1253">
                  <c:v>3.2280227706849018E-2</c:v>
                </c:pt>
                <c:pt idx="1254">
                  <c:v>3.2276907784911657E-2</c:v>
                </c:pt>
                <c:pt idx="1255">
                  <c:v>3.2278435280497675E-2</c:v>
                </c:pt>
                <c:pt idx="1256">
                  <c:v>3.2270286475890586E-2</c:v>
                </c:pt>
                <c:pt idx="1257">
                  <c:v>3.2266985088806877E-2</c:v>
                </c:pt>
                <c:pt idx="1258">
                  <c:v>3.2263689880140944E-2</c:v>
                </c:pt>
                <c:pt idx="1259">
                  <c:v>3.2260400849732918E-2</c:v>
                </c:pt>
                <c:pt idx="1260">
                  <c:v>3.2257117997582796E-2</c:v>
                </c:pt>
                <c:pt idx="1261">
                  <c:v>3.2253841323850452E-2</c:v>
                </c:pt>
                <c:pt idx="1262">
                  <c:v>3.2250570828296077E-2</c:v>
                </c:pt>
                <c:pt idx="1263">
                  <c:v>3.2247306511239415E-2</c:v>
                </c:pt>
                <c:pt idx="1264">
                  <c:v>3.2244048372280787E-2</c:v>
                </c:pt>
                <c:pt idx="1265">
                  <c:v>3.2240796411739936E-2</c:v>
                </c:pt>
                <c:pt idx="1266">
                  <c:v>3.2237550629536926E-2</c:v>
                </c:pt>
                <c:pt idx="1267">
                  <c:v>3.2234311025511886E-2</c:v>
                </c:pt>
                <c:pt idx="1268">
                  <c:v>3.2231077599904623E-2</c:v>
                </c:pt>
                <c:pt idx="1269">
                  <c:v>3.2227850352475329E-2</c:v>
                </c:pt>
                <c:pt idx="1270">
                  <c:v>3.2224629283543749E-2</c:v>
                </c:pt>
                <c:pt idx="1271">
                  <c:v>3.2221414392790138E-2</c:v>
                </c:pt>
                <c:pt idx="1272">
                  <c:v>3.2218205680374368E-2</c:v>
                </c:pt>
                <c:pt idx="1273">
                  <c:v>3.2215003146296439E-2</c:v>
                </c:pt>
                <c:pt idx="1274">
                  <c:v>3.2211806790476416E-2</c:v>
                </c:pt>
                <c:pt idx="1275">
                  <c:v>3.2208616612914298E-2</c:v>
                </c:pt>
                <c:pt idx="1276">
                  <c:v>3.2205432613849894E-2</c:v>
                </c:pt>
                <c:pt idx="1277">
                  <c:v>3.2202254792883522E-2</c:v>
                </c:pt>
                <c:pt idx="1278">
                  <c:v>3.2199083150334928E-2</c:v>
                </c:pt>
                <c:pt idx="1279">
                  <c:v>3.219591768604424E-2</c:v>
                </c:pt>
                <c:pt idx="1280">
                  <c:v>3.2192758400011456E-2</c:v>
                </c:pt>
                <c:pt idx="1281">
                  <c:v>3.2189605292476386E-2</c:v>
                </c:pt>
                <c:pt idx="1282">
                  <c:v>3.218645836303935E-2</c:v>
                </c:pt>
                <c:pt idx="1283">
                  <c:v>3.218331761202009E-2</c:v>
                </c:pt>
                <c:pt idx="1284">
                  <c:v>3.2180183039258736E-2</c:v>
                </c:pt>
                <c:pt idx="1285">
                  <c:v>3.2177054644835223E-2</c:v>
                </c:pt>
                <c:pt idx="1286">
                  <c:v>3.2173932428669616E-2</c:v>
                </c:pt>
                <c:pt idx="1287">
                  <c:v>3.217081639084185E-2</c:v>
                </c:pt>
                <c:pt idx="1288">
                  <c:v>3.2169693440895486E-2</c:v>
                </c:pt>
                <c:pt idx="1289">
                  <c:v>3.2164602850119905E-2</c:v>
                </c:pt>
                <c:pt idx="1290">
                  <c:v>3.2163494679711135E-2</c:v>
                </c:pt>
                <c:pt idx="1291">
                  <c:v>3.2158414022509518E-2</c:v>
                </c:pt>
                <c:pt idx="1292">
                  <c:v>3.2155328876211087E-2</c:v>
                </c:pt>
                <c:pt idx="1293">
                  <c:v>3.215224990817056E-2</c:v>
                </c:pt>
                <c:pt idx="1294">
                  <c:v>3.2155259306660966E-2</c:v>
                </c:pt>
                <c:pt idx="1295">
                  <c:v>3.2143923852965273E-2</c:v>
                </c:pt>
                <c:pt idx="1296">
                  <c:v>3.2145046703178082E-2</c:v>
                </c:pt>
                <c:pt idx="1297">
                  <c:v>3.2143210634900665E-2</c:v>
                </c:pt>
                <c:pt idx="1298">
                  <c:v>3.2138946813331515E-2</c:v>
                </c:pt>
                <c:pt idx="1299">
                  <c:v>3.2135906137567005E-2</c:v>
                </c:pt>
                <c:pt idx="1300">
                  <c:v>3.2132871641312732E-2</c:v>
                </c:pt>
                <c:pt idx="1301">
                  <c:v>3.2129843324462115E-2</c:v>
                </c:pt>
                <c:pt idx="1302">
                  <c:v>3.212803900640715E-2</c:v>
                </c:pt>
                <c:pt idx="1303">
                  <c:v>3.2123805229158364E-2</c:v>
                </c:pt>
                <c:pt idx="1304">
                  <c:v>3.2120795450705231E-2</c:v>
                </c:pt>
                <c:pt idx="1305">
                  <c:v>3.2117791851709043E-2</c:v>
                </c:pt>
                <c:pt idx="1306">
                  <c:v>3.2114794432169802E-2</c:v>
                </c:pt>
                <c:pt idx="1307">
                  <c:v>3.2111803192034216E-2</c:v>
                </c:pt>
                <c:pt idx="1308">
                  <c:v>3.2108818131382222E-2</c:v>
                </c:pt>
                <c:pt idx="1309">
                  <c:v>3.2105839250187174E-2</c:v>
                </c:pt>
                <c:pt idx="1310">
                  <c:v>3.2098732274006281E-2</c:v>
                </c:pt>
                <c:pt idx="1311">
                  <c:v>3.209990002614127E-2</c:v>
                </c:pt>
                <c:pt idx="1312">
                  <c:v>3.2098159251716663E-2</c:v>
                </c:pt>
                <c:pt idx="1313">
                  <c:v>3.2093985519896506E-2</c:v>
                </c:pt>
                <c:pt idx="1314">
                  <c:v>3.2091037535932898E-2</c:v>
                </c:pt>
                <c:pt idx="1315">
                  <c:v>3.2088095731426236E-2</c:v>
                </c:pt>
                <c:pt idx="1316">
                  <c:v>3.2086380390610181E-2</c:v>
                </c:pt>
                <c:pt idx="1317">
                  <c:v>3.2082230660757105E-2</c:v>
                </c:pt>
                <c:pt idx="1318">
                  <c:v>3.2079307394621281E-2</c:v>
                </c:pt>
                <c:pt idx="1319">
                  <c:v>3.2076390307915759E-2</c:v>
                </c:pt>
                <c:pt idx="1320">
                  <c:v>3.2073479400667182E-2</c:v>
                </c:pt>
                <c:pt idx="1321">
                  <c:v>3.2071795864663244E-2</c:v>
                </c:pt>
                <c:pt idx="1322">
                  <c:v>3.2067676124460931E-2</c:v>
                </c:pt>
                <c:pt idx="1323">
                  <c:v>3.2064783755529902E-2</c:v>
                </c:pt>
                <c:pt idx="1324">
                  <c:v>3.2061897566082465E-2</c:v>
                </c:pt>
                <c:pt idx="1325">
                  <c:v>3.2059017556038683E-2</c:v>
                </c:pt>
                <c:pt idx="1326">
                  <c:v>3.2056143725451847E-2</c:v>
                </c:pt>
                <c:pt idx="1327">
                  <c:v>3.2053276074295312E-2</c:v>
                </c:pt>
                <c:pt idx="1328">
                  <c:v>3.2050414602569077E-2</c:v>
                </c:pt>
                <c:pt idx="1329">
                  <c:v>3.2048781984201913E-2</c:v>
                </c:pt>
                <c:pt idx="1330">
                  <c:v>3.2045933059225984E-2</c:v>
                </c:pt>
                <c:pt idx="1331">
                  <c:v>3.2041867264132051E-2</c:v>
                </c:pt>
                <c:pt idx="1332">
                  <c:v>3.2039030510180311E-2</c:v>
                </c:pt>
                <c:pt idx="1333">
                  <c:v>3.2036199935685516E-2</c:v>
                </c:pt>
                <c:pt idx="1334">
                  <c:v>3.2033375540674314E-2</c:v>
                </c:pt>
                <c:pt idx="1335">
                  <c:v>3.2031781134493897E-2</c:v>
                </c:pt>
                <c:pt idx="1336">
                  <c:v>3.202774528888952E-2</c:v>
                </c:pt>
                <c:pt idx="1337">
                  <c:v>3.2024939432142574E-2</c:v>
                </c:pt>
                <c:pt idx="1338">
                  <c:v>3.2022139754852574E-2</c:v>
                </c:pt>
                <c:pt idx="1339">
                  <c:v>3.201934625696623E-2</c:v>
                </c:pt>
                <c:pt idx="1340">
                  <c:v>3.2012916829176064E-2</c:v>
                </c:pt>
                <c:pt idx="1341">
                  <c:v>3.2013777799591026E-2</c:v>
                </c:pt>
                <c:pt idx="1342">
                  <c:v>3.2011002840048874E-2</c:v>
                </c:pt>
                <c:pt idx="1343">
                  <c:v>3.2008234059937024E-2</c:v>
                </c:pt>
                <c:pt idx="1344">
                  <c:v>3.200547145928212E-2</c:v>
                </c:pt>
                <c:pt idx="1345">
                  <c:v>3.2002715038057516E-2</c:v>
                </c:pt>
                <c:pt idx="1346">
                  <c:v>3.2002416777244136E-2</c:v>
                </c:pt>
                <c:pt idx="1347">
                  <c:v>3.1998446876200237E-2</c:v>
                </c:pt>
                <c:pt idx="1348">
                  <c:v>3.1994482850938866E-2</c:v>
                </c:pt>
                <c:pt idx="1349">
                  <c:v>3.1992977686559065E-2</c:v>
                </c:pt>
                <c:pt idx="1350">
                  <c:v>3.1989025623362366E-2</c:v>
                </c:pt>
                <c:pt idx="1351">
                  <c:v>3.1986306278772858E-2</c:v>
                </c:pt>
                <c:pt idx="1352">
                  <c:v>3.198359311356036E-2</c:v>
                </c:pt>
                <c:pt idx="1353">
                  <c:v>3.1980886127804808E-2</c:v>
                </c:pt>
                <c:pt idx="1354">
                  <c:v>3.1979412862555012E-2</c:v>
                </c:pt>
                <c:pt idx="1355">
                  <c:v>3.1975490694557962E-2</c:v>
                </c:pt>
                <c:pt idx="1356">
                  <c:v>3.1972802247119958E-2</c:v>
                </c:pt>
                <c:pt idx="1357">
                  <c:v>3.1970119979058964E-2</c:v>
                </c:pt>
                <c:pt idx="1358">
                  <c:v>3.1967443890454916E-2</c:v>
                </c:pt>
                <c:pt idx="1359">
                  <c:v>3.1964773981254524E-2</c:v>
                </c:pt>
                <c:pt idx="1360">
                  <c:v>3.1962110251537723E-2</c:v>
                </c:pt>
                <c:pt idx="1361">
                  <c:v>3.1955478981657848E-2</c:v>
                </c:pt>
                <c:pt idx="1362">
                  <c:v>3.1956801330315088E-2</c:v>
                </c:pt>
                <c:pt idx="1363">
                  <c:v>3.1954156138862544E-2</c:v>
                </c:pt>
                <c:pt idx="1364">
                  <c:v>3.195274671450532E-2</c:v>
                </c:pt>
                <c:pt idx="1365">
                  <c:v>3.1948884294221713E-2</c:v>
                </c:pt>
                <c:pt idx="1366">
                  <c:v>3.1946257641033426E-2</c:v>
                </c:pt>
                <c:pt idx="1367">
                  <c:v>3.1943637167302086E-2</c:v>
                </c:pt>
                <c:pt idx="1368">
                  <c:v>3.1942253295211831E-2</c:v>
                </c:pt>
                <c:pt idx="1369">
                  <c:v>3.1938414758077016E-2</c:v>
                </c:pt>
                <c:pt idx="1370">
                  <c:v>3.1935812822609932E-2</c:v>
                </c:pt>
                <c:pt idx="1371">
                  <c:v>3.1933217066546504E-2</c:v>
                </c:pt>
                <c:pt idx="1372">
                  <c:v>3.1930627489940022E-2</c:v>
                </c:pt>
                <c:pt idx="1373">
                  <c:v>3.1928044092737196E-2</c:v>
                </c:pt>
                <c:pt idx="1374">
                  <c:v>3.192546687496467E-2</c:v>
                </c:pt>
                <c:pt idx="1375">
                  <c:v>3.1922895836595799E-2</c:v>
                </c:pt>
                <c:pt idx="1376">
                  <c:v>3.192033097771052E-2</c:v>
                </c:pt>
                <c:pt idx="1377">
                  <c:v>3.1917772298148961E-2</c:v>
                </c:pt>
                <c:pt idx="1378">
                  <c:v>3.1915219798070993E-2</c:v>
                </c:pt>
                <c:pt idx="1379">
                  <c:v>3.191267347739668E-2</c:v>
                </c:pt>
                <c:pt idx="1380">
                  <c:v>3.1910133336179314E-2</c:v>
                </c:pt>
                <c:pt idx="1381">
                  <c:v>3.1908832571463375E-2</c:v>
                </c:pt>
                <c:pt idx="1382">
                  <c:v>3.1906305006466074E-2</c:v>
                </c:pt>
                <c:pt idx="1383">
                  <c:v>3.1902549988975792E-2</c:v>
                </c:pt>
                <c:pt idx="1384">
                  <c:v>3.1900034565399693E-2</c:v>
                </c:pt>
                <c:pt idx="1385">
                  <c:v>3.189752532128054E-2</c:v>
                </c:pt>
                <c:pt idx="1386">
                  <c:v>3.1895022256538397E-2</c:v>
                </c:pt>
                <c:pt idx="1387">
                  <c:v>3.1893759881327366E-2</c:v>
                </c:pt>
                <c:pt idx="1388">
                  <c:v>3.1890034665371658E-2</c:v>
                </c:pt>
                <c:pt idx="1389">
                  <c:v>3.1887550138920417E-2</c:v>
                </c:pt>
                <c:pt idx="1390">
                  <c:v>3.1885071791872832E-2</c:v>
                </c:pt>
                <c:pt idx="1391">
                  <c:v>3.1882599624255548E-2</c:v>
                </c:pt>
                <c:pt idx="1392">
                  <c:v>3.1876607527330236E-2</c:v>
                </c:pt>
                <c:pt idx="1393">
                  <c:v>3.1877673827231945E-2</c:v>
                </c:pt>
                <c:pt idx="1394">
                  <c:v>3.1875220197878917E-2</c:v>
                </c:pt>
                <c:pt idx="1395">
                  <c:v>3.1872772747876255E-2</c:v>
                </c:pt>
                <c:pt idx="1396">
                  <c:v>3.1870331477357183E-2</c:v>
                </c:pt>
                <c:pt idx="1397">
                  <c:v>3.1867896386188477E-2</c:v>
                </c:pt>
                <c:pt idx="1398">
                  <c:v>3.1867941508899378E-2</c:v>
                </c:pt>
                <c:pt idx="1399">
                  <c:v>3.1864281939120165E-2</c:v>
                </c:pt>
                <c:pt idx="1400">
                  <c:v>3.1860628189290807E-2</c:v>
                </c:pt>
                <c:pt idx="1401">
                  <c:v>3.1859455468437048E-2</c:v>
                </c:pt>
                <c:pt idx="1402">
                  <c:v>3.1855813621746165E-2</c:v>
                </c:pt>
                <c:pt idx="1403">
                  <c:v>3.1853415607105973E-2</c:v>
                </c:pt>
                <c:pt idx="1404">
                  <c:v>3.185102377184279E-2</c:v>
                </c:pt>
                <c:pt idx="1405">
                  <c:v>3.1848638116036554E-2</c:v>
                </c:pt>
                <c:pt idx="1406">
                  <c:v>3.1847497441328532E-2</c:v>
                </c:pt>
                <c:pt idx="1407">
                  <c:v>3.1843885342608402E-2</c:v>
                </c:pt>
                <c:pt idx="1408">
                  <c:v>3.1841518225013132E-2</c:v>
                </c:pt>
                <c:pt idx="1409">
                  <c:v>3.1839157286848163E-2</c:v>
                </c:pt>
                <c:pt idx="1410">
                  <c:v>3.1836802528060204E-2</c:v>
                </c:pt>
                <c:pt idx="1411">
                  <c:v>3.1830634766611965E-2</c:v>
                </c:pt>
                <c:pt idx="1412">
                  <c:v>3.1832111548748543E-2</c:v>
                </c:pt>
                <c:pt idx="1413">
                  <c:v>3.1829775328198195E-2</c:v>
                </c:pt>
                <c:pt idx="1414">
                  <c:v>3.1827445287078149E-2</c:v>
                </c:pt>
                <c:pt idx="1415">
                  <c:v>3.1825121425335112E-2</c:v>
                </c:pt>
                <c:pt idx="1416">
                  <c:v>3.1822803743049022E-2</c:v>
                </c:pt>
                <c:pt idx="1417">
                  <c:v>3.1821733619292747E-2</c:v>
                </c:pt>
                <c:pt idx="1418">
                  <c:v>3.1818186916607871E-2</c:v>
                </c:pt>
                <c:pt idx="1419">
                  <c:v>3.1815887772532747E-2</c:v>
                </c:pt>
                <c:pt idx="1420">
                  <c:v>3.1814836901735699E-2</c:v>
                </c:pt>
                <c:pt idx="1421">
                  <c:v>3.1811308022513529E-2</c:v>
                </c:pt>
                <c:pt idx="1422">
                  <c:v>3.1809027416649371E-2</c:v>
                </c:pt>
                <c:pt idx="1423">
                  <c:v>3.1806752990188869E-2</c:v>
                </c:pt>
                <c:pt idx="1424">
                  <c:v>3.1804484743105377E-2</c:v>
                </c:pt>
                <c:pt idx="1425">
                  <c:v>3.1802222675452185E-2</c:v>
                </c:pt>
                <c:pt idx="1426">
                  <c:v>3.1799966787176004E-2</c:v>
                </c:pt>
                <c:pt idx="1427">
                  <c:v>3.1797717078330123E-2</c:v>
                </c:pt>
                <c:pt idx="1428">
                  <c:v>3.1795473548887898E-2</c:v>
                </c:pt>
                <c:pt idx="1429">
                  <c:v>3.1793236198849328E-2</c:v>
                </c:pt>
                <c:pt idx="1430">
                  <c:v>3.1791005028187769E-2</c:v>
                </c:pt>
                <c:pt idx="1431">
                  <c:v>3.1788780036929865E-2</c:v>
                </c:pt>
                <c:pt idx="1432">
                  <c:v>3.1786561225102261E-2</c:v>
                </c:pt>
                <c:pt idx="1433">
                  <c:v>3.1785593842041937E-2</c:v>
                </c:pt>
                <c:pt idx="1434">
                  <c:v>3.1783387635644367E-2</c:v>
                </c:pt>
                <c:pt idx="1435">
                  <c:v>3.1779941866014738E-2</c:v>
                </c:pt>
                <c:pt idx="1436">
                  <c:v>3.1777747771775111E-2</c:v>
                </c:pt>
                <c:pt idx="1437">
                  <c:v>3.1775559856965785E-2</c:v>
                </c:pt>
                <c:pt idx="1438">
                  <c:v>3.1773378121506823E-2</c:v>
                </c:pt>
                <c:pt idx="1439">
                  <c:v>3.1772449303084649E-2</c:v>
                </c:pt>
                <c:pt idx="1440">
                  <c:v>3.1769033188826512E-2</c:v>
                </c:pt>
                <c:pt idx="1441">
                  <c:v>3.1766869991605162E-2</c:v>
                </c:pt>
                <c:pt idx="1442">
                  <c:v>3.1764712973760822E-2</c:v>
                </c:pt>
                <c:pt idx="1443">
                  <c:v>3.1762562135346784E-2</c:v>
                </c:pt>
                <c:pt idx="1444">
                  <c:v>3.1761665469458578E-2</c:v>
                </c:pt>
                <c:pt idx="1445">
                  <c:v>3.1758278996649736E-2</c:v>
                </c:pt>
                <c:pt idx="1446">
                  <c:v>3.1756146696420018E-2</c:v>
                </c:pt>
                <c:pt idx="1447">
                  <c:v>3.175402057556731E-2</c:v>
                </c:pt>
                <c:pt idx="1448">
                  <c:v>3.1751900634144903E-2</c:v>
                </c:pt>
                <c:pt idx="1449">
                  <c:v>3.1749786872099506E-2</c:v>
                </c:pt>
                <c:pt idx="1450">
                  <c:v>3.1747679392442052E-2</c:v>
                </c:pt>
                <c:pt idx="1451">
                  <c:v>3.1743433555639911E-2</c:v>
                </c:pt>
                <c:pt idx="1452">
                  <c:v>3.1740097128345468E-2</c:v>
                </c:pt>
                <c:pt idx="1453">
                  <c:v>3.1738020310028148E-2</c:v>
                </c:pt>
                <c:pt idx="1454">
                  <c:v>3.1735658487930252E-2</c:v>
                </c:pt>
                <c:pt idx="1455">
                  <c:v>3.1733895300734005E-2</c:v>
                </c:pt>
                <c:pt idx="1456">
                  <c:v>3.1731847109757183E-2</c:v>
                </c:pt>
                <c:pt idx="1457">
                  <c:v>3.172980846130713E-2</c:v>
                </c:pt>
                <c:pt idx="1458">
                  <c:v>3.1727490262074554E-2</c:v>
                </c:pt>
                <c:pt idx="1459">
                  <c:v>3.1725759791907393E-2</c:v>
                </c:pt>
                <c:pt idx="1460">
                  <c:v>3.1723749770877774E-2</c:v>
                </c:pt>
                <c:pt idx="1461">
                  <c:v>3.1721749292294987E-2</c:v>
                </c:pt>
                <c:pt idx="1462">
                  <c:v>3.171975835623897E-2</c:v>
                </c:pt>
                <c:pt idx="1463">
                  <c:v>3.1717776962629785E-2</c:v>
                </c:pt>
                <c:pt idx="1464">
                  <c:v>3.1715805111467432E-2</c:v>
                </c:pt>
                <c:pt idx="1465">
                  <c:v>3.1713842802831849E-2</c:v>
                </c:pt>
                <c:pt idx="1466">
                  <c:v>3.1711333856101476E-2</c:v>
                </c:pt>
                <c:pt idx="1467">
                  <c:v>3.170994681290118E-2</c:v>
                </c:pt>
                <c:pt idx="1468">
                  <c:v>3.1708013131606094E-2</c:v>
                </c:pt>
                <c:pt idx="1469">
                  <c:v>3.1705814894893436E-2</c:v>
                </c:pt>
                <c:pt idx="1470">
                  <c:v>3.170417439659623E-2</c:v>
                </c:pt>
                <c:pt idx="1471">
                  <c:v>3.1702269342801515E-2</c:v>
                </c:pt>
                <c:pt idx="1472">
                  <c:v>3.1700103823117942E-2</c:v>
                </c:pt>
                <c:pt idx="1473">
                  <c:v>3.1698487862632518E-2</c:v>
                </c:pt>
                <c:pt idx="1474">
                  <c:v>3.1696611436098365E-2</c:v>
                </c:pt>
                <c:pt idx="1475">
                  <c:v>3.1694744552330789E-2</c:v>
                </c:pt>
                <c:pt idx="1476">
                  <c:v>3.1692887210770238E-2</c:v>
                </c:pt>
                <c:pt idx="1477">
                  <c:v>3.1691039411736455E-2</c:v>
                </c:pt>
                <c:pt idx="1478">
                  <c:v>3.1689201155229441E-2</c:v>
                </c:pt>
                <c:pt idx="1479">
                  <c:v>3.1687372441169259E-2</c:v>
                </c:pt>
                <c:pt idx="1480">
                  <c:v>3.1685553269635847E-2</c:v>
                </c:pt>
                <c:pt idx="1481">
                  <c:v>3.1683743640469331E-2</c:v>
                </c:pt>
                <c:pt idx="1482">
                  <c:v>3.168194355390952E-2</c:v>
                </c:pt>
                <c:pt idx="1483">
                  <c:v>3.1680153009716605E-2</c:v>
                </c:pt>
                <c:pt idx="1484">
                  <c:v>3.1678372008050459E-2</c:v>
                </c:pt>
                <c:pt idx="1485">
                  <c:v>3.1676348262239529E-2</c:v>
                </c:pt>
                <c:pt idx="1486">
                  <c:v>3.1674587708696578E-2</c:v>
                </c:pt>
                <c:pt idx="1487">
                  <c:v>3.1673086257733019E-2</c:v>
                </c:pt>
                <c:pt idx="1488">
                  <c:v>3.167134342593414E-2</c:v>
                </c:pt>
                <c:pt idx="1489">
                  <c:v>3.1669610136582094E-2</c:v>
                </c:pt>
                <c:pt idx="1490">
                  <c:v>3.1667886389756816E-2</c:v>
                </c:pt>
                <c:pt idx="1491">
                  <c:v>3.1666172185378372E-2</c:v>
                </c:pt>
                <c:pt idx="1492">
                  <c:v>3.1664224779222039E-2</c:v>
                </c:pt>
                <c:pt idx="1493">
                  <c:v>3.1662772403882045E-2</c:v>
                </c:pt>
                <c:pt idx="1494">
                  <c:v>3.1661086826924034E-2</c:v>
                </c:pt>
                <c:pt idx="1495">
                  <c:v>3.1659410792412856E-2</c:v>
                </c:pt>
                <c:pt idx="1496">
                  <c:v>3.1659017606409101E-2</c:v>
                </c:pt>
                <c:pt idx="1497">
                  <c:v>3.1656087350730999E-2</c:v>
                </c:pt>
                <c:pt idx="1498">
                  <c:v>3.165443994356032E-2</c:v>
                </c:pt>
                <c:pt idx="1499">
                  <c:v>3.1652802078916409E-2</c:v>
                </c:pt>
                <c:pt idx="1500">
                  <c:v>3.1651173756799267E-2</c:v>
                </c:pt>
                <c:pt idx="1501">
                  <c:v>3.1649554977128957E-2</c:v>
                </c:pt>
                <c:pt idx="1502">
                  <c:v>3.1647945739825545E-2</c:v>
                </c:pt>
                <c:pt idx="1503">
                  <c:v>3.1647167972375101E-2</c:v>
                </c:pt>
                <c:pt idx="1504">
                  <c:v>3.1644303316182842E-2</c:v>
                </c:pt>
                <c:pt idx="1505">
                  <c:v>3.1642725432758922E-2</c:v>
                </c:pt>
                <c:pt idx="1506">
                  <c:v>3.1641157091781835E-2</c:v>
                </c:pt>
                <c:pt idx="1507">
                  <c:v>3.1639598293251581E-2</c:v>
                </c:pt>
                <c:pt idx="1508">
                  <c:v>3.1638049037248095E-2</c:v>
                </c:pt>
                <c:pt idx="1509">
                  <c:v>3.1636509323691442E-2</c:v>
                </c:pt>
                <c:pt idx="1510">
                  <c:v>3.1634979152661558E-2</c:v>
                </c:pt>
                <c:pt idx="1511">
                  <c:v>3.1633458523918634E-2</c:v>
                </c:pt>
                <c:pt idx="1512">
                  <c:v>3.1631947437862351E-2</c:v>
                </c:pt>
                <c:pt idx="1513">
                  <c:v>3.1630445894093029E-2</c:v>
                </c:pt>
                <c:pt idx="1514">
                  <c:v>3.1628953892850475E-2</c:v>
                </c:pt>
                <c:pt idx="1515">
                  <c:v>3.1627471434134691E-2</c:v>
                </c:pt>
                <c:pt idx="1516">
                  <c:v>3.1625998517785803E-2</c:v>
                </c:pt>
                <c:pt idx="1517">
                  <c:v>3.1624326869525987E-2</c:v>
                </c:pt>
                <c:pt idx="1518">
                  <c:v>3.162287440138023E-2</c:v>
                </c:pt>
                <c:pt idx="1519">
                  <c:v>3.1621431475681305E-2</c:v>
                </c:pt>
                <c:pt idx="1520">
                  <c:v>3.161999809250915E-2</c:v>
                </c:pt>
                <c:pt idx="1521">
                  <c:v>3.1618574251783826E-2</c:v>
                </c:pt>
                <c:pt idx="1522">
                  <c:v>3.1617159953505336E-2</c:v>
                </c:pt>
                <c:pt idx="1523">
                  <c:v>3.1615755197593742E-2</c:v>
                </c:pt>
                <c:pt idx="1524">
                  <c:v>3.1614359984288853E-2</c:v>
                </c:pt>
                <c:pt idx="1525">
                  <c:v>3.1612974313430797E-2</c:v>
                </c:pt>
                <c:pt idx="1526">
                  <c:v>3.1611598184859702E-2</c:v>
                </c:pt>
                <c:pt idx="1527">
                  <c:v>3.1610231598975247E-2</c:v>
                </c:pt>
                <c:pt idx="1528">
                  <c:v>3.1608874555457689E-2</c:v>
                </c:pt>
                <c:pt idx="1529">
                  <c:v>3.1611402484403861E-2</c:v>
                </c:pt>
                <c:pt idx="1530">
                  <c:v>3.1606189095922943E-2</c:v>
                </c:pt>
                <c:pt idx="1531">
                  <c:v>3.1604860679825819E-2</c:v>
                </c:pt>
                <c:pt idx="1532">
                  <c:v>3.1603541806095592E-2</c:v>
                </c:pt>
                <c:pt idx="1533">
                  <c:v>3.160223247497207E-2</c:v>
                </c:pt>
                <c:pt idx="1534">
                  <c:v>3.1600932686215444E-2</c:v>
                </c:pt>
                <c:pt idx="1535">
                  <c:v>3.1599642439985587E-2</c:v>
                </c:pt>
                <c:pt idx="1536">
                  <c:v>3.1598361736122627E-2</c:v>
                </c:pt>
                <c:pt idx="1537">
                  <c:v>3.1597090574866371E-2</c:v>
                </c:pt>
                <c:pt idx="1538">
                  <c:v>3.1595828955977012E-2</c:v>
                </c:pt>
                <c:pt idx="1539">
                  <c:v>3.1594576879614422E-2</c:v>
                </c:pt>
                <c:pt idx="1540">
                  <c:v>3.1593334345698665E-2</c:v>
                </c:pt>
                <c:pt idx="1541">
                  <c:v>3.159210135422974E-2</c:v>
                </c:pt>
                <c:pt idx="1542">
                  <c:v>3.1590877905207648E-2</c:v>
                </c:pt>
                <c:pt idx="1543">
                  <c:v>3.1589663998632389E-2</c:v>
                </c:pt>
                <c:pt idx="1544">
                  <c:v>3.1588459634663835E-2</c:v>
                </c:pt>
                <c:pt idx="1545">
                  <c:v>3.1587264812902305E-2</c:v>
                </c:pt>
                <c:pt idx="1546">
                  <c:v>3.1586079533827416E-2</c:v>
                </c:pt>
                <c:pt idx="1547">
                  <c:v>3.1584903797119424E-2</c:v>
                </c:pt>
                <c:pt idx="1548">
                  <c:v>3.1583737602858264E-2</c:v>
                </c:pt>
                <c:pt idx="1549">
                  <c:v>3.1582580951123873E-2</c:v>
                </c:pt>
                <c:pt idx="1550">
                  <c:v>3.1583878457119852E-2</c:v>
                </c:pt>
                <c:pt idx="1551">
                  <c:v>3.1580296275075526E-2</c:v>
                </c:pt>
                <c:pt idx="1552">
                  <c:v>3.1579168250601697E-2</c:v>
                </c:pt>
                <c:pt idx="1553">
                  <c:v>3.1578049768734573E-2</c:v>
                </c:pt>
                <c:pt idx="1554">
                  <c:v>3.1582165774462823E-2</c:v>
                </c:pt>
                <c:pt idx="1555">
                  <c:v>3.1579761699032094E-2</c:v>
                </c:pt>
                <c:pt idx="1556">
                  <c:v>3.1574751577814197E-2</c:v>
                </c:pt>
                <c:pt idx="1557">
                  <c:v>3.1573671265734404E-2</c:v>
                </c:pt>
                <c:pt idx="1558">
                  <c:v>3.1572600496021508E-2</c:v>
                </c:pt>
                <c:pt idx="1559">
                  <c:v>3.1571539268995252E-2</c:v>
                </c:pt>
                <c:pt idx="1560">
                  <c:v>3.1570487584255957E-2</c:v>
                </c:pt>
                <c:pt idx="1561">
                  <c:v>3.1569445441963495E-2</c:v>
                </c:pt>
                <c:pt idx="1562">
                  <c:v>3.156841284243761E-2</c:v>
                </c:pt>
                <c:pt idx="1563">
                  <c:v>3.1567389784958877E-2</c:v>
                </c:pt>
                <c:pt idx="1564">
                  <c:v>3.1566376270086849E-2</c:v>
                </c:pt>
                <c:pt idx="1565">
                  <c:v>3.156537229774159E-2</c:v>
                </c:pt>
                <c:pt idx="1566">
                  <c:v>3.1564377867923099E-2</c:v>
                </c:pt>
                <c:pt idx="1567">
                  <c:v>3.1563392980391569E-2</c:v>
                </c:pt>
                <c:pt idx="1568">
                  <c:v>3.1562417635466744E-2</c:v>
                </c:pt>
                <c:pt idx="1569">
                  <c:v>3.1561451832908816E-2</c:v>
                </c:pt>
                <c:pt idx="1570">
                  <c:v>3.1560495572877656E-2</c:v>
                </c:pt>
                <c:pt idx="1571">
                  <c:v>3.1564814064665825E-2</c:v>
                </c:pt>
                <c:pt idx="1572">
                  <c:v>3.1558611680155835E-2</c:v>
                </c:pt>
                <c:pt idx="1573">
                  <c:v>3.1557684047465173E-2</c:v>
                </c:pt>
                <c:pt idx="1574">
                  <c:v>3.1556765957141408E-2</c:v>
                </c:pt>
                <c:pt idx="1575">
                  <c:v>3.1555857409424348E-2</c:v>
                </c:pt>
                <c:pt idx="1576">
                  <c:v>3.1554958404154121E-2</c:v>
                </c:pt>
                <c:pt idx="1577">
                  <c:v>3.155406894125079E-2</c:v>
                </c:pt>
                <c:pt idx="1578">
                  <c:v>3.1553189020874228E-2</c:v>
                </c:pt>
                <c:pt idx="1579">
                  <c:v>3.1552318642864563E-2</c:v>
                </c:pt>
                <c:pt idx="1580">
                  <c:v>3.1551457807541539E-2</c:v>
                </c:pt>
                <c:pt idx="1581">
                  <c:v>3.1550606514505475E-2</c:v>
                </c:pt>
                <c:pt idx="1582">
                  <c:v>3.154976476399618E-2</c:v>
                </c:pt>
                <c:pt idx="1583">
                  <c:v>3.1548932555853781E-2</c:v>
                </c:pt>
                <c:pt idx="1584">
                  <c:v>3.1548109890238152E-2</c:v>
                </c:pt>
                <c:pt idx="1585">
                  <c:v>3.1547296767149291E-2</c:v>
                </c:pt>
                <c:pt idx="1586">
                  <c:v>3.1546493186347391E-2</c:v>
                </c:pt>
                <c:pt idx="1587">
                  <c:v>3.1545699148152195E-2</c:v>
                </c:pt>
                <c:pt idx="1588">
                  <c:v>3.1544914652403833E-2</c:v>
                </c:pt>
                <c:pt idx="1589">
                  <c:v>3.1544139699102303E-2</c:v>
                </c:pt>
                <c:pt idx="1590">
                  <c:v>3.1543374288167669E-2</c:v>
                </c:pt>
                <c:pt idx="1591">
                  <c:v>3.1542618419839741E-2</c:v>
                </c:pt>
                <c:pt idx="1592">
                  <c:v>3.1541872093798773E-2</c:v>
                </c:pt>
                <c:pt idx="1593">
                  <c:v>3.1541135310284574E-2</c:v>
                </c:pt>
                <c:pt idx="1594">
                  <c:v>3.1540408069297143E-2</c:v>
                </c:pt>
                <c:pt idx="1595">
                  <c:v>3.1539690370756546E-2</c:v>
                </c:pt>
                <c:pt idx="1596">
                  <c:v>3.1538982214662781E-2</c:v>
                </c:pt>
                <c:pt idx="1597">
                  <c:v>3.1538283600935912E-2</c:v>
                </c:pt>
                <c:pt idx="1598">
                  <c:v>3.1537594529895685E-2</c:v>
                </c:pt>
                <c:pt idx="1599">
                  <c:v>3.1536915001062482E-2</c:v>
                </c:pt>
                <c:pt idx="1600">
                  <c:v>3.1538818051739526E-2</c:v>
                </c:pt>
                <c:pt idx="1601">
                  <c:v>3.1535584570976383E-2</c:v>
                </c:pt>
                <c:pt idx="1602">
                  <c:v>3.1537511930608275E-2</c:v>
                </c:pt>
                <c:pt idx="1603">
                  <c:v>3.153429231075755E-2</c:v>
                </c:pt>
                <c:pt idx="1604">
                  <c:v>3.1533660494318383E-2</c:v>
                </c:pt>
                <c:pt idx="1605">
                  <c:v>3.1533038220326048E-2</c:v>
                </c:pt>
                <c:pt idx="1606">
                  <c:v>3.1539114782912492E-2</c:v>
                </c:pt>
                <c:pt idx="1607">
                  <c:v>3.1531397292852148E-2</c:v>
                </c:pt>
                <c:pt idx="1608">
                  <c:v>3.1533822626439445E-2</c:v>
                </c:pt>
                <c:pt idx="1609">
                  <c:v>3.1534580985541627E-2</c:v>
                </c:pt>
                <c:pt idx="1610">
                  <c:v>3.153266921144926E-2</c:v>
                </c:pt>
                <c:pt idx="1611">
                  <c:v>3.1532106820115757E-2</c:v>
                </c:pt>
                <c:pt idx="1612">
                  <c:v>3.1531553972961035E-2</c:v>
                </c:pt>
                <c:pt idx="1613">
                  <c:v>3.1531010669931803E-2</c:v>
                </c:pt>
                <c:pt idx="1614">
                  <c:v>3.1531819916488235E-2</c:v>
                </c:pt>
                <c:pt idx="1615">
                  <c:v>3.1529952696223162E-2</c:v>
                </c:pt>
                <c:pt idx="1616">
                  <c:v>3.15294380255704E-2</c:v>
                </c:pt>
                <c:pt idx="1617">
                  <c:v>3.1528932899016482E-2</c:v>
                </c:pt>
                <c:pt idx="1618">
                  <c:v>3.1528437316641345E-2</c:v>
                </c:pt>
                <c:pt idx="1619">
                  <c:v>3.1527951278418342E-2</c:v>
                </c:pt>
                <c:pt idx="1620">
                  <c:v>3.152747478426754E-2</c:v>
                </c:pt>
                <c:pt idx="1621">
                  <c:v>3.1524050028615136E-2</c:v>
                </c:pt>
                <c:pt idx="1622">
                  <c:v>3.1526550428395694E-2</c:v>
                </c:pt>
                <c:pt idx="1623">
                  <c:v>3.1526102566701297E-2</c:v>
                </c:pt>
                <c:pt idx="1624">
                  <c:v>3.1527013650942681E-2</c:v>
                </c:pt>
                <c:pt idx="1625">
                  <c:v>3.1525235475582392E-2</c:v>
                </c:pt>
                <c:pt idx="1626">
                  <c:v>3.1524816246264464E-2</c:v>
                </c:pt>
                <c:pt idx="1627">
                  <c:v>3.1524406561045382E-2</c:v>
                </c:pt>
                <c:pt idx="1628">
                  <c:v>3.1525358403823311E-2</c:v>
                </c:pt>
                <c:pt idx="1629">
                  <c:v>3.1523615823010331E-2</c:v>
                </c:pt>
                <c:pt idx="1630">
                  <c:v>3.1523234770167718E-2</c:v>
                </c:pt>
                <c:pt idx="1631">
                  <c:v>3.1522863261503886E-2</c:v>
                </c:pt>
                <c:pt idx="1632">
                  <c:v>3.1522501296912253E-2</c:v>
                </c:pt>
                <c:pt idx="1633">
                  <c:v>3.1523504106607536E-2</c:v>
                </c:pt>
                <c:pt idx="1634">
                  <c:v>3.1521806000185393E-2</c:v>
                </c:pt>
                <c:pt idx="1635">
                  <c:v>3.1521472667996875E-2</c:v>
                </c:pt>
                <c:pt idx="1636">
                  <c:v>3.1521148879933847E-2</c:v>
                </c:pt>
                <c:pt idx="1637">
                  <c:v>3.1520834636049599E-2</c:v>
                </c:pt>
                <c:pt idx="1638">
                  <c:v>3.1520529936210906E-2</c:v>
                </c:pt>
                <c:pt idx="1639">
                  <c:v>3.1520234780604284E-2</c:v>
                </c:pt>
                <c:pt idx="1640">
                  <c:v>3.1519949169043215E-2</c:v>
                </c:pt>
                <c:pt idx="1641">
                  <c:v>3.1521033569272827E-2</c:v>
                </c:pt>
                <c:pt idx="1642">
                  <c:v>3.152076770446266E-2</c:v>
                </c:pt>
                <c:pt idx="1643">
                  <c:v>3.1519149599192886E-2</c:v>
                </c:pt>
                <c:pt idx="1644">
                  <c:v>3.1518902164213713E-2</c:v>
                </c:pt>
                <c:pt idx="1645">
                  <c:v>3.1518664273333385E-2</c:v>
                </c:pt>
                <c:pt idx="1646">
                  <c:v>3.1518435926551902E-2</c:v>
                </c:pt>
                <c:pt idx="1647">
                  <c:v>3.1519581554784182E-2</c:v>
                </c:pt>
                <c:pt idx="1648">
                  <c:v>3.1518007865418696E-2</c:v>
                </c:pt>
                <c:pt idx="1649">
                  <c:v>3.1517808151013682E-2</c:v>
                </c:pt>
                <c:pt idx="1650">
                  <c:v>3.1517617980787449E-2</c:v>
                </c:pt>
                <c:pt idx="1651">
                  <c:v>3.1517437354660061E-2</c:v>
                </c:pt>
                <c:pt idx="1652">
                  <c:v>3.151446021854909E-2</c:v>
                </c:pt>
                <c:pt idx="1653">
                  <c:v>3.1517104734808399E-2</c:v>
                </c:pt>
                <c:pt idx="1654">
                  <c:v>3.1516952741084125E-2</c:v>
                </c:pt>
                <c:pt idx="1655">
                  <c:v>3.1516810291485342E-2</c:v>
                </c:pt>
                <c:pt idx="1656">
                  <c:v>3.1516677385985403E-2</c:v>
                </c:pt>
                <c:pt idx="1657">
                  <c:v>3.15165540246376E-2</c:v>
                </c:pt>
                <c:pt idx="1658">
                  <c:v>3.1519183901369985E-2</c:v>
                </c:pt>
                <c:pt idx="1659">
                  <c:v>3.1517708381887388E-2</c:v>
                </c:pt>
                <c:pt idx="1660">
                  <c:v>3.1516241205347129E-2</c:v>
                </c:pt>
                <c:pt idx="1661">
                  <c:v>3.1517529815905387E-2</c:v>
                </c:pt>
                <c:pt idx="1662">
                  <c:v>3.1516080379780931E-2</c:v>
                </c:pt>
                <c:pt idx="1663">
                  <c:v>3.1516014283212712E-2</c:v>
                </c:pt>
                <c:pt idx="1664">
                  <c:v>3.1515957730769983E-2</c:v>
                </c:pt>
                <c:pt idx="1665">
                  <c:v>3.1515910722426099E-2</c:v>
                </c:pt>
                <c:pt idx="1666">
                  <c:v>3.1517250437804734E-2</c:v>
                </c:pt>
                <c:pt idx="1667">
                  <c:v>3.1515845338168091E-2</c:v>
                </c:pt>
                <c:pt idx="1668">
                  <c:v>3.1515826962200677E-2</c:v>
                </c:pt>
                <c:pt idx="1669">
                  <c:v>3.1515818130385398E-2</c:v>
                </c:pt>
                <c:pt idx="1670">
                  <c:v>3.1515818842722254E-2</c:v>
                </c:pt>
                <c:pt idx="1671">
                  <c:v>3.1515829099157955E-2</c:v>
                </c:pt>
                <c:pt idx="1672">
                  <c:v>3.1513101618676487E-2</c:v>
                </c:pt>
                <c:pt idx="1673">
                  <c:v>3.1515878244405826E-2</c:v>
                </c:pt>
                <c:pt idx="1674">
                  <c:v>3.1515917133217997E-2</c:v>
                </c:pt>
                <c:pt idx="1675">
                  <c:v>3.1515965566155657E-2</c:v>
                </c:pt>
                <c:pt idx="1676">
                  <c:v>3.1516023543245453E-2</c:v>
                </c:pt>
                <c:pt idx="1677">
                  <c:v>3.1517475762703473E-2</c:v>
                </c:pt>
                <c:pt idx="1678">
                  <c:v>3.1516168129774869E-2</c:v>
                </c:pt>
                <c:pt idx="1679">
                  <c:v>3.1516254739241134E-2</c:v>
                </c:pt>
                <c:pt idx="1680">
                  <c:v>3.1517737659187972E-2</c:v>
                </c:pt>
                <c:pt idx="1681">
                  <c:v>3.1516456590550135E-2</c:v>
                </c:pt>
                <c:pt idx="1682">
                  <c:v>3.1516571832419515E-2</c:v>
                </c:pt>
                <c:pt idx="1683">
                  <c:v>3.1516696618361095E-2</c:v>
                </c:pt>
                <c:pt idx="1684">
                  <c:v>3.1516830948481456E-2</c:v>
                </c:pt>
                <c:pt idx="1685">
                  <c:v>3.1516974822674015E-2</c:v>
                </c:pt>
                <c:pt idx="1686">
                  <c:v>3.1517128241072001E-2</c:v>
                </c:pt>
                <c:pt idx="1687">
                  <c:v>3.1517291203542186E-2</c:v>
                </c:pt>
                <c:pt idx="1688">
                  <c:v>3.1517463710164506E-2</c:v>
                </c:pt>
                <c:pt idx="1689">
                  <c:v>3.1517645760912316E-2</c:v>
                </c:pt>
                <c:pt idx="1690">
                  <c:v>3.1517837355785616E-2</c:v>
                </c:pt>
                <c:pt idx="1691">
                  <c:v>3.1518038494757761E-2</c:v>
                </c:pt>
                <c:pt idx="1692">
                  <c:v>3.1518249177882041E-2</c:v>
                </c:pt>
                <c:pt idx="1693">
                  <c:v>3.1519865220115406E-2</c:v>
                </c:pt>
                <c:pt idx="1694">
                  <c:v>3.1520095693395866E-2</c:v>
                </c:pt>
                <c:pt idx="1695">
                  <c:v>3.1518938492034465E-2</c:v>
                </c:pt>
                <c:pt idx="1696">
                  <c:v>3.1519187351660705E-2</c:v>
                </c:pt>
                <c:pt idx="1697">
                  <c:v>3.1519445755439079E-2</c:v>
                </c:pt>
                <c:pt idx="1698">
                  <c:v>3.1519713703342944E-2</c:v>
                </c:pt>
                <c:pt idx="1699">
                  <c:v>3.1521391234270446E-2</c:v>
                </c:pt>
                <c:pt idx="1700">
                  <c:v>3.1520278231527143E-2</c:v>
                </c:pt>
                <c:pt idx="1701">
                  <c:v>3.1520574811780833E-2</c:v>
                </c:pt>
                <c:pt idx="1702">
                  <c:v>3.1520880936213302E-2</c:v>
                </c:pt>
                <c:pt idx="1703">
                  <c:v>3.1521196604744617E-2</c:v>
                </c:pt>
                <c:pt idx="1704">
                  <c:v>3.1522925399265489E-2</c:v>
                </c:pt>
                <c:pt idx="1705">
                  <c:v>3.1521856574210361E-2</c:v>
                </c:pt>
                <c:pt idx="1706">
                  <c:v>3.1522200875171436E-2</c:v>
                </c:pt>
                <c:pt idx="1707">
                  <c:v>3.1522554720231355E-2</c:v>
                </c:pt>
                <c:pt idx="1708">
                  <c:v>3.1522918109390119E-2</c:v>
                </c:pt>
                <c:pt idx="1709">
                  <c:v>3.1523291042727664E-2</c:v>
                </c:pt>
                <c:pt idx="1710">
                  <c:v>3.1523672467939079E-2</c:v>
                </c:pt>
                <c:pt idx="1711">
                  <c:v>3.1522785186783864E-2</c:v>
                </c:pt>
                <c:pt idx="1712">
                  <c:v>3.152171595440123E-2</c:v>
                </c:pt>
                <c:pt idx="1713">
                  <c:v>3.1522026620294241E-2</c:v>
                </c:pt>
                <c:pt idx="1714">
                  <c:v>3.1522351270840687E-2</c:v>
                </c:pt>
                <c:pt idx="1715">
                  <c:v>3.152257348125076E-2</c:v>
                </c:pt>
                <c:pt idx="1716">
                  <c:v>3.1522809676394203E-2</c:v>
                </c:pt>
                <c:pt idx="1717">
                  <c:v>3.152302104771465E-2</c:v>
                </c:pt>
                <c:pt idx="1718">
                  <c:v>3.1523232218715336E-2</c:v>
                </c:pt>
                <c:pt idx="1719">
                  <c:v>3.1523369319605976E-2</c:v>
                </c:pt>
                <c:pt idx="1720">
                  <c:v>3.152350622009692E-2</c:v>
                </c:pt>
                <c:pt idx="1721">
                  <c:v>3.1523618296924738E-2</c:v>
                </c:pt>
                <c:pt idx="1722">
                  <c:v>3.1523705550089431E-2</c:v>
                </c:pt>
                <c:pt idx="1723">
                  <c:v>3.1523767979670936E-2</c:v>
                </c:pt>
                <c:pt idx="1724">
                  <c:v>3.1523805585589315E-2</c:v>
                </c:pt>
                <c:pt idx="1725">
                  <c:v>3.1523818367764633E-2</c:v>
                </c:pt>
                <c:pt idx="1726">
                  <c:v>3.1523806326436699E-2</c:v>
                </c:pt>
                <c:pt idx="1727">
                  <c:v>3.1523754369118251E-2</c:v>
                </c:pt>
                <c:pt idx="1728">
                  <c:v>3.1523707772791454E-2</c:v>
                </c:pt>
                <c:pt idx="1729">
                  <c:v>3.1523606875101251E-2</c:v>
                </c:pt>
                <c:pt idx="1730">
                  <c:v>3.1523509924573645E-2</c:v>
                </c:pt>
                <c:pt idx="1731">
                  <c:v>3.1523373764930085E-2</c:v>
                </c:pt>
                <c:pt idx="1732">
                  <c:v>3.1523187757640514E-2</c:v>
                </c:pt>
                <c:pt idx="1733">
                  <c:v>3.1523026974813462E-2</c:v>
                </c:pt>
                <c:pt idx="1734">
                  <c:v>3.1522816344260463E-2</c:v>
                </c:pt>
                <c:pt idx="1735">
                  <c:v>3.1522580890124274E-2</c:v>
                </c:pt>
                <c:pt idx="1736">
                  <c:v>3.1522320612324961E-2</c:v>
                </c:pt>
                <c:pt idx="1737">
                  <c:v>3.1522035510862523E-2</c:v>
                </c:pt>
                <c:pt idx="1738">
                  <c:v>3.1521725585736959E-2</c:v>
                </c:pt>
                <c:pt idx="1739">
                  <c:v>3.1521390837028207E-2</c:v>
                </c:pt>
                <c:pt idx="1740">
                  <c:v>3.1521031264736266E-2</c:v>
                </c:pt>
                <c:pt idx="1741">
                  <c:v>3.1520646868701263E-2</c:v>
                </c:pt>
                <c:pt idx="1742">
                  <c:v>3.1520237649003136E-2</c:v>
                </c:pt>
                <c:pt idx="1743">
                  <c:v>3.1519803605801755E-2</c:v>
                </c:pt>
                <c:pt idx="1744">
                  <c:v>3.1519344738857313E-2</c:v>
                </c:pt>
                <c:pt idx="1745">
                  <c:v>3.1518789923064006E-2</c:v>
                </c:pt>
                <c:pt idx="1746">
                  <c:v>3.1518277862669919E-2</c:v>
                </c:pt>
                <c:pt idx="1747">
                  <c:v>3.1517819196125174E-2</c:v>
                </c:pt>
                <c:pt idx="1748">
                  <c:v>3.1517261034608168E-2</c:v>
                </c:pt>
                <c:pt idx="1749">
                  <c:v>3.1516678049507973E-2</c:v>
                </c:pt>
                <c:pt idx="1750">
                  <c:v>3.1516070240744654E-2</c:v>
                </c:pt>
                <c:pt idx="1751">
                  <c:v>3.1515437608238273E-2</c:v>
                </c:pt>
                <c:pt idx="1752">
                  <c:v>3.1514684203459709E-2</c:v>
                </c:pt>
                <c:pt idx="1753">
                  <c:v>3.151409787255588E-2</c:v>
                </c:pt>
                <c:pt idx="1754">
                  <c:v>3.1513390769140059E-2</c:v>
                </c:pt>
                <c:pt idx="1755">
                  <c:v>3.151265884214105E-2</c:v>
                </c:pt>
                <c:pt idx="1756">
                  <c:v>3.1511791957896662E-2</c:v>
                </c:pt>
                <c:pt idx="1757">
                  <c:v>3.1511120517233593E-2</c:v>
                </c:pt>
                <c:pt idx="1758">
                  <c:v>3.1510314119405081E-2</c:v>
                </c:pt>
                <c:pt idx="1759">
                  <c:v>3.1509482897833507E-2</c:v>
                </c:pt>
                <c:pt idx="1760">
                  <c:v>3.1508626852678745E-2</c:v>
                </c:pt>
                <c:pt idx="1761">
                  <c:v>3.1507745983940794E-2</c:v>
                </c:pt>
                <c:pt idx="1762">
                  <c:v>3.1506840291379845E-2</c:v>
                </c:pt>
                <c:pt idx="1763">
                  <c:v>3.1507085710464899E-2</c:v>
                </c:pt>
                <c:pt idx="1764">
                  <c:v>3.1504815932059671E-2</c:v>
                </c:pt>
                <c:pt idx="1765">
                  <c:v>3.1503832222385952E-2</c:v>
                </c:pt>
                <c:pt idx="1766">
                  <c:v>3.1502823689208981E-2</c:v>
                </c:pt>
                <c:pt idx="1767">
                  <c:v>3.1501790332288948E-2</c:v>
                </c:pt>
                <c:pt idx="1768">
                  <c:v>3.1500732151785726E-2</c:v>
                </c:pt>
                <c:pt idx="1769">
                  <c:v>3.149964914761938E-2</c:v>
                </c:pt>
                <c:pt idx="1770">
                  <c:v>3.1498541319709972E-2</c:v>
                </c:pt>
                <c:pt idx="1771">
                  <c:v>3.1497408668377247E-2</c:v>
                </c:pt>
                <c:pt idx="1772">
                  <c:v>3.1496251193301461E-2</c:v>
                </c:pt>
                <c:pt idx="1773">
                  <c:v>3.149506889456255E-2</c:v>
                </c:pt>
                <c:pt idx="1774">
                  <c:v>3.1493861772160514E-2</c:v>
                </c:pt>
                <c:pt idx="1775">
                  <c:v>3.1492629826255225E-2</c:v>
                </c:pt>
                <c:pt idx="1776">
                  <c:v>3.1491373056526939E-2</c:v>
                </c:pt>
                <c:pt idx="1777">
                  <c:v>3.1489720734407811E-2</c:v>
                </c:pt>
                <c:pt idx="1778">
                  <c:v>3.1488407225026549E-2</c:v>
                </c:pt>
                <c:pt idx="1779">
                  <c:v>3.1487068892062098E-2</c:v>
                </c:pt>
                <c:pt idx="1780">
                  <c:v>3.1485705735434522E-2</c:v>
                </c:pt>
                <c:pt idx="1781">
                  <c:v>3.1484317755223756E-2</c:v>
                </c:pt>
                <c:pt idx="1782">
                  <c:v>3.148290495126993E-2</c:v>
                </c:pt>
                <c:pt idx="1783">
                  <c:v>3.1481467323732915E-2</c:v>
                </c:pt>
                <c:pt idx="1784">
                  <c:v>3.148000487261271E-2</c:v>
                </c:pt>
                <c:pt idx="1785">
                  <c:v>3.1478517597829381E-2</c:v>
                </c:pt>
                <c:pt idx="1786">
                  <c:v>3.1477005499382926E-2</c:v>
                </c:pt>
                <c:pt idx="1787">
                  <c:v>3.1475468577273347E-2</c:v>
                </c:pt>
                <c:pt idx="1788">
                  <c:v>3.1473906831500642E-2</c:v>
                </c:pt>
                <c:pt idx="1789">
                  <c:v>3.1476103999588112E-2</c:v>
                </c:pt>
                <c:pt idx="1790">
                  <c:v>3.1470708869285602E-2</c:v>
                </c:pt>
                <c:pt idx="1791">
                  <c:v>3.1469072652683394E-2</c:v>
                </c:pt>
                <c:pt idx="1792">
                  <c:v>3.1467411612577934E-2</c:v>
                </c:pt>
                <c:pt idx="1793">
                  <c:v>3.1465725748649476E-2</c:v>
                </c:pt>
                <c:pt idx="1794">
                  <c:v>3.1464015061217765E-2</c:v>
                </c:pt>
                <c:pt idx="1795">
                  <c:v>3.1462279550042993E-2</c:v>
                </c:pt>
                <c:pt idx="1796">
                  <c:v>3.1460519215364968E-2</c:v>
                </c:pt>
                <c:pt idx="1797">
                  <c:v>3.1458734056943882E-2</c:v>
                </c:pt>
                <c:pt idx="1798">
                  <c:v>3.1456924074939607E-2</c:v>
                </c:pt>
                <c:pt idx="1799">
                  <c:v>3.1455089269352143E-2</c:v>
                </c:pt>
                <c:pt idx="1800">
                  <c:v>3.1453229640021618E-2</c:v>
                </c:pt>
                <c:pt idx="1801">
                  <c:v>3.145134518718784E-2</c:v>
                </c:pt>
                <c:pt idx="1802">
                  <c:v>3.1449435910611001E-2</c:v>
                </c:pt>
                <c:pt idx="1803">
                  <c:v>3.1447501810610845E-2</c:v>
                </c:pt>
                <c:pt idx="1804">
                  <c:v>3.1445542886787692E-2</c:v>
                </c:pt>
                <c:pt idx="1805">
                  <c:v>3.1443559139461286E-2</c:v>
                </c:pt>
                <c:pt idx="1806">
                  <c:v>3.1441550568311882E-2</c:v>
                </c:pt>
                <c:pt idx="1807">
                  <c:v>3.1439517173659226E-2</c:v>
                </c:pt>
                <c:pt idx="1808">
                  <c:v>3.1437458955423381E-2</c:v>
                </c:pt>
                <c:pt idx="1809">
                  <c:v>3.1435375913604346E-2</c:v>
                </c:pt>
                <c:pt idx="1810">
                  <c:v>3.1435405630606539E-2</c:v>
                </c:pt>
                <c:pt idx="1811">
                  <c:v>3.1431135358896967E-2</c:v>
                </c:pt>
                <c:pt idx="1812">
                  <c:v>3.1428977846168493E-2</c:v>
                </c:pt>
                <c:pt idx="1813">
                  <c:v>3.1426795509776895E-2</c:v>
                </c:pt>
                <c:pt idx="1814">
                  <c:v>3.1423315970160459E-2</c:v>
                </c:pt>
                <c:pt idx="1815">
                  <c:v>3.1424456574997706E-2</c:v>
                </c:pt>
                <c:pt idx="1816">
                  <c:v>3.1420099558863157E-2</c:v>
                </c:pt>
                <c:pt idx="1817">
                  <c:v>3.141781792797893E-2</c:v>
                </c:pt>
                <c:pt idx="1818">
                  <c:v>3.1415511473511515E-2</c:v>
                </c:pt>
                <c:pt idx="1819">
                  <c:v>3.1413180195380974E-2</c:v>
                </c:pt>
                <c:pt idx="1820">
                  <c:v>3.1410824093667244E-2</c:v>
                </c:pt>
                <c:pt idx="1821">
                  <c:v>3.1408443168370326E-2</c:v>
                </c:pt>
                <c:pt idx="1822">
                  <c:v>3.1406037419410282E-2</c:v>
                </c:pt>
                <c:pt idx="1823">
                  <c:v>3.1403606846787113E-2</c:v>
                </c:pt>
                <c:pt idx="1824">
                  <c:v>3.1401151450580755E-2</c:v>
                </c:pt>
                <c:pt idx="1825">
                  <c:v>3.1398671230711273E-2</c:v>
                </c:pt>
                <c:pt idx="1826">
                  <c:v>3.1396166187338537E-2</c:v>
                </c:pt>
                <c:pt idx="1827">
                  <c:v>3.1398383994188706E-2</c:v>
                </c:pt>
                <c:pt idx="1828">
                  <c:v>3.139108162960369E-2</c:v>
                </c:pt>
                <c:pt idx="1829">
                  <c:v>3.1388502115321515E-2</c:v>
                </c:pt>
                <c:pt idx="1830">
                  <c:v>3.1385897777456151E-2</c:v>
                </c:pt>
                <c:pt idx="1831">
                  <c:v>3.1383268615927662E-2</c:v>
                </c:pt>
                <c:pt idx="1832">
                  <c:v>3.1380614630815984E-2</c:v>
                </c:pt>
                <c:pt idx="1833">
                  <c:v>3.1377935822041181E-2</c:v>
                </c:pt>
                <c:pt idx="1834">
                  <c:v>3.1375232189683189E-2</c:v>
                </c:pt>
                <c:pt idx="1835">
                  <c:v>3.1372503733742008E-2</c:v>
                </c:pt>
                <c:pt idx="1836">
                  <c:v>3.1369750454217638E-2</c:v>
                </c:pt>
                <c:pt idx="1837">
                  <c:v>3.1366972350950206E-2</c:v>
                </c:pt>
                <c:pt idx="1838">
                  <c:v>3.1364169424179522E-2</c:v>
                </c:pt>
                <c:pt idx="1839">
                  <c:v>3.1361341673825649E-2</c:v>
                </c:pt>
                <c:pt idx="1840">
                  <c:v>3.1358489099808651E-2</c:v>
                </c:pt>
                <c:pt idx="1841">
                  <c:v>3.1359088206492913E-2</c:v>
                </c:pt>
                <c:pt idx="1842">
                  <c:v>3.1352709480945151E-2</c:v>
                </c:pt>
                <c:pt idx="1843">
                  <c:v>3.1349782436178586E-2</c:v>
                </c:pt>
                <c:pt idx="1844">
                  <c:v>3.134683056766896E-2</c:v>
                </c:pt>
                <c:pt idx="1845">
                  <c:v>3.134385387565608E-2</c:v>
                </c:pt>
                <c:pt idx="1846">
                  <c:v>3.1340852359980076E-2</c:v>
                </c:pt>
                <c:pt idx="1847">
                  <c:v>3.1337826020720883E-2</c:v>
                </c:pt>
                <c:pt idx="1848">
                  <c:v>3.13347748578785E-2</c:v>
                </c:pt>
                <c:pt idx="1849">
                  <c:v>3.1331698871372993E-2</c:v>
                </c:pt>
                <c:pt idx="1850">
                  <c:v>3.1328598061444168E-2</c:v>
                </c:pt>
                <c:pt idx="1851">
                  <c:v>3.1325472427692347E-2</c:v>
                </c:pt>
                <c:pt idx="1852">
                  <c:v>3.1322321970437272E-2</c:v>
                </c:pt>
                <c:pt idx="1853">
                  <c:v>3.1319146689599009E-2</c:v>
                </c:pt>
                <c:pt idx="1854">
                  <c:v>3.1315946585017684E-2</c:v>
                </c:pt>
                <c:pt idx="1855">
                  <c:v>3.1312721657013043E-2</c:v>
                </c:pt>
                <c:pt idx="1856">
                  <c:v>3.1309471905345276E-2</c:v>
                </c:pt>
                <c:pt idx="1857">
                  <c:v>3.1306197330014385E-2</c:v>
                </c:pt>
                <c:pt idx="1858">
                  <c:v>3.1302897931260176E-2</c:v>
                </c:pt>
                <c:pt idx="1859">
                  <c:v>3.1299573708762907E-2</c:v>
                </c:pt>
                <c:pt idx="1860">
                  <c:v>3.1296224662682448E-2</c:v>
                </c:pt>
                <c:pt idx="1861">
                  <c:v>3.1292850793098737E-2</c:v>
                </c:pt>
                <c:pt idx="1862">
                  <c:v>3.1291195752727319E-2</c:v>
                </c:pt>
                <c:pt idx="1863">
                  <c:v>3.1286028582941938E-2</c:v>
                </c:pt>
                <c:pt idx="1864">
                  <c:v>3.1282580242528724E-2</c:v>
                </c:pt>
                <c:pt idx="1865">
                  <c:v>3.127910707853232E-2</c:v>
                </c:pt>
                <c:pt idx="1866">
                  <c:v>3.1280038965771695E-2</c:v>
                </c:pt>
                <c:pt idx="1867">
                  <c:v>3.1275402647770179E-2</c:v>
                </c:pt>
                <c:pt idx="1868">
                  <c:v>3.1268538644964039E-2</c:v>
                </c:pt>
                <c:pt idx="1869">
                  <c:v>3.1264966186554943E-2</c:v>
                </c:pt>
                <c:pt idx="1870">
                  <c:v>3.1261368904642595E-2</c:v>
                </c:pt>
                <c:pt idx="1871">
                  <c:v>3.1257746798987185E-2</c:v>
                </c:pt>
                <c:pt idx="1872">
                  <c:v>3.1254099869828522E-2</c:v>
                </c:pt>
                <c:pt idx="1873">
                  <c:v>3.125042811708667E-2</c:v>
                </c:pt>
                <c:pt idx="1874">
                  <c:v>3.1246731540841566E-2</c:v>
                </c:pt>
                <c:pt idx="1875">
                  <c:v>3.12430101408534E-2</c:v>
                </c:pt>
                <c:pt idx="1876">
                  <c:v>3.1239263917441917E-2</c:v>
                </c:pt>
                <c:pt idx="1877">
                  <c:v>3.123549287036731E-2</c:v>
                </c:pt>
                <c:pt idx="1878">
                  <c:v>3.1231696999709513E-2</c:v>
                </c:pt>
                <c:pt idx="1879">
                  <c:v>3.1227876305468527E-2</c:v>
                </c:pt>
                <c:pt idx="1880">
                  <c:v>3.1224030787644352E-2</c:v>
                </c:pt>
                <c:pt idx="1881">
                  <c:v>3.1220160446236989E-2</c:v>
                </c:pt>
                <c:pt idx="1882">
                  <c:v>3.1220561032665017E-2</c:v>
                </c:pt>
                <c:pt idx="1883">
                  <c:v>3.1212345292672694E-2</c:v>
                </c:pt>
                <c:pt idx="1884">
                  <c:v>3.1208400480595699E-2</c:v>
                </c:pt>
                <c:pt idx="1885">
                  <c:v>3.1204430844775644E-2</c:v>
                </c:pt>
                <c:pt idx="1886">
                  <c:v>3.1200436385532271E-2</c:v>
                </c:pt>
                <c:pt idx="1887">
                  <c:v>3.1196417102705709E-2</c:v>
                </c:pt>
                <c:pt idx="1888">
                  <c:v>3.1192372996216022E-2</c:v>
                </c:pt>
                <c:pt idx="1889">
                  <c:v>3.1188304066223083E-2</c:v>
                </c:pt>
                <c:pt idx="1890">
                  <c:v>3.1184210312567018E-2</c:v>
                </c:pt>
                <c:pt idx="1891">
                  <c:v>3.1180091735487636E-2</c:v>
                </c:pt>
                <c:pt idx="1892">
                  <c:v>3.1175948334745129E-2</c:v>
                </c:pt>
                <c:pt idx="1893">
                  <c:v>3.1171780110419434E-2</c:v>
                </c:pt>
                <c:pt idx="1894">
                  <c:v>3.1167587062590485E-2</c:v>
                </c:pt>
                <c:pt idx="1895">
                  <c:v>3.1163369191098411E-2</c:v>
                </c:pt>
                <c:pt idx="1896">
                  <c:v>3.1159126496103084E-2</c:v>
                </c:pt>
                <c:pt idx="1897">
                  <c:v>3.1154858977604505E-2</c:v>
                </c:pt>
                <c:pt idx="1898">
                  <c:v>3.11505666354428E-2</c:v>
                </c:pt>
                <c:pt idx="1899">
                  <c:v>3.1146249469777842E-2</c:v>
                </c:pt>
                <c:pt idx="1900">
                  <c:v>3.114190748044976E-2</c:v>
                </c:pt>
                <c:pt idx="1901">
                  <c:v>3.1137540667618424E-2</c:v>
                </c:pt>
                <c:pt idx="1902">
                  <c:v>3.1133149031203899E-2</c:v>
                </c:pt>
                <c:pt idx="1903">
                  <c:v>3.1128732571286122E-2</c:v>
                </c:pt>
                <c:pt idx="1904">
                  <c:v>3.1124291287785155E-2</c:v>
                </c:pt>
                <c:pt idx="1905">
                  <c:v>3.1119825180701E-2</c:v>
                </c:pt>
                <c:pt idx="1906">
                  <c:v>3.1115334250113591E-2</c:v>
                </c:pt>
                <c:pt idx="1907">
                  <c:v>3.1110818495783121E-2</c:v>
                </c:pt>
                <c:pt idx="1908">
                  <c:v>3.1106277918189207E-2</c:v>
                </c:pt>
                <c:pt idx="1909">
                  <c:v>3.1101712516852231E-2</c:v>
                </c:pt>
                <c:pt idx="1910">
                  <c:v>3.1097122291932067E-2</c:v>
                </c:pt>
                <c:pt idx="1911">
                  <c:v>3.1092507243508649E-2</c:v>
                </c:pt>
                <c:pt idx="1912">
                  <c:v>3.1090896438299431E-2</c:v>
                </c:pt>
                <c:pt idx="1913">
                  <c:v>3.1083202676072119E-2</c:v>
                </c:pt>
                <c:pt idx="1914">
                  <c:v>3.1079851394393287E-2</c:v>
                </c:pt>
                <c:pt idx="1915">
                  <c:v>3.1073798814382769E-2</c:v>
                </c:pt>
                <c:pt idx="1916">
                  <c:v>3.1069059648123343E-2</c:v>
                </c:pt>
                <c:pt idx="1917">
                  <c:v>3.1064295658520535E-2</c:v>
                </c:pt>
                <c:pt idx="1918">
                  <c:v>3.1059506845254603E-2</c:v>
                </c:pt>
                <c:pt idx="1919">
                  <c:v>3.1056985812591975E-2</c:v>
                </c:pt>
                <c:pt idx="1920">
                  <c:v>3.1051145477656306E-2</c:v>
                </c:pt>
                <c:pt idx="1921">
                  <c:v>3.1047263822259197E-2</c:v>
                </c:pt>
                <c:pt idx="1922">
                  <c:v>3.1041378217135929E-2</c:v>
                </c:pt>
                <c:pt idx="1923">
                  <c:v>3.103645734534588E-2</c:v>
                </c:pt>
                <c:pt idx="1924">
                  <c:v>3.1031511645842613E-2</c:v>
                </c:pt>
                <c:pt idx="1925">
                  <c:v>3.1026541118706064E-2</c:v>
                </c:pt>
                <c:pt idx="1926">
                  <c:v>3.1022524325567957E-2</c:v>
                </c:pt>
                <c:pt idx="1927">
                  <c:v>3.1016525581346599E-2</c:v>
                </c:pt>
                <c:pt idx="1928">
                  <c:v>3.1011480571176975E-2</c:v>
                </c:pt>
                <c:pt idx="1929">
                  <c:v>3.1006410733320777E-2</c:v>
                </c:pt>
                <c:pt idx="1930">
                  <c:v>3.1001316067778006E-2</c:v>
                </c:pt>
                <c:pt idx="1931">
                  <c:v>3.0996196574575308E-2</c:v>
                </c:pt>
                <c:pt idx="1932">
                  <c:v>3.0991052253739326E-2</c:v>
                </c:pt>
                <c:pt idx="1933">
                  <c:v>3.0980994075848756E-2</c:v>
                </c:pt>
                <c:pt idx="1934">
                  <c:v>3.0980689129060934E-2</c:v>
                </c:pt>
                <c:pt idx="1935">
                  <c:v>3.0975470325245169E-2</c:v>
                </c:pt>
                <c:pt idx="1936">
                  <c:v>3.0971183101775601E-2</c:v>
                </c:pt>
                <c:pt idx="1937">
                  <c:v>3.09649582346605E-2</c:v>
                </c:pt>
                <c:pt idx="1938">
                  <c:v>3.0959664947944887E-2</c:v>
                </c:pt>
                <c:pt idx="1939">
                  <c:v>3.0954346833542701E-2</c:v>
                </c:pt>
                <c:pt idx="1940">
                  <c:v>3.0949951380354612E-2</c:v>
                </c:pt>
                <c:pt idx="1941">
                  <c:v>3.0943636121865126E-2</c:v>
                </c:pt>
                <c:pt idx="1942">
                  <c:v>3.0938243524589737E-2</c:v>
                </c:pt>
                <c:pt idx="1943">
                  <c:v>3.0932826099681066E-2</c:v>
                </c:pt>
                <c:pt idx="1944">
                  <c:v>3.0927383847112466E-2</c:v>
                </c:pt>
                <c:pt idx="1945">
                  <c:v>3.092191676699052E-2</c:v>
                </c:pt>
                <c:pt idx="1946">
                  <c:v>3.0916424859235292E-2</c:v>
                </c:pt>
                <c:pt idx="1947">
                  <c:v>3.0910908123873426E-2</c:v>
                </c:pt>
                <c:pt idx="1948">
                  <c:v>3.0905366560878278E-2</c:v>
                </c:pt>
                <c:pt idx="1949">
                  <c:v>3.0899800170303138E-2</c:v>
                </c:pt>
                <c:pt idx="1950">
                  <c:v>3.0894208952094715E-2</c:v>
                </c:pt>
                <c:pt idx="1951">
                  <c:v>3.0888592906359591E-2</c:v>
                </c:pt>
                <c:pt idx="1952">
                  <c:v>3.0882952032964539E-2</c:v>
                </c:pt>
                <c:pt idx="1953">
                  <c:v>3.0878204606852311E-2</c:v>
                </c:pt>
                <c:pt idx="1954">
                  <c:v>3.0872511816772974E-2</c:v>
                </c:pt>
                <c:pt idx="1955">
                  <c:v>3.0865880447272787E-2</c:v>
                </c:pt>
                <c:pt idx="1956">
                  <c:v>3.0860140263584412E-2</c:v>
                </c:pt>
                <c:pt idx="1957">
                  <c:v>3.0854375252262756E-2</c:v>
                </c:pt>
                <c:pt idx="1958">
                  <c:v>3.0848585413414398E-2</c:v>
                </c:pt>
                <c:pt idx="1959">
                  <c:v>3.0843675422080885E-2</c:v>
                </c:pt>
                <c:pt idx="1960">
                  <c:v>3.0836931252977706E-2</c:v>
                </c:pt>
                <c:pt idx="1961">
                  <c:v>3.0831066931416018E-2</c:v>
                </c:pt>
                <c:pt idx="1962">
                  <c:v>3.0825177782300983E-2</c:v>
                </c:pt>
                <c:pt idx="1963">
                  <c:v>3.0819263805605956E-2</c:v>
                </c:pt>
                <c:pt idx="1964">
                  <c:v>3.0808987084638417E-2</c:v>
                </c:pt>
                <c:pt idx="1965">
                  <c:v>3.0807361369609154E-2</c:v>
                </c:pt>
                <c:pt idx="1966">
                  <c:v>3.0801372910280733E-2</c:v>
                </c:pt>
                <c:pt idx="1967">
                  <c:v>3.0795359623425611E-2</c:v>
                </c:pt>
                <c:pt idx="1968">
                  <c:v>3.0789321509043788E-2</c:v>
                </c:pt>
                <c:pt idx="1969">
                  <c:v>3.0783258567108618E-2</c:v>
                </c:pt>
                <c:pt idx="1970">
                  <c:v>3.0778934813310954E-2</c:v>
                </c:pt>
                <c:pt idx="1971">
                  <c:v>3.0771971364089712E-2</c:v>
                </c:pt>
                <c:pt idx="1972">
                  <c:v>3.076501750436833E-2</c:v>
                </c:pt>
                <c:pt idx="1973">
                  <c:v>3.0759835758149556E-2</c:v>
                </c:pt>
                <c:pt idx="1974">
                  <c:v>3.0752901312505188E-2</c:v>
                </c:pt>
                <c:pt idx="1975">
                  <c:v>3.0746858059700344E-2</c:v>
                </c:pt>
                <c:pt idx="1976">
                  <c:v>3.0740824702313319E-2</c:v>
                </c:pt>
                <c:pt idx="1977">
                  <c:v>3.0734801240317466E-2</c:v>
                </c:pt>
                <c:pt idx="1978">
                  <c:v>3.0729669929554504E-2</c:v>
                </c:pt>
                <c:pt idx="1979">
                  <c:v>3.0722784002552572E-2</c:v>
                </c:pt>
                <c:pt idx="1980">
                  <c:v>3.0716790226756885E-2</c:v>
                </c:pt>
                <c:pt idx="1981">
                  <c:v>3.0710806346379016E-2</c:v>
                </c:pt>
                <c:pt idx="1982">
                  <c:v>3.070483236139232E-2</c:v>
                </c:pt>
                <c:pt idx="1983">
                  <c:v>3.0693698167905126E-2</c:v>
                </c:pt>
                <c:pt idx="1984">
                  <c:v>3.0692914077672384E-2</c:v>
                </c:pt>
                <c:pt idx="1985">
                  <c:v>3.0686969778885853E-2</c:v>
                </c:pt>
                <c:pt idx="1986">
                  <c:v>3.0681035375490495E-2</c:v>
                </c:pt>
                <c:pt idx="1987">
                  <c:v>3.0675110867512956E-2</c:v>
                </c:pt>
                <c:pt idx="1988">
                  <c:v>3.0669196254899944E-2</c:v>
                </c:pt>
                <c:pt idx="1989">
                  <c:v>3.0664175985046782E-2</c:v>
                </c:pt>
                <c:pt idx="1990">
                  <c:v>3.0657396715874086E-2</c:v>
                </c:pt>
                <c:pt idx="1991">
                  <c:v>3.0651511789407948E-2</c:v>
                </c:pt>
                <c:pt idx="1992">
                  <c:v>3.06465218231744E-2</c:v>
                </c:pt>
                <c:pt idx="1993">
                  <c:v>3.0639771622729128E-2</c:v>
                </c:pt>
                <c:pt idx="1994">
                  <c:v>3.063391638243651E-2</c:v>
                </c:pt>
                <c:pt idx="1995">
                  <c:v>3.062807103750842E-2</c:v>
                </c:pt>
                <c:pt idx="1996">
                  <c:v>3.0622235587998148E-2</c:v>
                </c:pt>
                <c:pt idx="1997">
                  <c:v>3.0616410033852404E-2</c:v>
                </c:pt>
                <c:pt idx="1998">
                  <c:v>3.0610594375071187E-2</c:v>
                </c:pt>
                <c:pt idx="1999">
                  <c:v>3.0604788611681144E-2</c:v>
                </c:pt>
                <c:pt idx="2000">
                  <c:v>3.0598992743655629E-2</c:v>
                </c:pt>
                <c:pt idx="2001">
                  <c:v>3.0593206771021286E-2</c:v>
                </c:pt>
                <c:pt idx="2002">
                  <c:v>3.0587430693751472E-2</c:v>
                </c:pt>
                <c:pt idx="2003">
                  <c:v>3.058166451187283E-2</c:v>
                </c:pt>
                <c:pt idx="2004">
                  <c:v>3.0575908225332071E-2</c:v>
                </c:pt>
                <c:pt idx="2005">
                  <c:v>3.0571049671905826E-2</c:v>
                </c:pt>
                <c:pt idx="2006">
                  <c:v>3.0565313395931604E-2</c:v>
                </c:pt>
                <c:pt idx="2007">
                  <c:v>3.0558698737923606E-2</c:v>
                </c:pt>
                <c:pt idx="2008">
                  <c:v>3.0552982032840958E-2</c:v>
                </c:pt>
                <c:pt idx="2009">
                  <c:v>3.0547275223096193E-2</c:v>
                </c:pt>
                <c:pt idx="2010">
                  <c:v>3.0541578308769246E-2</c:v>
                </c:pt>
                <c:pt idx="2011">
                  <c:v>3.0536780460497237E-2</c:v>
                </c:pt>
                <c:pt idx="2012">
                  <c:v>3.0530214166128999E-2</c:v>
                </c:pt>
                <c:pt idx="2013">
                  <c:v>3.0524546937842345E-2</c:v>
                </c:pt>
                <c:pt idx="2014">
                  <c:v>3.0518889604920219E-2</c:v>
                </c:pt>
                <c:pt idx="2015">
                  <c:v>3.051324216736262E-2</c:v>
                </c:pt>
                <c:pt idx="2016">
                  <c:v>3.0508494932217634E-2</c:v>
                </c:pt>
                <c:pt idx="2017">
                  <c:v>3.0501976978234424E-2</c:v>
                </c:pt>
                <c:pt idx="2018">
                  <c:v>3.0496359226717118E-2</c:v>
                </c:pt>
                <c:pt idx="2019">
                  <c:v>3.0490751370537694E-2</c:v>
                </c:pt>
                <c:pt idx="2020">
                  <c:v>3.0485153409696153E-2</c:v>
                </c:pt>
                <c:pt idx="2021">
                  <c:v>3.0479565344219139E-2</c:v>
                </c:pt>
                <c:pt idx="2022">
                  <c:v>3.0473987174053363E-2</c:v>
                </c:pt>
                <c:pt idx="2023">
                  <c:v>3.0465143559625929E-2</c:v>
                </c:pt>
                <c:pt idx="2024">
                  <c:v>3.0458697054935868E-2</c:v>
                </c:pt>
                <c:pt idx="2025">
                  <c:v>3.0453152336251677E-2</c:v>
                </c:pt>
                <c:pt idx="2026">
                  <c:v>3.044682762941342E-2</c:v>
                </c:pt>
                <c:pt idx="2027">
                  <c:v>3.0442092579381352E-2</c:v>
                </c:pt>
                <c:pt idx="2028">
                  <c:v>3.0436577541115284E-2</c:v>
                </c:pt>
                <c:pt idx="2029">
                  <c:v>3.043107239645515E-2</c:v>
                </c:pt>
                <c:pt idx="2030">
                  <c:v>3.0424792917038701E-2</c:v>
                </c:pt>
                <c:pt idx="2031">
                  <c:v>3.0420091787553005E-2</c:v>
                </c:pt>
                <c:pt idx="2032">
                  <c:v>3.0414616323231058E-2</c:v>
                </c:pt>
                <c:pt idx="2033">
                  <c:v>3.0409150752515046E-2</c:v>
                </c:pt>
                <c:pt idx="2034">
                  <c:v>3.0403695075245096E-2</c:v>
                </c:pt>
                <c:pt idx="2035">
                  <c:v>3.0398249291501145E-2</c:v>
                </c:pt>
                <c:pt idx="2036">
                  <c:v>3.0392813401203256E-2</c:v>
                </c:pt>
                <c:pt idx="2037">
                  <c:v>3.0387387404431365E-2</c:v>
                </c:pt>
                <c:pt idx="2038">
                  <c:v>3.0380425660210264E-2</c:v>
                </c:pt>
                <c:pt idx="2039">
                  <c:v>3.0376565091225771E-2</c:v>
                </c:pt>
                <c:pt idx="2040">
                  <c:v>3.0371168775031876E-2</c:v>
                </c:pt>
                <c:pt idx="2041">
                  <c:v>3.0365013670765606E-2</c:v>
                </c:pt>
                <c:pt idx="2042">
                  <c:v>3.0360405822742464E-2</c:v>
                </c:pt>
                <c:pt idx="2043">
                  <c:v>3.0355039186886756E-2</c:v>
                </c:pt>
                <c:pt idx="2044">
                  <c:v>3.0348918003166858E-2</c:v>
                </c:pt>
                <c:pt idx="2045">
                  <c:v>3.0344335595513527E-2</c:v>
                </c:pt>
                <c:pt idx="2046">
                  <c:v>3.0338998640155879E-2</c:v>
                </c:pt>
                <c:pt idx="2047">
                  <c:v>3.0333671578244292E-2</c:v>
                </c:pt>
                <c:pt idx="2048">
                  <c:v>3.0328354409778768E-2</c:v>
                </c:pt>
                <c:pt idx="2049">
                  <c:v>3.0323047134759307E-2</c:v>
                </c:pt>
                <c:pt idx="2050">
                  <c:v>3.0317749753265844E-2</c:v>
                </c:pt>
                <c:pt idx="2051">
                  <c:v>3.0312462265298379E-2</c:v>
                </c:pt>
                <c:pt idx="2052">
                  <c:v>3.0307184670776977E-2</c:v>
                </c:pt>
                <c:pt idx="2053">
                  <c:v>3.0301916969701637E-2</c:v>
                </c:pt>
                <c:pt idx="2054">
                  <c:v>3.0296659162152295E-2</c:v>
                </c:pt>
                <c:pt idx="2055">
                  <c:v>3.0291411248049016E-2</c:v>
                </c:pt>
                <c:pt idx="2056">
                  <c:v>3.0286173227391799E-2</c:v>
                </c:pt>
                <c:pt idx="2057">
                  <c:v>3.0280199032652888E-2</c:v>
                </c:pt>
                <c:pt idx="2058">
                  <c:v>3.027498221231717E-2</c:v>
                </c:pt>
                <c:pt idx="2059">
                  <c:v>3.0270518526496204E-2</c:v>
                </c:pt>
                <c:pt idx="2060">
                  <c:v>3.0265320079863045E-2</c:v>
                </c:pt>
                <c:pt idx="2061">
                  <c:v>3.0260131526596012E-2</c:v>
                </c:pt>
                <c:pt idx="2062">
                  <c:v>3.0254952866854978E-2</c:v>
                </c:pt>
                <c:pt idx="2063">
                  <c:v>3.0249784100560007E-2</c:v>
                </c:pt>
                <c:pt idx="2064">
                  <c:v>3.0243889053549466E-2</c:v>
                </c:pt>
                <c:pt idx="2065">
                  <c:v>3.0239476248468122E-2</c:v>
                </c:pt>
                <c:pt idx="2066">
                  <c:v>3.0234337162591274E-2</c:v>
                </c:pt>
                <c:pt idx="2067">
                  <c:v>3.022920797032036E-2</c:v>
                </c:pt>
                <c:pt idx="2068">
                  <c:v>3.0223358150571755E-2</c:v>
                </c:pt>
                <c:pt idx="2069">
                  <c:v>3.0218979266036783E-2</c:v>
                </c:pt>
                <c:pt idx="2070">
                  <c:v>3.0213879754104056E-2</c:v>
                </c:pt>
                <c:pt idx="2071">
                  <c:v>3.0208790135537456E-2</c:v>
                </c:pt>
                <c:pt idx="2072">
                  <c:v>3.020371041057679E-2</c:v>
                </c:pt>
                <c:pt idx="2073">
                  <c:v>3.0198640579062186E-2</c:v>
                </c:pt>
                <c:pt idx="2074">
                  <c:v>3.0193580640993645E-2</c:v>
                </c:pt>
                <c:pt idx="2075">
                  <c:v>3.0188715426042734E-2</c:v>
                </c:pt>
                <c:pt idx="2076">
                  <c:v>3.0182771231386241E-2</c:v>
                </c:pt>
                <c:pt idx="2077">
                  <c:v>3.0177742387005324E-2</c:v>
                </c:pt>
                <c:pt idx="2078">
                  <c:v>3.0172723436230342E-2</c:v>
                </c:pt>
                <c:pt idx="2079">
                  <c:v>3.0167714378901422E-2</c:v>
                </c:pt>
                <c:pt idx="2080">
                  <c:v>3.0162715215018565E-2</c:v>
                </c:pt>
                <c:pt idx="2081">
                  <c:v>3.015772594458177E-2</c:v>
                </c:pt>
                <c:pt idx="2082">
                  <c:v>3.015274656775091E-2</c:v>
                </c:pt>
                <c:pt idx="2083">
                  <c:v>3.0147777084286176E-2</c:v>
                </c:pt>
                <c:pt idx="2084">
                  <c:v>3.0142817494267504E-2</c:v>
                </c:pt>
                <c:pt idx="2085">
                  <c:v>3.0137867797614959E-2</c:v>
                </c:pt>
                <c:pt idx="2086">
                  <c:v>3.0132927994568348E-2</c:v>
                </c:pt>
                <c:pt idx="2087">
                  <c:v>3.0127998085047736E-2</c:v>
                </c:pt>
                <c:pt idx="2088">
                  <c:v>3.012307806889325E-2</c:v>
                </c:pt>
                <c:pt idx="2089">
                  <c:v>3.0116766871328693E-2</c:v>
                </c:pt>
                <c:pt idx="2090">
                  <c:v>3.0111869468765207E-2</c:v>
                </c:pt>
                <c:pt idx="2091">
                  <c:v>3.0106981959647783E-2</c:v>
                </c:pt>
                <c:pt idx="2092">
                  <c:v>3.0102104344136293E-2</c:v>
                </c:pt>
                <c:pt idx="2093">
                  <c:v>3.009723662199093E-2</c:v>
                </c:pt>
                <c:pt idx="2094">
                  <c:v>3.0092378793371566E-2</c:v>
                </c:pt>
                <c:pt idx="2095">
                  <c:v>3.0087530858198264E-2</c:v>
                </c:pt>
                <c:pt idx="2096">
                  <c:v>3.0082692816471024E-2</c:v>
                </c:pt>
                <c:pt idx="2097">
                  <c:v>3.0077864668189846E-2</c:v>
                </c:pt>
                <c:pt idx="2098">
                  <c:v>3.0073046413354731E-2</c:v>
                </c:pt>
                <c:pt idx="2099">
                  <c:v>3.0068238052045615E-2</c:v>
                </c:pt>
                <c:pt idx="2100">
                  <c:v>3.0063439584182561E-2</c:v>
                </c:pt>
                <c:pt idx="2101">
                  <c:v>3.006139093005622E-2</c:v>
                </c:pt>
                <c:pt idx="2102">
                  <c:v>3.005387232879464E-2</c:v>
                </c:pt>
                <c:pt idx="2103">
                  <c:v>3.0049103541429645E-2</c:v>
                </c:pt>
                <c:pt idx="2104">
                  <c:v>3.004434464735084E-2</c:v>
                </c:pt>
                <c:pt idx="2105">
                  <c:v>3.0039595646798034E-2</c:v>
                </c:pt>
                <c:pt idx="2106">
                  <c:v>3.0034856539611354E-2</c:v>
                </c:pt>
                <c:pt idx="2107">
                  <c:v>3.0030127326030609E-2</c:v>
                </c:pt>
                <c:pt idx="2108">
                  <c:v>3.002540800581599E-2</c:v>
                </c:pt>
                <c:pt idx="2109">
                  <c:v>3.0020698579047433E-2</c:v>
                </c:pt>
                <c:pt idx="2110">
                  <c:v>3.0015999045804875E-2</c:v>
                </c:pt>
                <c:pt idx="2111">
                  <c:v>3.001130940600838E-2</c:v>
                </c:pt>
                <c:pt idx="2112">
                  <c:v>3.000662965957801E-2</c:v>
                </c:pt>
                <c:pt idx="2113">
                  <c:v>3.0001959806673639E-2</c:v>
                </c:pt>
                <c:pt idx="2114">
                  <c:v>2.9997299847295267E-2</c:v>
                </c:pt>
                <c:pt idx="2115">
                  <c:v>2.9992649781362957E-2</c:v>
                </c:pt>
                <c:pt idx="2116">
                  <c:v>2.9988009608636901E-2</c:v>
                </c:pt>
                <c:pt idx="2117">
                  <c:v>2.9983379329596715E-2</c:v>
                </c:pt>
                <c:pt idx="2118">
                  <c:v>2.9978758944002593E-2</c:v>
                </c:pt>
                <c:pt idx="2119">
                  <c:v>2.9974148451854532E-2</c:v>
                </c:pt>
                <c:pt idx="2120">
                  <c:v>2.9969547853072598E-2</c:v>
                </c:pt>
                <c:pt idx="2121">
                  <c:v>2.9964957147816662E-2</c:v>
                </c:pt>
                <c:pt idx="2122">
                  <c:v>2.9961562669145181E-2</c:v>
                </c:pt>
                <c:pt idx="2123">
                  <c:v>2.9955805417642978E-2</c:v>
                </c:pt>
                <c:pt idx="2124">
                  <c:v>2.9951244392645293E-2</c:v>
                </c:pt>
                <c:pt idx="2125">
                  <c:v>2.9946693261253543E-2</c:v>
                </c:pt>
                <c:pt idx="2126">
                  <c:v>2.994583726489175E-2</c:v>
                </c:pt>
                <c:pt idx="2127">
                  <c:v>2.9940385476119324E-2</c:v>
                </c:pt>
                <c:pt idx="2128">
                  <c:v>2.9933099227434923E-2</c:v>
                </c:pt>
                <c:pt idx="2129">
                  <c:v>2.9928587669907358E-2</c:v>
                </c:pt>
                <c:pt idx="2130">
                  <c:v>2.9924086005665984E-2</c:v>
                </c:pt>
                <c:pt idx="2131">
                  <c:v>2.9919594234870672E-2</c:v>
                </c:pt>
                <c:pt idx="2132">
                  <c:v>2.9915112357601359E-2</c:v>
                </c:pt>
                <c:pt idx="2133">
                  <c:v>2.9910640373698172E-2</c:v>
                </c:pt>
                <c:pt idx="2134">
                  <c:v>2.9906178283241047E-2</c:v>
                </c:pt>
                <c:pt idx="2135">
                  <c:v>2.9901726086309921E-2</c:v>
                </c:pt>
                <c:pt idx="2136">
                  <c:v>2.9897283782824857E-2</c:v>
                </c:pt>
                <c:pt idx="2137">
                  <c:v>2.989285137270592E-2</c:v>
                </c:pt>
                <c:pt idx="2138">
                  <c:v>2.9888428856033045E-2</c:v>
                </c:pt>
                <c:pt idx="2139">
                  <c:v>2.9884016232966104E-2</c:v>
                </c:pt>
                <c:pt idx="2140">
                  <c:v>2.9879613503185354E-2</c:v>
                </c:pt>
                <c:pt idx="2141">
                  <c:v>2.9875220666930602E-2</c:v>
                </c:pt>
                <c:pt idx="2142">
                  <c:v>2.987454450863325E-2</c:v>
                </c:pt>
                <c:pt idx="2143">
                  <c:v>2.9866464674679349E-2</c:v>
                </c:pt>
                <c:pt idx="2144">
                  <c:v>2.9862101518682849E-2</c:v>
                </c:pt>
                <c:pt idx="2145">
                  <c:v>2.985774825613241E-2</c:v>
                </c:pt>
                <c:pt idx="2146">
                  <c:v>2.9853404887028034E-2</c:v>
                </c:pt>
                <c:pt idx="2147">
                  <c:v>2.9849071411449657E-2</c:v>
                </c:pt>
                <c:pt idx="2148">
                  <c:v>2.9844747829317342E-2</c:v>
                </c:pt>
                <c:pt idx="2149">
                  <c:v>2.9840434140471217E-2</c:v>
                </c:pt>
                <c:pt idx="2150">
                  <c:v>2.9836130345231027E-2</c:v>
                </c:pt>
                <c:pt idx="2151">
                  <c:v>2.9831836443356963E-2</c:v>
                </c:pt>
                <c:pt idx="2152">
                  <c:v>2.9827552434928961E-2</c:v>
                </c:pt>
                <c:pt idx="2153">
                  <c:v>2.9823278319947022E-2</c:v>
                </c:pt>
                <c:pt idx="2154">
                  <c:v>2.9819014098491081E-2</c:v>
                </c:pt>
                <c:pt idx="2155">
                  <c:v>2.9814759770401267E-2</c:v>
                </c:pt>
                <c:pt idx="2156">
                  <c:v>2.9810515335757515E-2</c:v>
                </c:pt>
                <c:pt idx="2157">
                  <c:v>2.9806280794559825E-2</c:v>
                </c:pt>
                <c:pt idx="2158">
                  <c:v>2.9802056146728262E-2</c:v>
                </c:pt>
                <c:pt idx="2159">
                  <c:v>2.9797841392422697E-2</c:v>
                </c:pt>
                <c:pt idx="2160">
                  <c:v>2.9793636531483259E-2</c:v>
                </c:pt>
                <c:pt idx="2161">
                  <c:v>2.9789441564069818E-2</c:v>
                </c:pt>
                <c:pt idx="2162">
                  <c:v>2.9785256490022505E-2</c:v>
                </c:pt>
                <c:pt idx="2163">
                  <c:v>2.9781081309421253E-2</c:v>
                </c:pt>
                <c:pt idx="2164">
                  <c:v>2.9776916022346001E-2</c:v>
                </c:pt>
                <c:pt idx="2165">
                  <c:v>2.9772760628636874E-2</c:v>
                </c:pt>
                <c:pt idx="2166">
                  <c:v>2.9768615128293874E-2</c:v>
                </c:pt>
                <c:pt idx="2167">
                  <c:v>2.9764479521476872E-2</c:v>
                </c:pt>
                <c:pt idx="2168">
                  <c:v>2.9760353808105933E-2</c:v>
                </c:pt>
                <c:pt idx="2169">
                  <c:v>2.9756237988181056E-2</c:v>
                </c:pt>
                <c:pt idx="2170">
                  <c:v>2.9752132061542369E-2</c:v>
                </c:pt>
                <c:pt idx="2171">
                  <c:v>2.9748036028509617E-2</c:v>
                </c:pt>
                <c:pt idx="2172">
                  <c:v>2.97452416870847E-2</c:v>
                </c:pt>
                <c:pt idx="2173">
                  <c:v>2.9739873642702364E-2</c:v>
                </c:pt>
                <c:pt idx="2174">
                  <c:v>2.973710339704283E-2</c:v>
                </c:pt>
                <c:pt idx="2175">
                  <c:v>2.9731750830599424E-2</c:v>
                </c:pt>
                <c:pt idx="2176">
                  <c:v>2.9727704264637111E-2</c:v>
                </c:pt>
                <c:pt idx="2177">
                  <c:v>2.9723667592200798E-2</c:v>
                </c:pt>
                <c:pt idx="2178">
                  <c:v>2.9724339181917969E-2</c:v>
                </c:pt>
                <c:pt idx="2179">
                  <c:v>2.9712760780666869E-2</c:v>
                </c:pt>
                <c:pt idx="2180">
                  <c:v>2.9712926010789786E-2</c:v>
                </c:pt>
                <c:pt idx="2181">
                  <c:v>2.9709871935763577E-2</c:v>
                </c:pt>
                <c:pt idx="2182">
                  <c:v>2.9704946043302982E-2</c:v>
                </c:pt>
                <c:pt idx="2183">
                  <c:v>2.9700970902259982E-2</c:v>
                </c:pt>
                <c:pt idx="2184">
                  <c:v>2.9697005656394992E-2</c:v>
                </c:pt>
                <c:pt idx="2185">
                  <c:v>2.9693050305654722E-2</c:v>
                </c:pt>
                <c:pt idx="2186">
                  <c:v>2.969004760516647E-2</c:v>
                </c:pt>
                <c:pt idx="2187">
                  <c:v>2.9685169289654922E-2</c:v>
                </c:pt>
                <c:pt idx="2188">
                  <c:v>2.9681243624368747E-2</c:v>
                </c:pt>
                <c:pt idx="2189">
                  <c:v>2.9677327854207292E-2</c:v>
                </c:pt>
                <c:pt idx="2190">
                  <c:v>2.9673421979197201E-2</c:v>
                </c:pt>
                <c:pt idx="2191">
                  <c:v>2.9669525999391766E-2</c:v>
                </c:pt>
                <c:pt idx="2192">
                  <c:v>2.9665639914684405E-2</c:v>
                </c:pt>
                <c:pt idx="2193">
                  <c:v>2.9657662126467699E-2</c:v>
                </c:pt>
                <c:pt idx="2194">
                  <c:v>2.9657897430697133E-2</c:v>
                </c:pt>
                <c:pt idx="2195">
                  <c:v>2.9654041031417222E-2</c:v>
                </c:pt>
                <c:pt idx="2196">
                  <c:v>2.9651141144393378E-2</c:v>
                </c:pt>
                <c:pt idx="2197">
                  <c:v>2.9646357918204913E-2</c:v>
                </c:pt>
                <c:pt idx="2198">
                  <c:v>2.9642531204352451E-2</c:v>
                </c:pt>
                <c:pt idx="2199">
                  <c:v>2.9638714385651355E-2</c:v>
                </c:pt>
                <c:pt idx="2200">
                  <c:v>2.9635855647964782E-2</c:v>
                </c:pt>
                <c:pt idx="2201">
                  <c:v>2.9631110433570029E-2</c:v>
                </c:pt>
                <c:pt idx="2202">
                  <c:v>2.9627323300243091E-2</c:v>
                </c:pt>
                <c:pt idx="2203">
                  <c:v>2.9623546062040873E-2</c:v>
                </c:pt>
                <c:pt idx="2204">
                  <c:v>2.9619778718963374E-2</c:v>
                </c:pt>
                <c:pt idx="2205">
                  <c:v>2.9616971437129713E-2</c:v>
                </c:pt>
                <c:pt idx="2206">
                  <c:v>2.9612273718262472E-2</c:v>
                </c:pt>
                <c:pt idx="2207">
                  <c:v>2.9608536060559132E-2</c:v>
                </c:pt>
                <c:pt idx="2208">
                  <c:v>2.9604808298007157E-2</c:v>
                </c:pt>
                <c:pt idx="2209">
                  <c:v>2.9601090430606547E-2</c:v>
                </c:pt>
                <c:pt idx="2210">
                  <c:v>2.9597382458304011E-2</c:v>
                </c:pt>
                <c:pt idx="2211">
                  <c:v>2.9593684381126195E-2</c:v>
                </c:pt>
                <c:pt idx="2212">
                  <c:v>2.9589996199073099E-2</c:v>
                </c:pt>
                <c:pt idx="2213">
                  <c:v>2.9587271290907324E-2</c:v>
                </c:pt>
                <c:pt idx="2214">
                  <c:v>2.9583603304572659E-2</c:v>
                </c:pt>
                <c:pt idx="2215">
                  <c:v>2.9578991023635481E-2</c:v>
                </c:pt>
                <c:pt idx="2216">
                  <c:v>2.9575342422134554E-2</c:v>
                </c:pt>
                <c:pt idx="2217">
                  <c:v>2.957170371567841E-2</c:v>
                </c:pt>
                <c:pt idx="2218">
                  <c:v>2.9568074904346986E-2</c:v>
                </c:pt>
                <c:pt idx="2219">
                  <c:v>2.9565411812160214E-2</c:v>
                </c:pt>
                <c:pt idx="2220">
                  <c:v>2.9560846967058296E-2</c:v>
                </c:pt>
                <c:pt idx="2221">
                  <c:v>2.955724784104774E-2</c:v>
                </c:pt>
                <c:pt idx="2222">
                  <c:v>2.9553658610188549E-2</c:v>
                </c:pt>
                <c:pt idx="2223">
                  <c:v>2.9550079274480723E-2</c:v>
                </c:pt>
                <c:pt idx="2224">
                  <c:v>2.9543067253037236E-2</c:v>
                </c:pt>
                <c:pt idx="2225">
                  <c:v>2.9542950288332648E-2</c:v>
                </c:pt>
                <c:pt idx="2226">
                  <c:v>2.9539400637919044E-2</c:v>
                </c:pt>
                <c:pt idx="2227">
                  <c:v>2.9535860882603515E-2</c:v>
                </c:pt>
                <c:pt idx="2228">
                  <c:v>2.9532331022465996E-2</c:v>
                </c:pt>
                <c:pt idx="2229">
                  <c:v>2.9528811057399906E-2</c:v>
                </c:pt>
                <c:pt idx="2230">
                  <c:v>2.9527218335067218E-2</c:v>
                </c:pt>
                <c:pt idx="2231">
                  <c:v>2.952274235371366E-2</c:v>
                </c:pt>
                <c:pt idx="2232">
                  <c:v>2.951826219079301E-2</c:v>
                </c:pt>
                <c:pt idx="2233">
                  <c:v>2.9515693162283085E-2</c:v>
                </c:pt>
                <c:pt idx="2234">
                  <c:v>2.9511203295138344E-2</c:v>
                </c:pt>
                <c:pt idx="2235">
                  <c:v>2.9507665542514161E-2</c:v>
                </c:pt>
                <c:pt idx="2236">
                  <c:v>2.9504122253358744E-2</c:v>
                </c:pt>
                <c:pt idx="2237">
                  <c:v>2.9500573427618804E-2</c:v>
                </c:pt>
                <c:pt idx="2238">
                  <c:v>2.9497973287055945E-2</c:v>
                </c:pt>
                <c:pt idx="2239">
                  <c:v>2.9493459166651803E-2</c:v>
                </c:pt>
                <c:pt idx="2240">
                  <c:v>2.9489893731371453E-2</c:v>
                </c:pt>
                <c:pt idx="2241">
                  <c:v>2.9486322759533223E-2</c:v>
                </c:pt>
                <c:pt idx="2242">
                  <c:v>2.9482746251190406E-2</c:v>
                </c:pt>
                <c:pt idx="2243">
                  <c:v>2.9479164206316355E-2</c:v>
                </c:pt>
                <c:pt idx="2244">
                  <c:v>2.9471624654080486E-2</c:v>
                </c:pt>
                <c:pt idx="2245">
                  <c:v>2.9471983506974553E-2</c:v>
                </c:pt>
                <c:pt idx="2246">
                  <c:v>2.9468384852533447E-2</c:v>
                </c:pt>
                <c:pt idx="2247">
                  <c:v>2.9464780661534462E-2</c:v>
                </c:pt>
                <c:pt idx="2248">
                  <c:v>2.9462118265444204E-2</c:v>
                </c:pt>
                <c:pt idx="2249">
                  <c:v>2.9457555669996083E-2</c:v>
                </c:pt>
                <c:pt idx="2250">
                  <c:v>2.9453934869430043E-2</c:v>
                </c:pt>
                <c:pt idx="2251">
                  <c:v>2.945030853233277E-2</c:v>
                </c:pt>
                <c:pt idx="2252">
                  <c:v>2.9447621222418174E-2</c:v>
                </c:pt>
                <c:pt idx="2253">
                  <c:v>2.9443039248597813E-2</c:v>
                </c:pt>
                <c:pt idx="2254">
                  <c:v>2.943939630196013E-2</c:v>
                </c:pt>
                <c:pt idx="2255">
                  <c:v>2.9435747818737923E-2</c:v>
                </c:pt>
                <c:pt idx="2256">
                  <c:v>2.9432093799064418E-2</c:v>
                </c:pt>
                <c:pt idx="2257">
                  <c:v>2.9428434242833035E-2</c:v>
                </c:pt>
                <c:pt idx="2258">
                  <c:v>2.9424769150070418E-2</c:v>
                </c:pt>
                <c:pt idx="2259">
                  <c:v>2.9421098520829858E-2</c:v>
                </c:pt>
                <c:pt idx="2260">
                  <c:v>2.941742235503142E-2</c:v>
                </c:pt>
                <c:pt idx="2261">
                  <c:v>2.9413740652728393E-2</c:v>
                </c:pt>
                <c:pt idx="2262">
                  <c:v>2.9410053413894133E-2</c:v>
                </c:pt>
                <c:pt idx="2263">
                  <c:v>2.940636063858193E-2</c:v>
                </c:pt>
                <c:pt idx="2264">
                  <c:v>2.9402662326711848E-2</c:v>
                </c:pt>
                <c:pt idx="2265">
                  <c:v>2.9399894000903259E-2</c:v>
                </c:pt>
                <c:pt idx="2266">
                  <c:v>2.9396183917602681E-2</c:v>
                </c:pt>
                <c:pt idx="2267">
                  <c:v>2.9391534172047429E-2</c:v>
                </c:pt>
                <c:pt idx="2268">
                  <c:v>2.9387813714132349E-2</c:v>
                </c:pt>
                <c:pt idx="2269">
                  <c:v>2.9384087719632745E-2</c:v>
                </c:pt>
                <c:pt idx="2270">
                  <c:v>2.938035618870849E-2</c:v>
                </c:pt>
                <c:pt idx="2271">
                  <c:v>2.9377550447355905E-2</c:v>
                </c:pt>
                <c:pt idx="2272">
                  <c:v>2.9372876517266278E-2</c:v>
                </c:pt>
                <c:pt idx="2273">
                  <c:v>2.9369128376748321E-2</c:v>
                </c:pt>
                <c:pt idx="2274">
                  <c:v>2.9365374699725777E-2</c:v>
                </c:pt>
                <c:pt idx="2275">
                  <c:v>2.936161548622529E-2</c:v>
                </c:pt>
                <c:pt idx="2276">
                  <c:v>2.935438049441963E-2</c:v>
                </c:pt>
                <c:pt idx="2277">
                  <c:v>2.9354080449630615E-2</c:v>
                </c:pt>
                <c:pt idx="2278">
                  <c:v>2.9350304626563073E-2</c:v>
                </c:pt>
                <c:pt idx="2279">
                  <c:v>2.9346523267017588E-2</c:v>
                </c:pt>
                <c:pt idx="2280">
                  <c:v>2.9342736370914224E-2</c:v>
                </c:pt>
                <c:pt idx="2281">
                  <c:v>2.9338943938359563E-2</c:v>
                </c:pt>
                <c:pt idx="2282">
                  <c:v>2.9336993140383072E-2</c:v>
                </c:pt>
                <c:pt idx="2283">
                  <c:v>2.9332265352361997E-2</c:v>
                </c:pt>
                <c:pt idx="2284">
                  <c:v>2.9327533421508178E-2</c:v>
                </c:pt>
                <c:pt idx="2285">
                  <c:v>2.932464031961679E-2</c:v>
                </c:pt>
                <c:pt idx="2286">
                  <c:v>2.9319898727804272E-2</c:v>
                </c:pt>
                <c:pt idx="2287">
                  <c:v>2.9316073076195437E-2</c:v>
                </c:pt>
                <c:pt idx="2288">
                  <c:v>2.9312241888055368E-2</c:v>
                </c:pt>
                <c:pt idx="2289">
                  <c:v>2.9308405163384066E-2</c:v>
                </c:pt>
                <c:pt idx="2290">
                  <c:v>2.9305480841752551E-2</c:v>
                </c:pt>
                <c:pt idx="2291">
                  <c:v>2.9300715104580988E-2</c:v>
                </c:pt>
                <c:pt idx="2292">
                  <c:v>2.9296861770475857E-2</c:v>
                </c:pt>
                <c:pt idx="2293">
                  <c:v>2.9293002899786202E-2</c:v>
                </c:pt>
                <c:pt idx="2294">
                  <c:v>2.928913849264525E-2</c:v>
                </c:pt>
                <c:pt idx="2295">
                  <c:v>2.9285268549026355E-2</c:v>
                </c:pt>
                <c:pt idx="2296">
                  <c:v>2.9281393068849582E-2</c:v>
                </c:pt>
                <c:pt idx="2297">
                  <c:v>2.9277512052141574E-2</c:v>
                </c:pt>
                <c:pt idx="2298">
                  <c:v>2.927362549898227E-2</c:v>
                </c:pt>
                <c:pt idx="2299">
                  <c:v>2.926568453736067E-2</c:v>
                </c:pt>
                <c:pt idx="2300">
                  <c:v>2.9265835783203187E-2</c:v>
                </c:pt>
                <c:pt idx="2301">
                  <c:v>2.926284274226143E-2</c:v>
                </c:pt>
                <c:pt idx="2302">
                  <c:v>2.9258023921352461E-2</c:v>
                </c:pt>
                <c:pt idx="2303">
                  <c:v>2.9254109685750151E-2</c:v>
                </c:pt>
                <c:pt idx="2304">
                  <c:v>2.9251097894607003E-2</c:v>
                </c:pt>
                <c:pt idx="2305">
                  <c:v>2.9246264604925187E-2</c:v>
                </c:pt>
                <c:pt idx="2306">
                  <c:v>2.9242333759809114E-2</c:v>
                </c:pt>
                <c:pt idx="2307">
                  <c:v>2.9238397378135161E-2</c:v>
                </c:pt>
                <c:pt idx="2308">
                  <c:v>2.9234455460009912E-2</c:v>
                </c:pt>
                <c:pt idx="2309">
                  <c:v>2.9230508005380074E-2</c:v>
                </c:pt>
                <c:pt idx="2310">
                  <c:v>2.9226555014272293E-2</c:v>
                </c:pt>
                <c:pt idx="2311">
                  <c:v>2.9222596486659924E-2</c:v>
                </c:pt>
                <c:pt idx="2312">
                  <c:v>2.9218632422596258E-2</c:v>
                </c:pt>
                <c:pt idx="2313">
                  <c:v>2.9214662821974713E-2</c:v>
                </c:pt>
                <c:pt idx="2314">
                  <c:v>2.921068768490187E-2</c:v>
                </c:pt>
                <c:pt idx="2315">
                  <c:v>2.920670701132444E-2</c:v>
                </c:pt>
                <c:pt idx="2316">
                  <c:v>2.920272080118913E-2</c:v>
                </c:pt>
                <c:pt idx="2317">
                  <c:v>2.9199627717086951E-2</c:v>
                </c:pt>
                <c:pt idx="2318">
                  <c:v>2.9195629714398041E-2</c:v>
                </c:pt>
                <c:pt idx="2319">
                  <c:v>2.9190728952102063E-2</c:v>
                </c:pt>
                <c:pt idx="2320">
                  <c:v>2.9186720596028337E-2</c:v>
                </c:pt>
                <c:pt idx="2321">
                  <c:v>2.918270670358325E-2</c:v>
                </c:pt>
                <c:pt idx="2322">
                  <c:v>2.9178687274526993E-2</c:v>
                </c:pt>
                <c:pt idx="2323">
                  <c:v>2.917466230907273E-2</c:v>
                </c:pt>
                <c:pt idx="2324">
                  <c:v>2.9171525423414835E-2</c:v>
                </c:pt>
                <c:pt idx="2325">
                  <c:v>2.9166595768650438E-2</c:v>
                </c:pt>
                <c:pt idx="2326">
                  <c:v>2.9162554193709056E-2</c:v>
                </c:pt>
                <c:pt idx="2327">
                  <c:v>2.9158507082263085E-2</c:v>
                </c:pt>
                <c:pt idx="2328">
                  <c:v>2.9155345158367041E-2</c:v>
                </c:pt>
                <c:pt idx="2329">
                  <c:v>2.9150396249990607E-2</c:v>
                </c:pt>
                <c:pt idx="2330">
                  <c:v>2.9146332529084162E-2</c:v>
                </c:pt>
                <c:pt idx="2331">
                  <c:v>2.9142263271753066E-2</c:v>
                </c:pt>
                <c:pt idx="2332">
                  <c:v>2.9138188477917382E-2</c:v>
                </c:pt>
                <c:pt idx="2333">
                  <c:v>2.9134108147603754E-2</c:v>
                </c:pt>
                <c:pt idx="2334">
                  <c:v>2.9130022280785539E-2</c:v>
                </c:pt>
                <c:pt idx="2335">
                  <c:v>2.9122705193915799E-2</c:v>
                </c:pt>
                <c:pt idx="2336">
                  <c:v>2.9117721270042196E-2</c:v>
                </c:pt>
                <c:pt idx="2337">
                  <c:v>2.9113617084730592E-2</c:v>
                </c:pt>
                <c:pt idx="2338">
                  <c:v>2.9109507364006859E-2</c:v>
                </c:pt>
                <c:pt idx="2339">
                  <c:v>2.9105392107551253E-2</c:v>
                </c:pt>
                <c:pt idx="2340">
                  <c:v>2.9101271315363775E-2</c:v>
                </c:pt>
                <c:pt idx="2341">
                  <c:v>2.9097144987524359E-2</c:v>
                </c:pt>
                <c:pt idx="2342">
                  <c:v>2.9093013124112943E-2</c:v>
                </c:pt>
                <c:pt idx="2343">
                  <c:v>2.9088875724969654E-2</c:v>
                </c:pt>
                <c:pt idx="2344">
                  <c:v>2.9084732790014556E-2</c:v>
                </c:pt>
                <c:pt idx="2345">
                  <c:v>2.9080584319567393E-2</c:v>
                </c:pt>
                <c:pt idx="2346">
                  <c:v>2.9076430313388357E-2</c:v>
                </c:pt>
                <c:pt idx="2347">
                  <c:v>2.9072270771477449E-2</c:v>
                </c:pt>
                <c:pt idx="2348">
                  <c:v>2.9068105693834667E-2</c:v>
                </c:pt>
                <c:pt idx="2349">
                  <c:v>2.9062742460137514E-2</c:v>
                </c:pt>
                <c:pt idx="2350">
                  <c:v>2.9058564729655956E-2</c:v>
                </c:pt>
                <c:pt idx="2351">
                  <c:v>2.9054381463362589E-2</c:v>
                </c:pt>
                <c:pt idx="2352">
                  <c:v>2.9050192661737029E-2</c:v>
                </c:pt>
                <c:pt idx="2353">
                  <c:v>2.9045998324139788E-2</c:v>
                </c:pt>
                <c:pt idx="2354">
                  <c:v>2.9041798450810674E-2</c:v>
                </c:pt>
                <c:pt idx="2355">
                  <c:v>2.9037593041989496E-2</c:v>
                </c:pt>
                <c:pt idx="2356">
                  <c:v>2.9033382097436444E-2</c:v>
                </c:pt>
                <c:pt idx="2357">
                  <c:v>2.902916561715152E-2</c:v>
                </c:pt>
                <c:pt idx="2358">
                  <c:v>2.9024943601294595E-2</c:v>
                </c:pt>
                <c:pt idx="2359">
                  <c:v>2.9020716049785733E-2</c:v>
                </c:pt>
                <c:pt idx="2360">
                  <c:v>2.9016482962544998E-2</c:v>
                </c:pt>
                <c:pt idx="2361">
                  <c:v>2.9014842367405258E-2</c:v>
                </c:pt>
                <c:pt idx="2362">
                  <c:v>2.9008000181107718E-2</c:v>
                </c:pt>
                <c:pt idx="2363">
                  <c:v>2.9003750486751301E-2</c:v>
                </c:pt>
                <c:pt idx="2364">
                  <c:v>2.8999495256902819E-2</c:v>
                </c:pt>
                <c:pt idx="2365">
                  <c:v>2.8995234491162591E-2</c:v>
                </c:pt>
                <c:pt idx="2366">
                  <c:v>2.89909681899303E-2</c:v>
                </c:pt>
                <c:pt idx="2367">
                  <c:v>2.8986696353046071E-2</c:v>
                </c:pt>
                <c:pt idx="2368">
                  <c:v>2.8982418980350033E-2</c:v>
                </c:pt>
                <c:pt idx="2369">
                  <c:v>2.8978136072161931E-2</c:v>
                </c:pt>
                <c:pt idx="2370">
                  <c:v>2.8973847628241955E-2</c:v>
                </c:pt>
                <c:pt idx="2371">
                  <c:v>2.8969553648670043E-2</c:v>
                </c:pt>
                <c:pt idx="2372">
                  <c:v>2.8965254133286322E-2</c:v>
                </c:pt>
                <c:pt idx="2373">
                  <c:v>2.8960949082410536E-2</c:v>
                </c:pt>
                <c:pt idx="2374">
                  <c:v>2.8956638495802878E-2</c:v>
                </c:pt>
                <c:pt idx="2375">
                  <c:v>2.8952322373463346E-2</c:v>
                </c:pt>
                <c:pt idx="2376">
                  <c:v>2.8948000715471878E-2</c:v>
                </c:pt>
                <c:pt idx="2377">
                  <c:v>2.8943673521828472E-2</c:v>
                </c:pt>
                <c:pt idx="2378">
                  <c:v>2.893934079253313E-2</c:v>
                </c:pt>
                <c:pt idx="2379">
                  <c:v>2.8935002527505915E-2</c:v>
                </c:pt>
                <c:pt idx="2380">
                  <c:v>2.8930658726986636E-2</c:v>
                </c:pt>
                <c:pt idx="2381">
                  <c:v>2.8926309390735483E-2</c:v>
                </c:pt>
                <c:pt idx="2382">
                  <c:v>2.8923032631285039E-2</c:v>
                </c:pt>
                <c:pt idx="2383">
                  <c:v>2.8917594110957623E-2</c:v>
                </c:pt>
                <c:pt idx="2384">
                  <c:v>2.891322816775066E-2</c:v>
                </c:pt>
                <c:pt idx="2385">
                  <c:v>2.8908856688811824E-2</c:v>
                </c:pt>
                <c:pt idx="2386">
                  <c:v>2.8901976037483124E-2</c:v>
                </c:pt>
                <c:pt idx="2387">
                  <c:v>2.8901163816419384E-2</c:v>
                </c:pt>
                <c:pt idx="2388">
                  <c:v>2.8895709037923822E-2</c:v>
                </c:pt>
                <c:pt idx="2389">
                  <c:v>2.8891315416297303E-2</c:v>
                </c:pt>
                <c:pt idx="2390">
                  <c:v>2.8886916258938911E-2</c:v>
                </c:pt>
                <c:pt idx="2391">
                  <c:v>2.8882511566008517E-2</c:v>
                </c:pt>
                <c:pt idx="2392">
                  <c:v>2.8878101337346251E-2</c:v>
                </c:pt>
                <c:pt idx="2393">
                  <c:v>2.8873685573032049E-2</c:v>
                </c:pt>
                <c:pt idx="2394">
                  <c:v>2.8869264273065909E-2</c:v>
                </c:pt>
                <c:pt idx="2395">
                  <c:v>2.8864837437447832E-2</c:v>
                </c:pt>
                <c:pt idx="2396">
                  <c:v>2.8860405066177819E-2</c:v>
                </c:pt>
                <c:pt idx="2397">
                  <c:v>2.8855967159095997E-2</c:v>
                </c:pt>
                <c:pt idx="2398">
                  <c:v>2.8851523716442173E-2</c:v>
                </c:pt>
                <c:pt idx="2399">
                  <c:v>2.8850425510723809E-2</c:v>
                </c:pt>
                <c:pt idx="2400">
                  <c:v>2.8842620224338589E-2</c:v>
                </c:pt>
                <c:pt idx="2401">
                  <c:v>2.8838160174728955E-2</c:v>
                </c:pt>
                <c:pt idx="2402">
                  <c:v>2.8833694589467385E-2</c:v>
                </c:pt>
                <c:pt idx="2403">
                  <c:v>2.8829223468473941E-2</c:v>
                </c:pt>
                <c:pt idx="2404">
                  <c:v>2.8824746811828561E-2</c:v>
                </c:pt>
                <c:pt idx="2405">
                  <c:v>2.882026461961118E-2</c:v>
                </c:pt>
                <c:pt idx="2406">
                  <c:v>2.8815776891741862E-2</c:v>
                </c:pt>
                <c:pt idx="2407">
                  <c:v>2.8811283628140671E-2</c:v>
                </c:pt>
                <c:pt idx="2408">
                  <c:v>2.8806784828807608E-2</c:v>
                </c:pt>
                <c:pt idx="2409">
                  <c:v>2.8802280493902543E-2</c:v>
                </c:pt>
                <c:pt idx="2410">
                  <c:v>2.8797770623425478E-2</c:v>
                </c:pt>
                <c:pt idx="2411">
                  <c:v>2.8793255217136604E-2</c:v>
                </c:pt>
                <c:pt idx="2412">
                  <c:v>2.8788734275195793E-2</c:v>
                </c:pt>
                <c:pt idx="2413">
                  <c:v>2.8786689209439054E-2</c:v>
                </c:pt>
                <c:pt idx="2414">
                  <c:v>2.8779675784518233E-2</c:v>
                </c:pt>
                <c:pt idx="2415">
                  <c:v>2.8775138235541675E-2</c:v>
                </c:pt>
                <c:pt idx="2416">
                  <c:v>2.8770595150913181E-2</c:v>
                </c:pt>
                <c:pt idx="2417">
                  <c:v>2.8766046530792622E-2</c:v>
                </c:pt>
                <c:pt idx="2418">
                  <c:v>2.876149237494019E-2</c:v>
                </c:pt>
                <c:pt idx="2419">
                  <c:v>2.8756932683355885E-2</c:v>
                </c:pt>
                <c:pt idx="2420">
                  <c:v>2.8752367456279515E-2</c:v>
                </c:pt>
                <c:pt idx="2421">
                  <c:v>2.8747796693471273E-2</c:v>
                </c:pt>
                <c:pt idx="2422">
                  <c:v>2.8743220394851221E-2</c:v>
                </c:pt>
                <c:pt idx="2423">
                  <c:v>2.8738638560659169E-2</c:v>
                </c:pt>
                <c:pt idx="2424">
                  <c:v>2.8734051190975052E-2</c:v>
                </c:pt>
                <c:pt idx="2425">
                  <c:v>2.8729458285479126E-2</c:v>
                </c:pt>
                <c:pt idx="2426">
                  <c:v>2.8724859844251327E-2</c:v>
                </c:pt>
                <c:pt idx="2427">
                  <c:v>2.8720255867531463E-2</c:v>
                </c:pt>
                <c:pt idx="2428">
                  <c:v>2.8715646355159663E-2</c:v>
                </c:pt>
                <c:pt idx="2429">
                  <c:v>2.8711031306976054E-2</c:v>
                </c:pt>
                <c:pt idx="2430">
                  <c:v>2.8706410723220444E-2</c:v>
                </c:pt>
                <c:pt idx="2431">
                  <c:v>2.8701784603812897E-2</c:v>
                </c:pt>
                <c:pt idx="2432">
                  <c:v>2.8697152948753413E-2</c:v>
                </c:pt>
                <c:pt idx="2433">
                  <c:v>2.869251575788212E-2</c:v>
                </c:pt>
                <c:pt idx="2434">
                  <c:v>2.8688831427627903E-2</c:v>
                </c:pt>
                <c:pt idx="2435">
                  <c:v>2.8683224769583404E-2</c:v>
                </c:pt>
                <c:pt idx="2436">
                  <c:v>2.8678570971836237E-2</c:v>
                </c:pt>
                <c:pt idx="2437">
                  <c:v>2.8673911638437133E-2</c:v>
                </c:pt>
                <c:pt idx="2438">
                  <c:v>2.8672479012611163E-2</c:v>
                </c:pt>
                <c:pt idx="2439">
                  <c:v>2.8666998290183265E-2</c:v>
                </c:pt>
                <c:pt idx="2440">
                  <c:v>2.8659900424488072E-2</c:v>
                </c:pt>
                <c:pt idx="2441">
                  <c:v>2.8655218948401284E-2</c:v>
                </c:pt>
                <c:pt idx="2442">
                  <c:v>2.8650531936742496E-2</c:v>
                </c:pt>
                <c:pt idx="2443">
                  <c:v>2.8645839389591643E-2</c:v>
                </c:pt>
                <c:pt idx="2444">
                  <c:v>2.8641141306549045E-2</c:v>
                </c:pt>
                <c:pt idx="2445">
                  <c:v>2.8636437687934446E-2</c:v>
                </c:pt>
                <c:pt idx="2446">
                  <c:v>2.8631728533747847E-2</c:v>
                </c:pt>
                <c:pt idx="2447">
                  <c:v>2.8627013843829374E-2</c:v>
                </c:pt>
                <c:pt idx="2448">
                  <c:v>2.8622293618099093E-2</c:v>
                </c:pt>
                <c:pt idx="2449">
                  <c:v>2.8617567857036619E-2</c:v>
                </c:pt>
                <c:pt idx="2450">
                  <c:v>2.86128365600824E-2</c:v>
                </c:pt>
                <c:pt idx="2451">
                  <c:v>2.860809972755618E-2</c:v>
                </c:pt>
                <c:pt idx="2452">
                  <c:v>2.8603357359457959E-2</c:v>
                </c:pt>
                <c:pt idx="2453">
                  <c:v>2.8598609455627866E-2</c:v>
                </c:pt>
                <c:pt idx="2454">
                  <c:v>2.8597038959766508E-2</c:v>
                </c:pt>
                <c:pt idx="2455">
                  <c:v>2.8589097040931932E-2</c:v>
                </c:pt>
                <c:pt idx="2456">
                  <c:v>2.8584332530225964E-2</c:v>
                </c:pt>
                <c:pt idx="2457">
                  <c:v>2.8579562483788123E-2</c:v>
                </c:pt>
                <c:pt idx="2458">
                  <c:v>2.857478690161841E-2</c:v>
                </c:pt>
                <c:pt idx="2459">
                  <c:v>2.8570005783956631E-2</c:v>
                </c:pt>
                <c:pt idx="2460">
                  <c:v>2.8565219130642916E-2</c:v>
                </c:pt>
                <c:pt idx="2461">
                  <c:v>2.8560426941597328E-2</c:v>
                </c:pt>
                <c:pt idx="2462">
                  <c:v>2.8555629216819867E-2</c:v>
                </c:pt>
                <c:pt idx="2463">
                  <c:v>2.8550825956470405E-2</c:v>
                </c:pt>
                <c:pt idx="2464">
                  <c:v>2.8546017160548942E-2</c:v>
                </c:pt>
                <c:pt idx="2465">
                  <c:v>2.8541202828895607E-2</c:v>
                </c:pt>
                <c:pt idx="2466">
                  <c:v>2.8536382961510398E-2</c:v>
                </c:pt>
                <c:pt idx="2467">
                  <c:v>2.8531557558633125E-2</c:v>
                </c:pt>
                <c:pt idx="2468">
                  <c:v>2.8526726620103915E-2</c:v>
                </c:pt>
                <c:pt idx="2469">
                  <c:v>2.8521890145762896E-2</c:v>
                </c:pt>
                <c:pt idx="2470">
                  <c:v>2.8517048135849876E-2</c:v>
                </c:pt>
                <c:pt idx="2471">
                  <c:v>2.8512200590444792E-2</c:v>
                </c:pt>
                <c:pt idx="2472">
                  <c:v>2.8507347509227898E-2</c:v>
                </c:pt>
                <c:pt idx="2473">
                  <c:v>2.8502488892359068E-2</c:v>
                </c:pt>
                <c:pt idx="2474">
                  <c:v>2.8497624739998173E-2</c:v>
                </c:pt>
                <c:pt idx="2475">
                  <c:v>2.8492755051745533E-2</c:v>
                </c:pt>
                <c:pt idx="2476">
                  <c:v>2.8487879828000828E-2</c:v>
                </c:pt>
                <c:pt idx="2477">
                  <c:v>2.8482999068524251E-2</c:v>
                </c:pt>
                <c:pt idx="2478">
                  <c:v>2.8478112773475672E-2</c:v>
                </c:pt>
                <c:pt idx="2479">
                  <c:v>2.8473220942775157E-2</c:v>
                </c:pt>
                <c:pt idx="2480">
                  <c:v>2.8468323576342769E-2</c:v>
                </c:pt>
                <c:pt idx="2481">
                  <c:v>2.8463420674258444E-2</c:v>
                </c:pt>
                <c:pt idx="2482">
                  <c:v>2.8458512236682054E-2</c:v>
                </c:pt>
                <c:pt idx="2483">
                  <c:v>2.8453598263453728E-2</c:v>
                </c:pt>
                <c:pt idx="2484">
                  <c:v>2.8449520094424585E-2</c:v>
                </c:pt>
                <c:pt idx="2485">
                  <c:v>2.8443753709881392E-2</c:v>
                </c:pt>
                <c:pt idx="2486">
                  <c:v>2.8439659748498158E-2</c:v>
                </c:pt>
                <c:pt idx="2487">
                  <c:v>2.8433887013621373E-2</c:v>
                </c:pt>
                <c:pt idx="2488">
                  <c:v>2.8428945362133362E-2</c:v>
                </c:pt>
                <c:pt idx="2489">
                  <c:v>2.8423998175153287E-2</c:v>
                </c:pt>
                <c:pt idx="2490">
                  <c:v>2.8422887948562625E-2</c:v>
                </c:pt>
                <c:pt idx="2491">
                  <c:v>2.8410574589949888E-2</c:v>
                </c:pt>
                <c:pt idx="2492">
                  <c:v>2.8409998679723714E-2</c:v>
                </c:pt>
                <c:pt idx="2493">
                  <c:v>2.8405843660881391E-2</c:v>
                </c:pt>
                <c:pt idx="2494">
                  <c:v>2.8400159749732978E-2</c:v>
                </c:pt>
                <c:pt idx="2495">
                  <c:v>2.8395254626811806E-2</c:v>
                </c:pt>
                <c:pt idx="2496">
                  <c:v>2.8390359065255666E-2</c:v>
                </c:pt>
                <c:pt idx="2497">
                  <c:v>2.8385473065171141E-2</c:v>
                </c:pt>
                <c:pt idx="2498">
                  <c:v>2.8381367337972918E-2</c:v>
                </c:pt>
                <c:pt idx="2499">
                  <c:v>2.8375729749070544E-2</c:v>
                </c:pt>
                <c:pt idx="2500">
                  <c:v>2.8370872433107763E-2</c:v>
                </c:pt>
                <c:pt idx="2501">
                  <c:v>2.8366024678536661E-2</c:v>
                </c:pt>
                <c:pt idx="2502">
                  <c:v>2.8361186485330592E-2</c:v>
                </c:pt>
                <c:pt idx="2503">
                  <c:v>2.835635785346291E-2</c:v>
                </c:pt>
                <c:pt idx="2504">
                  <c:v>2.8347244142024053E-2</c:v>
                </c:pt>
                <c:pt idx="2505">
                  <c:v>2.8346729273955873E-2</c:v>
                </c:pt>
                <c:pt idx="2506">
                  <c:v>2.8341929326263227E-2</c:v>
                </c:pt>
                <c:pt idx="2507">
                  <c:v>2.8337138939935613E-2</c:v>
                </c:pt>
                <c:pt idx="2508">
                  <c:v>2.8333131857343208E-2</c:v>
                </c:pt>
                <c:pt idx="2509">
                  <c:v>2.8327586851482067E-2</c:v>
                </c:pt>
                <c:pt idx="2510">
                  <c:v>2.8322825149276198E-2</c:v>
                </c:pt>
                <c:pt idx="2511">
                  <c:v>2.8318073008435363E-2</c:v>
                </c:pt>
                <c:pt idx="2512">
                  <c:v>2.8314105406468393E-2</c:v>
                </c:pt>
                <c:pt idx="2513">
                  <c:v>2.8308597410902081E-2</c:v>
                </c:pt>
                <c:pt idx="2514">
                  <c:v>2.830387395418299E-2</c:v>
                </c:pt>
                <c:pt idx="2515">
                  <c:v>2.8299160058855577E-2</c:v>
                </c:pt>
                <c:pt idx="2516">
                  <c:v>2.8294455724866552E-2</c:v>
                </c:pt>
                <c:pt idx="2517">
                  <c:v>2.8289760952269205E-2</c:v>
                </c:pt>
                <c:pt idx="2518">
                  <c:v>2.8285075740983601E-2</c:v>
                </c:pt>
                <c:pt idx="2519">
                  <c:v>2.828040009111632E-2</c:v>
                </c:pt>
                <c:pt idx="2520">
                  <c:v>2.8275734002560782E-2</c:v>
                </c:pt>
                <c:pt idx="2521">
                  <c:v>2.8271077475370276E-2</c:v>
                </c:pt>
                <c:pt idx="2522">
                  <c:v>2.826643050962474E-2</c:v>
                </c:pt>
                <c:pt idx="2523">
                  <c:v>2.8261793105137656E-2</c:v>
                </c:pt>
                <c:pt idx="2524">
                  <c:v>2.825716526204225E-2</c:v>
                </c:pt>
                <c:pt idx="2525">
                  <c:v>2.8253326061971062E-2</c:v>
                </c:pt>
                <c:pt idx="2526">
                  <c:v>2.8248717662968659E-2</c:v>
                </c:pt>
                <c:pt idx="2527">
                  <c:v>2.8243339100892939E-2</c:v>
                </c:pt>
                <c:pt idx="2528">
                  <c:v>2.8238749503204374E-2</c:v>
                </c:pt>
                <c:pt idx="2529">
                  <c:v>2.8234169466907488E-2</c:v>
                </c:pt>
                <c:pt idx="2530">
                  <c:v>2.8229598991922344E-2</c:v>
                </c:pt>
                <c:pt idx="2531">
                  <c:v>2.8225819100382576E-2</c:v>
                </c:pt>
                <c:pt idx="2532">
                  <c:v>2.8220486726020511E-2</c:v>
                </c:pt>
                <c:pt idx="2533">
                  <c:v>2.8215944935077175E-2</c:v>
                </c:pt>
                <c:pt idx="2534">
                  <c:v>2.8211412705498873E-2</c:v>
                </c:pt>
                <c:pt idx="2535">
                  <c:v>2.8206890037258958E-2</c:v>
                </c:pt>
                <c:pt idx="2536">
                  <c:v>2.8198880280028149E-2</c:v>
                </c:pt>
                <c:pt idx="2537">
                  <c:v>2.8197873384820937E-2</c:v>
                </c:pt>
                <c:pt idx="2538">
                  <c:v>2.819337940056954E-2</c:v>
                </c:pt>
                <c:pt idx="2539">
                  <c:v>2.8188894977683177E-2</c:v>
                </c:pt>
                <c:pt idx="2540">
                  <c:v>2.8184420116188491E-2</c:v>
                </c:pt>
                <c:pt idx="2541">
                  <c:v>2.8179954816005548E-2</c:v>
                </c:pt>
                <c:pt idx="2542">
                  <c:v>2.8177068459774191E-2</c:v>
                </c:pt>
                <c:pt idx="2543">
                  <c:v>2.8171837889601203E-2</c:v>
                </c:pt>
                <c:pt idx="2544">
                  <c:v>2.8166616283407109E-2</c:v>
                </c:pt>
                <c:pt idx="2545">
                  <c:v>2.8162974891206005E-2</c:v>
                </c:pt>
                <c:pt idx="2546">
                  <c:v>2.8157771735086712E-2</c:v>
                </c:pt>
                <c:pt idx="2547">
                  <c:v>2.8153363802880804E-2</c:v>
                </c:pt>
                <c:pt idx="2548">
                  <c:v>2.8148965432066575E-2</c:v>
                </c:pt>
                <c:pt idx="2549">
                  <c:v>2.8144576622510797E-2</c:v>
                </c:pt>
                <c:pt idx="2550">
                  <c:v>2.8140984732352159E-2</c:v>
                </c:pt>
                <c:pt idx="2551">
                  <c:v>2.8135827687441051E-2</c:v>
                </c:pt>
                <c:pt idx="2552">
                  <c:v>2.8131467561927082E-2</c:v>
                </c:pt>
                <c:pt idx="2553">
                  <c:v>2.8127116997698209E-2</c:v>
                </c:pt>
                <c:pt idx="2554">
                  <c:v>2.8122775994807725E-2</c:v>
                </c:pt>
                <c:pt idx="2555">
                  <c:v>2.8118444553282274E-2</c:v>
                </c:pt>
                <c:pt idx="2556">
                  <c:v>2.8114122673015274E-2</c:v>
                </c:pt>
                <c:pt idx="2557">
                  <c:v>2.8109810354086662E-2</c:v>
                </c:pt>
                <c:pt idx="2558">
                  <c:v>2.8105507596496437E-2</c:v>
                </c:pt>
                <c:pt idx="2559">
                  <c:v>2.8097184342277259E-2</c:v>
                </c:pt>
                <c:pt idx="2560">
                  <c:v>2.809693076522457E-2</c:v>
                </c:pt>
                <c:pt idx="2561">
                  <c:v>2.8093447850041642E-2</c:v>
                </c:pt>
                <c:pt idx="2562">
                  <c:v>2.8088392179252963E-2</c:v>
                </c:pt>
                <c:pt idx="2563">
                  <c:v>2.8084137228274741E-2</c:v>
                </c:pt>
                <c:pt idx="2564">
                  <c:v>2.8080684050244553E-2</c:v>
                </c:pt>
                <c:pt idx="2565">
                  <c:v>2.8075656010173589E-2</c:v>
                </c:pt>
                <c:pt idx="2566">
                  <c:v>2.8071429743103948E-2</c:v>
                </c:pt>
                <c:pt idx="2567">
                  <c:v>2.806721303734605E-2</c:v>
                </c:pt>
                <c:pt idx="2568">
                  <c:v>2.8063005892846604E-2</c:v>
                </c:pt>
                <c:pt idx="2569">
                  <c:v>2.8058808309765482E-2</c:v>
                </c:pt>
                <c:pt idx="2570">
                  <c:v>2.8054620287916165E-2</c:v>
                </c:pt>
                <c:pt idx="2571">
                  <c:v>2.8050441827405237E-2</c:v>
                </c:pt>
                <c:pt idx="2572">
                  <c:v>2.804627292815276E-2</c:v>
                </c:pt>
                <c:pt idx="2573">
                  <c:v>2.8042113590265316E-2</c:v>
                </c:pt>
                <c:pt idx="2574">
                  <c:v>2.8037963813662969E-2</c:v>
                </c:pt>
                <c:pt idx="2575">
                  <c:v>2.803382359834572E-2</c:v>
                </c:pt>
                <c:pt idx="2576">
                  <c:v>2.8029692944340212E-2</c:v>
                </c:pt>
                <c:pt idx="2577">
                  <c:v>2.8026368709879179E-2</c:v>
                </c:pt>
                <c:pt idx="2578">
                  <c:v>2.8022257541493456E-2</c:v>
                </c:pt>
                <c:pt idx="2579">
                  <c:v>2.8017358350140853E-2</c:v>
                </c:pt>
                <c:pt idx="2580">
                  <c:v>2.8013265941382315E-2</c:v>
                </c:pt>
                <c:pt idx="2581">
                  <c:v>2.8009183093855583E-2</c:v>
                </c:pt>
                <c:pt idx="2582">
                  <c:v>2.8005109807667239E-2</c:v>
                </c:pt>
                <c:pt idx="2583">
                  <c:v>2.8001845130691816E-2</c:v>
                </c:pt>
                <c:pt idx="2584">
                  <c:v>2.7996991919119196E-2</c:v>
                </c:pt>
                <c:pt idx="2585">
                  <c:v>2.7992947316839434E-2</c:v>
                </c:pt>
                <c:pt idx="2586">
                  <c:v>2.7988912275738187E-2</c:v>
                </c:pt>
                <c:pt idx="2587">
                  <c:v>2.7984886796028619E-2</c:v>
                </c:pt>
                <c:pt idx="2588">
                  <c:v>2.7981671772008276E-2</c:v>
                </c:pt>
                <c:pt idx="2589">
                  <c:v>2.7976864520438127E-2</c:v>
                </c:pt>
                <c:pt idx="2590">
                  <c:v>2.7972867724503914E-2</c:v>
                </c:pt>
                <c:pt idx="2591">
                  <c:v>2.7968880489961379E-2</c:v>
                </c:pt>
                <c:pt idx="2592">
                  <c:v>2.7964902816677295E-2</c:v>
                </c:pt>
                <c:pt idx="2593">
                  <c:v>2.7960934704678309E-2</c:v>
                </c:pt>
                <c:pt idx="2594">
                  <c:v>2.7956976153937774E-2</c:v>
                </c:pt>
                <c:pt idx="2595">
                  <c:v>2.7950534070790845E-2</c:v>
                </c:pt>
                <c:pt idx="2596">
                  <c:v>2.7945794466521789E-2</c:v>
                </c:pt>
                <c:pt idx="2597">
                  <c:v>2.7941867941017051E-2</c:v>
                </c:pt>
                <c:pt idx="2598">
                  <c:v>2.7937392189087973E-2</c:v>
                </c:pt>
                <c:pt idx="2599">
                  <c:v>2.7934043569226574E-2</c:v>
                </c:pt>
                <c:pt idx="2600">
                  <c:v>2.7930145722780964E-2</c:v>
                </c:pt>
                <c:pt idx="2601">
                  <c:v>2.792625743612831E-2</c:v>
                </c:pt>
                <c:pt idx="2602">
                  <c:v>2.7921825385801569E-2</c:v>
                </c:pt>
                <c:pt idx="2603">
                  <c:v>2.7918509542042003E-2</c:v>
                </c:pt>
                <c:pt idx="2604">
                  <c:v>2.7914649934528413E-2</c:v>
                </c:pt>
                <c:pt idx="2605">
                  <c:v>2.7910799886647908E-2</c:v>
                </c:pt>
                <c:pt idx="2606">
                  <c:v>2.7906959398480424E-2</c:v>
                </c:pt>
                <c:pt idx="2607">
                  <c:v>2.790312847026577E-2</c:v>
                </c:pt>
                <c:pt idx="2608">
                  <c:v>2.7899307101524329E-2</c:v>
                </c:pt>
                <c:pt idx="2609">
                  <c:v>2.7895495292495909E-2</c:v>
                </c:pt>
                <c:pt idx="2610">
                  <c:v>2.7890608442291409E-2</c:v>
                </c:pt>
                <c:pt idx="2611">
                  <c:v>2.788790035381794E-2</c:v>
                </c:pt>
                <c:pt idx="2612">
                  <c:v>2.7884117223928584E-2</c:v>
                </c:pt>
                <c:pt idx="2613">
                  <c:v>2.7879805352828413E-2</c:v>
                </c:pt>
                <c:pt idx="2614">
                  <c:v>2.7876579643368871E-2</c:v>
                </c:pt>
                <c:pt idx="2615">
                  <c:v>2.7872825192618578E-2</c:v>
                </c:pt>
                <c:pt idx="2616">
                  <c:v>2.7868546097540303E-2</c:v>
                </c:pt>
                <c:pt idx="2617">
                  <c:v>2.7865344970336992E-2</c:v>
                </c:pt>
                <c:pt idx="2618">
                  <c:v>2.7861619198645826E-2</c:v>
                </c:pt>
                <c:pt idx="2619">
                  <c:v>2.7857902986747618E-2</c:v>
                </c:pt>
                <c:pt idx="2620">
                  <c:v>2.7854196334482495E-2</c:v>
                </c:pt>
                <c:pt idx="2621">
                  <c:v>2.7850499242090265E-2</c:v>
                </c:pt>
                <c:pt idx="2622">
                  <c:v>2.7846811709171249E-2</c:v>
                </c:pt>
                <c:pt idx="2623">
                  <c:v>2.7843133736125125E-2</c:v>
                </c:pt>
                <c:pt idx="2624">
                  <c:v>2.7839465322712087E-2</c:v>
                </c:pt>
                <c:pt idx="2625">
                  <c:v>2.7835806469171942E-2</c:v>
                </c:pt>
                <c:pt idx="2626">
                  <c:v>2.7832157175184946E-2</c:v>
                </c:pt>
                <c:pt idx="2627">
                  <c:v>2.7828517440751099E-2</c:v>
                </c:pt>
                <c:pt idx="2628">
                  <c:v>2.7824887266350018E-2</c:v>
                </c:pt>
                <c:pt idx="2629">
                  <c:v>2.7820750201099642E-2</c:v>
                </c:pt>
                <c:pt idx="2630">
                  <c:v>2.7817140511672278E-2</c:v>
                </c:pt>
                <c:pt idx="2631">
                  <c:v>2.7814054100705476E-2</c:v>
                </c:pt>
                <c:pt idx="2632">
                  <c:v>2.7810462165076544E-2</c:v>
                </c:pt>
                <c:pt idx="2633">
                  <c:v>2.780687978900076E-2</c:v>
                </c:pt>
                <c:pt idx="2634">
                  <c:v>2.7803306972558062E-2</c:v>
                </c:pt>
                <c:pt idx="2635">
                  <c:v>2.7799743715988257E-2</c:v>
                </c:pt>
                <c:pt idx="2636">
                  <c:v>2.7795683128282178E-2</c:v>
                </c:pt>
                <c:pt idx="2637">
                  <c:v>2.7792645881747902E-2</c:v>
                </c:pt>
                <c:pt idx="2638">
                  <c:v>2.7789111304157288E-2</c:v>
                </c:pt>
                <c:pt idx="2639">
                  <c:v>2.7785586286279695E-2</c:v>
                </c:pt>
                <c:pt idx="2640">
                  <c:v>2.778156940025589E-2</c:v>
                </c:pt>
                <c:pt idx="2641">
                  <c:v>2.7778564929583638E-2</c:v>
                </c:pt>
                <c:pt idx="2642">
                  <c:v>2.7775068590845109E-2</c:v>
                </c:pt>
                <c:pt idx="2643">
                  <c:v>2.7771581811819601E-2</c:v>
                </c:pt>
                <c:pt idx="2644">
                  <c:v>2.7768104592507115E-2</c:v>
                </c:pt>
                <c:pt idx="2645">
                  <c:v>2.7764636932667841E-2</c:v>
                </c:pt>
                <c:pt idx="2646">
                  <c:v>2.7761178832781397E-2</c:v>
                </c:pt>
                <c:pt idx="2647">
                  <c:v>2.77580626581031E-2</c:v>
                </c:pt>
                <c:pt idx="2648">
                  <c:v>2.7753800809549034E-2</c:v>
                </c:pt>
                <c:pt idx="2649">
                  <c:v>2.7750372754189456E-2</c:v>
                </c:pt>
                <c:pt idx="2650">
                  <c:v>2.7746954258702772E-2</c:v>
                </c:pt>
                <c:pt idx="2651">
                  <c:v>2.7743545322849172E-2</c:v>
                </c:pt>
                <c:pt idx="2652">
                  <c:v>2.7740145946708594E-2</c:v>
                </c:pt>
                <c:pt idx="2653">
                  <c:v>2.7736756130360973E-2</c:v>
                </c:pt>
                <c:pt idx="2654">
                  <c:v>2.7733375873486565E-2</c:v>
                </c:pt>
                <c:pt idx="2655">
                  <c:v>2.7730005176644923E-2</c:v>
                </c:pt>
                <c:pt idx="2656">
                  <c:v>2.7726644039196557E-2</c:v>
                </c:pt>
                <c:pt idx="2657">
                  <c:v>2.7723292461461213E-2</c:v>
                </c:pt>
                <c:pt idx="2658">
                  <c:v>2.7719950443518826E-2</c:v>
                </c:pt>
                <c:pt idx="2659">
                  <c:v>2.7716617985449332E-2</c:v>
                </c:pt>
                <c:pt idx="2660">
                  <c:v>2.7712347442969687E-2</c:v>
                </c:pt>
                <c:pt idx="2661">
                  <c:v>2.7709036835501522E-2</c:v>
                </c:pt>
                <c:pt idx="2662">
                  <c:v>2.7705735787826313E-2</c:v>
                </c:pt>
                <c:pt idx="2663">
                  <c:v>2.7702444299544382E-2</c:v>
                </c:pt>
                <c:pt idx="2664">
                  <c:v>2.7699162370975472E-2</c:v>
                </c:pt>
                <c:pt idx="2665">
                  <c:v>2.7695890002279455E-2</c:v>
                </c:pt>
                <c:pt idx="2666">
                  <c:v>2.769262719329646E-2</c:v>
                </c:pt>
                <c:pt idx="2667">
                  <c:v>2.7689373943786677E-2</c:v>
                </c:pt>
                <c:pt idx="2668">
                  <c:v>2.7686130254149788E-2</c:v>
                </c:pt>
                <c:pt idx="2669">
                  <c:v>2.768289612422592E-2</c:v>
                </c:pt>
                <c:pt idx="2670">
                  <c:v>2.7679671553775265E-2</c:v>
                </c:pt>
                <c:pt idx="2671">
                  <c:v>2.7676456543197503E-2</c:v>
                </c:pt>
                <c:pt idx="2672">
                  <c:v>2.7673251092412698E-2</c:v>
                </c:pt>
                <c:pt idx="2673">
                  <c:v>2.7672561871951995E-2</c:v>
                </c:pt>
                <c:pt idx="2674">
                  <c:v>2.7666868869582473E-2</c:v>
                </c:pt>
                <c:pt idx="2675">
                  <c:v>2.7663692097696924E-2</c:v>
                </c:pt>
                <c:pt idx="2676">
                  <c:v>2.7660524885604332E-2</c:v>
                </c:pt>
                <c:pt idx="2677">
                  <c:v>2.7657367233064889E-2</c:v>
                </c:pt>
                <c:pt idx="2678">
                  <c:v>2.7654219140238467E-2</c:v>
                </c:pt>
                <c:pt idx="2679">
                  <c:v>2.7651080607205003E-2</c:v>
                </c:pt>
                <c:pt idx="2680">
                  <c:v>2.7647951633724688E-2</c:v>
                </c:pt>
                <c:pt idx="2681">
                  <c:v>2.7644832219957394E-2</c:v>
                </c:pt>
                <c:pt idx="2682">
                  <c:v>2.7641722366062993E-2</c:v>
                </c:pt>
                <c:pt idx="2683">
                  <c:v>2.7638622071721741E-2</c:v>
                </c:pt>
                <c:pt idx="2684">
                  <c:v>2.7635531337013575E-2</c:v>
                </c:pt>
                <c:pt idx="2685">
                  <c:v>2.7632450162018429E-2</c:v>
                </c:pt>
                <c:pt idx="2686">
                  <c:v>2.7629378546656369E-2</c:v>
                </c:pt>
                <c:pt idx="2687">
                  <c:v>2.7626316491167202E-2</c:v>
                </c:pt>
                <c:pt idx="2688">
                  <c:v>2.7623263995231184E-2</c:v>
                </c:pt>
                <c:pt idx="2689">
                  <c:v>2.7620221059008188E-2</c:v>
                </c:pt>
                <c:pt idx="2690">
                  <c:v>2.7617187682498212E-2</c:v>
                </c:pt>
                <c:pt idx="2691">
                  <c:v>2.7614163865701258E-2</c:v>
                </c:pt>
                <c:pt idx="2692">
                  <c:v>2.7611149608457453E-2</c:v>
                </c:pt>
                <c:pt idx="2693">
                  <c:v>2.7608144910846733E-2</c:v>
                </c:pt>
                <c:pt idx="2694">
                  <c:v>2.7606412553256021E-2</c:v>
                </c:pt>
                <c:pt idx="2695">
                  <c:v>2.7602164195004164E-2</c:v>
                </c:pt>
                <c:pt idx="2696">
                  <c:v>2.7599188176532508E-2</c:v>
                </c:pt>
                <c:pt idx="2697">
                  <c:v>2.7596221717773872E-2</c:v>
                </c:pt>
                <c:pt idx="2698">
                  <c:v>2.7591579454320225E-2</c:v>
                </c:pt>
                <c:pt idx="2699">
                  <c:v>2.7591591644222646E-2</c:v>
                </c:pt>
                <c:pt idx="2700">
                  <c:v>2.7587379699776093E-2</c:v>
                </c:pt>
                <c:pt idx="2701">
                  <c:v>2.7584451479789607E-2</c:v>
                </c:pt>
                <c:pt idx="2702">
                  <c:v>2.7581532819436205E-2</c:v>
                </c:pt>
                <c:pt idx="2703">
                  <c:v>2.7578623718715889E-2</c:v>
                </c:pt>
                <c:pt idx="2704">
                  <c:v>2.7575724177708594E-2</c:v>
                </c:pt>
                <c:pt idx="2705">
                  <c:v>2.7572834196494256E-2</c:v>
                </c:pt>
                <c:pt idx="2706">
                  <c:v>2.7569953774992939E-2</c:v>
                </c:pt>
                <c:pt idx="2707">
                  <c:v>2.7567082912964835E-2</c:v>
                </c:pt>
                <c:pt idx="2708">
                  <c:v>2.7564221610809625E-2</c:v>
                </c:pt>
                <c:pt idx="2709">
                  <c:v>2.7561369868367436E-2</c:v>
                </c:pt>
                <c:pt idx="2710">
                  <c:v>2.7558527685318523E-2</c:v>
                </c:pt>
                <c:pt idx="2711">
                  <c:v>2.7555695062062568E-2</c:v>
                </c:pt>
                <c:pt idx="2712">
                  <c:v>2.7552871998679507E-2</c:v>
                </c:pt>
                <c:pt idx="2713">
                  <c:v>2.755005849492953E-2</c:v>
                </c:pt>
                <c:pt idx="2714">
                  <c:v>2.7550671292885909E-2</c:v>
                </c:pt>
                <c:pt idx="2715">
                  <c:v>2.754446016616896E-2</c:v>
                </c:pt>
                <c:pt idx="2716">
                  <c:v>2.7541675341478111E-2</c:v>
                </c:pt>
                <c:pt idx="2717">
                  <c:v>2.7538900076260475E-2</c:v>
                </c:pt>
                <c:pt idx="2718">
                  <c:v>2.7536134370835796E-2</c:v>
                </c:pt>
                <c:pt idx="2719">
                  <c:v>2.7533378225124139E-2</c:v>
                </c:pt>
                <c:pt idx="2720">
                  <c:v>2.7530631639125502E-2</c:v>
                </c:pt>
                <c:pt idx="2721">
                  <c:v>2.7527894612680015E-2</c:v>
                </c:pt>
                <c:pt idx="2722">
                  <c:v>2.7525167145947549E-2</c:v>
                </c:pt>
                <c:pt idx="2723">
                  <c:v>2.752244923900804E-2</c:v>
                </c:pt>
                <c:pt idx="2724">
                  <c:v>2.751974089162168E-2</c:v>
                </c:pt>
                <c:pt idx="2725">
                  <c:v>2.7517042103788469E-2</c:v>
                </c:pt>
                <c:pt idx="2726">
                  <c:v>2.7514352875908088E-2</c:v>
                </c:pt>
                <c:pt idx="2727">
                  <c:v>2.7511673207660792E-2</c:v>
                </c:pt>
                <c:pt idx="2728">
                  <c:v>2.7509003098886708E-2</c:v>
                </c:pt>
                <c:pt idx="2729">
                  <c:v>2.7506342549905582E-2</c:v>
                </c:pt>
                <c:pt idx="2730">
                  <c:v>2.750369156079735E-2</c:v>
                </c:pt>
                <c:pt idx="2731">
                  <c:v>2.7501050131082394E-2</c:v>
                </c:pt>
                <c:pt idx="2732">
                  <c:v>2.7498418261000523E-2</c:v>
                </c:pt>
                <c:pt idx="2733">
                  <c:v>2.7495795950871482E-2</c:v>
                </c:pt>
                <c:pt idx="2734">
                  <c:v>2.7493183200375526E-2</c:v>
                </c:pt>
                <c:pt idx="2735">
                  <c:v>2.7490580009352783E-2</c:v>
                </c:pt>
                <c:pt idx="2736">
                  <c:v>2.7487986378043061E-2</c:v>
                </c:pt>
                <c:pt idx="2737">
                  <c:v>2.7485402306686169E-2</c:v>
                </c:pt>
                <c:pt idx="2738">
                  <c:v>2.7482827794722553E-2</c:v>
                </c:pt>
                <c:pt idx="2739">
                  <c:v>2.7480262842392023E-2</c:v>
                </c:pt>
                <c:pt idx="2740">
                  <c:v>2.7477707449934385E-2</c:v>
                </c:pt>
                <c:pt idx="2741">
                  <c:v>2.7475161617029897E-2</c:v>
                </c:pt>
                <c:pt idx="2742">
                  <c:v>2.7472625343998303E-2</c:v>
                </c:pt>
                <c:pt idx="2743">
                  <c:v>2.7470098630359985E-2</c:v>
                </c:pt>
                <c:pt idx="2744">
                  <c:v>2.7468959798984116E-2</c:v>
                </c:pt>
                <c:pt idx="2745">
                  <c:v>2.7465073882382285E-2</c:v>
                </c:pt>
                <c:pt idx="2746">
                  <c:v>2.7463958870033167E-2</c:v>
                </c:pt>
                <c:pt idx="2747">
                  <c:v>2.7460087373016862E-2</c:v>
                </c:pt>
                <c:pt idx="2748">
                  <c:v>2.745760845794365E-2</c:v>
                </c:pt>
                <c:pt idx="2749">
                  <c:v>2.7455139102583459E-2</c:v>
                </c:pt>
                <c:pt idx="2750">
                  <c:v>2.7457037285367747E-2</c:v>
                </c:pt>
                <c:pt idx="2751">
                  <c:v>2.7448484754710734E-2</c:v>
                </c:pt>
                <c:pt idx="2752">
                  <c:v>2.7449185551224886E-2</c:v>
                </c:pt>
                <c:pt idx="2753">
                  <c:v>2.7447629953301078E-2</c:v>
                </c:pt>
                <c:pt idx="2754">
                  <c:v>2.7444337600917024E-2</c:v>
                </c:pt>
                <c:pt idx="2755">
                  <c:v>2.7441927967464252E-2</c:v>
                </c:pt>
                <c:pt idx="2756">
                  <c:v>2.7439527895243288E-2</c:v>
                </c:pt>
                <c:pt idx="2757">
                  <c:v>2.7437137384174193E-2</c:v>
                </c:pt>
                <c:pt idx="2758">
                  <c:v>2.74356320923963E-2</c:v>
                </c:pt>
                <c:pt idx="2759">
                  <c:v>2.7432385045438323E-2</c:v>
                </c:pt>
                <c:pt idx="2760">
                  <c:v>2.743002321787813E-2</c:v>
                </c:pt>
                <c:pt idx="2761">
                  <c:v>2.7427670951416516E-2</c:v>
                </c:pt>
                <c:pt idx="2762">
                  <c:v>2.7425328246106773E-2</c:v>
                </c:pt>
                <c:pt idx="2763">
                  <c:v>2.7422995101975545E-2</c:v>
                </c:pt>
                <c:pt idx="2764">
                  <c:v>2.7420671518996187E-2</c:v>
                </c:pt>
                <c:pt idx="2765">
                  <c:v>2.7415280811275977E-2</c:v>
                </c:pt>
                <c:pt idx="2766">
                  <c:v>2.7416053036519727E-2</c:v>
                </c:pt>
                <c:pt idx="2767">
                  <c:v>2.7413758137022626E-2</c:v>
                </c:pt>
                <c:pt idx="2768">
                  <c:v>2.7412353513212029E-2</c:v>
                </c:pt>
                <c:pt idx="2769">
                  <c:v>2.7409197021404097E-2</c:v>
                </c:pt>
                <c:pt idx="2770">
                  <c:v>2.7406930805389251E-2</c:v>
                </c:pt>
                <c:pt idx="2771">
                  <c:v>2.7404674150472985E-2</c:v>
                </c:pt>
                <c:pt idx="2772">
                  <c:v>2.7403309814681975E-2</c:v>
                </c:pt>
                <c:pt idx="2773">
                  <c:v>2.7400189524149354E-2</c:v>
                </c:pt>
                <c:pt idx="2774">
                  <c:v>2.7397961552715344E-2</c:v>
                </c:pt>
                <c:pt idx="2775">
                  <c:v>2.7395743142379914E-2</c:v>
                </c:pt>
                <c:pt idx="2776">
                  <c:v>2.7393534293222999E-2</c:v>
                </c:pt>
                <c:pt idx="2777">
                  <c:v>2.7392220334068185E-2</c:v>
                </c:pt>
                <c:pt idx="2778">
                  <c:v>2.738914527841807E-2</c:v>
                </c:pt>
                <c:pt idx="2779">
                  <c:v>2.7386965112716766E-2</c:v>
                </c:pt>
                <c:pt idx="2780">
                  <c:v>2.7384794508140686E-2</c:v>
                </c:pt>
                <c:pt idx="2781">
                  <c:v>2.7382633464769768E-2</c:v>
                </c:pt>
                <c:pt idx="2782">
                  <c:v>2.7380481982524074E-2</c:v>
                </c:pt>
                <c:pt idx="2783">
                  <c:v>2.737834006137696E-2</c:v>
                </c:pt>
                <c:pt idx="2784">
                  <c:v>2.7376207701408362E-2</c:v>
                </c:pt>
                <c:pt idx="2785">
                  <c:v>2.7374974383360673E-2</c:v>
                </c:pt>
                <c:pt idx="2786">
                  <c:v>2.7372861668037984E-2</c:v>
                </c:pt>
                <c:pt idx="2787">
                  <c:v>2.7369867988387142E-2</c:v>
                </c:pt>
                <c:pt idx="2788">
                  <c:v>2.736777387305267E-2</c:v>
                </c:pt>
                <c:pt idx="2789">
                  <c:v>2.7365689318790132E-2</c:v>
                </c:pt>
                <c:pt idx="2790">
                  <c:v>2.7363614325679464E-2</c:v>
                </c:pt>
                <c:pt idx="2791">
                  <c:v>2.7362441519513947E-2</c:v>
                </c:pt>
                <c:pt idx="2792">
                  <c:v>2.7359493022940384E-2</c:v>
                </c:pt>
                <c:pt idx="2793">
                  <c:v>2.7357446713232036E-2</c:v>
                </c:pt>
                <c:pt idx="2794">
                  <c:v>2.735540996472885E-2</c:v>
                </c:pt>
                <c:pt idx="2795">
                  <c:v>2.7353382777297597E-2</c:v>
                </c:pt>
                <c:pt idx="2796">
                  <c:v>2.7348712680188569E-2</c:v>
                </c:pt>
                <c:pt idx="2797">
                  <c:v>2.7349357085970638E-2</c:v>
                </c:pt>
                <c:pt idx="2798">
                  <c:v>2.7347358581994996E-2</c:v>
                </c:pt>
                <c:pt idx="2799">
                  <c:v>2.7345369639171224E-2</c:v>
                </c:pt>
                <c:pt idx="2800">
                  <c:v>2.7343390257446032E-2</c:v>
                </c:pt>
                <c:pt idx="2801">
                  <c:v>2.7341420436899355E-2</c:v>
                </c:pt>
                <c:pt idx="2802">
                  <c:v>2.734125719515923E-2</c:v>
                </c:pt>
                <c:pt idx="2803">
                  <c:v>2.7338408474699705E-2</c:v>
                </c:pt>
                <c:pt idx="2804">
                  <c:v>2.733556834203732E-2</c:v>
                </c:pt>
                <c:pt idx="2805">
                  <c:v>2.7334536833492074E-2</c:v>
                </c:pt>
                <c:pt idx="2806">
                  <c:v>2.7331714751097635E-2</c:v>
                </c:pt>
                <c:pt idx="2807">
                  <c:v>2.7329802297408889E-2</c:v>
                </c:pt>
                <c:pt idx="2808">
                  <c:v>2.7327899404792078E-2</c:v>
                </c:pt>
                <c:pt idx="2809">
                  <c:v>2.7326006073300491E-2</c:v>
                </c:pt>
                <c:pt idx="2810">
                  <c:v>2.7325025063140718E-2</c:v>
                </c:pt>
                <c:pt idx="2811">
                  <c:v>2.7322248093772927E-2</c:v>
                </c:pt>
                <c:pt idx="2812">
                  <c:v>2.732038344568366E-2</c:v>
                </c:pt>
                <c:pt idx="2813">
                  <c:v>2.7318528358719618E-2</c:v>
                </c:pt>
                <c:pt idx="2814">
                  <c:v>2.7316682832907446E-2</c:v>
                </c:pt>
                <c:pt idx="2815">
                  <c:v>2.7311990766598626E-2</c:v>
                </c:pt>
                <c:pt idx="2816">
                  <c:v>2.7313020464685422E-2</c:v>
                </c:pt>
                <c:pt idx="2817">
                  <c:v>2.7311203622275571E-2</c:v>
                </c:pt>
                <c:pt idx="2818">
                  <c:v>2.7309396340990943E-2</c:v>
                </c:pt>
                <c:pt idx="2819">
                  <c:v>2.7307598620831541E-2</c:v>
                </c:pt>
                <c:pt idx="2820">
                  <c:v>2.7306718662565288E-2</c:v>
                </c:pt>
                <c:pt idx="2821">
                  <c:v>2.7304031863888412E-2</c:v>
                </c:pt>
                <c:pt idx="2822">
                  <c:v>2.7302262827078039E-2</c:v>
                </c:pt>
                <c:pt idx="2823">
                  <c:v>2.7300503351446181E-2</c:v>
                </c:pt>
                <c:pt idx="2824">
                  <c:v>2.7299663834503551E-2</c:v>
                </c:pt>
                <c:pt idx="2825">
                  <c:v>2.7297013083531496E-2</c:v>
                </c:pt>
                <c:pt idx="2826">
                  <c:v>2.7295282291248668E-2</c:v>
                </c:pt>
                <c:pt idx="2827">
                  <c:v>2.729356106011771E-2</c:v>
                </c:pt>
                <c:pt idx="2828">
                  <c:v>2.7291849390111977E-2</c:v>
                </c:pt>
                <c:pt idx="2829">
                  <c:v>2.7290147281204824E-2</c:v>
                </c:pt>
                <c:pt idx="2830">
                  <c:v>2.7288454733449541E-2</c:v>
                </c:pt>
                <c:pt idx="2831">
                  <c:v>2.7286771746792837E-2</c:v>
                </c:pt>
                <c:pt idx="2832">
                  <c:v>2.7285098321314649E-2</c:v>
                </c:pt>
                <c:pt idx="2833">
                  <c:v>2.7283434456908395E-2</c:v>
                </c:pt>
                <c:pt idx="2834">
                  <c:v>2.7281780153627366E-2</c:v>
                </c:pt>
                <c:pt idx="2835">
                  <c:v>2.7280135411471562E-2</c:v>
                </c:pt>
                <c:pt idx="2836">
                  <c:v>2.7278500230440983E-2</c:v>
                </c:pt>
                <c:pt idx="2837">
                  <c:v>2.7277792228717068E-2</c:v>
                </c:pt>
                <c:pt idx="2838">
                  <c:v>2.7276176730461899E-2</c:v>
                </c:pt>
                <c:pt idx="2839">
                  <c:v>2.7273652054100594E-2</c:v>
                </c:pt>
                <c:pt idx="2840">
                  <c:v>2.7272055117570915E-2</c:v>
                </c:pt>
                <c:pt idx="2841">
                  <c:v>2.7270467742139815E-2</c:v>
                </c:pt>
                <c:pt idx="2842">
                  <c:v>2.7268889927833939E-2</c:v>
                </c:pt>
                <c:pt idx="2843">
                  <c:v>2.7268242667115583E-2</c:v>
                </c:pt>
                <c:pt idx="2844">
                  <c:v>2.7265762982597863E-2</c:v>
                </c:pt>
                <c:pt idx="2845">
                  <c:v>2.7264213851667662E-2</c:v>
                </c:pt>
                <c:pt idx="2846">
                  <c:v>2.7262674281836041E-2</c:v>
                </c:pt>
                <c:pt idx="2847">
                  <c:v>2.7261144273103E-2</c:v>
                </c:pt>
                <c:pt idx="2848">
                  <c:v>2.7257127298110362E-2</c:v>
                </c:pt>
                <c:pt idx="2849">
                  <c:v>2.7258112939039236E-2</c:v>
                </c:pt>
                <c:pt idx="2850">
                  <c:v>2.725661161373516E-2</c:v>
                </c:pt>
                <c:pt idx="2851">
                  <c:v>2.7255119849449727E-2</c:v>
                </c:pt>
                <c:pt idx="2852">
                  <c:v>2.7253637646369455E-2</c:v>
                </c:pt>
                <c:pt idx="2853">
                  <c:v>2.7252165004334472E-2</c:v>
                </c:pt>
                <c:pt idx="2854">
                  <c:v>2.7252556518819304E-2</c:v>
                </c:pt>
                <c:pt idx="2855">
                  <c:v>2.72501762236943E-2</c:v>
                </c:pt>
                <c:pt idx="2856">
                  <c:v>2.7247804445060808E-2</c:v>
                </c:pt>
                <c:pt idx="2857">
                  <c:v>2.7247299015582538E-2</c:v>
                </c:pt>
                <c:pt idx="2858">
                  <c:v>2.7244945211064575E-2</c:v>
                </c:pt>
                <c:pt idx="2859">
                  <c:v>2.7243529935727651E-2</c:v>
                </c:pt>
                <c:pt idx="2860">
                  <c:v>2.7242124221515951E-2</c:v>
                </c:pt>
                <c:pt idx="2861">
                  <c:v>2.7240728068456121E-2</c:v>
                </c:pt>
                <c:pt idx="2862">
                  <c:v>2.7240273327731046E-2</c:v>
                </c:pt>
                <c:pt idx="2863">
                  <c:v>2.7237964445632201E-2</c:v>
                </c:pt>
                <c:pt idx="2864">
                  <c:v>2.723659697586811E-2</c:v>
                </c:pt>
                <c:pt idx="2865">
                  <c:v>2.7235239067229244E-2</c:v>
                </c:pt>
                <c:pt idx="2866">
                  <c:v>2.7233890719715603E-2</c:v>
                </c:pt>
                <c:pt idx="2867">
                  <c:v>2.7232551933247251E-2</c:v>
                </c:pt>
                <c:pt idx="2868">
                  <c:v>2.7231222707957414E-2</c:v>
                </c:pt>
                <c:pt idx="2869">
                  <c:v>2.7229903043792802E-2</c:v>
                </c:pt>
                <c:pt idx="2870">
                  <c:v>2.7225975239657529E-2</c:v>
                </c:pt>
                <c:pt idx="2871">
                  <c:v>2.7227292398732672E-2</c:v>
                </c:pt>
                <c:pt idx="2872">
                  <c:v>2.7226001417890444E-2</c:v>
                </c:pt>
                <c:pt idx="2873">
                  <c:v>2.7225658256277985E-2</c:v>
                </c:pt>
                <c:pt idx="2874">
                  <c:v>2.7223448139501727E-2</c:v>
                </c:pt>
                <c:pt idx="2875">
                  <c:v>2.7222185841955238E-2</c:v>
                </c:pt>
                <c:pt idx="2876">
                  <c:v>2.7221873126268559E-2</c:v>
                </c:pt>
                <c:pt idx="2877">
                  <c:v>2.7219689930211288E-2</c:v>
                </c:pt>
                <c:pt idx="2878">
                  <c:v>2.7218456315987183E-2</c:v>
                </c:pt>
                <c:pt idx="2879">
                  <c:v>2.7217232262888302E-2</c:v>
                </c:pt>
                <c:pt idx="2880">
                  <c:v>2.7216017770888001E-2</c:v>
                </c:pt>
                <c:pt idx="2881">
                  <c:v>2.7214812840039571E-2</c:v>
                </c:pt>
                <c:pt idx="2882">
                  <c:v>2.7213617470236429E-2</c:v>
                </c:pt>
                <c:pt idx="2883">
                  <c:v>2.7212431661531866E-2</c:v>
                </c:pt>
                <c:pt idx="2884">
                  <c:v>2.7211255413952529E-2</c:v>
                </c:pt>
                <c:pt idx="2885">
                  <c:v>2.7210088727498416E-2</c:v>
                </c:pt>
                <c:pt idx="2886">
                  <c:v>2.7208931602142883E-2</c:v>
                </c:pt>
                <c:pt idx="2887">
                  <c:v>2.7207784037912575E-2</c:v>
                </c:pt>
                <c:pt idx="2888">
                  <c:v>2.7206646034780846E-2</c:v>
                </c:pt>
                <c:pt idx="2889">
                  <c:v>2.7206465327112017E-2</c:v>
                </c:pt>
                <c:pt idx="2890">
                  <c:v>2.7205347044605421E-2</c:v>
                </c:pt>
                <c:pt idx="2891">
                  <c:v>2.7203289391950491E-2</c:v>
                </c:pt>
                <c:pt idx="2892">
                  <c:v>2.7202189633213081E-2</c:v>
                </c:pt>
                <c:pt idx="2893">
                  <c:v>2.7201099435600895E-2</c:v>
                </c:pt>
                <c:pt idx="2894">
                  <c:v>2.7200018799060643E-2</c:v>
                </c:pt>
                <c:pt idx="2895">
                  <c:v>2.7199899059582311E-2</c:v>
                </c:pt>
                <c:pt idx="2896">
                  <c:v>2.719788620932917E-2</c:v>
                </c:pt>
                <c:pt idx="2897">
                  <c:v>2.7196834256137947E-2</c:v>
                </c:pt>
                <c:pt idx="2898">
                  <c:v>2.7195791864018659E-2</c:v>
                </c:pt>
                <c:pt idx="2899">
                  <c:v>2.719475903299795E-2</c:v>
                </c:pt>
                <c:pt idx="2900">
                  <c:v>2.7194690120242448E-2</c:v>
                </c:pt>
                <c:pt idx="2901">
                  <c:v>2.7192722054305563E-2</c:v>
                </c:pt>
                <c:pt idx="2902">
                  <c:v>2.7191717906607238E-2</c:v>
                </c:pt>
                <c:pt idx="2903">
                  <c:v>2.7190723319954202E-2</c:v>
                </c:pt>
                <c:pt idx="2904">
                  <c:v>2.7189738294506327E-2</c:v>
                </c:pt>
                <c:pt idx="2905">
                  <c:v>2.7188762830103741E-2</c:v>
                </c:pt>
                <c:pt idx="2906">
                  <c:v>2.7187796926773089E-2</c:v>
                </c:pt>
                <c:pt idx="2907">
                  <c:v>2.7185474877673421E-2</c:v>
                </c:pt>
                <c:pt idx="2908">
                  <c:v>2.7183572304494419E-2</c:v>
                </c:pt>
                <c:pt idx="2909">
                  <c:v>2.7182637957414713E-2</c:v>
                </c:pt>
                <c:pt idx="2910">
                  <c:v>2.7181581837822932E-2</c:v>
                </c:pt>
                <c:pt idx="2911">
                  <c:v>2.7180797942074619E-2</c:v>
                </c:pt>
                <c:pt idx="2912">
                  <c:v>2.7179892273814232E-2</c:v>
                </c:pt>
                <c:pt idx="2913">
                  <c:v>2.7178996165426739E-2</c:v>
                </c:pt>
                <c:pt idx="2914">
                  <c:v>2.7177983747037615E-2</c:v>
                </c:pt>
                <c:pt idx="2915">
                  <c:v>2.7177232627151326E-2</c:v>
                </c:pt>
                <c:pt idx="2916">
                  <c:v>2.7176365197663088E-2</c:v>
                </c:pt>
                <c:pt idx="2917">
                  <c:v>2.7175507327648063E-2</c:v>
                </c:pt>
                <c:pt idx="2918">
                  <c:v>2.7174659017425995E-2</c:v>
                </c:pt>
                <c:pt idx="2919">
                  <c:v>2.717382026667714E-2</c:v>
                </c:pt>
                <c:pt idx="2920">
                  <c:v>2.7172991075721242E-2</c:v>
                </c:pt>
                <c:pt idx="2921">
                  <c:v>2.7171939019838831E-2</c:v>
                </c:pt>
                <c:pt idx="2922">
                  <c:v>2.7171361372708702E-2</c:v>
                </c:pt>
                <c:pt idx="2923">
                  <c:v>2.717056086065206E-2</c:v>
                </c:pt>
                <c:pt idx="2924">
                  <c:v>2.7169769908308439E-2</c:v>
                </c:pt>
                <c:pt idx="2925">
                  <c:v>2.7168877668426461E-2</c:v>
                </c:pt>
                <c:pt idx="2926">
                  <c:v>2.7168216682440516E-2</c:v>
                </c:pt>
                <c:pt idx="2927">
                  <c:v>2.716745440899615E-2</c:v>
                </c:pt>
                <c:pt idx="2928">
                  <c:v>2.7166594945056133E-2</c:v>
                </c:pt>
                <c:pt idx="2929">
                  <c:v>2.7165958541006674E-2</c:v>
                </c:pt>
                <c:pt idx="2930">
                  <c:v>2.71652249465415E-2</c:v>
                </c:pt>
                <c:pt idx="2931">
                  <c:v>2.7164500911789347E-2</c:v>
                </c:pt>
                <c:pt idx="2932">
                  <c:v>2.7163786436670279E-2</c:v>
                </c:pt>
                <c:pt idx="2933">
                  <c:v>2.7163081521024424E-2</c:v>
                </c:pt>
                <c:pt idx="2934">
                  <c:v>2.7162386165171526E-2</c:v>
                </c:pt>
                <c:pt idx="2935">
                  <c:v>2.7161700368951713E-2</c:v>
                </c:pt>
                <c:pt idx="2936">
                  <c:v>2.7161024132364986E-2</c:v>
                </c:pt>
                <c:pt idx="2937">
                  <c:v>2.7160357455331408E-2</c:v>
                </c:pt>
                <c:pt idx="2938">
                  <c:v>2.7159700338090786E-2</c:v>
                </c:pt>
                <c:pt idx="2939">
                  <c:v>2.7159052780403314E-2</c:v>
                </c:pt>
                <c:pt idx="2940">
                  <c:v>2.7158414782428864E-2</c:v>
                </c:pt>
                <c:pt idx="2941">
                  <c:v>2.7157697347517384E-2</c:v>
                </c:pt>
                <c:pt idx="2942">
                  <c:v>2.7157079834436715E-2</c:v>
                </c:pt>
                <c:pt idx="2943">
                  <c:v>2.7156558146304022E-2</c:v>
                </c:pt>
                <c:pt idx="2944">
                  <c:v>2.7155958386861911E-2</c:v>
                </c:pt>
                <c:pt idx="2945">
                  <c:v>2.7155368187132822E-2</c:v>
                </c:pt>
                <c:pt idx="2946">
                  <c:v>2.7154787547116754E-2</c:v>
                </c:pt>
                <c:pt idx="2947">
                  <c:v>2.7154216466573899E-2</c:v>
                </c:pt>
                <c:pt idx="2948">
                  <c:v>2.715357550896691E-2</c:v>
                </c:pt>
                <c:pt idx="2949">
                  <c:v>2.7153102984707189E-2</c:v>
                </c:pt>
                <c:pt idx="2950">
                  <c:v>2.7152560583303398E-2</c:v>
                </c:pt>
                <c:pt idx="2951">
                  <c:v>2.7152027741212947E-2</c:v>
                </c:pt>
                <c:pt idx="2952">
                  <c:v>2.7152491363913178E-2</c:v>
                </c:pt>
                <c:pt idx="2953">
                  <c:v>2.7150990736490854E-2</c:v>
                </c:pt>
                <c:pt idx="2954">
                  <c:v>2.7150486573619403E-2</c:v>
                </c:pt>
                <c:pt idx="2955">
                  <c:v>2.7149991970301102E-2</c:v>
                </c:pt>
                <c:pt idx="2956">
                  <c:v>2.7149506926695821E-2</c:v>
                </c:pt>
                <c:pt idx="2957">
                  <c:v>2.7149031442803562E-2</c:v>
                </c:pt>
                <c:pt idx="2958">
                  <c:v>2.7148565518384515E-2</c:v>
                </c:pt>
                <c:pt idx="2959">
                  <c:v>2.7148972134125593E-2</c:v>
                </c:pt>
                <c:pt idx="2960">
                  <c:v>2.7147536446037179E-2</c:v>
                </c:pt>
                <c:pt idx="2961">
                  <c:v>2.7147101931932482E-2</c:v>
                </c:pt>
                <c:pt idx="2962">
                  <c:v>2.7146676977620743E-2</c:v>
                </c:pt>
                <c:pt idx="2963">
                  <c:v>2.7146261582862152E-2</c:v>
                </c:pt>
                <c:pt idx="2964">
                  <c:v>2.7145855747816583E-2</c:v>
                </c:pt>
                <c:pt idx="2965">
                  <c:v>2.7145459472244227E-2</c:v>
                </c:pt>
                <c:pt idx="2966">
                  <c:v>2.7145072756544764E-2</c:v>
                </c:pt>
                <c:pt idx="2967">
                  <c:v>2.714469560039845E-2</c:v>
                </c:pt>
                <c:pt idx="2968">
                  <c:v>2.7144328003805285E-2</c:v>
                </c:pt>
                <c:pt idx="2969">
                  <c:v>2.7143969967005077E-2</c:v>
                </c:pt>
                <c:pt idx="2970">
                  <c:v>2.7143621489837955E-2</c:v>
                </c:pt>
                <c:pt idx="2971">
                  <c:v>2.7143282572223981E-2</c:v>
                </c:pt>
                <c:pt idx="2972">
                  <c:v>2.7142906943575795E-2</c:v>
                </c:pt>
                <c:pt idx="2973">
                  <c:v>2.7142588510935539E-2</c:v>
                </c:pt>
                <c:pt idx="2974">
                  <c:v>2.7142279637928368E-2</c:v>
                </c:pt>
                <c:pt idx="2975">
                  <c:v>2.7141980324714154E-2</c:v>
                </c:pt>
                <c:pt idx="2976">
                  <c:v>2.714169057105309E-2</c:v>
                </c:pt>
                <c:pt idx="2977">
                  <c:v>2.7141410376945174E-2</c:v>
                </c:pt>
                <c:pt idx="2978">
                  <c:v>2.7141139742630216E-2</c:v>
                </c:pt>
                <c:pt idx="2979">
                  <c:v>2.7140878667948343E-2</c:v>
                </c:pt>
                <c:pt idx="2980">
                  <c:v>2.7140627152899555E-2</c:v>
                </c:pt>
                <c:pt idx="2981">
                  <c:v>2.7140385197403916E-2</c:v>
                </c:pt>
                <c:pt idx="2982">
                  <c:v>2.7140152801621298E-2</c:v>
                </c:pt>
                <c:pt idx="2983">
                  <c:v>2.7139929965471765E-2</c:v>
                </c:pt>
                <c:pt idx="2984">
                  <c:v>2.7139716689035254E-2</c:v>
                </c:pt>
                <c:pt idx="2985">
                  <c:v>2.714253980047987E-2</c:v>
                </c:pt>
                <c:pt idx="2986">
                  <c:v>2.713931881498155E-2</c:v>
                </c:pt>
                <c:pt idx="2987">
                  <c:v>2.7139134217604166E-2</c:v>
                </c:pt>
                <c:pt idx="2988">
                  <c:v>2.7138959179620059E-2</c:v>
                </c:pt>
                <c:pt idx="2989">
                  <c:v>2.7138793701428909E-2</c:v>
                </c:pt>
                <c:pt idx="2990">
                  <c:v>2.7138637782870845E-2</c:v>
                </c:pt>
                <c:pt idx="2991">
                  <c:v>2.7138491423785993E-2</c:v>
                </c:pt>
                <c:pt idx="2992">
                  <c:v>2.7138354624494099E-2</c:v>
                </c:pt>
                <c:pt idx="2993">
                  <c:v>2.7138227384915226E-2</c:v>
                </c:pt>
                <c:pt idx="2994">
                  <c:v>2.7138109704809565E-2</c:v>
                </c:pt>
                <c:pt idx="2995">
                  <c:v>2.7138001584496863E-2</c:v>
                </c:pt>
                <c:pt idx="2996">
                  <c:v>2.7137903023817245E-2</c:v>
                </c:pt>
                <c:pt idx="2997">
                  <c:v>2.7137814022850648E-2</c:v>
                </c:pt>
                <c:pt idx="2998">
                  <c:v>2.7137734581357265E-2</c:v>
                </c:pt>
                <c:pt idx="2999">
                  <c:v>2.7137664699496966E-2</c:v>
                </c:pt>
                <c:pt idx="3000">
                  <c:v>2.7137604377509561E-2</c:v>
                </c:pt>
                <c:pt idx="3001">
                  <c:v>2.7137553615075305E-2</c:v>
                </c:pt>
                <c:pt idx="3002">
                  <c:v>2.7137512412114262E-2</c:v>
                </c:pt>
                <c:pt idx="3003">
                  <c:v>2.7137480768946176E-2</c:v>
                </c:pt>
                <c:pt idx="3004">
                  <c:v>2.7137458685571048E-2</c:v>
                </c:pt>
                <c:pt idx="3005">
                  <c:v>2.7137446161669132E-2</c:v>
                </c:pt>
                <c:pt idx="3006">
                  <c:v>2.7139489891840896E-2</c:v>
                </c:pt>
                <c:pt idx="3007">
                  <c:v>2.7137449792764556E-2</c:v>
                </c:pt>
                <c:pt idx="3008">
                  <c:v>2.7137465947921768E-2</c:v>
                </c:pt>
                <c:pt idx="3009">
                  <c:v>2.7137491662552193E-2</c:v>
                </c:pt>
                <c:pt idx="3010">
                  <c:v>2.7141627464189355E-2</c:v>
                </c:pt>
                <c:pt idx="3011">
                  <c:v>2.714063715274051E-2</c:v>
                </c:pt>
                <c:pt idx="3012">
                  <c:v>2.7137596071353798E-2</c:v>
                </c:pt>
                <c:pt idx="3013">
                  <c:v>2.7137631142979401E-2</c:v>
                </c:pt>
                <c:pt idx="3014">
                  <c:v>2.71376661469791E-2</c:v>
                </c:pt>
                <c:pt idx="3015">
                  <c:v>2.7137701083592702E-2</c:v>
                </c:pt>
                <c:pt idx="3016">
                  <c:v>2.7137735952420527E-2</c:v>
                </c:pt>
                <c:pt idx="3017">
                  <c:v>2.7137770753702384E-2</c:v>
                </c:pt>
                <c:pt idx="3018">
                  <c:v>2.7137805487518207E-2</c:v>
                </c:pt>
                <c:pt idx="3019">
                  <c:v>2.7137840153708126E-2</c:v>
                </c:pt>
                <c:pt idx="3020">
                  <c:v>2.713787475227214E-2</c:v>
                </c:pt>
                <c:pt idx="3021">
                  <c:v>2.7137909283290185E-2</c:v>
                </c:pt>
                <c:pt idx="3022">
                  <c:v>2.7137943746762261E-2</c:v>
                </c:pt>
                <c:pt idx="3023">
                  <c:v>2.7137978142688368E-2</c:v>
                </c:pt>
                <c:pt idx="3024">
                  <c:v>2.7138012470908635E-2</c:v>
                </c:pt>
                <c:pt idx="3025">
                  <c:v>2.7142148337933492E-2</c:v>
                </c:pt>
                <c:pt idx="3026">
                  <c:v>2.7138080924871133E-2</c:v>
                </c:pt>
                <c:pt idx="3027">
                  <c:v>2.7138115050453493E-2</c:v>
                </c:pt>
                <c:pt idx="3028">
                  <c:v>2.7138149108330012E-2</c:v>
                </c:pt>
                <c:pt idx="3029">
                  <c:v>2.713818309890037E-2</c:v>
                </c:pt>
                <c:pt idx="3030">
                  <c:v>2.7138217021684952E-2</c:v>
                </c:pt>
                <c:pt idx="3031">
                  <c:v>2.7138250876923564E-2</c:v>
                </c:pt>
                <c:pt idx="3032">
                  <c:v>2.7138284664536272E-2</c:v>
                </c:pt>
                <c:pt idx="3033">
                  <c:v>2.7138318384682947E-2</c:v>
                </c:pt>
                <c:pt idx="3034">
                  <c:v>2.7138352037363589E-2</c:v>
                </c:pt>
                <c:pt idx="3035">
                  <c:v>2.7138385622258454E-2</c:v>
                </c:pt>
                <c:pt idx="3036">
                  <c:v>2.713841913960735E-2</c:v>
                </c:pt>
                <c:pt idx="3037">
                  <c:v>2.713845258957015E-2</c:v>
                </c:pt>
                <c:pt idx="3038">
                  <c:v>2.7138485971667237E-2</c:v>
                </c:pt>
                <c:pt idx="3039">
                  <c:v>2.7138519286378227E-2</c:v>
                </c:pt>
                <c:pt idx="3040">
                  <c:v>2.7138552533463312E-2</c:v>
                </c:pt>
                <c:pt idx="3041">
                  <c:v>2.7138585713082364E-2</c:v>
                </c:pt>
                <c:pt idx="3042">
                  <c:v>2.7138618824995575E-2</c:v>
                </c:pt>
                <c:pt idx="3043">
                  <c:v>2.7138651869362818E-2</c:v>
                </c:pt>
                <c:pt idx="3044">
                  <c:v>2.7138684846184091E-2</c:v>
                </c:pt>
                <c:pt idx="3045">
                  <c:v>2.713871775537946E-2</c:v>
                </c:pt>
                <c:pt idx="3046">
                  <c:v>2.7138750596948924E-2</c:v>
                </c:pt>
                <c:pt idx="3047">
                  <c:v>2.7138783371132291E-2</c:v>
                </c:pt>
                <c:pt idx="3048">
                  <c:v>2.7138816077609818E-2</c:v>
                </c:pt>
                <c:pt idx="3049">
                  <c:v>2.7138848716461439E-2</c:v>
                </c:pt>
                <c:pt idx="3050">
                  <c:v>2.7138881287767092E-2</c:v>
                </c:pt>
                <c:pt idx="3051">
                  <c:v>2.7138913791606711E-2</c:v>
                </c:pt>
                <c:pt idx="3052">
                  <c:v>2.7138946227820426E-2</c:v>
                </c:pt>
                <c:pt idx="3053">
                  <c:v>2.71389785963283E-2</c:v>
                </c:pt>
                <c:pt idx="3054">
                  <c:v>2.7139010897530014E-2</c:v>
                </c:pt>
                <c:pt idx="3055">
                  <c:v>2.713904313094595E-2</c:v>
                </c:pt>
                <c:pt idx="3056">
                  <c:v>2.7141130442016603E-2</c:v>
                </c:pt>
                <c:pt idx="3057">
                  <c:v>2.7139107394980044E-2</c:v>
                </c:pt>
                <c:pt idx="3058">
                  <c:v>2.7141194542128488E-2</c:v>
                </c:pt>
                <c:pt idx="3059">
                  <c:v>2.7139171389070071E-2</c:v>
                </c:pt>
                <c:pt idx="3060">
                  <c:v>2.7139203284596292E-2</c:v>
                </c:pt>
                <c:pt idx="3061">
                  <c:v>2.7139235112576543E-2</c:v>
                </c:pt>
                <c:pt idx="3062">
                  <c:v>2.714439357587306E-2</c:v>
                </c:pt>
                <c:pt idx="3063">
                  <c:v>2.7139321162303887E-2</c:v>
                </c:pt>
                <c:pt idx="3064">
                  <c:v>2.7141385220348369E-2</c:v>
                </c:pt>
                <c:pt idx="3065">
                  <c:v>2.7142442096395047E-2</c:v>
                </c:pt>
                <c:pt idx="3066">
                  <c:v>2.7141448239111909E-2</c:v>
                </c:pt>
                <c:pt idx="3067">
                  <c:v>2.7141479647081468E-2</c:v>
                </c:pt>
                <c:pt idx="3068">
                  <c:v>2.7141510987478412E-2</c:v>
                </c:pt>
                <c:pt idx="3069">
                  <c:v>2.7141542260302742E-2</c:v>
                </c:pt>
                <c:pt idx="3070">
                  <c:v>2.7142598786076277E-2</c:v>
                </c:pt>
                <c:pt idx="3071">
                  <c:v>2.7141604603206915E-2</c:v>
                </c:pt>
                <c:pt idx="3072">
                  <c:v>2.7141635673206821E-2</c:v>
                </c:pt>
                <c:pt idx="3073">
                  <c:v>2.7141666675740694E-2</c:v>
                </c:pt>
                <c:pt idx="3074">
                  <c:v>2.7141697610595372E-2</c:v>
                </c:pt>
                <c:pt idx="3075">
                  <c:v>2.7141728477904081E-2</c:v>
                </c:pt>
                <c:pt idx="3076">
                  <c:v>2.7139726392713115E-2</c:v>
                </c:pt>
                <c:pt idx="3077">
                  <c:v>2.7141790009750366E-2</c:v>
                </c:pt>
                <c:pt idx="3078">
                  <c:v>2.7141820674287942E-2</c:v>
                </c:pt>
                <c:pt idx="3079">
                  <c:v>2.7141851271252904E-2</c:v>
                </c:pt>
                <c:pt idx="3080">
                  <c:v>2.7142907096133762E-2</c:v>
                </c:pt>
                <c:pt idx="3081">
                  <c:v>2.7141912262438339E-2</c:v>
                </c:pt>
                <c:pt idx="3082">
                  <c:v>2.7141942656658813E-2</c:v>
                </c:pt>
                <c:pt idx="3083">
                  <c:v>2.7141972983226736E-2</c:v>
                </c:pt>
                <c:pt idx="3084">
                  <c:v>2.7143028527618629E-2</c:v>
                </c:pt>
                <c:pt idx="3085">
                  <c:v>2.7142033433724677E-2</c:v>
                </c:pt>
                <c:pt idx="3086">
                  <c:v>2.7142063557574758E-2</c:v>
                </c:pt>
                <c:pt idx="3087">
                  <c:v>2.714209361387887E-2</c:v>
                </c:pt>
                <c:pt idx="3088">
                  <c:v>2.7142123602557078E-2</c:v>
                </c:pt>
                <c:pt idx="3089">
                  <c:v>2.7143178796216194E-2</c:v>
                </c:pt>
                <c:pt idx="3090">
                  <c:v>2.7142183377169005E-2</c:v>
                </c:pt>
                <c:pt idx="3091">
                  <c:v>2.7142213163102724E-2</c:v>
                </c:pt>
                <c:pt idx="3092">
                  <c:v>2.7142242881490475E-2</c:v>
                </c:pt>
                <c:pt idx="3093">
                  <c:v>2.7142272532225675E-2</c:v>
                </c:pt>
                <c:pt idx="3094">
                  <c:v>2.7142302115414907E-2</c:v>
                </c:pt>
                <c:pt idx="3095">
                  <c:v>2.7142331631004879E-2</c:v>
                </c:pt>
                <c:pt idx="3096">
                  <c:v>2.7142361079022237E-2</c:v>
                </c:pt>
                <c:pt idx="3097">
                  <c:v>2.7143415711223806E-2</c:v>
                </c:pt>
                <c:pt idx="3098">
                  <c:v>2.7143445021418078E-2</c:v>
                </c:pt>
                <c:pt idx="3099">
                  <c:v>2.7142449017505399E-2</c:v>
                </c:pt>
                <c:pt idx="3100">
                  <c:v>2.7142478195152364E-2</c:v>
                </c:pt>
                <c:pt idx="3101">
                  <c:v>2.7142507305253361E-2</c:v>
                </c:pt>
                <c:pt idx="3102">
                  <c:v>2.7142536347755097E-2</c:v>
                </c:pt>
                <c:pt idx="3103">
                  <c:v>2.7143590558680319E-2</c:v>
                </c:pt>
                <c:pt idx="3104">
                  <c:v>2.7142594230014083E-2</c:v>
                </c:pt>
                <c:pt idx="3105">
                  <c:v>2.7142623069718042E-2</c:v>
                </c:pt>
                <c:pt idx="3106">
                  <c:v>2.7142651841849386E-2</c:v>
                </c:pt>
                <c:pt idx="3107">
                  <c:v>2.7142680546434761E-2</c:v>
                </c:pt>
                <c:pt idx="3108">
                  <c:v>2.7140671146428375E-2</c:v>
                </c:pt>
                <c:pt idx="3109">
                  <c:v>2.7142737752834378E-2</c:v>
                </c:pt>
                <c:pt idx="3110">
                  <c:v>2.7142766254621975E-2</c:v>
                </c:pt>
                <c:pt idx="3111">
                  <c:v>2.7142794688863603E-2</c:v>
                </c:pt>
                <c:pt idx="3112">
                  <c:v>2.7142823055452681E-2</c:v>
                </c:pt>
                <c:pt idx="3113">
                  <c:v>2.714285135454908E-2</c:v>
                </c:pt>
                <c:pt idx="3114">
                  <c:v>2.7144930050425842E-2</c:v>
                </c:pt>
                <c:pt idx="3115">
                  <c:v>2.7143932953772598E-2</c:v>
                </c:pt>
                <c:pt idx="3116">
                  <c:v>2.7142935846162786E-2</c:v>
                </c:pt>
                <c:pt idx="3117">
                  <c:v>2.714398907334159E-2</c:v>
                </c:pt>
                <c:pt idx="3118">
                  <c:v>2.7142991835988894E-2</c:v>
                </c:pt>
                <c:pt idx="3119">
                  <c:v>2.7143019729543028E-2</c:v>
                </c:pt>
                <c:pt idx="3120">
                  <c:v>2.7143047555497901E-2</c:v>
                </c:pt>
                <c:pt idx="3121">
                  <c:v>2.7143075313853515E-2</c:v>
                </c:pt>
                <c:pt idx="3122">
                  <c:v>2.7144128189460215E-2</c:v>
                </c:pt>
                <c:pt idx="3123">
                  <c:v>2.7143130627820256E-2</c:v>
                </c:pt>
                <c:pt idx="3124">
                  <c:v>2.7143158183404736E-2</c:v>
                </c:pt>
                <c:pt idx="3125">
                  <c:v>2.7143185671469894E-2</c:v>
                </c:pt>
                <c:pt idx="3126">
                  <c:v>2.7143213091909146E-2</c:v>
                </c:pt>
                <c:pt idx="3127">
                  <c:v>2.7143240444749139E-2</c:v>
                </c:pt>
                <c:pt idx="3128">
                  <c:v>2.7143267730043164E-2</c:v>
                </c:pt>
                <c:pt idx="3129">
                  <c:v>2.7143294947711283E-2</c:v>
                </c:pt>
                <c:pt idx="3130">
                  <c:v>2.7143322097806788E-2</c:v>
                </c:pt>
                <c:pt idx="3131">
                  <c:v>2.7141314462788557E-2</c:v>
                </c:pt>
                <c:pt idx="3132">
                  <c:v>2.7143376195226665E-2</c:v>
                </c:pt>
                <c:pt idx="3133">
                  <c:v>2.7144428296939083E-2</c:v>
                </c:pt>
                <c:pt idx="3134">
                  <c:v>2.7143430022356085E-2</c:v>
                </c:pt>
                <c:pt idx="3135">
                  <c:v>2.7143456834535229E-2</c:v>
                </c:pt>
                <c:pt idx="3136">
                  <c:v>2.7144508725003291E-2</c:v>
                </c:pt>
                <c:pt idx="3137">
                  <c:v>2.7143510256069092E-2</c:v>
                </c:pt>
                <c:pt idx="3138">
                  <c:v>2.7143536865477103E-2</c:v>
                </c:pt>
                <c:pt idx="3139">
                  <c:v>2.7143563407339144E-2</c:v>
                </c:pt>
                <c:pt idx="3140">
                  <c:v>2.7143589881575281E-2</c:v>
                </c:pt>
                <c:pt idx="3141">
                  <c:v>2.7143616288212158E-2</c:v>
                </c:pt>
                <c:pt idx="3142">
                  <c:v>2.7143642627276421E-2</c:v>
                </c:pt>
                <c:pt idx="3143">
                  <c:v>2.714366889876807E-2</c:v>
                </c:pt>
                <c:pt idx="3144">
                  <c:v>2.7143695102660459E-2</c:v>
                </c:pt>
                <c:pt idx="3145">
                  <c:v>2.7143721238980234E-2</c:v>
                </c:pt>
                <c:pt idx="3146">
                  <c:v>2.7143747307727395E-2</c:v>
                </c:pt>
                <c:pt idx="3147">
                  <c:v>2.7143773308875296E-2</c:v>
                </c:pt>
                <c:pt idx="3148">
                  <c:v>2.7143799242370648E-2</c:v>
                </c:pt>
                <c:pt idx="3149">
                  <c:v>2.7144850217257765E-2</c:v>
                </c:pt>
                <c:pt idx="3150">
                  <c:v>2.7144876012803465E-2</c:v>
                </c:pt>
                <c:pt idx="3151">
                  <c:v>2.7143876637580888E-2</c:v>
                </c:pt>
                <c:pt idx="3152">
                  <c:v>2.7143902300785783E-2</c:v>
                </c:pt>
                <c:pt idx="3153">
                  <c:v>2.7143927896391418E-2</c:v>
                </c:pt>
                <c:pt idx="3154">
                  <c:v>2.7143953424424438E-2</c:v>
                </c:pt>
                <c:pt idx="3155">
                  <c:v>2.7145003976423165E-2</c:v>
                </c:pt>
                <c:pt idx="3156">
                  <c:v>2.7144004277799283E-2</c:v>
                </c:pt>
                <c:pt idx="3157">
                  <c:v>2.7144029603087816E-2</c:v>
                </c:pt>
                <c:pt idx="3158">
                  <c:v>2.7144054860777089E-2</c:v>
                </c:pt>
                <c:pt idx="3159">
                  <c:v>2.7144080050867103E-2</c:v>
                </c:pt>
                <c:pt idx="3160">
                  <c:v>2.7145130250294525E-2</c:v>
                </c:pt>
                <c:pt idx="3161">
                  <c:v>2.7144130228355934E-2</c:v>
                </c:pt>
                <c:pt idx="3162">
                  <c:v>2.7144155215728105E-2</c:v>
                </c:pt>
                <c:pt idx="3163">
                  <c:v>2.7144180135474372E-2</c:v>
                </c:pt>
                <c:pt idx="3164">
                  <c:v>2.7144204987648024E-2</c:v>
                </c:pt>
                <c:pt idx="3165">
                  <c:v>2.7144229772275708E-2</c:v>
                </c:pt>
                <c:pt idx="3166">
                  <c:v>2.7144254489277486E-2</c:v>
                </c:pt>
                <c:pt idx="3167">
                  <c:v>2.7143264678337609E-2</c:v>
                </c:pt>
                <c:pt idx="3168">
                  <c:v>2.7142264284769624E-2</c:v>
                </c:pt>
                <c:pt idx="3169">
                  <c:v>2.7142288775978685E-2</c:v>
                </c:pt>
                <c:pt idx="3170">
                  <c:v>2.7142316683175238E-2</c:v>
                </c:pt>
                <c:pt idx="3171">
                  <c:v>2.7142337555599028E-2</c:v>
                </c:pt>
                <c:pt idx="3172">
                  <c:v>2.7142361844330054E-2</c:v>
                </c:pt>
                <c:pt idx="3173">
                  <c:v>2.7142386065195367E-2</c:v>
                </c:pt>
                <c:pt idx="3174">
                  <c:v>2.714241366359893E-2</c:v>
                </c:pt>
                <c:pt idx="3175">
                  <c:v>2.7142434304288088E-2</c:v>
                </c:pt>
                <c:pt idx="3176">
                  <c:v>2.7142458322675367E-2</c:v>
                </c:pt>
                <c:pt idx="3177">
                  <c:v>2.7142482273276869E-2</c:v>
                </c:pt>
                <c:pt idx="3178">
                  <c:v>2.7142506156332402E-2</c:v>
                </c:pt>
                <c:pt idx="3179">
                  <c:v>2.7142529971921903E-2</c:v>
                </c:pt>
                <c:pt idx="3180">
                  <c:v>2.7142553719805562E-2</c:v>
                </c:pt>
                <c:pt idx="3181">
                  <c:v>2.7142577400063317E-2</c:v>
                </c:pt>
                <c:pt idx="3182">
                  <c:v>2.714260774698829E-2</c:v>
                </c:pt>
                <c:pt idx="3183">
                  <c:v>2.7142624558180728E-2</c:v>
                </c:pt>
                <c:pt idx="3184">
                  <c:v>2.714264803572064E-2</c:v>
                </c:pt>
                <c:pt idx="3185">
                  <c:v>2.7142674784563781E-2</c:v>
                </c:pt>
                <c:pt idx="3186">
                  <c:v>2.714269478832243E-2</c:v>
                </c:pt>
                <c:pt idx="3187">
                  <c:v>2.7142718063224436E-2</c:v>
                </c:pt>
                <c:pt idx="3188">
                  <c:v>2.7142744580332945E-2</c:v>
                </c:pt>
                <c:pt idx="3189">
                  <c:v>2.7142764410230669E-2</c:v>
                </c:pt>
                <c:pt idx="3190">
                  <c:v>2.7142787482414832E-2</c:v>
                </c:pt>
                <c:pt idx="3191">
                  <c:v>2.7142810487053026E-2</c:v>
                </c:pt>
                <c:pt idx="3192">
                  <c:v>2.7142833423905444E-2</c:v>
                </c:pt>
                <c:pt idx="3193">
                  <c:v>2.7142856293371764E-2</c:v>
                </c:pt>
                <c:pt idx="3194">
                  <c:v>2.7142879095372052E-2</c:v>
                </c:pt>
                <c:pt idx="3195">
                  <c:v>2.7142901829666499E-2</c:v>
                </c:pt>
                <c:pt idx="3196">
                  <c:v>2.7142924496335041E-2</c:v>
                </c:pt>
                <c:pt idx="3197">
                  <c:v>2.7142947095537551E-2</c:v>
                </c:pt>
                <c:pt idx="3198">
                  <c:v>2.7142969627114155E-2</c:v>
                </c:pt>
                <c:pt idx="3199">
                  <c:v>2.7142992090984919E-2</c:v>
                </c:pt>
                <c:pt idx="3200">
                  <c:v>2.714301448738965E-2</c:v>
                </c:pt>
                <c:pt idx="3201">
                  <c:v>2.7143040000501273E-2</c:v>
                </c:pt>
                <c:pt idx="3202">
                  <c:v>2.7143062252221739E-2</c:v>
                </c:pt>
                <c:pt idx="3203">
                  <c:v>2.7143081271328029E-2</c:v>
                </c:pt>
                <c:pt idx="3204">
                  <c:v>2.7143103397468948E-2</c:v>
                </c:pt>
                <c:pt idx="3205">
                  <c:v>2.7143125455983963E-2</c:v>
                </c:pt>
                <c:pt idx="3206">
                  <c:v>2.7143147446873073E-2</c:v>
                </c:pt>
                <c:pt idx="3207">
                  <c:v>2.7143169370216214E-2</c:v>
                </c:pt>
                <c:pt idx="3208">
                  <c:v>2.7143194342800214E-2</c:v>
                </c:pt>
                <c:pt idx="3209">
                  <c:v>2.7143213014424461E-2</c:v>
                </c:pt>
                <c:pt idx="3210">
                  <c:v>2.7143234734969823E-2</c:v>
                </c:pt>
                <c:pt idx="3211">
                  <c:v>2.7143256388049153E-2</c:v>
                </c:pt>
                <c:pt idx="3212">
                  <c:v>2.7143281051600354E-2</c:v>
                </c:pt>
                <c:pt idx="3213">
                  <c:v>2.7143299491569906E-2</c:v>
                </c:pt>
                <c:pt idx="3214">
                  <c:v>2.714332094177152E-2</c:v>
                </c:pt>
                <c:pt idx="3215">
                  <c:v>2.7143342324666975E-2</c:v>
                </c:pt>
                <c:pt idx="3216">
                  <c:v>2.7143363639936524E-2</c:v>
                </c:pt>
                <c:pt idx="3217">
                  <c:v>2.7143384887580169E-2</c:v>
                </c:pt>
                <c:pt idx="3218">
                  <c:v>2.7143406067517972E-2</c:v>
                </c:pt>
                <c:pt idx="3219">
                  <c:v>2.714445498115392E-2</c:v>
                </c:pt>
                <c:pt idx="3220">
                  <c:v>2.7143451225875026E-2</c:v>
                </c:pt>
                <c:pt idx="3221">
                  <c:v>2.7143472193582596E-2</c:v>
                </c:pt>
                <c:pt idx="3222">
                  <c:v>2.7143493093744198E-2</c:v>
                </c:pt>
                <c:pt idx="3223">
                  <c:v>2.7143513926120022E-2</c:v>
                </c:pt>
                <c:pt idx="3224">
                  <c:v>2.7143534691189686E-2</c:v>
                </c:pt>
                <c:pt idx="3225">
                  <c:v>2.7143555388553509E-2</c:v>
                </c:pt>
                <c:pt idx="3226">
                  <c:v>2.7143576018371363E-2</c:v>
                </c:pt>
                <c:pt idx="3227">
                  <c:v>2.7143596580563312E-2</c:v>
                </c:pt>
                <c:pt idx="3228">
                  <c:v>2.7143617075289228E-2</c:v>
                </c:pt>
                <c:pt idx="3229">
                  <c:v>2.714363750238924E-2</c:v>
                </c:pt>
                <c:pt idx="3230">
                  <c:v>2.7143657861863346E-2</c:v>
                </c:pt>
                <c:pt idx="3231">
                  <c:v>2.7143678153791484E-2</c:v>
                </c:pt>
                <c:pt idx="3232">
                  <c:v>2.7143704144121372E-2</c:v>
                </c:pt>
                <c:pt idx="3233">
                  <c:v>2.714372428153311E-2</c:v>
                </c:pt>
                <c:pt idx="3234">
                  <c:v>2.714374435139888E-2</c:v>
                </c:pt>
                <c:pt idx="3235">
                  <c:v>2.7143764353798616E-2</c:v>
                </c:pt>
                <c:pt idx="3236">
                  <c:v>2.7143784288412576E-2</c:v>
                </c:pt>
                <c:pt idx="3237">
                  <c:v>2.7143804155640439E-2</c:v>
                </c:pt>
                <c:pt idx="3238">
                  <c:v>2.714382395516246E-2</c:v>
                </c:pt>
                <c:pt idx="3239">
                  <c:v>2.7143843687298386E-2</c:v>
                </c:pt>
                <c:pt idx="3240">
                  <c:v>2.7143863351568598E-2</c:v>
                </c:pt>
                <c:pt idx="3241">
                  <c:v>2.7143882948612585E-2</c:v>
                </c:pt>
                <c:pt idx="3242">
                  <c:v>2.7143902477870796E-2</c:v>
                </c:pt>
                <c:pt idx="3243">
                  <c:v>2.7143921939503102E-2</c:v>
                </c:pt>
                <c:pt idx="3244">
                  <c:v>2.7143941333669375E-2</c:v>
                </c:pt>
                <c:pt idx="3245">
                  <c:v>2.7147034924832614E-2</c:v>
                </c:pt>
                <c:pt idx="3246">
                  <c:v>2.7143979919364014E-2</c:v>
                </c:pt>
                <c:pt idx="3247">
                  <c:v>2.7143999110652572E-2</c:v>
                </c:pt>
                <c:pt idx="3248">
                  <c:v>2.7144018234555034E-2</c:v>
                </c:pt>
                <c:pt idx="3249">
                  <c:v>2.7144037290831591E-2</c:v>
                </c:pt>
                <c:pt idx="3250">
                  <c:v>2.7144056279482243E-2</c:v>
                </c:pt>
                <c:pt idx="3251">
                  <c:v>2.714407520050699E-2</c:v>
                </c:pt>
                <c:pt idx="3252">
                  <c:v>2.714409405414564E-2</c:v>
                </c:pt>
                <c:pt idx="3253">
                  <c:v>2.7144112840078449E-2</c:v>
                </c:pt>
                <c:pt idx="3254">
                  <c:v>2.7144131558385354E-2</c:v>
                </c:pt>
                <c:pt idx="3255">
                  <c:v>2.7144150209226225E-2</c:v>
                </c:pt>
                <c:pt idx="3256">
                  <c:v>2.7144168792521128E-2</c:v>
                </c:pt>
                <c:pt idx="3257">
                  <c:v>2.714418730811019E-2</c:v>
                </c:pt>
                <c:pt idx="3258">
                  <c:v>2.714420575623322E-2</c:v>
                </c:pt>
                <c:pt idx="3259">
                  <c:v>2.714422413681028E-2</c:v>
                </c:pt>
                <c:pt idx="3260">
                  <c:v>2.7144242449681499E-2</c:v>
                </c:pt>
                <c:pt idx="3261">
                  <c:v>2.714426069500675E-2</c:v>
                </c:pt>
                <c:pt idx="3262">
                  <c:v>2.7144278872786032E-2</c:v>
                </c:pt>
                <c:pt idx="3263">
                  <c:v>2.7144296983099281E-2</c:v>
                </c:pt>
                <c:pt idx="3264">
                  <c:v>2.7144315025786625E-2</c:v>
                </c:pt>
                <c:pt idx="3265">
                  <c:v>2.7144333000768128E-2</c:v>
                </c:pt>
                <c:pt idx="3266">
                  <c:v>2.7146402774480549E-2</c:v>
                </c:pt>
                <c:pt idx="3267">
                  <c:v>2.7144368748093228E-2</c:v>
                </c:pt>
                <c:pt idx="3268">
                  <c:v>2.7144386520516761E-2</c:v>
                </c:pt>
                <c:pt idx="3269">
                  <c:v>2.7144404225154517E-2</c:v>
                </c:pt>
                <c:pt idx="3270">
                  <c:v>2.7144431910448574E-2</c:v>
                </c:pt>
                <c:pt idx="3271">
                  <c:v>2.7146491215068735E-2</c:v>
                </c:pt>
                <c:pt idx="3272">
                  <c:v>2.7144456933951844E-2</c:v>
                </c:pt>
                <c:pt idx="3273">
                  <c:v>2.7144474368405724E-2</c:v>
                </c:pt>
                <c:pt idx="3274">
                  <c:v>2.7144491735393572E-2</c:v>
                </c:pt>
                <c:pt idx="3275">
                  <c:v>2.7144509034755515E-2</c:v>
                </c:pt>
                <c:pt idx="3276">
                  <c:v>2.7144526266331681E-2</c:v>
                </c:pt>
                <c:pt idx="3277">
                  <c:v>2.7144543430601686E-2</c:v>
                </c:pt>
                <c:pt idx="3278">
                  <c:v>2.7144560527165851E-2</c:v>
                </c:pt>
                <c:pt idx="3279">
                  <c:v>2.7144577556184046E-2</c:v>
                </c:pt>
                <c:pt idx="3280">
                  <c:v>2.7144594517496401E-2</c:v>
                </c:pt>
                <c:pt idx="3281">
                  <c:v>2.7144611411502595E-2</c:v>
                </c:pt>
                <c:pt idx="3282">
                  <c:v>2.7144628237643076E-2</c:v>
                </c:pt>
                <c:pt idx="3283">
                  <c:v>2.7144644996317524E-2</c:v>
                </c:pt>
                <c:pt idx="3284">
                  <c:v>2.7144661687525939E-2</c:v>
                </c:pt>
                <c:pt idx="3285">
                  <c:v>2.7144678311028514E-2</c:v>
                </c:pt>
                <c:pt idx="3286">
                  <c:v>2.7148793418371397E-2</c:v>
                </c:pt>
                <c:pt idx="3287">
                  <c:v>2.7144711355395756E-2</c:v>
                </c:pt>
                <c:pt idx="3288">
                  <c:v>2.7144727776260424E-2</c:v>
                </c:pt>
                <c:pt idx="3289">
                  <c:v>2.7144744129499188E-2</c:v>
                </c:pt>
                <c:pt idx="3290">
                  <c:v>2.7144760415112046E-2</c:v>
                </c:pt>
                <c:pt idx="3291">
                  <c:v>2.7144776633178935E-2</c:v>
                </c:pt>
                <c:pt idx="3292">
                  <c:v>2.7144792783779792E-2</c:v>
                </c:pt>
                <c:pt idx="3293">
                  <c:v>2.7144808866754744E-2</c:v>
                </c:pt>
                <c:pt idx="3294">
                  <c:v>2.7144824881943919E-2</c:v>
                </c:pt>
                <c:pt idx="3295">
                  <c:v>2.7144840829826933E-2</c:v>
                </c:pt>
                <c:pt idx="3296">
                  <c:v>2.7144856710163978E-2</c:v>
                </c:pt>
                <c:pt idx="3297">
                  <c:v>2.7147946240395626E-2</c:v>
                </c:pt>
                <c:pt idx="3298">
                  <c:v>2.7144888267800482E-2</c:v>
                </c:pt>
                <c:pt idx="3299">
                  <c:v>2.7144903945339749E-2</c:v>
                </c:pt>
                <c:pt idx="3300">
                  <c:v>2.7144919555253111E-2</c:v>
                </c:pt>
                <c:pt idx="3301">
                  <c:v>2.7144935097540568E-2</c:v>
                </c:pt>
                <c:pt idx="3302">
                  <c:v>2.7144950572361992E-2</c:v>
                </c:pt>
                <c:pt idx="3303">
                  <c:v>2.7144965979557512E-2</c:v>
                </c:pt>
                <c:pt idx="3304">
                  <c:v>2.7144981319127126E-2</c:v>
                </c:pt>
                <c:pt idx="3305">
                  <c:v>2.7144996591070836E-2</c:v>
                </c:pt>
                <c:pt idx="3306">
                  <c:v>2.7145011795628449E-2</c:v>
                </c:pt>
                <c:pt idx="3307">
                  <c:v>2.7145026932560157E-2</c:v>
                </c:pt>
                <c:pt idx="3308">
                  <c:v>2.714504200186596E-2</c:v>
                </c:pt>
                <c:pt idx="3309">
                  <c:v>2.7145057003545858E-2</c:v>
                </c:pt>
                <c:pt idx="3310">
                  <c:v>2.7145071937759724E-2</c:v>
                </c:pt>
                <c:pt idx="3311">
                  <c:v>2.7145086804347685E-2</c:v>
                </c:pt>
                <c:pt idx="3312">
                  <c:v>2.714510160330974E-2</c:v>
                </c:pt>
                <c:pt idx="3313">
                  <c:v>2.7145116334805763E-2</c:v>
                </c:pt>
                <c:pt idx="3314">
                  <c:v>2.7145130998675882E-2</c:v>
                </c:pt>
                <c:pt idx="3315">
                  <c:v>2.7145145594920095E-2</c:v>
                </c:pt>
                <c:pt idx="3316">
                  <c:v>2.7145160123618339E-2</c:v>
                </c:pt>
                <c:pt idx="3317">
                  <c:v>2.7145174584770615E-2</c:v>
                </c:pt>
                <c:pt idx="3318">
                  <c:v>2.7147239966875958E-2</c:v>
                </c:pt>
                <c:pt idx="3319">
                  <c:v>2.7145203304277388E-2</c:v>
                </c:pt>
                <c:pt idx="3320">
                  <c:v>2.7145217562631885E-2</c:v>
                </c:pt>
                <c:pt idx="3321">
                  <c:v>2.7145231753520349E-2</c:v>
                </c:pt>
                <c:pt idx="3322">
                  <c:v>2.7149343899120382E-2</c:v>
                </c:pt>
                <c:pt idx="3323">
                  <c:v>2.714833336121103E-2</c:v>
                </c:pt>
                <c:pt idx="3324">
                  <c:v>2.7145273920670121E-2</c:v>
                </c:pt>
                <c:pt idx="3325">
                  <c:v>2.7145287841134902E-2</c:v>
                </c:pt>
                <c:pt idx="3326">
                  <c:v>2.714530169413365E-2</c:v>
                </c:pt>
                <c:pt idx="3327">
                  <c:v>2.7145315479506493E-2</c:v>
                </c:pt>
                <c:pt idx="3328">
                  <c:v>2.7145329197253432E-2</c:v>
                </c:pt>
                <c:pt idx="3329">
                  <c:v>2.7145342847534337E-2</c:v>
                </c:pt>
                <c:pt idx="3330">
                  <c:v>2.7145356430109402E-2</c:v>
                </c:pt>
                <c:pt idx="3331">
                  <c:v>2.7145369945218434E-2</c:v>
                </c:pt>
                <c:pt idx="3332">
                  <c:v>2.7145383392861433E-2</c:v>
                </c:pt>
                <c:pt idx="3333">
                  <c:v>2.7145396772718655E-2</c:v>
                </c:pt>
                <c:pt idx="3334">
                  <c:v>2.7145410084949972E-2</c:v>
                </c:pt>
                <c:pt idx="3335">
                  <c:v>2.7145423329875129E-2</c:v>
                </c:pt>
                <c:pt idx="3336">
                  <c:v>2.7145436507014509E-2</c:v>
                </c:pt>
                <c:pt idx="3337">
                  <c:v>2.7149547410711961E-2</c:v>
                </c:pt>
                <c:pt idx="3338">
                  <c:v>2.7145462658575426E-2</c:v>
                </c:pt>
                <c:pt idx="3339">
                  <c:v>2.7145475633236771E-2</c:v>
                </c:pt>
                <c:pt idx="3340">
                  <c:v>2.7145488540112339E-2</c:v>
                </c:pt>
                <c:pt idx="3341">
                  <c:v>2.7145501379362003E-2</c:v>
                </c:pt>
                <c:pt idx="3342">
                  <c:v>2.7145514151145633E-2</c:v>
                </c:pt>
                <c:pt idx="3343">
                  <c:v>2.7145526855383295E-2</c:v>
                </c:pt>
                <c:pt idx="3344">
                  <c:v>2.7145539491995052E-2</c:v>
                </c:pt>
                <c:pt idx="3345">
                  <c:v>2.7145552060980904E-2</c:v>
                </c:pt>
                <c:pt idx="3346">
                  <c:v>2.7145564562500724E-2</c:v>
                </c:pt>
                <c:pt idx="3347">
                  <c:v>2.7145576996314702E-2</c:v>
                </c:pt>
                <c:pt idx="3348">
                  <c:v>2.7145589362582712E-2</c:v>
                </c:pt>
                <c:pt idx="3349">
                  <c:v>2.7145601661304752E-2</c:v>
                </c:pt>
                <c:pt idx="3350">
                  <c:v>2.7145613892480824E-2</c:v>
                </c:pt>
                <c:pt idx="3351">
                  <c:v>2.7145626056110927E-2</c:v>
                </c:pt>
                <c:pt idx="3352">
                  <c:v>2.714563815203519E-2</c:v>
                </c:pt>
                <c:pt idx="3353">
                  <c:v>2.7145650180493419E-2</c:v>
                </c:pt>
                <c:pt idx="3354">
                  <c:v>2.7145662141325744E-2</c:v>
                </c:pt>
                <c:pt idx="3355">
                  <c:v>2.7145674034452227E-2</c:v>
                </c:pt>
                <c:pt idx="3356">
                  <c:v>2.7145685860192614E-2</c:v>
                </c:pt>
                <c:pt idx="3357">
                  <c:v>2.7145697618387032E-2</c:v>
                </c:pt>
                <c:pt idx="3358">
                  <c:v>2.7145709308955546E-2</c:v>
                </c:pt>
                <c:pt idx="3359">
                  <c:v>2.7145720931818218E-2</c:v>
                </c:pt>
                <c:pt idx="3360">
                  <c:v>2.7145732487294794E-2</c:v>
                </c:pt>
                <c:pt idx="3361">
                  <c:v>2.7145743975145464E-2</c:v>
                </c:pt>
                <c:pt idx="3362">
                  <c:v>2.7145755395290294E-2</c:v>
                </c:pt>
                <c:pt idx="3363">
                  <c:v>2.7145766747969091E-2</c:v>
                </c:pt>
                <c:pt idx="3364">
                  <c:v>2.7145778033181855E-2</c:v>
                </c:pt>
                <c:pt idx="3365">
                  <c:v>2.7145789250608843E-2</c:v>
                </c:pt>
                <c:pt idx="3366">
                  <c:v>2.7145800400569797E-2</c:v>
                </c:pt>
                <c:pt idx="3367">
                  <c:v>2.7145811482824911E-2</c:v>
                </c:pt>
                <c:pt idx="3368">
                  <c:v>2.7148895401925E-2</c:v>
                </c:pt>
                <c:pt idx="3369">
                  <c:v>2.714583344493704E-2</c:v>
                </c:pt>
                <c:pt idx="3370">
                  <c:v>2.7147894407830719E-2</c:v>
                </c:pt>
                <c:pt idx="3371">
                  <c:v>2.7145855136705421E-2</c:v>
                </c:pt>
                <c:pt idx="3372">
                  <c:v>2.7145865881070819E-2</c:v>
                </c:pt>
                <c:pt idx="3373">
                  <c:v>2.7145876558050119E-2</c:v>
                </c:pt>
                <c:pt idx="3374">
                  <c:v>2.7145887167403515E-2</c:v>
                </c:pt>
                <c:pt idx="3375">
                  <c:v>2.7148972027670748E-2</c:v>
                </c:pt>
                <c:pt idx="3376">
                  <c:v>2.714795816035398E-2</c:v>
                </c:pt>
                <c:pt idx="3377">
                  <c:v>2.7148992864942656E-2</c:v>
                </c:pt>
                <c:pt idx="3378">
                  <c:v>2.7147978870480927E-2</c:v>
                </c:pt>
                <c:pt idx="3379">
                  <c:v>2.7147989124225447E-2</c:v>
                </c:pt>
                <c:pt idx="3380">
                  <c:v>2.7147999310317417E-2</c:v>
                </c:pt>
                <c:pt idx="3381">
                  <c:v>2.7148009428810127E-2</c:v>
                </c:pt>
                <c:pt idx="3382">
                  <c:v>2.7149043775198667E-2</c:v>
                </c:pt>
                <c:pt idx="3383">
                  <c:v>2.7148029463157641E-2</c:v>
                </c:pt>
                <c:pt idx="3384">
                  <c:v>2.7148039378905864E-2</c:v>
                </c:pt>
                <c:pt idx="3385">
                  <c:v>2.7148049227081472E-2</c:v>
                </c:pt>
                <c:pt idx="3386">
                  <c:v>2.7148059007684466E-2</c:v>
                </c:pt>
                <c:pt idx="3387">
                  <c:v>2.7146025848630018E-2</c:v>
                </c:pt>
                <c:pt idx="3388">
                  <c:v>2.7148078366145967E-2</c:v>
                </c:pt>
                <c:pt idx="3389">
                  <c:v>2.7148087943951182E-2</c:v>
                </c:pt>
                <c:pt idx="3390">
                  <c:v>2.7148097454237075E-2</c:v>
                </c:pt>
                <c:pt idx="3391">
                  <c:v>2.7148106896923707E-2</c:v>
                </c:pt>
                <c:pt idx="3392">
                  <c:v>2.7149140526445681E-2</c:v>
                </c:pt>
                <c:pt idx="3393">
                  <c:v>2.7148125579472548E-2</c:v>
                </c:pt>
                <c:pt idx="3394">
                  <c:v>2.7148134819441339E-2</c:v>
                </c:pt>
                <c:pt idx="3395">
                  <c:v>2.7148143991757578E-2</c:v>
                </c:pt>
                <c:pt idx="3396">
                  <c:v>2.7149177334402363E-2</c:v>
                </c:pt>
                <c:pt idx="3397">
                  <c:v>2.714816213364557E-2</c:v>
                </c:pt>
                <c:pt idx="3398">
                  <c:v>2.7148171103217322E-2</c:v>
                </c:pt>
                <c:pt idx="3399">
                  <c:v>2.7148180005189815E-2</c:v>
                </c:pt>
                <c:pt idx="3400">
                  <c:v>2.7148188839589693E-2</c:v>
                </c:pt>
                <c:pt idx="3401">
                  <c:v>2.7148197606443603E-2</c:v>
                </c:pt>
                <c:pt idx="3402">
                  <c:v>2.7148206305671607E-2</c:v>
                </c:pt>
                <c:pt idx="3403">
                  <c:v>2.7148214937326998E-2</c:v>
                </c:pt>
                <c:pt idx="3404">
                  <c:v>2.7148223501383129E-2</c:v>
                </c:pt>
                <c:pt idx="3405">
                  <c:v>2.7148231997866645E-2</c:v>
                </c:pt>
                <c:pt idx="3406">
                  <c:v>2.7148240426724257E-2</c:v>
                </c:pt>
                <c:pt idx="3407">
                  <c:v>2.7148248788009255E-2</c:v>
                </c:pt>
                <c:pt idx="3408">
                  <c:v>2.7148257081721638E-2</c:v>
                </c:pt>
                <c:pt idx="3409">
                  <c:v>2.7149289491505968E-2</c:v>
                </c:pt>
                <c:pt idx="3410">
                  <c:v>2.7149297645843173E-2</c:v>
                </c:pt>
                <c:pt idx="3411">
                  <c:v>2.7148281557396459E-2</c:v>
                </c:pt>
                <c:pt idx="3412">
                  <c:v>2.7148289580765095E-2</c:v>
                </c:pt>
                <c:pt idx="3413">
                  <c:v>2.7148297536561117E-2</c:v>
                </c:pt>
                <c:pt idx="3414">
                  <c:v>2.7148305424757879E-2</c:v>
                </c:pt>
                <c:pt idx="3415">
                  <c:v>2.7149337403640228E-2</c:v>
                </c:pt>
                <c:pt idx="3416">
                  <c:v>2.7148320998406916E-2</c:v>
                </c:pt>
                <c:pt idx="3417">
                  <c:v>2.7148328683859191E-2</c:v>
                </c:pt>
                <c:pt idx="3418">
                  <c:v>2.7148336301712206E-2</c:v>
                </c:pt>
                <c:pt idx="3419">
                  <c:v>2.7148343851992607E-2</c:v>
                </c:pt>
                <c:pt idx="3420">
                  <c:v>2.7146306403889042E-2</c:v>
                </c:pt>
                <c:pt idx="3421">
                  <c:v>2.7148358749808921E-2</c:v>
                </c:pt>
                <c:pt idx="3422">
                  <c:v>2.7148366097318188E-2</c:v>
                </c:pt>
                <c:pt idx="3423">
                  <c:v>2.7148373377254842E-2</c:v>
                </c:pt>
                <c:pt idx="3424">
                  <c:v>2.7148380589618881E-2</c:v>
                </c:pt>
                <c:pt idx="3425">
                  <c:v>2.7148387734357016E-2</c:v>
                </c:pt>
                <c:pt idx="3426">
                  <c:v>2.7150443085190545E-2</c:v>
                </c:pt>
                <c:pt idx="3427">
                  <c:v>2.7149425928107984E-2</c:v>
                </c:pt>
                <c:pt idx="3428">
                  <c:v>2.7148408763135734E-2</c:v>
                </c:pt>
                <c:pt idx="3429">
                  <c:v>2.7149439735922876E-2</c:v>
                </c:pt>
                <c:pt idx="3430">
                  <c:v>2.7148422444378539E-2</c:v>
                </c:pt>
                <c:pt idx="3431">
                  <c:v>2.7148429183627698E-2</c:v>
                </c:pt>
                <c:pt idx="3432">
                  <c:v>2.7148435855304243E-2</c:v>
                </c:pt>
                <c:pt idx="3433">
                  <c:v>2.7148442459408173E-2</c:v>
                </c:pt>
                <c:pt idx="3434">
                  <c:v>2.7149473072616281E-2</c:v>
                </c:pt>
                <c:pt idx="3435">
                  <c:v>2.714845546479161E-2</c:v>
                </c:pt>
                <c:pt idx="3436">
                  <c:v>2.7148461866071116E-2</c:v>
                </c:pt>
                <c:pt idx="3437">
                  <c:v>2.7148468199804654E-2</c:v>
                </c:pt>
                <c:pt idx="3438">
                  <c:v>2.7148474465992223E-2</c:v>
                </c:pt>
                <c:pt idx="3439">
                  <c:v>2.7148480664553887E-2</c:v>
                </c:pt>
                <c:pt idx="3440">
                  <c:v>2.7148486795516291E-2</c:v>
                </c:pt>
                <c:pt idx="3441">
                  <c:v>2.7148492858906081E-2</c:v>
                </c:pt>
                <c:pt idx="3442">
                  <c:v>2.7146454324924463E-2</c:v>
                </c:pt>
                <c:pt idx="3443">
                  <c:v>2.7148504782941174E-2</c:v>
                </c:pt>
                <c:pt idx="3444">
                  <c:v>2.7148510643586476E-2</c:v>
                </c:pt>
                <c:pt idx="3445">
                  <c:v>2.7149540465347677E-2</c:v>
                </c:pt>
                <c:pt idx="3446">
                  <c:v>2.7148522162105948E-2</c:v>
                </c:pt>
                <c:pt idx="3447">
                  <c:v>2.7148527819953472E-2</c:v>
                </c:pt>
                <c:pt idx="3448">
                  <c:v>2.7149557425800719E-2</c:v>
                </c:pt>
                <c:pt idx="3449">
                  <c:v>2.7148538932983968E-2</c:v>
                </c:pt>
                <c:pt idx="3450">
                  <c:v>2.7148544388140294E-2</c:v>
                </c:pt>
                <c:pt idx="3451">
                  <c:v>2.7148549775644071E-2</c:v>
                </c:pt>
                <c:pt idx="3452">
                  <c:v>2.7148555095575233E-2</c:v>
                </c:pt>
                <c:pt idx="3453">
                  <c:v>2.7148560347960426E-2</c:v>
                </c:pt>
                <c:pt idx="3454">
                  <c:v>2.7148565532719715E-2</c:v>
                </c:pt>
                <c:pt idx="3455">
                  <c:v>2.7148570649933035E-2</c:v>
                </c:pt>
                <c:pt idx="3456">
                  <c:v>2.7148575699547095E-2</c:v>
                </c:pt>
                <c:pt idx="3457">
                  <c:v>2.7148580681588541E-2</c:v>
                </c:pt>
                <c:pt idx="3458">
                  <c:v>2.7148585595977437E-2</c:v>
                </c:pt>
                <c:pt idx="3459">
                  <c:v>2.7148590442847009E-2</c:v>
                </c:pt>
                <c:pt idx="3460">
                  <c:v>2.7148595222143967E-2</c:v>
                </c:pt>
                <c:pt idx="3461">
                  <c:v>2.7149623891593588E-2</c:v>
                </c:pt>
                <c:pt idx="3462">
                  <c:v>2.7149628531202286E-2</c:v>
                </c:pt>
                <c:pt idx="3463">
                  <c:v>2.7148609154439285E-2</c:v>
                </c:pt>
                <c:pt idx="3464">
                  <c:v>2.714861366331256E-2</c:v>
                </c:pt>
                <c:pt idx="3465">
                  <c:v>2.7148618104666511E-2</c:v>
                </c:pt>
                <c:pt idx="3466">
                  <c:v>2.7148622478447848E-2</c:v>
                </c:pt>
                <c:pt idx="3467">
                  <c:v>2.7149650715456719E-2</c:v>
                </c:pt>
                <c:pt idx="3468">
                  <c:v>2.7148631023132808E-2</c:v>
                </c:pt>
                <c:pt idx="3469">
                  <c:v>2.7148635194169657E-2</c:v>
                </c:pt>
                <c:pt idx="3470">
                  <c:v>2.7148639297580601E-2</c:v>
                </c:pt>
                <c:pt idx="3471">
                  <c:v>2.7148643333418931E-2</c:v>
                </c:pt>
                <c:pt idx="3472">
                  <c:v>2.7149671209902859E-2</c:v>
                </c:pt>
                <c:pt idx="3473">
                  <c:v>2.7148651202324459E-2</c:v>
                </c:pt>
                <c:pt idx="3474">
                  <c:v>2.7148655035338365E-2</c:v>
                </c:pt>
                <c:pt idx="3475">
                  <c:v>2.7148658800832948E-2</c:v>
                </c:pt>
                <c:pt idx="3476">
                  <c:v>2.7148662498728271E-2</c:v>
                </c:pt>
                <c:pt idx="3477">
                  <c:v>2.714866612905098E-2</c:v>
                </c:pt>
                <c:pt idx="3478">
                  <c:v>2.7148669691801075E-2</c:v>
                </c:pt>
                <c:pt idx="3479">
                  <c:v>2.7147650840730897E-2</c:v>
                </c:pt>
                <c:pt idx="3480">
                  <c:v>2.7146630476018174E-2</c:v>
                </c:pt>
                <c:pt idx="3481">
                  <c:v>2.7146633816146348E-2</c:v>
                </c:pt>
                <c:pt idx="3482">
                  <c:v>2.7146637550758967E-2</c:v>
                </c:pt>
                <c:pt idx="3483">
                  <c:v>2.7146640293844726E-2</c:v>
                </c:pt>
                <c:pt idx="3484">
                  <c:v>2.7146643431175121E-2</c:v>
                </c:pt>
                <c:pt idx="3485">
                  <c:v>2.714664650111942E-2</c:v>
                </c:pt>
                <c:pt idx="3486">
                  <c:v>2.714664992669924E-2</c:v>
                </c:pt>
                <c:pt idx="3487">
                  <c:v>2.7146652438130303E-2</c:v>
                </c:pt>
                <c:pt idx="3488">
                  <c:v>2.7146655305196887E-2</c:v>
                </c:pt>
                <c:pt idx="3489">
                  <c:v>2.7146658104797439E-2</c:v>
                </c:pt>
                <c:pt idx="3490">
                  <c:v>2.7146660836692149E-2</c:v>
                </c:pt>
                <c:pt idx="3491">
                  <c:v>2.7146663501120827E-2</c:v>
                </c:pt>
                <c:pt idx="3492">
                  <c:v>2.71466660979236E-2</c:v>
                </c:pt>
                <c:pt idx="3493">
                  <c:v>2.7146669337492213E-2</c:v>
                </c:pt>
                <c:pt idx="3494">
                  <c:v>2.7146671088971175E-2</c:v>
                </c:pt>
                <c:pt idx="3495">
                  <c:v>2.7146673482976169E-2</c:v>
                </c:pt>
                <c:pt idx="3496">
                  <c:v>2.7146675809595067E-2</c:v>
                </c:pt>
                <c:pt idx="3497">
                  <c:v>2.7146678385614464E-2</c:v>
                </c:pt>
                <c:pt idx="3498">
                  <c:v>2.7146680259795275E-2</c:v>
                </c:pt>
                <c:pt idx="3499">
                  <c:v>2.7146682383616394E-2</c:v>
                </c:pt>
                <c:pt idx="3500">
                  <c:v>2.7146684727981096E-2</c:v>
                </c:pt>
                <c:pt idx="3501">
                  <c:v>2.7146686428540789E-2</c:v>
                </c:pt>
                <c:pt idx="3502">
                  <c:v>2.7146688349484194E-2</c:v>
                </c:pt>
                <c:pt idx="3503">
                  <c:v>2.7146690203201373E-2</c:v>
                </c:pt>
                <c:pt idx="3504">
                  <c:v>2.7146691988972904E-2</c:v>
                </c:pt>
                <c:pt idx="3505">
                  <c:v>2.7146693707438274E-2</c:v>
                </c:pt>
                <c:pt idx="3506">
                  <c:v>2.7146695358037931E-2</c:v>
                </c:pt>
                <c:pt idx="3507">
                  <c:v>2.7146696941331427E-2</c:v>
                </c:pt>
                <c:pt idx="3508">
                  <c:v>2.7146698456999019E-2</c:v>
                </c:pt>
                <c:pt idx="3509">
                  <c:v>2.7146699904880833E-2</c:v>
                </c:pt>
                <c:pt idx="3510">
                  <c:v>2.7146701285456487E-2</c:v>
                </c:pt>
                <c:pt idx="3511">
                  <c:v>2.71467025983263E-2</c:v>
                </c:pt>
                <c:pt idx="3512">
                  <c:v>2.7146703843650144E-2</c:v>
                </c:pt>
                <c:pt idx="3513">
                  <c:v>2.7146705184097897E-2</c:v>
                </c:pt>
                <c:pt idx="3514">
                  <c:v>2.714670628465754E-2</c:v>
                </c:pt>
                <c:pt idx="3515">
                  <c:v>2.7146707174185991E-2</c:v>
                </c:pt>
                <c:pt idx="3516">
                  <c:v>2.7146708149086152E-2</c:v>
                </c:pt>
                <c:pt idx="3517">
                  <c:v>2.714670905652028E-2</c:v>
                </c:pt>
                <c:pt idx="3518">
                  <c:v>2.7146709896568311E-2</c:v>
                </c:pt>
                <c:pt idx="3519">
                  <c:v>2.7146710668830565E-2</c:v>
                </c:pt>
                <c:pt idx="3520">
                  <c:v>2.7146711468670759E-2</c:v>
                </c:pt>
                <c:pt idx="3521">
                  <c:v>2.7146712010717167E-2</c:v>
                </c:pt>
                <c:pt idx="3522">
                  <c:v>2.7146712580181642E-2</c:v>
                </c:pt>
                <c:pt idx="3523">
                  <c:v>2.7146713082180085E-2</c:v>
                </c:pt>
                <c:pt idx="3524">
                  <c:v>2.7146713573147352E-2</c:v>
                </c:pt>
                <c:pt idx="3525">
                  <c:v>2.7146713883459128E-2</c:v>
                </c:pt>
                <c:pt idx="3526">
                  <c:v>2.7146714182739728E-2</c:v>
                </c:pt>
                <c:pt idx="3527">
                  <c:v>2.7146714414314488E-2</c:v>
                </c:pt>
                <c:pt idx="3528">
                  <c:v>2.7146714578423214E-2</c:v>
                </c:pt>
                <c:pt idx="3529">
                  <c:v>2.7146714674985972E-2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370112"/>
        <c:axId val="609371648"/>
      </c:lineChart>
      <c:dateAx>
        <c:axId val="60937011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3716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9371648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937011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16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4">
          <cell r="I4" t="str">
            <v>Convexity Object</v>
          </cell>
        </row>
        <row r="7">
          <cell r="D7" t="str">
            <v>H6</v>
          </cell>
        </row>
      </sheetData>
      <sheetData sheetId="8">
        <row r="7">
          <cell r="D7" t="str">
            <v>X1S</v>
          </cell>
        </row>
      </sheetData>
      <sheetData sheetId="9">
        <row r="7">
          <cell r="D7" t="str">
            <v>3L</v>
          </cell>
        </row>
      </sheetData>
      <sheetData sheetId="10"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Quote ID</v>
          </cell>
        </row>
      </sheetData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>
        <v>42355.723981481482</v>
      </c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53</v>
      </c>
      <c r="J5" s="23">
        <f>COUNTA(_xll.ohPack(_xll.ohFilter(Check1M,Flag1M)))</f>
        <v>14</v>
      </c>
      <c r="K5" s="23">
        <f>COUNTA(_xll.ohPack(_xll.ohFilter(Check3M,Flag3M)))</f>
        <v>70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42355</v>
      </c>
      <c r="E6" s="8"/>
      <c r="G6" s="6"/>
      <c r="H6" s="29" t="s">
        <v>31</v>
      </c>
      <c r="I6" s="17">
        <f>COUNTIF(CheckON,TRUE)</f>
        <v>53</v>
      </c>
      <c r="J6" s="17">
        <f>COUNTIF(Check1M,"=TRUE")</f>
        <v>14</v>
      </c>
      <c r="K6" s="17">
        <f>COUNTIF(Check3M,TRUE)</f>
        <v>44</v>
      </c>
      <c r="L6" s="17">
        <f>COUNTIF(Check6M,TRUE)</f>
        <v>13</v>
      </c>
      <c r="M6" s="17">
        <f>COUNTIF(Check1Y,TRUE)</f>
        <v>7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16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26</v>
      </c>
      <c r="L7" s="121">
        <f>L5-L6</f>
        <v>0</v>
      </c>
      <c r="M7" s="121">
        <f>M5-M6</f>
        <v>5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obj_0033b#0000</v>
      </c>
      <c r="K21" s="56" t="str">
        <f>_xll.qlLibor(,Currency,"ON",K$4,Permanent,Trigger,ObjectOverwrite)</f>
        <v>obj_0033a#0000</v>
      </c>
      <c r="L21" s="56" t="str">
        <f>_xll.qlLibor(,Currency,"ON",L$4,Permanent,Trigger,ObjectOverwrite)</f>
        <v>obj_0033c#0000</v>
      </c>
      <c r="M21" s="56" t="str">
        <f>_xll.qlLibor(,Currency,"ON",M$4,Permanent,Trigger,ObjectOverwrite)</f>
        <v>obj_0033d#0000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v>2.999999999999997E-4</v>
      </c>
      <c r="E27" s="8"/>
    </row>
    <row r="28" spans="1:14" x14ac:dyDescent="0.25">
      <c r="B28" s="6"/>
      <c r="C28" s="27" t="s">
        <v>156</v>
      </c>
      <c r="D28" s="166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v>3.9999999999999926E-4</v>
      </c>
      <c r="E32" s="8"/>
    </row>
    <row r="33" spans="2:5" x14ac:dyDescent="0.25">
      <c r="B33" s="6"/>
      <c r="C33" s="32" t="s">
        <v>158</v>
      </c>
      <c r="D33" s="149">
        <v>4.9999999999999936E-4</v>
      </c>
      <c r="E33" s="8"/>
    </row>
    <row r="34" spans="2:5" x14ac:dyDescent="0.25">
      <c r="B34" s="6"/>
      <c r="C34" s="27" t="s">
        <v>166</v>
      </c>
      <c r="D34" s="147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v>3.9999999999999812E-4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7" priority="1" operator="notEqual">
      <formula>0</formula>
    </cfRule>
    <cfRule type="cellIs" dxfId="6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9" si="0">EDATE(SettlementDate,$B3)</f>
        <v>42725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3.1435381292421738E-3</v>
      </c>
      <c r="H3" s="63">
        <f t="shared" ref="H3:H9" si="2">ROUNDDOWN(G3*10,2)/10</f>
        <v>3.0000000000000001E-3</v>
      </c>
      <c r="I3" s="92">
        <f>MAX(_xll.ohPack(Data!$F$4:INDEX(FwdON,MATCH(E3+1,SettlementDates,1),1)))</f>
        <v>8.3689886151550041E-3</v>
      </c>
      <c r="J3" s="63">
        <f t="shared" ref="J3:J9" si="3">IF(I3-G3&gt;1%,(QUOTIENT(I3*10000,50)+1)*0.5%,(QUOTIENT(I3*10000,10)+1)*0.1%)</f>
        <v>9.0000000000000011E-3</v>
      </c>
      <c r="K3" s="92">
        <f t="shared" ref="K3:K9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42369</v>
      </c>
      <c r="E4" s="86">
        <f t="shared" si="0"/>
        <v>43090</v>
      </c>
      <c r="F4" s="87">
        <f t="shared" si="1"/>
        <v>3</v>
      </c>
      <c r="G4" s="93">
        <f>MIN(_xll.ohPack(Data!$F$4:INDEX(FwdON,MATCH(E4+1,SettlementDates,1),1)))</f>
        <v>3.1435381292421738E-3</v>
      </c>
      <c r="H4" s="64">
        <f t="shared" si="2"/>
        <v>3.0000000000000001E-3</v>
      </c>
      <c r="I4" s="93">
        <f>MAX(_xll.ohPack(Data!$F$4:INDEX(FwdON,MATCH(E4+1,SettlementDates,1),1)))</f>
        <v>1.3413475961394639E-2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44186</v>
      </c>
      <c r="F5" s="87">
        <f t="shared" si="1"/>
        <v>6</v>
      </c>
      <c r="G5" s="93">
        <f>MIN(_xll.ohPack(Data!$F$4:INDEX(FwdON,MATCH(E5+1,SettlementDates,1),1)))</f>
        <v>3.1435381292421738E-3</v>
      </c>
      <c r="H5" s="64">
        <f t="shared" si="2"/>
        <v>3.0000000000000001E-3</v>
      </c>
      <c r="I5" s="93">
        <f>MAX(_xll.ohPack(Data!$F$4:INDEX(FwdON,MATCH(E5+1,SettlementDates,1),1)))</f>
        <v>2.1000291739490251E-2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46012</v>
      </c>
      <c r="F6" s="87">
        <f t="shared" si="1"/>
        <v>6</v>
      </c>
      <c r="G6" s="93">
        <f>MIN(_xll.ohPack(Data!$F$4:INDEX(FwdON,MATCH(E6+1,SettlementDates,1),1)))</f>
        <v>3.1435381292421738E-3</v>
      </c>
      <c r="H6" s="64">
        <f t="shared" si="2"/>
        <v>3.0000000000000001E-3</v>
      </c>
      <c r="I6" s="93">
        <f>MAX(_xll.ohPack(Data!$F$4:INDEX(FwdON,MATCH(E6+1,SettlementDates,1),1)))</f>
        <v>2.5752828707750197E-2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49664</v>
      </c>
      <c r="F7" s="87">
        <f t="shared" si="1"/>
        <v>12</v>
      </c>
      <c r="G7" s="93">
        <f>MIN(_xll.ohPack(Data!$F$4:INDEX(FwdON,MATCH(E7+1,SettlementDates,1),1)))</f>
        <v>3.1435381292421738E-3</v>
      </c>
      <c r="H7" s="64">
        <f t="shared" si="2"/>
        <v>3.0000000000000001E-3</v>
      </c>
      <c r="I7" s="93">
        <f>MAX(_xll.ohPack(Data!$F$4:INDEX(FwdON,MATCH(E7+1,SettlementDates,1),1)))</f>
        <v>2.6851926771938039E-2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53317</v>
      </c>
      <c r="F8" s="87">
        <f t="shared" si="1"/>
        <v>36</v>
      </c>
      <c r="G8" s="93">
        <f>MIN(_xll.ohPack(Data!$F$4:INDEX(FwdON,MATCH(E8+1,SettlementDates,1),1)))</f>
        <v>3.1435381292421738E-3</v>
      </c>
      <c r="H8" s="64">
        <f t="shared" si="2"/>
        <v>3.0000000000000001E-3</v>
      </c>
      <c r="I8" s="93">
        <f>MAX(_xll.ohPack(Data!$F$4:INDEX(FwdON,MATCH(E8+1,SettlementDates,1),1)))</f>
        <v>2.6851926771938039E-2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64274</v>
      </c>
      <c r="F9" s="87">
        <f t="shared" si="1"/>
        <v>60</v>
      </c>
      <c r="G9" s="94">
        <f>MIN(_xll.ohPack(Data!$F$4:INDEX(FwdON,MATCH(E9+1,SettlementDates,1),1)))</f>
        <v>3.1435381292421738E-3</v>
      </c>
      <c r="H9" s="65">
        <f t="shared" si="2"/>
        <v>3.0000000000000001E-3</v>
      </c>
      <c r="I9" s="94">
        <f>MAX(_xll.ohPack(Data!$F$4:INDEX(FwdON,MATCH(E9+1,SettlementDates,1),1)))</f>
        <v>2.6851926771938039E-2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2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3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3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3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3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3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4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5">Currency&amp;M23&amp;O23&amp;QuoteSuffix</f>
        <v>USDOISSW_Quote</v>
      </c>
      <c r="Q23" s="138"/>
      <c r="R23" s="133">
        <f t="shared" ref="R23:R54" si="6">EvaluationDate</f>
        <v>42355</v>
      </c>
      <c r="S23" s="133">
        <f>_xll.qlSwapStartDate(AA23)</f>
        <v>42359</v>
      </c>
      <c r="T23" s="133">
        <f>_xll.qlSwapMaturityDate(AA23)</f>
        <v>42366</v>
      </c>
      <c r="U23" s="134">
        <f>_xll.qlOvernightIndexedSwapFairRate(AA23,_xll.ohTrigger(Trigger,TriggerON))</f>
        <v>3.7200000291370832E-3</v>
      </c>
      <c r="V23" s="134">
        <f>_xll.qlQuoteValue(P23,_xll.ohTrigger(Trigger,TriggerON))</f>
        <v>3.7199999999999998E-3</v>
      </c>
      <c r="W23" s="134" t="b">
        <f t="shared" ref="W23:W54" si="7">NOT(ISERROR(V23))</f>
        <v>1</v>
      </c>
      <c r="X23" s="134">
        <f t="shared" ref="X23:X76" si="8">U23-V23</f>
        <v>2.9137083371044703E-11</v>
      </c>
      <c r="Y23" s="135" t="b">
        <f>ABS(X23)&lt;=ABS('General Settings'!$D$27)</f>
        <v>1</v>
      </c>
      <c r="AA23" s="62" t="str">
        <f>_xll.qlMakeOIS(,SettlementDays,IF(O23="SW","1W",O23),IndexON,,FwdStart,DayCountConv,,Permanent,Trigger,ObjectOverwrite)</f>
        <v>obj_0036b#0000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8"/>
      <c r="R24" s="124">
        <f t="shared" si="6"/>
        <v>42355</v>
      </c>
      <c r="S24" s="124">
        <f>_xll.qlSwapStartDate(AA24)</f>
        <v>42359</v>
      </c>
      <c r="T24" s="124">
        <f>_xll.qlSwapMaturityDate(AA24)</f>
        <v>42373</v>
      </c>
      <c r="U24" s="125">
        <f>_xll.qlOvernightIndexedSwapFairRate(AA24,_xll.ohTrigger(Trigger,TriggerON))</f>
        <v>3.4600000122837165E-3</v>
      </c>
      <c r="V24" s="125">
        <f>_xll.qlQuoteValue(P24,_xll.ohTrigger(Trigger,TriggerON))</f>
        <v>3.4599999999999995E-3</v>
      </c>
      <c r="W24" s="125" t="b">
        <f t="shared" si="7"/>
        <v>1</v>
      </c>
      <c r="X24" s="125">
        <f t="shared" si="8"/>
        <v>1.2283717012312456E-11</v>
      </c>
      <c r="Y24" s="126" t="b">
        <f>ABS(X24)&lt;=ABS('General Settings'!$D$27)</f>
        <v>1</v>
      </c>
      <c r="AA24" s="60" t="str">
        <f>_xll.qlMakeOIS(,SettlementDays,IF(O24="SW","1W",O24),IndexON,,FwdStart,DayCountConv,,Permanent,Trigger,ObjectOverwrite)</f>
        <v>obj_0038b#0000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8"/>
      <c r="R25" s="124">
        <f t="shared" si="6"/>
        <v>42355</v>
      </c>
      <c r="S25" s="124">
        <f>_xll.qlSwapStartDate(AA25)</f>
        <v>42359</v>
      </c>
      <c r="T25" s="124">
        <f>_xll.qlSwapMaturityDate(AA25)</f>
        <v>42380</v>
      </c>
      <c r="U25" s="125">
        <f>_xll.qlOvernightIndexedSwapFairRate(AA25,_xll.ohTrigger(Trigger,TriggerON))</f>
        <v>3.5099999980849261E-3</v>
      </c>
      <c r="V25" s="125">
        <f>_xll.qlQuoteValue(P25,_xll.ohTrigger(Trigger,TriggerON))</f>
        <v>3.5099999999999997E-3</v>
      </c>
      <c r="W25" s="125" t="b">
        <f t="shared" si="7"/>
        <v>1</v>
      </c>
      <c r="X25" s="125">
        <f t="shared" si="8"/>
        <v>-1.9150735684758668E-12</v>
      </c>
      <c r="Y25" s="126" t="b">
        <f>ABS(X25)&lt;=ABS('General Settings'!$D$27)</f>
        <v>1</v>
      </c>
      <c r="AA25" s="60" t="str">
        <f>_xll.qlMakeOIS(,SettlementDays,IF(O25="SW","1W",O25),IndexON,,FwdStart,DayCountConv,,Permanent,Trigger,ObjectOverwrite)</f>
        <v>obj_0034a#0000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8"/>
      <c r="R26" s="124">
        <f t="shared" si="6"/>
        <v>42355</v>
      </c>
      <c r="S26" s="124">
        <f>_xll.qlSwapStartDate(AA26)</f>
        <v>42359</v>
      </c>
      <c r="T26" s="124">
        <f>_xll.qlSwapMaturityDate(AA26)</f>
        <v>42390</v>
      </c>
      <c r="U26" s="125">
        <f>_xll.qlOvernightIndexedSwapFairRate(AA26,_xll.ohTrigger(Trigger,TriggerON))</f>
        <v>3.5400000000719266E-3</v>
      </c>
      <c r="V26" s="125">
        <f>_xll.qlQuoteValue(P26,_xll.ohTrigger(Trigger,TriggerON))</f>
        <v>3.5399999999999997E-3</v>
      </c>
      <c r="W26" s="125" t="b">
        <f t="shared" si="7"/>
        <v>1</v>
      </c>
      <c r="X26" s="125">
        <f t="shared" si="8"/>
        <v>7.1926839484426353E-14</v>
      </c>
      <c r="Y26" s="126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obj_00357#0000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8"/>
      <c r="R27" s="124">
        <f t="shared" si="6"/>
        <v>42355</v>
      </c>
      <c r="S27" s="124">
        <f>_xll.qlSwapStartDate(AA27)</f>
        <v>42359</v>
      </c>
      <c r="T27" s="124">
        <f>_xll.qlSwapMaturityDate(AA27)</f>
        <v>42422</v>
      </c>
      <c r="U27" s="125">
        <f>_xll.qlOvernightIndexedSwapFairRate(AA27,_xll.ohTrigger(Trigger,TriggerON))</f>
        <v>3.5199999999895632E-3</v>
      </c>
      <c r="V27" s="125">
        <f>_xll.qlQuoteValue(P27,_xll.ohTrigger(Trigger,TriggerON))</f>
        <v>3.5199999999999997E-3</v>
      </c>
      <c r="W27" s="125" t="b">
        <f t="shared" si="7"/>
        <v>1</v>
      </c>
      <c r="X27" s="125">
        <f t="shared" si="8"/>
        <v>-1.0436530112345466E-14</v>
      </c>
      <c r="Y27" s="126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obj_00395#0000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8"/>
      <c r="R28" s="124">
        <f t="shared" si="6"/>
        <v>42355</v>
      </c>
      <c r="S28" s="124">
        <f>_xll.qlSwapStartDate(AA28)</f>
        <v>42359</v>
      </c>
      <c r="T28" s="124">
        <f>_xll.qlSwapMaturityDate(AA28)</f>
        <v>42450</v>
      </c>
      <c r="U28" s="125">
        <f>_xll.qlOvernightIndexedSwapFairRate(AA28,_xll.ohTrigger(Trigger,TriggerON))</f>
        <v>3.600000000001624E-3</v>
      </c>
      <c r="V28" s="125">
        <f>_xll.qlQuoteValue(P28,_xll.ohTrigger(Trigger,TriggerON))</f>
        <v>3.5999999999999999E-3</v>
      </c>
      <c r="W28" s="125" t="b">
        <f t="shared" si="7"/>
        <v>1</v>
      </c>
      <c r="X28" s="125">
        <f t="shared" si="8"/>
        <v>1.6241348543832856E-15</v>
      </c>
      <c r="Y28" s="126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obj_00378#0000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8"/>
      <c r="R29" s="124">
        <f t="shared" si="6"/>
        <v>42355</v>
      </c>
      <c r="S29" s="124">
        <f>_xll.qlSwapStartDate(AA29)</f>
        <v>42359</v>
      </c>
      <c r="T29" s="124">
        <f>_xll.qlSwapMaturityDate(AA29)</f>
        <v>42481</v>
      </c>
      <c r="U29" s="125">
        <f>_xll.qlOvernightIndexedSwapFairRate(AA29,_xll.ohTrigger(Trigger,TriggerON))</f>
        <v>3.8599999999998653E-3</v>
      </c>
      <c r="V29" s="125">
        <f>_xll.qlQuoteValue(P29,_xll.ohTrigger(Trigger,TriggerON))</f>
        <v>3.8600000000000001E-3</v>
      </c>
      <c r="W29" s="125" t="b">
        <f t="shared" si="7"/>
        <v>1</v>
      </c>
      <c r="X29" s="125">
        <f t="shared" si="8"/>
        <v>-1.3487475025719675E-16</v>
      </c>
      <c r="Y29" s="126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obj_0034f#0000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8"/>
      <c r="R30" s="124">
        <f t="shared" si="6"/>
        <v>42355</v>
      </c>
      <c r="S30" s="124">
        <f>_xll.qlSwapStartDate(AA30)</f>
        <v>42359</v>
      </c>
      <c r="T30" s="124">
        <f>_xll.qlSwapMaturityDate(AA30)</f>
        <v>42513</v>
      </c>
      <c r="U30" s="125">
        <f>_xll.qlOvernightIndexedSwapFairRate(AA30,_xll.ohTrigger(Trigger,TriggerON))</f>
        <v>4.0800000000003594E-3</v>
      </c>
      <c r="V30" s="125">
        <f>_xll.qlQuoteValue(P30,_xll.ohTrigger(Trigger,TriggerON))</f>
        <v>4.0800000000000003E-3</v>
      </c>
      <c r="W30" s="125" t="b">
        <f t="shared" si="7"/>
        <v>1</v>
      </c>
      <c r="X30" s="125">
        <f t="shared" si="8"/>
        <v>3.5908775952719907E-16</v>
      </c>
      <c r="Y30" s="126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obj_00396#0000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8"/>
      <c r="R31" s="124">
        <f t="shared" si="6"/>
        <v>42355</v>
      </c>
      <c r="S31" s="124">
        <f>_xll.qlSwapStartDate(AA31)</f>
        <v>42359</v>
      </c>
      <c r="T31" s="124">
        <f>_xll.qlSwapMaturityDate(AA31)</f>
        <v>42542</v>
      </c>
      <c r="U31" s="125">
        <f>_xll.qlOvernightIndexedSwapFairRate(AA31,_xll.ohTrigger(Trigger,TriggerON))</f>
        <v>4.249999999999996E-3</v>
      </c>
      <c r="V31" s="125">
        <f>_xll.qlQuoteValue(P31,_xll.ohTrigger(Trigger,TriggerON))</f>
        <v>4.2500000000000003E-3</v>
      </c>
      <c r="W31" s="125" t="b">
        <f t="shared" si="7"/>
        <v>1</v>
      </c>
      <c r="X31" s="125">
        <f t="shared" si="8"/>
        <v>0</v>
      </c>
      <c r="Y31" s="126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obj_00393#0000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8"/>
      <c r="R32" s="124">
        <f t="shared" si="6"/>
        <v>42355</v>
      </c>
      <c r="S32" s="124">
        <f>_xll.qlSwapStartDate(AA32)</f>
        <v>42359</v>
      </c>
      <c r="T32" s="124">
        <f>_xll.qlSwapMaturityDate(AA32)</f>
        <v>42572</v>
      </c>
      <c r="U32" s="125">
        <f>_xll.qlOvernightIndexedSwapFairRate(AA32,_xll.ohTrigger(Trigger,TriggerON))</f>
        <v>4.490000000000125E-3</v>
      </c>
      <c r="V32" s="125">
        <f>_xll.qlQuoteValue(P32,_xll.ohTrigger(Trigger,TriggerON))</f>
        <v>4.4899999999999992E-3</v>
      </c>
      <c r="W32" s="125" t="b">
        <f t="shared" si="7"/>
        <v>1</v>
      </c>
      <c r="X32" s="125">
        <f t="shared" si="8"/>
        <v>1.2576745200831851E-16</v>
      </c>
      <c r="Y32" s="126" t="b">
        <f>ABS(X32)&lt;=ABS('General Settings'!$D$27)</f>
        <v>1</v>
      </c>
      <c r="AA32" s="60" t="str">
        <f>_xll.qlMakeOIS(,SettlementDays,IF(O32="SW","1W",O32),IndexON,,FwdStart,DayCountConv,,Permanent,Trigger,ObjectOverwrite)</f>
        <v>obj_00341#0000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8"/>
      <c r="R33" s="124">
        <f t="shared" si="6"/>
        <v>42355</v>
      </c>
      <c r="S33" s="124">
        <f>_xll.qlSwapStartDate(AA33)</f>
        <v>42359</v>
      </c>
      <c r="T33" s="124">
        <f>_xll.qlSwapMaturityDate(AA33)</f>
        <v>42604</v>
      </c>
      <c r="U33" s="125">
        <f>_xll.qlOvernightIndexedSwapFairRate(AA33,_xll.ohTrigger(Trigger,TriggerON))</f>
        <v>4.7199999999999265E-3</v>
      </c>
      <c r="V33" s="125">
        <f>_xll.qlQuoteValue(P33,_xll.ohTrigger(Trigger,TriggerON))</f>
        <v>4.7199999999999994E-3</v>
      </c>
      <c r="W33" s="125" t="b">
        <f t="shared" si="7"/>
        <v>1</v>
      </c>
      <c r="X33" s="125">
        <f t="shared" si="8"/>
        <v>-7.2858385991025898E-17</v>
      </c>
      <c r="Y33" s="126" t="b">
        <f>ABS(X33)&lt;=ABS('General Settings'!$D$27)</f>
        <v>1</v>
      </c>
      <c r="AA33" s="60" t="str">
        <f>_xll.qlMakeOIS(,SettlementDays,IF(O33="SW","1W",O33),IndexON,,FwdStart,DayCountConv,,Permanent,Trigger,ObjectOverwrite)</f>
        <v>obj_00355#0000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8"/>
      <c r="R34" s="124">
        <f t="shared" si="6"/>
        <v>42355</v>
      </c>
      <c r="S34" s="124">
        <f>_xll.qlSwapStartDate(AA34)</f>
        <v>42359</v>
      </c>
      <c r="T34" s="124">
        <f>_xll.qlSwapMaturityDate(AA34)</f>
        <v>42634</v>
      </c>
      <c r="U34" s="125">
        <f>_xll.qlOvernightIndexedSwapFairRate(AA34,_xll.ohTrigger(Trigger,TriggerON))</f>
        <v>4.8900000000001338E-3</v>
      </c>
      <c r="V34" s="125">
        <f>_xll.qlQuoteValue(P34,_xll.ohTrigger(Trigger,TriggerON))</f>
        <v>4.8900000000000002E-3</v>
      </c>
      <c r="W34" s="125" t="b">
        <f t="shared" si="7"/>
        <v>1</v>
      </c>
      <c r="X34" s="125">
        <f t="shared" si="8"/>
        <v>1.3357370765021415E-16</v>
      </c>
      <c r="Y34" s="126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obj_00365#0000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8"/>
      <c r="R35" s="124">
        <f t="shared" si="6"/>
        <v>42355</v>
      </c>
      <c r="S35" s="124">
        <f>_xll.qlSwapStartDate(AA35)</f>
        <v>42359</v>
      </c>
      <c r="T35" s="124">
        <f>_xll.qlSwapMaturityDate(AA35)</f>
        <v>42664</v>
      </c>
      <c r="U35" s="125">
        <f>_xll.qlOvernightIndexedSwapFairRate(AA35,_xll.ohTrigger(Trigger,TriggerON))</f>
        <v>5.120000000000258E-3</v>
      </c>
      <c r="V35" s="125">
        <f>_xll.qlQuoteValue(P35,_xll.ohTrigger(Trigger,TriggerON))</f>
        <v>5.1200000000000004E-3</v>
      </c>
      <c r="W35" s="125" t="b">
        <f t="shared" si="7"/>
        <v>1</v>
      </c>
      <c r="X35" s="125">
        <f t="shared" si="8"/>
        <v>2.5760643618255585E-16</v>
      </c>
      <c r="Y35" s="126" t="b">
        <f>ABS(X35)&lt;=ABS('General Settings'!$D$27)</f>
        <v>1</v>
      </c>
      <c r="AA35" s="60" t="str">
        <f>_xll.qlMakeOIS(,SettlementDays,IF(O35="SW","1W",O35),IndexON,,FwdStart,DayCountConv,,Permanent,Trigger,ObjectOverwrite)</f>
        <v>obj_0037a#0000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8"/>
      <c r="R36" s="124">
        <f t="shared" si="6"/>
        <v>42355</v>
      </c>
      <c r="S36" s="124">
        <f>_xll.qlSwapStartDate(AA36)</f>
        <v>42359</v>
      </c>
      <c r="T36" s="124">
        <f>_xll.qlSwapMaturityDate(AA36)</f>
        <v>42695</v>
      </c>
      <c r="U36" s="125">
        <f>_xll.qlOvernightIndexedSwapFairRate(AA36,_xll.ohTrigger(Trigger,TriggerON))</f>
        <v>5.3500000000000769E-3</v>
      </c>
      <c r="V36" s="125">
        <f>_xll.qlQuoteValue(P36,_xll.ohTrigger(Trigger,TriggerON))</f>
        <v>5.3500000000000006E-3</v>
      </c>
      <c r="W36" s="125" t="b">
        <f t="shared" si="7"/>
        <v>1</v>
      </c>
      <c r="X36" s="125">
        <f t="shared" si="8"/>
        <v>7.6327832942979512E-17</v>
      </c>
      <c r="Y36" s="126" t="b">
        <f>ABS(X36)&lt;=ABS('General Settings'!$D$27)</f>
        <v>1</v>
      </c>
      <c r="AA36" s="60" t="str">
        <f>_xll.qlMakeOIS(,SettlementDays,IF(O36="SW","1W",O36),IndexON,,FwdStart,DayCountConv,,Permanent,Trigger,ObjectOverwrite)</f>
        <v>obj_00382#0000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8"/>
      <c r="R37" s="124">
        <f t="shared" si="6"/>
        <v>42355</v>
      </c>
      <c r="S37" s="124">
        <f>_xll.qlSwapStartDate(AA37)</f>
        <v>42359</v>
      </c>
      <c r="T37" s="124">
        <f>_xll.qlSwapMaturityDate(AA37)</f>
        <v>42725</v>
      </c>
      <c r="U37" s="125">
        <f>_xll.qlOvernightIndexedSwapFairRate(AA37,_xll.ohTrigger(Trigger,TriggerON))</f>
        <v>5.5800000000000381E-3</v>
      </c>
      <c r="V37" s="125">
        <f>_xll.qlQuoteValue(P37,_xll.ohTrigger(Trigger,TriggerON))</f>
        <v>5.5800000000000008E-3</v>
      </c>
      <c r="W37" s="125" t="b">
        <f t="shared" si="7"/>
        <v>1</v>
      </c>
      <c r="X37" s="125">
        <f t="shared" si="8"/>
        <v>3.7296554733501353E-17</v>
      </c>
      <c r="Y37" s="126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obj_0038d#0000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8"/>
      <c r="R38" s="116">
        <f t="shared" si="6"/>
        <v>42355</v>
      </c>
      <c r="S38" s="116">
        <f>_xll.qlSwapStartDate(AA38)</f>
        <v>42359</v>
      </c>
      <c r="T38" s="116">
        <f>_xll.qlSwapMaturityDate(AA38)</f>
        <v>42758</v>
      </c>
      <c r="U38" s="107">
        <f>_xll.qlOvernightIndexedSwapFairRate(AA38,_xll.ohTrigger(Trigger,TriggerON))</f>
        <v>5.827920791134201E-3</v>
      </c>
      <c r="V38" s="107">
        <f>_xll.qlQuoteValue(P38,_xll.ohTrigger(Trigger,TriggerON))</f>
        <v>5.8099999999999992E-3</v>
      </c>
      <c r="W38" s="107" t="b">
        <f t="shared" si="7"/>
        <v>1</v>
      </c>
      <c r="X38" s="107">
        <f t="shared" si="8"/>
        <v>1.7920791134201815E-5</v>
      </c>
      <c r="Y38" s="119" t="b">
        <f>ABS(X38)&lt;=ABS('General Settings'!$D$27)</f>
        <v>1</v>
      </c>
      <c r="AA38" s="60" t="str">
        <f>_xll.qlMakeOIS(,SettlementDays,IF(O38="SW","1W",O38),IndexON,,FwdStart,DayCountConv,,Permanent,Trigger,ObjectOverwrite)</f>
        <v>obj_00342#0000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8"/>
      <c r="R39" s="116">
        <f t="shared" si="6"/>
        <v>42355</v>
      </c>
      <c r="S39" s="116">
        <f>_xll.qlSwapStartDate(AA39)</f>
        <v>42359</v>
      </c>
      <c r="T39" s="116">
        <f>_xll.qlSwapMaturityDate(AA39)</f>
        <v>42787</v>
      </c>
      <c r="U39" s="107">
        <f>_xll.qlOvernightIndexedSwapFairRate(AA39,_xll.ohTrigger(Trigger,TriggerON))</f>
        <v>6.0424131922977202E-3</v>
      </c>
      <c r="V39" s="107">
        <f>_xll.qlQuoteValue(P39,_xll.ohTrigger(Trigger,TriggerON))</f>
        <v>6.0299999999999998E-3</v>
      </c>
      <c r="W39" s="107" t="b">
        <f t="shared" si="7"/>
        <v>1</v>
      </c>
      <c r="X39" s="107">
        <f t="shared" si="8"/>
        <v>1.2413192297720463E-5</v>
      </c>
      <c r="Y39" s="119" t="b">
        <f>ABS(X39)&lt;=ABS('General Settings'!$D$27)</f>
        <v>1</v>
      </c>
      <c r="AA39" s="60" t="str">
        <f>_xll.qlMakeOIS(,SettlementDays,IF(O39="SW","1W",O39),IndexON,,FwdStart,DayCountConv,,Permanent,Trigger,ObjectOverwrite)</f>
        <v>obj_00368#0000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8"/>
      <c r="R40" s="124">
        <f t="shared" si="6"/>
        <v>42355</v>
      </c>
      <c r="S40" s="124">
        <f>_xll.qlSwapStartDate(AA40)</f>
        <v>42359</v>
      </c>
      <c r="T40" s="124">
        <f>_xll.qlSwapMaturityDate(AA40)</f>
        <v>42815</v>
      </c>
      <c r="U40" s="125">
        <f>_xll.qlOvernightIndexedSwapFairRate(AA40,_xll.ohTrigger(Trigger,TriggerON))</f>
        <v>6.2500000000001469E-3</v>
      </c>
      <c r="V40" s="125">
        <f>_xll.qlQuoteValue(P40,_xll.ohTrigger(Trigger,TriggerON))</f>
        <v>6.2500000000000003E-3</v>
      </c>
      <c r="W40" s="125" t="b">
        <f t="shared" si="7"/>
        <v>1</v>
      </c>
      <c r="X40" s="125">
        <f t="shared" si="8"/>
        <v>1.465841337200402E-16</v>
      </c>
      <c r="Y40" s="126" t="b">
        <f>ABS(X40)&lt;=ABS('General Settings'!$D$27)</f>
        <v>1</v>
      </c>
      <c r="AA40" s="60" t="str">
        <f>_xll.qlMakeOIS(,SettlementDays,IF(O40="SW","1W",O40),IndexON,,FwdStart,DayCountConv,,Permanent,Trigger,ObjectOverwrite)</f>
        <v>obj_0034c#0000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8"/>
      <c r="R41" s="116">
        <f t="shared" si="6"/>
        <v>42355</v>
      </c>
      <c r="S41" s="116">
        <f>_xll.qlSwapStartDate(AA41)</f>
        <v>42359</v>
      </c>
      <c r="T41" s="116">
        <f>_xll.qlSwapMaturityDate(AA41)</f>
        <v>42846</v>
      </c>
      <c r="U41" s="107">
        <f>_xll.qlOvernightIndexedSwapFairRate(AA41,_xll.ohTrigger(Trigger,TriggerON))</f>
        <v>6.4819195018720474E-3</v>
      </c>
      <c r="V41" s="107">
        <f>_xll.qlQuoteValue(P41,_xll.ohTrigger(Trigger,TriggerON))</f>
        <v>6.4800000000000005E-3</v>
      </c>
      <c r="W41" s="107" t="b">
        <f t="shared" si="7"/>
        <v>1</v>
      </c>
      <c r="X41" s="107">
        <f t="shared" si="8"/>
        <v>1.9195018720469248E-6</v>
      </c>
      <c r="Y41" s="119" t="b">
        <f>ABS(X41)&lt;=ABS('General Settings'!$D$27)</f>
        <v>1</v>
      </c>
      <c r="AA41" s="60" t="str">
        <f>_xll.qlMakeOIS(,SettlementDays,IF(O41="SW","1W",O41),IndexON,,FwdStart,DayCountConv,,Permanent,Trigger,ObjectOverwrite)</f>
        <v>obj_00350#0000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8"/>
      <c r="R42" s="116">
        <f t="shared" si="6"/>
        <v>42355</v>
      </c>
      <c r="S42" s="116">
        <f>_xll.qlSwapStartDate(AA42)</f>
        <v>42359</v>
      </c>
      <c r="T42" s="116">
        <f>_xll.qlSwapMaturityDate(AA42)</f>
        <v>42877</v>
      </c>
      <c r="U42" s="107">
        <f>_xll.qlOvernightIndexedSwapFairRate(AA42,_xll.ohTrigger(Trigger,TriggerON))</f>
        <v>6.714819208760517E-3</v>
      </c>
      <c r="V42" s="107">
        <f>_xll.qlQuoteValue(P42,_xll.ohTrigger(Trigger,TriggerON))</f>
        <v>6.7200000000000003E-3</v>
      </c>
      <c r="W42" s="107" t="b">
        <f t="shared" si="7"/>
        <v>1</v>
      </c>
      <c r="X42" s="107">
        <f t="shared" si="8"/>
        <v>-5.1807912394832498E-6</v>
      </c>
      <c r="Y42" s="119" t="b">
        <f>ABS(X42)&lt;=ABS('General Settings'!$D$27)</f>
        <v>1</v>
      </c>
      <c r="AA42" s="60" t="str">
        <f>_xll.qlMakeOIS(,SettlementDays,IF(O42="SW","1W",O42),IndexON,,FwdStart,DayCountConv,,Permanent,Trigger,ObjectOverwrite)</f>
        <v>obj_0039c#0000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8"/>
      <c r="R43" s="124">
        <f t="shared" si="6"/>
        <v>42355</v>
      </c>
      <c r="S43" s="124">
        <f>_xll.qlSwapStartDate(AA43)</f>
        <v>42359</v>
      </c>
      <c r="T43" s="124">
        <f>_xll.qlSwapMaturityDate(AA43)</f>
        <v>42907</v>
      </c>
      <c r="U43" s="125">
        <f>_xll.qlOvernightIndexedSwapFairRate(AA43,_xll.ohTrigger(Trigger,TriggerON))</f>
        <v>6.9400000000001622E-3</v>
      </c>
      <c r="V43" s="125">
        <f>_xll.qlQuoteValue(P43,_xll.ohTrigger(Trigger,TriggerON))</f>
        <v>6.9399999999999991E-3</v>
      </c>
      <c r="W43" s="125" t="b">
        <f t="shared" si="7"/>
        <v>1</v>
      </c>
      <c r="X43" s="125">
        <f t="shared" si="8"/>
        <v>1.6306400674181987E-16</v>
      </c>
      <c r="Y43" s="126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obj_00379#0000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8"/>
      <c r="R44" s="116">
        <f t="shared" si="6"/>
        <v>42355</v>
      </c>
      <c r="S44" s="116">
        <f>_xll.qlSwapStartDate(AA44)</f>
        <v>42359</v>
      </c>
      <c r="T44" s="116">
        <f>_xll.qlSwapMaturityDate(AA44)</f>
        <v>42937</v>
      </c>
      <c r="U44" s="107">
        <f>_xll.qlOvernightIndexedSwapFairRate(AA44,_xll.ohTrigger(Trigger,TriggerON))</f>
        <v>7.1638951219760829E-3</v>
      </c>
      <c r="V44" s="107">
        <f>_xll.qlQuoteValue(P44,_xll.ohTrigger(Trigger,TriggerON))</f>
        <v>7.1699999999999993E-3</v>
      </c>
      <c r="W44" s="107" t="b">
        <f t="shared" si="7"/>
        <v>1</v>
      </c>
      <c r="X44" s="107">
        <f t="shared" si="8"/>
        <v>-6.1048780239164255E-6</v>
      </c>
      <c r="Y44" s="119" t="b">
        <f>ABS(X44)&lt;=ABS('General Settings'!$D$27)</f>
        <v>1</v>
      </c>
      <c r="AA44" s="60" t="str">
        <f>_xll.qlMakeOIS(,SettlementDays,IF(O44="SW","1W",O44),IndexON,,FwdStart,DayCountConv,,Permanent,Trigger,ObjectOverwrite)</f>
        <v>obj_00385#0000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8"/>
      <c r="R45" s="116">
        <f t="shared" si="6"/>
        <v>42355</v>
      </c>
      <c r="S45" s="116">
        <f>_xll.qlSwapStartDate(AA45)</f>
        <v>42359</v>
      </c>
      <c r="T45" s="116">
        <f>_xll.qlSwapMaturityDate(AA45)</f>
        <v>42968</v>
      </c>
      <c r="U45" s="107">
        <f>_xll.qlOvernightIndexedSwapFairRate(AA45,_xll.ohTrigger(Trigger,TriggerON))</f>
        <v>7.3931881016341917E-3</v>
      </c>
      <c r="V45" s="107">
        <f>_xll.qlQuoteValue(P45,_xll.ohTrigger(Trigger,TriggerON))</f>
        <v>7.4000000000000003E-3</v>
      </c>
      <c r="W45" s="107" t="b">
        <f t="shared" si="7"/>
        <v>1</v>
      </c>
      <c r="X45" s="107">
        <f t="shared" si="8"/>
        <v>-6.8118983658086232E-6</v>
      </c>
      <c r="Y45" s="119" t="b">
        <f>ABS(X45)&lt;=ABS('General Settings'!$D$27)</f>
        <v>1</v>
      </c>
      <c r="AA45" s="60" t="str">
        <f>_xll.qlMakeOIS(,SettlementDays,IF(O45="SW","1W",O45),IndexON,,FwdStart,DayCountConv,,Permanent,Trigger,ObjectOverwrite)</f>
        <v>obj_00392#0000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8"/>
      <c r="R46" s="124">
        <f t="shared" si="6"/>
        <v>42355</v>
      </c>
      <c r="S46" s="124">
        <f>_xll.qlSwapStartDate(AA46)</f>
        <v>42359</v>
      </c>
      <c r="T46" s="124">
        <f>_xll.qlSwapMaturityDate(AA46)</f>
        <v>42999</v>
      </c>
      <c r="U46" s="125">
        <f>_xll.qlOvernightIndexedSwapFairRate(AA46,_xll.ohTrigger(Trigger,TriggerON))</f>
        <v>7.6199999999999359E-3</v>
      </c>
      <c r="V46" s="125">
        <f>_xll.qlQuoteValue(P46,_xll.ohTrigger(Trigger,TriggerON))</f>
        <v>7.62E-3</v>
      </c>
      <c r="W46" s="125" t="b">
        <f t="shared" si="7"/>
        <v>1</v>
      </c>
      <c r="X46" s="125">
        <f t="shared" si="8"/>
        <v>-6.4184768611141862E-17</v>
      </c>
      <c r="Y46" s="126" t="b">
        <f>ABS(X46)&lt;=ABS('General Settings'!$D$27)</f>
        <v>1</v>
      </c>
      <c r="AA46" s="60" t="str">
        <f>_xll.qlMakeOIS(,SettlementDays,IF(O46="SW","1W",O46),IndexON,,FwdStart,DayCountConv,,Permanent,Trigger,ObjectOverwrite)</f>
        <v>obj_0037c#0000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8"/>
      <c r="R47" s="116">
        <f t="shared" si="6"/>
        <v>42355</v>
      </c>
      <c r="S47" s="116">
        <f>_xll.qlSwapStartDate(AA47)</f>
        <v>42359</v>
      </c>
      <c r="T47" s="116">
        <f>_xll.qlSwapMaturityDate(AA47)</f>
        <v>43031</v>
      </c>
      <c r="U47" s="107">
        <f>_xll.qlOvernightIndexedSwapFairRate(AA47,_xll.ohTrigger(Trigger,TriggerON))</f>
        <v>7.8513591735470366E-3</v>
      </c>
      <c r="V47" s="107">
        <f>_xll.qlQuoteValue(P47,_xll.ohTrigger(Trigger,TriggerON))</f>
        <v>7.8500000000000011E-3</v>
      </c>
      <c r="W47" s="107" t="b">
        <f t="shared" si="7"/>
        <v>1</v>
      </c>
      <c r="X47" s="107">
        <f t="shared" si="8"/>
        <v>1.3591735470355054E-6</v>
      </c>
      <c r="Y47" s="119" t="b">
        <f>ABS(X47)&lt;=ABS('General Settings'!$D$27)</f>
        <v>1</v>
      </c>
      <c r="AA47" s="60" t="str">
        <f>_xll.qlMakeOIS(,SettlementDays,IF(O47="SW","1W",O47),IndexON,,FwdStart,DayCountConv,,Permanent,Trigger,ObjectOverwrite)</f>
        <v>obj_00347#0000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8"/>
      <c r="R48" s="116">
        <f t="shared" si="6"/>
        <v>42355</v>
      </c>
      <c r="S48" s="116">
        <f>_xll.qlSwapStartDate(AA48)</f>
        <v>42359</v>
      </c>
      <c r="T48" s="116">
        <f>_xll.qlSwapMaturityDate(AA48)</f>
        <v>43060</v>
      </c>
      <c r="U48" s="107">
        <f>_xll.qlOvernightIndexedSwapFairRate(AA48,_xll.ohTrigger(Trigger,TriggerON))</f>
        <v>8.0582835460747768E-3</v>
      </c>
      <c r="V48" s="107">
        <f>_xll.qlQuoteValue(P48,_xll.ohTrigger(Trigger,TriggerON))</f>
        <v>8.0600000000000012E-3</v>
      </c>
      <c r="W48" s="107" t="b">
        <f t="shared" si="7"/>
        <v>1</v>
      </c>
      <c r="X48" s="107">
        <f t="shared" si="8"/>
        <v>-1.7164539252243621E-6</v>
      </c>
      <c r="Y48" s="119" t="b">
        <f>ABS(X48)&lt;=ABS('General Settings'!$D$27)</f>
        <v>1</v>
      </c>
      <c r="AA48" s="60" t="str">
        <f>_xll.qlMakeOIS(,SettlementDays,IF(O48="SW","1W",O48),IndexON,,FwdStart,DayCountConv,,Permanent,Trigger,ObjectOverwrite)</f>
        <v>obj_0038f#0000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5"/>
        <v>USDOIS2Y_Quote</v>
      </c>
      <c r="Q49" s="138"/>
      <c r="R49" s="124">
        <f t="shared" si="6"/>
        <v>42355</v>
      </c>
      <c r="S49" s="124">
        <f>_xll.qlSwapStartDate(AA49)</f>
        <v>42359</v>
      </c>
      <c r="T49" s="124">
        <f>_xll.qlSwapMaturityDate(AA49)</f>
        <v>43090</v>
      </c>
      <c r="U49" s="125">
        <f>_xll.qlOvernightIndexedSwapFairRate(AA49,_xll.ohTrigger(Trigger,TriggerON))</f>
        <v>8.2699999999997532E-3</v>
      </c>
      <c r="V49" s="125">
        <f>_xll.qlQuoteValue(P49,_xll.ohTrigger(Trigger,TriggerON))</f>
        <v>8.2699999999999996E-3</v>
      </c>
      <c r="W49" s="125" t="b">
        <f t="shared" si="7"/>
        <v>1</v>
      </c>
      <c r="X49" s="125">
        <f t="shared" si="8"/>
        <v>-2.4633073358870661E-16</v>
      </c>
      <c r="Y49" s="126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obj_0036d#0000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8"/>
      <c r="R50" s="116">
        <f t="shared" si="6"/>
        <v>42355</v>
      </c>
      <c r="S50" s="116">
        <f>_xll.qlSwapStartDate(AA50)</f>
        <v>42359</v>
      </c>
      <c r="T50" s="116">
        <f>_xll.qlSwapMaturityDate(AA50)</f>
        <v>43180</v>
      </c>
      <c r="U50" s="107">
        <f>_xll.qlOvernightIndexedSwapFairRate(AA50,_xll.ohTrigger(Trigger,TriggerON))</f>
        <v>8.882278318579153E-3</v>
      </c>
      <c r="V50" s="107">
        <f>_xll.qlQuoteValue(P50,_xll.ohTrigger(Trigger,TriggerON))</f>
        <v>8.8900000000000003E-3</v>
      </c>
      <c r="W50" s="107" t="b">
        <f t="shared" si="7"/>
        <v>1</v>
      </c>
      <c r="X50" s="107">
        <f t="shared" si="8"/>
        <v>-7.7216814208472956E-6</v>
      </c>
      <c r="Y50" s="119" t="b">
        <f>ABS(X50)&lt;=ABS('General Settings'!$D$27)</f>
        <v>1</v>
      </c>
      <c r="AA50" s="60" t="str">
        <f>_xll.qlMakeOIS(,SettlementDays,IF(O50="SW","1W",O50),IndexON,,FwdStart,DayCountConv,,Permanent,Trigger,ObjectOverwrite)</f>
        <v>obj_00394#0000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8"/>
      <c r="R51" s="116">
        <f t="shared" si="6"/>
        <v>42355</v>
      </c>
      <c r="S51" s="116">
        <f>_xll.qlSwapStartDate(AA51)</f>
        <v>42359</v>
      </c>
      <c r="T51" s="116">
        <f>_xll.qlSwapMaturityDate(AA51)</f>
        <v>43272</v>
      </c>
      <c r="U51" s="107">
        <f>_xll.qlOvernightIndexedSwapFairRate(AA51,_xll.ohTrigger(Trigger,TriggerON))</f>
        <v>9.4768840662721454E-3</v>
      </c>
      <c r="V51" s="107">
        <f>_xll.qlQuoteValue(P51,_xll.ohTrigger(Trigger,TriggerON))</f>
        <v>9.470000000000001E-3</v>
      </c>
      <c r="W51" s="107" t="b">
        <f t="shared" si="7"/>
        <v>1</v>
      </c>
      <c r="X51" s="107">
        <f t="shared" si="8"/>
        <v>6.8840662721444262E-6</v>
      </c>
      <c r="Y51" s="119" t="b">
        <f>ABS(X51)&lt;=ABS('General Settings'!$D$27)</f>
        <v>1</v>
      </c>
      <c r="AA51" s="60" t="str">
        <f>_xll.qlMakeOIS(,SettlementDays,IF(O51="SW","1W",O51),IndexON,,FwdStart,DayCountConv,,Permanent,Trigger,ObjectOverwrite)</f>
        <v>obj_0037e#0000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8"/>
      <c r="R52" s="116">
        <f t="shared" si="6"/>
        <v>42355</v>
      </c>
      <c r="S52" s="116">
        <f>_xll.qlSwapStartDate(AA52)</f>
        <v>42359</v>
      </c>
      <c r="T52" s="116">
        <f>_xll.qlSwapMaturityDate(AA52)</f>
        <v>43364</v>
      </c>
      <c r="U52" s="107">
        <f>_xll.qlOvernightIndexedSwapFairRate(AA52,_xll.ohTrigger(Trigger,TriggerON))</f>
        <v>1.0035461430482723E-2</v>
      </c>
      <c r="V52" s="107">
        <f>_xll.qlQuoteValue(P52,_xll.ohTrigger(Trigger,TriggerON))</f>
        <v>1.0030000000000001E-2</v>
      </c>
      <c r="W52" s="107" t="b">
        <f t="shared" si="7"/>
        <v>1</v>
      </c>
      <c r="X52" s="107">
        <f t="shared" si="8"/>
        <v>5.4614304827223931E-6</v>
      </c>
      <c r="Y52" s="119" t="b">
        <f>ABS(X52)&lt;=ABS('General Settings'!$D$27)</f>
        <v>1</v>
      </c>
      <c r="AA52" s="60" t="str">
        <f>_xll.qlMakeOIS(,SettlementDays,IF(O52="SW","1W",O52),IndexON,,FwdStart,DayCountConv,,Permanent,Trigger,ObjectOverwrite)</f>
        <v>obj_00373#0000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5"/>
        <v>USDOIS3Y_Quote</v>
      </c>
      <c r="Q53" s="138"/>
      <c r="R53" s="124">
        <f t="shared" si="6"/>
        <v>42355</v>
      </c>
      <c r="S53" s="124">
        <f>_xll.qlSwapStartDate(AA53)</f>
        <v>42359</v>
      </c>
      <c r="T53" s="124">
        <f>_xll.qlSwapMaturityDate(AA53)</f>
        <v>43455</v>
      </c>
      <c r="U53" s="125">
        <f>_xll.qlOvernightIndexedSwapFairRate(AA53,_xll.ohTrigger(Trigger,TriggerON))</f>
        <v>1.0550000000000281E-2</v>
      </c>
      <c r="V53" s="125">
        <f>_xll.qlQuoteValue(P53,_xll.ohTrigger(Trigger,TriggerON))</f>
        <v>1.0550000000000002E-2</v>
      </c>
      <c r="W53" s="125" t="b">
        <f t="shared" si="7"/>
        <v>1</v>
      </c>
      <c r="X53" s="125">
        <f t="shared" si="8"/>
        <v>2.7929047963226594E-16</v>
      </c>
      <c r="Y53" s="126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obj_00397#0000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8"/>
      <c r="R54" s="116">
        <f t="shared" si="6"/>
        <v>42355</v>
      </c>
      <c r="S54" s="116">
        <f>_xll.qlSwapStartDate(AA54)</f>
        <v>42359</v>
      </c>
      <c r="T54" s="116">
        <f>_xll.qlSwapMaturityDate(AA54)</f>
        <v>43545</v>
      </c>
      <c r="U54" s="107">
        <f>_xll.qlOvernightIndexedSwapFairRate(AA54,_xll.ohTrigger(Trigger,TriggerON))</f>
        <v>1.1016616061607757E-2</v>
      </c>
      <c r="V54" s="107">
        <f>_xll.qlQuoteValue(P54,_xll.ohTrigger(Trigger,TriggerON))</f>
        <v>1.1030000000000002E-2</v>
      </c>
      <c r="W54" s="107" t="b">
        <f t="shared" si="7"/>
        <v>1</v>
      </c>
      <c r="X54" s="107">
        <f t="shared" si="8"/>
        <v>-1.338393839224461E-5</v>
      </c>
      <c r="Y54" s="119" t="b">
        <f>ABS(X54)&lt;=ABS('General Settings'!$D$27)</f>
        <v>1</v>
      </c>
      <c r="AA54" s="60" t="str">
        <f>_xll.qlMakeOIS(,SettlementDays,IF(O54="SW","1W",O54),IndexON,,FwdStart,DayCountConv,,Permanent,Trigger,ObjectOverwrite)</f>
        <v>obj_00386#0000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38"/>
      <c r="R55" s="116">
        <f t="shared" ref="R55:R76" si="10">EvaluationDate</f>
        <v>42355</v>
      </c>
      <c r="S55" s="116">
        <f>_xll.qlSwapStartDate(AA55)</f>
        <v>42359</v>
      </c>
      <c r="T55" s="116">
        <f>_xll.qlSwapMaturityDate(AA55)</f>
        <v>43637</v>
      </c>
      <c r="U55" s="107">
        <f>_xll.qlOvernightIndexedSwapFairRate(AA55,_xll.ohTrigger(Trigger,TriggerON))</f>
        <v>1.1465227081316568E-2</v>
      </c>
      <c r="V55" s="107">
        <f>_xll.qlQuoteValue(P55,_xll.ohTrigger(Trigger,TriggerON))</f>
        <v>1.149E-2</v>
      </c>
      <c r="W55" s="107" t="b">
        <f t="shared" ref="W55:W76" si="11">NOT(ISERROR(V55))</f>
        <v>1</v>
      </c>
      <c r="X55" s="107">
        <f t="shared" si="8"/>
        <v>-2.4772918683432441E-5</v>
      </c>
      <c r="Y55" s="119" t="b">
        <f>ABS(X55)&lt;=ABS('General Settings'!$D$27)</f>
        <v>1</v>
      </c>
      <c r="AA55" s="60" t="str">
        <f>_xll.qlMakeOIS(,SettlementDays,IF(O55="SW","1W",O55),IndexON,,FwdStart,DayCountConv,,Permanent,Trigger,ObjectOverwrite)</f>
        <v>obj_00367#0000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8"/>
      <c r="R56" s="116">
        <f t="shared" si="10"/>
        <v>42355</v>
      </c>
      <c r="S56" s="116">
        <f>_xll.qlSwapStartDate(AA56)</f>
        <v>42359</v>
      </c>
      <c r="T56" s="116">
        <f>_xll.qlSwapMaturityDate(AA56)</f>
        <v>43731</v>
      </c>
      <c r="U56" s="107">
        <f>_xll.qlOvernightIndexedSwapFairRate(AA56,_xll.ohTrigger(Trigger,TriggerON))</f>
        <v>1.1904822794989034E-2</v>
      </c>
      <c r="V56" s="107">
        <f>_xll.qlQuoteValue(P56,_xll.ohTrigger(Trigger,TriggerON))</f>
        <v>1.1949999999999999E-2</v>
      </c>
      <c r="W56" s="107" t="b">
        <f t="shared" si="11"/>
        <v>1</v>
      </c>
      <c r="X56" s="107">
        <f t="shared" si="8"/>
        <v>-4.5177205010965213E-5</v>
      </c>
      <c r="Y56" s="119" t="b">
        <f>ABS(X56)&lt;=ABS('General Settings'!$D$27)</f>
        <v>1</v>
      </c>
      <c r="AA56" s="60" t="str">
        <f>_xll.qlMakeOIS(,SettlementDays,IF(O56="SW","1W",O56),IndexON,,FwdStart,DayCountConv,,Permanent,Trigger,ObjectOverwrite)</f>
        <v>obj_0034b#0000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9"/>
        <v>USDOIS4Y_Quote</v>
      </c>
      <c r="Q57" s="138"/>
      <c r="R57" s="124">
        <f t="shared" si="10"/>
        <v>42355</v>
      </c>
      <c r="S57" s="124">
        <f>_xll.qlSwapStartDate(AA57)</f>
        <v>42359</v>
      </c>
      <c r="T57" s="124">
        <f>_xll.qlSwapMaturityDate(AA57)</f>
        <v>43822</v>
      </c>
      <c r="U57" s="125">
        <f>_xll.qlOvernightIndexedSwapFairRate(AA57,_xll.ohTrigger(Trigger,TriggerON))</f>
        <v>1.232000000000028E-2</v>
      </c>
      <c r="V57" s="125">
        <f>_xll.qlQuoteValue(P57,_xll.ohTrigger(Trigger,TriggerON))</f>
        <v>1.2320000000000003E-2</v>
      </c>
      <c r="W57" s="125" t="b">
        <f t="shared" si="11"/>
        <v>1</v>
      </c>
      <c r="X57" s="125">
        <f t="shared" si="8"/>
        <v>2.7755575615628914E-16</v>
      </c>
      <c r="Y57" s="126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obj_00377#0000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8"/>
      <c r="R58" s="116">
        <f t="shared" si="10"/>
        <v>42355</v>
      </c>
      <c r="S58" s="116">
        <f>_xll.qlSwapStartDate(AA58)</f>
        <v>42359</v>
      </c>
      <c r="T58" s="116">
        <f>_xll.qlSwapMaturityDate(AA58)</f>
        <v>43913</v>
      </c>
      <c r="U58" s="107">
        <f>_xll.qlOvernightIndexedSwapFairRate(AA58,_xll.ohTrigger(Trigger,TriggerON))</f>
        <v>1.2724035723483318E-2</v>
      </c>
      <c r="V58" s="107">
        <f>_xll.qlQuoteValue(P58,_xll.ohTrigger(Trigger,TriggerON))</f>
        <v>1.2770000000000002E-2</v>
      </c>
      <c r="W58" s="107" t="b">
        <f t="shared" si="11"/>
        <v>1</v>
      </c>
      <c r="X58" s="107">
        <f t="shared" si="8"/>
        <v>-4.5964276516683583E-5</v>
      </c>
      <c r="Y58" s="119" t="b">
        <f>ABS(X58)&lt;=ABS('General Settings'!$D$27)</f>
        <v>1</v>
      </c>
      <c r="AA58" s="60" t="str">
        <f>_xll.qlMakeOIS(,SettlementDays,IF(O58="SW","1W",O58),IndexON,,FwdStart,DayCountConv,,Permanent,Trigger,ObjectOverwrite)</f>
        <v>obj_0037b#0000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8"/>
      <c r="R59" s="116">
        <f t="shared" si="10"/>
        <v>42355</v>
      </c>
      <c r="S59" s="116">
        <f>_xll.qlSwapStartDate(AA59)</f>
        <v>42359</v>
      </c>
      <c r="T59" s="116">
        <f>_xll.qlSwapMaturityDate(AA59)</f>
        <v>44004</v>
      </c>
      <c r="U59" s="107">
        <f>_xll.qlOvernightIndexedSwapFairRate(AA59,_xll.ohTrigger(Trigger,TriggerON))</f>
        <v>1.3117541396133959E-2</v>
      </c>
      <c r="V59" s="107">
        <f>_xll.qlQuoteValue(P59,_xll.ohTrigger(Trigger,TriggerON))</f>
        <v>1.3079999999999998E-2</v>
      </c>
      <c r="W59" s="107" t="b">
        <f t="shared" si="11"/>
        <v>1</v>
      </c>
      <c r="X59" s="107">
        <f t="shared" si="8"/>
        <v>3.7541396133961014E-5</v>
      </c>
      <c r="Y59" s="119" t="b">
        <f>ABS(X59)&lt;=ABS('General Settings'!$D$27)</f>
        <v>1</v>
      </c>
      <c r="AA59" s="60" t="str">
        <f>_xll.qlMakeOIS(,SettlementDays,IF(O59="SW","1W",O59),IndexON,,FwdStart,DayCountConv,,Permanent,Trigger,ObjectOverwrite)</f>
        <v>obj_0035b#0000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8"/>
      <c r="R60" s="116">
        <f t="shared" si="10"/>
        <v>42355</v>
      </c>
      <c r="S60" s="116">
        <f>_xll.qlSwapStartDate(AA60)</f>
        <v>42359</v>
      </c>
      <c r="T60" s="116">
        <f>_xll.qlSwapMaturityDate(AA60)</f>
        <v>44095</v>
      </c>
      <c r="U60" s="107">
        <f>_xll.qlOvernightIndexedSwapFairRate(AA60,_xll.ohTrigger(Trigger,TriggerON))</f>
        <v>1.3497048542548518E-2</v>
      </c>
      <c r="V60" s="107">
        <f>_xll.qlQuoteValue(P60,_xll.ohTrigger(Trigger,TriggerON))</f>
        <v>1.3519999999999999E-2</v>
      </c>
      <c r="W60" s="107" t="b">
        <f t="shared" si="11"/>
        <v>1</v>
      </c>
      <c r="X60" s="107">
        <f t="shared" si="8"/>
        <v>-2.295145745148143E-5</v>
      </c>
      <c r="Y60" s="119" t="b">
        <f>ABS(X60)&lt;=ABS('General Settings'!$D$27)</f>
        <v>1</v>
      </c>
      <c r="AA60" s="60" t="str">
        <f>_xll.qlMakeOIS(,SettlementDays,IF(O60="SW","1W",O60),IndexON,,FwdStart,DayCountConv,,Permanent,Trigger,ObjectOverwrite)</f>
        <v>obj_00380#0000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9"/>
        <v>USDOIS5Y_Quote</v>
      </c>
      <c r="Q61" s="138"/>
      <c r="R61" s="124">
        <f t="shared" si="10"/>
        <v>42355</v>
      </c>
      <c r="S61" s="124">
        <f>_xll.qlSwapStartDate(AA61)</f>
        <v>42359</v>
      </c>
      <c r="T61" s="124">
        <f>_xll.qlSwapMaturityDate(AA61)</f>
        <v>44186</v>
      </c>
      <c r="U61" s="125">
        <f>_xll.qlOvernightIndexedSwapFairRate(AA61,_xll.ohTrigger(Trigger,TriggerON))</f>
        <v>1.3860000000000114E-2</v>
      </c>
      <c r="V61" s="125">
        <f>_xll.qlQuoteValue(P61,_xll.ohTrigger(Trigger,TriggerON))</f>
        <v>1.3860000000000001E-2</v>
      </c>
      <c r="W61" s="125" t="b">
        <f t="shared" si="11"/>
        <v>1</v>
      </c>
      <c r="X61" s="125">
        <f t="shared" si="8"/>
        <v>1.1275702593849246E-16</v>
      </c>
      <c r="Y61" s="126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obj_003a3#0000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9"/>
        <v>USDOIS6Y_Quote</v>
      </c>
      <c r="Q62" s="138"/>
      <c r="R62" s="124">
        <f t="shared" si="10"/>
        <v>42355</v>
      </c>
      <c r="S62" s="124">
        <f>_xll.qlSwapStartDate(AA62)</f>
        <v>42359</v>
      </c>
      <c r="T62" s="124">
        <f>_xll.qlSwapMaturityDate(AA62)</f>
        <v>44551</v>
      </c>
      <c r="U62" s="125">
        <f>_xll.qlOvernightIndexedSwapFairRate(AA62,_xll.ohTrigger(Trigger,TriggerON))</f>
        <v>1.5140000000000084E-2</v>
      </c>
      <c r="V62" s="125">
        <f>_xll.qlQuoteValue(P62,_xll.ohTrigger(Trigger,TriggerON))</f>
        <v>1.5139999999999997E-2</v>
      </c>
      <c r="W62" s="125" t="b">
        <f t="shared" si="11"/>
        <v>1</v>
      </c>
      <c r="X62" s="125">
        <f t="shared" si="8"/>
        <v>8.6736173798840355E-17</v>
      </c>
      <c r="Y62" s="126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obj_00370#0000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9"/>
        <v>USDOIS7Y_Quote</v>
      </c>
      <c r="Q63" s="138"/>
      <c r="R63" s="124">
        <f t="shared" si="10"/>
        <v>42355</v>
      </c>
      <c r="S63" s="124">
        <f>_xll.qlSwapStartDate(AA63)</f>
        <v>42359</v>
      </c>
      <c r="T63" s="124">
        <f>_xll.qlSwapMaturityDate(AA63)</f>
        <v>44916</v>
      </c>
      <c r="U63" s="125">
        <f>_xll.qlOvernightIndexedSwapFairRate(AA63,_xll.ohTrigger(Trigger,TriggerON))</f>
        <v>1.6250000000000046E-2</v>
      </c>
      <c r="V63" s="125">
        <f>_xll.qlQuoteValue(P63,_xll.ohTrigger(Trigger,TriggerON))</f>
        <v>1.6250000000000001E-2</v>
      </c>
      <c r="W63" s="125" t="b">
        <f t="shared" si="11"/>
        <v>1</v>
      </c>
      <c r="X63" s="125">
        <f t="shared" si="8"/>
        <v>4.5102810375396984E-17</v>
      </c>
      <c r="Y63" s="126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obj_00375#0000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9"/>
        <v>USDOIS8Y_Quote</v>
      </c>
      <c r="Q64" s="138"/>
      <c r="R64" s="124">
        <f t="shared" si="10"/>
        <v>42355</v>
      </c>
      <c r="S64" s="124">
        <f>_xll.qlSwapStartDate(AA64)</f>
        <v>42359</v>
      </c>
      <c r="T64" s="124">
        <f>_xll.qlSwapMaturityDate(AA64)</f>
        <v>45281</v>
      </c>
      <c r="U64" s="125">
        <f>_xll.qlOvernightIndexedSwapFairRate(AA64,_xll.ohTrigger(Trigger,TriggerON))</f>
        <v>1.7220000000000093E-2</v>
      </c>
      <c r="V64" s="125">
        <f>_xll.qlQuoteValue(P64,_xll.ohTrigger(Trigger,TriggerON))</f>
        <v>1.7219999999999999E-2</v>
      </c>
      <c r="W64" s="125" t="b">
        <f t="shared" si="11"/>
        <v>1</v>
      </c>
      <c r="X64" s="125">
        <f t="shared" si="8"/>
        <v>9.3675067702747583E-17</v>
      </c>
      <c r="Y64" s="126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obj_0035a#0000</v>
      </c>
    </row>
    <row r="65" spans="10:27" x14ac:dyDescent="0.2">
      <c r="M65" s="123" t="s">
        <v>64</v>
      </c>
      <c r="N65" s="123"/>
      <c r="O65" s="123" t="s">
        <v>110</v>
      </c>
      <c r="P65" s="123" t="str">
        <f t="shared" si="9"/>
        <v>USDOIS9Y_Quote</v>
      </c>
      <c r="Q65" s="138"/>
      <c r="R65" s="124">
        <f t="shared" si="10"/>
        <v>42355</v>
      </c>
      <c r="S65" s="124">
        <f>_xll.qlSwapStartDate(AA65)</f>
        <v>42359</v>
      </c>
      <c r="T65" s="124">
        <f>_xll.qlSwapMaturityDate(AA65)</f>
        <v>45649</v>
      </c>
      <c r="U65" s="125">
        <f>_xll.qlOvernightIndexedSwapFairRate(AA65,_xll.ohTrigger(Trigger,TriggerON))</f>
        <v>1.8070000000000096E-2</v>
      </c>
      <c r="V65" s="125">
        <f>_xll.qlQuoteValue(P65,_xll.ohTrigger(Trigger,TriggerON))</f>
        <v>1.8069999999999999E-2</v>
      </c>
      <c r="W65" s="125" t="b">
        <f t="shared" si="11"/>
        <v>1</v>
      </c>
      <c r="X65" s="125">
        <f t="shared" si="8"/>
        <v>9.7144514654701197E-17</v>
      </c>
      <c r="Y65" s="126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obj_00362#0000</v>
      </c>
    </row>
    <row r="66" spans="10:27" x14ac:dyDescent="0.2">
      <c r="M66" s="123" t="s">
        <v>64</v>
      </c>
      <c r="N66" s="123"/>
      <c r="O66" s="123" t="s">
        <v>111</v>
      </c>
      <c r="P66" s="123" t="str">
        <f t="shared" si="9"/>
        <v>USDOIS10Y_Quote</v>
      </c>
      <c r="Q66" s="138"/>
      <c r="R66" s="124">
        <f t="shared" si="10"/>
        <v>42355</v>
      </c>
      <c r="S66" s="124">
        <f>_xll.qlSwapStartDate(AA66)</f>
        <v>42359</v>
      </c>
      <c r="T66" s="124">
        <f>_xll.qlSwapMaturityDate(AA66)</f>
        <v>46013</v>
      </c>
      <c r="U66" s="125">
        <f>_xll.qlOvernightIndexedSwapFairRate(AA66,_xll.ohTrigger(Trigger,TriggerON))</f>
        <v>1.8759999999999999E-2</v>
      </c>
      <c r="V66" s="125">
        <f>_xll.qlQuoteValue(P66,_xll.ohTrigger(Trigger,TriggerON))</f>
        <v>1.8759999999999999E-2</v>
      </c>
      <c r="W66" s="125" t="b">
        <f t="shared" si="11"/>
        <v>1</v>
      </c>
      <c r="X66" s="125">
        <f t="shared" si="8"/>
        <v>0</v>
      </c>
      <c r="Y66" s="126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obj_0039f#0000</v>
      </c>
    </row>
    <row r="67" spans="10:27" x14ac:dyDescent="0.2">
      <c r="M67" s="123" t="s">
        <v>64</v>
      </c>
      <c r="N67" s="123"/>
      <c r="O67" s="123" t="s">
        <v>112</v>
      </c>
      <c r="P67" s="123" t="str">
        <f t="shared" si="9"/>
        <v>USDOIS12Y_Quote</v>
      </c>
      <c r="Q67" s="138"/>
      <c r="R67" s="124">
        <f t="shared" si="10"/>
        <v>42355</v>
      </c>
      <c r="S67" s="124">
        <f>_xll.qlSwapStartDate(AA67)</f>
        <v>42359</v>
      </c>
      <c r="T67" s="124">
        <f>_xll.qlSwapMaturityDate(AA67)</f>
        <v>46742</v>
      </c>
      <c r="U67" s="125">
        <f>_xll.qlOvernightIndexedSwapFairRate(AA67,_xll.ohTrigger(Trigger,TriggerON))</f>
        <v>1.9950000000013093E-2</v>
      </c>
      <c r="V67" s="125">
        <f>_xll.qlQuoteValue(P67,_xll.ohTrigger(Trigger,TriggerON))</f>
        <v>1.9950000000000002E-2</v>
      </c>
      <c r="W67" s="125" t="b">
        <f t="shared" si="11"/>
        <v>1</v>
      </c>
      <c r="X67" s="125">
        <f t="shared" si="8"/>
        <v>1.3090223349720986E-14</v>
      </c>
      <c r="Y67" s="126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obj_00358#0000</v>
      </c>
    </row>
    <row r="68" spans="10:27" x14ac:dyDescent="0.2">
      <c r="M68" s="123" t="s">
        <v>64</v>
      </c>
      <c r="N68" s="123"/>
      <c r="O68" s="123" t="s">
        <v>113</v>
      </c>
      <c r="P68" s="123" t="str">
        <f t="shared" si="9"/>
        <v>USDOIS15Y_Quote</v>
      </c>
      <c r="Q68" s="138"/>
      <c r="R68" s="124">
        <f t="shared" si="10"/>
        <v>42355</v>
      </c>
      <c r="S68" s="124">
        <f>_xll.qlSwapStartDate(AA68)</f>
        <v>42359</v>
      </c>
      <c r="T68" s="124">
        <f>_xll.qlSwapMaturityDate(AA68)</f>
        <v>47840</v>
      </c>
      <c r="U68" s="125">
        <f>_xll.qlOvernightIndexedSwapFairRate(AA68,_xll.ohTrigger(Trigger,TriggerON))</f>
        <v>2.1180000000015194E-2</v>
      </c>
      <c r="V68" s="125">
        <f>_xll.qlQuoteValue(P68,_xll.ohTrigger(Trigger,TriggerON))</f>
        <v>2.1179999999999997E-2</v>
      </c>
      <c r="W68" s="125" t="b">
        <f t="shared" si="11"/>
        <v>1</v>
      </c>
      <c r="X68" s="125">
        <f t="shared" si="8"/>
        <v>1.519617764955683E-14</v>
      </c>
      <c r="Y68" s="126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obj_00366#0000</v>
      </c>
    </row>
    <row r="69" spans="10:27" x14ac:dyDescent="0.2">
      <c r="M69" s="123" t="s">
        <v>64</v>
      </c>
      <c r="N69" s="123"/>
      <c r="O69" s="123" t="s">
        <v>114</v>
      </c>
      <c r="P69" s="123" t="str">
        <f t="shared" si="9"/>
        <v>USDOIS20Y_Quote</v>
      </c>
      <c r="Q69" s="138"/>
      <c r="R69" s="124">
        <f t="shared" si="10"/>
        <v>42355</v>
      </c>
      <c r="S69" s="124">
        <f>_xll.qlSwapStartDate(AA69)</f>
        <v>42359</v>
      </c>
      <c r="T69" s="124">
        <f>_xll.qlSwapMaturityDate(AA69)</f>
        <v>49664</v>
      </c>
      <c r="U69" s="125">
        <f>_xll.qlOvernightIndexedSwapFairRate(AA69,_xll.ohTrigger(Trigger,TriggerON))</f>
        <v>2.2390000000037186E-2</v>
      </c>
      <c r="V69" s="125">
        <f>_xll.qlQuoteValue(P69,_xll.ohTrigger(Trigger,TriggerON))</f>
        <v>2.239E-2</v>
      </c>
      <c r="W69" s="125" t="b">
        <f t="shared" si="11"/>
        <v>1</v>
      </c>
      <c r="X69" s="125">
        <f t="shared" si="8"/>
        <v>3.7185532431038837E-14</v>
      </c>
      <c r="Y69" s="126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obj_0035e#0000</v>
      </c>
    </row>
    <row r="70" spans="10:27" x14ac:dyDescent="0.2">
      <c r="M70" s="123" t="s">
        <v>64</v>
      </c>
      <c r="N70" s="123"/>
      <c r="O70" s="123" t="s">
        <v>115</v>
      </c>
      <c r="P70" s="123" t="str">
        <f t="shared" si="9"/>
        <v>USDOIS25Y_Quote</v>
      </c>
      <c r="Q70" s="138"/>
      <c r="R70" s="124">
        <f t="shared" si="10"/>
        <v>42355</v>
      </c>
      <c r="S70" s="124">
        <f>_xll.qlSwapStartDate(AA70)</f>
        <v>42359</v>
      </c>
      <c r="T70" s="124">
        <f>_xll.qlSwapMaturityDate(AA70)</f>
        <v>51491</v>
      </c>
      <c r="U70" s="125">
        <f>_xll.qlOvernightIndexedSwapFairRate(AA70,_xll.ohTrigger(Trigger,TriggerON))</f>
        <v>2.2979999999995816E-2</v>
      </c>
      <c r="V70" s="125">
        <f>_xll.qlQuoteValue(P70,_xll.ohTrigger(Trigger,TriggerON))</f>
        <v>2.298E-2</v>
      </c>
      <c r="W70" s="125" t="b">
        <f t="shared" si="11"/>
        <v>1</v>
      </c>
      <c r="X70" s="125">
        <f t="shared" si="8"/>
        <v>-4.1841530240560587E-15</v>
      </c>
      <c r="Y70" s="126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obj_00349#0000</v>
      </c>
    </row>
    <row r="71" spans="10:27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8"/>
      <c r="R71" s="116">
        <f t="shared" si="10"/>
        <v>42355</v>
      </c>
      <c r="S71" s="116">
        <f>_xll.qlSwapStartDate(AA71)</f>
        <v>42359</v>
      </c>
      <c r="T71" s="116">
        <f>_xll.qlSwapMaturityDate(AA71)</f>
        <v>52222</v>
      </c>
      <c r="U71" s="107">
        <f>_xll.qlOvernightIndexedSwapFairRate(AA71,_xll.ohTrigger(Trigger,TriggerON))</f>
        <v>2.3115485536549133E-2</v>
      </c>
      <c r="V71" s="107" t="e">
        <f>_xll.qlQuoteValue(P71,_xll.ohTrigger(Trigger,TriggerON))</f>
        <v>#NUM!</v>
      </c>
      <c r="W71" s="107" t="b">
        <f t="shared" si="11"/>
        <v>0</v>
      </c>
      <c r="X71" s="107" t="e">
        <f t="shared" si="8"/>
        <v>#NUM!</v>
      </c>
      <c r="Y71" s="119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obj_0039d#0000</v>
      </c>
    </row>
    <row r="72" spans="10:27" x14ac:dyDescent="0.2">
      <c r="M72" s="123" t="s">
        <v>64</v>
      </c>
      <c r="N72" s="123"/>
      <c r="O72" s="123" t="s">
        <v>117</v>
      </c>
      <c r="P72" s="123" t="str">
        <f t="shared" si="9"/>
        <v>USDOIS30Y_Quote</v>
      </c>
      <c r="Q72" s="138"/>
      <c r="R72" s="124">
        <f t="shared" si="10"/>
        <v>42355</v>
      </c>
      <c r="S72" s="124">
        <f>_xll.qlSwapStartDate(AA72)</f>
        <v>42359</v>
      </c>
      <c r="T72" s="124">
        <f>_xll.qlSwapMaturityDate(AA72)</f>
        <v>53317</v>
      </c>
      <c r="U72" s="125">
        <f>_xll.qlOvernightIndexedSwapFairRate(AA72,_xll.ohTrigger(Trigger,TriggerON))</f>
        <v>2.3270000000005245E-2</v>
      </c>
      <c r="V72" s="125">
        <f>_xll.qlQuoteValue(P72,_xll.ohTrigger(Trigger,TriggerON))</f>
        <v>2.3269999999999999E-2</v>
      </c>
      <c r="W72" s="125" t="b">
        <f t="shared" si="11"/>
        <v>1</v>
      </c>
      <c r="X72" s="125">
        <f t="shared" si="8"/>
        <v>5.2458037913538647E-15</v>
      </c>
      <c r="Y72" s="126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obj_00359#0000</v>
      </c>
    </row>
    <row r="73" spans="10:27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8"/>
      <c r="R73" s="116">
        <f t="shared" si="10"/>
        <v>42355</v>
      </c>
      <c r="S73" s="116">
        <f>_xll.qlSwapStartDate(AA73)</f>
        <v>42359</v>
      </c>
      <c r="T73" s="116">
        <f>_xll.qlSwapMaturityDate(AA73)</f>
        <v>55143</v>
      </c>
      <c r="U73" s="107">
        <f>_xll.qlOvernightIndexedSwapFairRate(AA73,_xll.ohTrigger(Trigger,TriggerON))</f>
        <v>2.3467191797883497E-2</v>
      </c>
      <c r="V73" s="107">
        <f>_xll.qlQuoteValue(P73,_xll.ohTrigger(Trigger,TriggerON))</f>
        <v>2.351E-2</v>
      </c>
      <c r="W73" s="107" t="b">
        <f t="shared" si="11"/>
        <v>1</v>
      </c>
      <c r="X73" s="107">
        <f t="shared" si="8"/>
        <v>-4.2808202116502436E-5</v>
      </c>
      <c r="Y73" s="119" t="b">
        <f>ABS(X73)&lt;=ABS('General Settings'!$D$27)</f>
        <v>1</v>
      </c>
      <c r="AA73" s="60" t="str">
        <f>_xll.qlMakeOIS(,SettlementDays,IF(O73="SW","1W",O73),IndexON,,FwdStart,DayCountConv,,Permanent,Trigger,ObjectOverwrite)</f>
        <v>obj_003a5#0000</v>
      </c>
    </row>
    <row r="74" spans="10:27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8"/>
      <c r="R74" s="124">
        <f t="shared" si="10"/>
        <v>42355</v>
      </c>
      <c r="S74" s="124">
        <f>_xll.qlSwapStartDate(AA74)</f>
        <v>42359</v>
      </c>
      <c r="T74" s="124">
        <f>_xll.qlSwapMaturityDate(AA74)</f>
        <v>56969</v>
      </c>
      <c r="U74" s="125">
        <f>_xll.qlOvernightIndexedSwapFairRate(AA74,_xll.ohTrigger(Trigger,TriggerON))</f>
        <v>2.3549999999981398E-2</v>
      </c>
      <c r="V74" s="125">
        <f>_xll.qlQuoteValue(P74,_xll.ohTrigger(Trigger,TriggerON))</f>
        <v>2.3550000000000001E-2</v>
      </c>
      <c r="W74" s="125" t="b">
        <f t="shared" si="11"/>
        <v>1</v>
      </c>
      <c r="X74" s="125">
        <f t="shared" si="8"/>
        <v>-1.8603174556375279E-14</v>
      </c>
      <c r="Y74" s="126" t="b">
        <f>ABS(X74)&lt;=ABS('General Settings'!$D$27)</f>
        <v>1</v>
      </c>
      <c r="AA74" s="60" t="str">
        <f>_xll.qlMakeOIS(,SettlementDays,IF(O74="SW","1W",O74),IndexON,,FwdStart,DayCountConv,,Permanent,Trigger,ObjectOverwrite)</f>
        <v>obj_00371#0000</v>
      </c>
    </row>
    <row r="75" spans="10:27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8"/>
      <c r="R75" s="116">
        <f t="shared" si="10"/>
        <v>42355</v>
      </c>
      <c r="S75" s="116">
        <f>_xll.qlSwapStartDate(AA75)</f>
        <v>42359</v>
      </c>
      <c r="T75" s="116">
        <f>_xll.qlSwapMaturityDate(AA75)</f>
        <v>58796</v>
      </c>
      <c r="U75" s="107">
        <f>_xll.qlOvernightIndexedSwapFairRate(AA75,_xll.ohTrigger(Trigger,TriggerON))</f>
        <v>2.3508143301464501E-2</v>
      </c>
      <c r="V75" s="107">
        <f>_xll.qlQuoteValue(P75,_xll.ohTrigger(Trigger,TriggerON))</f>
        <v>2.349E-2</v>
      </c>
      <c r="W75" s="107" t="b">
        <f t="shared" si="11"/>
        <v>1</v>
      </c>
      <c r="X75" s="107">
        <f t="shared" si="8"/>
        <v>1.8143301464500911E-5</v>
      </c>
      <c r="Y75" s="119" t="b">
        <f>ABS(X75)&lt;=ABS('General Settings'!$D$27)</f>
        <v>1</v>
      </c>
      <c r="AA75" s="60" t="str">
        <f>_xll.qlMakeOIS(,SettlementDays,IF(O75="SW","1W",O75),IndexON,,FwdStart,DayCountConv,,Permanent,Trigger,ObjectOverwrite)</f>
        <v>obj_003a6#0000</v>
      </c>
    </row>
    <row r="76" spans="10:27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8"/>
      <c r="R76" s="129">
        <f t="shared" si="10"/>
        <v>42355</v>
      </c>
      <c r="S76" s="129">
        <f>_xll.qlSwapStartDate(AA76)</f>
        <v>42359</v>
      </c>
      <c r="T76" s="129">
        <f>_xll.qlSwapMaturityDate(AA76)</f>
        <v>60622</v>
      </c>
      <c r="U76" s="130">
        <f>_xll.qlOvernightIndexedSwapFairRate(AA76,_xll.ohTrigger(Trigger,TriggerON))</f>
        <v>2.3420000000017215E-2</v>
      </c>
      <c r="V76" s="130">
        <f>_xll.qlQuoteValue(P76,_xll.ohTrigger(Trigger,TriggerON))</f>
        <v>2.342E-2</v>
      </c>
      <c r="W76" s="130" t="b">
        <f t="shared" si="11"/>
        <v>1</v>
      </c>
      <c r="X76" s="130">
        <f t="shared" si="8"/>
        <v>1.7215395775593834E-14</v>
      </c>
      <c r="Y76" s="131" t="b">
        <f>ABS(X76)&lt;=ABS('General Settings'!$D$27)</f>
        <v>1</v>
      </c>
      <c r="AA76" s="61" t="str">
        <f>_xll.qlMakeOIS(,SettlementDays,IF(O76="SW","1W",O76),IndexON,,FwdStart,DayCountConv,,Permanent,Trigger,ObjectOverwrite)</f>
        <v>obj_00345#0000</v>
      </c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6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42725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4.0210000005492406E-3</v>
      </c>
      <c r="H3" s="63">
        <f t="shared" ref="H3:H16" si="2">ROUNDDOWN(G3*10,2)/10</f>
        <v>4.0000000000000001E-3</v>
      </c>
      <c r="I3" s="92">
        <f>MAX(_xll.ohPack(Data!$J$4:INDEX(Fwd1M,MATCH(E3+1,SettlementDates,1),1)))</f>
        <v>9.6863463247506831E-3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42369</v>
      </c>
      <c r="E4" s="86">
        <f t="shared" si="0"/>
        <v>43090</v>
      </c>
      <c r="F4" s="87">
        <f t="shared" si="1"/>
        <v>3</v>
      </c>
      <c r="G4" s="93">
        <f>MIN(_xll.ohPack(Data!$J$4:INDEX(Fwd1M,MATCH(E4+1,SettlementDates,1),1)))</f>
        <v>4.0210000005492406E-3</v>
      </c>
      <c r="H4" s="64">
        <f t="shared" si="2"/>
        <v>4.0000000000000001E-3</v>
      </c>
      <c r="I4" s="93">
        <f>MAX(_xll.ohPack(Data!$J$4:INDEX(Fwd1M,MATCH(E4+1,SettlementDates,1),1)))</f>
        <v>1.4901998562451934E-2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44186</v>
      </c>
      <c r="F5" s="87">
        <f t="shared" si="1"/>
        <v>6</v>
      </c>
      <c r="G5" s="93">
        <f>MIN(_xll.ohPack(Data!$J$4:INDEX(Fwd1M,MATCH(E5+1,SettlementDates,1),1)))</f>
        <v>4.0210000005492406E-3</v>
      </c>
      <c r="H5" s="64">
        <f t="shared" si="2"/>
        <v>4.0000000000000001E-3</v>
      </c>
      <c r="I5" s="93">
        <f>MAX(_xll.ohPack(Data!$J$4:INDEX(Fwd1M,MATCH(E5+1,SettlementDates,1),1)))</f>
        <v>2.2372417807875973E-2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46012</v>
      </c>
      <c r="F6" s="87">
        <f t="shared" si="1"/>
        <v>6</v>
      </c>
      <c r="G6" s="93">
        <f>MIN(_xll.ohPack(Data!$J$4:INDEX(Fwd1M,MATCH(E6+1,SettlementDates,1),1)))</f>
        <v>4.0210000005492406E-3</v>
      </c>
      <c r="H6" s="64">
        <f t="shared" si="2"/>
        <v>4.0000000000000001E-3</v>
      </c>
      <c r="I6" s="93">
        <f>MAX(_xll.ohPack(Data!$J$4:INDEX(Fwd1M,MATCH(E6+1,SettlementDates,1),1)))</f>
        <v>2.7368155978662854E-2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49664</v>
      </c>
      <c r="F7" s="87">
        <f t="shared" si="1"/>
        <v>12</v>
      </c>
      <c r="G7" s="93">
        <f>MIN(_xll.ohPack(Data!$J$4:INDEX(Fwd1M,MATCH(E7+1,SettlementDates,1),1)))</f>
        <v>4.0210000005492406E-3</v>
      </c>
      <c r="H7" s="64">
        <f t="shared" si="2"/>
        <v>4.0000000000000001E-3</v>
      </c>
      <c r="I7" s="93">
        <f>MAX(_xll.ohPack(Data!$J$4:INDEX(Fwd1M,MATCH(E7+1,SettlementDates,1),1)))</f>
        <v>2.8171772947941653E-2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53317</v>
      </c>
      <c r="F8" s="87">
        <f t="shared" si="1"/>
        <v>36</v>
      </c>
      <c r="G8" s="93">
        <f>MIN(_xll.ohPack(Data!$J$4:INDEX(Fwd1M,MATCH(E8+1,SettlementDates,1),1)))</f>
        <v>4.0210000005492406E-3</v>
      </c>
      <c r="H8" s="64">
        <f t="shared" si="2"/>
        <v>4.0000000000000001E-3</v>
      </c>
      <c r="I8" s="93">
        <f>MAX(_xll.ohPack(Data!$J$4:INDEX(Fwd1M,MATCH(E8+1,SettlementDates,1),1)))</f>
        <v>2.8171772947941653E-2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64274</v>
      </c>
      <c r="F9" s="87">
        <f t="shared" si="1"/>
        <v>60</v>
      </c>
      <c r="G9" s="94">
        <f>MIN(_xll.ohPack(Data!$J$4:INDEX(Fwd1M,MATCH(E9+1,SettlementDates,1),1)))</f>
        <v>4.0210000005492406E-3</v>
      </c>
      <c r="H9" s="65">
        <f t="shared" si="2"/>
        <v>4.0000000000000001E-3</v>
      </c>
      <c r="I9" s="94">
        <f>MAX(_xll.ohPack(Data!$J$4:INDEX(Fwd1M,MATCH(E9+1,SettlementDates,1),1)))</f>
        <v>2.8171772947941653E-2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42725</v>
      </c>
      <c r="F10" s="88">
        <f t="shared" si="1"/>
        <v>1</v>
      </c>
      <c r="G10" s="93">
        <f>MIN(_xll.ohPack(Data!$K$4:INDEX(ONFwd1M,MATCH(E10+1,SettlementDates,1),1)))</f>
        <v>3.9756052745865134E-3</v>
      </c>
      <c r="H10" s="64">
        <f t="shared" si="2"/>
        <v>3.0000000000000001E-3</v>
      </c>
      <c r="I10" s="93">
        <f>MAX(_xll.ohPack(Data!$K$4:INDEX(ONFwd1M,MATCH(E10+1,SettlementDates,1),1)))</f>
        <v>9.4260606145279979E-3</v>
      </c>
      <c r="J10" s="64">
        <f t="shared" si="3"/>
        <v>0.01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42369</v>
      </c>
      <c r="E11" s="86">
        <f t="shared" si="0"/>
        <v>43090</v>
      </c>
      <c r="F11" s="87">
        <f t="shared" si="1"/>
        <v>3</v>
      </c>
      <c r="G11" s="93">
        <f>MIN(_xll.ohPack(Data!$K$4:INDEX(ONFwd1M,MATCH(E11+1,SettlementDates,1),1)))</f>
        <v>3.9756052745865134E-3</v>
      </c>
      <c r="H11" s="64">
        <f t="shared" si="2"/>
        <v>3.0000000000000001E-3</v>
      </c>
      <c r="I11" s="93">
        <f>MAX(_xll.ohPack(Data!$K$4:INDEX(ONFwd1M,MATCH(E11+1,SettlementDates,1),1)))</f>
        <v>1.4736567578669479E-2</v>
      </c>
      <c r="J11" s="64">
        <f t="shared" si="3"/>
        <v>1.4999999999999999E-2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44186</v>
      </c>
      <c r="F12" s="87">
        <f t="shared" si="1"/>
        <v>6</v>
      </c>
      <c r="G12" s="93">
        <f>MIN(_xll.ohPack(Data!$K$4:INDEX(ONFwd1M,MATCH(E12+1,SettlementDates,1),1)))</f>
        <v>3.9756052745865134E-3</v>
      </c>
      <c r="H12" s="64">
        <f t="shared" si="2"/>
        <v>3.0000000000000001E-3</v>
      </c>
      <c r="I12" s="93">
        <f>MAX(_xll.ohPack(Data!$K$4:INDEX(ONFwd1M,MATCH(E12+1,SettlementDates,1),1)))</f>
        <v>2.2259510587723241E-2</v>
      </c>
      <c r="J12" s="64">
        <f t="shared" si="3"/>
        <v>2.5000000000000001E-2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46012</v>
      </c>
      <c r="F13" s="87">
        <f t="shared" si="1"/>
        <v>6</v>
      </c>
      <c r="G13" s="93">
        <f>MIN(_xll.ohPack(Data!$K$4:INDEX(ONFwd1M,MATCH(E13+1,SettlementDates,1),1)))</f>
        <v>3.9756052745865134E-3</v>
      </c>
      <c r="H13" s="64">
        <f t="shared" si="2"/>
        <v>3.0000000000000001E-3</v>
      </c>
      <c r="I13" s="93">
        <f>MAX(_xll.ohPack(Data!$K$4:INDEX(ONFwd1M,MATCH(E13+1,SettlementDates,1),1)))</f>
        <v>2.7296515880026462E-2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49664</v>
      </c>
      <c r="F14" s="87">
        <f t="shared" si="1"/>
        <v>12</v>
      </c>
      <c r="G14" s="93">
        <f>MIN(_xll.ohPack(Data!$K$4:INDEX(ONFwd1M,MATCH(E14+1,SettlementDates,1),1)))</f>
        <v>3.9756052745865134E-3</v>
      </c>
      <c r="H14" s="64">
        <f t="shared" si="2"/>
        <v>3.0000000000000001E-3</v>
      </c>
      <c r="I14" s="93">
        <f>MAX(_xll.ohPack(Data!$K$4:INDEX(ONFwd1M,MATCH(E14+1,SettlementDates,1),1)))</f>
        <v>2.8139952348160691E-2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53317</v>
      </c>
      <c r="F15" s="87">
        <f t="shared" si="1"/>
        <v>36</v>
      </c>
      <c r="G15" s="93">
        <f>MIN(_xll.ohPack(Data!$K$4:INDEX(ONFwd1M,MATCH(E15+1,SettlementDates,1),1)))</f>
        <v>3.9756052745865134E-3</v>
      </c>
      <c r="H15" s="64">
        <f t="shared" si="2"/>
        <v>3.0000000000000001E-3</v>
      </c>
      <c r="I15" s="93">
        <f>MAX(_xll.ohPack(Data!$K$4:INDEX(ONFwd1M,MATCH(E15+1,SettlementDates,1),1)))</f>
        <v>2.8139952348160691E-2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64274</v>
      </c>
      <c r="F16" s="91">
        <f t="shared" si="1"/>
        <v>60</v>
      </c>
      <c r="G16" s="94">
        <f>MIN(_xll.ohPack(Data!$K$4:INDEX(ONFwd1M,MATCH(E16+1,SettlementDates,1),1)))</f>
        <v>3.9756052745865134E-3</v>
      </c>
      <c r="H16" s="65">
        <f t="shared" si="2"/>
        <v>3.0000000000000001E-3</v>
      </c>
      <c r="I16" s="94">
        <f>MAX(_xll.ohPack(Data!$K$4:INDEX(ONFwd1M,MATCH(E16+1,SettlementDates,1),1)))</f>
        <v>2.8139952348160691E-2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9"/>
      <c r="R23" s="115">
        <f t="shared" ref="R23:R36" si="7">EvaluationDate</f>
        <v>42355</v>
      </c>
      <c r="S23" s="115">
        <f>_xll.qlInterestRateIndexValueDate(AA23,R23)</f>
        <v>42359</v>
      </c>
      <c r="T23" s="115">
        <f>_xll.qlInterestRateIndexMaturity(AA23,S23)</f>
        <v>42422</v>
      </c>
      <c r="U23" s="106">
        <f>_xll.qlIndexFixing(AA23,R23,,_xll.ohTrigger(Trigger,Trigger1M))</f>
        <v>4.1455503951665605E-3</v>
      </c>
      <c r="V23" s="106">
        <f>_xll.qlQuoteValue(P23,_xll.ohTrigger(Trigger,Trigger1M))</f>
        <v>4.1600000000000005E-3</v>
      </c>
      <c r="W23" s="106" t="b">
        <f>NOT(ISERROR(V23))</f>
        <v>1</v>
      </c>
      <c r="X23" s="106">
        <f>U23-V23</f>
        <v>-1.4449604833439988E-5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obj_00374#0000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8"/>
      <c r="R24" s="124">
        <f t="shared" si="7"/>
        <v>42355</v>
      </c>
      <c r="S24" s="124">
        <f>_xll.qlInterestRateIndexValueDate(AA24,R24)</f>
        <v>42359</v>
      </c>
      <c r="T24" s="124">
        <f>_xll.qlInterestRateIndexMaturity(AA24,S24)</f>
        <v>42450</v>
      </c>
      <c r="U24" s="125">
        <f>_xll.qlIndexFixing(AA24,R24,,_xll.ohTrigger(Trigger,Trigger1M))</f>
        <v>4.309999999581109E-3</v>
      </c>
      <c r="V24" s="125">
        <f>_xll.qlQuoteValue(P24,_xll.ohTrigger(Trigger,Trigger1M))</f>
        <v>4.3099999999999996E-3</v>
      </c>
      <c r="W24" s="125" t="b">
        <f t="shared" ref="W24:W36" si="8">NOT(ISERROR(V24))</f>
        <v>1</v>
      </c>
      <c r="X24" s="125">
        <f t="shared" ref="X24:X36" si="9">U24-V24</f>
        <v>-4.1889061663802352E-13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obj_0034e#0000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8"/>
      <c r="R25" s="116">
        <f t="shared" si="7"/>
        <v>42355</v>
      </c>
      <c r="S25" s="116">
        <f>_xll.qlInterestRateIndexValueDate(AA25,R25)</f>
        <v>42359</v>
      </c>
      <c r="T25" s="116">
        <f>_xll.qlInterestRateIndexMaturity(AA25,S25)</f>
        <v>42481</v>
      </c>
      <c r="U25" s="107">
        <f>_xll.qlIndexFixing(AA25,R25,,_xll.ohTrigger(Trigger,Trigger1M))</f>
        <v>4.5408570630779679E-3</v>
      </c>
      <c r="V25" s="107">
        <f>_xll.qlQuoteValue(P25,_xll.ohTrigger(Trigger,Trigger1M))</f>
        <v>4.5999999999999999E-3</v>
      </c>
      <c r="W25" s="107" t="b">
        <f t="shared" si="8"/>
        <v>1</v>
      </c>
      <c r="X25" s="107">
        <f t="shared" si="9"/>
        <v>-5.914293692203202E-5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obj_00384#0000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8"/>
      <c r="R26" s="116">
        <f t="shared" si="7"/>
        <v>42355</v>
      </c>
      <c r="S26" s="116">
        <f>_xll.qlInterestRateIndexValueDate(AA26,R26)</f>
        <v>42359</v>
      </c>
      <c r="T26" s="116">
        <f>_xll.qlInterestRateIndexMaturity(AA26,S26)</f>
        <v>42513</v>
      </c>
      <c r="U26" s="107">
        <f>_xll.qlIndexFixing(AA26,R26,,_xll.ohTrigger(Trigger,Trigger1M))</f>
        <v>4.797460315603741E-3</v>
      </c>
      <c r="V26" s="107">
        <f>_xll.qlQuoteValue(P26,_xll.ohTrigger(Trigger,Trigger1M))</f>
        <v>4.8399999999999997E-3</v>
      </c>
      <c r="W26" s="107" t="b">
        <f t="shared" si="8"/>
        <v>1</v>
      </c>
      <c r="X26" s="107">
        <f t="shared" si="9"/>
        <v>-4.2539684396258708E-5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obj_0038c#0000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8"/>
      <c r="R27" s="124">
        <f t="shared" si="7"/>
        <v>42355</v>
      </c>
      <c r="S27" s="124">
        <f>_xll.qlInterestRateIndexValueDate(AA27,R27)</f>
        <v>42359</v>
      </c>
      <c r="T27" s="124">
        <f>_xll.qlInterestRateIndexMaturity(AA27,S27)</f>
        <v>42542</v>
      </c>
      <c r="U27" s="125">
        <f>_xll.qlIndexFixing(AA27,R27,,_xll.ohTrigger(Trigger,Trigger1M))</f>
        <v>5.0300000008916866E-3</v>
      </c>
      <c r="V27" s="125">
        <f>_xll.qlQuoteValue(P27,_xll.ohTrigger(Trigger,Trigger1M))</f>
        <v>5.0299999999999997E-3</v>
      </c>
      <c r="W27" s="125" t="b">
        <f t="shared" si="8"/>
        <v>1</v>
      </c>
      <c r="X27" s="125">
        <f t="shared" si="9"/>
        <v>8.9168689793028832E-13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obj_0039b#0000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8"/>
      <c r="R28" s="116">
        <f t="shared" si="7"/>
        <v>42355</v>
      </c>
      <c r="S28" s="116">
        <f>_xll.qlInterestRateIndexValueDate(AA28,R28)</f>
        <v>42359</v>
      </c>
      <c r="T28" s="116">
        <f>_xll.qlInterestRateIndexMaturity(AA28,S28)</f>
        <v>42572</v>
      </c>
      <c r="U28" s="107">
        <f>_xll.qlIndexFixing(AA28,R28,,_xll.ohTrigger(Trigger,Trigger1M))</f>
        <v>5.2656512467183043E-3</v>
      </c>
      <c r="V28" s="107">
        <f>_xll.qlQuoteValue(P28,_xll.ohTrigger(Trigger,Trigger1M))</f>
        <v>5.2699999999999995E-3</v>
      </c>
      <c r="W28" s="107" t="b">
        <f t="shared" si="8"/>
        <v>1</v>
      </c>
      <c r="X28" s="107">
        <f t="shared" si="9"/>
        <v>-4.3487532816952057E-6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obj_0038a#0000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8"/>
      <c r="R29" s="116">
        <f t="shared" si="7"/>
        <v>42355</v>
      </c>
      <c r="S29" s="116">
        <f>_xll.qlInterestRateIndexValueDate(AA29,R29)</f>
        <v>42359</v>
      </c>
      <c r="T29" s="116">
        <f>_xll.qlInterestRateIndexMaturity(AA29,S29)</f>
        <v>42604</v>
      </c>
      <c r="U29" s="107">
        <f>_xll.qlIndexFixing(AA29,R29,,_xll.ohTrigger(Trigger,Trigger1M))</f>
        <v>5.5149930334030192E-3</v>
      </c>
      <c r="V29" s="107">
        <f>_xll.qlQuoteValue(P29,_xll.ohTrigger(Trigger,Trigger1M))</f>
        <v>5.5400000000000007E-3</v>
      </c>
      <c r="W29" s="107" t="b">
        <f t="shared" si="8"/>
        <v>1</v>
      </c>
      <c r="X29" s="107">
        <f t="shared" si="9"/>
        <v>-2.5006966596981435E-5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obj_00361#0000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8"/>
      <c r="R30" s="124">
        <f t="shared" si="7"/>
        <v>42355</v>
      </c>
      <c r="S30" s="124">
        <f>_xll.qlInterestRateIndexValueDate(AA30,R30)</f>
        <v>42359</v>
      </c>
      <c r="T30" s="124">
        <f>_xll.qlInterestRateIndexMaturity(AA30,S30)</f>
        <v>42634</v>
      </c>
      <c r="U30" s="125">
        <f>_xll.qlIndexFixing(AA30,R30,,_xll.ohTrigger(Trigger,Trigger1M))</f>
        <v>5.7500000002993282E-3</v>
      </c>
      <c r="V30" s="125">
        <f>_xll.qlQuoteValue(P30,_xll.ohTrigger(Trigger,Trigger1M))</f>
        <v>5.7499999999999999E-3</v>
      </c>
      <c r="W30" s="125" t="b">
        <f t="shared" si="8"/>
        <v>1</v>
      </c>
      <c r="X30" s="125">
        <f t="shared" si="9"/>
        <v>2.9932827050327404E-13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obj_0033f#0000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8"/>
      <c r="R31" s="116">
        <f t="shared" si="7"/>
        <v>42355</v>
      </c>
      <c r="S31" s="116">
        <f>_xll.qlInterestRateIndexValueDate(AA31,R31)</f>
        <v>42359</v>
      </c>
      <c r="T31" s="116">
        <f>_xll.qlInterestRateIndexMaturity(AA31,S31)</f>
        <v>42664</v>
      </c>
      <c r="U31" s="107">
        <f>_xll.qlIndexFixing(AA31,R31,,_xll.ohTrigger(Trigger,Trigger1M))</f>
        <v>5.9881639369022601E-3</v>
      </c>
      <c r="V31" s="107">
        <f>_xll.qlQuoteValue(P31,_xll.ohTrigger(Trigger,Trigger1M))</f>
        <v>5.9899999999999997E-3</v>
      </c>
      <c r="W31" s="107" t="b">
        <f t="shared" si="8"/>
        <v>1</v>
      </c>
      <c r="X31" s="107">
        <f t="shared" si="9"/>
        <v>-1.8360630977395584E-6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obj_00364#0000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8"/>
      <c r="R32" s="116">
        <f t="shared" si="7"/>
        <v>42355</v>
      </c>
      <c r="S32" s="116">
        <f>_xll.qlInterestRateIndexValueDate(AA32,R32)</f>
        <v>42359</v>
      </c>
      <c r="T32" s="116">
        <f>_xll.qlInterestRateIndexMaturity(AA32,S32)</f>
        <v>42695</v>
      </c>
      <c r="U32" s="107">
        <f>_xll.qlIndexFixing(AA32,R32,,_xll.ohTrigger(Trigger,Trigger1M))</f>
        <v>6.2369897081664249E-3</v>
      </c>
      <c r="V32" s="107">
        <f>_xll.qlQuoteValue(P32,_xll.ohTrigger(Trigger,Trigger1M))</f>
        <v>6.2300000000000003E-3</v>
      </c>
      <c r="W32" s="107" t="b">
        <f t="shared" si="8"/>
        <v>1</v>
      </c>
      <c r="X32" s="107">
        <f t="shared" si="9"/>
        <v>6.9897081664245866E-6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obj_00348#0000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8"/>
      <c r="R33" s="124">
        <f t="shared" si="7"/>
        <v>42355</v>
      </c>
      <c r="S33" s="124">
        <f>_xll.qlInterestRateIndexValueDate(AA33,R33)</f>
        <v>42359</v>
      </c>
      <c r="T33" s="124">
        <f>_xll.qlInterestRateIndexMaturity(AA33,S33)</f>
        <v>42725</v>
      </c>
      <c r="U33" s="125">
        <f>_xll.qlIndexFixing(AA33,R33,,_xll.ohTrigger(Trigger,Trigger1M))</f>
        <v>6.4799999992206847E-3</v>
      </c>
      <c r="V33" s="125">
        <f>_xll.qlQuoteValue(P33,_xll.ohTrigger(Trigger,Trigger1M))</f>
        <v>6.4800000000000005E-3</v>
      </c>
      <c r="W33" s="125" t="b">
        <f t="shared" si="8"/>
        <v>1</v>
      </c>
      <c r="X33" s="125">
        <f t="shared" si="9"/>
        <v>-7.793158479652007E-13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obj_00356#0000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8"/>
      <c r="R34" s="116">
        <f t="shared" si="7"/>
        <v>42355</v>
      </c>
      <c r="S34" s="116">
        <f>_xll.qlInterestRateIndexValueDate(AA34,R34)</f>
        <v>42359</v>
      </c>
      <c r="T34" s="116">
        <f>_xll.qlInterestRateIndexMaturity(AA34,S34)</f>
        <v>42815</v>
      </c>
      <c r="U34" s="107">
        <f>_xll.qlIndexFixing(AA34,R34,,_xll.ohTrigger(Trigger,Trigger1M))</f>
        <v>7.2053391037260935E-3</v>
      </c>
      <c r="V34" s="107">
        <f>_xll.qlQuoteValue(P34,_xll.ohTrigger(Trigger,Trigger1M))</f>
        <v>7.2099999999999994E-3</v>
      </c>
      <c r="W34" s="107" t="b">
        <f t="shared" si="8"/>
        <v>1</v>
      </c>
      <c r="X34" s="107">
        <f t="shared" si="9"/>
        <v>-4.6608962739058679E-6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obj_00352#0000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8"/>
      <c r="R35" s="116">
        <f t="shared" si="7"/>
        <v>42355</v>
      </c>
      <c r="S35" s="116">
        <f>_xll.qlInterestRateIndexValueDate(AA35,R35)</f>
        <v>42359</v>
      </c>
      <c r="T35" s="116">
        <f>_xll.qlInterestRateIndexMaturity(AA35,S35)</f>
        <v>42907</v>
      </c>
      <c r="U35" s="107">
        <f>_xll.qlIndexFixing(AA35,R35,,_xll.ohTrigger(Trigger,Trigger1M))</f>
        <v>7.9400546262663411E-3</v>
      </c>
      <c r="V35" s="107">
        <f>_xll.qlQuoteValue(P35,_xll.ohTrigger(Trigger,Trigger1M))</f>
        <v>7.9499999999999987E-3</v>
      </c>
      <c r="W35" s="107" t="b">
        <f t="shared" si="8"/>
        <v>1</v>
      </c>
      <c r="X35" s="107">
        <f t="shared" si="9"/>
        <v>-9.9453737336576559E-6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obj_00340#0000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40"/>
      <c r="R36" s="117">
        <f t="shared" si="7"/>
        <v>42355</v>
      </c>
      <c r="S36" s="117">
        <f>_xll.qlInterestRateIndexValueDate(AA36,R36)</f>
        <v>42359</v>
      </c>
      <c r="T36" s="117">
        <f>_xll.qlInterestRateIndexMaturity(AA36,S36)</f>
        <v>43090</v>
      </c>
      <c r="U36" s="108">
        <f>_xll.qlIndexFixing(AA36,R36,,_xll.ohTrigger(Trigger,Trigger1M))</f>
        <v>9.3439735818874169E-3</v>
      </c>
      <c r="V36" s="108">
        <f>_xll.qlQuoteValue(P36,_xll.ohTrigger(Trigger,Trigger1M))</f>
        <v>9.3499999999999989E-3</v>
      </c>
      <c r="W36" s="108" t="b">
        <f t="shared" si="8"/>
        <v>1</v>
      </c>
      <c r="X36" s="108">
        <f t="shared" si="9"/>
        <v>-6.0264181125820049E-6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obj_0036e#0000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42725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5.695000000000042E-3</v>
      </c>
      <c r="H3" s="63">
        <f t="shared" ref="H3:H16" si="2">ROUNDDOWN(G3*10,2)/10</f>
        <v>5.0000000000000001E-3</v>
      </c>
      <c r="I3" s="92">
        <f>MAX(_xll.ohPack(Data!$L$4:INDEX(Fwd3M,MATCH(E3+1,SettlementDates,1),1)))</f>
        <v>1.1651909329224885E-2</v>
      </c>
      <c r="J3" s="63">
        <f t="shared" ref="J3:J16" si="3">IF(I3-G3&gt;1%,(QUOTIENT(I3*10000,50)+1)*0.5%,(QUOTIENT(I3*10000,10)+1)*0.1%)</f>
        <v>1.2E-2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42369</v>
      </c>
      <c r="E4" s="86">
        <f t="shared" si="0"/>
        <v>43090</v>
      </c>
      <c r="F4" s="87">
        <f t="shared" si="1"/>
        <v>3</v>
      </c>
      <c r="G4" s="93">
        <f>MIN(_xll.ohPack(Data!$L$4:INDEX(Fwd3M,MATCH(E4+1,SettlementDates,1),1)))</f>
        <v>5.695000000000042E-3</v>
      </c>
      <c r="H4" s="64">
        <f t="shared" si="2"/>
        <v>5.0000000000000001E-3</v>
      </c>
      <c r="I4" s="93">
        <f>MAX(_xll.ohPack(Data!$L$4:INDEX(Fwd3M,MATCH(E4+1,SettlementDates,1),1)))</f>
        <v>1.70143079386742E-2</v>
      </c>
      <c r="J4" s="64">
        <f t="shared" si="3"/>
        <v>0.02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44186</v>
      </c>
      <c r="F5" s="87">
        <f t="shared" si="1"/>
        <v>6</v>
      </c>
      <c r="G5" s="93">
        <f>MIN(_xll.ohPack(Data!$L$4:INDEX(Fwd3M,MATCH(E5+1,SettlementDates,1),1)))</f>
        <v>5.695000000000042E-3</v>
      </c>
      <c r="H5" s="64">
        <f t="shared" si="2"/>
        <v>5.0000000000000001E-3</v>
      </c>
      <c r="I5" s="93">
        <f>MAX(_xll.ohPack(Data!$L$4:INDEX(Fwd3M,MATCH(E5+1,SettlementDates,1),1)))</f>
        <v>2.4019283669883151E-2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46012</v>
      </c>
      <c r="F6" s="87">
        <f t="shared" si="1"/>
        <v>6</v>
      </c>
      <c r="G6" s="93">
        <f>MIN(_xll.ohPack(Data!$L$4:INDEX(Fwd3M,MATCH(E6+1,SettlementDates,1),1)))</f>
        <v>5.695000000000042E-3</v>
      </c>
      <c r="H6" s="64">
        <f t="shared" si="2"/>
        <v>5.0000000000000001E-3</v>
      </c>
      <c r="I6" s="93">
        <f>MAX(_xll.ohPack(Data!$L$4:INDEX(Fwd3M,MATCH(E6+1,SettlementDates,1),1)))</f>
        <v>2.8740087933464054E-2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49664</v>
      </c>
      <c r="F7" s="87">
        <f t="shared" si="1"/>
        <v>12</v>
      </c>
      <c r="G7" s="93">
        <f>MIN(_xll.ohPack(Data!$L$4:INDEX(Fwd3M,MATCH(E7+1,SettlementDates,1),1)))</f>
        <v>5.695000000000042E-3</v>
      </c>
      <c r="H7" s="64">
        <f t="shared" si="2"/>
        <v>5.0000000000000001E-3</v>
      </c>
      <c r="I7" s="93">
        <f>MAX(_xll.ohPack(Data!$L$4:INDEX(Fwd3M,MATCH(E7+1,SettlementDates,1),1)))</f>
        <v>2.9508839181939809E-2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53317</v>
      </c>
      <c r="F8" s="87">
        <f t="shared" si="1"/>
        <v>36</v>
      </c>
      <c r="G8" s="93">
        <f>MIN(_xll.ohPack(Data!$L$4:INDEX(Fwd3M,MATCH(E8+1,SettlementDates,1),1)))</f>
        <v>5.695000000000042E-3</v>
      </c>
      <c r="H8" s="64">
        <f t="shared" si="2"/>
        <v>5.0000000000000001E-3</v>
      </c>
      <c r="I8" s="93">
        <f>MAX(_xll.ohPack(Data!$L$4:INDEX(Fwd3M,MATCH(E8+1,SettlementDates,1),1)))</f>
        <v>2.9508839181939809E-2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64274</v>
      </c>
      <c r="F9" s="87">
        <f t="shared" si="1"/>
        <v>60</v>
      </c>
      <c r="G9" s="94">
        <f>MIN(_xll.ohPack(Data!$L$4:INDEX(Fwd3M,MATCH(E9+1,SettlementDates,1),1)))</f>
        <v>5.695000000000042E-3</v>
      </c>
      <c r="H9" s="65">
        <f t="shared" si="2"/>
        <v>5.0000000000000001E-3</v>
      </c>
      <c r="I9" s="94">
        <f>MAX(_xll.ohPack(Data!$L$4:INDEX(Fwd3M,MATCH(E9+1,SettlementDates,1),1)))</f>
        <v>2.9508839181939809E-2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42725</v>
      </c>
      <c r="F10" s="88">
        <f t="shared" si="1"/>
        <v>1</v>
      </c>
      <c r="G10" s="93">
        <f>MIN(_xll.ohPack(Data!$M$4:INDEX(ONFwd3M,MATCH(E10+1,SettlementDates,1),1)))</f>
        <v>5.5717888722828235E-3</v>
      </c>
      <c r="H10" s="64">
        <f t="shared" si="2"/>
        <v>5.0000000000000001E-3</v>
      </c>
      <c r="I10" s="93">
        <f>MAX(_xll.ohPack(Data!$M$4:INDEX(ONFwd3M,MATCH(E10+1,SettlementDates,1),1)))</f>
        <v>1.0842433985356337E-2</v>
      </c>
      <c r="J10" s="64">
        <f t="shared" si="3"/>
        <v>1.0999999999999999E-2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42369</v>
      </c>
      <c r="E11" s="86">
        <f t="shared" si="0"/>
        <v>43090</v>
      </c>
      <c r="F11" s="87">
        <f t="shared" si="1"/>
        <v>3</v>
      </c>
      <c r="G11" s="93">
        <f>MIN(_xll.ohPack(Data!$M$4:INDEX(ONFwd3M,MATCH(E11+1,SettlementDates,1),1)))</f>
        <v>5.5717888722828235E-3</v>
      </c>
      <c r="H11" s="64">
        <f t="shared" si="2"/>
        <v>5.0000000000000001E-3</v>
      </c>
      <c r="I11" s="93">
        <f>MAX(_xll.ohPack(Data!$M$4:INDEX(ONFwd3M,MATCH(E11+1,SettlementDates,1),1)))</f>
        <v>1.6492137625780501E-2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44186</v>
      </c>
      <c r="F12" s="87">
        <f t="shared" si="1"/>
        <v>6</v>
      </c>
      <c r="G12" s="93">
        <f>MIN(_xll.ohPack(Data!$M$4:INDEX(ONFwd3M,MATCH(E12+1,SettlementDates,1),1)))</f>
        <v>5.5717888722828235E-3</v>
      </c>
      <c r="H12" s="64">
        <f t="shared" si="2"/>
        <v>5.0000000000000001E-3</v>
      </c>
      <c r="I12" s="93">
        <f>MAX(_xll.ohPack(Data!$M$4:INDEX(ONFwd3M,MATCH(E12+1,SettlementDates,1),1)))</f>
        <v>2.371806659193787E-2</v>
      </c>
      <c r="J12" s="64">
        <f t="shared" si="3"/>
        <v>2.5000000000000001E-2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46012</v>
      </c>
      <c r="F13" s="87">
        <f t="shared" si="1"/>
        <v>6</v>
      </c>
      <c r="G13" s="93">
        <f>MIN(_xll.ohPack(Data!$M$4:INDEX(ONFwd3M,MATCH(E13+1,SettlementDates,1),1)))</f>
        <v>5.5717888722828235E-3</v>
      </c>
      <c r="H13" s="64">
        <f t="shared" si="2"/>
        <v>5.0000000000000001E-3</v>
      </c>
      <c r="I13" s="93">
        <f>MAX(_xll.ohPack(Data!$M$4:INDEX(ONFwd3M,MATCH(E13+1,SettlementDates,1),1)))</f>
        <v>2.8520464099841547E-2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49664</v>
      </c>
      <c r="F14" s="87">
        <f t="shared" si="1"/>
        <v>12</v>
      </c>
      <c r="G14" s="93">
        <f>MIN(_xll.ohPack(Data!$M$4:INDEX(ONFwd3M,MATCH(E14+1,SettlementDates,1),1)))</f>
        <v>5.5717888722828235E-3</v>
      </c>
      <c r="H14" s="64">
        <f t="shared" si="2"/>
        <v>5.0000000000000001E-3</v>
      </c>
      <c r="I14" s="93">
        <f>MAX(_xll.ohPack(Data!$M$4:INDEX(ONFwd3M,MATCH(E14+1,SettlementDates,1),1)))</f>
        <v>2.940087152608406E-2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53317</v>
      </c>
      <c r="F15" s="87">
        <f t="shared" si="1"/>
        <v>36</v>
      </c>
      <c r="G15" s="93">
        <f>MIN(_xll.ohPack(Data!$M$4:INDEX(ONFwd3M,MATCH(E15+1,SettlementDates,1),1)))</f>
        <v>5.5717888722828235E-3</v>
      </c>
      <c r="H15" s="64">
        <f t="shared" si="2"/>
        <v>5.0000000000000001E-3</v>
      </c>
      <c r="I15" s="93">
        <f>MAX(_xll.ohPack(Data!$M$4:INDEX(ONFwd3M,MATCH(E15+1,SettlementDates,1),1)))</f>
        <v>2.940087152608406E-2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64274</v>
      </c>
      <c r="F16" s="91">
        <f t="shared" si="1"/>
        <v>60</v>
      </c>
      <c r="G16" s="94">
        <f>MIN(_xll.ohPack(Data!$M$4:INDEX(ONFwd3M,MATCH(E16+1,SettlementDates,1),1)))</f>
        <v>5.5717888722828235E-3</v>
      </c>
      <c r="H16" s="65">
        <f t="shared" si="2"/>
        <v>5.0000000000000001E-3</v>
      </c>
      <c r="I16" s="94">
        <f>MAX(_xll.ohPack(Data!$M$4:INDEX(ONFwd3M,MATCH(E16+1,SettlementDates,1),1)))</f>
        <v>2.940087152608406E-2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8"/>
      <c r="R23" s="136">
        <f>_xll.qlInterestRateIndexFixingDate(Index3M,S23)</f>
        <v>42388</v>
      </c>
      <c r="S23" s="136">
        <f>_xll.qlCalendarAdvance(JointCalendar,SettlementDate,N23,"mf",TRUE)</f>
        <v>42390</v>
      </c>
      <c r="T23" s="136">
        <f>_xll.qlCalendarAdvance(JointCalendar,SettlementDate,O23,"mf",TRUE)</f>
        <v>42481</v>
      </c>
      <c r="U23" s="141">
        <f>_xll.qlIndexFixing(Index3M,R23,TRUE,_xll.ohTrigger(Trigger,Trigger3M))</f>
        <v>6.0504506866417389E-3</v>
      </c>
      <c r="V23" s="141">
        <f>_xll.qlQuoteValue(P23,_xll.ohTrigger(Trigger,Trigger3M))</f>
        <v>6.0400000000000002E-3</v>
      </c>
      <c r="W23" s="60" t="b">
        <f>NOT(ISERROR(V23))</f>
        <v>1</v>
      </c>
      <c r="X23" s="145">
        <f>U23-V23</f>
        <v>1.0450686641738649E-5</v>
      </c>
      <c r="Y23" s="60" t="b">
        <f>ABS(X23)&lt;=ABS('General Settings'!$D$30)</f>
        <v>1</v>
      </c>
      <c r="AG23" s="158" t="b">
        <v>0</v>
      </c>
      <c r="AH23" s="159" t="str">
        <f>_xll.qlIMMNextCode(EvaluationDate+2,AG23)</f>
        <v>F6</v>
      </c>
      <c r="AI23" s="159" t="b">
        <f>IF(OR(LEFT(AH23,1)="H",LEFT(AH23,1)="M",LEFT(AH23,1)="U",LEFT(AH23,1)="Z"),TRUE,FALSE)</f>
        <v>0</v>
      </c>
      <c r="AJ23" s="160" t="b">
        <f>NOT(AI23)</f>
        <v>1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8"/>
      <c r="R24" s="136">
        <f>_xll.qlInterestRateIndexFixingDate(Index3M,S24)</f>
        <v>42418</v>
      </c>
      <c r="S24" s="136">
        <f>_xll.qlCalendarAdvance(JointCalendar,SettlementDate,N24,"mf",TRUE)</f>
        <v>42422</v>
      </c>
      <c r="T24" s="136">
        <f>_xll.qlCalendarAdvance(JointCalendar,SettlementDate,O24,"mf",TRUE)</f>
        <v>42513</v>
      </c>
      <c r="U24" s="141">
        <f>_xll.qlIndexFixing(Index3M,R24,TRUE,_xll.ohTrigger(Trigger,Trigger3M))</f>
        <v>6.5611671074107371E-3</v>
      </c>
      <c r="V24" s="141">
        <f>_xll.qlQuoteValue(P24,_xll.ohTrigger(Trigger,Trigger3M))</f>
        <v>6.5100000000000002E-3</v>
      </c>
      <c r="W24" s="60" t="b">
        <f t="shared" ref="W24:W34" si="8">NOT(ISERROR(V24))</f>
        <v>1</v>
      </c>
      <c r="X24" s="145">
        <f t="shared" ref="X24:X34" si="9">U24-V24</f>
        <v>5.1167107410736955E-5</v>
      </c>
      <c r="Y24" s="60" t="b">
        <f>ABS(X24)&lt;=ABS('General Settings'!$D$30)</f>
        <v>1</v>
      </c>
      <c r="AG24" s="161" t="b">
        <v>0</v>
      </c>
      <c r="AH24" s="72" t="str">
        <f>_xll.qlIMMNextCode(AH23,AG24)</f>
        <v>G6</v>
      </c>
      <c r="AI24" s="72" t="b">
        <f t="shared" ref="AI24:AI59" si="10">IF(OR(LEFT(AH24,1)="H",LEFT(AH24,1)="M",LEFT(AH24,1)="U",LEFT(AH24,1)="Z"),TRUE,FALSE)</f>
        <v>0</v>
      </c>
      <c r="AJ24" s="162" t="b">
        <f t="shared" ref="AJ24:AJ59" si="11">NOT(AI24)</f>
        <v>1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8"/>
      <c r="R25" s="136">
        <f>_xll.qlInterestRateIndexFixingDate(Index3M,S25)</f>
        <v>42446</v>
      </c>
      <c r="S25" s="136">
        <f>_xll.qlCalendarAdvance(JointCalendar,SettlementDate,N25,"mf",TRUE)</f>
        <v>42450</v>
      </c>
      <c r="T25" s="136">
        <f>_xll.qlCalendarAdvance(JointCalendar,SettlementDate,O25,"mf",TRUE)</f>
        <v>42542</v>
      </c>
      <c r="U25" s="141">
        <f>_xll.qlIndexFixing(Index3M,R25,TRUE,_xll.ohTrigger(Trigger,Trigger3M))</f>
        <v>7.0516204307714409E-3</v>
      </c>
      <c r="V25" s="141">
        <f>_xll.qlQuoteValue(P25,_xll.ohTrigger(Trigger,Trigger3M))</f>
        <v>7.0399999999999994E-3</v>
      </c>
      <c r="W25" s="60" t="b">
        <f t="shared" si="8"/>
        <v>1</v>
      </c>
      <c r="X25" s="145">
        <f t="shared" si="9"/>
        <v>1.1620430771441467E-5</v>
      </c>
      <c r="Y25" s="60" t="b">
        <f>ABS(X25)&lt;=ABS('General Settings'!$D$30)</f>
        <v>1</v>
      </c>
      <c r="AG25" s="161" t="b">
        <v>0</v>
      </c>
      <c r="AH25" s="72" t="str">
        <f>_xll.qlIMMNextCode(AH24,AG25)</f>
        <v>H6</v>
      </c>
      <c r="AI25" s="72" t="b">
        <f t="shared" si="10"/>
        <v>1</v>
      </c>
      <c r="AJ25" s="162" t="b">
        <f t="shared" si="11"/>
        <v>0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8"/>
      <c r="R26" s="136">
        <f>_xll.qlInterestRateIndexFixingDate(Index3M,S26)</f>
        <v>42479</v>
      </c>
      <c r="S26" s="136">
        <f>_xll.qlCalendarAdvance(JointCalendar,SettlementDate,N26,"mf",TRUE)</f>
        <v>42481</v>
      </c>
      <c r="T26" s="136">
        <f>_xll.qlCalendarAdvance(JointCalendar,SettlementDate,O26,"mf",TRUE)</f>
        <v>42572</v>
      </c>
      <c r="U26" s="141">
        <f>_xll.qlIndexFixing(Index3M,R26,TRUE,_xll.ohTrigger(Trigger,Trigger3M))</f>
        <v>7.4952444551352315E-3</v>
      </c>
      <c r="V26" s="141">
        <f>_xll.qlQuoteValue(P26,_xll.ohTrigger(Trigger,Trigger3M))</f>
        <v>7.5900000000000004E-3</v>
      </c>
      <c r="W26" s="60" t="b">
        <f t="shared" si="8"/>
        <v>1</v>
      </c>
      <c r="X26" s="145">
        <f t="shared" si="9"/>
        <v>-9.4755544864768941E-5</v>
      </c>
      <c r="Y26" s="60" t="b">
        <f>ABS(X26)&lt;=ABS('General Settings'!$D$30)</f>
        <v>1</v>
      </c>
      <c r="AG26" s="161" t="b">
        <v>0</v>
      </c>
      <c r="AH26" s="72" t="str">
        <f>_xll.qlIMMNextCode(AH25,AG26)</f>
        <v>J6</v>
      </c>
      <c r="AI26" s="72" t="b">
        <f t="shared" si="10"/>
        <v>0</v>
      </c>
      <c r="AJ26" s="162" t="b">
        <f t="shared" si="11"/>
        <v>1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8"/>
      <c r="R27" s="136">
        <f>_xll.qlInterestRateIndexFixingDate(Index3M,S27)</f>
        <v>42509</v>
      </c>
      <c r="S27" s="136">
        <f>_xll.qlCalendarAdvance(JointCalendar,SettlementDate,N27,"mf",TRUE)</f>
        <v>42513</v>
      </c>
      <c r="T27" s="136">
        <f>_xll.qlCalendarAdvance(JointCalendar,SettlementDate,O27,"mf",TRUE)</f>
        <v>42604</v>
      </c>
      <c r="U27" s="141">
        <f>_xll.qlIndexFixing(Index3M,R27,TRUE,_xll.ohTrigger(Trigger,Trigger3M))</f>
        <v>8.04697795005032E-3</v>
      </c>
      <c r="V27" s="141">
        <f>_xll.qlQuoteValue(P27,_xll.ohTrigger(Trigger,Trigger3M))</f>
        <v>8.1200000000000005E-3</v>
      </c>
      <c r="W27" s="60" t="b">
        <f t="shared" si="8"/>
        <v>1</v>
      </c>
      <c r="X27" s="145">
        <f t="shared" si="9"/>
        <v>-7.302204994968052E-5</v>
      </c>
      <c r="Y27" s="60" t="b">
        <f>ABS(X27)&lt;=ABS('General Settings'!$D$30)</f>
        <v>1</v>
      </c>
      <c r="AG27" s="161" t="b">
        <v>0</v>
      </c>
      <c r="AH27" s="72" t="str">
        <f>_xll.qlIMMNextCode(AH26,AG27)</f>
        <v>K6</v>
      </c>
      <c r="AI27" s="72" t="b">
        <f t="shared" si="10"/>
        <v>0</v>
      </c>
      <c r="AJ27" s="162" t="b">
        <f t="shared" si="11"/>
        <v>1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8"/>
      <c r="R28" s="136">
        <f>_xll.qlInterestRateIndexFixingDate(Index3M,S28)</f>
        <v>42538</v>
      </c>
      <c r="S28" s="136">
        <f>_xll.qlCalendarAdvance(JointCalendar,SettlementDate,N28,"mf",TRUE)</f>
        <v>42542</v>
      </c>
      <c r="T28" s="136">
        <f>_xll.qlCalendarAdvance(JointCalendar,SettlementDate,O28,"mf",TRUE)</f>
        <v>42634</v>
      </c>
      <c r="U28" s="141">
        <f>_xll.qlIndexFixing(Index3M,R28,TRUE,_xll.ohTrigger(Trigger,Trigger3M))</f>
        <v>8.566500253352748E-3</v>
      </c>
      <c r="V28" s="141">
        <f>_xll.qlQuoteValue(P28,_xll.ohTrigger(Trigger,Trigger3M))</f>
        <v>8.5699999999999995E-3</v>
      </c>
      <c r="W28" s="60" t="b">
        <f t="shared" si="8"/>
        <v>1</v>
      </c>
      <c r="X28" s="145">
        <f t="shared" si="9"/>
        <v>-3.4997466472515282E-6</v>
      </c>
      <c r="Y28" s="60" t="b">
        <f>ABS(X28)&lt;=ABS('General Settings'!$D$30)</f>
        <v>1</v>
      </c>
      <c r="AG28" s="161" t="b">
        <v>0</v>
      </c>
      <c r="AH28" s="72" t="str">
        <f>_xll.qlIMMNextCode(AH27,AG28)</f>
        <v>M6</v>
      </c>
      <c r="AI28" s="72" t="b">
        <f t="shared" si="10"/>
        <v>1</v>
      </c>
      <c r="AJ28" s="162" t="b">
        <f t="shared" si="11"/>
        <v>0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8"/>
      <c r="R29" s="136">
        <f>_xll.qlInterestRateIndexFixingDate(Index3M,S29)</f>
        <v>42570</v>
      </c>
      <c r="S29" s="136">
        <f>_xll.qlCalendarAdvance(JointCalendar,SettlementDate,N29,"mf",TRUE)</f>
        <v>42572</v>
      </c>
      <c r="T29" s="136">
        <f>_xll.qlCalendarAdvance(JointCalendar,SettlementDate,O29,"mf",TRUE)</f>
        <v>42664</v>
      </c>
      <c r="U29" s="141">
        <f>_xll.qlIndexFixing(Index3M,R29,TRUE,_xll.ohTrigger(Trigger,Trigger3M))</f>
        <v>9.0649121496865857E-3</v>
      </c>
      <c r="V29" s="141">
        <f>_xll.qlQuoteValue(P29,_xll.ohTrigger(Trigger,Trigger3M))</f>
        <v>9.0299999999999998E-3</v>
      </c>
      <c r="W29" s="60" t="b">
        <f t="shared" si="8"/>
        <v>1</v>
      </c>
      <c r="X29" s="145">
        <f t="shared" si="9"/>
        <v>3.4912149686585833E-5</v>
      </c>
      <c r="Y29" s="60" t="b">
        <f>ABS(X29)&lt;=ABS('General Settings'!$D$30)</f>
        <v>1</v>
      </c>
      <c r="AG29" s="161" t="b">
        <v>1</v>
      </c>
      <c r="AH29" s="72" t="str">
        <f>_xll.qlIMMNextCode(AH28,AG29)</f>
        <v>U6</v>
      </c>
      <c r="AI29" s="72" t="b">
        <f t="shared" si="10"/>
        <v>1</v>
      </c>
      <c r="AJ29" s="162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8"/>
      <c r="R30" s="136">
        <f>_xll.qlInterestRateIndexFixingDate(Index3M,S30)</f>
        <v>42600</v>
      </c>
      <c r="S30" s="136">
        <f>_xll.qlCalendarAdvance(JointCalendar,SettlementDate,N30,"mf",TRUE)</f>
        <v>42604</v>
      </c>
      <c r="T30" s="136">
        <f>_xll.qlCalendarAdvance(JointCalendar,SettlementDate,O30,"mf",TRUE)</f>
        <v>42695</v>
      </c>
      <c r="U30" s="141">
        <f>_xll.qlIndexFixing(Index3M,R30,TRUE,_xll.ohTrigger(Trigger,Trigger3M))</f>
        <v>9.5728356135557514E-3</v>
      </c>
      <c r="V30" s="141">
        <f>_xll.qlQuoteValue(P30,_xll.ohTrigger(Trigger,Trigger3M))</f>
        <v>9.5300000000000003E-3</v>
      </c>
      <c r="W30" s="60" t="b">
        <f t="shared" si="8"/>
        <v>1</v>
      </c>
      <c r="X30" s="145">
        <f t="shared" si="9"/>
        <v>4.2835613555751093E-5</v>
      </c>
      <c r="Y30" s="60" t="b">
        <f>ABS(X30)&lt;=ABS('General Settings'!$D$30)</f>
        <v>1</v>
      </c>
      <c r="AG30" s="161" t="b">
        <v>1</v>
      </c>
      <c r="AH30" s="72" t="str">
        <f>_xll.qlIMMNextCode(AH29,AG30)</f>
        <v>Z6</v>
      </c>
      <c r="AI30" s="72" t="b">
        <f t="shared" si="10"/>
        <v>1</v>
      </c>
      <c r="AJ30" s="162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8"/>
      <c r="R31" s="136">
        <f>_xll.qlInterestRateIndexFixingDate(Index3M,S31)</f>
        <v>42632</v>
      </c>
      <c r="S31" s="136">
        <f>_xll.qlCalendarAdvance(JointCalendar,SettlementDate,N31,"mf",TRUE)</f>
        <v>42634</v>
      </c>
      <c r="T31" s="136">
        <f>_xll.qlCalendarAdvance(JointCalendar,SettlementDate,O31,"mf",TRUE)</f>
        <v>42725</v>
      </c>
      <c r="U31" s="141">
        <f>_xll.qlIndexFixing(Index3M,R31,TRUE,_xll.ohTrigger(Trigger,Trigger3M))</f>
        <v>1.0049050660700259E-2</v>
      </c>
      <c r="V31" s="141">
        <f>_xll.qlQuoteValue(P31,_xll.ohTrigger(Trigger,Trigger3M))</f>
        <v>1.0009999999999998E-2</v>
      </c>
      <c r="W31" s="60" t="b">
        <f t="shared" si="8"/>
        <v>1</v>
      </c>
      <c r="X31" s="145">
        <f t="shared" si="9"/>
        <v>3.905066070026067E-5</v>
      </c>
      <c r="Y31" s="60" t="b">
        <f>ABS(X31)&lt;=ABS('General Settings'!$D$30)</f>
        <v>1</v>
      </c>
      <c r="AG31" s="161" t="b">
        <v>1</v>
      </c>
      <c r="AH31" s="72" t="str">
        <f>_xll.qlIMMNextCode(AH30,AG31)</f>
        <v>H7</v>
      </c>
      <c r="AI31" s="72" t="b">
        <f t="shared" si="10"/>
        <v>1</v>
      </c>
      <c r="AJ31" s="162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8"/>
      <c r="R32" s="136">
        <f>_xll.qlInterestRateIndexFixingDate(Index3M,S32)</f>
        <v>42662</v>
      </c>
      <c r="S32" s="136">
        <f>_xll.qlCalendarAdvance(JointCalendar,SettlementDate,N32,"mf",TRUE)</f>
        <v>42664</v>
      </c>
      <c r="T32" s="136">
        <f>_xll.qlCalendarAdvance(JointCalendar,SettlementDate,O32,"mf",TRUE)</f>
        <v>42758</v>
      </c>
      <c r="U32" s="141">
        <f>_xll.qlIndexFixing(Index3M,R32,TRUE,_xll.ohTrigger(Trigger,Trigger3M))</f>
        <v>1.0588382507936889E-2</v>
      </c>
      <c r="V32" s="141">
        <f>_xll.qlQuoteValue(P32,_xll.ohTrigger(Trigger,Trigger3M))</f>
        <v>1.0549999999999999E-2</v>
      </c>
      <c r="W32" s="60" t="b">
        <f t="shared" si="8"/>
        <v>1</v>
      </c>
      <c r="X32" s="145">
        <f t="shared" si="9"/>
        <v>3.8382507936890464E-5</v>
      </c>
      <c r="Y32" s="60" t="b">
        <f>ABS(X32)&lt;=ABS('General Settings'!$D$30)</f>
        <v>1</v>
      </c>
      <c r="AG32" s="161" t="b">
        <v>1</v>
      </c>
      <c r="AH32" s="72" t="str">
        <f>_xll.qlIMMNextCode(AH31,AG32)</f>
        <v>M7</v>
      </c>
      <c r="AI32" s="72" t="b">
        <f t="shared" si="10"/>
        <v>1</v>
      </c>
      <c r="AJ32" s="162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8"/>
      <c r="R33" s="136">
        <f>_xll.qlInterestRateIndexFixingDate(Index3M,S33)</f>
        <v>42691</v>
      </c>
      <c r="S33" s="136">
        <f>_xll.qlCalendarAdvance(JointCalendar,SettlementDate,N33,"mf",TRUE)</f>
        <v>42695</v>
      </c>
      <c r="T33" s="136">
        <f>_xll.qlCalendarAdvance(JointCalendar,SettlementDate,O33,"mf",TRUE)</f>
        <v>42787</v>
      </c>
      <c r="U33" s="141">
        <f>_xll.qlIndexFixing(Index3M,R33,TRUE,_xll.ohTrigger(Trigger,Trigger3M))</f>
        <v>1.1118401358815566E-2</v>
      </c>
      <c r="V33" s="141">
        <f>_xll.qlQuoteValue(P33,_xll.ohTrigger(Trigger,Trigger3M))</f>
        <v>1.1089999999999999E-2</v>
      </c>
      <c r="W33" s="60" t="b">
        <f t="shared" si="8"/>
        <v>1</v>
      </c>
      <c r="X33" s="145">
        <f t="shared" si="9"/>
        <v>2.8401358815566616E-5</v>
      </c>
      <c r="Y33" s="60" t="b">
        <f>ABS(X33)&lt;=ABS('General Settings'!$D$30)</f>
        <v>1</v>
      </c>
      <c r="AG33" s="161" t="b">
        <v>1</v>
      </c>
      <c r="AH33" s="72" t="str">
        <f>_xll.qlIMMNextCode(AH32,AG33)</f>
        <v>U7</v>
      </c>
      <c r="AI33" s="72" t="b">
        <f t="shared" si="10"/>
        <v>1</v>
      </c>
      <c r="AJ33" s="162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8"/>
      <c r="R34" s="136">
        <f>_xll.qlInterestRateIndexFixingDate(Index3M,S34)</f>
        <v>42723</v>
      </c>
      <c r="S34" s="136">
        <f>_xll.qlCalendarAdvance(JointCalendar,SettlementDate,N34,"mf",TRUE)</f>
        <v>42725</v>
      </c>
      <c r="T34" s="136">
        <f>_xll.qlCalendarAdvance(JointCalendar,SettlementDate,O34,"mf",TRUE)</f>
        <v>42815</v>
      </c>
      <c r="U34" s="141">
        <f>_xll.qlIndexFixing(Index3M,R34,TRUE,_xll.ohTrigger(Trigger,Trigger3M))</f>
        <v>1.1634223871653582E-2</v>
      </c>
      <c r="V34" s="141">
        <f>_xll.qlQuoteValue(P34,_xll.ohTrigger(Trigger,Trigger3M))</f>
        <v>1.1619999999999998E-2</v>
      </c>
      <c r="W34" s="60" t="b">
        <f t="shared" si="8"/>
        <v>1</v>
      </c>
      <c r="X34" s="145">
        <f t="shared" si="9"/>
        <v>1.4223871653583353E-5</v>
      </c>
      <c r="Y34" s="60" t="b">
        <f>ABS(X34)&lt;=ABS('General Settings'!$D$30)</f>
        <v>1</v>
      </c>
      <c r="AG34" s="161" t="b">
        <v>1</v>
      </c>
      <c r="AH34" s="72" t="str">
        <f>_xll.qlIMMNextCode(AH33,AG34)</f>
        <v>Z7</v>
      </c>
      <c r="AI34" s="72" t="b">
        <f t="shared" si="10"/>
        <v>1</v>
      </c>
      <c r="AJ34" s="162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H6</v>
      </c>
      <c r="P35" s="132" t="str">
        <f t="shared" ref="P35:P71" si="12">Currency&amp;"FUT3M"&amp;O35&amp;QuoteSuffix</f>
        <v>USDFUT3MH6_Quote</v>
      </c>
      <c r="Q35" s="132" t="str">
        <f t="shared" ref="Q35:Q71" si="13">Currency&amp;"FUT3M"&amp;O35&amp;"ConvAdj"&amp;QuoteSuffix</f>
        <v>USDFUT3MH6ConvAdj_Quote</v>
      </c>
      <c r="R35" s="133">
        <f>_xll.qlInterestRateIndexFixingDate(Index3M,S35)</f>
        <v>42443</v>
      </c>
      <c r="S35" s="133">
        <f>_xll.qlIMMdate(O35)</f>
        <v>42445</v>
      </c>
      <c r="T35" s="133">
        <f>_xll.qlInterestRateIndexMaturity(Index3M,S35)</f>
        <v>42537</v>
      </c>
      <c r="U35" s="134">
        <f>_xll.qlIndexFixing(Index3M,R35,TRUE,_xll.ohTrigger(Trigger,Trigger3M))</f>
        <v>6.9699555386071319E-3</v>
      </c>
      <c r="V35" s="134">
        <f>(100-_xll.qlQuoteValue(P35,_xll.ohTrigger(Trigger,Trigger3M)))/100-_xll.qlQuoteValue(Q35,_xll.ohTrigger(Trigger,Trigger3M))</f>
        <v>6.9699555380138018E-3</v>
      </c>
      <c r="W35" s="132" t="b">
        <f>NOT(ISERROR(V35))</f>
        <v>1</v>
      </c>
      <c r="X35" s="143">
        <f>U35-V35</f>
        <v>5.933300725735613E-13</v>
      </c>
      <c r="Y35" s="132" t="b">
        <f>ABS(X35)&lt;=ABS('General Settings'!$D$31)</f>
        <v>1</v>
      </c>
      <c r="AG35" s="161" t="b">
        <v>1</v>
      </c>
      <c r="AH35" s="72" t="str">
        <f>_xll.qlIMMNextCode(AH34,AG35)</f>
        <v>H8</v>
      </c>
      <c r="AI35" s="72" t="b">
        <f t="shared" si="10"/>
        <v>1</v>
      </c>
      <c r="AJ35" s="162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M6</v>
      </c>
      <c r="P36" s="123" t="str">
        <f t="shared" si="12"/>
        <v>USDFUT3MM6_Quote</v>
      </c>
      <c r="Q36" s="123" t="str">
        <f t="shared" si="13"/>
        <v>USDFUT3MM6ConvAdj_Quote</v>
      </c>
      <c r="R36" s="124">
        <f>_xll.qlInterestRateIndexFixingDate(Index3M,S36)</f>
        <v>42534</v>
      </c>
      <c r="S36" s="124">
        <f>_xll.qlIMMdate(O36)</f>
        <v>42536</v>
      </c>
      <c r="T36" s="124">
        <f>_xll.qlInterestRateIndexMaturity(Index3M,S36)</f>
        <v>42628</v>
      </c>
      <c r="U36" s="125">
        <f>_xll.qlIndexFixing(Index3M,R36,TRUE,_xll.ohTrigger(Trigger,Trigger3M))</f>
        <v>8.461573801629008E-3</v>
      </c>
      <c r="V36" s="125">
        <f>(100-_xll.qlQuoteValue(P36,_xll.ohTrigger(Trigger,Trigger3M)))/100-_xll.qlQuoteValue(Q36,_xll.ohTrigger(Trigger,Trigger3M))</f>
        <v>8.4615737996166368E-3</v>
      </c>
      <c r="W36" s="123" t="b">
        <f t="shared" ref="W36:W99" si="14">NOT(ISERROR(V36))</f>
        <v>1</v>
      </c>
      <c r="X36" s="144">
        <f t="shared" ref="X36:X99" si="15">U36-V36</f>
        <v>2.012371172477323E-12</v>
      </c>
      <c r="Y36" s="123" t="b">
        <f>ABS(X36)&lt;=ABS('General Settings'!$D$31)</f>
        <v>1</v>
      </c>
      <c r="AG36" s="161" t="b">
        <v>1</v>
      </c>
      <c r="AH36" s="72" t="str">
        <f>_xll.qlIMMNextCode(AH35,AG36)</f>
        <v>M8</v>
      </c>
      <c r="AI36" s="72" t="b">
        <f t="shared" si="10"/>
        <v>1</v>
      </c>
      <c r="AJ36" s="162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U6</v>
      </c>
      <c r="P37" s="123" t="str">
        <f t="shared" si="12"/>
        <v>USDFUT3MU6_Quote</v>
      </c>
      <c r="Q37" s="123" t="str">
        <f t="shared" si="13"/>
        <v>USDFUT3MU6ConvAdj_Quote</v>
      </c>
      <c r="R37" s="124">
        <f>_xll.qlInterestRateIndexFixingDate(Index3M,S37)</f>
        <v>42632</v>
      </c>
      <c r="S37" s="124">
        <f>_xll.qlIMMdate(O37)</f>
        <v>42634</v>
      </c>
      <c r="T37" s="124">
        <f>_xll.qlInterestRateIndexMaturity(Index3M,S37)</f>
        <v>42725</v>
      </c>
      <c r="U37" s="125">
        <f>_xll.qlIndexFixing(Index3M,R37,TRUE,_xll.ohTrigger(Trigger,Trigger3M))</f>
        <v>1.0049050660700259E-2</v>
      </c>
      <c r="V37" s="125">
        <f>(100-_xll.qlQuoteValue(P37,_xll.ohTrigger(Trigger,Trigger3M)))/100-_xll.qlQuoteValue(Q37,_xll.ohTrigger(Trigger,Trigger3M))</f>
        <v>1.0049050657757996E-2</v>
      </c>
      <c r="W37" s="123" t="b">
        <f t="shared" si="14"/>
        <v>1</v>
      </c>
      <c r="X37" s="144">
        <f t="shared" si="15"/>
        <v>2.9422627528807865E-12</v>
      </c>
      <c r="Y37" s="123" t="b">
        <f>ABS(X37)&lt;=ABS('General Settings'!$D$31)</f>
        <v>1</v>
      </c>
      <c r="AG37" s="161" t="b">
        <v>1</v>
      </c>
      <c r="AH37" s="72" t="str">
        <f>_xll.qlIMMNextCode(AH36,AG37)</f>
        <v>U8</v>
      </c>
      <c r="AI37" s="72" t="b">
        <f t="shared" si="10"/>
        <v>1</v>
      </c>
      <c r="AJ37" s="162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Z6</v>
      </c>
      <c r="P38" s="123" t="str">
        <f t="shared" si="12"/>
        <v>USDFUT3MZ6_Quote</v>
      </c>
      <c r="Q38" s="123" t="str">
        <f t="shared" si="13"/>
        <v>USDFUT3MZ6ConvAdj_Quote</v>
      </c>
      <c r="R38" s="124">
        <f>_xll.qlInterestRateIndexFixingDate(Index3M,S38)</f>
        <v>42723</v>
      </c>
      <c r="S38" s="124">
        <f>_xll.qlIMMdate(O38)</f>
        <v>42725</v>
      </c>
      <c r="T38" s="124">
        <f>_xll.qlInterestRateIndexMaturity(Index3M,S38)</f>
        <v>42815</v>
      </c>
      <c r="U38" s="125">
        <f>_xll.qlIndexFixing(Index3M,R38,TRUE,_xll.ohTrigger(Trigger,Trigger3M))</f>
        <v>1.1634223871653582E-2</v>
      </c>
      <c r="V38" s="125">
        <f>(100-_xll.qlQuoteValue(P38,_xll.ohTrigger(Trigger,Trigger3M)))/100-_xll.qlQuoteValue(Q38,_xll.ohTrigger(Trigger,Trigger3M))</f>
        <v>1.1634223872768504E-2</v>
      </c>
      <c r="W38" s="123" t="b">
        <f t="shared" si="14"/>
        <v>1</v>
      </c>
      <c r="X38" s="144">
        <f t="shared" si="15"/>
        <v>-1.1149223905215777E-12</v>
      </c>
      <c r="Y38" s="123" t="b">
        <f>ABS(X38)&lt;=ABS('General Settings'!$D$31)</f>
        <v>1</v>
      </c>
      <c r="AG38" s="161" t="b">
        <v>1</v>
      </c>
      <c r="AH38" s="72" t="str">
        <f>_xll.qlIMMNextCode(AH37,AG38)</f>
        <v>Z8</v>
      </c>
      <c r="AI38" s="72" t="b">
        <f t="shared" si="10"/>
        <v>1</v>
      </c>
      <c r="AJ38" s="162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H7</v>
      </c>
      <c r="P39" s="123" t="str">
        <f t="shared" si="12"/>
        <v>USDFUT3MH7_Quote</v>
      </c>
      <c r="Q39" s="123" t="str">
        <f t="shared" si="13"/>
        <v>USDFUT3MH7ConvAdj_Quote</v>
      </c>
      <c r="R39" s="124">
        <f>_xll.qlInterestRateIndexFixingDate(Index3M,S39)</f>
        <v>42807</v>
      </c>
      <c r="S39" s="124">
        <f>_xll.qlIMMdate(O39)</f>
        <v>42809</v>
      </c>
      <c r="T39" s="124">
        <f>_xll.qlInterestRateIndexMaturity(Index3M,S39)</f>
        <v>42901</v>
      </c>
      <c r="U39" s="125">
        <f>_xll.qlIndexFixing(Index3M,R39,TRUE,_xll.ohTrigger(Trigger,Trigger3M))</f>
        <v>1.3067336191546137E-2</v>
      </c>
      <c r="V39" s="125">
        <f>(100-_xll.qlQuoteValue(P39,_xll.ohTrigger(Trigger,Trigger3M)))/100-_xll.qlQuoteValue(Q39,_xll.ohTrigger(Trigger,Trigger3M))</f>
        <v>1.3067336194530517E-2</v>
      </c>
      <c r="W39" s="123" t="b">
        <f t="shared" si="14"/>
        <v>1</v>
      </c>
      <c r="X39" s="144">
        <f t="shared" si="15"/>
        <v>-2.9843801041540274E-12</v>
      </c>
      <c r="Y39" s="123" t="b">
        <f>ABS(X39)&lt;=ABS('General Settings'!$D$31)</f>
        <v>1</v>
      </c>
      <c r="AG39" s="161" t="b">
        <v>1</v>
      </c>
      <c r="AH39" s="72" t="str">
        <f>_xll.qlIMMNextCode(AH38,AG39)</f>
        <v>H9</v>
      </c>
      <c r="AI39" s="72" t="b">
        <f t="shared" si="10"/>
        <v>1</v>
      </c>
      <c r="AJ39" s="162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M7</v>
      </c>
      <c r="P40" s="123" t="str">
        <f t="shared" si="12"/>
        <v>USDFUT3MM7_Quote</v>
      </c>
      <c r="Q40" s="123" t="str">
        <f t="shared" si="13"/>
        <v>USDFUT3MM7ConvAdj_Quote</v>
      </c>
      <c r="R40" s="124">
        <f>_xll.qlInterestRateIndexFixingDate(Index3M,S40)</f>
        <v>42905</v>
      </c>
      <c r="S40" s="124">
        <f>_xll.qlIMMdate(O40)</f>
        <v>42907</v>
      </c>
      <c r="T40" s="124">
        <f>_xll.qlInterestRateIndexMaturity(Index3M,S40)</f>
        <v>42999</v>
      </c>
      <c r="U40" s="125">
        <f>_xll.qlIndexFixing(Index3M,R40,TRUE,_xll.ohTrigger(Trigger,Trigger3M))</f>
        <v>1.4494730820348556E-2</v>
      </c>
      <c r="V40" s="125">
        <f>(100-_xll.qlQuoteValue(P40,_xll.ohTrigger(Trigger,Trigger3M)))/100-_xll.qlQuoteValue(Q40,_xll.ohTrigger(Trigger,Trigger3M))</f>
        <v>1.449473081811924E-2</v>
      </c>
      <c r="W40" s="123" t="b">
        <f t="shared" si="14"/>
        <v>1</v>
      </c>
      <c r="X40" s="144">
        <f t="shared" si="15"/>
        <v>2.2293156903829825E-12</v>
      </c>
      <c r="Y40" s="123" t="b">
        <f>ABS(X40)&lt;=ABS('General Settings'!$D$31)</f>
        <v>1</v>
      </c>
      <c r="AG40" s="161" t="b">
        <v>1</v>
      </c>
      <c r="AH40" s="72" t="str">
        <f>_xll.qlIMMNextCode(AH39,AG40)</f>
        <v>M9</v>
      </c>
      <c r="AI40" s="72" t="b">
        <f t="shared" si="10"/>
        <v>1</v>
      </c>
      <c r="AJ40" s="162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U7</v>
      </c>
      <c r="P41" s="123" t="str">
        <f t="shared" si="12"/>
        <v>USDFUT3MU7_Quote</v>
      </c>
      <c r="Q41" s="123" t="str">
        <f t="shared" si="13"/>
        <v>USDFUT3MU7ConvAdj_Quote</v>
      </c>
      <c r="R41" s="124">
        <f>_xll.qlInterestRateIndexFixingDate(Index3M,S41)</f>
        <v>42996</v>
      </c>
      <c r="S41" s="124">
        <f>_xll.qlIMMdate(O41)</f>
        <v>42998</v>
      </c>
      <c r="T41" s="124">
        <f>_xll.qlInterestRateIndexMaturity(Index3M,S41)</f>
        <v>43089</v>
      </c>
      <c r="U41" s="125">
        <f>_xll.qlIndexFixing(Index3M,R41,TRUE,_xll.ohTrigger(Trigger,Trigger3M))</f>
        <v>1.5770929206925084E-2</v>
      </c>
      <c r="V41" s="125">
        <f>(100-_xll.qlQuoteValue(P41,_xll.ohTrigger(Trigger,Trigger3M)))/100-_xll.qlQuoteValue(Q41,_xll.ohTrigger(Trigger,Trigger3M))</f>
        <v>1.5770929208027459E-2</v>
      </c>
      <c r="W41" s="123" t="b">
        <f t="shared" si="14"/>
        <v>1</v>
      </c>
      <c r="X41" s="144">
        <f t="shared" si="15"/>
        <v>-1.1023751356198375E-12</v>
      </c>
      <c r="Y41" s="123" t="b">
        <f>ABS(X41)&lt;=ABS('General Settings'!$D$31)</f>
        <v>1</v>
      </c>
      <c r="AG41" s="161" t="b">
        <v>1</v>
      </c>
      <c r="AH41" s="72" t="str">
        <f>_xll.qlIMMNextCode(AH40,AG41)</f>
        <v>U9</v>
      </c>
      <c r="AI41" s="72" t="b">
        <f t="shared" si="10"/>
        <v>1</v>
      </c>
      <c r="AJ41" s="162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Z7</v>
      </c>
      <c r="P42" s="123" t="str">
        <f t="shared" si="12"/>
        <v>USDFUT3MZ7_Quote</v>
      </c>
      <c r="Q42" s="123" t="str">
        <f t="shared" si="13"/>
        <v>USDFUT3MZ7ConvAdj_Quote</v>
      </c>
      <c r="R42" s="124">
        <f>_xll.qlInterestRateIndexFixingDate(Index3M,S42)</f>
        <v>43087</v>
      </c>
      <c r="S42" s="124">
        <f>_xll.qlIMMdate(O42)</f>
        <v>43089</v>
      </c>
      <c r="T42" s="124">
        <f>_xll.qlInterestRateIndexMaturity(Index3M,S42)</f>
        <v>43179</v>
      </c>
      <c r="U42" s="125">
        <f>_xll.qlIndexFixing(Index3M,R42,TRUE,_xll.ohTrigger(Trigger,Trigger3M))</f>
        <v>1.6994315747121291E-2</v>
      </c>
      <c r="V42" s="125">
        <f>(100-_xll.qlQuoteValue(P42,_xll.ohTrigger(Trigger,Trigger3M)))/100-_xll.qlQuoteValue(Q42,_xll.ohTrigger(Trigger,Trigger3M))</f>
        <v>1.6994315748517494E-2</v>
      </c>
      <c r="W42" s="123" t="b">
        <f t="shared" si="14"/>
        <v>1</v>
      </c>
      <c r="X42" s="144">
        <f t="shared" si="15"/>
        <v>-1.3962025979807891E-12</v>
      </c>
      <c r="Y42" s="123" t="b">
        <f>ABS(X42)&lt;=ABS('General Settings'!$D$31)</f>
        <v>1</v>
      </c>
      <c r="AG42" s="161" t="b">
        <v>1</v>
      </c>
      <c r="AH42" s="72" t="str">
        <f>_xll.qlIMMNextCode(AH41,AG42)</f>
        <v>Z9</v>
      </c>
      <c r="AI42" s="72" t="b">
        <f t="shared" si="10"/>
        <v>1</v>
      </c>
      <c r="AJ42" s="162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H8</v>
      </c>
      <c r="P43" s="60" t="str">
        <f t="shared" si="12"/>
        <v>USDFUT3MH8_Quote</v>
      </c>
      <c r="Q43" s="60" t="str">
        <f t="shared" si="13"/>
        <v>USDFUT3MH8ConvAdj_Quote</v>
      </c>
      <c r="R43" s="136">
        <f>_xll.qlInterestRateIndexFixingDate(Index3M,S43)</f>
        <v>43178</v>
      </c>
      <c r="S43" s="136">
        <f>_xll.qlIMMdate(O43)</f>
        <v>43180</v>
      </c>
      <c r="T43" s="136">
        <f>_xll.qlInterestRateIndexMaturity(Index3M,S43)</f>
        <v>43272</v>
      </c>
      <c r="U43" s="141">
        <f>_xll.qlIndexFixing(Index3M,R43,TRUE,_xll.ohTrigger(Trigger,Trigger3M))</f>
        <v>1.7605237791502002E-2</v>
      </c>
      <c r="V43" s="141">
        <f>(100-_xll.qlQuoteValue(P43,_xll.ohTrigger(Trigger,Trigger3M)))/100-_xll.qlQuoteValue(Q43,_xll.ohTrigger(Trigger,Trigger3M))</f>
        <v>1.7964008235776187E-2</v>
      </c>
      <c r="W43" s="60" t="b">
        <f t="shared" si="14"/>
        <v>1</v>
      </c>
      <c r="X43" s="145">
        <f t="shared" si="15"/>
        <v>-3.5877044427418472E-4</v>
      </c>
      <c r="Y43" s="60" t="b">
        <f>ABS(X43)&lt;=ABS('General Settings'!$D$31)</f>
        <v>0</v>
      </c>
      <c r="AG43" s="161" t="b">
        <v>1</v>
      </c>
      <c r="AH43" s="72" t="str">
        <f>_xll.qlIMMNextCode(AH42,AG43)</f>
        <v>H0</v>
      </c>
      <c r="AI43" s="72" t="b">
        <f t="shared" si="10"/>
        <v>1</v>
      </c>
      <c r="AJ43" s="162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M8</v>
      </c>
      <c r="P44" s="60" t="str">
        <f t="shared" si="12"/>
        <v>USDFUT3MM8_Quote</v>
      </c>
      <c r="Q44" s="60" t="str">
        <f t="shared" si="13"/>
        <v>USDFUT3MM8ConvAdj_Quote</v>
      </c>
      <c r="R44" s="136">
        <f>_xll.qlInterestRateIndexFixingDate(Index3M,S44)</f>
        <v>43269</v>
      </c>
      <c r="S44" s="136">
        <f>_xll.qlIMMdate(O44)</f>
        <v>43271</v>
      </c>
      <c r="T44" s="136">
        <f>_xll.qlInterestRateIndexMaturity(Index3M,S44)</f>
        <v>43363</v>
      </c>
      <c r="U44" s="141">
        <f>_xll.qlIndexFixing(Index3M,R44,TRUE,_xll.ohTrigger(Trigger,Trigger3M))</f>
        <v>1.8168819082078638E-2</v>
      </c>
      <c r="V44" s="141">
        <f>(100-_xll.qlQuoteValue(P44,_xll.ohTrigger(Trigger,Trigger3M)))/100-_xll.qlQuoteValue(Q44,_xll.ohTrigger(Trigger,Trigger3M))</f>
        <v>1.8831527219070325E-2</v>
      </c>
      <c r="W44" s="60" t="b">
        <f t="shared" si="14"/>
        <v>1</v>
      </c>
      <c r="X44" s="145">
        <f t="shared" si="15"/>
        <v>-6.6270813699168679E-4</v>
      </c>
      <c r="Y44" s="60" t="b">
        <f>ABS(X44)&lt;=ABS('General Settings'!$D$31)</f>
        <v>0</v>
      </c>
      <c r="AG44" s="161" t="b">
        <v>1</v>
      </c>
      <c r="AH44" s="72" t="str">
        <f>_xll.qlIMMNextCode(AH43,AG44)</f>
        <v>M0</v>
      </c>
      <c r="AI44" s="72" t="b">
        <f t="shared" si="10"/>
        <v>1</v>
      </c>
      <c r="AJ44" s="162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U8</v>
      </c>
      <c r="P45" s="60" t="str">
        <f t="shared" si="12"/>
        <v>USDFUT3MU8_Quote</v>
      </c>
      <c r="Q45" s="60" t="str">
        <f t="shared" si="13"/>
        <v>USDFUT3MU8ConvAdj_Quote</v>
      </c>
      <c r="R45" s="136">
        <f>_xll.qlInterestRateIndexFixingDate(Index3M,S45)</f>
        <v>43360</v>
      </c>
      <c r="S45" s="136">
        <f>_xll.qlIMMdate(O45)</f>
        <v>43362</v>
      </c>
      <c r="T45" s="136">
        <f>_xll.qlInterestRateIndexMaturity(Index3M,S45)</f>
        <v>43453</v>
      </c>
      <c r="U45" s="141">
        <f>_xll.qlIndexFixing(Index3M,R45,TRUE,_xll.ohTrigger(Trigger,Trigger3M))</f>
        <v>1.8877478898481338E-2</v>
      </c>
      <c r="V45" s="141">
        <f>(100-_xll.qlQuoteValue(P45,_xll.ohTrigger(Trigger,Trigger3M)))/100-_xll.qlQuoteValue(Q45,_xll.ohTrigger(Trigger,Trigger3M))</f>
        <v>1.9646750411789742E-2</v>
      </c>
      <c r="W45" s="60" t="b">
        <f t="shared" si="14"/>
        <v>1</v>
      </c>
      <c r="X45" s="145">
        <f t="shared" si="15"/>
        <v>-7.6927151330840465E-4</v>
      </c>
      <c r="Y45" s="60" t="b">
        <f>ABS(X45)&lt;=ABS('General Settings'!$D$31)</f>
        <v>0</v>
      </c>
      <c r="AG45" s="161" t="b">
        <v>1</v>
      </c>
      <c r="AH45" s="72" t="str">
        <f>_xll.qlIMMNextCode(AH44,AG45)</f>
        <v>U0</v>
      </c>
      <c r="AI45" s="72" t="b">
        <f t="shared" si="10"/>
        <v>1</v>
      </c>
      <c r="AJ45" s="162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Z8</v>
      </c>
      <c r="P46" s="60" t="str">
        <f t="shared" si="12"/>
        <v>USDFUT3MZ8_Quote</v>
      </c>
      <c r="Q46" s="60" t="str">
        <f t="shared" si="13"/>
        <v>USDFUT3MZ8ConvAdj_Quote</v>
      </c>
      <c r="R46" s="136">
        <f>_xll.qlInterestRateIndexFixingDate(Index3M,S46)</f>
        <v>43451</v>
      </c>
      <c r="S46" s="136">
        <f>_xll.qlIMMdate(O46)</f>
        <v>43453</v>
      </c>
      <c r="T46" s="136">
        <f>_xll.qlInterestRateIndexMaturity(Index3M,S46)</f>
        <v>43543</v>
      </c>
      <c r="U46" s="141">
        <f>_xll.qlIndexFixing(Index3M,R46,TRUE,_xll.ohTrigger(Trigger,Trigger3M))</f>
        <v>1.9695711184265718E-2</v>
      </c>
      <c r="V46" s="141">
        <f>(100-_xll.qlQuoteValue(P46,_xll.ohTrigger(Trigger,Trigger3M)))/100-_xll.qlQuoteValue(Q46,_xll.ohTrigger(Trigger,Trigger3M))</f>
        <v>2.0459418972070775E-2</v>
      </c>
      <c r="W46" s="60" t="b">
        <f t="shared" si="14"/>
        <v>1</v>
      </c>
      <c r="X46" s="145">
        <f t="shared" si="15"/>
        <v>-7.6370778780505619E-4</v>
      </c>
      <c r="Y46" s="60" t="b">
        <f>ABS(X46)&lt;=ABS('General Settings'!$D$31)</f>
        <v>0</v>
      </c>
      <c r="AG46" s="161" t="b">
        <v>1</v>
      </c>
      <c r="AH46" s="72" t="str">
        <f>_xll.qlIMMNextCode(AH45,AG46)</f>
        <v>Z0</v>
      </c>
      <c r="AI46" s="72" t="b">
        <f t="shared" si="10"/>
        <v>1</v>
      </c>
      <c r="AJ46" s="162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H9</v>
      </c>
      <c r="P47" s="60" t="str">
        <f t="shared" si="12"/>
        <v>USDFUT3MH9_Quote</v>
      </c>
      <c r="Q47" s="60" t="str">
        <f t="shared" si="13"/>
        <v>USDFUT3MH9ConvAdj_Quote</v>
      </c>
      <c r="R47" s="136">
        <f>_xll.qlInterestRateIndexFixingDate(Index3M,S47)</f>
        <v>43542</v>
      </c>
      <c r="S47" s="136">
        <f>_xll.qlIMMdate(O47)</f>
        <v>43544</v>
      </c>
      <c r="T47" s="136">
        <f>_xll.qlInterestRateIndexMaturity(Index3M,S47)</f>
        <v>43636</v>
      </c>
      <c r="U47" s="141">
        <f>_xll.qlIndexFixing(Index3M,R47,TRUE,_xll.ohTrigger(Trigger,Trigger3M))</f>
        <v>2.0468937956969736E-2</v>
      </c>
      <c r="V47" s="141">
        <f>(100-_xll.qlQuoteValue(P47,_xll.ohTrigger(Trigger,Trigger3M)))/100-_xll.qlQuoteValue(Q47,_xll.ohTrigger(Trigger,Trigger3M))</f>
        <v>2.1068260925242589E-2</v>
      </c>
      <c r="W47" s="60" t="b">
        <f t="shared" si="14"/>
        <v>1</v>
      </c>
      <c r="X47" s="145">
        <f t="shared" si="15"/>
        <v>-5.9932296827285361E-4</v>
      </c>
      <c r="Y47" s="60" t="b">
        <f>ABS(X47)&lt;=ABS('General Settings'!$D$31)</f>
        <v>0</v>
      </c>
      <c r="AG47" s="161" t="b">
        <v>1</v>
      </c>
      <c r="AH47" s="72" t="str">
        <f>_xll.qlIMMNextCode(AH46,AG47)</f>
        <v>H1</v>
      </c>
      <c r="AI47" s="72" t="b">
        <f t="shared" si="10"/>
        <v>1</v>
      </c>
      <c r="AJ47" s="162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M9</v>
      </c>
      <c r="P48" s="60" t="str">
        <f t="shared" si="12"/>
        <v>USDFUT3MM9_Quote</v>
      </c>
      <c r="Q48" s="60" t="str">
        <f t="shared" si="13"/>
        <v>USDFUT3MM9ConvAdj_Quote</v>
      </c>
      <c r="R48" s="136">
        <f>_xll.qlInterestRateIndexFixingDate(Index3M,S48)</f>
        <v>43633</v>
      </c>
      <c r="S48" s="136">
        <f>_xll.qlIMMdate(O48)</f>
        <v>43635</v>
      </c>
      <c r="T48" s="136">
        <f>_xll.qlInterestRateIndexMaturity(Index3M,S48)</f>
        <v>43727</v>
      </c>
      <c r="U48" s="141">
        <f>_xll.qlIndexFixing(Index3M,R48,TRUE,_xll.ohTrigger(Trigger,Trigger3M))</f>
        <v>2.1127688436055326E-2</v>
      </c>
      <c r="V48" s="141">
        <f>(100-_xll.qlQuoteValue(P48,_xll.ohTrigger(Trigger,Trigger3M)))/100-_xll.qlQuoteValue(Q48,_xll.ohTrigger(Trigger,Trigger3M))</f>
        <v>2.1725438434040296E-2</v>
      </c>
      <c r="W48" s="60" t="b">
        <f t="shared" si="14"/>
        <v>1</v>
      </c>
      <c r="X48" s="145">
        <f t="shared" si="15"/>
        <v>-5.9774999798497055E-4</v>
      </c>
      <c r="Y48" s="60" t="b">
        <f>ABS(X48)&lt;=ABS('General Settings'!$D$31)</f>
        <v>0</v>
      </c>
      <c r="AG48" s="161" t="b">
        <v>1</v>
      </c>
      <c r="AH48" s="72" t="str">
        <f>_xll.qlIMMNextCode(AH47,AG48)</f>
        <v>M1</v>
      </c>
      <c r="AI48" s="72" t="b">
        <f t="shared" si="10"/>
        <v>1</v>
      </c>
      <c r="AJ48" s="162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U9</v>
      </c>
      <c r="P49" s="60" t="str">
        <f t="shared" si="12"/>
        <v>USDFUT3MU9_Quote</v>
      </c>
      <c r="Q49" s="60" t="str">
        <f t="shared" si="13"/>
        <v>USDFUT3MU9ConvAdj_Quote</v>
      </c>
      <c r="R49" s="136">
        <f>_xll.qlInterestRateIndexFixingDate(Index3M,S49)</f>
        <v>43724</v>
      </c>
      <c r="S49" s="136">
        <f>_xll.qlIMMdate(O49)</f>
        <v>43726</v>
      </c>
      <c r="T49" s="136">
        <f>_xll.qlInterestRateIndexMaturity(Index3M,S49)</f>
        <v>43817</v>
      </c>
      <c r="U49" s="141">
        <f>_xll.qlIndexFixing(Index3M,R49,TRUE,_xll.ohTrigger(Trigger,Trigger3M))</f>
        <v>2.1678449894692142E-2</v>
      </c>
      <c r="V49" s="141">
        <f>(100-_xll.qlQuoteValue(P49,_xll.ohTrigger(Trigger,Trigger3M)))/100-_xll.qlQuoteValue(Q49,_xll.ohTrigger(Trigger,Trigger3M))</f>
        <v>2.2305700563453074E-2</v>
      </c>
      <c r="W49" s="60" t="b">
        <f t="shared" si="14"/>
        <v>1</v>
      </c>
      <c r="X49" s="145">
        <f t="shared" si="15"/>
        <v>-6.2725066876093138E-4</v>
      </c>
      <c r="Y49" s="60" t="b">
        <f>ABS(X49)&lt;=ABS('General Settings'!$D$31)</f>
        <v>0</v>
      </c>
      <c r="AG49" s="161" t="b">
        <v>1</v>
      </c>
      <c r="AH49" s="72" t="str">
        <f>_xll.qlIMMNextCode(AH48,AG49)</f>
        <v>U1</v>
      </c>
      <c r="AI49" s="72" t="b">
        <f t="shared" si="10"/>
        <v>1</v>
      </c>
      <c r="AJ49" s="162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Z9</v>
      </c>
      <c r="P50" s="60" t="str">
        <f t="shared" si="12"/>
        <v>USDFUT3MZ9_Quote</v>
      </c>
      <c r="Q50" s="60" t="str">
        <f t="shared" si="13"/>
        <v>USDFUT3MZ9ConvAdj_Quote</v>
      </c>
      <c r="R50" s="136">
        <f>_xll.qlInterestRateIndexFixingDate(Index3M,S50)</f>
        <v>43815</v>
      </c>
      <c r="S50" s="136">
        <f>_xll.qlIMMdate(O50)</f>
        <v>43817</v>
      </c>
      <c r="T50" s="136">
        <f>_xll.qlInterestRateIndexMaturity(Index3M,S50)</f>
        <v>43908</v>
      </c>
      <c r="U50" s="141">
        <f>_xll.qlIndexFixing(Index3M,R50,TRUE,_xll.ohTrigger(Trigger,Trigger3M))</f>
        <v>2.214458530742432E-2</v>
      </c>
      <c r="V50" s="141">
        <f>(100-_xll.qlQuoteValue(P50,_xll.ohTrigger(Trigger,Trigger3M)))/100-_xll.qlQuoteValue(Q50,_xll.ohTrigger(Trigger,Trigger3M))</f>
        <v>2.2933100369700133E-2</v>
      </c>
      <c r="W50" s="60" t="b">
        <f t="shared" si="14"/>
        <v>1</v>
      </c>
      <c r="X50" s="145">
        <f t="shared" si="15"/>
        <v>-7.8851506227581303E-4</v>
      </c>
      <c r="Y50" s="60" t="b">
        <f>ABS(X50)&lt;=ABS('General Settings'!$D$31)</f>
        <v>0</v>
      </c>
      <c r="AG50" s="161" t="b">
        <v>1</v>
      </c>
      <c r="AH50" s="72" t="str">
        <f>_xll.qlIMMNextCode(AH49,AG50)</f>
        <v>Z1</v>
      </c>
      <c r="AI50" s="72" t="b">
        <f t="shared" si="10"/>
        <v>1</v>
      </c>
      <c r="AJ50" s="162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H0</v>
      </c>
      <c r="P51" s="60" t="str">
        <f t="shared" si="12"/>
        <v>USDFUT3MH0_Quote</v>
      </c>
      <c r="Q51" s="60" t="str">
        <f t="shared" si="13"/>
        <v>USDFUT3MH0ConvAdj_Quote</v>
      </c>
      <c r="R51" s="136">
        <f>_xll.qlInterestRateIndexFixingDate(Index3M,S51)</f>
        <v>43906</v>
      </c>
      <c r="S51" s="136">
        <f>_xll.qlIMMdate(O51)</f>
        <v>43908</v>
      </c>
      <c r="T51" s="136">
        <f>_xll.qlInterestRateIndexMaturity(Index3M,S51)</f>
        <v>44000</v>
      </c>
      <c r="U51" s="141">
        <f>_xll.qlIndexFixing(Index3M,R51,TRUE,_xll.ohTrigger(Trigger,Trigger3M))</f>
        <v>2.2602045574120006E-2</v>
      </c>
      <c r="V51" s="141">
        <f>(100-_xll.qlQuoteValue(P51,_xll.ohTrigger(Trigger,Trigger3M)))/100-_xll.qlQuoteValue(Q51,_xll.ohTrigger(Trigger,Trigger3M))</f>
        <v>2.3432621012901153E-2</v>
      </c>
      <c r="W51" s="60" t="b">
        <f t="shared" si="14"/>
        <v>1</v>
      </c>
      <c r="X51" s="145">
        <f t="shared" si="15"/>
        <v>-8.305754387811469E-4</v>
      </c>
      <c r="Y51" s="60" t="b">
        <f>ABS(X51)&lt;=ABS('General Settings'!$D$31)</f>
        <v>0</v>
      </c>
      <c r="AG51" s="161" t="b">
        <v>1</v>
      </c>
      <c r="AH51" s="72" t="str">
        <f>_xll.qlIMMNextCode(AH50,AG51)</f>
        <v>H2</v>
      </c>
      <c r="AI51" s="72" t="b">
        <f t="shared" si="10"/>
        <v>1</v>
      </c>
      <c r="AJ51" s="162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M0</v>
      </c>
      <c r="P52" s="60" t="str">
        <f t="shared" si="12"/>
        <v>USDFUT3MM0_Quote</v>
      </c>
      <c r="Q52" s="60" t="str">
        <f t="shared" si="13"/>
        <v>USDFUT3MM0ConvAdj_Quote</v>
      </c>
      <c r="R52" s="136">
        <f>_xll.qlInterestRateIndexFixingDate(Index3M,S52)</f>
        <v>43997</v>
      </c>
      <c r="S52" s="136">
        <f>_xll.qlIMMdate(O52)</f>
        <v>43999</v>
      </c>
      <c r="T52" s="136">
        <f>_xll.qlInterestRateIndexMaturity(Index3M,S52)</f>
        <v>44091</v>
      </c>
      <c r="U52" s="141">
        <f>_xll.qlIndexFixing(Index3M,R52,TRUE,_xll.ohTrigger(Trigger,Trigger3M))</f>
        <v>2.3066999688952868E-2</v>
      </c>
      <c r="V52" s="141">
        <f>(100-_xll.qlQuoteValue(P52,_xll.ohTrigger(Trigger,Trigger3M)))/100-_xll.qlQuoteValue(Q52,_xll.ohTrigger(Trigger,Trigger3M))</f>
        <v>2.3955422879697971E-2</v>
      </c>
      <c r="W52" s="60" t="b">
        <f t="shared" si="14"/>
        <v>1</v>
      </c>
      <c r="X52" s="145">
        <f t="shared" si="15"/>
        <v>-8.8842319074510304E-4</v>
      </c>
      <c r="Y52" s="60" t="b">
        <f>ABS(X52)&lt;=ABS('General Settings'!$D$31)</f>
        <v>0</v>
      </c>
      <c r="AG52" s="161" t="b">
        <v>1</v>
      </c>
      <c r="AH52" s="72" t="str">
        <f>_xll.qlIMMNextCode(AH51,AG52)</f>
        <v>M2</v>
      </c>
      <c r="AI52" s="72" t="b">
        <f t="shared" si="10"/>
        <v>1</v>
      </c>
      <c r="AJ52" s="162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U0</v>
      </c>
      <c r="P53" s="60" t="str">
        <f t="shared" si="12"/>
        <v>USDFUT3MU0_Quote</v>
      </c>
      <c r="Q53" s="60" t="str">
        <f t="shared" si="13"/>
        <v>USDFUT3MU0ConvAdj_Quote</v>
      </c>
      <c r="R53" s="136">
        <f>_xll.qlInterestRateIndexFixingDate(Index3M,S53)</f>
        <v>44088</v>
      </c>
      <c r="S53" s="136">
        <f>_xll.qlIMMdate(O53)</f>
        <v>44090</v>
      </c>
      <c r="T53" s="136">
        <f>_xll.qlInterestRateIndexMaturity(Index3M,S53)</f>
        <v>44181</v>
      </c>
      <c r="U53" s="141">
        <f>_xll.qlIndexFixing(Index3M,R53,TRUE,_xll.ohTrigger(Trigger,Trigger3M))</f>
        <v>2.3539190730356579E-2</v>
      </c>
      <c r="V53" s="141">
        <f>(100-_xll.qlQuoteValue(P53,_xll.ohTrigger(Trigger,Trigger3M)))/100-_xll.qlQuoteValue(Q53,_xll.ohTrigger(Trigger,Trigger3M))</f>
        <v>2.4476656876542279E-2</v>
      </c>
      <c r="W53" s="60" t="b">
        <f t="shared" si="14"/>
        <v>1</v>
      </c>
      <c r="X53" s="145">
        <f t="shared" si="15"/>
        <v>-9.3746614618570034E-4</v>
      </c>
      <c r="Y53" s="60" t="b">
        <f>ABS(X53)&lt;=ABS('General Settings'!$D$31)</f>
        <v>0</v>
      </c>
      <c r="AG53" s="161" t="b">
        <v>1</v>
      </c>
      <c r="AH53" s="72" t="str">
        <f>_xll.qlIMMNextCode(AH52,AG53)</f>
        <v>U2</v>
      </c>
      <c r="AI53" s="72" t="b">
        <f t="shared" si="10"/>
        <v>1</v>
      </c>
      <c r="AJ53" s="162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Z0</v>
      </c>
      <c r="P54" s="60" t="str">
        <f t="shared" si="12"/>
        <v>USDFUT3MZ0_Quote</v>
      </c>
      <c r="Q54" s="60" t="str">
        <f t="shared" si="13"/>
        <v>USDFUT3MZ0ConvAdj_Quote</v>
      </c>
      <c r="R54" s="136">
        <f>_xll.qlInterestRateIndexFixingDate(Index3M,S54)</f>
        <v>44179</v>
      </c>
      <c r="S54" s="136">
        <f>_xll.qlIMMdate(O54)</f>
        <v>44181</v>
      </c>
      <c r="T54" s="136">
        <f>_xll.qlInterestRateIndexMaturity(Index3M,S54)</f>
        <v>44271</v>
      </c>
      <c r="U54" s="141">
        <f>_xll.qlIndexFixing(Index3M,R54,TRUE,_xll.ohTrigger(Trigger,Trigger3M))</f>
        <v>2.4014157933369695E-2</v>
      </c>
      <c r="V54" s="141">
        <f>(100-_xll.qlQuoteValue(P54,_xll.ohTrigger(Trigger,Trigger3M)))/100-_xll.qlQuoteValue(Q54,_xll.ohTrigger(Trigger,Trigger3M))</f>
        <v>2.5045793664012342E-2</v>
      </c>
      <c r="W54" s="60" t="b">
        <f t="shared" si="14"/>
        <v>1</v>
      </c>
      <c r="X54" s="145">
        <f t="shared" si="15"/>
        <v>-1.0316357306426466E-3</v>
      </c>
      <c r="Y54" s="60" t="b">
        <f>ABS(X54)&lt;=ABS('General Settings'!$D$31)</f>
        <v>0</v>
      </c>
      <c r="AG54" s="161" t="b">
        <v>1</v>
      </c>
      <c r="AH54" s="72" t="str">
        <f>_xll.qlIMMNextCode(AH53,AG54)</f>
        <v>Z2</v>
      </c>
      <c r="AI54" s="72" t="b">
        <f t="shared" si="10"/>
        <v>1</v>
      </c>
      <c r="AJ54" s="162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H1</v>
      </c>
      <c r="P55" s="60" t="str">
        <f t="shared" si="12"/>
        <v>USDFUT3MH1_Quote</v>
      </c>
      <c r="Q55" s="60" t="str">
        <f t="shared" si="13"/>
        <v>USDFUT3MH1ConvAdj_Quote</v>
      </c>
      <c r="R55" s="136">
        <f>_xll.qlInterestRateIndexFixingDate(Index3M,S55)</f>
        <v>44270</v>
      </c>
      <c r="S55" s="136">
        <f>_xll.qlIMMdate(O55)</f>
        <v>44272</v>
      </c>
      <c r="T55" s="136">
        <f>_xll.qlInterestRateIndexMaturity(Index3M,S55)</f>
        <v>44364</v>
      </c>
      <c r="U55" s="141">
        <f>_xll.qlIndexFixing(Index3M,R55,TRUE,_xll.ohTrigger(Trigger,Trigger3M))</f>
        <v>2.4464396173468413E-2</v>
      </c>
      <c r="V55" s="141">
        <f>(100-_xll.qlQuoteValue(P55,_xll.ohTrigger(Trigger,Trigger3M)))/100-_xll.qlQuoteValue(Q55,_xll.ohTrigger(Trigger,Trigger3M))</f>
        <v>2.5510818411285042E-2</v>
      </c>
      <c r="W55" s="60" t="b">
        <f t="shared" si="14"/>
        <v>1</v>
      </c>
      <c r="X55" s="145">
        <f t="shared" si="15"/>
        <v>-1.0464222378166292E-3</v>
      </c>
      <c r="Y55" s="60" t="b">
        <f>ABS(X55)&lt;=ABS('General Settings'!$D$31)</f>
        <v>0</v>
      </c>
      <c r="AG55" s="161" t="b">
        <v>1</v>
      </c>
      <c r="AH55" s="72" t="str">
        <f>_xll.qlIMMNextCode(AH54,AG55)</f>
        <v>H3</v>
      </c>
      <c r="AI55" s="72" t="b">
        <f t="shared" si="10"/>
        <v>1</v>
      </c>
      <c r="AJ55" s="162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M1</v>
      </c>
      <c r="P56" s="60" t="str">
        <f t="shared" si="12"/>
        <v>USDFUT3MM1_Quote</v>
      </c>
      <c r="Q56" s="60" t="str">
        <f t="shared" si="13"/>
        <v>USDFUT3MM1ConvAdj_Quote</v>
      </c>
      <c r="R56" s="136">
        <f>_xll.qlInterestRateIndexFixingDate(Index3M,S56)</f>
        <v>44361</v>
      </c>
      <c r="S56" s="136">
        <f>_xll.qlIMMdate(O56)</f>
        <v>44363</v>
      </c>
      <c r="T56" s="136">
        <f>_xll.qlInterestRateIndexMaturity(Index3M,S56)</f>
        <v>44455</v>
      </c>
      <c r="U56" s="141">
        <f>_xll.qlIndexFixing(Index3M,R56,TRUE,_xll.ohTrigger(Trigger,Trigger3M))</f>
        <v>2.4862529791778359E-2</v>
      </c>
      <c r="V56" s="141">
        <f>(100-_xll.qlQuoteValue(P56,_xll.ohTrigger(Trigger,Trigger3M)))/100-_xll.qlQuoteValue(Q56,_xll.ohTrigger(Trigger,Trigger3M))</f>
        <v>2.597513543248724E-2</v>
      </c>
      <c r="W56" s="60" t="b">
        <f t="shared" si="14"/>
        <v>1</v>
      </c>
      <c r="X56" s="145">
        <f t="shared" si="15"/>
        <v>-1.1126056407088809E-3</v>
      </c>
      <c r="Y56" s="60" t="b">
        <f>ABS(X56)&lt;=ABS('General Settings'!$D$31)</f>
        <v>0</v>
      </c>
      <c r="AG56" s="161" t="b">
        <v>1</v>
      </c>
      <c r="AH56" s="72" t="str">
        <f>_xll.qlIMMNextCode(AH55,AG56)</f>
        <v>M3</v>
      </c>
      <c r="AI56" s="72" t="b">
        <f t="shared" si="10"/>
        <v>1</v>
      </c>
      <c r="AJ56" s="162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U1</v>
      </c>
      <c r="P57" s="60" t="str">
        <f t="shared" si="12"/>
        <v>USDFUT3MU1_Quote</v>
      </c>
      <c r="Q57" s="60" t="str">
        <f t="shared" si="13"/>
        <v>USDFUT3MU1ConvAdj_Quote</v>
      </c>
      <c r="R57" s="136">
        <f>_xll.qlInterestRateIndexFixingDate(Index3M,S57)</f>
        <v>44452</v>
      </c>
      <c r="S57" s="136">
        <f>_xll.qlIMMdate(O57)</f>
        <v>44454</v>
      </c>
      <c r="T57" s="136">
        <f>_xll.qlInterestRateIndexMaturity(Index3M,S57)</f>
        <v>44545</v>
      </c>
      <c r="U57" s="141">
        <f>_xll.qlIndexFixing(Index3M,R57,TRUE,_xll.ohTrigger(Trigger,Trigger3M))</f>
        <v>2.5212533512358908E-2</v>
      </c>
      <c r="V57" s="141">
        <f>(100-_xll.qlQuoteValue(P57,_xll.ohTrigger(Trigger,Trigger3M)))/100-_xll.qlQuoteValue(Q57,_xll.ohTrigger(Trigger,Trigger3M))</f>
        <v>2.638822969231824E-2</v>
      </c>
      <c r="W57" s="60" t="b">
        <f t="shared" si="14"/>
        <v>1</v>
      </c>
      <c r="X57" s="145">
        <f t="shared" si="15"/>
        <v>-1.1756961799593325E-3</v>
      </c>
      <c r="Y57" s="60" t="b">
        <f>ABS(X57)&lt;=ABS('General Settings'!$D$31)</f>
        <v>0</v>
      </c>
      <c r="AG57" s="161" t="b">
        <v>1</v>
      </c>
      <c r="AH57" s="72" t="str">
        <f>_xll.qlIMMNextCode(AH56,AG57)</f>
        <v>U3</v>
      </c>
      <c r="AI57" s="72" t="b">
        <f t="shared" si="10"/>
        <v>1</v>
      </c>
      <c r="AJ57" s="162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Z1</v>
      </c>
      <c r="P58" s="60" t="str">
        <f t="shared" si="12"/>
        <v>USDFUT3MZ1_Quote</v>
      </c>
      <c r="Q58" s="60" t="str">
        <f t="shared" si="13"/>
        <v>USDFUT3MZ1ConvAdj_Quote</v>
      </c>
      <c r="R58" s="136">
        <f>_xll.qlInterestRateIndexFixingDate(Index3M,S58)</f>
        <v>44543</v>
      </c>
      <c r="S58" s="136">
        <f>_xll.qlIMMdate(O58)</f>
        <v>44545</v>
      </c>
      <c r="T58" s="136">
        <f>_xll.qlInterestRateIndexMaturity(Index3M,S58)</f>
        <v>44635</v>
      </c>
      <c r="U58" s="141">
        <f>_xll.qlIndexFixing(Index3M,R58,TRUE,_xll.ohTrigger(Trigger,Trigger3M))</f>
        <v>2.5521385385947504E-2</v>
      </c>
      <c r="V58" s="141">
        <f>(100-_xll.qlQuoteValue(P58,_xll.ohTrigger(Trigger,Trigger3M)))/100-_xll.qlQuoteValue(Q58,_xll.ohTrigger(Trigger,Trigger3M))</f>
        <v>2.6774450601397218E-2</v>
      </c>
      <c r="W58" s="60" t="b">
        <f t="shared" si="14"/>
        <v>1</v>
      </c>
      <c r="X58" s="145">
        <f t="shared" si="15"/>
        <v>-1.2530652154497147E-3</v>
      </c>
      <c r="Y58" s="60" t="b">
        <f>ABS(X58)&lt;=ABS('General Settings'!$D$31)</f>
        <v>0</v>
      </c>
      <c r="AG58" s="161" t="b">
        <v>1</v>
      </c>
      <c r="AH58" s="72" t="str">
        <f>_xll.qlIMMNextCode(AH57,AG58)</f>
        <v>Z3</v>
      </c>
      <c r="AI58" s="72" t="b">
        <f t="shared" si="10"/>
        <v>1</v>
      </c>
      <c r="AJ58" s="162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H2</v>
      </c>
      <c r="P59" s="60" t="str">
        <f t="shared" si="12"/>
        <v>USDFUT3MH2_Quote</v>
      </c>
      <c r="Q59" s="60" t="str">
        <f t="shared" si="13"/>
        <v>USDFUT3MH2ConvAdj_Quote</v>
      </c>
      <c r="R59" s="136">
        <f>_xll.qlInterestRateIndexFixingDate(Index3M,S59)</f>
        <v>44634</v>
      </c>
      <c r="S59" s="136">
        <f>_xll.qlIMMdate(O59)</f>
        <v>44636</v>
      </c>
      <c r="T59" s="136">
        <f>_xll.qlInterestRateIndexMaturity(Index3M,S59)</f>
        <v>44728</v>
      </c>
      <c r="U59" s="141">
        <f>_xll.qlIndexFixing(Index3M,R59,TRUE,_xll.ohTrigger(Trigger,Trigger3M))</f>
        <v>2.5815625208347653E-2</v>
      </c>
      <c r="V59" s="141">
        <f>(100-_xll.qlQuoteValue(P59,_xll.ohTrigger(Trigger,Trigger3M)))/100-_xll.qlQuoteValue(Q59,_xll.ohTrigger(Trigger,Trigger3M))</f>
        <v>2.7081413946766979E-2</v>
      </c>
      <c r="W59" s="60" t="b">
        <f t="shared" si="14"/>
        <v>1</v>
      </c>
      <c r="X59" s="145">
        <f t="shared" si="15"/>
        <v>-1.265788738419326E-3</v>
      </c>
      <c r="Y59" s="60" t="b">
        <f>ABS(X59)&lt;=ABS('General Settings'!$D$31)</f>
        <v>0</v>
      </c>
      <c r="AG59" s="163" t="b">
        <v>1</v>
      </c>
      <c r="AH59" s="164" t="str">
        <f>_xll.qlIMMNextCode(AH58,AG59)</f>
        <v>H4</v>
      </c>
      <c r="AI59" s="164" t="b">
        <f t="shared" si="10"/>
        <v>1</v>
      </c>
      <c r="AJ59" s="165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M2</v>
      </c>
      <c r="P60" s="60" t="str">
        <f t="shared" si="12"/>
        <v>USDFUT3MM2_Quote</v>
      </c>
      <c r="Q60" s="60" t="str">
        <f t="shared" si="13"/>
        <v>USDFUT3MM2ConvAdj_Quote</v>
      </c>
      <c r="R60" s="136">
        <f>_xll.qlInterestRateIndexFixingDate(Index3M,S60)</f>
        <v>44725</v>
      </c>
      <c r="S60" s="136">
        <f>_xll.qlIMMdate(O60)</f>
        <v>44727</v>
      </c>
      <c r="T60" s="136">
        <f>_xll.qlInterestRateIndexMaturity(Index3M,S60)</f>
        <v>44819</v>
      </c>
      <c r="U60" s="141">
        <f>_xll.qlIndexFixing(Index3M,R60,TRUE,_xll.ohTrigger(Trigger,Trigger3M))</f>
        <v>2.6088614482218206E-2</v>
      </c>
      <c r="V60" s="141">
        <f>(100-_xll.qlQuoteValue(P60,_xll.ohTrigger(Trigger,Trigger3M)))/100-_xll.qlQuoteValue(Q60,_xll.ohTrigger(Trigger,Trigger3M))</f>
        <v>2.7363121493092196E-2</v>
      </c>
      <c r="W60" s="60" t="b">
        <f t="shared" si="14"/>
        <v>1</v>
      </c>
      <c r="X60" s="145">
        <f t="shared" si="15"/>
        <v>-1.2745070108739903E-3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U2</v>
      </c>
      <c r="P61" s="60" t="str">
        <f t="shared" si="12"/>
        <v>USDFUT3MU2_Quote</v>
      </c>
      <c r="Q61" s="60" t="str">
        <f t="shared" si="13"/>
        <v>USDFUT3MU2ConvAdj_Quote</v>
      </c>
      <c r="R61" s="136">
        <f>_xll.qlInterestRateIndexFixingDate(Index3M,S61)</f>
        <v>44823</v>
      </c>
      <c r="S61" s="136">
        <f>_xll.qlIMMdate(O61)</f>
        <v>44825</v>
      </c>
      <c r="T61" s="136">
        <f>_xll.qlInterestRateIndexMaturity(Index3M,S61)</f>
        <v>44916</v>
      </c>
      <c r="U61" s="141">
        <f>_xll.qlIndexFixing(Index3M,R61,TRUE,_xll.ohTrigger(Trigger,Trigger3M))</f>
        <v>2.6362168013879361E-2</v>
      </c>
      <c r="V61" s="141">
        <f>(100-_xll.qlQuoteValue(P61,_xll.ohTrigger(Trigger,Trigger3M)))/100-_xll.qlQuoteValue(Q61,_xll.ohTrigger(Trigger,Trigger3M))</f>
        <v>2.7613469165345399E-2</v>
      </c>
      <c r="W61" s="60" t="b">
        <f t="shared" si="14"/>
        <v>1</v>
      </c>
      <c r="X61" s="145">
        <f t="shared" si="15"/>
        <v>-1.2513011514660374E-3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Z2</v>
      </c>
      <c r="P62" s="60" t="str">
        <f t="shared" si="12"/>
        <v>USDFUT3MZ2_Quote</v>
      </c>
      <c r="Q62" s="60" t="str">
        <f t="shared" si="13"/>
        <v>USDFUT3MZ2ConvAdj_Quote</v>
      </c>
      <c r="R62" s="136">
        <f>_xll.qlInterestRateIndexFixingDate(Index3M,S62)</f>
        <v>44914</v>
      </c>
      <c r="S62" s="136">
        <f>_xll.qlIMMdate(O62)</f>
        <v>44916</v>
      </c>
      <c r="T62" s="136">
        <f>_xll.qlInterestRateIndexMaturity(Index3M,S62)</f>
        <v>45006</v>
      </c>
      <c r="U62" s="141">
        <f>_xll.qlIndexFixing(Index3M,R62,TRUE,_xll.ohTrigger(Trigger,Trigger3M))</f>
        <v>2.6597931999558178E-2</v>
      </c>
      <c r="V62" s="141">
        <f>(100-_xll.qlQuoteValue(P62,_xll.ohTrigger(Trigger,Trigger3M)))/100-_xll.qlQuoteValue(Q62,_xll.ohTrigger(Trigger,Trigger3M))</f>
        <v>2.7892452712749108E-2</v>
      </c>
      <c r="W62" s="60" t="b">
        <f t="shared" si="14"/>
        <v>1</v>
      </c>
      <c r="X62" s="145">
        <f t="shared" si="15"/>
        <v>-1.2945207131909303E-3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H3</v>
      </c>
      <c r="P63" s="60" t="str">
        <f t="shared" si="12"/>
        <v>USDFUT3MH3_Quote</v>
      </c>
      <c r="Q63" s="60" t="str">
        <f t="shared" si="13"/>
        <v>USDFUT3MH3ConvAdj_Quote</v>
      </c>
      <c r="R63" s="136">
        <f>_xll.qlInterestRateIndexFixingDate(Index3M,S63)</f>
        <v>44998</v>
      </c>
      <c r="S63" s="136">
        <f>_xll.qlIMMdate(O63)</f>
        <v>45000</v>
      </c>
      <c r="T63" s="136">
        <f>_xll.qlInterestRateIndexMaturity(Index3M,S63)</f>
        <v>45092</v>
      </c>
      <c r="U63" s="141">
        <f>_xll.qlIndexFixing(Index3M,R63,TRUE,_xll.ohTrigger(Trigger,Trigger3M))</f>
        <v>2.6801237731594669E-2</v>
      </c>
      <c r="V63" s="141">
        <f>(100-_xll.qlQuoteValue(P63,_xll.ohTrigger(Trigger,Trigger3M)))/100-_xll.qlQuoteValue(Q63,_xll.ohTrigger(Trigger,Trigger3M))</f>
        <v>2.8047764325141594E-2</v>
      </c>
      <c r="W63" s="60" t="b">
        <f t="shared" si="14"/>
        <v>1</v>
      </c>
      <c r="X63" s="145">
        <f t="shared" si="15"/>
        <v>-1.2465265935469247E-3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M3</v>
      </c>
      <c r="P64" s="60" t="str">
        <f t="shared" si="12"/>
        <v>USDFUT3MM3_Quote</v>
      </c>
      <c r="Q64" s="60" t="str">
        <f t="shared" si="13"/>
        <v>USDFUT3MM3ConvAdj_Quote</v>
      </c>
      <c r="R64" s="136">
        <f>_xll.qlInterestRateIndexFixingDate(Index3M,S64)</f>
        <v>45096</v>
      </c>
      <c r="S64" s="136">
        <f>_xll.qlIMMdate(O64)</f>
        <v>45098</v>
      </c>
      <c r="T64" s="136">
        <f>_xll.qlInterestRateIndexMaturity(Index3M,S64)</f>
        <v>45190</v>
      </c>
      <c r="U64" s="141">
        <f>_xll.qlIndexFixing(Index3M,R64,TRUE,_xll.ohTrigger(Trigger,Trigger3M))</f>
        <v>2.7006616887585315E-2</v>
      </c>
      <c r="V64" s="141">
        <f>(100-_xll.qlQuoteValue(P64,_xll.ohTrigger(Trigger,Trigger3M)))/100-_xll.qlQuoteValue(Q64,_xll.ohTrigger(Trigger,Trigger3M))</f>
        <v>2.8241798558023116E-2</v>
      </c>
      <c r="W64" s="60" t="b">
        <f t="shared" si="14"/>
        <v>1</v>
      </c>
      <c r="X64" s="145">
        <f t="shared" si="15"/>
        <v>-1.2351816704378009E-3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U3</v>
      </c>
      <c r="P65" s="60" t="str">
        <f t="shared" si="12"/>
        <v>USDFUT3MU3_Quote</v>
      </c>
      <c r="Q65" s="60" t="str">
        <f t="shared" si="13"/>
        <v>USDFUT3MU3ConvAdj_Quote</v>
      </c>
      <c r="R65" s="136">
        <f>_xll.qlInterestRateIndexFixingDate(Index3M,S65)</f>
        <v>45187</v>
      </c>
      <c r="S65" s="136">
        <f>_xll.qlIMMdate(O65)</f>
        <v>45189</v>
      </c>
      <c r="T65" s="136">
        <f>_xll.qlInterestRateIndexMaturity(Index3M,S65)</f>
        <v>45280</v>
      </c>
      <c r="U65" s="141">
        <f>_xll.qlIndexFixing(Index3M,R65,TRUE,_xll.ohTrigger(Trigger,Trigger3M))</f>
        <v>2.7169770274666813E-2</v>
      </c>
      <c r="V65" s="141">
        <f>(100-_xll.qlQuoteValue(P65,_xll.ohTrigger(Trigger,Trigger3M)))/100-_xll.qlQuoteValue(Q65,_xll.ohTrigger(Trigger,Trigger3M))</f>
        <v>2.8390956206876407E-2</v>
      </c>
      <c r="W65" s="60" t="b">
        <f t="shared" si="14"/>
        <v>1</v>
      </c>
      <c r="X65" s="145">
        <f t="shared" si="15"/>
        <v>-1.2211859322095939E-3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Z3</v>
      </c>
      <c r="P66" s="60" t="str">
        <f t="shared" si="12"/>
        <v>USDFUT3MZ3_Quote</v>
      </c>
      <c r="Q66" s="60" t="str">
        <f t="shared" si="13"/>
        <v>USDFUT3MZ3ConvAdj_Quote</v>
      </c>
      <c r="R66" s="136">
        <f>_xll.qlInterestRateIndexFixingDate(Index3M,S66)</f>
        <v>45278</v>
      </c>
      <c r="S66" s="136">
        <f>_xll.qlIMMdate(O66)</f>
        <v>45280</v>
      </c>
      <c r="T66" s="136">
        <f>_xll.qlInterestRateIndexMaturity(Index3M,S66)</f>
        <v>45371</v>
      </c>
      <c r="U66" s="141">
        <f>_xll.qlIndexFixing(Index3M,R66,TRUE,_xll.ohTrigger(Trigger,Trigger3M))</f>
        <v>2.7314434935552891E-2</v>
      </c>
      <c r="V66" s="141">
        <f>(100-_xll.qlQuoteValue(P66,_xll.ohTrigger(Trigger,Trigger3M)))/100-_xll.qlQuoteValue(Q66,_xll.ohTrigger(Trigger,Trigger3M))</f>
        <v>2.8487625113488714E-2</v>
      </c>
      <c r="W66" s="60" t="b">
        <f t="shared" si="14"/>
        <v>1</v>
      </c>
      <c r="X66" s="145">
        <f t="shared" si="15"/>
        <v>-1.1731901779358234E-3</v>
      </c>
      <c r="Y66" s="60" t="b">
        <f>ABS(X66)&lt;=ABS('General Settings'!$D$31)</f>
        <v>0</v>
      </c>
      <c r="AK66" s="72" t="e">
        <v>#N/A</v>
      </c>
    </row>
    <row r="67" spans="10:37" x14ac:dyDescent="0.2">
      <c r="M67" s="61" t="s">
        <v>136</v>
      </c>
      <c r="N67" s="61"/>
      <c r="O67" s="61" t="str">
        <v>H4</v>
      </c>
      <c r="P67" s="61" t="str">
        <f t="shared" si="12"/>
        <v>USDFUT3MH4_Quote</v>
      </c>
      <c r="Q67" s="61" t="str">
        <f t="shared" si="13"/>
        <v>USDFUT3MH4ConvAdj_Quote</v>
      </c>
      <c r="R67" s="137">
        <f>_xll.qlInterestRateIndexFixingDate(Index3M,S67)</f>
        <v>45369</v>
      </c>
      <c r="S67" s="137">
        <f>_xll.qlIMMdate(O67)</f>
        <v>45371</v>
      </c>
      <c r="T67" s="137">
        <f>_xll.qlInterestRateIndexMaturity(Index3M,S67)</f>
        <v>45463</v>
      </c>
      <c r="U67" s="142">
        <f>_xll.qlIndexFixing(Index3M,R67,TRUE,_xll.ohTrigger(Trigger,Trigger3M))</f>
        <v>2.7458314463659279E-2</v>
      </c>
      <c r="V67" s="142" t="e">
        <f>(100-_xll.qlQuoteValue(P67,_xll.ohTrigger(Trigger,Trigger3M)))/100-_xll.qlQuoteValue(Q67,_xll.ohTrigger(Trigger,Trigger3M))</f>
        <v>#NUM!</v>
      </c>
      <c r="W67" s="61" t="b">
        <f t="shared" si="14"/>
        <v>0</v>
      </c>
      <c r="X67" s="146" t="e">
        <f t="shared" si="15"/>
        <v>#NUM!</v>
      </c>
      <c r="Y67" s="61" t="e">
        <f>ABS(X67)&lt;=ABS('General Settings'!$D$31)</f>
        <v>#NUM!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F6</v>
      </c>
      <c r="P68" s="132" t="str">
        <f t="shared" si="12"/>
        <v>USDFUT3MF6_Quote</v>
      </c>
      <c r="Q68" s="132" t="str">
        <f t="shared" si="13"/>
        <v>USDFUT3MF6ConvAdj_Quote</v>
      </c>
      <c r="R68" s="133">
        <f>_xll.qlInterestRateIndexFixingDate(Index3M,S68)</f>
        <v>42387</v>
      </c>
      <c r="S68" s="133">
        <f>_xll.qlIMMdate(O68)</f>
        <v>42389</v>
      </c>
      <c r="T68" s="133">
        <f>_xll.qlInterestRateIndexMaturity(Index3M,S68)</f>
        <v>42480</v>
      </c>
      <c r="U68" s="134">
        <f>_xll.qlIndexFixing(Index3M,R68,TRUE,_xll.ohTrigger(Trigger,Trigger3M))</f>
        <v>6.0359919493907449E-3</v>
      </c>
      <c r="V68" s="134">
        <f>(100-_xll.qlQuoteValue(P68,_xll.ohTrigger(Trigger,Trigger3M)))/100-_xll.qlQuoteValue(Q68,_xll.ohTrigger(Trigger,Trigger3M))</f>
        <v>6.0359919499611125E-3</v>
      </c>
      <c r="W68" s="132" t="b">
        <f t="shared" si="14"/>
        <v>1</v>
      </c>
      <c r="X68" s="143">
        <f t="shared" si="15"/>
        <v>-5.703675379220563E-13</v>
      </c>
      <c r="Y68" s="132" t="b">
        <f>ABS(X68)&lt;=ABS('General Settings'!$D$31)</f>
        <v>1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G6</v>
      </c>
      <c r="P69" s="60" t="str">
        <f t="shared" si="12"/>
        <v>USDFUT3MG6_Quote</v>
      </c>
      <c r="Q69" s="60" t="str">
        <f t="shared" si="13"/>
        <v>USDFUT3MG6ConvAdj_Quote</v>
      </c>
      <c r="R69" s="136">
        <f>_xll.qlInterestRateIndexFixingDate(Index3M,S69)</f>
        <v>42415</v>
      </c>
      <c r="S69" s="136">
        <f>_xll.qlIMMdate(O69)</f>
        <v>42417</v>
      </c>
      <c r="T69" s="136">
        <f>_xll.qlInterestRateIndexMaturity(Index3M,S69)</f>
        <v>42507</v>
      </c>
      <c r="U69" s="141">
        <f>_xll.qlIndexFixing(Index3M,R69,TRUE,_xll.ohTrigger(Trigger,Trigger3M))</f>
        <v>6.4679487516956513E-3</v>
      </c>
      <c r="V69" s="141">
        <f>(100-_xll.qlQuoteValue(P69,_xll.ohTrigger(Trigger,Trigger3M)))/100-_xll.qlQuoteValue(Q69,_xll.ohTrigger(Trigger,Trigger3M))</f>
        <v>6.4219245629341254E-3</v>
      </c>
      <c r="W69" s="60" t="b">
        <f t="shared" si="14"/>
        <v>1</v>
      </c>
      <c r="X69" s="145">
        <f t="shared" si="15"/>
        <v>4.6024188761525919E-5</v>
      </c>
      <c r="Y69" s="60" t="b">
        <f>ABS(X69)&lt;=ABS('General Settings'!$D$31)</f>
        <v>0</v>
      </c>
      <c r="AK69" s="72" t="e">
        <v>#N/A</v>
      </c>
    </row>
    <row r="70" spans="10:37" x14ac:dyDescent="0.2">
      <c r="M70" s="60" t="s">
        <v>137</v>
      </c>
      <c r="N70" s="60"/>
      <c r="O70" s="60" t="str">
        <v>J6</v>
      </c>
      <c r="P70" s="60" t="str">
        <f t="shared" si="12"/>
        <v>USDFUT3MJ6_Quote</v>
      </c>
      <c r="Q70" s="60" t="str">
        <f t="shared" si="13"/>
        <v>USDFUT3MJ6ConvAdj_Quote</v>
      </c>
      <c r="R70" s="136">
        <f>_xll.qlInterestRateIndexFixingDate(Index3M,S70)</f>
        <v>42478</v>
      </c>
      <c r="S70" s="136">
        <f>_xll.qlIMMdate(O70)</f>
        <v>42480</v>
      </c>
      <c r="T70" s="136">
        <f>_xll.qlInterestRateIndexMaturity(Index3M,S70)</f>
        <v>42571</v>
      </c>
      <c r="U70" s="141">
        <f>_xll.qlIndexFixing(Index3M,R70,TRUE,_xll.ohTrigger(Trigger,Trigger3M))</f>
        <v>7.4801255566065055E-3</v>
      </c>
      <c r="V70" s="141">
        <f>(100-_xll.qlQuoteValue(P70,_xll.ohTrigger(Trigger,Trigger3M)))/100-_xll.qlQuoteValue(Q70,_xll.ohTrigger(Trigger,Trigger3M))</f>
        <v>7.4671690880841277E-3</v>
      </c>
      <c r="W70" s="60" t="b">
        <f t="shared" si="14"/>
        <v>1</v>
      </c>
      <c r="X70" s="145">
        <f t="shared" si="15"/>
        <v>1.2956468522377744E-5</v>
      </c>
      <c r="Y70" s="60" t="b">
        <f>ABS(X70)&lt;=ABS('General Settings'!$D$31)</f>
        <v>1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K6</v>
      </c>
      <c r="P71" s="61" t="str">
        <f t="shared" si="12"/>
        <v>USDFUT3MK6_Quote</v>
      </c>
      <c r="Q71" s="61" t="str">
        <f t="shared" si="13"/>
        <v>USDFUT3MK6ConvAdj_Quote</v>
      </c>
      <c r="R71" s="137">
        <f>_xll.qlInterestRateIndexFixingDate(Index3M,S71)</f>
        <v>42506</v>
      </c>
      <c r="S71" s="137">
        <f>_xll.qlIMMdate(O71)</f>
        <v>42508</v>
      </c>
      <c r="T71" s="137">
        <f>_xll.qlInterestRateIndexMaturity(Index3M,S71)</f>
        <v>42600</v>
      </c>
      <c r="U71" s="142">
        <f>_xll.qlIndexFixing(Index3M,R71,TRUE,_xll.ohTrigger(Trigger,Trigger3M))</f>
        <v>7.9571670009848106E-3</v>
      </c>
      <c r="V71" s="142">
        <f>(100-_xll.qlQuoteValue(P71,_xll.ohTrigger(Trigger,Trigger3M)))/100-_xll.qlQuoteValue(Q71,_xll.ohTrigger(Trigger,Trigger3M))</f>
        <v>7.8895002279372965E-3</v>
      </c>
      <c r="W71" s="61" t="b">
        <f t="shared" si="14"/>
        <v>1</v>
      </c>
      <c r="X71" s="146">
        <f t="shared" si="15"/>
        <v>6.7666773047514103E-5</v>
      </c>
      <c r="Y71" s="61" t="b">
        <f>ABS(X71)&lt;=ABS('General Settings'!$D$31)</f>
        <v>0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8"/>
      <c r="R72" s="151">
        <f t="shared" ref="R72:R109" si="17">EvaluationDate</f>
        <v>42355</v>
      </c>
      <c r="S72" s="151">
        <f>_xll.qlInterestRateIndexValueDate(AA72,R72)</f>
        <v>42359</v>
      </c>
      <c r="T72" s="151">
        <f>_xll.qlInterestRateIndexMaturity(AA72,S72)</f>
        <v>42725</v>
      </c>
      <c r="U72" s="150">
        <f>_xll.qlIndexFixing('3M Monitor'!AA72,R72,TRUE,_xll.ohTrigger(Trigger,Trigger3M))</f>
        <v>7.8574784259986766E-3</v>
      </c>
      <c r="V72" s="150">
        <f>_xll.qlQuoteValue(P72,_xll.ohTrigger(Trigger,Trigger3M))</f>
        <v>7.8500000000000011E-3</v>
      </c>
      <c r="W72" s="62" t="b">
        <f t="shared" si="14"/>
        <v>1</v>
      </c>
      <c r="X72" s="152">
        <f t="shared" si="15"/>
        <v>7.4784259986755697E-6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obj_00398#0000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8"/>
      <c r="R73" s="136">
        <f t="shared" si="17"/>
        <v>42355</v>
      </c>
      <c r="S73" s="136">
        <f>_xll.qlInterestRateIndexValueDate(AA73,R73)</f>
        <v>42359</v>
      </c>
      <c r="T73" s="136">
        <f>_xll.qlInterestRateIndexMaturity(AA73,S73)</f>
        <v>42815</v>
      </c>
      <c r="U73" s="141">
        <f>_xll.qlIndexFixing('3M Monitor'!AA73,R73,TRUE,_xll.ohTrigger(Trigger,Trigger3M))</f>
        <v>8.6049883209932329E-3</v>
      </c>
      <c r="V73" s="141" t="e">
        <f>_xll.qlQuoteValue(P73,_xll.ohTrigger(Trigger,Trigger3M))</f>
        <v>#NUM!</v>
      </c>
      <c r="W73" s="60" t="b">
        <f t="shared" si="14"/>
        <v>0</v>
      </c>
      <c r="X73" s="14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obj_003a7#0000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8"/>
      <c r="R74" s="136">
        <f t="shared" si="17"/>
        <v>42355</v>
      </c>
      <c r="S74" s="136">
        <f>_xll.qlInterestRateIndexValueDate(AA74,R74)</f>
        <v>42359</v>
      </c>
      <c r="T74" s="136">
        <f>_xll.qlInterestRateIndexMaturity(AA74,S74)</f>
        <v>42907</v>
      </c>
      <c r="U74" s="141">
        <f>_xll.qlIndexFixing('3M Monitor'!AA74,R74,TRUE,_xll.ohTrigger(Trigger,Trigger3M))</f>
        <v>9.3725380556699163E-3</v>
      </c>
      <c r="V74" s="141" t="e">
        <f>_xll.qlQuoteValue(P74,_xll.ohTrigger(Trigger,Trigger3M))</f>
        <v>#NUM!</v>
      </c>
      <c r="W74" s="60" t="b">
        <f t="shared" si="14"/>
        <v>0</v>
      </c>
      <c r="X74" s="14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obj_00343#0000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8"/>
      <c r="R75" s="136">
        <f t="shared" si="17"/>
        <v>42355</v>
      </c>
      <c r="S75" s="136">
        <f>_xll.qlInterestRateIndexValueDate(AA75,R75)</f>
        <v>42359</v>
      </c>
      <c r="T75" s="136">
        <f>_xll.qlInterestRateIndexMaturity(AA75,S75)</f>
        <v>42999</v>
      </c>
      <c r="U75" s="141">
        <f>_xll.qlIndexFixing('3M Monitor'!AA75,R75,TRUE,_xll.ohTrigger(Trigger,Trigger3M))</f>
        <v>1.0112654030574455E-2</v>
      </c>
      <c r="V75" s="141" t="e">
        <f>_xll.qlQuoteValue(P75,_xll.ohTrigger(Trigger,Trigger3M))</f>
        <v>#NUM!</v>
      </c>
      <c r="W75" s="60" t="b">
        <f t="shared" si="14"/>
        <v>0</v>
      </c>
      <c r="X75" s="14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obj_00372#0000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8"/>
      <c r="R76" s="136">
        <f t="shared" si="17"/>
        <v>42355</v>
      </c>
      <c r="S76" s="136">
        <f>_xll.qlInterestRateIndexValueDate(AA76,R76)</f>
        <v>42359</v>
      </c>
      <c r="T76" s="136">
        <f>_xll.qlInterestRateIndexMaturity(AA76,S76)</f>
        <v>43090</v>
      </c>
      <c r="U76" s="141">
        <f>_xll.qlIndexFixing('3M Monitor'!AA76,R76,TRUE,_xll.ohTrigger(Trigger,Trigger3M))</f>
        <v>1.0824633712467949E-2</v>
      </c>
      <c r="V76" s="141">
        <f>_xll.qlQuoteValue(P76,_xll.ohTrigger(Trigger,Trigger3M))</f>
        <v>1.076E-2</v>
      </c>
      <c r="W76" s="60" t="b">
        <f t="shared" si="14"/>
        <v>1</v>
      </c>
      <c r="X76" s="145">
        <f t="shared" si="15"/>
        <v>6.4633712467948926E-5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obj_00387#0000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8"/>
      <c r="R77" s="124">
        <f t="shared" si="17"/>
        <v>42355</v>
      </c>
      <c r="S77" s="124">
        <f>_xll.qlInterestRateIndexValueDate(AA77,R77)</f>
        <v>42359</v>
      </c>
      <c r="T77" s="124">
        <f>_xll.qlInterestRateIndexMaturity(AA77,S77)</f>
        <v>43455</v>
      </c>
      <c r="U77" s="125">
        <f>_xll.qlIndexFixing('3M Monitor'!AA77,R77,TRUE,_xll.ohTrigger(Trigger,Trigger3M))</f>
        <v>1.319000000001281E-2</v>
      </c>
      <c r="V77" s="125">
        <f>_xll.qlQuoteValue(P77,_xll.ohTrigger(Trigger,Trigger3M))</f>
        <v>1.319E-2</v>
      </c>
      <c r="W77" s="123" t="b">
        <f t="shared" si="14"/>
        <v>1</v>
      </c>
      <c r="X77" s="144">
        <f t="shared" si="15"/>
        <v>1.2809198146612744E-14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obj_00351#0000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8"/>
      <c r="R78" s="124">
        <f t="shared" si="17"/>
        <v>42355</v>
      </c>
      <c r="S78" s="124">
        <f>_xll.qlInterestRateIndexValueDate(AA78,R78)</f>
        <v>42359</v>
      </c>
      <c r="T78" s="124">
        <f>_xll.qlInterestRateIndexMaturity(AA78,S78)</f>
        <v>43822</v>
      </c>
      <c r="U78" s="125">
        <f>_xll.qlIndexFixing('3M Monitor'!AA78,R78,TRUE,_xll.ohTrigger(Trigger,Trigger3M))</f>
        <v>1.5079999999986177E-2</v>
      </c>
      <c r="V78" s="125">
        <f>_xll.qlQuoteValue(P78,_xll.ohTrigger(Trigger,Trigger3M))</f>
        <v>1.508E-2</v>
      </c>
      <c r="W78" s="123" t="b">
        <f t="shared" si="14"/>
        <v>1</v>
      </c>
      <c r="X78" s="144">
        <f t="shared" si="15"/>
        <v>-1.3822276656583199E-14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obj_00360#0000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8"/>
      <c r="R79" s="124">
        <f t="shared" si="17"/>
        <v>42355</v>
      </c>
      <c r="S79" s="124">
        <f>_xll.qlInterestRateIndexValueDate(AA79,R79)</f>
        <v>42359</v>
      </c>
      <c r="T79" s="124">
        <f>_xll.qlInterestRateIndexMaturity(AA79,S79)</f>
        <v>44186</v>
      </c>
      <c r="U79" s="125">
        <f>_xll.qlIndexFixing('3M Monitor'!AA79,R79,TRUE,_xll.ohTrigger(Trigger,Trigger3M))</f>
        <v>1.6610000000014304E-2</v>
      </c>
      <c r="V79" s="125">
        <f>_xll.qlQuoteValue(P79,_xll.ohTrigger(Trigger,Trigger3M))</f>
        <v>1.661E-2</v>
      </c>
      <c r="W79" s="123" t="b">
        <f t="shared" si="14"/>
        <v>1</v>
      </c>
      <c r="X79" s="144">
        <f t="shared" si="15"/>
        <v>1.4304529782904751E-14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obj_00391#0000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8"/>
      <c r="R80" s="124">
        <f t="shared" si="17"/>
        <v>42355</v>
      </c>
      <c r="S80" s="124">
        <f>_xll.qlInterestRateIndexValueDate(AA80,R80)</f>
        <v>42359</v>
      </c>
      <c r="T80" s="124">
        <f>_xll.qlInterestRateIndexMaturity(AA80,S80)</f>
        <v>44551</v>
      </c>
      <c r="U80" s="125">
        <f>_xll.qlIndexFixing('3M Monitor'!AA80,R80,TRUE,_xll.ohTrigger(Trigger,Trigger3M))</f>
        <v>1.7919999999965828E-2</v>
      </c>
      <c r="V80" s="125">
        <f>_xll.qlQuoteValue(P80,_xll.ohTrigger(Trigger,Trigger3M))</f>
        <v>1.7919999999999998E-2</v>
      </c>
      <c r="W80" s="123" t="b">
        <f t="shared" si="14"/>
        <v>1</v>
      </c>
      <c r="X80" s="144">
        <f t="shared" si="15"/>
        <v>-3.4170583029791146E-14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obj_0035d#0000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8"/>
      <c r="R81" s="124">
        <f t="shared" si="17"/>
        <v>42355</v>
      </c>
      <c r="S81" s="124">
        <f>_xll.qlInterestRateIndexValueDate(AA81,R81)</f>
        <v>42359</v>
      </c>
      <c r="T81" s="124">
        <f>_xll.qlInterestRateIndexMaturity(AA81,S81)</f>
        <v>44916</v>
      </c>
      <c r="U81" s="125">
        <f>_xll.qlIndexFixing('3M Monitor'!AA81,R81,TRUE,_xll.ohTrigger(Trigger,Trigger3M))</f>
        <v>1.9030000000030356E-2</v>
      </c>
      <c r="V81" s="125">
        <f>_xll.qlQuoteValue(P81,_xll.ohTrigger(Trigger,Trigger3M))</f>
        <v>1.9030000000000002E-2</v>
      </c>
      <c r="W81" s="123" t="b">
        <f t="shared" si="14"/>
        <v>1</v>
      </c>
      <c r="X81" s="144">
        <f t="shared" si="15"/>
        <v>3.0354191382642171E-14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obj_0034d#0000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8"/>
      <c r="R82" s="124">
        <f t="shared" si="17"/>
        <v>42355</v>
      </c>
      <c r="S82" s="124">
        <f>_xll.qlInterestRateIndexValueDate(AA82,R82)</f>
        <v>42359</v>
      </c>
      <c r="T82" s="124">
        <f>_xll.qlInterestRateIndexMaturity(AA82,S82)</f>
        <v>45281</v>
      </c>
      <c r="U82" s="125">
        <f>_xll.qlIndexFixing('3M Monitor'!AA82,R82,TRUE,_xll.ohTrigger(Trigger,Trigger3M))</f>
        <v>1.9970000000009626E-2</v>
      </c>
      <c r="V82" s="125">
        <f>_xll.qlQuoteValue(P82,_xll.ohTrigger(Trigger,Trigger3M))</f>
        <v>1.9969999999999998E-2</v>
      </c>
      <c r="W82" s="123" t="b">
        <f t="shared" si="14"/>
        <v>1</v>
      </c>
      <c r="X82" s="144">
        <f t="shared" si="15"/>
        <v>9.6277152916712794E-15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obj_003a1#0000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8"/>
      <c r="R83" s="124">
        <f t="shared" si="17"/>
        <v>42355</v>
      </c>
      <c r="S83" s="124">
        <f>_xll.qlInterestRateIndexValueDate(AA83,R83)</f>
        <v>42359</v>
      </c>
      <c r="T83" s="124">
        <f>_xll.qlInterestRateIndexMaturity(AA83,S83)</f>
        <v>45649</v>
      </c>
      <c r="U83" s="125">
        <f>_xll.qlIndexFixing('3M Monitor'!AA83,R83,TRUE,_xll.ohTrigger(Trigger,Trigger3M))</f>
        <v>2.076999999989269E-2</v>
      </c>
      <c r="V83" s="125">
        <f>_xll.qlQuoteValue(P83,_xll.ohTrigger(Trigger,Trigger3M))</f>
        <v>2.077E-2</v>
      </c>
      <c r="W83" s="123" t="b">
        <f t="shared" si="14"/>
        <v>1</v>
      </c>
      <c r="X83" s="144">
        <f t="shared" si="15"/>
        <v>-1.0730999422392529E-13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obj_00344#0000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8"/>
      <c r="R84" s="124">
        <f t="shared" si="17"/>
        <v>42355</v>
      </c>
      <c r="S84" s="124">
        <f>_xll.qlInterestRateIndexValueDate(AA84,R84)</f>
        <v>42359</v>
      </c>
      <c r="T84" s="124">
        <f>_xll.qlInterestRateIndexMaturity(AA84,S84)</f>
        <v>46013</v>
      </c>
      <c r="U84" s="125">
        <f>_xll.qlIndexFixing('3M Monitor'!AA84,R84,TRUE,_xll.ohTrigger(Trigger,Trigger3M))</f>
        <v>2.1460000000067019E-2</v>
      </c>
      <c r="V84" s="125">
        <f>_xll.qlQuoteValue(P84,_xll.ohTrigger(Trigger,Trigger3M))</f>
        <v>2.146E-2</v>
      </c>
      <c r="W84" s="123" t="b">
        <f t="shared" si="14"/>
        <v>1</v>
      </c>
      <c r="X84" s="144">
        <f t="shared" si="15"/>
        <v>6.7019306770887965E-14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obj_00363#0000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8"/>
      <c r="R85" s="136">
        <f t="shared" si="17"/>
        <v>42355</v>
      </c>
      <c r="S85" s="136">
        <f>_xll.qlInterestRateIndexValueDate(AA85,R85)</f>
        <v>42359</v>
      </c>
      <c r="T85" s="136">
        <f>_xll.qlInterestRateIndexMaturity(AA85,S85)</f>
        <v>46377</v>
      </c>
      <c r="U85" s="141">
        <f>_xll.qlIndexFixing('3M Monitor'!AA85,R85,TRUE,_xll.ohTrigger(Trigger,Trigger3M))</f>
        <v>2.2092035400526764E-2</v>
      </c>
      <c r="V85" s="141" t="e">
        <f>_xll.qlQuoteValue(P85,_xll.ohTrigger(Trigger,Trigger3M))</f>
        <v>#NUM!</v>
      </c>
      <c r="W85" s="60" t="b">
        <f t="shared" si="14"/>
        <v>0</v>
      </c>
      <c r="X85" s="14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obj_0036c#0000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8"/>
      <c r="R86" s="124">
        <f t="shared" si="17"/>
        <v>42355</v>
      </c>
      <c r="S86" s="124">
        <f>_xll.qlInterestRateIndexValueDate(AA86,R86)</f>
        <v>42359</v>
      </c>
      <c r="T86" s="124">
        <f>_xll.qlInterestRateIndexMaturity(AA86,S86)</f>
        <v>46742</v>
      </c>
      <c r="U86" s="125">
        <f>_xll.qlIndexFixing('3M Monitor'!AA86,R86,TRUE,_xll.ohTrigger(Trigger,Trigger3M))</f>
        <v>2.2650000000005756E-2</v>
      </c>
      <c r="V86" s="125">
        <f>_xll.qlQuoteValue(P86,_xll.ohTrigger(Trigger,Trigger3M))</f>
        <v>2.265E-2</v>
      </c>
      <c r="W86" s="123" t="b">
        <f t="shared" si="14"/>
        <v>1</v>
      </c>
      <c r="X86" s="144">
        <f t="shared" si="15"/>
        <v>5.7558124932910459E-15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obj_00346#0000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8"/>
      <c r="R87" s="136">
        <f t="shared" si="17"/>
        <v>42355</v>
      </c>
      <c r="S87" s="136">
        <f>_xll.qlInterestRateIndexValueDate(AA87,R87)</f>
        <v>42359</v>
      </c>
      <c r="T87" s="136">
        <f>_xll.qlInterestRateIndexMaturity(AA87,S87)</f>
        <v>47108</v>
      </c>
      <c r="U87" s="141">
        <f>_xll.qlIndexFixing('3M Monitor'!AA87,R87,TRUE,_xll.ohTrigger(Trigger,Trigger3M))</f>
        <v>2.3118052531847812E-2</v>
      </c>
      <c r="V87" s="141" t="e">
        <f>_xll.qlQuoteValue(P87,_xll.ohTrigger(Trigger,Trigger3M))</f>
        <v>#NUM!</v>
      </c>
      <c r="W87" s="60" t="b">
        <f t="shared" si="14"/>
        <v>0</v>
      </c>
      <c r="X87" s="14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obj_0037f#0000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8"/>
      <c r="R88" s="136">
        <f t="shared" si="17"/>
        <v>42355</v>
      </c>
      <c r="S88" s="136">
        <f>_xll.qlInterestRateIndexValueDate(AA88,R88)</f>
        <v>42359</v>
      </c>
      <c r="T88" s="136">
        <f>_xll.qlInterestRateIndexMaturity(AA88,S88)</f>
        <v>47473</v>
      </c>
      <c r="U88" s="141">
        <f>_xll.qlIndexFixing('3M Monitor'!AA88,R88,TRUE,_xll.ohTrigger(Trigger,Trigger3M))</f>
        <v>2.3510703557685701E-2</v>
      </c>
      <c r="V88" s="141" t="e">
        <f>_xll.qlQuoteValue(P88,_xll.ohTrigger(Trigger,Trigger3M))</f>
        <v>#NUM!</v>
      </c>
      <c r="W88" s="60" t="b">
        <f t="shared" si="14"/>
        <v>0</v>
      </c>
      <c r="X88" s="14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obj_00354#0000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8"/>
      <c r="R89" s="124">
        <f t="shared" si="17"/>
        <v>42355</v>
      </c>
      <c r="S89" s="124">
        <f>_xll.qlInterestRateIndexValueDate(AA89,R89)</f>
        <v>42359</v>
      </c>
      <c r="T89" s="124">
        <f>_xll.qlInterestRateIndexMaturity(AA89,S89)</f>
        <v>47840</v>
      </c>
      <c r="U89" s="125">
        <f>_xll.qlIndexFixing('3M Monitor'!AA89,R89,TRUE,_xll.ohTrigger(Trigger,Trigger3M))</f>
        <v>2.3849999999977032E-2</v>
      </c>
      <c r="V89" s="125">
        <f>_xll.qlQuoteValue(P89,_xll.ohTrigger(Trigger,Trigger3M))</f>
        <v>2.3849999999999996E-2</v>
      </c>
      <c r="W89" s="123" t="b">
        <f t="shared" si="14"/>
        <v>1</v>
      </c>
      <c r="X89" s="144">
        <f t="shared" si="15"/>
        <v>-2.2964269374980972E-14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obj_0037d#0000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8"/>
      <c r="R90" s="136">
        <f t="shared" si="17"/>
        <v>42355</v>
      </c>
      <c r="S90" s="136">
        <f>_xll.qlInterestRateIndexValueDate(AA90,R90)</f>
        <v>42359</v>
      </c>
      <c r="T90" s="136">
        <f>_xll.qlInterestRateIndexMaturity(AA90,S90)</f>
        <v>48204</v>
      </c>
      <c r="U90" s="141">
        <f>_xll.qlIndexFixing('3M Monitor'!AA90,R90,TRUE,_xll.ohTrigger(Trigger,Trigger3M))</f>
        <v>2.4144205340979399E-2</v>
      </c>
      <c r="V90" s="141" t="e">
        <f>_xll.qlQuoteValue(P90,_xll.ohTrigger(Trigger,Trigger3M))</f>
        <v>#NUM!</v>
      </c>
      <c r="W90" s="60" t="b">
        <f t="shared" si="14"/>
        <v>0</v>
      </c>
      <c r="X90" s="14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obj_0039a#0000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8"/>
      <c r="R91" s="136">
        <f t="shared" si="17"/>
        <v>42355</v>
      </c>
      <c r="S91" s="136">
        <f>_xll.qlInterestRateIndexValueDate(AA91,R91)</f>
        <v>42359</v>
      </c>
      <c r="T91" s="136">
        <f>_xll.qlInterestRateIndexMaturity(AA91,S91)</f>
        <v>48569</v>
      </c>
      <c r="U91" s="141">
        <f>_xll.qlIndexFixing('3M Monitor'!AA91,R91,TRUE,_xll.ohTrigger(Trigger,Trigger3M))</f>
        <v>2.4403250148260024E-2</v>
      </c>
      <c r="V91" s="141" t="e">
        <f>_xll.qlQuoteValue(P91,_xll.ohTrigger(Trigger,Trigger3M))</f>
        <v>#NUM!</v>
      </c>
      <c r="W91" s="60" t="b">
        <f t="shared" si="14"/>
        <v>0</v>
      </c>
      <c r="X91" s="14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obj_00381#0000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8"/>
      <c r="R92" s="136">
        <f t="shared" si="17"/>
        <v>42355</v>
      </c>
      <c r="S92" s="136">
        <f>_xll.qlInterestRateIndexValueDate(AA92,R92)</f>
        <v>42359</v>
      </c>
      <c r="T92" s="136">
        <f>_xll.qlInterestRateIndexMaturity(AA92,S92)</f>
        <v>48934</v>
      </c>
      <c r="U92" s="141">
        <f>_xll.qlIndexFixing('3M Monitor'!AA92,R92,TRUE,_xll.ohTrigger(Trigger,Trigger3M))</f>
        <v>2.4630194138116013E-2</v>
      </c>
      <c r="V92" s="141" t="e">
        <f>_xll.qlQuoteValue(P92,_xll.ohTrigger(Trigger,Trigger3M))</f>
        <v>#NUM!</v>
      </c>
      <c r="W92" s="60" t="b">
        <f t="shared" si="14"/>
        <v>0</v>
      </c>
      <c r="X92" s="14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obj_0035f#0000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8"/>
      <c r="R93" s="136">
        <f t="shared" si="17"/>
        <v>42355</v>
      </c>
      <c r="S93" s="136">
        <f>_xll.qlInterestRateIndexValueDate(AA93,R93)</f>
        <v>42359</v>
      </c>
      <c r="T93" s="136">
        <f>_xll.qlInterestRateIndexMaturity(AA93,S93)</f>
        <v>49299</v>
      </c>
      <c r="U93" s="141">
        <f>_xll.qlIndexFixing('3M Monitor'!AA93,R93,TRUE,_xll.ohTrigger(Trigger,Trigger3M))</f>
        <v>2.4828237540783515E-2</v>
      </c>
      <c r="V93" s="141" t="e">
        <f>_xll.qlQuoteValue(P93,_xll.ohTrigger(Trigger,Trigger3M))</f>
        <v>#NUM!</v>
      </c>
      <c r="W93" s="60" t="b">
        <f t="shared" si="14"/>
        <v>0</v>
      </c>
      <c r="X93" s="14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obj_00369#0000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8"/>
      <c r="R94" s="124">
        <f t="shared" si="17"/>
        <v>42355</v>
      </c>
      <c r="S94" s="124">
        <f>_xll.qlInterestRateIndexValueDate(AA94,R94)</f>
        <v>42359</v>
      </c>
      <c r="T94" s="124">
        <f>_xll.qlInterestRateIndexMaturity(AA94,S94)</f>
        <v>49664</v>
      </c>
      <c r="U94" s="125">
        <f>_xll.qlIndexFixing('3M Monitor'!AA94,R94,TRUE,_xll.ohTrigger(Trigger,Trigger3M))</f>
        <v>2.5000000000021075E-2</v>
      </c>
      <c r="V94" s="125">
        <f>_xll.qlQuoteValue(P94,_xll.ohTrigger(Trigger,Trigger3M))</f>
        <v>2.5000000000000001E-2</v>
      </c>
      <c r="W94" s="123" t="b">
        <f t="shared" si="14"/>
        <v>1</v>
      </c>
      <c r="X94" s="144">
        <f t="shared" si="15"/>
        <v>2.1073420786166253E-14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obj_00390#0000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8"/>
      <c r="R95" s="136">
        <f t="shared" si="17"/>
        <v>42355</v>
      </c>
      <c r="S95" s="136">
        <f>_xll.qlInterestRateIndexValueDate(AA95,R95)</f>
        <v>42359</v>
      </c>
      <c r="T95" s="136">
        <f>_xll.qlInterestRateIndexMaturity(AA95,S95)</f>
        <v>50031</v>
      </c>
      <c r="U95" s="141">
        <f>_xll.qlIndexFixing('3M Monitor'!AA95,R95,TRUE,_xll.ohTrigger(Trigger,Trigger3M))</f>
        <v>2.5148968454109848E-2</v>
      </c>
      <c r="V95" s="141" t="e">
        <f>_xll.qlQuoteValue(P95,_xll.ohTrigger(Trigger,Trigger3M))</f>
        <v>#NUM!</v>
      </c>
      <c r="W95" s="60" t="b">
        <f t="shared" si="14"/>
        <v>0</v>
      </c>
      <c r="X95" s="14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obj_003a2#0000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8"/>
      <c r="R96" s="136">
        <f t="shared" si="17"/>
        <v>42355</v>
      </c>
      <c r="S96" s="136">
        <f>_xll.qlInterestRateIndexValueDate(AA96,R96)</f>
        <v>42359</v>
      </c>
      <c r="T96" s="136">
        <f>_xll.qlInterestRateIndexMaturity(AA96,S96)</f>
        <v>50395</v>
      </c>
      <c r="U96" s="141">
        <f>_xll.qlIndexFixing('3M Monitor'!AA96,R96,TRUE,_xll.ohTrigger(Trigger,Trigger3M))</f>
        <v>2.5277093709913264E-2</v>
      </c>
      <c r="V96" s="141" t="e">
        <f>_xll.qlQuoteValue(P96,_xll.ohTrigger(Trigger,Trigger3M))</f>
        <v>#NUM!</v>
      </c>
      <c r="W96" s="60" t="b">
        <f t="shared" si="14"/>
        <v>0</v>
      </c>
      <c r="X96" s="14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obj_003a8#0000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8"/>
      <c r="R97" s="136">
        <f t="shared" si="17"/>
        <v>42355</v>
      </c>
      <c r="S97" s="136">
        <f>_xll.qlInterestRateIndexValueDate(AA97,R97)</f>
        <v>42359</v>
      </c>
      <c r="T97" s="136">
        <f>_xll.qlInterestRateIndexMaturity(AA97,S97)</f>
        <v>50760</v>
      </c>
      <c r="U97" s="141">
        <f>_xll.qlIndexFixing('3M Monitor'!AA97,R97,TRUE,_xll.ohTrigger(Trigger,Trigger3M))</f>
        <v>2.5389832373489209E-2</v>
      </c>
      <c r="V97" s="141" t="e">
        <f>_xll.qlQuoteValue(P97,_xll.ohTrigger(Trigger,Trigger3M))</f>
        <v>#NUM!</v>
      </c>
      <c r="W97" s="60" t="b">
        <f t="shared" si="14"/>
        <v>0</v>
      </c>
      <c r="X97" s="14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obj_0035c#0000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8"/>
      <c r="R98" s="136">
        <f t="shared" si="17"/>
        <v>42355</v>
      </c>
      <c r="S98" s="136">
        <f>_xll.qlInterestRateIndexValueDate(AA98,R98)</f>
        <v>42359</v>
      </c>
      <c r="T98" s="136">
        <f>_xll.qlInterestRateIndexMaturity(AA98,S98)</f>
        <v>51125</v>
      </c>
      <c r="U98" s="141">
        <f>_xll.qlIndexFixing('3M Monitor'!AA98,R98,TRUE,_xll.ohTrigger(Trigger,Trigger3M))</f>
        <v>2.5489861666619956E-2</v>
      </c>
      <c r="V98" s="141" t="e">
        <f>_xll.qlQuoteValue(P98,_xll.ohTrigger(Trigger,Trigger3M))</f>
        <v>#NUM!</v>
      </c>
      <c r="W98" s="60" t="b">
        <f t="shared" si="14"/>
        <v>0</v>
      </c>
      <c r="X98" s="14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obj_0039e#0000</v>
      </c>
      <c r="AG98" s="158" t="b">
        <v>1</v>
      </c>
      <c r="AH98" s="160" t="str">
        <f>_xll.qlIMMNextCode(EvaluationDate-1,AG98)</f>
        <v>H6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8"/>
      <c r="R99" s="124">
        <f t="shared" si="17"/>
        <v>42355</v>
      </c>
      <c r="S99" s="124">
        <f>_xll.qlInterestRateIndexValueDate(AA99,R99)</f>
        <v>42359</v>
      </c>
      <c r="T99" s="124">
        <f>_xll.qlInterestRateIndexMaturity(AA99,S99)</f>
        <v>51491</v>
      </c>
      <c r="U99" s="125">
        <f>_xll.qlIndexFixing('3M Monitor'!AA99,R99,TRUE,_xll.ohTrigger(Trigger,Trigger3M))</f>
        <v>2.5580000000001771E-2</v>
      </c>
      <c r="V99" s="125">
        <f>_xll.qlQuoteValue(P99,_xll.ohTrigger(Trigger,Trigger3M))</f>
        <v>2.5580000000000002E-2</v>
      </c>
      <c r="W99" s="123" t="b">
        <f t="shared" si="14"/>
        <v>1</v>
      </c>
      <c r="X99" s="144">
        <f t="shared" si="15"/>
        <v>1.7694179454963432E-15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obj_0036f#0000</v>
      </c>
      <c r="AG99" s="161" t="b">
        <v>1</v>
      </c>
      <c r="AH99" s="162" t="str">
        <f>_xll.qlIMMNextCode(AH98,AG99)</f>
        <v>M6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8"/>
      <c r="R100" s="136">
        <f t="shared" si="17"/>
        <v>42355</v>
      </c>
      <c r="S100" s="136">
        <f>_xll.qlInterestRateIndexValueDate(AA100,R100)</f>
        <v>42359</v>
      </c>
      <c r="T100" s="136">
        <f>_xll.qlInterestRateIndexMaturity(AA100,S100)</f>
        <v>51858</v>
      </c>
      <c r="U100" s="141">
        <f>_xll.qlIndexFixing('3M Monitor'!AA100,R100,TRUE,_xll.ohTrigger(Trigger,Trigger3M))</f>
        <v>2.5662019629754951E-2</v>
      </c>
      <c r="V100" s="141" t="e">
        <f>_xll.qlQuoteValue(P100,_xll.ohTrigger(Trigger,Trigger3M))</f>
        <v>#NUM!</v>
      </c>
      <c r="W100" s="60" t="b">
        <f t="shared" ref="W100:W114" si="18">NOT(ISERROR(V100))</f>
        <v>0</v>
      </c>
      <c r="X100" s="14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obj_00389#0000</v>
      </c>
      <c r="AG100" s="161" t="b">
        <v>1</v>
      </c>
      <c r="AH100" s="162" t="str">
        <f>_xll.qlIMMNextCode(AH99,AG100)</f>
        <v>U6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8"/>
      <c r="R101" s="136">
        <f t="shared" si="17"/>
        <v>42355</v>
      </c>
      <c r="S101" s="136">
        <f>_xll.qlInterestRateIndexValueDate(AA101,R101)</f>
        <v>42359</v>
      </c>
      <c r="T101" s="136">
        <f>_xll.qlInterestRateIndexMaturity(AA101,S101)</f>
        <v>52222</v>
      </c>
      <c r="U101" s="141">
        <f>_xll.qlIndexFixing('3M Monitor'!AA101,R101,TRUE,_xll.ohTrigger(Trigger,Trigger3M))</f>
        <v>2.5735415089110061E-2</v>
      </c>
      <c r="V101" s="141" t="e">
        <f>_xll.qlQuoteValue(P101,_xll.ohTrigger(Trigger,Trigger3M))</f>
        <v>#NUM!</v>
      </c>
      <c r="W101" s="60" t="b">
        <f t="shared" si="18"/>
        <v>0</v>
      </c>
      <c r="X101" s="14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obj_00353#0000</v>
      </c>
      <c r="AG101" s="161" t="b">
        <v>1</v>
      </c>
      <c r="AH101" s="162" t="str">
        <f>_xll.qlIMMNextCode(AH100,AG101)</f>
        <v>Z6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8"/>
      <c r="R102" s="136">
        <f t="shared" si="17"/>
        <v>42355</v>
      </c>
      <c r="S102" s="136">
        <f>_xll.qlInterestRateIndexValueDate(AA102,R102)</f>
        <v>42359</v>
      </c>
      <c r="T102" s="136">
        <f>_xll.qlInterestRateIndexMaturity(AA102,S102)</f>
        <v>52586</v>
      </c>
      <c r="U102" s="141">
        <f>_xll.qlIndexFixing('3M Monitor'!AA102,R102,TRUE,_xll.ohTrigger(Trigger,Trigger3M))</f>
        <v>2.5801065667511624E-2</v>
      </c>
      <c r="V102" s="141" t="e">
        <f>_xll.qlQuoteValue(P102,_xll.ohTrigger(Trigger,Trigger3M))</f>
        <v>#NUM!</v>
      </c>
      <c r="W102" s="60" t="b">
        <f t="shared" si="18"/>
        <v>0</v>
      </c>
      <c r="X102" s="14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obj_003a0#0000</v>
      </c>
      <c r="AG102" s="163" t="b">
        <v>1</v>
      </c>
      <c r="AH102" s="165" t="str">
        <f>_xll.qlIMMNextCode(AH101,AG102)</f>
        <v>H7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8"/>
      <c r="R103" s="136">
        <f t="shared" si="17"/>
        <v>42355</v>
      </c>
      <c r="S103" s="136">
        <f>_xll.qlInterestRateIndexValueDate(AA103,R103)</f>
        <v>42359</v>
      </c>
      <c r="T103" s="136">
        <f>_xll.qlInterestRateIndexMaturity(AA103,S103)</f>
        <v>52952</v>
      </c>
      <c r="U103" s="141">
        <f>_xll.qlIndexFixing('3M Monitor'!AA103,R103,TRUE,_xll.ohTrigger(Trigger,Trigger3M))</f>
        <v>2.5859416517616862E-2</v>
      </c>
      <c r="V103" s="141" t="e">
        <f>_xll.qlQuoteValue(P103,_xll.ohTrigger(Trigger,Trigger3M))</f>
        <v>#NUM!</v>
      </c>
      <c r="W103" s="60" t="b">
        <f t="shared" si="18"/>
        <v>0</v>
      </c>
      <c r="X103" s="14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obj_00376#0000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8"/>
      <c r="R104" s="124">
        <f t="shared" si="17"/>
        <v>42355</v>
      </c>
      <c r="S104" s="124">
        <f>_xll.qlInterestRateIndexValueDate(AA104,R104)</f>
        <v>42359</v>
      </c>
      <c r="T104" s="124">
        <f>_xll.qlInterestRateIndexMaturity(AA104,S104)</f>
        <v>53317</v>
      </c>
      <c r="U104" s="125">
        <f>_xll.qlIndexFixing('3M Monitor'!AA104,R104,TRUE,_xll.ohTrigger(Trigger,Trigger3M))</f>
        <v>2.5909999999998212E-2</v>
      </c>
      <c r="V104" s="125">
        <f>_xll.qlQuoteValue(P104,_xll.ohTrigger(Trigger,Trigger3M))</f>
        <v>2.5909999999999999E-2</v>
      </c>
      <c r="W104" s="123" t="b">
        <f t="shared" si="18"/>
        <v>1</v>
      </c>
      <c r="X104" s="144">
        <f t="shared" si="19"/>
        <v>-1.7867651802561113E-15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obj_003a4#0000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8"/>
      <c r="R105" s="136">
        <f t="shared" si="17"/>
        <v>42355</v>
      </c>
      <c r="S105" s="136">
        <f>_xll.qlInterestRateIndexValueDate(AA105,R105)</f>
        <v>42359</v>
      </c>
      <c r="T105" s="136">
        <f>_xll.qlInterestRateIndexMaturity(AA105,S105)</f>
        <v>55143</v>
      </c>
      <c r="U105" s="141">
        <f>_xll.qlIndexFixing('3M Monitor'!AA105,R105,TRUE,_xll.ohTrigger(Trigger,Trigger3M))</f>
        <v>2.6062938581519642E-2</v>
      </c>
      <c r="V105" s="141" t="e">
        <f>_xll.qlQuoteValue(P105,_xll.ohTrigger(Trigger,Trigger3M))</f>
        <v>#NUM!</v>
      </c>
      <c r="W105" s="60" t="b">
        <f t="shared" si="18"/>
        <v>0</v>
      </c>
      <c r="X105" s="14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obj_00399#0000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8"/>
      <c r="R106" s="124">
        <f t="shared" si="17"/>
        <v>42355</v>
      </c>
      <c r="S106" s="124">
        <f>_xll.qlInterestRateIndexValueDate(AA106,R106)</f>
        <v>42359</v>
      </c>
      <c r="T106" s="124">
        <f>_xll.qlInterestRateIndexMaturity(AA106,S106)</f>
        <v>56969</v>
      </c>
      <c r="U106" s="125">
        <f>_xll.qlIndexFixing('3M Monitor'!AA106,R106,TRUE,_xll.ohTrigger(Trigger,Trigger3M))</f>
        <v>2.6089999999984625E-2</v>
      </c>
      <c r="V106" s="125">
        <f>_xll.qlQuoteValue(P106,_xll.ohTrigger(Trigger,Trigger3M))</f>
        <v>2.6089999999999999E-2</v>
      </c>
      <c r="W106" s="123" t="b">
        <f t="shared" si="18"/>
        <v>1</v>
      </c>
      <c r="X106" s="144">
        <f t="shared" si="19"/>
        <v>-1.5373119444106464E-14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obj_00383#0000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8"/>
      <c r="R107" s="136">
        <f t="shared" si="17"/>
        <v>42355</v>
      </c>
      <c r="S107" s="136">
        <f>_xll.qlInterestRateIndexValueDate(AA107,R107)</f>
        <v>42359</v>
      </c>
      <c r="T107" s="136">
        <f>_xll.qlInterestRateIndexMaturity(AA107,S107)</f>
        <v>58796</v>
      </c>
      <c r="U107" s="141">
        <f>_xll.qlIndexFixing('3M Monitor'!AA107,R107,TRUE,_xll.ohTrigger(Trigger,Trigger3M))</f>
        <v>2.6037029565518729E-2</v>
      </c>
      <c r="V107" s="141" t="e">
        <f>_xll.qlQuoteValue(P107,_xll.ohTrigger(Trigger,Trigger3M))</f>
        <v>#NUM!</v>
      </c>
      <c r="W107" s="60" t="b">
        <f t="shared" si="18"/>
        <v>0</v>
      </c>
      <c r="X107" s="14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obj_0038e#0000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8"/>
      <c r="R108" s="124">
        <f t="shared" si="17"/>
        <v>42355</v>
      </c>
      <c r="S108" s="124">
        <f>_xll.qlInterestRateIndexValueDate(AA108,R108)</f>
        <v>42359</v>
      </c>
      <c r="T108" s="124">
        <f>_xll.qlInterestRateIndexMaturity(AA108,S108)</f>
        <v>60622</v>
      </c>
      <c r="U108" s="125">
        <f>_xll.qlIndexFixing('3M Monitor'!AA108,R108,TRUE,_xll.ohTrigger(Trigger,Trigger3M))</f>
        <v>2.5959999999999993E-2</v>
      </c>
      <c r="V108" s="125">
        <f>_xll.qlQuoteValue(P108,_xll.ohTrigger(Trigger,Trigger3M))</f>
        <v>2.596E-2</v>
      </c>
      <c r="W108" s="123" t="b">
        <f t="shared" si="18"/>
        <v>1</v>
      </c>
      <c r="X108" s="144">
        <f t="shared" si="19"/>
        <v>0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obj_0036a#0000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8"/>
      <c r="R109" s="137">
        <f t="shared" si="17"/>
        <v>42355</v>
      </c>
      <c r="S109" s="137">
        <f>_xll.qlInterestRateIndexValueDate(AA109,R109)</f>
        <v>42359</v>
      </c>
      <c r="T109" s="137">
        <f>_xll.qlInterestRateIndexMaturity(AA109,S109)</f>
        <v>64276</v>
      </c>
      <c r="U109" s="142">
        <f>_xll.qlIndexFixing('3M Monitor'!AA109,R109,TRUE,_xll.ohTrigger(Trigger,Trigger3M))</f>
        <v>2.5837130908639608E-2</v>
      </c>
      <c r="V109" s="142" t="e">
        <f>_xll.qlQuoteValue(P109,_xll.ohTrigger(Trigger,Trigger3M))</f>
        <v>#NUM!</v>
      </c>
      <c r="W109" s="61" t="b">
        <f t="shared" si="18"/>
        <v>0</v>
      </c>
      <c r="X109" s="146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obj_00388#0000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42443</v>
      </c>
      <c r="S110" s="151">
        <f>_xll.qlIMMdate(AH98)</f>
        <v>42445</v>
      </c>
      <c r="T110" s="151">
        <f>_xll.qlSwapMaturityDate(AA110)</f>
        <v>42809</v>
      </c>
      <c r="U110" s="150">
        <f>_xll.qlVanillaSwapFairRate(AA110,_xll.ohTrigger(Trigger,Trigger3M))</f>
        <v>9.2413942283025696E-3</v>
      </c>
      <c r="V110" s="150">
        <f>_xll.qlQuoteValue(P110,_xll.ohTrigger(Trigger,Trigger3M))</f>
        <v>9.2300000000000004E-3</v>
      </c>
      <c r="W110" s="62" t="b">
        <f t="shared" si="18"/>
        <v>1</v>
      </c>
      <c r="X110" s="152">
        <f t="shared" si="19"/>
        <v>1.1394228302569198E-5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obj_003a9#0000</v>
      </c>
      <c r="AC110" s="114" t="str">
        <f>_xll.qlDiscountingSwapEngine(,DiscountingCurve,,,,Permanent,Trigger,ObjectOverwrite)</f>
        <v>obj_0033e#0000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42534</v>
      </c>
      <c r="S111" s="136">
        <f>_xll.qlIMMdate(AH99)</f>
        <v>42536</v>
      </c>
      <c r="T111" s="136">
        <f>_xll.qlSwapMaturityDate(AA111)</f>
        <v>42907</v>
      </c>
      <c r="U111" s="141">
        <f>_xll.qlVanillaSwapFairRate(AA111,_xll.ohTrigger(Trigger,Trigger3M))</f>
        <v>1.0834202323418217E-2</v>
      </c>
      <c r="V111" s="141">
        <f>_xll.qlQuoteValue(P111,_xll.ohTrigger(Trigger,Trigger3M))</f>
        <v>1.0790000000000001E-2</v>
      </c>
      <c r="W111" s="60" t="b">
        <f t="shared" si="18"/>
        <v>1</v>
      </c>
      <c r="X111" s="145">
        <f t="shared" si="19"/>
        <v>4.420232341821595E-5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obj_003ac#0000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42632</v>
      </c>
      <c r="S112" s="136">
        <f>_xll.qlIMMdate(AH100)</f>
        <v>42634</v>
      </c>
      <c r="T112" s="136">
        <f>_xll.qlSwapMaturityDate(AA112)</f>
        <v>42998</v>
      </c>
      <c r="U112" s="141">
        <f>_xll.qlVanillaSwapFairRate(AA112,_xll.ohTrigger(Trigger,Trigger3M))</f>
        <v>1.2382824244994642E-2</v>
      </c>
      <c r="V112" s="141">
        <f>_xll.qlQuoteValue(P112,_xll.ohTrigger(Trigger,Trigger3M))</f>
        <v>1.2320000000000003E-2</v>
      </c>
      <c r="W112" s="60" t="b">
        <f t="shared" si="18"/>
        <v>1</v>
      </c>
      <c r="X112" s="145">
        <f t="shared" si="19"/>
        <v>6.2824244994638678E-5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obj_003aa#0000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42723</v>
      </c>
      <c r="S113" s="136">
        <f>_xll.qlIMMdate(AH101)</f>
        <v>42725</v>
      </c>
      <c r="T113" s="136">
        <f>_xll.qlSwapMaturityDate(AA113)</f>
        <v>43089</v>
      </c>
      <c r="U113" s="141">
        <f>_xll.qlVanillaSwapFairRate(AA113,_xll.ohTrigger(Trigger,Trigger3M))</f>
        <v>1.3825439364123161E-2</v>
      </c>
      <c r="V113" s="141">
        <f>_xll.qlQuoteValue(P113,_xll.ohTrigger(Trigger,Trigger3M))</f>
        <v>1.371E-2</v>
      </c>
      <c r="W113" s="60" t="b">
        <f t="shared" si="18"/>
        <v>1</v>
      </c>
      <c r="X113" s="145">
        <f t="shared" si="19"/>
        <v>1.1543936412316061E-4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obj_003ab#0000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42807</v>
      </c>
      <c r="S114" s="137">
        <f>_xll.qlIMMdate(AH102)</f>
        <v>42809</v>
      </c>
      <c r="T114" s="137">
        <f>_xll.qlSwapMaturityDate(AA114)</f>
        <v>43180</v>
      </c>
      <c r="U114" s="142">
        <f>_xll.qlVanillaSwapFairRate(AA114,_xll.ohTrigger(Trigger,Trigger3M))</f>
        <v>1.5126728807575054E-2</v>
      </c>
      <c r="V114" s="142">
        <f>_xll.qlQuoteValue(P114,_xll.ohTrigger(Trigger,Trigger3M))</f>
        <v>1.4940000000000002E-2</v>
      </c>
      <c r="W114" s="61" t="b">
        <f t="shared" si="18"/>
        <v>1</v>
      </c>
      <c r="X114" s="146">
        <f t="shared" si="19"/>
        <v>1.8672880757505256E-4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obj_003ad#0000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3" priority="2" operator="equal">
      <formula>FALSE</formula>
    </cfRule>
  </conditionalFormatting>
  <conditionalFormatting sqref="Y23:Y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42725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7.9499999999986821E-3</v>
      </c>
      <c r="H3" s="63">
        <f t="shared" ref="H3:H16" si="2">ROUNDDOWN(G3*10,2)/10</f>
        <v>7.000000000000001E-3</v>
      </c>
      <c r="I3" s="92">
        <f>MAX(_xll.ohPack(Data!$N$4:INDEX(Fwd6M,MATCH(E3+1,SettlementDates,1),1)))</f>
        <v>1.3724232891263016E-2</v>
      </c>
      <c r="J3" s="63">
        <f t="shared" ref="J3:J16" si="3">IF(I3-G3&gt;1%,(QUOTIENT(I3*10000,50)+1)*0.5%,(QUOTIENT(I3*10000,10)+1)*0.1%)</f>
        <v>1.4E-2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42369</v>
      </c>
      <c r="E4" s="86">
        <f t="shared" si="0"/>
        <v>43090</v>
      </c>
      <c r="F4" s="87">
        <f t="shared" si="1"/>
        <v>3</v>
      </c>
      <c r="G4" s="93">
        <f>MIN(_xll.ohPack(Data!$N$4:INDEX(Fwd6M,MATCH(E4+1,SettlementDates,1),1)))</f>
        <v>7.9499999999986821E-3</v>
      </c>
      <c r="H4" s="64">
        <f t="shared" si="2"/>
        <v>7.000000000000001E-3</v>
      </c>
      <c r="I4" s="93">
        <f>MAX(_xll.ohPack(Data!$N$4:INDEX(Fwd6M,MATCH(E4+1,SettlementDates,1),1)))</f>
        <v>1.8355793509699327E-2</v>
      </c>
      <c r="J4" s="64">
        <f t="shared" si="3"/>
        <v>0.02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44186</v>
      </c>
      <c r="F5" s="87">
        <f t="shared" si="1"/>
        <v>6</v>
      </c>
      <c r="G5" s="93">
        <f>MIN(_xll.ohPack(Data!$N$4:INDEX(Fwd6M,MATCH(E5+1,SettlementDates,1),1)))</f>
        <v>7.9499999999986821E-3</v>
      </c>
      <c r="H5" s="64">
        <f t="shared" si="2"/>
        <v>7.000000000000001E-3</v>
      </c>
      <c r="I5" s="93">
        <f>MAX(_xll.ohPack(Data!$N$4:INDEX(Fwd6M,MATCH(E5+1,SettlementDates,1),1)))</f>
        <v>2.5566665799909166E-2</v>
      </c>
      <c r="J5" s="64">
        <f t="shared" si="3"/>
        <v>0.03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46012</v>
      </c>
      <c r="F6" s="87">
        <f t="shared" si="1"/>
        <v>6</v>
      </c>
      <c r="G6" s="93">
        <f>MIN(_xll.ohPack(Data!$N$4:INDEX(Fwd6M,MATCH(E6+1,SettlementDates,1),1)))</f>
        <v>7.9499999999986821E-3</v>
      </c>
      <c r="H6" s="64">
        <f t="shared" si="2"/>
        <v>7.000000000000001E-3</v>
      </c>
      <c r="I6" s="93">
        <f>MAX(_xll.ohPack(Data!$N$4:INDEX(Fwd6M,MATCH(E6+1,SettlementDates,1),1)))</f>
        <v>3.0541869067426251E-2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49664</v>
      </c>
      <c r="F7" s="87">
        <f t="shared" si="1"/>
        <v>12</v>
      </c>
      <c r="G7" s="93">
        <f>MIN(_xll.ohPack(Data!$N$4:INDEX(Fwd6M,MATCH(E7+1,SettlementDates,1),1)))</f>
        <v>7.9499999999986821E-3</v>
      </c>
      <c r="H7" s="64">
        <f t="shared" si="2"/>
        <v>7.000000000000001E-3</v>
      </c>
      <c r="I7" s="93">
        <f>MAX(_xll.ohPack(Data!$N$4:INDEX(Fwd6M,MATCH(E7+1,SettlementDates,1),1)))</f>
        <v>3.1249656866579767E-2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53317</v>
      </c>
      <c r="F8" s="87">
        <f t="shared" si="1"/>
        <v>36</v>
      </c>
      <c r="G8" s="93">
        <f>MIN(_xll.ohPack(Data!$N$4:INDEX(Fwd6M,MATCH(E8+1,SettlementDates,1),1)))</f>
        <v>7.9499999999986821E-3</v>
      </c>
      <c r="H8" s="64">
        <f t="shared" si="2"/>
        <v>7.000000000000001E-3</v>
      </c>
      <c r="I8" s="93">
        <f>MAX(_xll.ohPack(Data!$N$4:INDEX(Fwd6M,MATCH(E8+1,SettlementDates,1),1)))</f>
        <v>3.1249656866579767E-2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64274</v>
      </c>
      <c r="F9" s="87">
        <f t="shared" si="1"/>
        <v>60</v>
      </c>
      <c r="G9" s="94">
        <f>MIN(_xll.ohPack(Data!$N$4:INDEX(Fwd6M,MATCH(E9+1,SettlementDates,1),1)))</f>
        <v>7.9499999999986821E-3</v>
      </c>
      <c r="H9" s="65">
        <f t="shared" si="2"/>
        <v>7.000000000000001E-3</v>
      </c>
      <c r="I9" s="94">
        <f>MAX(_xll.ohPack(Data!$N$4:INDEX(Fwd6M,MATCH(E9+1,SettlementDates,1),1)))</f>
        <v>3.1249656866579767E-2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42725</v>
      </c>
      <c r="F10" s="88">
        <f t="shared" si="1"/>
        <v>1</v>
      </c>
      <c r="G10" s="93">
        <f>MIN(_xll.ohPack(Data!$O$4:INDEX(ONFwd6M,MATCH(E10+1,SettlementDates,1),1)))</f>
        <v>6.0365981591026241E-3</v>
      </c>
      <c r="H10" s="63">
        <f t="shared" si="2"/>
        <v>6.0000000000000001E-3</v>
      </c>
      <c r="I10" s="92">
        <f>MAX(_xll.ohPack(Data!$O$4:INDEX(ONFwd6M,MATCH(E10+1,SettlementDates,1),1)))</f>
        <v>1.2322695144604268E-2</v>
      </c>
      <c r="J10" s="63">
        <f t="shared" si="3"/>
        <v>1.3000000000000001E-2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42369</v>
      </c>
      <c r="E11" s="86">
        <f t="shared" si="0"/>
        <v>43090</v>
      </c>
      <c r="F11" s="87">
        <f t="shared" si="1"/>
        <v>3</v>
      </c>
      <c r="G11" s="93">
        <f>MIN(_xll.ohPack(Data!$O$4:INDEX(ONFwd6M,MATCH(E11+1,SettlementDates,1),1)))</f>
        <v>6.0365981591026241E-3</v>
      </c>
      <c r="H11" s="64">
        <f t="shared" si="2"/>
        <v>6.0000000000000001E-3</v>
      </c>
      <c r="I11" s="93">
        <f>MAX(_xll.ohPack(Data!$O$4:INDEX(ONFwd6M,MATCH(E11+1,SettlementDates,1),1)))</f>
        <v>1.7636587763782074E-2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44186</v>
      </c>
      <c r="F12" s="87">
        <f t="shared" si="1"/>
        <v>6</v>
      </c>
      <c r="G12" s="93">
        <f>MIN(_xll.ohPack(Data!$O$4:INDEX(ONFwd6M,MATCH(E12+1,SettlementDates,1),1)))</f>
        <v>6.0365981591026241E-3</v>
      </c>
      <c r="H12" s="64">
        <f t="shared" si="2"/>
        <v>6.0000000000000001E-3</v>
      </c>
      <c r="I12" s="93">
        <f>MAX(_xll.ohPack(Data!$O$4:INDEX(ONFwd6M,MATCH(E12+1,SettlementDates,1),1)))</f>
        <v>2.4921929140946375E-2</v>
      </c>
      <c r="J12" s="64">
        <f t="shared" si="3"/>
        <v>2.5000000000000001E-2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46012</v>
      </c>
      <c r="F13" s="87">
        <f t="shared" si="1"/>
        <v>6</v>
      </c>
      <c r="G13" s="93">
        <f>MIN(_xll.ohPack(Data!$O$4:INDEX(ONFwd6M,MATCH(E13+1,SettlementDates,1),1)))</f>
        <v>6.0365981591026241E-3</v>
      </c>
      <c r="H13" s="64">
        <f t="shared" si="2"/>
        <v>6.0000000000000001E-3</v>
      </c>
      <c r="I13" s="93">
        <f>MAX(_xll.ohPack(Data!$O$4:INDEX(ONFwd6M,MATCH(E13+1,SettlementDates,1),1)))</f>
        <v>3.004362175616393E-2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49664</v>
      </c>
      <c r="F14" s="87">
        <f t="shared" si="1"/>
        <v>12</v>
      </c>
      <c r="G14" s="93">
        <f>MIN(_xll.ohPack(Data!$O$4:INDEX(ONFwd6M,MATCH(E14+1,SettlementDates,1),1)))</f>
        <v>6.0365981591026241E-3</v>
      </c>
      <c r="H14" s="64">
        <f t="shared" si="2"/>
        <v>6.0000000000000001E-3</v>
      </c>
      <c r="I14" s="93">
        <f>MAX(_xll.ohPack(Data!$O$4:INDEX(ONFwd6M,MATCH(E14+1,SettlementDates,1),1)))</f>
        <v>3.1009551304910232E-2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53317</v>
      </c>
      <c r="F15" s="87">
        <f t="shared" si="1"/>
        <v>36</v>
      </c>
      <c r="G15" s="93">
        <f>MIN(_xll.ohPack(Data!$O$4:INDEX(ONFwd6M,MATCH(E15+1,SettlementDates,1),1)))</f>
        <v>6.0365981591026241E-3</v>
      </c>
      <c r="H15" s="64">
        <f t="shared" si="2"/>
        <v>6.0000000000000001E-3</v>
      </c>
      <c r="I15" s="93">
        <f>MAX(_xll.ohPack(Data!$O$4:INDEX(ONFwd6M,MATCH(E15+1,SettlementDates,1),1)))</f>
        <v>3.1009551304910232E-2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64274</v>
      </c>
      <c r="F16" s="91">
        <f t="shared" si="1"/>
        <v>60</v>
      </c>
      <c r="G16" s="94">
        <f>MIN(_xll.ohPack(Data!$O$4:INDEX(ONFwd6M,MATCH(E16+1,SettlementDates,1),1)))</f>
        <v>6.0365981591026241E-3</v>
      </c>
      <c r="H16" s="65">
        <f t="shared" si="2"/>
        <v>6.0000000000000001E-3</v>
      </c>
      <c r="I16" s="94">
        <f>MAX(_xll.ohPack(Data!$O$4:INDEX(ONFwd6M,MATCH(E16+1,SettlementDates,1),1)))</f>
        <v>3.1009551304910232E-2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8"/>
      <c r="R23" s="124">
        <f>_xll.qlInterestRateIndexFixingDate(Index6M,S23)</f>
        <v>42388</v>
      </c>
      <c r="S23" s="124">
        <f>_xll.qlCalendarAdvance(JointCalendar,SettlementDate,N23,"mf",TRUE)</f>
        <v>42390</v>
      </c>
      <c r="T23" s="124">
        <f>_xll.qlCalendarAdvance(JointCalendar,SettlementDate,O23,"mf",TRUE)</f>
        <v>42572</v>
      </c>
      <c r="U23" s="125">
        <f>_xll.qlIndexFixing(Index6M,R23,TRUE,_xll.ohTrigger(Trigger,Trigger6M))</f>
        <v>8.5099999999980833E-3</v>
      </c>
      <c r="V23" s="125">
        <f>IFERROR(_xll.qlQuoteValue(P23,_xll.ohTrigger(Trigger,Trigger6M)),NA())</f>
        <v>8.5000000000000006E-3</v>
      </c>
      <c r="W23" s="123" t="b">
        <f>NOT(ISERROR(V23))</f>
        <v>1</v>
      </c>
      <c r="X23" s="144">
        <f>U23-V23</f>
        <v>9.9999999980827231E-6</v>
      </c>
      <c r="Y23" s="123" t="b">
        <f>ABS(X23)&lt;=ABS('General Settings'!$D$34)</f>
        <v>1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8"/>
      <c r="R24" s="124">
        <f>_xll.qlInterestRateIndexFixingDate(Index6M,S24)</f>
        <v>42418</v>
      </c>
      <c r="S24" s="124">
        <f>_xll.qlCalendarAdvance(JointCalendar,SettlementDate,N24,"mf",TRUE)</f>
        <v>42422</v>
      </c>
      <c r="T24" s="124">
        <f>_xll.qlCalendarAdvance(JointCalendar,SettlementDate,O24,"mf",TRUE)</f>
        <v>42604</v>
      </c>
      <c r="U24" s="125">
        <f>_xll.qlIndexFixing(Index6M,R24,TRUE,_xll.ohTrigger(Trigger,Trigger6M))</f>
        <v>8.9099999999989465E-3</v>
      </c>
      <c r="V24" s="125">
        <f>IFERROR(_xll.qlQuoteValue(P24,_xll.ohTrigger(Trigger,Trigger6M)),NA())</f>
        <v>8.9099999999999995E-3</v>
      </c>
      <c r="W24" s="123" t="b">
        <f t="shared" ref="W24:W40" si="8">NOT(ISERROR(V24))</f>
        <v>1</v>
      </c>
      <c r="X24" s="144">
        <f t="shared" ref="X24:X40" si="9">U24-V24</f>
        <v>-1.0529771499179219E-15</v>
      </c>
      <c r="Y24" s="123" t="b">
        <f>ABS(X24)&lt;=ABS('General Settings'!$D$34)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8"/>
      <c r="R25" s="124">
        <f>_xll.qlInterestRateIndexFixingDate(Index6M,S25)</f>
        <v>42446</v>
      </c>
      <c r="S25" s="124">
        <f>_xll.qlCalendarAdvance(JointCalendar,SettlementDate,N25,"mf",TRUE)</f>
        <v>42450</v>
      </c>
      <c r="T25" s="124">
        <f>_xll.qlCalendarAdvance(JointCalendar,SettlementDate,O25,"mf",TRUE)</f>
        <v>42634</v>
      </c>
      <c r="U25" s="125">
        <f>_xll.qlIndexFixing(Index6M,R25,TRUE,_xll.ohTrigger(Trigger,Trigger6M))</f>
        <v>9.319999999996241E-3</v>
      </c>
      <c r="V25" s="125">
        <f>IFERROR(_xll.qlQuoteValue(P25,_xll.ohTrigger(Trigger,Trigger6M)),NA())</f>
        <v>9.3200000000000002E-3</v>
      </c>
      <c r="W25" s="123" t="b">
        <f t="shared" si="8"/>
        <v>1</v>
      </c>
      <c r="X25" s="144">
        <f t="shared" si="9"/>
        <v>-3.759145772441741E-15</v>
      </c>
      <c r="Y25" s="123" t="b">
        <f>ABS(X25)&lt;=ABS('General Settings'!$D$34)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8"/>
      <c r="R26" s="124">
        <f>_xll.qlInterestRateIndexFixingDate(Index6M,S26)</f>
        <v>42479</v>
      </c>
      <c r="S26" s="124">
        <f>_xll.qlCalendarAdvance(JointCalendar,SettlementDate,N26,"mf",TRUE)</f>
        <v>42481</v>
      </c>
      <c r="T26" s="124">
        <f>_xll.qlCalendarAdvance(JointCalendar,SettlementDate,O26,"mf",TRUE)</f>
        <v>42664</v>
      </c>
      <c r="U26" s="125">
        <f>_xll.qlIndexFixing(Index6M,R26,TRUE,_xll.ohTrigger(Trigger,Trigger6M))</f>
        <v>9.799999999982956E-3</v>
      </c>
      <c r="V26" s="125">
        <f>IFERROR(_xll.qlQuoteValue(P26,_xll.ohTrigger(Trigger,Trigger6M)),NA())</f>
        <v>9.7999999999999997E-3</v>
      </c>
      <c r="W26" s="123" t="b">
        <f t="shared" si="8"/>
        <v>1</v>
      </c>
      <c r="X26" s="144">
        <f t="shared" si="9"/>
        <v>-1.704365815147213E-14</v>
      </c>
      <c r="Y26" s="123" t="b">
        <f>ABS(X26)&lt;=ABS('General Settings'!$D$34)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8"/>
      <c r="R27" s="124">
        <f>_xll.qlInterestRateIndexFixingDate(Index6M,S27)</f>
        <v>42509</v>
      </c>
      <c r="S27" s="124">
        <f>_xll.qlCalendarAdvance(JointCalendar,SettlementDate,N27,"mf",TRUE)</f>
        <v>42513</v>
      </c>
      <c r="T27" s="124">
        <f>_xll.qlCalendarAdvance(JointCalendar,SettlementDate,O27,"mf",TRUE)</f>
        <v>42695</v>
      </c>
      <c r="U27" s="125">
        <f>_xll.qlIndexFixing(Index6M,R27,TRUE,_xll.ohTrigger(Trigger,Trigger6M))</f>
        <v>1.0280000000550526E-2</v>
      </c>
      <c r="V27" s="125">
        <f>IFERROR(_xll.qlQuoteValue(P27,_xll.ohTrigger(Trigger,Trigger6M)),NA())</f>
        <v>1.0280000000000001E-2</v>
      </c>
      <c r="W27" s="123" t="b">
        <f t="shared" si="8"/>
        <v>1</v>
      </c>
      <c r="X27" s="144">
        <f t="shared" si="9"/>
        <v>5.5052490344209559E-13</v>
      </c>
      <c r="Y27" s="123" t="b">
        <f>ABS(X27)&lt;=ABS('General Settings'!$D$34)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8"/>
      <c r="R28" s="124">
        <f>_xll.qlInterestRateIndexFixingDate(Index6M,S28)</f>
        <v>42538</v>
      </c>
      <c r="S28" s="124">
        <f>_xll.qlCalendarAdvance(JointCalendar,SettlementDate,N28,"mf",TRUE)</f>
        <v>42542</v>
      </c>
      <c r="T28" s="124">
        <f>_xll.qlCalendarAdvance(JointCalendar,SettlementDate,O28,"mf",TRUE)</f>
        <v>42725</v>
      </c>
      <c r="U28" s="125">
        <f>_xll.qlIndexFixing(Index6M,R28,TRUE,_xll.ohTrigger(Trigger,Trigger6M))</f>
        <v>1.0719999999987498E-2</v>
      </c>
      <c r="V28" s="125">
        <f>IFERROR(_xll.qlQuoteValue(P28,_xll.ohTrigger(Trigger,Trigger6M)),NA())</f>
        <v>1.072E-2</v>
      </c>
      <c r="W28" s="123" t="b">
        <f t="shared" si="8"/>
        <v>1</v>
      </c>
      <c r="X28" s="144">
        <f t="shared" si="9"/>
        <v>-1.2502152091364849E-14</v>
      </c>
      <c r="Y28" s="123" t="b">
        <f>ABS(X28)&lt;=ABS('General Settings'!$D$34)</f>
        <v>1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8"/>
      <c r="R29" s="124">
        <f>_xll.qlInterestRateIndexFixingDate(Index6M,S29)</f>
        <v>42570</v>
      </c>
      <c r="S29" s="124">
        <f>_xll.qlCalendarAdvance(JointCalendar,SettlementDate,N29,"mf",TRUE)</f>
        <v>42572</v>
      </c>
      <c r="T29" s="124">
        <f>_xll.qlCalendarAdvance(JointCalendar,SettlementDate,O29,"mf",TRUE)</f>
        <v>42758</v>
      </c>
      <c r="U29" s="125">
        <f>_xll.qlIndexFixing(Index6M,R29,TRUE,_xll.ohTrigger(Trigger,Trigger6M))</f>
        <v>1.1219999999972165E-2</v>
      </c>
      <c r="V29" s="125">
        <f>IFERROR(_xll.qlQuoteValue(P29,_xll.ohTrigger(Trigger,Trigger6M)),NA())</f>
        <v>1.1219999999999999E-2</v>
      </c>
      <c r="W29" s="123" t="b">
        <f t="shared" si="8"/>
        <v>1</v>
      </c>
      <c r="X29" s="144">
        <f t="shared" si="9"/>
        <v>-2.783363817204787E-14</v>
      </c>
      <c r="Y29" s="123" t="b">
        <f>ABS(X29)&lt;=ABS('General Settings'!$D$34)</f>
        <v>1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8"/>
      <c r="R30" s="124">
        <f>_xll.qlInterestRateIndexFixingDate(Index6M,S30)</f>
        <v>42600</v>
      </c>
      <c r="S30" s="124">
        <f>_xll.qlCalendarAdvance(JointCalendar,SettlementDate,N30,"mf",TRUE)</f>
        <v>42604</v>
      </c>
      <c r="T30" s="124">
        <f>_xll.qlCalendarAdvance(JointCalendar,SettlementDate,O30,"mf",TRUE)</f>
        <v>42787</v>
      </c>
      <c r="U30" s="125">
        <f>_xll.qlIndexFixing(Index6M,R30,TRUE,_xll.ohTrigger(Trigger,Trigger6M))</f>
        <v>1.1719999998196893E-2</v>
      </c>
      <c r="V30" s="125">
        <f>IFERROR(_xll.qlQuoteValue(P30,_xll.ohTrigger(Trigger,Trigger6M)),NA())</f>
        <v>1.172E-2</v>
      </c>
      <c r="W30" s="123" t="b">
        <f t="shared" si="8"/>
        <v>1</v>
      </c>
      <c r="X30" s="144">
        <f t="shared" si="9"/>
        <v>-1.8031062753998128E-12</v>
      </c>
      <c r="Y30" s="123" t="b">
        <f>ABS(X30)&lt;=ABS('General Settings'!$D$34)</f>
        <v>1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8"/>
      <c r="R31" s="124">
        <f>_xll.qlInterestRateIndexFixingDate(Index6M,S31)</f>
        <v>42632</v>
      </c>
      <c r="S31" s="124">
        <f>_xll.qlCalendarAdvance(JointCalendar,SettlementDate,N31,"mf",TRUE)</f>
        <v>42634</v>
      </c>
      <c r="T31" s="124">
        <f>_xll.qlCalendarAdvance(JointCalendar,SettlementDate,O31,"mf",TRUE)</f>
        <v>42815</v>
      </c>
      <c r="U31" s="125">
        <f>_xll.qlIndexFixing(Index6M,R31,TRUE,_xll.ohTrigger(Trigger,Trigger6M))</f>
        <v>1.2209999999983869E-2</v>
      </c>
      <c r="V31" s="125">
        <f>IFERROR(_xll.qlQuoteValue(P31,_xll.ohTrigger(Trigger,Trigger6M)),NA())</f>
        <v>1.221E-2</v>
      </c>
      <c r="W31" s="123" t="b">
        <f t="shared" si="8"/>
        <v>1</v>
      </c>
      <c r="X31" s="144">
        <f t="shared" si="9"/>
        <v>-1.6131193603108329E-14</v>
      </c>
      <c r="Y31" s="123" t="b">
        <f>ABS(X31)&lt;=ABS('General Settings'!$D$34)</f>
        <v>1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8"/>
      <c r="R32" s="124">
        <f>_xll.qlInterestRateIndexFixingDate(Index6M,S32)</f>
        <v>42662</v>
      </c>
      <c r="S32" s="124">
        <f>_xll.qlCalendarAdvance(JointCalendar,SettlementDate,N32,"mf",TRUE)</f>
        <v>42664</v>
      </c>
      <c r="T32" s="124">
        <f>_xll.qlCalendarAdvance(JointCalendar,SettlementDate,O32,"mf",TRUE)</f>
        <v>42846</v>
      </c>
      <c r="U32" s="125">
        <f>_xll.qlIndexFixing(Index6M,R32,TRUE,_xll.ohTrigger(Trigger,Trigger6M))</f>
        <v>1.270999999993512E-2</v>
      </c>
      <c r="V32" s="125">
        <f>IFERROR(_xll.qlQuoteValue(P32,_xll.ohTrigger(Trigger,Trigger6M)),NA())</f>
        <v>1.2709999999999999E-2</v>
      </c>
      <c r="W32" s="123" t="b">
        <f t="shared" si="8"/>
        <v>1</v>
      </c>
      <c r="X32" s="144">
        <f t="shared" si="9"/>
        <v>-6.4878658001532585E-14</v>
      </c>
      <c r="Y32" s="123" t="b">
        <f>ABS(X32)&lt;=ABS('General Settings'!$D$34)</f>
        <v>1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8"/>
      <c r="R33" s="136">
        <f>_xll.qlInterestRateIndexFixingDate(Index6M,S33)</f>
        <v>42691</v>
      </c>
      <c r="S33" s="136">
        <f>_xll.qlCalendarAdvance(JointCalendar,SettlementDate,N33,"mf",TRUE)</f>
        <v>42695</v>
      </c>
      <c r="T33" s="136">
        <f>_xll.qlCalendarAdvance(JointCalendar,SettlementDate,O33,"mf",TRUE)</f>
        <v>42877</v>
      </c>
      <c r="U33" s="141">
        <f>_xll.qlIndexFixing(Index6M,R33,TRUE,_xll.ohTrigger(Trigger,Trigger6M))</f>
        <v>1.3229780831331485E-2</v>
      </c>
      <c r="V33" s="141" t="e">
        <f>IFERROR(_xll.qlQuoteValue(P33,_xll.ohTrigger(Trigger,Trigger6M)),NA())</f>
        <v>#N/A</v>
      </c>
      <c r="W33" s="60" t="b">
        <f t="shared" si="8"/>
        <v>0</v>
      </c>
      <c r="X33" s="145" t="e">
        <f t="shared" si="9"/>
        <v>#N/A</v>
      </c>
      <c r="Y33" s="60" t="e">
        <f>ABS(X33)&lt;=ABS('General Settings'!$D$34)</f>
        <v>#N/A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8"/>
      <c r="R34" s="124">
        <f>_xll.qlInterestRateIndexFixingDate(Index6M,S34)</f>
        <v>42723</v>
      </c>
      <c r="S34" s="124">
        <f>_xll.qlCalendarAdvance(JointCalendar,SettlementDate,N34,"mf",TRUE)</f>
        <v>42725</v>
      </c>
      <c r="T34" s="124">
        <f>_xll.qlCalendarAdvance(JointCalendar,SettlementDate,O34,"mf",TRUE)</f>
        <v>42907</v>
      </c>
      <c r="U34" s="125">
        <f>_xll.qlIndexFixing(Index6M,R34,TRUE,_xll.ohTrigger(Trigger,Trigger6M))</f>
        <v>1.3709999999999648E-2</v>
      </c>
      <c r="V34" s="125">
        <f>IFERROR(_xll.qlQuoteValue(P34,_xll.ohTrigger(Trigger,Trigger6M)),NA())</f>
        <v>1.371E-2</v>
      </c>
      <c r="W34" s="123" t="b">
        <f t="shared" si="8"/>
        <v>1</v>
      </c>
      <c r="X34" s="144">
        <f t="shared" si="9"/>
        <v>-3.5214886562329184E-16</v>
      </c>
      <c r="Y34" s="123" t="b">
        <f>ABS(X34)&lt;=ABS('General Settings'!$D$34)</f>
        <v>1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8"/>
      <c r="R35" s="124">
        <f>_xll.qlInterestRateIndexFixingDate(Index6M,S35)</f>
        <v>42754</v>
      </c>
      <c r="S35" s="124">
        <f>_xll.qlCalendarAdvance(JointCalendar,SettlementDate,N35,"mf",TRUE)</f>
        <v>42758</v>
      </c>
      <c r="T35" s="124">
        <f>_xll.qlCalendarAdvance(JointCalendar,SettlementDate,O35,"mf",TRUE)</f>
        <v>42937</v>
      </c>
      <c r="U35" s="125">
        <f>_xll.qlIndexFixing(Index6M,R35,TRUE,_xll.ohTrigger(Trigger,Trigger6M))</f>
        <v>1.4189999998742965E-2</v>
      </c>
      <c r="V35" s="125">
        <f>IFERROR(_xll.qlQuoteValue(P35,_xll.ohTrigger(Trigger,Trigger6M)),NA())</f>
        <v>1.4190000000000001E-2</v>
      </c>
      <c r="W35" s="123" t="b">
        <f t="shared" si="8"/>
        <v>1</v>
      </c>
      <c r="X35" s="144">
        <f t="shared" si="9"/>
        <v>-1.2570361418440257E-12</v>
      </c>
      <c r="Y35" s="123" t="b">
        <f>ABS(X35)&lt;=ABS('General Settings'!$D$34)</f>
        <v>1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8"/>
      <c r="R36" s="136">
        <f>_xll.qlInterestRateIndexFixingDate(Index6M,S36)</f>
        <v>42783</v>
      </c>
      <c r="S36" s="136">
        <f>_xll.qlCalendarAdvance(JointCalendar,SettlementDate,N36,"mf",TRUE)</f>
        <v>42787</v>
      </c>
      <c r="T36" s="136">
        <f>_xll.qlCalendarAdvance(JointCalendar,SettlementDate,O36,"mf",TRUE)</f>
        <v>42968</v>
      </c>
      <c r="U36" s="141">
        <f>_xll.qlIndexFixing(Index6M,R36,TRUE,_xll.ohTrigger(Trigger,Trigger6M))</f>
        <v>1.4763663790527782E-2</v>
      </c>
      <c r="V36" s="141" t="e">
        <f>IFERROR(_xll.qlQuoteValue(P36,_xll.ohTrigger(Trigger,Trigger6M)),NA())</f>
        <v>#N/A</v>
      </c>
      <c r="W36" s="60" t="b">
        <f t="shared" si="8"/>
        <v>0</v>
      </c>
      <c r="X36" s="145" t="e">
        <f t="shared" si="9"/>
        <v>#N/A</v>
      </c>
      <c r="Y36" s="60" t="e">
        <f>ABS(X36)&lt;=ABS('General Settings'!$D$34)</f>
        <v>#N/A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8"/>
      <c r="R37" s="136">
        <f>_xll.qlInterestRateIndexFixingDate(Index6M,S37)</f>
        <v>42811</v>
      </c>
      <c r="S37" s="136">
        <f>_xll.qlCalendarAdvance(JointCalendar,SettlementDate,N37,"mf",TRUE)</f>
        <v>42815</v>
      </c>
      <c r="T37" s="136">
        <f>_xll.qlCalendarAdvance(JointCalendar,SettlementDate,O37,"mf",TRUE)</f>
        <v>42999</v>
      </c>
      <c r="U37" s="141">
        <f>_xll.qlIndexFixing(Index6M,R37,TRUE,_xll.ohTrigger(Trigger,Trigger6M))</f>
        <v>1.5241822391330633E-2</v>
      </c>
      <c r="V37" s="141" t="e">
        <f>IFERROR(_xll.qlQuoteValue(P37,_xll.ohTrigger(Trigger,Trigger6M)),NA())</f>
        <v>#N/A</v>
      </c>
      <c r="W37" s="60" t="b">
        <f t="shared" si="8"/>
        <v>0</v>
      </c>
      <c r="X37" s="145" t="e">
        <f t="shared" si="9"/>
        <v>#N/A</v>
      </c>
      <c r="Y37" s="60" t="e">
        <f>ABS(X37)&lt;=ABS('General Settings'!$D$34)</f>
        <v>#N/A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8"/>
      <c r="R38" s="136">
        <f>_xll.qlInterestRateIndexFixingDate(Index6M,S38)</f>
        <v>42844</v>
      </c>
      <c r="S38" s="136">
        <f>_xll.qlCalendarAdvance(JointCalendar,SettlementDate,N38,"mf",TRUE)</f>
        <v>42846</v>
      </c>
      <c r="T38" s="136">
        <f>_xll.qlCalendarAdvance(JointCalendar,SettlementDate,O38,"mf",TRUE)</f>
        <v>43031</v>
      </c>
      <c r="U38" s="141">
        <f>_xll.qlIndexFixing(Index6M,R38,TRUE,_xll.ohTrigger(Trigger,Trigger6M))</f>
        <v>1.5624050848782175E-2</v>
      </c>
      <c r="V38" s="141" t="e">
        <f>IFERROR(_xll.qlQuoteValue(P38,_xll.ohTrigger(Trigger,Trigger6M)),NA())</f>
        <v>#N/A</v>
      </c>
      <c r="W38" s="60" t="b">
        <f t="shared" si="8"/>
        <v>0</v>
      </c>
      <c r="X38" s="145" t="e">
        <f t="shared" si="9"/>
        <v>#N/A</v>
      </c>
      <c r="Y38" s="60" t="e">
        <f>ABS(X38)&lt;=ABS('General Settings'!$D$34)</f>
        <v>#N/A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8"/>
      <c r="R39" s="136">
        <f>_xll.qlInterestRateIndexFixingDate(Index6M,S39)</f>
        <v>42873</v>
      </c>
      <c r="S39" s="136">
        <f>_xll.qlCalendarAdvance(JointCalendar,SettlementDate,N39,"mf",TRUE)</f>
        <v>42877</v>
      </c>
      <c r="T39" s="136">
        <f>_xll.qlCalendarAdvance(JointCalendar,SettlementDate,O39,"mf",TRUE)</f>
        <v>43060</v>
      </c>
      <c r="U39" s="141">
        <f>_xll.qlIndexFixing(Index6M,R39,TRUE,_xll.ohTrigger(Trigger,Trigger6M))</f>
        <v>1.6023824506129349E-2</v>
      </c>
      <c r="V39" s="141" t="e">
        <f>IFERROR(_xll.qlQuoteValue(P39,_xll.ohTrigger(Trigger,Trigger6M)),NA())</f>
        <v>#N/A</v>
      </c>
      <c r="W39" s="60" t="b">
        <f t="shared" si="8"/>
        <v>0</v>
      </c>
      <c r="X39" s="145" t="e">
        <f t="shared" si="9"/>
        <v>#N/A</v>
      </c>
      <c r="Y39" s="60" t="e">
        <f>ABS(X39)&lt;=ABS('General Settings'!$D$34)</f>
        <v>#N/A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40"/>
      <c r="R40" s="137">
        <f>_xll.qlInterestRateIndexFixingDate(Index6M,S40)</f>
        <v>42905</v>
      </c>
      <c r="S40" s="137">
        <f>_xll.qlCalendarAdvance(JointCalendar,SettlementDate,N40,"mf",TRUE)</f>
        <v>42907</v>
      </c>
      <c r="T40" s="137">
        <f>_xll.qlCalendarAdvance(JointCalendar,SettlementDate,O40,"mf",TRUE)</f>
        <v>43090</v>
      </c>
      <c r="U40" s="142">
        <f>_xll.qlIndexFixing(Index6M,R40,TRUE,_xll.ohTrigger(Trigger,Trigger6M))</f>
        <v>1.6457704527746704E-2</v>
      </c>
      <c r="V40" s="142">
        <f>IFERROR(_xll.qlQuoteValue(P40,_xll.ohTrigger(Trigger,Trigger6M)),NA())</f>
        <v>1.6219999999999998E-2</v>
      </c>
      <c r="W40" s="61" t="b">
        <f t="shared" si="8"/>
        <v>1</v>
      </c>
      <c r="X40" s="146">
        <f t="shared" si="9"/>
        <v>2.3770452774670575E-4</v>
      </c>
      <c r="Y40" s="61" t="b">
        <f>ABS(X40)&lt;=ABS('General Settings'!$D$34)</f>
        <v>1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42725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1.1089999999999904E-2</v>
      </c>
      <c r="H3" s="63">
        <f t="shared" ref="H3:H16" si="2">ROUNDDOWN(G3*10,2)/10</f>
        <v>1.0999999999999999E-2</v>
      </c>
      <c r="I3" s="92">
        <f>MAX(_xll.ohPack(Data!$P$4:INDEX(Fwd1Y,MATCH(E3+1,SettlementDates,1),1)))</f>
        <v>1.7325177554455114E-2</v>
      </c>
      <c r="J3" s="63">
        <f t="shared" ref="J3:J16" si="3">IF(I3-G3&gt;1%,(QUOTIENT(I3*10000,50)+1)*0.5%,(QUOTIENT(I3*10000,10)+1)*0.1%)</f>
        <v>1.8000000000000002E-2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42369</v>
      </c>
      <c r="E4" s="86">
        <f t="shared" si="0"/>
        <v>43090</v>
      </c>
      <c r="F4" s="87">
        <f t="shared" si="1"/>
        <v>3</v>
      </c>
      <c r="G4" s="93">
        <f>MIN(_xll.ohPack(Data!$P$4:INDEX(Fwd1Y,MATCH(E4+1,SettlementDates,1),1)))</f>
        <v>1.1089999999999904E-2</v>
      </c>
      <c r="H4" s="64">
        <f t="shared" si="2"/>
        <v>1.0999999999999999E-2</v>
      </c>
      <c r="I4" s="93">
        <f>MAX(_xll.ohPack(Data!$P$4:INDEX(Fwd1Y,MATCH(E4+1,SettlementDates,1),1)))</f>
        <v>2.1627659727543398E-2</v>
      </c>
      <c r="J4" s="64">
        <f t="shared" si="3"/>
        <v>2.5000000000000001E-2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44186</v>
      </c>
      <c r="F5" s="87">
        <f t="shared" si="1"/>
        <v>6</v>
      </c>
      <c r="G5" s="93">
        <f>MIN(_xll.ohPack(Data!$P$4:INDEX(Fwd1Y,MATCH(E5+1,SettlementDates,1),1)))</f>
        <v>1.1089999999999904E-2</v>
      </c>
      <c r="H5" s="64">
        <f t="shared" si="2"/>
        <v>1.0999999999999999E-2</v>
      </c>
      <c r="I5" s="93">
        <f>MAX(_xll.ohPack(Data!$P$4:INDEX(Fwd1Y,MATCH(E5+1,SettlementDates,1),1)))</f>
        <v>2.7672221222406656E-2</v>
      </c>
      <c r="J5" s="64">
        <f t="shared" si="3"/>
        <v>0.03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46012</v>
      </c>
      <c r="F6" s="87">
        <f t="shared" si="1"/>
        <v>6</v>
      </c>
      <c r="G6" s="93">
        <f>MIN(_xll.ohPack(Data!$P$4:INDEX(Fwd1Y,MATCH(E6+1,SettlementDates,1),1)))</f>
        <v>1.1089999999999904E-2</v>
      </c>
      <c r="H6" s="64">
        <f t="shared" si="2"/>
        <v>1.0999999999999999E-2</v>
      </c>
      <c r="I6" s="93">
        <f>MAX(_xll.ohPack(Data!$P$4:INDEX(Fwd1Y,MATCH(E6+1,SettlementDates,1),1)))</f>
        <v>3.3970722490595115E-2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49664</v>
      </c>
      <c r="F7" s="87">
        <f t="shared" si="1"/>
        <v>12</v>
      </c>
      <c r="G7" s="93">
        <f>MIN(_xll.ohPack(Data!$P$4:INDEX(Fwd1Y,MATCH(E7+1,SettlementDates,1),1)))</f>
        <v>1.1089999999999904E-2</v>
      </c>
      <c r="H7" s="64">
        <f t="shared" si="2"/>
        <v>1.0999999999999999E-2</v>
      </c>
      <c r="I7" s="93">
        <f>MAX(_xll.ohPack(Data!$P$4:INDEX(Fwd1Y,MATCH(E7+1,SettlementDates,1),1)))</f>
        <v>3.4246652723794596E-2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53317</v>
      </c>
      <c r="F8" s="87">
        <f t="shared" si="1"/>
        <v>36</v>
      </c>
      <c r="G8" s="93">
        <f>MIN(_xll.ohPack(Data!$P$4:INDEX(Fwd1Y,MATCH(E8+1,SettlementDates,1),1)))</f>
        <v>1.1089999999999904E-2</v>
      </c>
      <c r="H8" s="64">
        <f t="shared" si="2"/>
        <v>1.0999999999999999E-2</v>
      </c>
      <c r="I8" s="93">
        <f>MAX(_xll.ohPack(Data!$P$4:INDEX(Fwd1Y,MATCH(E8+1,SettlementDates,1),1)))</f>
        <v>3.4246652723794596E-2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64274</v>
      </c>
      <c r="F9" s="87">
        <f t="shared" si="1"/>
        <v>60</v>
      </c>
      <c r="G9" s="94">
        <f>MIN(_xll.ohPack(Data!$P$4:INDEX(Fwd1Y,MATCH(E9+1,SettlementDates,1),1)))</f>
        <v>1.1089999999999904E-2</v>
      </c>
      <c r="H9" s="65">
        <f t="shared" si="2"/>
        <v>1.0999999999999999E-2</v>
      </c>
      <c r="I9" s="94">
        <f>MAX(_xll.ohPack(Data!$P$4:INDEX(Fwd1Y,MATCH(E9+1,SettlementDates,1),1)))</f>
        <v>3.4246652723794596E-2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42725</v>
      </c>
      <c r="F10" s="88">
        <f t="shared" si="1"/>
        <v>1</v>
      </c>
      <c r="G10" s="93">
        <f>MIN(_xll.ohPack(Data!$Q$4:INDEX(ONFwd1Y,MATCH(E10+1,SettlementDates,1),1)))</f>
        <v>8.8814034852102708E-3</v>
      </c>
      <c r="H10" s="63">
        <f t="shared" si="2"/>
        <v>8.0000000000000002E-3</v>
      </c>
      <c r="I10" s="92">
        <f>MAX(_xll.ohPack(Data!$Q$4:INDEX(ONFwd1Y,MATCH(E10+1,SettlementDates,1),1)))</f>
        <v>1.4367089320952431E-2</v>
      </c>
      <c r="J10" s="63">
        <f t="shared" si="3"/>
        <v>1.4999999999999999E-2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42369</v>
      </c>
      <c r="E11" s="86">
        <f t="shared" si="0"/>
        <v>43090</v>
      </c>
      <c r="F11" s="87">
        <f t="shared" si="1"/>
        <v>3</v>
      </c>
      <c r="G11" s="93">
        <f>MIN(_xll.ohPack(Data!$Q$4:INDEX(ONFwd1Y,MATCH(E11+1,SettlementDates,1),1)))</f>
        <v>8.8814034852102708E-3</v>
      </c>
      <c r="H11" s="64">
        <f t="shared" si="2"/>
        <v>8.0000000000000002E-3</v>
      </c>
      <c r="I11" s="93">
        <f>MAX(_xll.ohPack(Data!$Q$4:INDEX(ONFwd1Y,MATCH(E11+1,SettlementDates,1),1)))</f>
        <v>2.3284111683716802E-2</v>
      </c>
      <c r="J11" s="64">
        <f t="shared" si="3"/>
        <v>2.5000000000000001E-2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44186</v>
      </c>
      <c r="F12" s="87">
        <f t="shared" si="1"/>
        <v>6</v>
      </c>
      <c r="G12" s="93">
        <f>MIN(_xll.ohPack(Data!$Q$4:INDEX(ONFwd1Y,MATCH(E12+1,SettlementDates,1),1)))</f>
        <v>8.8814034852102708E-3</v>
      </c>
      <c r="H12" s="64">
        <f t="shared" si="2"/>
        <v>8.0000000000000002E-3</v>
      </c>
      <c r="I12" s="93">
        <f>MAX(_xll.ohPack(Data!$Q$4:INDEX(ONFwd1Y,MATCH(E12+1,SettlementDates,1),1)))</f>
        <v>2.6434699608239853E-2</v>
      </c>
      <c r="J12" s="64">
        <f t="shared" si="3"/>
        <v>0.03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46012</v>
      </c>
      <c r="F13" s="87">
        <f t="shared" si="1"/>
        <v>6</v>
      </c>
      <c r="G13" s="93">
        <f>MIN(_xll.ohPack(Data!$Q$4:INDEX(ONFwd1Y,MATCH(E13+1,SettlementDates,1),1)))</f>
        <v>8.8814034852102708E-3</v>
      </c>
      <c r="H13" s="64">
        <f t="shared" si="2"/>
        <v>8.0000000000000002E-3</v>
      </c>
      <c r="I13" s="93">
        <f>MAX(_xll.ohPack(Data!$Q$4:INDEX(ONFwd1Y,MATCH(E13+1,SettlementDates,1),1)))</f>
        <v>3.0782208377866382E-2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49664</v>
      </c>
      <c r="F14" s="87">
        <f t="shared" si="1"/>
        <v>12</v>
      </c>
      <c r="G14" s="93">
        <f>MIN(_xll.ohPack(Data!$Q$4:INDEX(ONFwd1Y,MATCH(E14+1,SettlementDates,1),1)))</f>
        <v>8.8814034852102708E-3</v>
      </c>
      <c r="H14" s="64">
        <f t="shared" si="2"/>
        <v>8.0000000000000002E-3</v>
      </c>
      <c r="I14" s="93">
        <f>MAX(_xll.ohPack(Data!$Q$4:INDEX(ONFwd1Y,MATCH(E14+1,SettlementDates,1),1)))</f>
        <v>3.4279085348893901E-2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53317</v>
      </c>
      <c r="F15" s="87">
        <f t="shared" si="1"/>
        <v>36</v>
      </c>
      <c r="G15" s="93">
        <f>MIN(_xll.ohPack(Data!$Q$4:INDEX(ONFwd1Y,MATCH(E15+1,SettlementDates,1),1)))</f>
        <v>8.8814034852102708E-3</v>
      </c>
      <c r="H15" s="64">
        <f t="shared" si="2"/>
        <v>8.0000000000000002E-3</v>
      </c>
      <c r="I15" s="93">
        <f>MAX(_xll.ohPack(Data!$Q$4:INDEX(ONFwd1Y,MATCH(E15+1,SettlementDates,1),1)))</f>
        <v>3.4279085348893901E-2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64274</v>
      </c>
      <c r="F16" s="91">
        <f t="shared" si="1"/>
        <v>60</v>
      </c>
      <c r="G16" s="94">
        <f>MIN(_xll.ohPack(Data!$Q$4:INDEX(ONFwd1Y,MATCH(E16+1,SettlementDates,1),1)))</f>
        <v>8.8814034852102708E-3</v>
      </c>
      <c r="H16" s="65">
        <f t="shared" si="2"/>
        <v>8.0000000000000002E-3</v>
      </c>
      <c r="I16" s="94">
        <f>MAX(_xll.ohPack(Data!$Q$4:INDEX(ONFwd1Y,MATCH(E16+1,SettlementDates,1),1)))</f>
        <v>3.4279085348893901E-2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8"/>
      <c r="R23" s="133">
        <f>_xll.qlInterestRateIndexFixingDate(Index1Y,S23)</f>
        <v>42388</v>
      </c>
      <c r="S23" s="133">
        <f>_xll.qlCalendarAdvance(JointCalendar,SettlementDate,N23,"mf",TRUE)</f>
        <v>42390</v>
      </c>
      <c r="T23" s="133">
        <f>_xll.qlCalendarAdvance(JointCalendar,SettlementDate,O23,"mf",TRUE)</f>
        <v>42758</v>
      </c>
      <c r="U23" s="134">
        <f>_xll.qlIndexFixing(Index1Y,R23,TRUE,_xll.ohTrigger(Trigger,Trigger1Y))</f>
        <v>1.1549999999986174E-2</v>
      </c>
      <c r="V23" s="134">
        <f>IFERROR(_xll.qlQuoteValue(P23,_xll.ohTrigger(Trigger,Trigger1Y)),NA())</f>
        <v>1.154E-2</v>
      </c>
      <c r="W23" s="132" t="b">
        <f>NOT(ISERROR(V23))</f>
        <v>1</v>
      </c>
      <c r="X23" s="143">
        <f>U23-V23</f>
        <v>9.9999999861738464E-6</v>
      </c>
      <c r="Y23" s="132" t="b">
        <f>ABS(X23)&lt;=ABS('General Settings'!$D$36)</f>
        <v>1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8"/>
      <c r="R24" s="124">
        <f>_xll.qlInterestRateIndexFixingDate(Index1Y,S24)</f>
        <v>42418</v>
      </c>
      <c r="S24" s="124">
        <f>_xll.qlCalendarAdvance(JointCalendar,SettlementDate,N24,"mf",TRUE)</f>
        <v>42422</v>
      </c>
      <c r="T24" s="124">
        <f>_xll.qlCalendarAdvance(JointCalendar,SettlementDate,O24,"mf",TRUE)</f>
        <v>42787</v>
      </c>
      <c r="U24" s="125">
        <f>_xll.qlIndexFixing(Index1Y,R24,TRUE,_xll.ohTrigger(Trigger,Trigger1Y))</f>
        <v>1.1860000000226563E-2</v>
      </c>
      <c r="V24" s="125">
        <f>IFERROR(_xll.qlQuoteValue(P24,_xll.ohTrigger(Trigger,Trigger1Y)),NA())</f>
        <v>1.1859999999999999E-2</v>
      </c>
      <c r="W24" s="123" t="b">
        <f t="shared" ref="W24:W46" si="8">NOT(ISERROR(V24))</f>
        <v>1</v>
      </c>
      <c r="X24" s="144">
        <f t="shared" ref="X24:X46" si="9">U24-V24</f>
        <v>2.2656355957995089E-13</v>
      </c>
      <c r="Y24" s="123" t="b">
        <f>ABS(X24)&lt;=ABS('General Settings'!$D$36)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8"/>
      <c r="R25" s="124">
        <f>_xll.qlInterestRateIndexFixingDate(Index1Y,S25)</f>
        <v>42446</v>
      </c>
      <c r="S25" s="124">
        <f>_xll.qlCalendarAdvance(JointCalendar,SettlementDate,N25,"mf",TRUE)</f>
        <v>42450</v>
      </c>
      <c r="T25" s="124">
        <f>_xll.qlCalendarAdvance(JointCalendar,SettlementDate,O25,"mf",TRUE)</f>
        <v>42815</v>
      </c>
      <c r="U25" s="125">
        <f>_xll.qlIndexFixing(Index1Y,R25,TRUE,_xll.ohTrigger(Trigger,Trigger1Y))</f>
        <v>1.2189999999998445E-2</v>
      </c>
      <c r="V25" s="125">
        <f>IFERROR(_xll.qlQuoteValue(P25,_xll.ohTrigger(Trigger,Trigger1Y)),NA())</f>
        <v>1.2190000000000001E-2</v>
      </c>
      <c r="W25" s="123" t="b">
        <f t="shared" si="8"/>
        <v>1</v>
      </c>
      <c r="X25" s="144">
        <f t="shared" si="9"/>
        <v>-1.556046957951196E-15</v>
      </c>
      <c r="Y25" s="123" t="b">
        <f>ABS(X25)&lt;=ABS('General Settings'!$D$36)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8"/>
      <c r="R26" s="124">
        <f>_xll.qlInterestRateIndexFixingDate(Index1Y,S26)</f>
        <v>42479</v>
      </c>
      <c r="S26" s="124">
        <f>_xll.qlCalendarAdvance(JointCalendar,SettlementDate,N26,"mf",TRUE)</f>
        <v>42481</v>
      </c>
      <c r="T26" s="124">
        <f>_xll.qlCalendarAdvance(JointCalendar,SettlementDate,O26,"mf",TRUE)</f>
        <v>42846</v>
      </c>
      <c r="U26" s="125">
        <f>_xll.qlIndexFixing(Index1Y,R26,TRUE,_xll.ohTrigger(Trigger,Trigger1Y))</f>
        <v>1.2649999999980325E-2</v>
      </c>
      <c r="V26" s="125">
        <f>IFERROR(_xll.qlQuoteValue(P26,_xll.ohTrigger(Trigger,Trigger1Y)),NA())</f>
        <v>1.2650000000000002E-2</v>
      </c>
      <c r="W26" s="123" t="b">
        <f t="shared" si="8"/>
        <v>1</v>
      </c>
      <c r="X26" s="144">
        <f t="shared" si="9"/>
        <v>-1.9676968388004923E-14</v>
      </c>
      <c r="Y26" s="123" t="b">
        <f>ABS(X26)&lt;=ABS('General Settings'!$D$36)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8"/>
      <c r="R27" s="124">
        <f>_xll.qlInterestRateIndexFixingDate(Index1Y,S27)</f>
        <v>42509</v>
      </c>
      <c r="S27" s="124">
        <f>_xll.qlCalendarAdvance(JointCalendar,SettlementDate,N27,"mf",TRUE)</f>
        <v>42513</v>
      </c>
      <c r="T27" s="124">
        <f>_xll.qlCalendarAdvance(JointCalendar,SettlementDate,O27,"mf",TRUE)</f>
        <v>42877</v>
      </c>
      <c r="U27" s="125">
        <f>_xll.qlIndexFixing(Index1Y,R27,TRUE,_xll.ohTrigger(Trigger,Trigger1Y))</f>
        <v>1.3119999999905933E-2</v>
      </c>
      <c r="V27" s="125">
        <f>IFERROR(_xll.qlQuoteValue(P27,_xll.ohTrigger(Trigger,Trigger1Y)),NA())</f>
        <v>1.3119999999999998E-2</v>
      </c>
      <c r="W27" s="123" t="b">
        <f t="shared" si="8"/>
        <v>1</v>
      </c>
      <c r="X27" s="144">
        <f t="shared" si="9"/>
        <v>-9.4065380484842365E-14</v>
      </c>
      <c r="Y27" s="123" t="b">
        <f>ABS(X27)&lt;=ABS('General Settings'!$D$36)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8"/>
      <c r="R28" s="124">
        <f>_xll.qlInterestRateIndexFixingDate(Index1Y,S28)</f>
        <v>42538</v>
      </c>
      <c r="S28" s="124">
        <f>_xll.qlCalendarAdvance(JointCalendar,SettlementDate,N28,"mf",TRUE)</f>
        <v>42542</v>
      </c>
      <c r="T28" s="124">
        <f>_xll.qlCalendarAdvance(JointCalendar,SettlementDate,O28,"mf",TRUE)</f>
        <v>42907</v>
      </c>
      <c r="U28" s="125">
        <f>_xll.qlIndexFixing(Index1Y,R28,TRUE,_xll.ohTrigger(Trigger,Trigger1Y))</f>
        <v>1.3539999999984786E-2</v>
      </c>
      <c r="V28" s="125">
        <f>IFERROR(_xll.qlQuoteValue(P28,_xll.ohTrigger(Trigger,Trigger1Y)),NA())</f>
        <v>1.3540000000000002E-2</v>
      </c>
      <c r="W28" s="123" t="b">
        <f t="shared" si="8"/>
        <v>1</v>
      </c>
      <c r="X28" s="144">
        <f t="shared" si="9"/>
        <v>-1.5215259607792575E-14</v>
      </c>
      <c r="Y28" s="123" t="b">
        <f>ABS(X28)&lt;=ABS('General Settings'!$D$36)</f>
        <v>1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8"/>
      <c r="R29" s="136">
        <f>_xll.qlInterestRateIndexFixingDate(Index1Y,S29)</f>
        <v>42570</v>
      </c>
      <c r="S29" s="136">
        <f>_xll.qlCalendarAdvance(JointCalendar,SettlementDate,N29,"mf",TRUE)</f>
        <v>42572</v>
      </c>
      <c r="T29" s="136">
        <f>_xll.qlCalendarAdvance(JointCalendar,SettlementDate,O29,"mf",TRUE)</f>
        <v>42937</v>
      </c>
      <c r="U29" s="141">
        <f>_xll.qlIndexFixing(Index1Y,R29,TRUE,_xll.ohTrigger(Trigger,Trigger1Y))</f>
        <v>1.3943903247784713E-2</v>
      </c>
      <c r="V29" s="141" t="e">
        <f>IFERROR(_xll.qlQuoteValue(P29,_xll.ohTrigger(Trigger,Trigger1Y)),NA())</f>
        <v>#N/A</v>
      </c>
      <c r="W29" s="60" t="b">
        <f t="shared" si="8"/>
        <v>0</v>
      </c>
      <c r="X29" s="145" t="e">
        <f t="shared" si="9"/>
        <v>#N/A</v>
      </c>
      <c r="Y29" s="60" t="e">
        <f>ABS(X29)&lt;=ABS('General Settings'!$D$36)</f>
        <v>#N/A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8"/>
      <c r="R30" s="136">
        <f>_xll.qlInterestRateIndexFixingDate(Index1Y,S30)</f>
        <v>42600</v>
      </c>
      <c r="S30" s="136">
        <f>_xll.qlCalendarAdvance(JointCalendar,SettlementDate,N30,"mf",TRUE)</f>
        <v>42604</v>
      </c>
      <c r="T30" s="136">
        <f>_xll.qlCalendarAdvance(JointCalendar,SettlementDate,O30,"mf",TRUE)</f>
        <v>42968</v>
      </c>
      <c r="U30" s="141">
        <f>_xll.qlIndexFixing(Index1Y,R30,TRUE,_xll.ohTrigger(Trigger,Trigger1Y))</f>
        <v>1.4406872638180366E-2</v>
      </c>
      <c r="V30" s="141" t="e">
        <f>IFERROR(_xll.qlQuoteValue(P30,_xll.ohTrigger(Trigger,Trigger1Y)),NA())</f>
        <v>#N/A</v>
      </c>
      <c r="W30" s="60" t="b">
        <f t="shared" si="8"/>
        <v>0</v>
      </c>
      <c r="X30" s="145" t="e">
        <f t="shared" si="9"/>
        <v>#N/A</v>
      </c>
      <c r="Y30" s="60" t="e">
        <f>ABS(X30)&lt;=ABS('General Settings'!$D$36)</f>
        <v>#N/A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8"/>
      <c r="R31" s="124">
        <f>_xll.qlInterestRateIndexFixingDate(Index1Y,S31)</f>
        <v>42632</v>
      </c>
      <c r="S31" s="124">
        <f>_xll.qlCalendarAdvance(JointCalendar,SettlementDate,N31,"mf",TRUE)</f>
        <v>42634</v>
      </c>
      <c r="T31" s="124">
        <f>_xll.qlCalendarAdvance(JointCalendar,SettlementDate,O31,"mf",TRUE)</f>
        <v>42999</v>
      </c>
      <c r="U31" s="125">
        <f>_xll.qlIndexFixing(Index1Y,R31,TRUE,_xll.ohTrigger(Trigger,Trigger1Y))</f>
        <v>1.4959999999999894E-2</v>
      </c>
      <c r="V31" s="125">
        <f>IFERROR(_xll.qlQuoteValue(P31,_xll.ohTrigger(Trigger,Trigger1Y)),NA())</f>
        <v>1.4959999999999999E-2</v>
      </c>
      <c r="W31" s="123" t="b">
        <f t="shared" si="8"/>
        <v>1</v>
      </c>
      <c r="X31" s="144">
        <f t="shared" si="9"/>
        <v>-1.0581813203458523E-16</v>
      </c>
      <c r="Y31" s="123" t="b">
        <f>ABS(X31)&lt;=ABS('General Settings'!$D$36)</f>
        <v>1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8"/>
      <c r="R32" s="136">
        <f>_xll.qlInterestRateIndexFixingDate(Index1Y,S32)</f>
        <v>42662</v>
      </c>
      <c r="S32" s="136">
        <f>_xll.qlCalendarAdvance(JointCalendar,SettlementDate,N32,"mf",TRUE)</f>
        <v>42664</v>
      </c>
      <c r="T32" s="136">
        <f>_xll.qlCalendarAdvance(JointCalendar,SettlementDate,O32,"mf",TRUE)</f>
        <v>43031</v>
      </c>
      <c r="U32" s="141">
        <f>_xll.qlIndexFixing(Index1Y,R32,TRUE,_xll.ohTrigger(Trigger,Trigger1Y))</f>
        <v>1.5719257792838923E-2</v>
      </c>
      <c r="V32" s="141" t="e">
        <f>IFERROR(_xll.qlQuoteValue(P32,_xll.ohTrigger(Trigger,Trigger1Y)),NA())</f>
        <v>#N/A</v>
      </c>
      <c r="W32" s="60" t="b">
        <f t="shared" si="8"/>
        <v>0</v>
      </c>
      <c r="X32" s="145" t="e">
        <f t="shared" si="9"/>
        <v>#N/A</v>
      </c>
      <c r="Y32" s="60" t="e">
        <f>ABS(X32)&lt;=ABS('General Settings'!$D$36)</f>
        <v>#N/A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8"/>
      <c r="R33" s="136">
        <f>_xll.qlInterestRateIndexFixingDate(Index1Y,S33)</f>
        <v>42691</v>
      </c>
      <c r="S33" s="136">
        <f>_xll.qlCalendarAdvance(JointCalendar,SettlementDate,N33,"mf",TRUE)</f>
        <v>42695</v>
      </c>
      <c r="T33" s="136">
        <f>_xll.qlCalendarAdvance(JointCalendar,SettlementDate,O33,"mf",TRUE)</f>
        <v>43060</v>
      </c>
      <c r="U33" s="141">
        <f>_xll.qlIndexFixing(Index1Y,R33,TRUE,_xll.ohTrigger(Trigger,Trigger1Y))</f>
        <v>1.6518946765674423E-2</v>
      </c>
      <c r="V33" s="141" t="e">
        <f>IFERROR(_xll.qlQuoteValue(P33,_xll.ohTrigger(Trigger,Trigger1Y)),NA())</f>
        <v>#N/A</v>
      </c>
      <c r="W33" s="60" t="b">
        <f t="shared" si="8"/>
        <v>0</v>
      </c>
      <c r="X33" s="145" t="e">
        <f t="shared" si="9"/>
        <v>#N/A</v>
      </c>
      <c r="Y33" s="60" t="e">
        <f>ABS(X33)&lt;=ABS('General Settings'!$D$36)</f>
        <v>#N/A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8"/>
      <c r="R34" s="136">
        <f>_xll.qlInterestRateIndexFixingDate(Index1Y,S34)</f>
        <v>42723</v>
      </c>
      <c r="S34" s="136">
        <f>_xll.qlCalendarAdvance(JointCalendar,SettlementDate,N34,"mf",TRUE)</f>
        <v>42725</v>
      </c>
      <c r="T34" s="136">
        <f>_xll.qlCalendarAdvance(JointCalendar,SettlementDate,O34,"mf",TRUE)</f>
        <v>43090</v>
      </c>
      <c r="U34" s="141">
        <f>_xll.qlIndexFixing(Index1Y,R34,TRUE,_xll.ohTrigger(Trigger,Trigger1Y))</f>
        <v>1.7300936994371192E-2</v>
      </c>
      <c r="V34" s="141">
        <f>IFERROR(_xll.qlQuoteValue(P34,_xll.ohTrigger(Trigger,Trigger1Y)),NA())</f>
        <v>1.6320000000000001E-2</v>
      </c>
      <c r="W34" s="60" t="b">
        <f t="shared" si="8"/>
        <v>1</v>
      </c>
      <c r="X34" s="145">
        <f t="shared" si="9"/>
        <v>9.8093699437119125E-4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8"/>
      <c r="R35" s="136">
        <f>_xll.qlInterestRateIndexFixingDate(Index1Y,S35)</f>
        <v>42754</v>
      </c>
      <c r="S35" s="136">
        <f>_xll.qlCalendarAdvance(JointCalendar,SettlementDate,N35,"mf",TRUE)</f>
        <v>42758</v>
      </c>
      <c r="T35" s="136">
        <f>_xll.qlCalendarAdvance(JointCalendar,SettlementDate,O35,"mf",TRUE)</f>
        <v>43122</v>
      </c>
      <c r="U35" s="141">
        <f>_xll.qlIndexFixing(Index1Y,R35,TRUE,_xll.ohTrigger(Trigger,Trigger1Y))</f>
        <v>1.8086969269846341E-2</v>
      </c>
      <c r="V35" s="141" t="e">
        <f>IFERROR(_xll.qlQuoteValue(P35,_xll.ohTrigger(Trigger,Trigger1Y)),NA())</f>
        <v>#N/A</v>
      </c>
      <c r="W35" s="60" t="b">
        <f t="shared" si="8"/>
        <v>0</v>
      </c>
      <c r="X35" s="145" t="e">
        <f t="shared" si="9"/>
        <v>#N/A</v>
      </c>
      <c r="Y35" s="60" t="e">
        <f>ABS(X35)&lt;=ABS('General Settings'!$D$36)</f>
        <v>#N/A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8"/>
      <c r="R36" s="136">
        <f>_xll.qlInterestRateIndexFixingDate(Index1Y,S36)</f>
        <v>42783</v>
      </c>
      <c r="S36" s="136">
        <f>_xll.qlCalendarAdvance(JointCalendar,SettlementDate,N36,"mf",TRUE)</f>
        <v>42787</v>
      </c>
      <c r="T36" s="136">
        <f>_xll.qlCalendarAdvance(JointCalendar,SettlementDate,O36,"mf",TRUE)</f>
        <v>43152</v>
      </c>
      <c r="U36" s="141">
        <f>_xll.qlIndexFixing(Index1Y,R36,TRUE,_xll.ohTrigger(Trigger,Trigger1Y))</f>
        <v>1.8859144040497856E-2</v>
      </c>
      <c r="V36" s="141" t="e">
        <f>IFERROR(_xll.qlQuoteValue(P36,_xll.ohTrigger(Trigger,Trigger1Y)),NA())</f>
        <v>#N/A</v>
      </c>
      <c r="W36" s="60" t="b">
        <f t="shared" si="8"/>
        <v>0</v>
      </c>
      <c r="X36" s="145" t="e">
        <f t="shared" si="9"/>
        <v>#N/A</v>
      </c>
      <c r="Y36" s="60" t="e">
        <f>ABS(X36)&lt;=ABS('General Settings'!$D$36)</f>
        <v>#N/A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8"/>
      <c r="R37" s="136">
        <f>_xll.qlInterestRateIndexFixingDate(Index1Y,S37)</f>
        <v>42811</v>
      </c>
      <c r="S37" s="136">
        <f>_xll.qlCalendarAdvance(JointCalendar,SettlementDate,N37,"mf",TRUE)</f>
        <v>42815</v>
      </c>
      <c r="T37" s="136">
        <f>_xll.qlCalendarAdvance(JointCalendar,SettlementDate,O37,"mf",TRUE)</f>
        <v>43180</v>
      </c>
      <c r="U37" s="141">
        <f>_xll.qlIndexFixing(Index1Y,R37,TRUE,_xll.ohTrigger(Trigger,Trigger1Y))</f>
        <v>1.9486644815182193E-2</v>
      </c>
      <c r="V37" s="141">
        <f>IFERROR(_xll.qlQuoteValue(P37,_xll.ohTrigger(Trigger,Trigger1Y)),NA())</f>
        <v>1.754E-2</v>
      </c>
      <c r="W37" s="60" t="b">
        <f t="shared" si="8"/>
        <v>1</v>
      </c>
      <c r="X37" s="145">
        <f t="shared" si="9"/>
        <v>1.9466448151821934E-3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8"/>
      <c r="R38" s="136">
        <f>_xll.qlInterestRateIndexFixingDate(Index1Y,S38)</f>
        <v>42844</v>
      </c>
      <c r="S38" s="136">
        <f>_xll.qlCalendarAdvance(JointCalendar,SettlementDate,N38,"mf",TRUE)</f>
        <v>42846</v>
      </c>
      <c r="T38" s="136">
        <f>_xll.qlCalendarAdvance(JointCalendar,SettlementDate,O38,"mf",TRUE)</f>
        <v>43213</v>
      </c>
      <c r="U38" s="141">
        <f>_xll.qlIndexFixing(Index1Y,R38,TRUE,_xll.ohTrigger(Trigger,Trigger1Y))</f>
        <v>1.9985029974299542E-2</v>
      </c>
      <c r="V38" s="141" t="e">
        <f>IFERROR(_xll.qlQuoteValue(P38,_xll.ohTrigger(Trigger,Trigger1Y)),NA())</f>
        <v>#N/A</v>
      </c>
      <c r="W38" s="60" t="b">
        <f t="shared" si="8"/>
        <v>0</v>
      </c>
      <c r="X38" s="145" t="e">
        <f t="shared" si="9"/>
        <v>#N/A</v>
      </c>
      <c r="Y38" s="60" t="e">
        <f>ABS(X38)&lt;=ABS('General Settings'!$D$36)</f>
        <v>#N/A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8"/>
      <c r="R39" s="136">
        <f>_xll.qlInterestRateIndexFixingDate(Index1Y,S39)</f>
        <v>42873</v>
      </c>
      <c r="S39" s="136">
        <f>_xll.qlCalendarAdvance(JointCalendar,SettlementDate,N39,"mf",TRUE)</f>
        <v>42877</v>
      </c>
      <c r="T39" s="136">
        <f>_xll.qlCalendarAdvance(JointCalendar,SettlementDate,O39,"mf",TRUE)</f>
        <v>43241</v>
      </c>
      <c r="U39" s="141">
        <f>_xll.qlIndexFixing(Index1Y,R39,TRUE,_xll.ohTrigger(Trigger,Trigger1Y))</f>
        <v>2.0417743653274836E-2</v>
      </c>
      <c r="V39" s="141" t="e">
        <f>IFERROR(_xll.qlQuoteValue(P39,_xll.ohTrigger(Trigger,Trigger1Y)),NA())</f>
        <v>#N/A</v>
      </c>
      <c r="W39" s="60" t="b">
        <f t="shared" si="8"/>
        <v>0</v>
      </c>
      <c r="X39" s="145" t="e">
        <f t="shared" si="9"/>
        <v>#N/A</v>
      </c>
      <c r="Y39" s="60" t="e">
        <f>ABS(X39)&lt;=ABS('General Settings'!$D$36)</f>
        <v>#N/A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8"/>
      <c r="R40" s="136">
        <f>_xll.qlInterestRateIndexFixingDate(Index1Y,S40)</f>
        <v>42905</v>
      </c>
      <c r="S40" s="136">
        <f>_xll.qlCalendarAdvance(JointCalendar,SettlementDate,N40,"mf",TRUE)</f>
        <v>42907</v>
      </c>
      <c r="T40" s="136">
        <f>_xll.qlCalendarAdvance(JointCalendar,SettlementDate,O40,"mf",TRUE)</f>
        <v>43272</v>
      </c>
      <c r="U40" s="141">
        <f>_xll.qlIndexFixing(Index1Y,R40,TRUE,_xll.ohTrigger(Trigger,Trigger1Y))</f>
        <v>2.0809452842493904E-2</v>
      </c>
      <c r="V40" s="141">
        <f>IFERROR(_xll.qlQuoteValue(P40,_xll.ohTrigger(Trigger,Trigger1Y)),NA())</f>
        <v>1.865E-2</v>
      </c>
      <c r="W40" s="60" t="b">
        <f t="shared" si="8"/>
        <v>1</v>
      </c>
      <c r="X40" s="145">
        <f t="shared" si="9"/>
        <v>2.1594528424939037E-3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8"/>
      <c r="R41" s="136">
        <f>_xll.qlInterestRateIndexFixingDate(Index1Y,S41)</f>
        <v>42935</v>
      </c>
      <c r="S41" s="136">
        <f>_xll.qlCalendarAdvance(JointCalendar,SettlementDate,N41,"mf",TRUE)</f>
        <v>42937</v>
      </c>
      <c r="T41" s="136">
        <f>_xll.qlCalendarAdvance(JointCalendar,SettlementDate,O41,"mf",TRUE)</f>
        <v>43304</v>
      </c>
      <c r="U41" s="141">
        <f>_xll.qlIndexFixing(Index1Y,R41,TRUE,_xll.ohTrigger(Trigger,Trigger1Y))</f>
        <v>2.1174659048477242E-2</v>
      </c>
      <c r="V41" s="141" t="e">
        <f>IFERROR(_xll.qlQuoteValue(P41,_xll.ohTrigger(Trigger,Trigger1Y)),NA())</f>
        <v>#N/A</v>
      </c>
      <c r="W41" s="60" t="b">
        <f t="shared" si="8"/>
        <v>0</v>
      </c>
      <c r="X41" s="145" t="e">
        <f t="shared" si="9"/>
        <v>#N/A</v>
      </c>
      <c r="Y41" s="60" t="e">
        <f>ABS(X41)&lt;=ABS('General Settings'!$D$36)</f>
        <v>#N/A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8"/>
      <c r="R42" s="136">
        <f>_xll.qlInterestRateIndexFixingDate(Index1Y,S42)</f>
        <v>42964</v>
      </c>
      <c r="S42" s="136">
        <f>_xll.qlCalendarAdvance(JointCalendar,SettlementDate,N42,"mf",TRUE)</f>
        <v>42968</v>
      </c>
      <c r="T42" s="136">
        <f>_xll.qlCalendarAdvance(JointCalendar,SettlementDate,O42,"mf",TRUE)</f>
        <v>43333</v>
      </c>
      <c r="U42" s="141">
        <f>_xll.qlIndexFixing(Index1Y,R42,TRUE,_xll.ohTrigger(Trigger,Trigger1Y))</f>
        <v>2.1477809954824775E-2</v>
      </c>
      <c r="V42" s="141" t="e">
        <f>IFERROR(_xll.qlQuoteValue(P42,_xll.ohTrigger(Trigger,Trigger1Y)),NA())</f>
        <v>#N/A</v>
      </c>
      <c r="W42" s="60" t="b">
        <f t="shared" si="8"/>
        <v>0</v>
      </c>
      <c r="X42" s="145" t="e">
        <f t="shared" si="9"/>
        <v>#N/A</v>
      </c>
      <c r="Y42" s="60" t="e">
        <f>ABS(X42)&lt;=ABS('General Settings'!$D$36)</f>
        <v>#N/A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8"/>
      <c r="R43" s="136">
        <f>_xll.qlInterestRateIndexFixingDate(Index1Y,S43)</f>
        <v>42997</v>
      </c>
      <c r="S43" s="136">
        <f>_xll.qlCalendarAdvance(JointCalendar,SettlementDate,N43,"mf",TRUE)</f>
        <v>42999</v>
      </c>
      <c r="T43" s="136">
        <f>_xll.qlCalendarAdvance(JointCalendar,SettlementDate,O43,"mf",TRUE)</f>
        <v>43364</v>
      </c>
      <c r="U43" s="141">
        <f>_xll.qlIndexFixing(Index1Y,R43,TRUE,_xll.ohTrigger(Trigger,Trigger1Y))</f>
        <v>2.1622564115936396E-2</v>
      </c>
      <c r="V43" s="141">
        <f>IFERROR(_xll.qlQuoteValue(P43,_xll.ohTrigger(Trigger,Trigger1Y)),NA())</f>
        <v>1.9799999999999998E-2</v>
      </c>
      <c r="W43" s="60" t="b">
        <f t="shared" si="8"/>
        <v>1</v>
      </c>
      <c r="X43" s="145">
        <f t="shared" si="9"/>
        <v>1.8225641159363981E-3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8"/>
      <c r="R44" s="136">
        <f>_xll.qlInterestRateIndexFixingDate(Index1Y,S44)</f>
        <v>43027</v>
      </c>
      <c r="S44" s="136">
        <f>_xll.qlCalendarAdvance(JointCalendar,SettlementDate,N44,"mf",TRUE)</f>
        <v>43031</v>
      </c>
      <c r="T44" s="136">
        <f>_xll.qlCalendarAdvance(JointCalendar,SettlementDate,O44,"mf",TRUE)</f>
        <v>43395</v>
      </c>
      <c r="U44" s="141">
        <f>_xll.qlIndexFixing(Index1Y,R44,TRUE,_xll.ohTrigger(Trigger,Trigger1Y))</f>
        <v>2.156250533590278E-2</v>
      </c>
      <c r="V44" s="141" t="e">
        <f>IFERROR(_xll.qlQuoteValue(P44,_xll.ohTrigger(Trigger,Trigger1Y)),NA())</f>
        <v>#N/A</v>
      </c>
      <c r="W44" s="60" t="b">
        <f t="shared" si="8"/>
        <v>0</v>
      </c>
      <c r="X44" s="145" t="e">
        <f t="shared" si="9"/>
        <v>#N/A</v>
      </c>
      <c r="Y44" s="60" t="e">
        <f>ABS(X44)&lt;=ABS('General Settings'!$D$36)</f>
        <v>#N/A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8"/>
      <c r="R45" s="136">
        <f>_xll.qlInterestRateIndexFixingDate(Index1Y,S45)</f>
        <v>43056</v>
      </c>
      <c r="S45" s="136">
        <f>_xll.qlCalendarAdvance(JointCalendar,SettlementDate,N45,"mf",TRUE)</f>
        <v>43060</v>
      </c>
      <c r="T45" s="136">
        <f>_xll.qlCalendarAdvance(JointCalendar,SettlementDate,O45,"mf",TRUE)</f>
        <v>43425</v>
      </c>
      <c r="U45" s="141">
        <f>_xll.qlIndexFixing(Index1Y,R45,TRUE,_xll.ohTrigger(Trigger,Trigger1Y))</f>
        <v>2.1401063813091131E-2</v>
      </c>
      <c r="V45" s="141" t="e">
        <f>IFERROR(_xll.qlQuoteValue(P45,_xll.ohTrigger(Trigger,Trigger1Y)),NA())</f>
        <v>#N/A</v>
      </c>
      <c r="W45" s="60" t="b">
        <f t="shared" si="8"/>
        <v>0</v>
      </c>
      <c r="X45" s="145" t="e">
        <f t="shared" si="9"/>
        <v>#N/A</v>
      </c>
      <c r="Y45" s="60" t="e">
        <f>ABS(X45)&lt;=ABS('General Settings'!$D$36)</f>
        <v>#N/A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40"/>
      <c r="R46" s="137">
        <f>_xll.qlInterestRateIndexFixingDate(Index1Y,S46)</f>
        <v>43088</v>
      </c>
      <c r="S46" s="137">
        <f>_xll.qlCalendarAdvance(JointCalendar,SettlementDate,N46,"mf",TRUE)</f>
        <v>43090</v>
      </c>
      <c r="T46" s="137">
        <f>_xll.qlCalendarAdvance(JointCalendar,SettlementDate,O46,"mf",TRUE)</f>
        <v>43455</v>
      </c>
      <c r="U46" s="142">
        <f>_xll.qlIndexFixing(Index1Y,R46,TRUE,_xll.ohTrigger(Trigger,Trigger1Y))</f>
        <v>2.123179408723698E-2</v>
      </c>
      <c r="V46" s="142">
        <f>IFERROR(_xll.qlQuoteValue(P46,_xll.ohTrigger(Trigger,Trigger1Y)),NA())</f>
        <v>2.0830000000000001E-2</v>
      </c>
      <c r="W46" s="61" t="b">
        <f t="shared" si="8"/>
        <v>1</v>
      </c>
      <c r="X46" s="146">
        <f t="shared" si="9"/>
        <v>4.0179408723697851E-4</v>
      </c>
      <c r="Y46" s="61" t="b">
        <f>ABS(X46)&lt;=ABS('General Settings'!$D$36)</f>
        <v>0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42355</v>
      </c>
      <c r="E4" s="48">
        <f>_xll.qlInterestRateIndexValueDate(IndexON,D4)</f>
        <v>42355</v>
      </c>
      <c r="F4" s="51">
        <f>IFERROR(_xll.qlIndexFixing(IndexON,D4,TRUE,_xll.ohTrigger(RecalcTrigger,TriggerON)),NA())</f>
        <v>4.7999999751713318E-3</v>
      </c>
      <c r="H4" s="48">
        <f>EvaluationDate</f>
        <v>42355</v>
      </c>
      <c r="I4" s="48">
        <f>_xll.qlInterestRateIndexValueDate(Index1M,$H4)</f>
        <v>42359</v>
      </c>
      <c r="J4" s="51">
        <f>IFERROR(_xll.qlIndexFixing(Index1M,$H4,TRUE,_xll.ohTrigger(_xll.ohTrigger(RecalcTrigger,Trigger1M),Trigger1M)),NA())</f>
        <v>4.0210000005492406E-3</v>
      </c>
      <c r="K4" s="51">
        <f>IFERROR(_xll.qlIndexFixing(ONIndex1M,I4,TRUE,_xll.ohTrigger(RecalcTrigger,Trigger1M)),NA())</f>
        <v>3.9756052745865134E-3</v>
      </c>
      <c r="L4" s="51">
        <f>IFERROR(_xll.qlIndexFixing(Index3M,H4,TRUE,_xll.ohTrigger(RecalcTrigger,Trigger3M)),NA())</f>
        <v>5.695000000000042E-3</v>
      </c>
      <c r="M4" s="51">
        <f>IFERROR(_xll.qlIndexFixing(ONIndex3M,I4,TRUE,_xll.ohTrigger(RecalcTrigger,Trigger3M)),NA())</f>
        <v>5.6593211445132852E-3</v>
      </c>
      <c r="N4" s="51">
        <f>IFERROR(_xll.qlIndexFixing(Index6M,$H4,TRUE,_xll.ohTrigger(RecalcTrigger,Trigger6M)),NA())</f>
        <v>7.9499999999986821E-3</v>
      </c>
      <c r="O4" s="51">
        <f>IFERROR(_xll.qlIndexFixing(ONIndex6M,I4,TRUE,_xll.ohTrigger(RecalcTrigger,Trigger6M)),NA())</f>
        <v>6.0365981591026241E-3</v>
      </c>
      <c r="P4" s="51">
        <f>IFERROR(_xll.qlIndexFixing(Index1Y,$H4,TRUE,_xll.ohTrigger(RecalcTrigger,Trigger1Y)),NA())</f>
        <v>1.1089999999999904E-2</v>
      </c>
      <c r="Q4" s="51">
        <f>IFERROR(_xll.qlIndexFixing(ONIndex1Y,I4,TRUE,_xll.ohTrigger(RecalcTrigger,Trigger1Y)),NA())</f>
        <v>8.9378709068288487E-3</v>
      </c>
    </row>
    <row r="5" spans="2:17" x14ac:dyDescent="0.2">
      <c r="B5" s="46" t="s">
        <v>20</v>
      </c>
      <c r="D5" s="49">
        <f>_xll.qlCalendarAdvance(LocalCalendar,$D4,B5,"f",FALSE)</f>
        <v>42356</v>
      </c>
      <c r="E5" s="49">
        <f>_xll.qlInterestRateIndexValueDate(IndexON,D5)</f>
        <v>42356</v>
      </c>
      <c r="F5" s="52">
        <f>IFERROR(_xll.qlIndexFixing(IndexON,D5,TRUE,_xll.ohTrigger(RecalcTrigger,TriggerON)),NA())</f>
        <v>4.4694475601581019E-3</v>
      </c>
      <c r="H5" s="49">
        <f>_xll.qlCalendarAdvance(IborCalendar,$H4,B5,"f",FALSE)</f>
        <v>42356</v>
      </c>
      <c r="I5" s="49">
        <f>_xll.qlInterestRateIndexValueDate(Index1M,$H5)</f>
        <v>42360</v>
      </c>
      <c r="J5" s="52">
        <f>IFERROR(_xll.qlIndexFixing(Index1M,$H5,TRUE,_xll.ohTrigger(RecalcTrigger,Trigger1M)),NA())</f>
        <v>4.0253045774789825E-3</v>
      </c>
      <c r="K5" s="52">
        <f>IFERROR(_xll.qlIndexFixing(ONIndex1M,I5,TRUE,_xll.ohTrigger(RecalcTrigger,Trigger1M)),NA())</f>
        <v>3.975913922973362E-3</v>
      </c>
      <c r="L5" s="52">
        <f>IFERROR(_xll.qlIndexFixing(Index3M,H5,TRUE,_xll.ohTrigger(RecalcTrigger,Trigger3M)),NA())</f>
        <v>5.7018308618067863E-3</v>
      </c>
      <c r="M5" s="52">
        <f>IFERROR(_xll.qlIndexFixing(ONIndex3M,I5,TRUE,_xll.ohTrigger(RecalcTrigger,Trigger3M)),NA())</f>
        <v>5.659192106293176E-3</v>
      </c>
      <c r="N5" s="52">
        <f>IFERROR(_xll.qlIndexFixing(Index6M,$H5,TRUE,_xll.ohTrigger(RecalcTrigger,Trigger6M)),NA())</f>
        <v>7.9684530198221113E-3</v>
      </c>
      <c r="O5" s="52">
        <f>IFERROR(_xll.qlIndexFixing(ONIndex6M,I5,TRUE,_xll.ohTrigger(RecalcTrigger,Trigger6M)),NA())</f>
        <v>6.0375219586994433E-3</v>
      </c>
      <c r="P5" s="52">
        <f>IFERROR(_xll.qlIndexFixing(Index1Y,$H5,TRUE,_xll.ohTrigger(RecalcTrigger,Trigger1Y)),NA())</f>
        <v>1.1104922262918345E-2</v>
      </c>
      <c r="Q5" s="52">
        <f>IFERROR(_xll.qlIndexFixing(ONIndex1Y,I5,TRUE,_xll.ohTrigger(RecalcTrigger,Trigger1Y)),NA())</f>
        <v>8.9377822211300639E-3</v>
      </c>
    </row>
    <row r="6" spans="2:17" x14ac:dyDescent="0.2">
      <c r="B6" s="46" t="s">
        <v>20</v>
      </c>
      <c r="D6" s="49">
        <f>_xll.qlCalendarAdvance(LocalCalendar,$D5,B6,"f",FALSE)</f>
        <v>42359</v>
      </c>
      <c r="E6" s="49">
        <f>_xll.qlInterestRateIndexValueDate(IndexON,D6)</f>
        <v>42359</v>
      </c>
      <c r="F6" s="52">
        <f>IFERROR(_xll.qlIndexFixing(IndexON,D6,TRUE,_xll.ohTrigger(RecalcTrigger,TriggerON)),NA())</f>
        <v>4.134961875861265E-3</v>
      </c>
      <c r="H6" s="49">
        <f>_xll.qlCalendarAdvance(IborCalendar,$H5,B6,"f",FALSE)</f>
        <v>42359</v>
      </c>
      <c r="I6" s="49">
        <f>_xll.qlInterestRateIndexValueDate(Index1M,$H6)</f>
        <v>42361</v>
      </c>
      <c r="J6" s="52">
        <f>IFERROR(_xll.qlIndexFixing(Index1M,$H6,TRUE,_xll.ohTrigger(RecalcTrigger,Trigger1M)),NA())</f>
        <v>4.0359989064589737E-3</v>
      </c>
      <c r="K6" s="52">
        <f>IFERROR(_xll.qlIndexFixing(ONIndex1M,I6,TRUE,_xll.ohTrigger(RecalcTrigger,Trigger1M)),NA())</f>
        <v>3.9765312195871871E-3</v>
      </c>
      <c r="L6" s="52">
        <f>IFERROR(_xll.qlIndexFixing(Index3M,H6,TRUE,_xll.ohTrigger(RecalcTrigger,Trigger3M)),NA())</f>
        <v>5.7090804119221692E-3</v>
      </c>
      <c r="M6" s="52">
        <f>IFERROR(_xll.qlIndexFixing(ONIndex3M,I6,TRUE,_xll.ohTrigger(RecalcTrigger,Trigger3M)),NA())</f>
        <v>5.6589340297730217E-3</v>
      </c>
      <c r="N6" s="52">
        <f>IFERROR(_xll.qlIndexFixing(Index6M,$H6,TRUE,_xll.ohTrigger(RecalcTrigger,Trigger6M)),NA())</f>
        <v>7.9870589150339549E-3</v>
      </c>
      <c r="O6" s="52">
        <f>IFERROR(_xll.qlIndexFixing(ONIndex6M,I6,TRUE,_xll.ohTrigger(RecalcTrigger,Trigger6M)),NA())</f>
        <v>6.0393695577332096E-3</v>
      </c>
      <c r="P6" s="52">
        <f>IFERROR(_xll.qlIndexFixing(Index1Y,$H6,TRUE,_xll.ohTrigger(RecalcTrigger,Trigger1Y)),NA())</f>
        <v>1.1119923540753144E-2</v>
      </c>
      <c r="Q6" s="52">
        <f>IFERROR(_xll.qlIndexFixing(ONIndex1Y,I6,TRUE,_xll.ohTrigger(RecalcTrigger,Trigger1Y)),NA())</f>
        <v>8.9376048498124305E-3</v>
      </c>
    </row>
    <row r="7" spans="2:17" x14ac:dyDescent="0.2">
      <c r="B7" s="46" t="s">
        <v>20</v>
      </c>
      <c r="D7" s="49">
        <f>_xll.qlCalendarAdvance(LocalCalendar,$D6,B7,"f",FALSE)</f>
        <v>42360</v>
      </c>
      <c r="E7" s="49">
        <f>_xll.qlInterestRateIndexValueDate(IndexON,D7)</f>
        <v>42360</v>
      </c>
      <c r="F7" s="52">
        <f>IFERROR(_xll.qlIndexFixing(IndexON,D7,TRUE,_xll.ohTrigger(RecalcTrigger,TriggerON)),NA())</f>
        <v>3.9821748311652527E-3</v>
      </c>
      <c r="H7" s="49">
        <f>_xll.qlCalendarAdvance(IborCalendar,$H6,B7,"f",FALSE)</f>
        <v>42360</v>
      </c>
      <c r="I7" s="49">
        <f>_xll.qlInterestRateIndexValueDate(Index1M,$H7)</f>
        <v>42362</v>
      </c>
      <c r="J7" s="52">
        <f>IFERROR(_xll.qlIndexFixing(Index1M,$H7,TRUE,_xll.ohTrigger(RecalcTrigger,Trigger1M)),NA())</f>
        <v>4.0378126703186079E-3</v>
      </c>
      <c r="K7" s="52">
        <f>IFERROR(_xll.qlIndexFixing(ONIndex1M,I7,TRUE,_xll.ohTrigger(RecalcTrigger,Trigger1M)),NA())</f>
        <v>3.9806316750503612E-3</v>
      </c>
      <c r="L7" s="52">
        <f>IFERROR(_xll.qlIndexFixing(Index3M,H7,TRUE,_xll.ohTrigger(RecalcTrigger,Trigger3M)),NA())</f>
        <v>5.7167373047869738E-3</v>
      </c>
      <c r="M7" s="52">
        <f>IFERROR(_xll.qlIndexFixing(ONIndex3M,I7,TRUE,_xll.ohTrigger(RecalcTrigger,Trigger3M)),NA())</f>
        <v>5.6574343381221581E-3</v>
      </c>
      <c r="N7" s="52">
        <f>IFERROR(_xll.qlIndexFixing(Index6M,$H7,TRUE,_xll.ohTrigger(RecalcTrigger,Trigger6M)),NA())</f>
        <v>8.0058001758298945E-3</v>
      </c>
      <c r="O7" s="52">
        <f>IFERROR(_xll.qlIndexFixing(ONIndex6M,I7,TRUE,_xll.ohTrigger(RecalcTrigger,Trigger6M)),NA())</f>
        <v>6.0515823953704029E-3</v>
      </c>
      <c r="P7" s="52">
        <f>IFERROR(_xll.qlIndexFixing(Index1Y,$H7,TRUE,_xll.ohTrigger(RecalcTrigger,Trigger1Y)),NA())</f>
        <v>1.1172410674726265E-2</v>
      </c>
      <c r="Q7" s="52">
        <f>IFERROR(_xll.qlIndexFixing(ONIndex1Y,I7,TRUE,_xll.ohTrigger(RecalcTrigger,Trigger1Y)),NA())</f>
        <v>8.9368956148696554E-3</v>
      </c>
    </row>
    <row r="8" spans="2:17" x14ac:dyDescent="0.2">
      <c r="B8" s="46" t="s">
        <v>20</v>
      </c>
      <c r="D8" s="49">
        <f>_xll.qlCalendarAdvance(LocalCalendar,$D7,B8,"f",FALSE)</f>
        <v>42361</v>
      </c>
      <c r="E8" s="49">
        <f>_xll.qlInterestRateIndexValueDate(IndexON,D8)</f>
        <v>42361</v>
      </c>
      <c r="F8" s="52">
        <f>IFERROR(_xll.qlIndexFixing(IndexON,D8,TRUE,_xll.ohTrigger(RecalcTrigger,TriggerON)),NA())</f>
        <v>3.8380446101271559E-3</v>
      </c>
      <c r="H8" s="49">
        <f>_xll.qlCalendarAdvance(IborCalendar,$H7,B8,"f",FALSE)</f>
        <v>42361</v>
      </c>
      <c r="I8" s="49">
        <f>_xll.qlInterestRateIndexValueDate(Index1M,$H8)</f>
        <v>42367</v>
      </c>
      <c r="J8" s="52">
        <f>IFERROR(_xll.qlIndexFixing(Index1M,$H8,TRUE,_xll.ohTrigger(RecalcTrigger,Trigger1M)),NA())</f>
        <v>4.0622776463719321E-3</v>
      </c>
      <c r="K8" s="52">
        <f>IFERROR(_xll.qlIndexFixing(ONIndex1M,I8,TRUE,_xll.ohTrigger(RecalcTrigger,Trigger1M)),NA())</f>
        <v>3.9867047348174367E-3</v>
      </c>
      <c r="L8" s="52">
        <f>IFERROR(_xll.qlIndexFixing(Index3M,H8,TRUE,_xll.ohTrigger(RecalcTrigger,Trigger3M)),NA())</f>
        <v>5.7607348179010837E-3</v>
      </c>
      <c r="M8" s="52">
        <f>IFERROR(_xll.qlIndexFixing(ONIndex3M,I8,TRUE,_xll.ohTrigger(RecalcTrigger,Trigger3M)),NA())</f>
        <v>5.6546757669106995E-3</v>
      </c>
      <c r="N8" s="52">
        <f>IFERROR(_xll.qlIndexFixing(Index6M,$H8,TRUE,_xll.ohTrigger(RecalcTrigger,Trigger6M)),NA())</f>
        <v>8.1009240754268807E-3</v>
      </c>
      <c r="O8" s="52">
        <f>IFERROR(_xll.qlIndexFixing(ONIndex6M,I8,TRUE,_xll.ohTrigger(RecalcTrigger,Trigger6M)),NA())</f>
        <v>6.0698549440285632E-3</v>
      </c>
      <c r="P8" s="52">
        <f>IFERROR(_xll.qlIndexFixing(Index1Y,$H8,TRUE,_xll.ohTrigger(RecalcTrigger,Trigger1Y)),NA())</f>
        <v>1.1210972818513474E-2</v>
      </c>
      <c r="Q8" s="52">
        <f>IFERROR(_xll.qlIndexFixing(ONIndex1Y,I8,TRUE,_xll.ohTrigger(RecalcTrigger,Trigger1Y)),NA())</f>
        <v>8.9346782230315114E-3</v>
      </c>
    </row>
    <row r="9" spans="2:17" x14ac:dyDescent="0.2">
      <c r="B9" s="46" t="s">
        <v>20</v>
      </c>
      <c r="D9" s="49">
        <f>_xll.qlCalendarAdvance(LocalCalendar,$D8,B9,"f",FALSE)</f>
        <v>42362</v>
      </c>
      <c r="E9" s="49">
        <f>_xll.qlInterestRateIndexValueDate(IndexON,D9)</f>
        <v>42362</v>
      </c>
      <c r="F9" s="52">
        <f>IFERROR(_xll.qlIndexFixing(IndexON,D9,TRUE,_xll.ohTrigger(RecalcTrigger,TriggerON)),NA())</f>
        <v>3.5210547206498966E-3</v>
      </c>
      <c r="H9" s="49">
        <f>_xll.qlCalendarAdvance(IborCalendar,$H8,B9,"f",FALSE)</f>
        <v>42362</v>
      </c>
      <c r="I9" s="49">
        <f>_xll.qlInterestRateIndexValueDate(Index1M,$H9)</f>
        <v>42368</v>
      </c>
      <c r="J9" s="52">
        <f>IFERROR(_xll.qlIndexFixing(Index1M,$H9,TRUE,_xll.ohTrigger(RecalcTrigger,Trigger1M)),NA())</f>
        <v>4.0647517296310554E-3</v>
      </c>
      <c r="K9" s="52">
        <f>IFERROR(_xll.qlIndexFixing(ONIndex1M,I9,TRUE,_xll.ohTrigger(RecalcTrigger,Trigger1M)),NA())</f>
        <v>3.9894112923555269E-3</v>
      </c>
      <c r="L9" s="52">
        <f>IFERROR(_xll.qlIndexFixing(Index3M,H9,TRUE,_xll.ohTrigger(RecalcTrigger,Trigger3M)),NA())</f>
        <v>5.7705975119506717E-3</v>
      </c>
      <c r="M9" s="52">
        <f>IFERROR(_xll.qlIndexFixing(ONIndex3M,I9,TRUE,_xll.ohTrigger(RecalcTrigger,Trigger3M)),NA())</f>
        <v>5.6535144224501011E-3</v>
      </c>
      <c r="N9" s="52">
        <f>IFERROR(_xll.qlIndexFixing(Index6M,$H9,TRUE,_xll.ohTrigger(RecalcTrigger,Trigger6M)),NA())</f>
        <v>8.1201097876130481E-3</v>
      </c>
      <c r="O9" s="52">
        <f>IFERROR(_xll.qlIndexFixing(ONIndex6M,I9,TRUE,_xll.ohTrigger(RecalcTrigger,Trigger6M)),NA())</f>
        <v>6.0781691406397442E-3</v>
      </c>
      <c r="P9" s="52">
        <f>IFERROR(_xll.qlIndexFixing(Index1Y,$H9,TRUE,_xll.ohTrigger(RecalcTrigger,Trigger1Y)),NA())</f>
        <v>1.1226218335564447E-2</v>
      </c>
      <c r="Q9" s="52">
        <f>IFERROR(_xll.qlIndexFixing(ONIndex1Y,I9,TRUE,_xll.ohTrigger(RecalcTrigger,Trigger1Y)),NA())</f>
        <v>8.933880052062193E-3</v>
      </c>
    </row>
    <row r="10" spans="2:17" x14ac:dyDescent="0.2">
      <c r="B10" s="46" t="s">
        <v>20</v>
      </c>
      <c r="D10" s="49">
        <f>_xll.qlCalendarAdvance(LocalCalendar,$D9,B10,"f",FALSE)</f>
        <v>42366</v>
      </c>
      <c r="E10" s="49">
        <f>_xll.qlInterestRateIndexValueDate(IndexON,D10)</f>
        <v>42366</v>
      </c>
      <c r="F10" s="52">
        <f>IFERROR(_xll.qlIndexFixing(IndexON,D10,TRUE,_xll.ohTrigger(RecalcTrigger,TriggerON)),NA())</f>
        <v>3.251035772589006E-3</v>
      </c>
      <c r="H10" s="49">
        <f>_xll.qlCalendarAdvance(IborCalendar,$H9,B10,"f",FALSE)</f>
        <v>42367</v>
      </c>
      <c r="I10" s="49">
        <f>_xll.qlInterestRateIndexValueDate(Index1M,$H10)</f>
        <v>42369</v>
      </c>
      <c r="J10" s="52">
        <f>IFERROR(_xll.qlIndexFixing(Index1M,$H10,TRUE,_xll.ohTrigger(RecalcTrigger,Trigger1M)),NA())</f>
        <v>4.0673046031032122E-3</v>
      </c>
      <c r="K10" s="52">
        <f>IFERROR(_xll.qlIndexFixing(ONIndex1M,I10,TRUE,_xll.ohTrigger(RecalcTrigger,Trigger1M)),NA())</f>
        <v>3.9974311202173318E-3</v>
      </c>
      <c r="L10" s="52">
        <f>IFERROR(_xll.qlIndexFixing(Index3M,H10,TRUE,_xll.ohTrigger(RecalcTrigger,Trigger3M)),NA())</f>
        <v>5.7807881303297082E-3</v>
      </c>
      <c r="M10" s="52">
        <f>IFERROR(_xll.qlIndexFixing(ONIndex3M,I10,TRUE,_xll.ohTrigger(RecalcTrigger,Trigger3M)),NA())</f>
        <v>5.6500988803609431E-3</v>
      </c>
      <c r="N10" s="52">
        <f>IFERROR(_xll.qlIndexFixing(Index6M,$H10,TRUE,_xll.ohTrigger(RecalcTrigger,Trigger6M)),NA())</f>
        <v>8.1311919562727462E-3</v>
      </c>
      <c r="O10" s="52">
        <f>IFERROR(_xll.qlIndexFixing(ONIndex6M,I10,TRUE,_xll.ohTrigger(RecalcTrigger,Trigger6M)),NA())</f>
        <v>6.1037288569232295E-3</v>
      </c>
      <c r="P10" s="52">
        <f>IFERROR(_xll.qlIndexFixing(Index1Y,$H10,TRUE,_xll.ohTrigger(RecalcTrigger,Trigger1Y)),NA())</f>
        <v>1.1232219971906945E-2</v>
      </c>
      <c r="Q10" s="52">
        <f>IFERROR(_xll.qlIndexFixing(ONIndex1Y,I10,TRUE,_xll.ohTrigger(RecalcTrigger,Trigger1Y)),NA())</f>
        <v>8.9317735795657605E-3</v>
      </c>
    </row>
    <row r="11" spans="2:17" x14ac:dyDescent="0.2">
      <c r="B11" s="46" t="s">
        <v>20</v>
      </c>
      <c r="D11" s="49">
        <f>_xll.qlCalendarAdvance(LocalCalendar,$D10,B11,"f",FALSE)</f>
        <v>42367</v>
      </c>
      <c r="E11" s="49">
        <f>_xll.qlInterestRateIndexValueDate(IndexON,D11)</f>
        <v>42367</v>
      </c>
      <c r="F11" s="52">
        <f>IFERROR(_xll.qlIndexFixing(IndexON,D11,TRUE,_xll.ohTrigger(RecalcTrigger,TriggerON)),NA())</f>
        <v>3.1815878152041677E-3</v>
      </c>
      <c r="H11" s="49">
        <f>_xll.qlCalendarAdvance(IborCalendar,$H10,B11,"f",FALSE)</f>
        <v>42368</v>
      </c>
      <c r="I11" s="49">
        <f>_xll.qlInterestRateIndexValueDate(Index1M,$H11)</f>
        <v>42373</v>
      </c>
      <c r="J11" s="52">
        <f>IFERROR(_xll.qlIndexFixing(Index1M,$H11,TRUE,_xll.ohTrigger(RecalcTrigger,Trigger1M)),NA())</f>
        <v>4.1028807599297413E-3</v>
      </c>
      <c r="K11" s="52">
        <f>IFERROR(_xll.qlIndexFixing(ONIndex1M,I11,TRUE,_xll.ohTrigger(RecalcTrigger,Trigger1M)),NA())</f>
        <v>4.0065046440496133E-3</v>
      </c>
      <c r="L11" s="52">
        <f>IFERROR(_xll.qlIndexFixing(Index3M,H11,TRUE,_xll.ohTrigger(RecalcTrigger,Trigger3M)),NA())</f>
        <v>5.8246029355958464E-3</v>
      </c>
      <c r="M11" s="52">
        <f>IFERROR(_xll.qlIndexFixing(ONIndex3M,I11,TRUE,_xll.ohTrigger(RecalcTrigger,Trigger3M)),NA())</f>
        <v>5.6457721265257277E-3</v>
      </c>
      <c r="N11" s="52">
        <f>IFERROR(_xll.qlIndexFixing(Index6M,$H11,TRUE,_xll.ohTrigger(RecalcTrigger,Trigger6M)),NA())</f>
        <v>8.2158797163021137E-3</v>
      </c>
      <c r="O11" s="52">
        <f>IFERROR(_xll.qlIndexFixing(ONIndex6M,I11,TRUE,_xll.ohTrigger(RecalcTrigger,Trigger6M)),NA())</f>
        <v>6.1335971235632059E-3</v>
      </c>
      <c r="P11" s="52">
        <f>IFERROR(_xll.qlIndexFixing(Index1Y,$H11,TRUE,_xll.ohTrigger(RecalcTrigger,Trigger1Y)),NA())</f>
        <v>1.1302086607619794E-2</v>
      </c>
      <c r="Q11" s="52">
        <f>IFERROR(_xll.qlIndexFixing(ONIndex1Y,I11,TRUE,_xll.ohTrigger(RecalcTrigger,Trigger1Y)),NA())</f>
        <v>8.9285589124532549E-3</v>
      </c>
    </row>
    <row r="12" spans="2:17" x14ac:dyDescent="0.2">
      <c r="B12" s="46" t="s">
        <v>20</v>
      </c>
      <c r="D12" s="49">
        <f>_xll.qlCalendarAdvance(LocalCalendar,$D11,B12,"f",FALSE)</f>
        <v>42368</v>
      </c>
      <c r="E12" s="49">
        <f>_xll.qlInterestRateIndexValueDate(IndexON,D12)</f>
        <v>42368</v>
      </c>
      <c r="F12" s="52">
        <f>IFERROR(_xll.qlIndexFixing(IndexON,D12,TRUE,_xll.ohTrigger(RecalcTrigger,TriggerON)),NA())</f>
        <v>3.1435381292421738E-3</v>
      </c>
      <c r="H12" s="49">
        <f>_xll.qlCalendarAdvance(IborCalendar,$H11,B12,"f",FALSE)</f>
        <v>42369</v>
      </c>
      <c r="I12" s="49">
        <f>_xll.qlInterestRateIndexValueDate(Index1M,$H12)</f>
        <v>42374</v>
      </c>
      <c r="J12" s="52">
        <f>IFERROR(_xll.qlIndexFixing(Index1M,$H12,TRUE,_xll.ohTrigger(RecalcTrigger,Trigger1M)),NA())</f>
        <v>4.1104124133313361E-3</v>
      </c>
      <c r="K12" s="52">
        <f>IFERROR(_xll.qlIndexFixing(ONIndex1M,I12,TRUE,_xll.ohTrigger(RecalcTrigger,Trigger1M)),NA())</f>
        <v>4.0106354272850808E-3</v>
      </c>
      <c r="L12" s="52">
        <f>IFERROR(_xll.qlIndexFixing(Index3M,H12,TRUE,_xll.ohTrigger(RecalcTrigger,Trigger3M)),NA())</f>
        <v>5.8362629914995093E-3</v>
      </c>
      <c r="M12" s="52">
        <f>IFERROR(_xll.qlIndexFixing(ONIndex3M,I12,TRUE,_xll.ohTrigger(RecalcTrigger,Trigger3M)),NA())</f>
        <v>5.6438365525046663E-3</v>
      </c>
      <c r="N12" s="52">
        <f>IFERROR(_xll.qlIndexFixing(Index6M,$H12,TRUE,_xll.ohTrigger(RecalcTrigger,Trigger6M)),NA())</f>
        <v>8.2271806566385289E-3</v>
      </c>
      <c r="O12" s="52">
        <f>IFERROR(_xll.qlIndexFixing(ONIndex6M,I12,TRUE,_xll.ohTrigger(RecalcTrigger,Trigger6M)),NA())</f>
        <v>6.1474541205530642E-3</v>
      </c>
      <c r="P12" s="52">
        <f>IFERROR(_xll.qlIndexFixing(Index1Y,$H12,TRUE,_xll.ohTrigger(RecalcTrigger,Trigger1Y)),NA())</f>
        <v>1.1317111145495919E-2</v>
      </c>
      <c r="Q12" s="52">
        <f>IFERROR(_xll.qlIndexFixing(ONIndex1Y,I12,TRUE,_xll.ohTrigger(RecalcTrigger,Trigger1Y)),NA())</f>
        <v>8.9272286275310364E-3</v>
      </c>
    </row>
    <row r="13" spans="2:17" x14ac:dyDescent="0.2">
      <c r="B13" s="46" t="s">
        <v>20</v>
      </c>
      <c r="D13" s="49">
        <f>_xll.qlCalendarAdvance(LocalCalendar,$D12,B13,"f",FALSE)</f>
        <v>42369</v>
      </c>
      <c r="E13" s="49">
        <f>_xll.qlInterestRateIndexValueDate(IndexON,D13)</f>
        <v>42369</v>
      </c>
      <c r="F13" s="52">
        <f>IFERROR(_xll.qlIndexFixing(IndexON,D13,TRUE,_xll.ohTrigger(RecalcTrigger,TriggerON)),NA())</f>
        <v>3.2054480327259327E-3</v>
      </c>
      <c r="H13" s="49">
        <f>_xll.qlCalendarAdvance(IborCalendar,$H12,B13,"f",FALSE)</f>
        <v>42373</v>
      </c>
      <c r="I13" s="49">
        <f>_xll.qlInterestRateIndexValueDate(Index1M,$H13)</f>
        <v>42375</v>
      </c>
      <c r="J13" s="52">
        <f>IFERROR(_xll.qlIndexFixing(Index1M,$H13,TRUE,_xll.ohTrigger(RecalcTrigger,Trigger1M)),NA())</f>
        <v>4.1272853264215119E-3</v>
      </c>
      <c r="K13" s="52">
        <f>IFERROR(_xll.qlIndexFixing(ONIndex1M,I13,TRUE,_xll.ohTrigger(RecalcTrigger,Trigger1M)),NA())</f>
        <v>4.0150035814434659E-3</v>
      </c>
      <c r="L13" s="52">
        <f>IFERROR(_xll.qlIndexFixing(Index3M,H13,TRUE,_xll.ohTrigger(RecalcTrigger,Trigger3M)),NA())</f>
        <v>5.8481828976649202E-3</v>
      </c>
      <c r="M13" s="52">
        <f>IFERROR(_xll.qlIndexFixing(ONIndex3M,I13,TRUE,_xll.ohTrigger(RecalcTrigger,Trigger3M)),NA())</f>
        <v>5.6417719404233679E-3</v>
      </c>
      <c r="N13" s="52">
        <f>IFERROR(_xll.qlIndexFixing(Index6M,$H13,TRUE,_xll.ohTrigger(RecalcTrigger,Trigger6M)),NA())</f>
        <v>8.2462079153882099E-3</v>
      </c>
      <c r="O13" s="52">
        <f>IFERROR(_xll.qlIndexFixing(ONIndex6M,I13,TRUE,_xll.ohTrigger(RecalcTrigger,Trigger6M)),NA())</f>
        <v>6.1622349180989744E-3</v>
      </c>
      <c r="P13" s="52">
        <f>IFERROR(_xll.qlIndexFixing(Index1Y,$H13,TRUE,_xll.ohTrigger(RecalcTrigger,Trigger1Y)),NA())</f>
        <v>1.1332060223462247E-2</v>
      </c>
      <c r="Q13" s="52">
        <f>IFERROR(_xll.qlIndexFixing(ONIndex1Y,I13,TRUE,_xll.ohTrigger(RecalcTrigger,Trigger1Y)),NA())</f>
        <v>8.9258096570699053E-3</v>
      </c>
    </row>
    <row r="14" spans="2:17" x14ac:dyDescent="0.2">
      <c r="B14" s="46" t="s">
        <v>20</v>
      </c>
      <c r="D14" s="49">
        <f>_xll.qlCalendarAdvance(LocalCalendar,$D13,B14,"f",FALSE)</f>
        <v>42373</v>
      </c>
      <c r="E14" s="49">
        <f>_xll.qlInterestRateIndexValueDate(IndexON,D14)</f>
        <v>42373</v>
      </c>
      <c r="F14" s="52">
        <f>IFERROR(_xll.qlIndexFixing(IndexON,D14,TRUE,_xll.ohTrigger(RecalcTrigger,TriggerON)),NA())</f>
        <v>3.4156337215396348E-3</v>
      </c>
      <c r="H14" s="49">
        <f>_xll.qlCalendarAdvance(IborCalendar,$H13,B14,"f",FALSE)</f>
        <v>42374</v>
      </c>
      <c r="I14" s="49">
        <f>_xll.qlInterestRateIndexValueDate(Index1M,$H14)</f>
        <v>42376</v>
      </c>
      <c r="J14" s="52">
        <f>IFERROR(_xll.qlIndexFixing(Index1M,$H14,TRUE,_xll.ohTrigger(RecalcTrigger,Trigger1M)),NA())</f>
        <v>4.1307480615937475E-3</v>
      </c>
      <c r="K14" s="52">
        <f>IFERROR(_xll.qlIndexFixing(ONIndex1M,I14,TRUE,_xll.ohTrigger(RecalcTrigger,Trigger1M)),NA())</f>
        <v>4.0196091065247685E-3</v>
      </c>
      <c r="L14" s="52">
        <f>IFERROR(_xll.qlIndexFixing(Index3M,H14,TRUE,_xll.ohTrigger(RecalcTrigger,Trigger3M)),NA())</f>
        <v>5.8603513081648042E-3</v>
      </c>
      <c r="M14" s="52">
        <f>IFERROR(_xll.qlIndexFixing(ONIndex3M,I14,TRUE,_xll.ohTrigger(RecalcTrigger,Trigger3M)),NA())</f>
        <v>5.6395782898821523E-3</v>
      </c>
      <c r="N14" s="52">
        <f>IFERROR(_xll.qlIndexFixing(Index6M,$H14,TRUE,_xll.ohTrigger(RecalcTrigger,Trigger6M)),NA())</f>
        <v>8.265137247920426E-3</v>
      </c>
      <c r="O14" s="52">
        <f>IFERROR(_xll.qlIndexFixing(ONIndex6M,I14,TRUE,_xll.ohTrigger(RecalcTrigger,Trigger6M)),NA())</f>
        <v>6.1779395160410644E-3</v>
      </c>
      <c r="P14" s="52">
        <f>IFERROR(_xll.qlIndexFixing(Index1Y,$H14,TRUE,_xll.ohTrigger(RecalcTrigger,Trigger1Y)),NA())</f>
        <v>1.1363575176301401E-2</v>
      </c>
      <c r="Q14" s="52">
        <f>IFERROR(_xll.qlIndexFixing(ONIndex1Y,I14,TRUE,_xll.ohTrigger(RecalcTrigger,Trigger1Y)),NA())</f>
        <v>8.9243020008300533E-3</v>
      </c>
    </row>
    <row r="15" spans="2:17" x14ac:dyDescent="0.2">
      <c r="B15" s="46" t="s">
        <v>20</v>
      </c>
      <c r="D15" s="49">
        <f>_xll.qlCalendarAdvance(LocalCalendar,$D14,B15,"f",FALSE)</f>
        <v>42374</v>
      </c>
      <c r="E15" s="49">
        <f>_xll.qlInterestRateIndexValueDate(IndexON,D15)</f>
        <v>42374</v>
      </c>
      <c r="F15" s="52">
        <f>IFERROR(_xll.qlIndexFixing(IndexON,D15,TRUE,_xll.ohTrigger(RecalcTrigger,TriggerON)),NA())</f>
        <v>3.5141937930038836E-3</v>
      </c>
      <c r="H15" s="49">
        <f>_xll.qlCalendarAdvance(IborCalendar,$H14,B15,"f",FALSE)</f>
        <v>42375</v>
      </c>
      <c r="I15" s="49">
        <f>_xll.qlInterestRateIndexValueDate(Index1M,$H15)</f>
        <v>42377</v>
      </c>
      <c r="J15" s="52">
        <f>IFERROR(_xll.qlIndexFixing(Index1M,$H15,TRUE,_xll.ohTrigger(RecalcTrigger,Trigger1M)),NA())</f>
        <v>4.1342870274621666E-3</v>
      </c>
      <c r="K15" s="52">
        <f>IFERROR(_xll.qlIndexFixing(ONIndex1M,I15,TRUE,_xll.ohTrigger(RecalcTrigger,Trigger1M)),NA())</f>
        <v>4.029656498429901E-3</v>
      </c>
      <c r="L15" s="52">
        <f>IFERROR(_xll.qlIndexFixing(Index3M,H15,TRUE,_xll.ohTrigger(RecalcTrigger,Trigger3M)),NA())</f>
        <v>5.872756876984922E-3</v>
      </c>
      <c r="M15" s="52">
        <f>IFERROR(_xll.qlIndexFixing(ONIndex3M,I15,TRUE,_xll.ohTrigger(RecalcTrigger,Trigger3M)),NA())</f>
        <v>5.6348490578361776E-3</v>
      </c>
      <c r="N15" s="52">
        <f>IFERROR(_xll.qlIndexFixing(Index6M,$H15,TRUE,_xll.ohTrigger(RecalcTrigger,Trigger6M)),NA())</f>
        <v>8.2839510390032688E-3</v>
      </c>
      <c r="O15" s="52">
        <f>IFERROR(_xll.qlIndexFixing(ONIndex6M,I15,TRUE,_xll.ohTrigger(RecalcTrigger,Trigger6M)),NA())</f>
        <v>6.2125352541553269E-3</v>
      </c>
      <c r="P15" s="52">
        <f>IFERROR(_xll.qlIndexFixing(Index1Y,$H15,TRUE,_xll.ohTrigger(RecalcTrigger,Trigger1Y)),NA())</f>
        <v>1.1369939839501866E-2</v>
      </c>
      <c r="Q15" s="52">
        <f>IFERROR(_xll.qlIndexFixing(ONIndex1Y,I15,TRUE,_xll.ohTrigger(RecalcTrigger,Trigger1Y)),NA())</f>
        <v>8.9212121383042131E-3</v>
      </c>
    </row>
    <row r="16" spans="2:17" x14ac:dyDescent="0.2">
      <c r="B16" s="46" t="s">
        <v>20</v>
      </c>
      <c r="D16" s="49">
        <f>_xll.qlCalendarAdvance(LocalCalendar,$D15,B16,"f",FALSE)</f>
        <v>42375</v>
      </c>
      <c r="E16" s="49">
        <f>_xll.qlInterestRateIndexValueDate(IndexON,D16)</f>
        <v>42375</v>
      </c>
      <c r="F16" s="52">
        <f>IFERROR(_xll.qlIndexFixing(IndexON,D16,TRUE,_xll.ohTrigger(RecalcTrigger,TriggerON)),NA())</f>
        <v>3.5923722357633636E-3</v>
      </c>
      <c r="H16" s="49">
        <f>_xll.qlCalendarAdvance(IborCalendar,$H15,B16,"f",FALSE)</f>
        <v>42376</v>
      </c>
      <c r="I16" s="49">
        <f>_xll.qlInterestRateIndexValueDate(Index1M,$H16)</f>
        <v>42380</v>
      </c>
      <c r="J16" s="52">
        <f>IFERROR(_xll.qlIndexFixing(Index1M,$H16,TRUE,_xll.ohTrigger(RecalcTrigger,Trigger1M)),NA())</f>
        <v>4.1600487175826621E-3</v>
      </c>
      <c r="K16" s="52">
        <f>IFERROR(_xll.qlIndexFixing(ONIndex1M,I16,TRUE,_xll.ohTrigger(RecalcTrigger,Trigger1M)),NA())</f>
        <v>4.040404916878515E-3</v>
      </c>
      <c r="L16" s="52">
        <f>IFERROR(_xll.qlIndexFixing(Index3M,H16,TRUE,_xll.ohTrigger(RecalcTrigger,Trigger3M)),NA())</f>
        <v>5.9112830716818035E-3</v>
      </c>
      <c r="M16" s="52">
        <f>IFERROR(_xll.qlIndexFixing(ONIndex3M,I16,TRUE,_xll.ohTrigger(RecalcTrigger,Trigger3M)),NA())</f>
        <v>5.6295133055961344E-3</v>
      </c>
      <c r="N16" s="52">
        <f>IFERROR(_xll.qlIndexFixing(Index6M,$H16,TRUE,_xll.ohTrigger(RecalcTrigger,Trigger6M)),NA())</f>
        <v>8.3395230015659294E-3</v>
      </c>
      <c r="O16" s="52">
        <f>IFERROR(_xll.qlIndexFixing(ONIndex6M,I16,TRUE,_xll.ohTrigger(RecalcTrigger,Trigger6M)),NA())</f>
        <v>6.2499959153683449E-3</v>
      </c>
      <c r="P16" s="52">
        <f>IFERROR(_xll.qlIndexFixing(Index1Y,$H16,TRUE,_xll.ohTrigger(RecalcTrigger,Trigger1Y)),NA())</f>
        <v>1.1405287330800717E-2</v>
      </c>
      <c r="Q16" s="52">
        <f>IFERROR(_xll.qlIndexFixing(ONIndex1Y,I16,TRUE,_xll.ohTrigger(RecalcTrigger,Trigger1Y)),NA())</f>
        <v>8.9173845195222867E-3</v>
      </c>
    </row>
    <row r="17" spans="2:17" x14ac:dyDescent="0.2">
      <c r="B17" s="46" t="s">
        <v>20</v>
      </c>
      <c r="D17" s="49">
        <f>_xll.qlCalendarAdvance(LocalCalendar,$D16,B17,"f",FALSE)</f>
        <v>42376</v>
      </c>
      <c r="E17" s="49">
        <f>_xll.qlInterestRateIndexValueDate(IndexON,D17)</f>
        <v>42376</v>
      </c>
      <c r="F17" s="52">
        <f>IFERROR(_xll.qlIndexFixing(IndexON,D17,TRUE,_xll.ohTrigger(RecalcTrigger,TriggerON)),NA())</f>
        <v>3.6501690367884976E-3</v>
      </c>
      <c r="H17" s="49">
        <f>_xll.qlCalendarAdvance(IborCalendar,$H16,B17,"f",FALSE)</f>
        <v>42377</v>
      </c>
      <c r="I17" s="49">
        <f>_xll.qlInterestRateIndexValueDate(Index1M,$H17)</f>
        <v>42381</v>
      </c>
      <c r="J17" s="52">
        <f>IFERROR(_xll.qlIndexFixing(Index1M,$H17,TRUE,_xll.ohTrigger(RecalcTrigger,Trigger1M)),NA())</f>
        <v>4.1690480968193189E-3</v>
      </c>
      <c r="K17" s="52">
        <f>IFERROR(_xll.qlIndexFixing(ONIndex1M,I17,TRUE,_xll.ohTrigger(RecalcTrigger,Trigger1M)),NA())</f>
        <v>4.0461972969740856E-3</v>
      </c>
      <c r="L17" s="52">
        <f>IFERROR(_xll.qlIndexFixing(Index3M,H17,TRUE,_xll.ohTrigger(RecalcTrigger,Trigger3M)),NA())</f>
        <v>5.9245238115516029E-3</v>
      </c>
      <c r="M17" s="52">
        <f>IFERROR(_xll.qlIndexFixing(ONIndex3M,I17,TRUE,_xll.ohTrigger(RecalcTrigger,Trigger3M)),NA())</f>
        <v>5.6266744639543731E-3</v>
      </c>
      <c r="N17" s="52">
        <f>IFERROR(_xll.qlIndexFixing(Index6M,$H17,TRUE,_xll.ohTrigger(RecalcTrigger,Trigger6M)),NA())</f>
        <v>8.3576984617239492E-3</v>
      </c>
      <c r="O17" s="52">
        <f>IFERROR(_xll.qlIndexFixing(ONIndex6M,I17,TRUE,_xll.ohTrigger(RecalcTrigger,Trigger6M)),NA())</f>
        <v>6.2703195178492876E-3</v>
      </c>
      <c r="P17" s="52">
        <f>IFERROR(_xll.qlIndexFixing(Index1Y,$H17,TRUE,_xll.ohTrigger(RecalcTrigger,Trigger1Y)),NA())</f>
        <v>1.1419551810310213E-2</v>
      </c>
      <c r="Q17" s="52">
        <f>IFERROR(_xll.qlIndexFixing(ONIndex1Y,I17,TRUE,_xll.ohTrigger(RecalcTrigger,Trigger1Y)),NA())</f>
        <v>8.9154334351082554E-3</v>
      </c>
    </row>
    <row r="18" spans="2:17" x14ac:dyDescent="0.2">
      <c r="B18" s="46" t="s">
        <v>20</v>
      </c>
      <c r="D18" s="49">
        <f>_xll.qlCalendarAdvance(LocalCalendar,$D17,B18,"f",FALSE)</f>
        <v>42377</v>
      </c>
      <c r="E18" s="49">
        <f>_xll.qlInterestRateIndexValueDate(IndexON,D18)</f>
        <v>42377</v>
      </c>
      <c r="F18" s="52">
        <f>IFERROR(_xll.qlIndexFixing(IndexON,D18,TRUE,_xll.ohTrigger(RecalcTrigger,TriggerON)),NA())</f>
        <v>3.6978617735616837E-3</v>
      </c>
      <c r="H18" s="49">
        <f>_xll.qlCalendarAdvance(IborCalendar,$H17,B18,"f",FALSE)</f>
        <v>42380</v>
      </c>
      <c r="I18" s="49">
        <f>_xll.qlInterestRateIndexValueDate(Index1M,$H18)</f>
        <v>42382</v>
      </c>
      <c r="J18" s="52">
        <f>IFERROR(_xll.qlIndexFixing(Index1M,$H18,TRUE,_xll.ohTrigger(RecalcTrigger,Trigger1M)),NA())</f>
        <v>4.1940967563289409E-3</v>
      </c>
      <c r="K18" s="52">
        <f>IFERROR(_xll.qlIndexFixing(ONIndex1M,I18,TRUE,_xll.ohTrigger(RecalcTrigger,Trigger1M)),NA())</f>
        <v>4.0522270481524458E-3</v>
      </c>
      <c r="L18" s="52">
        <f>IFERROR(_xll.qlIndexFixing(Index3M,H18,TRUE,_xll.ohTrigger(RecalcTrigger,Trigger3M)),NA())</f>
        <v>5.9379449780567924E-3</v>
      </c>
      <c r="M18" s="52">
        <f>IFERROR(_xll.qlIndexFixing(ONIndex3M,I18,TRUE,_xll.ohTrigger(RecalcTrigger,Trigger3M)),NA())</f>
        <v>5.6237065840125666E-3</v>
      </c>
      <c r="N18" s="52">
        <f>IFERROR(_xll.qlIndexFixing(Index6M,$H18,TRUE,_xll.ohTrigger(RecalcTrigger,Trigger6M)),NA())</f>
        <v>8.3756702947795376E-3</v>
      </c>
      <c r="O18" s="52">
        <f>IFERROR(_xll.qlIndexFixing(ONIndex6M,I18,TRUE,_xll.ohTrigger(RecalcTrigger,Trigger6M)),NA())</f>
        <v>6.2915669216057069E-3</v>
      </c>
      <c r="P18" s="52">
        <f>IFERROR(_xll.qlIndexFixing(Index1Y,$H18,TRUE,_xll.ohTrigger(RecalcTrigger,Trigger1Y)),NA())</f>
        <v>1.1433663544556279E-2</v>
      </c>
      <c r="Q18" s="52">
        <f>IFERROR(_xll.qlIndexFixing(ONIndex1Y,I18,TRUE,_xll.ohTrigger(RecalcTrigger,Trigger1Y)),NA())</f>
        <v>8.9133936649954393E-3</v>
      </c>
    </row>
    <row r="19" spans="2:17" x14ac:dyDescent="0.2">
      <c r="B19" s="46" t="s">
        <v>20</v>
      </c>
      <c r="D19" s="49">
        <f>_xll.qlCalendarAdvance(LocalCalendar,$D18,B19,"f",FALSE)</f>
        <v>42380</v>
      </c>
      <c r="E19" s="49">
        <f>_xll.qlInterestRateIndexValueDate(IndexON,D19)</f>
        <v>42380</v>
      </c>
      <c r="F19" s="52">
        <f>IFERROR(_xll.qlIndexFixing(IndexON,D19,TRUE,_xll.ohTrigger(RecalcTrigger,TriggerON)),NA())</f>
        <v>3.6812160997889976E-3</v>
      </c>
      <c r="H19" s="49">
        <f>_xll.qlCalendarAdvance(IborCalendar,$H18,B19,"f",FALSE)</f>
        <v>42381</v>
      </c>
      <c r="I19" s="49">
        <f>_xll.qlInterestRateIndexValueDate(Index1M,$H19)</f>
        <v>42383</v>
      </c>
      <c r="J19" s="52">
        <f>IFERROR(_xll.qlIndexFixing(Index1M,$H19,TRUE,_xll.ohTrigger(RecalcTrigger,Trigger1M)),NA())</f>
        <v>4.1983485809993226E-3</v>
      </c>
      <c r="K19" s="52">
        <f>IFERROR(_xll.qlIndexFixing(ONIndex1M,I19,TRUE,_xll.ohTrigger(RecalcTrigger,Trigger1M)),NA())</f>
        <v>4.0584941703336597E-3</v>
      </c>
      <c r="L19" s="52">
        <f>IFERROR(_xll.qlIndexFixing(Index3M,H19,TRUE,_xll.ohTrigger(RecalcTrigger,Trigger3M)),NA())</f>
        <v>5.9515352244997244E-3</v>
      </c>
      <c r="M19" s="52">
        <f>IFERROR(_xll.qlIndexFixing(ONIndex3M,I19,TRUE,_xll.ohTrigger(RecalcTrigger,Trigger3M)),NA())</f>
        <v>5.620609665850651E-3</v>
      </c>
      <c r="N19" s="52">
        <f>IFERROR(_xll.qlIndexFixing(Index6M,$H19,TRUE,_xll.ohTrigger(RecalcTrigger,Trigger6M)),NA())</f>
        <v>8.3934208818039584E-3</v>
      </c>
      <c r="O19" s="52">
        <f>IFERROR(_xll.qlIndexFixing(ONIndex6M,I19,TRUE,_xll.ohTrigger(RecalcTrigger,Trigger6M)),NA())</f>
        <v>6.3137381268774107E-3</v>
      </c>
      <c r="P19" s="52">
        <f>IFERROR(_xll.qlIndexFixing(Index1Y,$H19,TRUE,_xll.ohTrigger(RecalcTrigger,Trigger1Y)),NA())</f>
        <v>1.1468239680980111E-2</v>
      </c>
      <c r="Q19" s="52">
        <f>IFERROR(_xll.qlIndexFixing(ONIndex1Y,I19,TRUE,_xll.ohTrigger(RecalcTrigger,Trigger1Y)),NA())</f>
        <v>8.9112652092637745E-3</v>
      </c>
    </row>
    <row r="20" spans="2:17" x14ac:dyDescent="0.2">
      <c r="B20" s="46" t="s">
        <v>20</v>
      </c>
      <c r="D20" s="49">
        <f>_xll.qlCalendarAdvance(LocalCalendar,$D19,B20,"f",FALSE)</f>
        <v>42381</v>
      </c>
      <c r="E20" s="49">
        <f>_xll.qlInterestRateIndexValueDate(IndexON,D20)</f>
        <v>42381</v>
      </c>
      <c r="F20" s="52">
        <f>IFERROR(_xll.qlIndexFixing(IndexON,D20,TRUE,_xll.ohTrigger(RecalcTrigger,TriggerON)),NA())</f>
        <v>3.659163142009092E-3</v>
      </c>
      <c r="H20" s="49">
        <f>_xll.qlCalendarAdvance(IborCalendar,$H19,B20,"f",FALSE)</f>
        <v>42382</v>
      </c>
      <c r="I20" s="49">
        <f>_xll.qlInterestRateIndexValueDate(Index1M,$H20)</f>
        <v>42384</v>
      </c>
      <c r="J20" s="52">
        <f>IFERROR(_xll.qlIndexFixing(Index1M,$H20,TRUE,_xll.ohTrigger(RecalcTrigger,Trigger1M)),NA())</f>
        <v>4.2026716521145757E-3</v>
      </c>
      <c r="K20" s="52">
        <f>IFERROR(_xll.qlIndexFixing(ONIndex1M,I20,TRUE,_xll.ohTrigger(RecalcTrigger,Trigger1M)),NA())</f>
        <v>4.0754180335644818E-3</v>
      </c>
      <c r="L20" s="52">
        <f>IFERROR(_xll.qlIndexFixing(Index3M,H20,TRUE,_xll.ohTrigger(RecalcTrigger,Trigger3M)),NA())</f>
        <v>5.965283204047476E-3</v>
      </c>
      <c r="M20" s="52">
        <f>IFERROR(_xll.qlIndexFixing(ONIndex3M,I20,TRUE,_xll.ohTrigger(RecalcTrigger,Trigger3M)),NA())</f>
        <v>5.6123534183649681E-3</v>
      </c>
      <c r="N20" s="52">
        <f>IFERROR(_xll.qlIndexFixing(Index6M,$H20,TRUE,_xll.ohTrigger(RecalcTrigger,Trigger6M)),NA())</f>
        <v>8.4109326033084877E-3</v>
      </c>
      <c r="O20" s="52">
        <f>IFERROR(_xll.qlIndexFixing(ONIndex6M,I20,TRUE,_xll.ohTrigger(RecalcTrigger,Trigger6M)),NA())</f>
        <v>6.3739544213881061E-3</v>
      </c>
      <c r="P20" s="52">
        <f>IFERROR(_xll.qlIndexFixing(Index1Y,$H20,TRUE,_xll.ohTrigger(RecalcTrigger,Trigger1Y)),NA())</f>
        <v>1.1474903936974441E-2</v>
      </c>
      <c r="Q20" s="52">
        <f>IFERROR(_xll.qlIndexFixing(ONIndex1Y,I20,TRUE,_xll.ohTrigger(RecalcTrigger,Trigger1Y)),NA())</f>
        <v>8.9058310969436505E-3</v>
      </c>
    </row>
    <row r="21" spans="2:17" x14ac:dyDescent="0.2">
      <c r="B21" s="46" t="s">
        <v>20</v>
      </c>
      <c r="D21" s="49">
        <f>_xll.qlCalendarAdvance(LocalCalendar,$D20,B21,"f",FALSE)</f>
        <v>42382</v>
      </c>
      <c r="E21" s="49">
        <f>_xll.qlInterestRateIndexValueDate(IndexON,D21)</f>
        <v>42382</v>
      </c>
      <c r="F21" s="52">
        <f>IFERROR(_xll.qlIndexFixing(IndexON,D21,TRUE,_xll.ohTrigger(RecalcTrigger,TriggerON)),NA())</f>
        <v>3.6387870564702496E-3</v>
      </c>
      <c r="H21" s="49">
        <f>_xll.qlCalendarAdvance(IborCalendar,$H20,B21,"f",FALSE)</f>
        <v>42383</v>
      </c>
      <c r="I21" s="49">
        <f>_xll.qlInterestRateIndexValueDate(Index1M,$H21)</f>
        <v>42388</v>
      </c>
      <c r="J21" s="52">
        <f>IFERROR(_xll.qlIndexFixing(Index1M,$H21,TRUE,_xll.ohTrigger(RecalcTrigger,Trigger1M)),NA())</f>
        <v>4.2376554198910298E-3</v>
      </c>
      <c r="K21" s="52">
        <f>IFERROR(_xll.qlIndexFixing(ONIndex1M,I21,TRUE,_xll.ohTrigger(RecalcTrigger,Trigger1M)),NA())</f>
        <v>4.0933903474815736E-3</v>
      </c>
      <c r="L21" s="52">
        <f>IFERROR(_xll.qlIndexFixing(Index3M,H21,TRUE,_xll.ohTrigger(RecalcTrigger,Trigger3M)),NA())</f>
        <v>6.021625511754735E-3</v>
      </c>
      <c r="M21" s="52">
        <f>IFERROR(_xll.qlIndexFixing(ONIndex3M,I21,TRUE,_xll.ohTrigger(RecalcTrigger,Trigger3M)),NA())</f>
        <v>5.6031895017394362E-3</v>
      </c>
      <c r="N21" s="52">
        <f>IFERROR(_xll.qlIndexFixing(Index6M,$H21,TRUE,_xll.ohTrigger(RecalcTrigger,Trigger6M)),NA())</f>
        <v>8.4782384259450613E-3</v>
      </c>
      <c r="O21" s="52">
        <f>IFERROR(_xll.qlIndexFixing(ONIndex6M,I21,TRUE,_xll.ohTrigger(RecalcTrigger,Trigger6M)),NA())</f>
        <v>6.4384511819604029E-3</v>
      </c>
      <c r="P21" s="52">
        <f>IFERROR(_xll.qlIndexFixing(Index1Y,$H21,TRUE,_xll.ohTrigger(RecalcTrigger,Trigger1Y)),NA())</f>
        <v>1.1514507848010577E-2</v>
      </c>
      <c r="Q21" s="52">
        <f>IFERROR(_xll.qlIndexFixing(ONIndex1Y,I21,TRUE,_xll.ohTrigger(RecalcTrigger,Trigger1Y)),NA())</f>
        <v>8.8992926460029764E-3</v>
      </c>
    </row>
    <row r="22" spans="2:17" x14ac:dyDescent="0.2">
      <c r="B22" s="46" t="s">
        <v>20</v>
      </c>
      <c r="D22" s="49">
        <f>_xll.qlCalendarAdvance(LocalCalendar,$D21,B22,"f",FALSE)</f>
        <v>42383</v>
      </c>
      <c r="E22" s="49">
        <f>_xll.qlInterestRateIndexValueDate(IndexON,D22)</f>
        <v>42383</v>
      </c>
      <c r="F22" s="52">
        <f>IFERROR(_xll.qlIndexFixing(IndexON,D22,TRUE,_xll.ohTrigger(RecalcTrigger,TriggerON)),NA())</f>
        <v>3.6200878427727901E-3</v>
      </c>
      <c r="H22" s="49">
        <f>_xll.qlCalendarAdvance(IborCalendar,$H21,B22,"f",FALSE)</f>
        <v>42384</v>
      </c>
      <c r="I22" s="49">
        <f>_xll.qlInterestRateIndexValueDate(Index1M,$H22)</f>
        <v>42388</v>
      </c>
      <c r="J22" s="52">
        <f>IFERROR(_xll.qlIndexFixing(Index1M,$H22,TRUE,_xll.ohTrigger(RecalcTrigger,Trigger1M)),NA())</f>
        <v>4.2376554198910298E-3</v>
      </c>
      <c r="K22" s="52">
        <f>IFERROR(_xll.qlIndexFixing(ONIndex1M,I22,TRUE,_xll.ohTrigger(RecalcTrigger,Trigger1M)),NA())</f>
        <v>4.0933903474815736E-3</v>
      </c>
      <c r="L22" s="52">
        <f>IFERROR(_xll.qlIndexFixing(Index3M,H22,TRUE,_xll.ohTrigger(RecalcTrigger,Trigger3M)),NA())</f>
        <v>6.021625511754735E-3</v>
      </c>
      <c r="M22" s="52">
        <f>IFERROR(_xll.qlIndexFixing(ONIndex3M,I22,TRUE,_xll.ohTrigger(RecalcTrigger,Trigger3M)),NA())</f>
        <v>5.6031895017394362E-3</v>
      </c>
      <c r="N22" s="52">
        <f>IFERROR(_xll.qlIndexFixing(Index6M,$H22,TRUE,_xll.ohTrigger(RecalcTrigger,Trigger6M)),NA())</f>
        <v>8.4782384259450613E-3</v>
      </c>
      <c r="O22" s="52">
        <f>IFERROR(_xll.qlIndexFixing(ONIndex6M,I22,TRUE,_xll.ohTrigger(RecalcTrigger,Trigger6M)),NA())</f>
        <v>6.4384511819604029E-3</v>
      </c>
      <c r="P22" s="52">
        <f>IFERROR(_xll.qlIndexFixing(Index1Y,$H22,TRUE,_xll.ohTrigger(RecalcTrigger,Trigger1Y)),NA())</f>
        <v>1.1514507848010577E-2</v>
      </c>
      <c r="Q22" s="52">
        <f>IFERROR(_xll.qlIndexFixing(ONIndex1Y,I22,TRUE,_xll.ohTrigger(RecalcTrigger,Trigger1Y)),NA())</f>
        <v>8.8992926460029764E-3</v>
      </c>
    </row>
    <row r="23" spans="2:17" x14ac:dyDescent="0.2">
      <c r="B23" s="46" t="s">
        <v>20</v>
      </c>
      <c r="D23" s="49">
        <f>_xll.qlCalendarAdvance(LocalCalendar,$D22,B23,"f",FALSE)</f>
        <v>42384</v>
      </c>
      <c r="E23" s="49">
        <f>_xll.qlInterestRateIndexValueDate(IndexON,D23)</f>
        <v>42384</v>
      </c>
      <c r="F23" s="52">
        <f>IFERROR(_xll.qlIndexFixing(IndexON,D23,TRUE,_xll.ohTrigger(RecalcTrigger,TriggerON)),NA())</f>
        <v>3.5817776187396788E-3</v>
      </c>
      <c r="H23" s="49">
        <f>_xll.qlCalendarAdvance(IborCalendar,$H22,B23,"f",FALSE)</f>
        <v>42387</v>
      </c>
      <c r="I23" s="49">
        <f>_xll.qlInterestRateIndexValueDate(Index1M,$H23)</f>
        <v>42389</v>
      </c>
      <c r="J23" s="52">
        <f>IFERROR(_xll.qlIndexFixing(Index1M,$H23,TRUE,_xll.ohTrigger(RecalcTrigger,Trigger1M)),NA())</f>
        <v>4.2600768466692016E-3</v>
      </c>
      <c r="K23" s="52">
        <f>IFERROR(_xll.qlIndexFixing(ONIndex1M,I23,TRUE,_xll.ohTrigger(RecalcTrigger,Trigger1M)),NA())</f>
        <v>4.1010816961595253E-3</v>
      </c>
      <c r="L23" s="52">
        <f>IFERROR(_xll.qlIndexFixing(Index3M,H23,TRUE,_xll.ohTrigger(RecalcTrigger,Trigger3M)),NA())</f>
        <v>6.0359919493907449E-3</v>
      </c>
      <c r="M23" s="52">
        <f>IFERROR(_xll.qlIndexFixing(ONIndex3M,I23,TRUE,_xll.ohTrigger(RecalcTrigger,Trigger3M)),NA())</f>
        <v>5.5993183543368019E-3</v>
      </c>
      <c r="N23" s="52">
        <f>IFERROR(_xll.qlIndexFixing(Index6M,$H23,TRUE,_xll.ohTrigger(RecalcTrigger,Trigger6M)),NA())</f>
        <v>8.4942915094466803E-3</v>
      </c>
      <c r="O23" s="52">
        <f>IFERROR(_xll.qlIndexFixing(ONIndex6M,I23,TRUE,_xll.ohTrigger(RecalcTrigger,Trigger6M)),NA())</f>
        <v>6.466165200080809E-3</v>
      </c>
      <c r="P23" s="52">
        <f>IFERROR(_xll.qlIndexFixing(Index1Y,$H23,TRUE,_xll.ohTrigger(RecalcTrigger,Trigger1Y)),NA())</f>
        <v>1.1527241129137998E-2</v>
      </c>
      <c r="Q23" s="52">
        <f>IFERROR(_xll.qlIndexFixing(ONIndex1Y,I23,TRUE,_xll.ohTrigger(RecalcTrigger,Trigger1Y)),NA())</f>
        <v>8.8966320764782836E-3</v>
      </c>
    </row>
    <row r="24" spans="2:17" x14ac:dyDescent="0.2">
      <c r="B24" s="46" t="s">
        <v>20</v>
      </c>
      <c r="D24" s="49">
        <f>_xll.qlCalendarAdvance(LocalCalendar,$D23,B24,"f",FALSE)</f>
        <v>42388</v>
      </c>
      <c r="E24" s="49">
        <f>_xll.qlInterestRateIndexValueDate(IndexON,D24)</f>
        <v>42388</v>
      </c>
      <c r="F24" s="52">
        <f>IFERROR(_xll.qlIndexFixing(IndexON,D24,TRUE,_xll.ohTrigger(RecalcTrigger,TriggerON)),NA())</f>
        <v>3.5517448437527577E-3</v>
      </c>
      <c r="H24" s="49">
        <f>_xll.qlCalendarAdvance(IborCalendar,$H23,B24,"f",FALSE)</f>
        <v>42388</v>
      </c>
      <c r="I24" s="49">
        <f>_xll.qlInterestRateIndexValueDate(Index1M,$H24)</f>
        <v>42390</v>
      </c>
      <c r="J24" s="52">
        <f>IFERROR(_xll.qlIndexFixing(Index1M,$H24,TRUE,_xll.ohTrigger(RecalcTrigger,Trigger1M)),NA())</f>
        <v>4.2649968587302189E-3</v>
      </c>
      <c r="K24" s="52">
        <f>IFERROR(_xll.qlIndexFixing(ONIndex1M,I24,TRUE,_xll.ohTrigger(RecalcTrigger,Trigger1M)),NA())</f>
        <v>4.109002443897225E-3</v>
      </c>
      <c r="L24" s="52">
        <f>IFERROR(_xll.qlIndexFixing(Index3M,H24,TRUE,_xll.ohTrigger(RecalcTrigger,Trigger3M)),NA())</f>
        <v>6.0504506866417389E-3</v>
      </c>
      <c r="M24" s="52">
        <f>IFERROR(_xll.qlIndexFixing(ONIndex3M,I24,TRUE,_xll.ohTrigger(RecalcTrigger,Trigger3M)),NA())</f>
        <v>5.5953918102868982E-3</v>
      </c>
      <c r="N24" s="52">
        <f>IFERROR(_xll.qlIndexFixing(Index6M,$H24,TRUE,_xll.ohTrigger(RecalcTrigger,Trigger6M)),NA())</f>
        <v>8.5099999999980833E-3</v>
      </c>
      <c r="O24" s="52">
        <f>IFERROR(_xll.qlIndexFixing(ONIndex6M,I24,TRUE,_xll.ohTrigger(RecalcTrigger,Trigger6M)),NA())</f>
        <v>6.4945968734164694E-3</v>
      </c>
      <c r="P24" s="52">
        <f>IFERROR(_xll.qlIndexFixing(Index1Y,$H24,TRUE,_xll.ohTrigger(RecalcTrigger,Trigger1Y)),NA())</f>
        <v>1.1549999999986174E-2</v>
      </c>
      <c r="Q24" s="52">
        <f>IFERROR(_xll.qlIndexFixing(ONIndex1Y,I24,TRUE,_xll.ohTrigger(RecalcTrigger,Trigger1Y)),NA())</f>
        <v>8.8939423067113665E-3</v>
      </c>
    </row>
    <row r="25" spans="2:17" x14ac:dyDescent="0.2">
      <c r="B25" s="46" t="s">
        <v>20</v>
      </c>
      <c r="D25" s="49">
        <f>_xll.qlCalendarAdvance(LocalCalendar,$D24,B25,"f",FALSE)</f>
        <v>42389</v>
      </c>
      <c r="E25" s="49">
        <f>_xll.qlInterestRateIndexValueDate(IndexON,D25)</f>
        <v>42389</v>
      </c>
      <c r="F25" s="52">
        <f>IFERROR(_xll.qlIndexFixing(IndexON,D25,TRUE,_xll.ohTrigger(RecalcTrigger,TriggerON)),NA())</f>
        <v>3.5431068564673041E-3</v>
      </c>
      <c r="H25" s="49">
        <f>_xll.qlCalendarAdvance(IborCalendar,$H24,B25,"f",FALSE)</f>
        <v>42389</v>
      </c>
      <c r="I25" s="49">
        <f>_xll.qlInterestRateIndexValueDate(Index1M,$H25)</f>
        <v>42391</v>
      </c>
      <c r="J25" s="52">
        <f>IFERROR(_xll.qlIndexFixing(Index1M,$H25,TRUE,_xll.ohTrigger(RecalcTrigger,Trigger1M)),NA())</f>
        <v>4.2699801995182253E-3</v>
      </c>
      <c r="K25" s="52">
        <f>IFERROR(_xll.qlIndexFixing(ONIndex1M,I25,TRUE,_xll.ohTrigger(RecalcTrigger,Trigger1M)),NA())</f>
        <v>4.1255389546179799E-3</v>
      </c>
      <c r="L25" s="52">
        <f>IFERROR(_xll.qlIndexFixing(Index3M,H25,TRUE,_xll.ohTrigger(RecalcTrigger,Trigger3M)),NA())</f>
        <v>6.0650028179043778E-3</v>
      </c>
      <c r="M25" s="52">
        <f>IFERROR(_xll.qlIndexFixing(ONIndex3M,I25,TRUE,_xll.ohTrigger(RecalcTrigger,Trigger3M)),NA())</f>
        <v>5.5885208958095234E-3</v>
      </c>
      <c r="N25" s="52">
        <f>IFERROR(_xll.qlIndexFixing(Index6M,$H25,TRUE,_xll.ohTrigger(RecalcTrigger,Trigger6M)),NA())</f>
        <v>8.5253519116261726E-3</v>
      </c>
      <c r="O25" s="52">
        <f>IFERROR(_xll.qlIndexFixing(ONIndex6M,I25,TRUE,_xll.ohTrigger(RecalcTrigger,Trigger6M)),NA())</f>
        <v>6.5509481113057433E-3</v>
      </c>
      <c r="P25" s="52">
        <f>IFERROR(_xll.qlIndexFixing(Index1Y,$H25,TRUE,_xll.ohTrigger(RecalcTrigger,Trigger1Y)),NA())</f>
        <v>1.1556951695349101E-2</v>
      </c>
      <c r="Q25" s="52">
        <f>IFERROR(_xll.qlIndexFixing(ONIndex1Y,I25,TRUE,_xll.ohTrigger(RecalcTrigger,Trigger1Y)),NA())</f>
        <v>8.8895573892955326E-3</v>
      </c>
    </row>
    <row r="26" spans="2:17" x14ac:dyDescent="0.2">
      <c r="B26" s="46" t="s">
        <v>20</v>
      </c>
      <c r="D26" s="49">
        <f>_xll.qlCalendarAdvance(LocalCalendar,$D25,B26,"f",FALSE)</f>
        <v>42390</v>
      </c>
      <c r="E26" s="49">
        <f>_xll.qlInterestRateIndexValueDate(IndexON,D26)</f>
        <v>42390</v>
      </c>
      <c r="F26" s="52">
        <f>IFERROR(_xll.qlIndexFixing(IndexON,D26,TRUE,_xll.ohTrigger(RecalcTrigger,TriggerON)),NA())</f>
        <v>3.5359356579522938E-3</v>
      </c>
      <c r="H26" s="49">
        <f>_xll.qlCalendarAdvance(IborCalendar,$H25,B26,"f",FALSE)</f>
        <v>42390</v>
      </c>
      <c r="I26" s="49">
        <f>_xll.qlInterestRateIndexValueDate(Index1M,$H26)</f>
        <v>42394</v>
      </c>
      <c r="J26" s="52">
        <f>IFERROR(_xll.qlIndexFixing(Index1M,$H26,TRUE,_xll.ohTrigger(RecalcTrigger,Trigger1M)),NA())</f>
        <v>4.3040135817029234E-3</v>
      </c>
      <c r="K26" s="52">
        <f>IFERROR(_xll.qlIndexFixing(ONIndex1M,I26,TRUE,_xll.ohTrigger(RecalcTrigger,Trigger1M)),NA())</f>
        <v>4.1426127053512118E-3</v>
      </c>
      <c r="L26" s="52">
        <f>IFERROR(_xll.qlIndexFixing(Index3M,H26,TRUE,_xll.ohTrigger(RecalcTrigger,Trigger3M)),NA())</f>
        <v>6.1092213644105171E-3</v>
      </c>
      <c r="M26" s="52">
        <f>IFERROR(_xll.qlIndexFixing(ONIndex3M,I26,TRUE,_xll.ohTrigger(RecalcTrigger,Trigger3M)),NA())</f>
        <v>5.5825191818836828E-3</v>
      </c>
      <c r="N26" s="52">
        <f>IFERROR(_xll.qlIndexFixing(Index6M,$H26,TRUE,_xll.ohTrigger(RecalcTrigger,Trigger6M)),NA())</f>
        <v>8.5693963341726652E-3</v>
      </c>
      <c r="O26" s="52">
        <f>IFERROR(_xll.qlIndexFixing(ONIndex6M,I26,TRUE,_xll.ohTrigger(RecalcTrigger,Trigger6M)),NA())</f>
        <v>6.6060173333948313E-3</v>
      </c>
      <c r="P26" s="52">
        <f>IFERROR(_xll.qlIndexFixing(Index1Y,$H26,TRUE,_xll.ohTrigger(RecalcTrigger,Trigger1Y)),NA())</f>
        <v>1.1587094852056491E-2</v>
      </c>
      <c r="Q26" s="52">
        <f>IFERROR(_xll.qlIndexFixing(ONIndex1Y,I26,TRUE,_xll.ohTrigger(RecalcTrigger,Trigger1Y)),NA())</f>
        <v>8.8856275566229215E-3</v>
      </c>
    </row>
    <row r="27" spans="2:17" x14ac:dyDescent="0.2">
      <c r="B27" s="46" t="s">
        <v>20</v>
      </c>
      <c r="D27" s="49">
        <f>_xll.qlCalendarAdvance(LocalCalendar,$D26,B27,"f",FALSE)</f>
        <v>42391</v>
      </c>
      <c r="E27" s="49">
        <f>_xll.qlInterestRateIndexValueDate(IndexON,D27)</f>
        <v>42391</v>
      </c>
      <c r="F27" s="52">
        <f>IFERROR(_xll.qlIndexFixing(IndexON,D27,TRUE,_xll.ohTrigger(RecalcTrigger,TriggerON)),NA())</f>
        <v>3.5234358404245825E-3</v>
      </c>
      <c r="H27" s="49">
        <f>_xll.qlCalendarAdvance(IborCalendar,$H26,B27,"f",FALSE)</f>
        <v>42391</v>
      </c>
      <c r="I27" s="49">
        <f>_xll.qlInterestRateIndexValueDate(Index1M,$H27)</f>
        <v>42395</v>
      </c>
      <c r="J27" s="52">
        <f>IFERROR(_xll.qlIndexFixing(Index1M,$H27,TRUE,_xll.ohTrigger(RecalcTrigger,Trigger1M)),NA())</f>
        <v>4.3157372771135223E-3</v>
      </c>
      <c r="K27" s="52">
        <f>IFERROR(_xll.qlIndexFixing(ONIndex1M,I27,TRUE,_xll.ohTrigger(RecalcTrigger,Trigger1M)),NA())</f>
        <v>4.1514891161575918E-3</v>
      </c>
      <c r="L27" s="52">
        <f>IFERROR(_xll.qlIndexFixing(Index3M,H27,TRUE,_xll.ohTrigger(RecalcTrigger,Trigger3M)),NA())</f>
        <v>6.1241472394396408E-3</v>
      </c>
      <c r="M27" s="52">
        <f>IFERROR(_xll.qlIndexFixing(ONIndex3M,I27,TRUE,_xll.ohTrigger(RecalcTrigger,Trigger3M)),NA())</f>
        <v>5.5800830533847545E-3</v>
      </c>
      <c r="N27" s="52">
        <f>IFERROR(_xll.qlIndexFixing(Index6M,$H27,TRUE,_xll.ohTrigger(RecalcTrigger,Trigger6M)),NA())</f>
        <v>8.5834613679529551E-3</v>
      </c>
      <c r="O27" s="52">
        <f>IFERROR(_xll.qlIndexFixing(ONIndex6M,I27,TRUE,_xll.ohTrigger(RecalcTrigger,Trigger6M)),NA())</f>
        <v>6.6330897421096324E-3</v>
      </c>
      <c r="P27" s="52">
        <f>IFERROR(_xll.qlIndexFixing(Index1Y,$H27,TRUE,_xll.ohTrigger(RecalcTrigger,Trigger1Y)),NA())</f>
        <v>1.1598289718316283E-2</v>
      </c>
      <c r="Q27" s="52">
        <f>IFERROR(_xll.qlIndexFixing(ONIndex1Y,I27,TRUE,_xll.ohTrigger(RecalcTrigger,Trigger1Y)),NA())</f>
        <v>8.8842194366822724E-3</v>
      </c>
    </row>
    <row r="28" spans="2:17" x14ac:dyDescent="0.2">
      <c r="B28" s="46" t="s">
        <v>20</v>
      </c>
      <c r="D28" s="49">
        <f>_xll.qlCalendarAdvance(LocalCalendar,$D27,B28,"f",FALSE)</f>
        <v>42394</v>
      </c>
      <c r="E28" s="49">
        <f>_xll.qlInterestRateIndexValueDate(IndexON,D28)</f>
        <v>42394</v>
      </c>
      <c r="F28" s="52">
        <f>IFERROR(_xll.qlIndexFixing(IndexON,D28,TRUE,_xll.ohTrigger(RecalcTrigger,TriggerON)),NA())</f>
        <v>3.5122549854893492E-3</v>
      </c>
      <c r="H28" s="49">
        <f>_xll.qlCalendarAdvance(IborCalendar,$H27,B28,"f",FALSE)</f>
        <v>42394</v>
      </c>
      <c r="I28" s="49">
        <f>_xll.qlInterestRateIndexValueDate(Index1M,$H28)</f>
        <v>42396</v>
      </c>
      <c r="J28" s="52">
        <f>IFERROR(_xll.qlIndexFixing(Index1M,$H28,TRUE,_xll.ohTrigger(RecalcTrigger,Trigger1M)),NA())</f>
        <v>4.3408170923826947E-3</v>
      </c>
      <c r="K28" s="52">
        <f>IFERROR(_xll.qlIndexFixing(ONIndex1M,I28,TRUE,_xll.ohTrigger(RecalcTrigger,Trigger1M)),NA())</f>
        <v>4.1605550652690226E-3</v>
      </c>
      <c r="L28" s="52">
        <f>IFERROR(_xll.qlIndexFixing(Index3M,H28,TRUE,_xll.ohTrigger(RecalcTrigger,Trigger3M)),NA())</f>
        <v>6.1391657818800913E-3</v>
      </c>
      <c r="M28" s="52">
        <f>IFERROR(_xll.qlIndexFixing(ONIndex3M,I28,TRUE,_xll.ohTrigger(RecalcTrigger,Trigger3M)),NA())</f>
        <v>5.5779597361826916E-3</v>
      </c>
      <c r="N28" s="52">
        <f>IFERROR(_xll.qlIndexFixing(Index6M,$H28,TRUE,_xll.ohTrigger(RecalcTrigger,Trigger6M)),NA())</f>
        <v>8.5972451815985937E-3</v>
      </c>
      <c r="O28" s="52">
        <f>IFERROR(_xll.qlIndexFixing(ONIndex6M,I28,TRUE,_xll.ohTrigger(RecalcTrigger,Trigger6M)),NA())</f>
        <v>6.659849068064716E-3</v>
      </c>
      <c r="P28" s="52">
        <f>IFERROR(_xll.qlIndexFixing(Index1Y,$H28,TRUE,_xll.ohTrigger(RecalcTrigger,Trigger1Y)),NA())</f>
        <v>1.1609251795908607E-2</v>
      </c>
      <c r="Q28" s="52">
        <f>IFERROR(_xll.qlIndexFixing(ONIndex1Y,I28,TRUE,_xll.ohTrigger(RecalcTrigger,Trigger1Y)),NA())</f>
        <v>8.8830795438621379E-3</v>
      </c>
    </row>
    <row r="29" spans="2:17" x14ac:dyDescent="0.2">
      <c r="B29" s="46" t="s">
        <v>20</v>
      </c>
      <c r="D29" s="49">
        <f>_xll.qlCalendarAdvance(LocalCalendar,$D28,B29,"f",FALSE)</f>
        <v>42395</v>
      </c>
      <c r="E29" s="49">
        <f>_xll.qlInterestRateIndexValueDate(IndexON,D29)</f>
        <v>42395</v>
      </c>
      <c r="F29" s="52">
        <f>IFERROR(_xll.qlIndexFixing(IndexON,D29,TRUE,_xll.ohTrigger(RecalcTrigger,TriggerON)),NA())</f>
        <v>3.5073757658210525E-3</v>
      </c>
      <c r="H29" s="49">
        <f>_xll.qlCalendarAdvance(IborCalendar,$H28,B29,"f",FALSE)</f>
        <v>42395</v>
      </c>
      <c r="I29" s="49">
        <f>_xll.qlInterestRateIndexValueDate(Index1M,$H29)</f>
        <v>42397</v>
      </c>
      <c r="J29" s="52">
        <f>IFERROR(_xll.qlIndexFixing(Index1M,$H29,TRUE,_xll.ohTrigger(RecalcTrigger,Trigger1M)),NA())</f>
        <v>4.346400048961252E-3</v>
      </c>
      <c r="K29" s="52">
        <f>IFERROR(_xll.qlIndexFixing(ONIndex1M,I29,TRUE,_xll.ohTrigger(RecalcTrigger,Trigger1M)),NA())</f>
        <v>4.1698105526055684E-3</v>
      </c>
      <c r="L29" s="52">
        <f>IFERROR(_xll.qlIndexFixing(Index3M,H29,TRUE,_xll.ohTrigger(RecalcTrigger,Trigger3M)),NA())</f>
        <v>6.1542766843250222E-3</v>
      </c>
      <c r="M29" s="52">
        <f>IFERROR(_xll.qlIndexFixing(ONIndex3M,I29,TRUE,_xll.ohTrigger(RecalcTrigger,Trigger3M)),NA())</f>
        <v>5.5761492304373661E-3</v>
      </c>
      <c r="N29" s="52">
        <f>IFERROR(_xll.qlIndexFixing(Index6M,$H29,TRUE,_xll.ohTrigger(RecalcTrigger,Trigger6M)),NA())</f>
        <v>8.610763976024477E-3</v>
      </c>
      <c r="O29" s="52">
        <f>IFERROR(_xll.qlIndexFixing(ONIndex6M,I29,TRUE,_xll.ohTrigger(RecalcTrigger,Trigger6M)),NA())</f>
        <v>6.6862953113400181E-3</v>
      </c>
      <c r="P29" s="52">
        <f>IFERROR(_xll.qlIndexFixing(Index1Y,$H29,TRUE,_xll.ohTrigger(RecalcTrigger,Trigger1Y)),NA())</f>
        <v>1.1626463516614552E-2</v>
      </c>
      <c r="Q29" s="52">
        <f>IFERROR(_xll.qlIndexFixing(ONIndex1Y,I29,TRUE,_xll.ohTrigger(RecalcTrigger,Trigger1Y)),NA())</f>
        <v>8.8822078780026459E-3</v>
      </c>
    </row>
    <row r="30" spans="2:17" x14ac:dyDescent="0.2">
      <c r="B30" s="46" t="s">
        <v>20</v>
      </c>
      <c r="D30" s="49">
        <f>_xll.qlCalendarAdvance(LocalCalendar,$D29,B30,"f",FALSE)</f>
        <v>42396</v>
      </c>
      <c r="E30" s="49">
        <f>_xll.qlInterestRateIndexValueDate(IndexON,D30)</f>
        <v>42396</v>
      </c>
      <c r="F30" s="52">
        <f>IFERROR(_xll.qlIndexFixing(IndexON,D30,TRUE,_xll.ohTrigger(RecalcTrigger,TriggerON)),NA())</f>
        <v>3.5029129255637059E-3</v>
      </c>
      <c r="H30" s="49">
        <f>_xll.qlCalendarAdvance(IborCalendar,$H29,B30,"f",FALSE)</f>
        <v>42396</v>
      </c>
      <c r="I30" s="49">
        <f>_xll.qlInterestRateIndexValueDate(Index1M,$H30)</f>
        <v>42398</v>
      </c>
      <c r="J30" s="52">
        <f>IFERROR(_xll.qlIndexFixing(Index1M,$H30,TRUE,_xll.ohTrigger(RecalcTrigger,Trigger1M)),NA())</f>
        <v>4.3520460754169705E-3</v>
      </c>
      <c r="K30" s="52">
        <f>IFERROR(_xll.qlIndexFixing(ONIndex1M,I30,TRUE,_xll.ohTrigger(RecalcTrigger,Trigger1M)),NA())</f>
        <v>4.1890020642654235E-3</v>
      </c>
      <c r="L30" s="52">
        <f>IFERROR(_xll.qlIndexFixing(Index3M,H30,TRUE,_xll.ohTrigger(RecalcTrigger,Trigger3M)),NA())</f>
        <v>6.1694796393675843E-3</v>
      </c>
      <c r="M30" s="52">
        <f>IFERROR(_xll.qlIndexFixing(ONIndex3M,I30,TRUE,_xll.ohTrigger(RecalcTrigger,Trigger3M)),NA())</f>
        <v>5.5736572146969365E-3</v>
      </c>
      <c r="N30" s="52">
        <f>IFERROR(_xll.qlIndexFixing(Index6M,$H30,TRUE,_xll.ohTrigger(RecalcTrigger,Trigger6M)),NA())</f>
        <v>8.6240339526967042E-3</v>
      </c>
      <c r="O30" s="52">
        <f>IFERROR(_xll.qlIndexFixing(ONIndex6M,I30,TRUE,_xll.ohTrigger(RecalcTrigger,Trigger6M)),NA())</f>
        <v>6.7382703068741279E-3</v>
      </c>
      <c r="P30" s="52">
        <f>IFERROR(_xll.qlIndexFixing(Index1Y,$H30,TRUE,_xll.ohTrigger(RecalcTrigger,Trigger1Y)),NA())</f>
        <v>1.163658184725095E-2</v>
      </c>
      <c r="Q30" s="52">
        <f>IFERROR(_xll.qlIndexFixing(ONIndex1Y,I30,TRUE,_xll.ohTrigger(RecalcTrigger,Trigger1Y)),NA())</f>
        <v>8.8815777453898903E-3</v>
      </c>
    </row>
    <row r="31" spans="2:17" x14ac:dyDescent="0.2">
      <c r="B31" s="46" t="s">
        <v>20</v>
      </c>
      <c r="D31" s="49">
        <f>_xll.qlCalendarAdvance(LocalCalendar,$D30,B31,"f",FALSE)</f>
        <v>42397</v>
      </c>
      <c r="E31" s="49">
        <f>_xll.qlInterestRateIndexValueDate(IndexON,D31)</f>
        <v>42397</v>
      </c>
      <c r="F31" s="52">
        <f>IFERROR(_xll.qlIndexFixing(IndexON,D31,TRUE,_xll.ohTrigger(RecalcTrigger,TriggerON)),NA())</f>
        <v>3.4988664646373735E-3</v>
      </c>
      <c r="H31" s="49">
        <f>_xll.qlCalendarAdvance(IborCalendar,$H30,B31,"f",FALSE)</f>
        <v>42397</v>
      </c>
      <c r="I31" s="49">
        <f>_xll.qlInterestRateIndexValueDate(Index1M,$H31)</f>
        <v>42401</v>
      </c>
      <c r="J31" s="52">
        <f>IFERROR(_xll.qlIndexFixing(Index1M,$H31,TRUE,_xll.ohTrigger(RecalcTrigger,Trigger1M)),NA())</f>
        <v>4.3761988122743411E-3</v>
      </c>
      <c r="K31" s="52">
        <f>IFERROR(_xll.qlIndexFixing(ONIndex1M,I31,TRUE,_xll.ohTrigger(RecalcTrigger,Trigger1M)),NA())</f>
        <v>4.2087278848423892E-3</v>
      </c>
      <c r="L31" s="52">
        <f>IFERROR(_xll.qlIndexFixing(Index3M,H31,TRUE,_xll.ohTrigger(RecalcTrigger,Trigger3M)),NA())</f>
        <v>6.2241363380349567E-3</v>
      </c>
      <c r="M31" s="52">
        <f>IFERROR(_xll.qlIndexFixing(ONIndex3M,I31,TRUE,_xll.ohTrigger(RecalcTrigger,Trigger3M)),NA())</f>
        <v>5.572035321064206E-3</v>
      </c>
      <c r="N31" s="52">
        <f>IFERROR(_xll.qlIndexFixing(Index6M,$H31,TRUE,_xll.ohTrigger(RecalcTrigger,Trigger6M)),NA())</f>
        <v>8.6625129987051158E-3</v>
      </c>
      <c r="O31" s="52">
        <f>IFERROR(_xll.qlIndexFixing(ONIndex6M,I31,TRUE,_xll.ohTrigger(RecalcTrigger,Trigger6M)),NA())</f>
        <v>6.7889494557249463E-3</v>
      </c>
      <c r="P31" s="52">
        <f>IFERROR(_xll.qlIndexFixing(Index1Y,$H31,TRUE,_xll.ohTrigger(RecalcTrigger,Trigger1Y)),NA())</f>
        <v>1.166107712605007E-2</v>
      </c>
      <c r="Q31" s="52">
        <f>IFERROR(_xll.qlIndexFixing(ONIndex1Y,I31,TRUE,_xll.ohTrigger(RecalcTrigger,Trigger1Y)),NA())</f>
        <v>8.8814034852102708E-3</v>
      </c>
    </row>
    <row r="32" spans="2:17" x14ac:dyDescent="0.2">
      <c r="B32" s="46" t="s">
        <v>20</v>
      </c>
      <c r="D32" s="49">
        <f>_xll.qlCalendarAdvance(LocalCalendar,$D31,B32,"f",FALSE)</f>
        <v>42398</v>
      </c>
      <c r="E32" s="49">
        <f>_xll.qlInterestRateIndexValueDate(IndexON,D32)</f>
        <v>42398</v>
      </c>
      <c r="F32" s="52">
        <f>IFERROR(_xll.qlIndexFixing(IndexON,D32,TRUE,_xll.ohTrigger(RecalcTrigger,TriggerON)),NA())</f>
        <v>3.4921953495370417E-3</v>
      </c>
      <c r="H32" s="49">
        <f>_xll.qlCalendarAdvance(IborCalendar,$H31,B32,"f",FALSE)</f>
        <v>42398</v>
      </c>
      <c r="I32" s="49">
        <f>_xll.qlInterestRateIndexValueDate(Index1M,$H32)</f>
        <v>42402</v>
      </c>
      <c r="J32" s="52">
        <f>IFERROR(_xll.qlIndexFixing(Index1M,$H32,TRUE,_xll.ohTrigger(RecalcTrigger,Trigger1M)),NA())</f>
        <v>4.389059912216612E-3</v>
      </c>
      <c r="K32" s="52">
        <f>IFERROR(_xll.qlIndexFixing(ONIndex1M,I32,TRUE,_xll.ohTrigger(RecalcTrigger,Trigger1M)),NA())</f>
        <v>4.2189310637041899E-3</v>
      </c>
      <c r="L32" s="52">
        <f>IFERROR(_xll.qlIndexFixing(Index3M,H32,TRUE,_xll.ohTrigger(RecalcTrigger,Trigger3M)),NA())</f>
        <v>6.2312058374457309E-3</v>
      </c>
      <c r="M32" s="52">
        <f>IFERROR(_xll.qlIndexFixing(ONIndex3M,I32,TRUE,_xll.ohTrigger(RecalcTrigger,Trigger3M)),NA())</f>
        <v>5.5717888722828235E-3</v>
      </c>
      <c r="N32" s="52">
        <f>IFERROR(_xll.qlIndexFixing(Index6M,$H32,TRUE,_xll.ohTrigger(RecalcTrigger,Trigger6M)),NA())</f>
        <v>8.6749497293583493E-3</v>
      </c>
      <c r="O32" s="52">
        <f>IFERROR(_xll.qlIndexFixing(ONIndex6M,I32,TRUE,_xll.ohTrigger(RecalcTrigger,Trigger6M)),NA())</f>
        <v>6.8138302842424281E-3</v>
      </c>
      <c r="P32" s="52">
        <f>IFERROR(_xll.qlIndexFixing(Index1Y,$H32,TRUE,_xll.ohTrigger(RecalcTrigger,Trigger1Y)),NA())</f>
        <v>1.1670946545162634E-2</v>
      </c>
      <c r="Q32" s="52">
        <f>IFERROR(_xll.qlIndexFixing(ONIndex1Y,I32,TRUE,_xll.ohTrigger(RecalcTrigger,Trigger1Y)),NA())</f>
        <v>8.8818729545536712E-3</v>
      </c>
    </row>
    <row r="33" spans="2:17" x14ac:dyDescent="0.2">
      <c r="B33" s="46" t="s">
        <v>20</v>
      </c>
      <c r="D33" s="49">
        <f>_xll.qlCalendarAdvance(LocalCalendar,$D32,B33,"f",FALSE)</f>
        <v>42401</v>
      </c>
      <c r="E33" s="49">
        <f>_xll.qlInterestRateIndexValueDate(IndexON,D33)</f>
        <v>42401</v>
      </c>
      <c r="F33" s="52">
        <f>IFERROR(_xll.qlIndexFixing(IndexON,D33,TRUE,_xll.ohTrigger(RecalcTrigger,TriggerON)),NA())</f>
        <v>3.486844414162249E-3</v>
      </c>
      <c r="H33" s="49">
        <f>_xll.qlCalendarAdvance(IborCalendar,$H32,B33,"f",FALSE)</f>
        <v>42401</v>
      </c>
      <c r="I33" s="49">
        <f>_xll.qlInterestRateIndexValueDate(Index1M,$H33)</f>
        <v>42403</v>
      </c>
      <c r="J33" s="52">
        <f>IFERROR(_xll.qlIndexFixing(Index1M,$H33,TRUE,_xll.ohTrigger(RecalcTrigger,Trigger1M)),NA())</f>
        <v>4.4021106285146031E-3</v>
      </c>
      <c r="K33" s="52">
        <f>IFERROR(_xll.qlIndexFixing(ONIndex1M,I33,TRUE,_xll.ohTrigger(RecalcTrigger,Trigger1M)),NA())</f>
        <v>4.2293237808710415E-3</v>
      </c>
      <c r="L33" s="52">
        <f>IFERROR(_xll.qlIndexFixing(Index3M,H33,TRUE,_xll.ohTrigger(RecalcTrigger,Trigger3M)),NA())</f>
        <v>6.2384361391449872E-3</v>
      </c>
      <c r="M33" s="52">
        <f>IFERROR(_xll.qlIndexFixing(ONIndex3M,I33,TRUE,_xll.ohTrigger(RecalcTrigger,Trigger3M)),NA())</f>
        <v>5.5718552347183703E-3</v>
      </c>
      <c r="N33" s="52">
        <f>IFERROR(_xll.qlIndexFixing(Index6M,$H33,TRUE,_xll.ohTrigger(RecalcTrigger,Trigger6M)),NA())</f>
        <v>8.6872186571792919E-3</v>
      </c>
      <c r="O33" s="52">
        <f>IFERROR(_xll.qlIndexFixing(ONIndex6M,I33,TRUE,_xll.ohTrigger(RecalcTrigger,Trigger6M)),NA())</f>
        <v>6.8383980296804481E-3</v>
      </c>
      <c r="P33" s="52">
        <f>IFERROR(_xll.qlIndexFixing(Index1Y,$H33,TRUE,_xll.ohTrigger(RecalcTrigger,Trigger1Y)),NA())</f>
        <v>1.1680684540032123E-2</v>
      </c>
      <c r="Q33" s="52">
        <f>IFERROR(_xll.qlIndexFixing(ONIndex1Y,I33,TRUE,_xll.ohTrigger(RecalcTrigger,Trigger1Y)),NA())</f>
        <v>8.8826106510175862E-3</v>
      </c>
    </row>
    <row r="34" spans="2:17" x14ac:dyDescent="0.2">
      <c r="B34" s="46" t="s">
        <v>20</v>
      </c>
      <c r="D34" s="49">
        <f>_xll.qlCalendarAdvance(LocalCalendar,$D33,B34,"f",FALSE)</f>
        <v>42402</v>
      </c>
      <c r="E34" s="49">
        <f>_xll.qlInterestRateIndexValueDate(IndexON,D34)</f>
        <v>42402</v>
      </c>
      <c r="F34" s="52">
        <f>IFERROR(_xll.qlIndexFixing(IndexON,D34,TRUE,_xll.ohTrigger(RecalcTrigger,TriggerON)),NA())</f>
        <v>3.4848798498110511E-3</v>
      </c>
      <c r="H34" s="49">
        <f>_xll.qlCalendarAdvance(IborCalendar,$H33,B34,"f",FALSE)</f>
        <v>42402</v>
      </c>
      <c r="I34" s="49">
        <f>_xll.qlInterestRateIndexValueDate(Index1M,$H34)</f>
        <v>42404</v>
      </c>
      <c r="J34" s="52">
        <f>IFERROR(_xll.qlIndexFixing(Index1M,$H34,TRUE,_xll.ohTrigger(RecalcTrigger,Trigger1M)),NA())</f>
        <v>4.4153509617719704E-3</v>
      </c>
      <c r="K34" s="52">
        <f>IFERROR(_xll.qlIndexFixing(ONIndex1M,I34,TRUE,_xll.ohTrigger(RecalcTrigger,Trigger1M)),NA())</f>
        <v>4.2399060364228802E-3</v>
      </c>
      <c r="L34" s="52">
        <f>IFERROR(_xll.qlIndexFixing(Index3M,H34,TRUE,_xll.ohTrigger(RecalcTrigger,Trigger3M)),NA())</f>
        <v>6.254267747117126E-3</v>
      </c>
      <c r="M34" s="52">
        <f>IFERROR(_xll.qlIndexFixing(ONIndex3M,I34,TRUE,_xll.ohTrigger(RecalcTrigger,Trigger3M)),NA())</f>
        <v>5.5722344086106546E-3</v>
      </c>
      <c r="N34" s="52">
        <f>IFERROR(_xll.qlIndexFixing(Index6M,$H34,TRUE,_xll.ohTrigger(RecalcTrigger,Trigger6M)),NA())</f>
        <v>8.6993359865499588E-3</v>
      </c>
      <c r="O34" s="52">
        <f>IFERROR(_xll.qlIndexFixing(ONIndex6M,I34,TRUE,_xll.ohTrigger(RecalcTrigger,Trigger6M)),NA())</f>
        <v>6.8626526918791342E-3</v>
      </c>
      <c r="P34" s="52">
        <f>IFERROR(_xll.qlIndexFixing(Index1Y,$H34,TRUE,_xll.ohTrigger(RecalcTrigger,Trigger1Y)),NA())</f>
        <v>1.1694476943275614E-2</v>
      </c>
      <c r="Q34" s="52">
        <f>IFERROR(_xll.qlIndexFixing(ONIndex1Y,I34,TRUE,_xll.ohTrigger(RecalcTrigger,Trigger1Y)),NA())</f>
        <v>8.8836165744421436E-3</v>
      </c>
    </row>
    <row r="35" spans="2:17" x14ac:dyDescent="0.2">
      <c r="B35" s="46" t="s">
        <v>20</v>
      </c>
      <c r="D35" s="49">
        <f>_xll.qlCalendarAdvance(LocalCalendar,$D34,B35,"f",FALSE)</f>
        <v>42403</v>
      </c>
      <c r="E35" s="49">
        <f>_xll.qlInterestRateIndexValueDate(IndexON,D35)</f>
        <v>42403</v>
      </c>
      <c r="F35" s="52">
        <f>IFERROR(_xll.qlIndexFixing(IndexON,D35,TRUE,_xll.ohTrigger(RecalcTrigger,TriggerON)),NA())</f>
        <v>3.4833316647109314E-3</v>
      </c>
      <c r="H35" s="49">
        <f>_xll.qlCalendarAdvance(IborCalendar,$H34,B35,"f",FALSE)</f>
        <v>42403</v>
      </c>
      <c r="I35" s="49">
        <f>_xll.qlInterestRateIndexValueDate(Index1M,$H35)</f>
        <v>42405</v>
      </c>
      <c r="J35" s="52">
        <f>IFERROR(_xll.qlIndexFixing(Index1M,$H35,TRUE,_xll.ohTrigger(RecalcTrigger,Trigger1M)),NA())</f>
        <v>4.4434033364299146E-3</v>
      </c>
      <c r="K35" s="52">
        <f>IFERROR(_xll.qlIndexFixing(ONIndex1M,I35,TRUE,_xll.ohTrigger(RecalcTrigger,Trigger1M)),NA())</f>
        <v>4.2617527924804222E-3</v>
      </c>
      <c r="L35" s="52">
        <f>IFERROR(_xll.qlIndexFixing(Index3M,H35,TRUE,_xll.ohTrigger(RecalcTrigger,Trigger3M)),NA())</f>
        <v>6.270187083102563E-3</v>
      </c>
      <c r="M35" s="52">
        <f>IFERROR(_xll.qlIndexFixing(ONIndex3M,I35,TRUE,_xll.ohTrigger(RecalcTrigger,Trigger3M)),NA())</f>
        <v>5.5741217665872256E-3</v>
      </c>
      <c r="N35" s="52">
        <f>IFERROR(_xll.qlIndexFixing(Index6M,$H35,TRUE,_xll.ohTrigger(RecalcTrigger,Trigger6M)),NA())</f>
        <v>8.7113179222871786E-3</v>
      </c>
      <c r="O35" s="52">
        <f>IFERROR(_xll.qlIndexFixing(ONIndex6M,I35,TRUE,_xll.ohTrigger(RecalcTrigger,Trigger6M)),NA())</f>
        <v>6.9102510437790698E-3</v>
      </c>
      <c r="P35" s="52">
        <f>IFERROR(_xll.qlIndexFixing(Index1Y,$H35,TRUE,_xll.ohTrigger(RecalcTrigger,Trigger1Y)),NA())</f>
        <v>1.1701847200232646E-2</v>
      </c>
      <c r="Q35" s="52">
        <f>IFERROR(_xll.qlIndexFixing(ONIndex1Y,I35,TRUE,_xll.ohTrigger(RecalcTrigger,Trigger1Y)),NA())</f>
        <v>8.8867418752602845E-3</v>
      </c>
    </row>
    <row r="36" spans="2:17" x14ac:dyDescent="0.2">
      <c r="B36" s="46" t="s">
        <v>20</v>
      </c>
      <c r="D36" s="49">
        <f>_xll.qlCalendarAdvance(LocalCalendar,$D35,B36,"f",FALSE)</f>
        <v>42404</v>
      </c>
      <c r="E36" s="49">
        <f>_xll.qlInterestRateIndexValueDate(IndexON,D36)</f>
        <v>42404</v>
      </c>
      <c r="F36" s="52">
        <f>IFERROR(_xll.qlIndexFixing(IndexON,D36,TRUE,_xll.ohTrigger(RecalcTrigger,TriggerON)),NA())</f>
        <v>3.4821998588618897E-3</v>
      </c>
      <c r="H36" s="49">
        <f>_xll.qlCalendarAdvance(IborCalendar,$H35,B36,"f",FALSE)</f>
        <v>42404</v>
      </c>
      <c r="I36" s="49">
        <f>_xll.qlInterestRateIndexValueDate(Index1M,$H36)</f>
        <v>42408</v>
      </c>
      <c r="J36" s="52">
        <f>IFERROR(_xll.qlIndexFixing(Index1M,$H36,TRUE,_xll.ohTrigger(RecalcTrigger,Trigger1M)),NA())</f>
        <v>4.4702084766116259E-3</v>
      </c>
      <c r="K36" s="52">
        <f>IFERROR(_xll.qlIndexFixing(ONIndex1M,I36,TRUE,_xll.ohTrigger(RecalcTrigger,Trigger1M)),NA())</f>
        <v>4.2841304425600413E-3</v>
      </c>
      <c r="L36" s="52">
        <f>IFERROR(_xll.qlIndexFixing(Index3M,H36,TRUE,_xll.ohTrigger(RecalcTrigger,Trigger3M)),NA())</f>
        <v>6.3265044544004402E-3</v>
      </c>
      <c r="M36" s="52">
        <f>IFERROR(_xll.qlIndexFixing(ONIndex3M,I36,TRUE,_xll.ohTrigger(RecalcTrigger,Trigger3M)),NA())</f>
        <v>5.5768792179478055E-3</v>
      </c>
      <c r="N36" s="52">
        <f>IFERROR(_xll.qlIndexFixing(Index6M,$H36,TRUE,_xll.ohTrigger(RecalcTrigger,Trigger6M)),NA())</f>
        <v>8.7466134221001381E-3</v>
      </c>
      <c r="O36" s="52">
        <f>IFERROR(_xll.qlIndexFixing(ONIndex6M,I36,TRUE,_xll.ohTrigger(RecalcTrigger,Trigger6M)),NA())</f>
        <v>6.9565405074811792E-3</v>
      </c>
      <c r="P36" s="52">
        <f>IFERROR(_xll.qlIndexFixing(Index1Y,$H36,TRUE,_xll.ohTrigger(RecalcTrigger,Trigger1Y)),NA())</f>
        <v>1.1727910087339399E-2</v>
      </c>
      <c r="Q36" s="52">
        <f>IFERROR(_xll.qlIndexFixing(ONIndex1Y,I36,TRUE,_xll.ohTrigger(RecalcTrigger,Trigger1Y)),NA())</f>
        <v>8.8903225388659024E-3</v>
      </c>
    </row>
    <row r="37" spans="2:17" x14ac:dyDescent="0.2">
      <c r="B37" s="46" t="s">
        <v>20</v>
      </c>
      <c r="D37" s="49">
        <f>_xll.qlCalendarAdvance(LocalCalendar,$D36,B37,"f",FALSE)</f>
        <v>42405</v>
      </c>
      <c r="E37" s="49">
        <f>_xll.qlInterestRateIndexValueDate(IndexON,D37)</f>
        <v>42405</v>
      </c>
      <c r="F37" s="52">
        <f>IFERROR(_xll.qlIndexFixing(IndexON,D37,TRUE,_xll.ohTrigger(RecalcTrigger,TriggerON)),NA())</f>
        <v>3.4813578438708248E-3</v>
      </c>
      <c r="H37" s="49">
        <f>_xll.qlCalendarAdvance(IborCalendar,$H36,B37,"f",FALSE)</f>
        <v>42405</v>
      </c>
      <c r="I37" s="49">
        <f>_xll.qlInterestRateIndexValueDate(Index1M,$H37)</f>
        <v>42409</v>
      </c>
      <c r="J37" s="52">
        <f>IFERROR(_xll.qlIndexFixing(Index1M,$H37,TRUE,_xll.ohTrigger(RecalcTrigger,Trigger1M)),NA())</f>
        <v>4.4843969039191573E-3</v>
      </c>
      <c r="K37" s="52">
        <f>IFERROR(_xll.qlIndexFixing(ONIndex1M,I37,TRUE,_xll.ohTrigger(RecalcTrigger,Trigger1M)),NA())</f>
        <v>4.2956603900368151E-3</v>
      </c>
      <c r="L37" s="52">
        <f>IFERROR(_xll.qlIndexFixing(Index3M,H37,TRUE,_xll.ohTrigger(RecalcTrigger,Trigger3M)),NA())</f>
        <v>6.3347354902090203E-3</v>
      </c>
      <c r="M37" s="52">
        <f>IFERROR(_xll.qlIndexFixing(ONIndex3M,I37,TRUE,_xll.ohTrigger(RecalcTrigger,Trigger3M)),NA())</f>
        <v>5.5788224486441607E-3</v>
      </c>
      <c r="N37" s="52">
        <f>IFERROR(_xll.qlIndexFixing(Index6M,$H37,TRUE,_xll.ohTrigger(RecalcTrigger,Trigger6M)),NA())</f>
        <v>8.7582158397267931E-3</v>
      </c>
      <c r="O37" s="52">
        <f>IFERROR(_xll.qlIndexFixing(ONIndex6M,I37,TRUE,_xll.ohTrigger(RecalcTrigger,Trigger6M)),NA())</f>
        <v>6.9792297526838354E-3</v>
      </c>
      <c r="P37" s="52">
        <f>IFERROR(_xll.qlIndexFixing(Index1Y,$H37,TRUE,_xll.ohTrigger(RecalcTrigger,Trigger1Y)),NA())</f>
        <v>1.1737163706859878E-2</v>
      </c>
      <c r="Q37" s="52">
        <f>IFERROR(_xll.qlIndexFixing(ONIndex1Y,I37,TRUE,_xll.ohTrigger(RecalcTrigger,Trigger1Y)),NA())</f>
        <v>8.8926695975732883E-3</v>
      </c>
    </row>
    <row r="38" spans="2:17" x14ac:dyDescent="0.2">
      <c r="B38" s="46" t="s">
        <v>20</v>
      </c>
      <c r="D38" s="49">
        <f>_xll.qlCalendarAdvance(LocalCalendar,$D37,B38,"f",FALSE)</f>
        <v>42408</v>
      </c>
      <c r="E38" s="49">
        <f>_xll.qlInterestRateIndexValueDate(IndexON,D38)</f>
        <v>42408</v>
      </c>
      <c r="F38" s="52">
        <f>IFERROR(_xll.qlIndexFixing(IndexON,D38,TRUE,_xll.ohTrigger(RecalcTrigger,TriggerON)),NA())</f>
        <v>3.4818364283761838E-3</v>
      </c>
      <c r="H38" s="49">
        <f>_xll.qlCalendarAdvance(IborCalendar,$H37,B38,"f",FALSE)</f>
        <v>42408</v>
      </c>
      <c r="I38" s="49">
        <f>_xll.qlInterestRateIndexValueDate(Index1M,$H38)</f>
        <v>42410</v>
      </c>
      <c r="J38" s="52">
        <f>IFERROR(_xll.qlIndexFixing(Index1M,$H38,TRUE,_xll.ohTrigger(RecalcTrigger,Trigger1M)),NA())</f>
        <v>4.4987749519513282E-3</v>
      </c>
      <c r="K38" s="52">
        <f>IFERROR(_xll.qlIndexFixing(ONIndex1M,I38,TRUE,_xll.ohTrigger(RecalcTrigger,Trigger1M)),NA())</f>
        <v>4.3073798761383841E-3</v>
      </c>
      <c r="L38" s="52">
        <f>IFERROR(_xll.qlIndexFixing(Index3M,H38,TRUE,_xll.ohTrigger(RecalcTrigger,Trigger3M)),NA())</f>
        <v>6.3510888035445134E-3</v>
      </c>
      <c r="M38" s="52">
        <f>IFERROR(_xll.qlIndexFixing(ONIndex3M,I38,TRUE,_xll.ohTrigger(RecalcTrigger,Trigger3M)),NA())</f>
        <v>5.5810784908771893E-3</v>
      </c>
      <c r="N38" s="52">
        <f>IFERROR(_xll.qlIndexFixing(Index6M,$H38,TRUE,_xll.ohTrigger(RecalcTrigger,Trigger6M)),NA())</f>
        <v>8.769763893923645E-3</v>
      </c>
      <c r="O38" s="52">
        <f>IFERROR(_xll.qlIndexFixing(ONIndex6M,I38,TRUE,_xll.ohTrigger(RecalcTrigger,Trigger6M)),NA())</f>
        <v>7.0016059144073495E-3</v>
      </c>
      <c r="P38" s="52">
        <f>IFERROR(_xll.qlIndexFixing(Index1Y,$H38,TRUE,_xll.ohTrigger(RecalcTrigger,Trigger1Y)),NA())</f>
        <v>1.1746387297506544E-2</v>
      </c>
      <c r="Q38" s="52">
        <f>IFERROR(_xll.qlIndexFixing(ONIndex1Y,I38,TRUE,_xll.ohTrigger(RecalcTrigger,Trigger1Y)),NA())</f>
        <v>8.8952848833212528E-3</v>
      </c>
    </row>
    <row r="39" spans="2:17" x14ac:dyDescent="0.2">
      <c r="B39" s="46" t="s">
        <v>20</v>
      </c>
      <c r="D39" s="49">
        <f>_xll.qlCalendarAdvance(LocalCalendar,$D38,B39,"f",FALSE)</f>
        <v>42409</v>
      </c>
      <c r="E39" s="49">
        <f>_xll.qlInterestRateIndexValueDate(IndexON,D39)</f>
        <v>42409</v>
      </c>
      <c r="F39" s="52">
        <f>IFERROR(_xll.qlIndexFixing(IndexON,D39,TRUE,_xll.ohTrigger(RecalcTrigger,TriggerON)),NA())</f>
        <v>3.4827865188624685E-3</v>
      </c>
      <c r="H39" s="49">
        <f>_xll.qlCalendarAdvance(IborCalendar,$H38,B39,"f",FALSE)</f>
        <v>42409</v>
      </c>
      <c r="I39" s="49">
        <f>_xll.qlInterestRateIndexValueDate(Index1M,$H39)</f>
        <v>42411</v>
      </c>
      <c r="J39" s="52">
        <f>IFERROR(_xll.qlIndexFixing(Index1M,$H39,TRUE,_xll.ohTrigger(RecalcTrigger,Trigger1M)),NA())</f>
        <v>4.5133426213669215E-3</v>
      </c>
      <c r="K39" s="52">
        <f>IFERROR(_xll.qlIndexFixing(ONIndex1M,I39,TRUE,_xll.ohTrigger(RecalcTrigger,Trigger1M)),NA())</f>
        <v>4.3192889007048763E-3</v>
      </c>
      <c r="L39" s="52">
        <f>IFERROR(_xll.qlIndexFixing(Index3M,H39,TRUE,_xll.ohTrigger(RecalcTrigger,Trigger3M)),NA())</f>
        <v>6.3675279798118822E-3</v>
      </c>
      <c r="M39" s="52">
        <f>IFERROR(_xll.qlIndexFixing(ONIndex3M,I39,TRUE,_xll.ohTrigger(RecalcTrigger,Trigger3M)),NA())</f>
        <v>5.5836473444870194E-3</v>
      </c>
      <c r="N39" s="52">
        <f>IFERROR(_xll.qlIndexFixing(Index6M,$H39,TRUE,_xll.ohTrigger(RecalcTrigger,Trigger6M)),NA())</f>
        <v>8.7812737919029729E-3</v>
      </c>
      <c r="O39" s="52">
        <f>IFERROR(_xll.qlIndexFixing(ONIndex6M,I39,TRUE,_xll.ohTrigger(RecalcTrigger,Trigger6M)),NA())</f>
        <v>7.0236689924918494E-3</v>
      </c>
      <c r="P39" s="52">
        <f>IFERROR(_xll.qlIndexFixing(Index1Y,$H39,TRUE,_xll.ohTrigger(RecalcTrigger,Trigger1Y)),NA())</f>
        <v>1.1758981277347565E-2</v>
      </c>
      <c r="Q39" s="52">
        <f>IFERROR(_xll.qlIndexFixing(ONIndex1Y,I39,TRUE,_xll.ohTrigger(RecalcTrigger,Trigger1Y)),NA())</f>
        <v>8.8981683961897318E-3</v>
      </c>
    </row>
    <row r="40" spans="2:17" x14ac:dyDescent="0.2">
      <c r="B40" s="46" t="s">
        <v>20</v>
      </c>
      <c r="D40" s="49">
        <f>_xll.qlCalendarAdvance(LocalCalendar,$D39,B40,"f",FALSE)</f>
        <v>42410</v>
      </c>
      <c r="E40" s="49">
        <f>_xll.qlInterestRateIndexValueDate(IndexON,D40)</f>
        <v>42410</v>
      </c>
      <c r="F40" s="52">
        <f>IFERROR(_xll.qlIndexFixing(IndexON,D40,TRUE,_xll.ohTrigger(RecalcTrigger,TriggerON)),NA())</f>
        <v>3.4841529886797673E-3</v>
      </c>
      <c r="H40" s="49">
        <f>_xll.qlCalendarAdvance(IborCalendar,$H39,B40,"f",FALSE)</f>
        <v>42410</v>
      </c>
      <c r="I40" s="49">
        <f>_xll.qlInterestRateIndexValueDate(Index1M,$H40)</f>
        <v>42412</v>
      </c>
      <c r="J40" s="52">
        <f>IFERROR(_xll.qlIndexFixing(Index1M,$H40,TRUE,_xll.ohTrigger(RecalcTrigger,Trigger1M)),NA())</f>
        <v>4.5440522017520428E-3</v>
      </c>
      <c r="K40" s="52">
        <f>IFERROR(_xll.qlIndexFixing(ONIndex1M,I40,TRUE,_xll.ohTrigger(RecalcTrigger,Trigger1M)),NA())</f>
        <v>4.3500879990965302E-3</v>
      </c>
      <c r="L40" s="52">
        <f>IFERROR(_xll.qlIndexFixing(Index3M,H40,TRUE,_xll.ohTrigger(RecalcTrigger,Trigger3M)),NA())</f>
        <v>6.3840527081664433E-3</v>
      </c>
      <c r="M40" s="52">
        <f>IFERROR(_xll.qlIndexFixing(ONIndex3M,I40,TRUE,_xll.ohTrigger(RecalcTrigger,Trigger3M)),NA())</f>
        <v>5.5917638132840786E-3</v>
      </c>
      <c r="N40" s="52">
        <f>IFERROR(_xll.qlIndexFixing(Index6M,$H40,TRUE,_xll.ohTrigger(RecalcTrigger,Trigger6M)),NA())</f>
        <v>8.7927617412556468E-3</v>
      </c>
      <c r="O40" s="52">
        <f>IFERROR(_xll.qlIndexFixing(ONIndex6M,I40,TRUE,_xll.ohTrigger(RecalcTrigger,Trigger6M)),NA())</f>
        <v>7.0774699693854082E-3</v>
      </c>
      <c r="P40" s="52">
        <f>IFERROR(_xll.qlIndexFixing(Index1Y,$H40,TRUE,_xll.ohTrigger(RecalcTrigger,Trigger1Y)),NA())</f>
        <v>1.1766485574008069E-2</v>
      </c>
      <c r="Q40" s="52">
        <f>IFERROR(_xll.qlIndexFixing(ONIndex1Y,I40,TRUE,_xll.ohTrigger(RecalcTrigger,Trigger1Y)),NA())</f>
        <v>8.9070488593545605E-3</v>
      </c>
    </row>
    <row r="41" spans="2:17" x14ac:dyDescent="0.2">
      <c r="B41" s="46" t="s">
        <v>20</v>
      </c>
      <c r="D41" s="49">
        <f>_xll.qlCalendarAdvance(LocalCalendar,$D40,B41,"f",FALSE)</f>
        <v>42411</v>
      </c>
      <c r="E41" s="49">
        <f>_xll.qlInterestRateIndexValueDate(IndexON,D41)</f>
        <v>42411</v>
      </c>
      <c r="F41" s="52">
        <f>IFERROR(_xll.qlIndexFixing(IndexON,D41,TRUE,_xll.ohTrigger(RecalcTrigger,TriggerON)),NA())</f>
        <v>3.4859358377481442E-3</v>
      </c>
      <c r="H41" s="49">
        <f>_xll.qlCalendarAdvance(IborCalendar,$H40,B41,"f",FALSE)</f>
        <v>42411</v>
      </c>
      <c r="I41" s="49">
        <f>_xll.qlInterestRateIndexValueDate(Index1M,$H41)</f>
        <v>42416</v>
      </c>
      <c r="J41" s="52">
        <f>IFERROR(_xll.qlIndexFixing(Index1M,$H41,TRUE,_xll.ohTrigger(RecalcTrigger,Trigger1M)),NA())</f>
        <v>4.5890253128545479E-3</v>
      </c>
      <c r="K41" s="52">
        <f>IFERROR(_xll.qlIndexFixing(ONIndex1M,I41,TRUE,_xll.ohTrigger(RecalcTrigger,Trigger1M)),NA())</f>
        <v>4.3816771013105438E-3</v>
      </c>
      <c r="L41" s="52">
        <f>IFERROR(_xll.qlIndexFixing(Index3M,H41,TRUE,_xll.ohTrigger(RecalcTrigger,Trigger3M)),NA())</f>
        <v>6.4510009255682732E-3</v>
      </c>
      <c r="M41" s="52">
        <f>IFERROR(_xll.qlIndexFixing(ONIndex3M,I41,TRUE,_xll.ohTrigger(RecalcTrigger,Trigger3M)),NA())</f>
        <v>5.6011837835878708E-3</v>
      </c>
      <c r="N41" s="52">
        <f>IFERROR(_xll.qlIndexFixing(Index6M,$H41,TRUE,_xll.ohTrigger(RecalcTrigger,Trigger6M)),NA())</f>
        <v>8.8388182173637034E-3</v>
      </c>
      <c r="O41" s="52">
        <f>IFERROR(_xll.qlIndexFixing(ONIndex6M,I41,TRUE,_xll.ohTrigger(RecalcTrigger,Trigger6M)),NA())</f>
        <v>7.1292881264106711E-3</v>
      </c>
      <c r="P41" s="52">
        <f>IFERROR(_xll.qlIndexFixing(Index1Y,$H41,TRUE,_xll.ohTrigger(RecalcTrigger,Trigger1Y)),NA())</f>
        <v>1.1801909560354857E-2</v>
      </c>
      <c r="Q41" s="52">
        <f>IFERROR(_xll.qlIndexFixing(ONIndex1Y,I41,TRUE,_xll.ohTrigger(RecalcTrigger,Trigger1Y)),NA())</f>
        <v>8.9166093667802926E-3</v>
      </c>
    </row>
    <row r="42" spans="2:17" x14ac:dyDescent="0.2">
      <c r="B42" s="46" t="s">
        <v>20</v>
      </c>
      <c r="D42" s="49">
        <f>_xll.qlCalendarAdvance(LocalCalendar,$D41,B42,"f",FALSE)</f>
        <v>42412</v>
      </c>
      <c r="E42" s="49">
        <f>_xll.qlInterestRateIndexValueDate(IndexON,D42)</f>
        <v>42412</v>
      </c>
      <c r="F42" s="52">
        <f>IFERROR(_xll.qlIndexFixing(IndexON,D42,TRUE,_xll.ohTrigger(RecalcTrigger,TriggerON)),NA())</f>
        <v>3.4925256797402326E-3</v>
      </c>
      <c r="H42" s="49">
        <f>_xll.qlCalendarAdvance(IborCalendar,$H41,B42,"f",FALSE)</f>
        <v>42412</v>
      </c>
      <c r="I42" s="49">
        <f>_xll.qlInterestRateIndexValueDate(Index1M,$H42)</f>
        <v>42416</v>
      </c>
      <c r="J42" s="52">
        <f>IFERROR(_xll.qlIndexFixing(Index1M,$H42,TRUE,_xll.ohTrigger(RecalcTrigger,Trigger1M)),NA())</f>
        <v>4.5890253128545479E-3</v>
      </c>
      <c r="K42" s="52">
        <f>IFERROR(_xll.qlIndexFixing(ONIndex1M,I42,TRUE,_xll.ohTrigger(RecalcTrigger,Trigger1M)),NA())</f>
        <v>4.3816771013105438E-3</v>
      </c>
      <c r="L42" s="52">
        <f>IFERROR(_xll.qlIndexFixing(Index3M,H42,TRUE,_xll.ohTrigger(RecalcTrigger,Trigger3M)),NA())</f>
        <v>6.4510009255682732E-3</v>
      </c>
      <c r="M42" s="52">
        <f>IFERROR(_xll.qlIndexFixing(ONIndex3M,I42,TRUE,_xll.ohTrigger(RecalcTrigger,Trigger3M)),NA())</f>
        <v>5.6011837835878708E-3</v>
      </c>
      <c r="N42" s="52">
        <f>IFERROR(_xll.qlIndexFixing(Index6M,$H42,TRUE,_xll.ohTrigger(RecalcTrigger,Trigger6M)),NA())</f>
        <v>8.8388182173637034E-3</v>
      </c>
      <c r="O42" s="52">
        <f>IFERROR(_xll.qlIndexFixing(ONIndex6M,I42,TRUE,_xll.ohTrigger(RecalcTrigger,Trigger6M)),NA())</f>
        <v>7.1292881264106711E-3</v>
      </c>
      <c r="P42" s="52">
        <f>IFERROR(_xll.qlIndexFixing(Index1Y,$H42,TRUE,_xll.ohTrigger(RecalcTrigger,Trigger1Y)),NA())</f>
        <v>1.1801909560354857E-2</v>
      </c>
      <c r="Q42" s="52">
        <f>IFERROR(_xll.qlIndexFixing(ONIndex1Y,I42,TRUE,_xll.ohTrigger(RecalcTrigger,Trigger1Y)),NA())</f>
        <v>8.9166093667802926E-3</v>
      </c>
    </row>
    <row r="43" spans="2:17" x14ac:dyDescent="0.2">
      <c r="B43" s="46" t="s">
        <v>20</v>
      </c>
      <c r="D43" s="49">
        <f>_xll.qlCalendarAdvance(LocalCalendar,$D42,B43,"f",FALSE)</f>
        <v>42416</v>
      </c>
      <c r="E43" s="49">
        <f>_xll.qlInterestRateIndexValueDate(IndexON,D43)</f>
        <v>42416</v>
      </c>
      <c r="F43" s="52">
        <f>IFERROR(_xll.qlIndexFixing(IndexON,D43,TRUE,_xll.ohTrigger(RecalcTrigger,TriggerON)),NA())</f>
        <v>3.5010957727354963E-3</v>
      </c>
      <c r="H43" s="49">
        <f>_xll.qlCalendarAdvance(IborCalendar,$H42,B43,"f",FALSE)</f>
        <v>42415</v>
      </c>
      <c r="I43" s="49">
        <f>_xll.qlInterestRateIndexValueDate(Index1M,$H43)</f>
        <v>42417</v>
      </c>
      <c r="J43" s="52">
        <f>IFERROR(_xll.qlIndexFixing(Index1M,$H43,TRUE,_xll.ohTrigger(RecalcTrigger,Trigger1M)),NA())</f>
        <v>4.6047307248902576E-3</v>
      </c>
      <c r="K43" s="52">
        <f>IFERROR(_xll.qlIndexFixing(ONIndex1M,I43,TRUE,_xll.ohTrigger(RecalcTrigger,Trigger1M)),NA())</f>
        <v>4.3947233572261268E-3</v>
      </c>
      <c r="L43" s="52">
        <f>IFERROR(_xll.qlIndexFixing(Index3M,H43,TRUE,_xll.ohTrigger(RecalcTrigger,Trigger3M)),NA())</f>
        <v>6.4679487516956513E-3</v>
      </c>
      <c r="M43" s="52">
        <f>IFERROR(_xll.qlIndexFixing(ONIndex3M,I43,TRUE,_xll.ohTrigger(RecalcTrigger,Trigger3M)),NA())</f>
        <v>5.6056295056983174E-3</v>
      </c>
      <c r="N43" s="52">
        <f>IFERROR(_xll.qlIndexFixing(Index6M,$H43,TRUE,_xll.ohTrigger(RecalcTrigger,Trigger6M)),NA())</f>
        <v>8.8504395505952654E-3</v>
      </c>
      <c r="O43" s="52">
        <f>IFERROR(_xll.qlIndexFixing(ONIndex6M,I43,TRUE,_xll.ohTrigger(RecalcTrigger,Trigger6M)),NA())</f>
        <v>7.1494727014620452E-3</v>
      </c>
      <c r="P43" s="52">
        <f>IFERROR(_xll.qlIndexFixing(Index1Y,$H43,TRUE,_xll.ohTrigger(RecalcTrigger,Trigger1Y)),NA())</f>
        <v>1.1811328622870378E-2</v>
      </c>
      <c r="Q43" s="52">
        <f>IFERROR(_xll.qlIndexFixing(ONIndex1Y,I43,TRUE,_xll.ohTrigger(RecalcTrigger,Trigger1Y)),NA())</f>
        <v>8.9211022422919228E-3</v>
      </c>
    </row>
    <row r="44" spans="2:17" x14ac:dyDescent="0.2">
      <c r="B44" s="46" t="s">
        <v>20</v>
      </c>
      <c r="D44" s="49">
        <f>_xll.qlCalendarAdvance(LocalCalendar,$D43,B44,"f",FALSE)</f>
        <v>42417</v>
      </c>
      <c r="E44" s="49">
        <f>_xll.qlInterestRateIndexValueDate(IndexON,D44)</f>
        <v>42417</v>
      </c>
      <c r="F44" s="52">
        <f>IFERROR(_xll.qlIndexFixing(IndexON,D44,TRUE,_xll.ohTrigger(RecalcTrigger,TriggerON)),NA())</f>
        <v>3.5053768977100219E-3</v>
      </c>
      <c r="H44" s="49">
        <f>_xll.qlCalendarAdvance(IborCalendar,$H43,B44,"f",FALSE)</f>
        <v>42416</v>
      </c>
      <c r="I44" s="49">
        <f>_xll.qlInterestRateIndexValueDate(Index1M,$H44)</f>
        <v>42418</v>
      </c>
      <c r="J44" s="52">
        <f>IFERROR(_xll.qlIndexFixing(Index1M,$H44,TRUE,_xll.ohTrigger(RecalcTrigger,Trigger1M)),NA())</f>
        <v>4.6206257631606828E-3</v>
      </c>
      <c r="K44" s="52">
        <f>IFERROR(_xll.qlIndexFixing(ONIndex1M,I44,TRUE,_xll.ohTrigger(RecalcTrigger,Trigger1M)),NA())</f>
        <v>4.407959151686569E-3</v>
      </c>
      <c r="L44" s="52">
        <f>IFERROR(_xll.qlIndexFixing(Index3M,H44,TRUE,_xll.ohTrigger(RecalcTrigger,Trigger3M)),NA())</f>
        <v>6.4849802648447863E-3</v>
      </c>
      <c r="M44" s="52">
        <f>IFERROR(_xll.qlIndexFixing(ONIndex3M,I44,TRUE,_xll.ohTrigger(RecalcTrigger,Trigger3M)),NA())</f>
        <v>5.6103880393454375E-3</v>
      </c>
      <c r="N44" s="52">
        <f>IFERROR(_xll.qlIndexFixing(Index6M,$H44,TRUE,_xll.ohTrigger(RecalcTrigger,Trigger6M)),NA())</f>
        <v>8.8621361886498627E-3</v>
      </c>
      <c r="O44" s="52">
        <f>IFERROR(_xll.qlIndexFixing(ONIndex6M,I44,TRUE,_xll.ohTrigger(RecalcTrigger,Trigger6M)),NA())</f>
        <v>7.1693441925546608E-3</v>
      </c>
      <c r="P44" s="52">
        <f>IFERROR(_xll.qlIndexFixing(Index1Y,$H44,TRUE,_xll.ohTrigger(RecalcTrigger,Trigger1Y)),NA())</f>
        <v>1.182715330228087E-2</v>
      </c>
      <c r="Q44" s="52">
        <f>IFERROR(_xll.qlIndexFixing(ONIndex1Y,I44,TRUE,_xll.ohTrigger(RecalcTrigger,Trigger1Y)),NA())</f>
        <v>8.9258633448441316E-3</v>
      </c>
    </row>
    <row r="45" spans="2:17" x14ac:dyDescent="0.2">
      <c r="B45" s="46" t="s">
        <v>20</v>
      </c>
      <c r="D45" s="49">
        <f>_xll.qlCalendarAdvance(LocalCalendar,$D44,B45,"f",FALSE)</f>
        <v>42418</v>
      </c>
      <c r="E45" s="49">
        <f>_xll.qlInterestRateIndexValueDate(IndexON,D45)</f>
        <v>42418</v>
      </c>
      <c r="F45" s="52">
        <f>IFERROR(_xll.qlIndexFixing(IndexON,D45,TRUE,_xll.ohTrigger(RecalcTrigger,TriggerON)),NA())</f>
        <v>3.5100744020155616E-3</v>
      </c>
      <c r="H45" s="49">
        <f>_xll.qlCalendarAdvance(IborCalendar,$H44,B45,"f",FALSE)</f>
        <v>42417</v>
      </c>
      <c r="I45" s="49">
        <f>_xll.qlInterestRateIndexValueDate(Index1M,$H45)</f>
        <v>42419</v>
      </c>
      <c r="J45" s="52">
        <f>IFERROR(_xll.qlIndexFixing(Index1M,$H45,TRUE,_xll.ohTrigger(RecalcTrigger,Trigger1M)),NA())</f>
        <v>4.6539929128650284E-3</v>
      </c>
      <c r="K45" s="52">
        <f>IFERROR(_xll.qlIndexFixing(ONIndex1M,I45,TRUE,_xll.ohTrigger(RecalcTrigger,Trigger1M)),NA())</f>
        <v>4.4351171744239082E-3</v>
      </c>
      <c r="L45" s="52">
        <f>IFERROR(_xll.qlIndexFixing(Index3M,H45,TRUE,_xll.ohTrigger(RecalcTrigger,Trigger3M)),NA())</f>
        <v>6.5020951541727712E-3</v>
      </c>
      <c r="M45" s="52">
        <f>IFERROR(_xll.qlIndexFixing(ONIndex3M,I45,TRUE,_xll.ohTrigger(RecalcTrigger,Trigger3M)),NA())</f>
        <v>5.6210355759578334E-3</v>
      </c>
      <c r="N45" s="52">
        <f>IFERROR(_xll.qlIndexFixing(Index6M,$H45,TRUE,_xll.ohTrigger(RecalcTrigger,Trigger6M)),NA())</f>
        <v>8.8739243417720725E-3</v>
      </c>
      <c r="O45" s="52">
        <f>IFERROR(_xll.qlIndexFixing(ONIndex6M,I45,TRUE,_xll.ohTrigger(RecalcTrigger,Trigger6M)),NA())</f>
        <v>7.2081878836449675E-3</v>
      </c>
      <c r="P45" s="52">
        <f>IFERROR(_xll.qlIndexFixing(Index1Y,$H45,TRUE,_xll.ohTrigger(RecalcTrigger,Trigger1Y)),NA())</f>
        <v>1.1834743810976905E-2</v>
      </c>
      <c r="Q45" s="52">
        <f>IFERROR(_xll.qlIndexFixing(ONIndex1Y,I45,TRUE,_xll.ohTrigger(RecalcTrigger,Trigger1Y)),NA())</f>
        <v>8.9365014675202303E-3</v>
      </c>
    </row>
    <row r="46" spans="2:17" x14ac:dyDescent="0.2">
      <c r="B46" s="46" t="s">
        <v>20</v>
      </c>
      <c r="D46" s="49">
        <f>_xll.qlCalendarAdvance(LocalCalendar,$D45,B46,"f",FALSE)</f>
        <v>42419</v>
      </c>
      <c r="E46" s="49">
        <f>_xll.qlInterestRateIndexValueDate(IndexON,D46)</f>
        <v>42419</v>
      </c>
      <c r="F46" s="52">
        <f>IFERROR(_xll.qlIndexFixing(IndexON,D46,TRUE,_xll.ohTrigger(RecalcTrigger,TriggerON)),NA())</f>
        <v>3.5208917765316983E-3</v>
      </c>
      <c r="H46" s="49">
        <f>_xll.qlCalendarAdvance(IborCalendar,$H45,B46,"f",FALSE)</f>
        <v>42418</v>
      </c>
      <c r="I46" s="49">
        <f>_xll.qlInterestRateIndexValueDate(Index1M,$H46)</f>
        <v>42422</v>
      </c>
      <c r="J46" s="52">
        <f>IFERROR(_xll.qlIndexFixing(Index1M,$H46,TRUE,_xll.ohTrigger(RecalcTrigger,Trigger1M)),NA())</f>
        <v>4.6861007914866804E-3</v>
      </c>
      <c r="K46" s="52">
        <f>IFERROR(_xll.qlIndexFixing(ONIndex1M,I46,TRUE,_xll.ohTrigger(RecalcTrigger,Trigger1M)),NA())</f>
        <v>4.4627977161759702E-3</v>
      </c>
      <c r="L46" s="52">
        <f>IFERROR(_xll.qlIndexFixing(Index3M,H46,TRUE,_xll.ohTrigger(RecalcTrigger,Trigger3M)),NA())</f>
        <v>6.5611671074107371E-3</v>
      </c>
      <c r="M46" s="52">
        <f>IFERROR(_xll.qlIndexFixing(ONIndex3M,I46,TRUE,_xll.ohTrigger(RecalcTrigger,Trigger3M)),NA())</f>
        <v>5.6326949787610658E-3</v>
      </c>
      <c r="N46" s="52">
        <f>IFERROR(_xll.qlIndexFixing(Index6M,$H46,TRUE,_xll.ohTrigger(RecalcTrigger,Trigger6M)),NA())</f>
        <v>8.9099999999989465E-3</v>
      </c>
      <c r="O46" s="52">
        <f>IFERROR(_xll.qlIndexFixing(ONIndex6M,I46,TRUE,_xll.ohTrigger(RecalcTrigger,Trigger6M)),NA())</f>
        <v>7.2459395588442277E-3</v>
      </c>
      <c r="P46" s="52">
        <f>IFERROR(_xll.qlIndexFixing(Index1Y,$H46,TRUE,_xll.ohTrigger(RecalcTrigger,Trigger1Y)),NA())</f>
        <v>1.1860000000226563E-2</v>
      </c>
      <c r="Q46" s="52">
        <f>IFERROR(_xll.qlIndexFixing(ONIndex1Y,I46,TRUE,_xll.ohTrigger(RecalcTrigger,Trigger1Y)),NA())</f>
        <v>8.9477566453766144E-3</v>
      </c>
    </row>
    <row r="47" spans="2:17" x14ac:dyDescent="0.2">
      <c r="B47" s="46" t="s">
        <v>20</v>
      </c>
      <c r="D47" s="49">
        <f>_xll.qlCalendarAdvance(LocalCalendar,$D46,B47,"f",FALSE)</f>
        <v>42422</v>
      </c>
      <c r="E47" s="49">
        <f>_xll.qlInterestRateIndexValueDate(IndexON,D47)</f>
        <v>42422</v>
      </c>
      <c r="F47" s="52">
        <f>IFERROR(_xll.qlIndexFixing(IndexON,D47,TRUE,_xll.ohTrigger(RecalcTrigger,TriggerON)),NA())</f>
        <v>3.5331607020072653E-3</v>
      </c>
      <c r="H47" s="49">
        <f>_xll.qlCalendarAdvance(IborCalendar,$H46,B47,"f",FALSE)</f>
        <v>42419</v>
      </c>
      <c r="I47" s="49">
        <f>_xll.qlInterestRateIndexValueDate(Index1M,$H47)</f>
        <v>42423</v>
      </c>
      <c r="J47" s="52">
        <f>IFERROR(_xll.qlIndexFixing(Index1M,$H47,TRUE,_xll.ohTrigger(RecalcTrigger,Trigger1M)),NA())</f>
        <v>4.7029341592484527E-3</v>
      </c>
      <c r="K47" s="52">
        <f>IFERROR(_xll.qlIndexFixing(ONIndex1M,I47,TRUE,_xll.ohTrigger(RecalcTrigger,Trigger1M)),NA())</f>
        <v>4.4769812040801327E-3</v>
      </c>
      <c r="L47" s="52">
        <f>IFERROR(_xll.qlIndexFixing(Index3M,H47,TRUE,_xll.ohTrigger(RecalcTrigger,Trigger3M)),NA())</f>
        <v>6.5713806461102919E-3</v>
      </c>
      <c r="M47" s="52">
        <f>IFERROR(_xll.qlIndexFixing(ONIndex3M,I47,TRUE,_xll.ohTrigger(RecalcTrigger,Trigger3M)),NA())</f>
        <v>5.6398857106110256E-3</v>
      </c>
      <c r="N47" s="52">
        <f>IFERROR(_xll.qlIndexFixing(Index6M,$H47,TRUE,_xll.ohTrigger(RecalcTrigger,Trigger6M)),NA())</f>
        <v>8.9223130253727519E-3</v>
      </c>
      <c r="O47" s="52">
        <f>IFERROR(_xll.qlIndexFixing(ONIndex6M,I47,TRUE,_xll.ohTrigger(RecalcTrigger,Trigger6M)),NA())</f>
        <v>7.2656870875764668E-3</v>
      </c>
      <c r="P47" s="52">
        <f>IFERROR(_xll.qlIndexFixing(Index1Y,$H47,TRUE,_xll.ohTrigger(RecalcTrigger,Trigger1Y)),NA())</f>
        <v>1.1870136981413917E-2</v>
      </c>
      <c r="Q47" s="52">
        <f>IFERROR(_xll.qlIndexFixing(ONIndex1Y,I47,TRUE,_xll.ohTrigger(RecalcTrigger,Trigger1Y)),NA())</f>
        <v>8.9548585965637528E-3</v>
      </c>
    </row>
    <row r="48" spans="2:17" x14ac:dyDescent="0.2">
      <c r="B48" s="46" t="s">
        <v>20</v>
      </c>
      <c r="D48" s="49">
        <f>_xll.qlCalendarAdvance(LocalCalendar,$D47,B48,"f",FALSE)</f>
        <v>42423</v>
      </c>
      <c r="E48" s="49">
        <f>_xll.qlInterestRateIndexValueDate(IndexON,D48)</f>
        <v>42423</v>
      </c>
      <c r="F48" s="52">
        <f>IFERROR(_xll.qlIndexFixing(IndexON,D48,TRUE,_xll.ohTrigger(RecalcTrigger,TriggerON)),NA())</f>
        <v>3.5407350368465984E-3</v>
      </c>
      <c r="H48" s="49">
        <f>_xll.qlCalendarAdvance(IborCalendar,$H47,B48,"f",FALSE)</f>
        <v>42422</v>
      </c>
      <c r="I48" s="49">
        <f>_xll.qlInterestRateIndexValueDate(Index1M,$H48)</f>
        <v>42424</v>
      </c>
      <c r="J48" s="52">
        <f>IFERROR(_xll.qlIndexFixing(Index1M,$H48,TRUE,_xll.ohTrigger(RecalcTrigger,Trigger1M)),NA())</f>
        <v>4.7199403357733871E-3</v>
      </c>
      <c r="K48" s="52">
        <f>IFERROR(_xll.qlIndexFixing(ONIndex1M,I48,TRUE,_xll.ohTrigger(RecalcTrigger,Trigger1M)),NA())</f>
        <v>4.4913542306890264E-3</v>
      </c>
      <c r="L48" s="52">
        <f>IFERROR(_xll.qlIndexFixing(Index3M,H48,TRUE,_xll.ohTrigger(RecalcTrigger,Trigger3M)),NA())</f>
        <v>6.588896481625639E-3</v>
      </c>
      <c r="M48" s="52">
        <f>IFERROR(_xll.qlIndexFixing(ONIndex3M,I48,TRUE,_xll.ohTrigger(RecalcTrigger,Trigger3M)),NA())</f>
        <v>5.6482573948368753E-3</v>
      </c>
      <c r="N48" s="52">
        <f>IFERROR(_xll.qlIndexFixing(Index6M,$H48,TRUE,_xll.ohTrigger(RecalcTrigger,Trigger6M)),NA())</f>
        <v>8.9347788318183078E-3</v>
      </c>
      <c r="O48" s="52">
        <f>IFERROR(_xll.qlIndexFixing(ONIndex6M,I48,TRUE,_xll.ohTrigger(RecalcTrigger,Trigger6M)),NA())</f>
        <v>7.2865629908225316E-3</v>
      </c>
      <c r="P48" s="52">
        <f>IFERROR(_xll.qlIndexFixing(Index1Y,$H48,TRUE,_xll.ohTrigger(RecalcTrigger,Trigger1Y)),NA())</f>
        <v>1.1880419502090803E-2</v>
      </c>
      <c r="Q48" s="52">
        <f>IFERROR(_xll.qlIndexFixing(ONIndex1Y,I48,TRUE,_xll.ohTrigger(RecalcTrigger,Trigger1Y)),NA())</f>
        <v>8.9632284876639545E-3</v>
      </c>
    </row>
    <row r="49" spans="2:17" x14ac:dyDescent="0.2">
      <c r="B49" s="46" t="s">
        <v>20</v>
      </c>
      <c r="D49" s="49">
        <f>_xll.qlCalendarAdvance(LocalCalendar,$D48,B49,"f",FALSE)</f>
        <v>42424</v>
      </c>
      <c r="E49" s="49">
        <f>_xll.qlInterestRateIndexValueDate(IndexON,D49)</f>
        <v>42424</v>
      </c>
      <c r="F49" s="52">
        <f>IFERROR(_xll.qlIndexFixing(IndexON,D49,TRUE,_xll.ohTrigger(RecalcTrigger,TriggerON)),NA())</f>
        <v>3.5495206847357963E-3</v>
      </c>
      <c r="H49" s="49">
        <f>_xll.qlCalendarAdvance(IborCalendar,$H48,B49,"f",FALSE)</f>
        <v>42423</v>
      </c>
      <c r="I49" s="49">
        <f>_xll.qlInterestRateIndexValueDate(Index1M,$H49)</f>
        <v>42425</v>
      </c>
      <c r="J49" s="52">
        <f>IFERROR(_xll.qlIndexFixing(Index1M,$H49,TRUE,_xll.ohTrigger(RecalcTrigger,Trigger1M)),NA())</f>
        <v>4.7736695393323977E-3</v>
      </c>
      <c r="K49" s="52">
        <f>IFERROR(_xll.qlIndexFixing(ONIndex1M,I49,TRUE,_xll.ohTrigger(RecalcTrigger,Trigger1M)),NA())</f>
        <v>4.5059167961625235E-3</v>
      </c>
      <c r="L49" s="52">
        <f>IFERROR(_xll.qlIndexFixing(Index3M,H49,TRUE,_xll.ohTrigger(RecalcTrigger,Trigger3M)),NA())</f>
        <v>6.6064745045766315E-3</v>
      </c>
      <c r="M49" s="52">
        <f>IFERROR(_xll.qlIndexFixing(ONIndex3M,I49,TRUE,_xll.ohTrigger(RecalcTrigger,Trigger3M)),NA())</f>
        <v>5.6578100314386148E-3</v>
      </c>
      <c r="N49" s="52">
        <f>IFERROR(_xll.qlIndexFixing(Index6M,$H49,TRUE,_xll.ohTrigger(RecalcTrigger,Trigger6M)),NA())</f>
        <v>8.9473938402943737E-3</v>
      </c>
      <c r="O49" s="52">
        <f>IFERROR(_xll.qlIndexFixing(ONIndex6M,I49,TRUE,_xll.ohTrigger(RecalcTrigger,Trigger6M)),NA())</f>
        <v>7.3085672686623582E-3</v>
      </c>
      <c r="P49" s="52">
        <f>IFERROR(_xll.qlIndexFixing(Index1Y,$H49,TRUE,_xll.ohTrigger(RecalcTrigger,Trigger1Y)),NA())</f>
        <v>1.1896781812567786E-2</v>
      </c>
      <c r="Q49" s="52">
        <f>IFERROR(_xll.qlIndexFixing(ONIndex1Y,I49,TRUE,_xll.ohTrigger(RecalcTrigger,Trigger1Y)),NA())</f>
        <v>8.9728663189170277E-3</v>
      </c>
    </row>
    <row r="50" spans="2:17" x14ac:dyDescent="0.2">
      <c r="B50" s="46" t="s">
        <v>20</v>
      </c>
      <c r="D50" s="49">
        <f>_xll.qlCalendarAdvance(LocalCalendar,$D49,B50,"f",FALSE)</f>
        <v>42425</v>
      </c>
      <c r="E50" s="49">
        <f>_xll.qlInterestRateIndexValueDate(IndexON,D50)</f>
        <v>42425</v>
      </c>
      <c r="F50" s="52">
        <f>IFERROR(_xll.qlIndexFixing(IndexON,D50,TRUE,_xll.ohTrigger(RecalcTrigger,TriggerON)),NA())</f>
        <v>3.559517645674859E-3</v>
      </c>
      <c r="H50" s="49">
        <f>_xll.qlCalendarAdvance(IborCalendar,$H49,B50,"f",FALSE)</f>
        <v>42424</v>
      </c>
      <c r="I50" s="49">
        <f>_xll.qlInterestRateIndexValueDate(Index1M,$H50)</f>
        <v>42426</v>
      </c>
      <c r="J50" s="52">
        <f>IFERROR(_xll.qlIndexFixing(Index1M,$H50,TRUE,_xll.ohTrigger(RecalcTrigger,Trigger1M)),NA())</f>
        <v>4.7819769592516437E-3</v>
      </c>
      <c r="K50" s="52">
        <f>IFERROR(_xll.qlIndexFixing(ONIndex1M,I50,TRUE,_xll.ohTrigger(RecalcTrigger,Trigger1M)),NA())</f>
        <v>4.535730868386878E-3</v>
      </c>
      <c r="L50" s="52">
        <f>IFERROR(_xll.qlIndexFixing(Index3M,H50,TRUE,_xll.ohTrigger(RecalcTrigger,Trigger3M)),NA())</f>
        <v>6.6241047420305676E-3</v>
      </c>
      <c r="M50" s="52">
        <f>IFERROR(_xll.qlIndexFixing(ONIndex3M,I50,TRUE,_xll.ohTrigger(RecalcTrigger,Trigger3M)),NA())</f>
        <v>5.6809414581593387E-3</v>
      </c>
      <c r="N50" s="52">
        <f>IFERROR(_xll.qlIndexFixing(Index6M,$H50,TRUE,_xll.ohTrigger(RecalcTrigger,Trigger6M)),NA())</f>
        <v>8.9601544717026142E-3</v>
      </c>
      <c r="O50" s="52">
        <f>IFERROR(_xll.qlIndexFixing(ONIndex6M,I50,TRUE,_xll.ohTrigger(RecalcTrigger,Trigger6M)),NA())</f>
        <v>7.3564873959952592E-3</v>
      </c>
      <c r="P50" s="52">
        <f>IFERROR(_xll.qlIndexFixing(Index1Y,$H50,TRUE,_xll.ohTrigger(RecalcTrigger,Trigger1Y)),NA())</f>
        <v>1.1904452170707619E-2</v>
      </c>
      <c r="Q50" s="52">
        <f>IFERROR(_xll.qlIndexFixing(ONIndex1Y,I50,TRUE,_xll.ohTrigger(RecalcTrigger,Trigger1Y)),NA())</f>
        <v>8.996593269001707E-3</v>
      </c>
    </row>
    <row r="51" spans="2:17" x14ac:dyDescent="0.2">
      <c r="B51" s="46" t="s">
        <v>20</v>
      </c>
      <c r="D51" s="49">
        <f>_xll.qlCalendarAdvance(LocalCalendar,$D50,B51,"f",FALSE)</f>
        <v>42426</v>
      </c>
      <c r="E51" s="49">
        <f>_xll.qlInterestRateIndexValueDate(IndexON,D51)</f>
        <v>42426</v>
      </c>
      <c r="F51" s="52">
        <f>IFERROR(_xll.qlIndexFixing(IndexON,D51,TRUE,_xll.ohTrigger(RecalcTrigger,TriggerON)),NA())</f>
        <v>3.5835849500909234E-3</v>
      </c>
      <c r="H51" s="49">
        <f>_xll.qlCalendarAdvance(IborCalendar,$H50,B51,"f",FALSE)</f>
        <v>42425</v>
      </c>
      <c r="I51" s="49">
        <f>_xll.qlInterestRateIndexValueDate(Index1M,$H51)</f>
        <v>42429</v>
      </c>
      <c r="J51" s="52">
        <f>IFERROR(_xll.qlIndexFixing(Index1M,$H51,TRUE,_xll.ohTrigger(RecalcTrigger,Trigger1M)),NA())</f>
        <v>4.8258586725972415E-3</v>
      </c>
      <c r="K51" s="52">
        <f>IFERROR(_xll.qlIndexFixing(ONIndex1M,I51,TRUE,_xll.ohTrigger(RecalcTrigger,Trigger1M)),NA())</f>
        <v>4.5660624459831212E-3</v>
      </c>
      <c r="L51" s="52">
        <f>IFERROR(_xll.qlIndexFixing(Index3M,H51,TRUE,_xll.ohTrigger(RecalcTrigger,Trigger3M)),NA())</f>
        <v>6.6912228181695418E-3</v>
      </c>
      <c r="M51" s="52">
        <f>IFERROR(_xll.qlIndexFixing(ONIndex3M,I51,TRUE,_xll.ohTrigger(RecalcTrigger,Trigger3M)),NA())</f>
        <v>5.7078301040824897E-3</v>
      </c>
      <c r="N51" s="52">
        <f>IFERROR(_xll.qlIndexFixing(Index6M,$H51,TRUE,_xll.ohTrigger(RecalcTrigger,Trigger6M)),NA())</f>
        <v>9.0089473268423446E-3</v>
      </c>
      <c r="O51" s="52">
        <f>IFERROR(_xll.qlIndexFixing(ONIndex6M,I51,TRUE,_xll.ohTrigger(RecalcTrigger,Trigger6M)),NA())</f>
        <v>7.4078681306755101E-3</v>
      </c>
      <c r="P51" s="52">
        <f>IFERROR(_xll.qlIndexFixing(Index1Y,$H51,TRUE,_xll.ohTrigger(RecalcTrigger,Trigger1Y)),NA())</f>
        <v>1.1930678092965148E-2</v>
      </c>
      <c r="Q51" s="52">
        <f>IFERROR(_xll.qlIndexFixing(ONIndex1Y,I51,TRUE,_xll.ohTrigger(RecalcTrigger,Trigger1Y)),NA())</f>
        <v>9.024097046896884E-3</v>
      </c>
    </row>
    <row r="52" spans="2:17" x14ac:dyDescent="0.2">
      <c r="B52" s="46" t="s">
        <v>20</v>
      </c>
      <c r="D52" s="49">
        <f>_xll.qlCalendarAdvance(LocalCalendar,$D51,B52,"f",FALSE)</f>
        <v>42429</v>
      </c>
      <c r="E52" s="49">
        <f>_xll.qlInterestRateIndexValueDate(IndexON,D52)</f>
        <v>42429</v>
      </c>
      <c r="F52" s="52">
        <f>IFERROR(_xll.qlIndexFixing(IndexON,D52,TRUE,_xll.ohTrigger(RecalcTrigger,TriggerON)),NA())</f>
        <v>3.6116186225676472E-3</v>
      </c>
      <c r="H52" s="49">
        <f>_xll.qlCalendarAdvance(IborCalendar,$H51,B52,"f",FALSE)</f>
        <v>42426</v>
      </c>
      <c r="I52" s="49">
        <f>_xll.qlInterestRateIndexValueDate(Index1M,$H52)</f>
        <v>42430</v>
      </c>
      <c r="J52" s="52">
        <f>IFERROR(_xll.qlIndexFixing(Index1M,$H52,TRUE,_xll.ohTrigger(RecalcTrigger,Trigger1M)),NA())</f>
        <v>4.8437853283802854E-3</v>
      </c>
      <c r="K52" s="52">
        <f>IFERROR(_xll.qlIndexFixing(ONIndex1M,I52,TRUE,_xll.ohTrigger(RecalcTrigger,Trigger1M)),NA())</f>
        <v>4.581572705619763E-3</v>
      </c>
      <c r="L52" s="52">
        <f>IFERROR(_xll.qlIndexFixing(Index3M,H52,TRUE,_xll.ohTrigger(RecalcTrigger,Trigger3M)),NA())</f>
        <v>6.7089213880574495E-3</v>
      </c>
      <c r="M52" s="52">
        <f>IFERROR(_xll.qlIndexFixing(ONIndex3M,I52,TRUE,_xll.ohTrigger(RecalcTrigger,Trigger3M)),NA())</f>
        <v>5.723287504322272E-3</v>
      </c>
      <c r="N52" s="52">
        <f>IFERROR(_xll.qlIndexFixing(Index6M,$H52,TRUE,_xll.ohTrigger(RecalcTrigger,Trigger6M)),NA())</f>
        <v>9.0226677434556302E-3</v>
      </c>
      <c r="O52" s="52">
        <f>IFERROR(_xll.qlIndexFixing(ONIndex6M,I52,TRUE,_xll.ohTrigger(RecalcTrigger,Trigger6M)),NA())</f>
        <v>7.4355142850013323E-3</v>
      </c>
      <c r="P52" s="52">
        <f>IFERROR(_xll.qlIndexFixing(Index1Y,$H52,TRUE,_xll.ohTrigger(RecalcTrigger,Trigger1Y)),NA())</f>
        <v>1.1941669296335281E-2</v>
      </c>
      <c r="Q52" s="52">
        <f>IFERROR(_xll.qlIndexFixing(ONIndex1Y,I52,TRUE,_xll.ohTrigger(RecalcTrigger,Trigger1Y)),NA())</f>
        <v>9.0400745803531635E-3</v>
      </c>
    </row>
    <row r="53" spans="2:17" x14ac:dyDescent="0.2">
      <c r="B53" s="46" t="s">
        <v>20</v>
      </c>
      <c r="D53" s="49">
        <f>_xll.qlCalendarAdvance(LocalCalendar,$D52,B53,"f",FALSE)</f>
        <v>42430</v>
      </c>
      <c r="E53" s="49">
        <f>_xll.qlInterestRateIndexValueDate(IndexON,D53)</f>
        <v>42430</v>
      </c>
      <c r="F53" s="52">
        <f>IFERROR(_xll.qlIndexFixing(IndexON,D53,TRUE,_xll.ohTrigger(RecalcTrigger,TriggerON)),NA())</f>
        <v>3.6276721507544352E-3</v>
      </c>
      <c r="H53" s="49">
        <f>_xll.qlCalendarAdvance(IborCalendar,$H52,B53,"f",FALSE)</f>
        <v>42429</v>
      </c>
      <c r="I53" s="49">
        <f>_xll.qlInterestRateIndexValueDate(Index1M,$H53)</f>
        <v>42431</v>
      </c>
      <c r="J53" s="52">
        <f>IFERROR(_xll.qlIndexFixing(Index1M,$H53,TRUE,_xll.ohTrigger(RecalcTrigger,Trigger1M)),NA())</f>
        <v>4.8805182111748158E-3</v>
      </c>
      <c r="K53" s="52">
        <f>IFERROR(_xll.qlIndexFixing(ONIndex1M,I53,TRUE,_xll.ohTrigger(RecalcTrigger,Trigger1M)),NA())</f>
        <v>4.5972725042009444E-3</v>
      </c>
      <c r="L53" s="52">
        <f>IFERROR(_xll.qlIndexFixing(Index3M,H53,TRUE,_xll.ohTrigger(RecalcTrigger,Trigger3M)),NA())</f>
        <v>6.7266284588262263E-3</v>
      </c>
      <c r="M53" s="52">
        <f>IFERROR(_xll.qlIndexFixing(ONIndex3M,I53,TRUE,_xll.ohTrigger(RecalcTrigger,Trigger3M)),NA())</f>
        <v>5.7399258578971768E-3</v>
      </c>
      <c r="N53" s="52">
        <f>IFERROR(_xll.qlIndexFixing(Index6M,$H53,TRUE,_xll.ohTrigger(RecalcTrigger,Trigger6M)),NA())</f>
        <v>9.0365197475254979E-3</v>
      </c>
      <c r="O53" s="52">
        <f>IFERROR(_xll.qlIndexFixing(ONIndex6M,I53,TRUE,_xll.ohTrigger(RecalcTrigger,Trigger6M)),NA())</f>
        <v>7.4642888152798292E-3</v>
      </c>
      <c r="P53" s="52">
        <f>IFERROR(_xll.qlIndexFixing(Index1Y,$H53,TRUE,_xll.ohTrigger(RecalcTrigger,Trigger1Y)),NA())</f>
        <v>1.1952799671315758E-2</v>
      </c>
      <c r="Q53" s="52">
        <f>IFERROR(_xll.qlIndexFixing(ONIndex1Y,I53,TRUE,_xll.ohTrigger(RecalcTrigger,Trigger1Y)),NA())</f>
        <v>9.057320054761675E-3</v>
      </c>
    </row>
    <row r="54" spans="2:17" x14ac:dyDescent="0.2">
      <c r="B54" s="46" t="s">
        <v>20</v>
      </c>
      <c r="D54" s="49">
        <f>_xll.qlCalendarAdvance(LocalCalendar,$D53,B54,"f",FALSE)</f>
        <v>42431</v>
      </c>
      <c r="E54" s="49">
        <f>_xll.qlInterestRateIndexValueDate(IndexON,D54)</f>
        <v>42431</v>
      </c>
      <c r="F54" s="52">
        <f>IFERROR(_xll.qlIndexFixing(IndexON,D54,TRUE,_xll.ohTrigger(RecalcTrigger,TriggerON)),NA())</f>
        <v>3.6449369928703845E-3</v>
      </c>
      <c r="H54" s="49">
        <f>_xll.qlCalendarAdvance(IborCalendar,$H53,B54,"f",FALSE)</f>
        <v>42430</v>
      </c>
      <c r="I54" s="49">
        <f>_xll.qlInterestRateIndexValueDate(Index1M,$H54)</f>
        <v>42432</v>
      </c>
      <c r="J54" s="52">
        <f>IFERROR(_xll.qlIndexFixing(Index1M,$H54,TRUE,_xll.ohTrigger(RecalcTrigger,Trigger1M)),NA())</f>
        <v>4.8893072020800288E-3</v>
      </c>
      <c r="K54" s="52">
        <f>IFERROR(_xll.qlIndexFixing(ONIndex1M,I54,TRUE,_xll.ohTrigger(RecalcTrigger,Trigger1M)),NA())</f>
        <v>4.613161841646729E-3</v>
      </c>
      <c r="L54" s="52">
        <f>IFERROR(_xll.qlIndexFixing(Index3M,H54,TRUE,_xll.ohTrigger(RecalcTrigger,Trigger3M)),NA())</f>
        <v>6.7443342730001757E-3</v>
      </c>
      <c r="M54" s="52">
        <f>IFERROR(_xll.qlIndexFixing(ONIndex3M,I54,TRUE,_xll.ohTrigger(RecalcTrigger,Trigger3M)),NA())</f>
        <v>5.7577451646473321E-3</v>
      </c>
      <c r="N54" s="52">
        <f>IFERROR(_xll.qlIndexFixing(Index6M,$H54,TRUE,_xll.ohTrigger(RecalcTrigger,Trigger6M)),NA())</f>
        <v>9.0685882349508164E-3</v>
      </c>
      <c r="O54" s="52">
        <f>IFERROR(_xll.qlIndexFixing(ONIndex6M,I54,TRUE,_xll.ohTrigger(RecalcTrigger,Trigger6M)),NA())</f>
        <v>7.4941917219106813E-3</v>
      </c>
      <c r="P54" s="52">
        <f>IFERROR(_xll.qlIndexFixing(Index1Y,$H54,TRUE,_xll.ohTrigger(RecalcTrigger,Trigger1Y)),NA())</f>
        <v>1.1964068676864304E-2</v>
      </c>
      <c r="Q54" s="52">
        <f>IFERROR(_xll.qlIndexFixing(ONIndex1Y,I54,TRUE,_xll.ohTrigger(RecalcTrigger,Trigger1Y)),NA())</f>
        <v>9.0758334701224186E-3</v>
      </c>
    </row>
    <row r="55" spans="2:17" x14ac:dyDescent="0.2">
      <c r="B55" s="46" t="s">
        <v>20</v>
      </c>
      <c r="D55" s="49">
        <f>_xll.qlCalendarAdvance(LocalCalendar,$D54,B55,"f",FALSE)</f>
        <v>42432</v>
      </c>
      <c r="E55" s="49">
        <f>_xll.qlInterestRateIndexValueDate(IndexON,D55)</f>
        <v>42432</v>
      </c>
      <c r="F55" s="52">
        <f>IFERROR(_xll.qlIndexFixing(IndexON,D55,TRUE,_xll.ohTrigger(RecalcTrigger,TriggerON)),NA())</f>
        <v>3.6634131489154953E-3</v>
      </c>
      <c r="H55" s="49">
        <f>_xll.qlCalendarAdvance(IborCalendar,$H54,B55,"f",FALSE)</f>
        <v>42431</v>
      </c>
      <c r="I55" s="49">
        <f>_xll.qlInterestRateIndexValueDate(Index1M,$H55)</f>
        <v>42433</v>
      </c>
      <c r="J55" s="52">
        <f>IFERROR(_xll.qlIndexFixing(Index1M,$H55,TRUE,_xll.ohTrigger(RecalcTrigger,Trigger1M)),NA())</f>
        <v>4.8981523503485273E-3</v>
      </c>
      <c r="K55" s="52">
        <f>IFERROR(_xll.qlIndexFixing(ONIndex1M,I55,TRUE,_xll.ohTrigger(RecalcTrigger,Trigger1M)),NA())</f>
        <v>4.6456322614396584E-3</v>
      </c>
      <c r="L55" s="52">
        <f>IFERROR(_xll.qlIndexFixing(Index3M,H55,TRUE,_xll.ohTrigger(RecalcTrigger,Trigger3M)),NA())</f>
        <v>6.7760612440177217E-3</v>
      </c>
      <c r="M55" s="52">
        <f>IFERROR(_xll.qlIndexFixing(ONIndex3M,I55,TRUE,_xll.ohTrigger(RecalcTrigger,Trigger3M)),NA())</f>
        <v>5.7974136484251204E-3</v>
      </c>
      <c r="N55" s="52">
        <f>IFERROR(_xll.qlIndexFixing(Index6M,$H55,TRUE,_xll.ohTrigger(RecalcTrigger,Trigger6M)),NA())</f>
        <v>9.0768637774513335E-3</v>
      </c>
      <c r="O55" s="52">
        <f>IFERROR(_xll.qlIndexFixing(ONIndex6M,I55,TRUE,_xll.ohTrigger(RecalcTrigger,Trigger6M)),NA())</f>
        <v>7.5579174569995189E-3</v>
      </c>
      <c r="P55" s="52">
        <f>IFERROR(_xll.qlIndexFixing(Index1Y,$H55,TRUE,_xll.ohTrigger(RecalcTrigger,Trigger1Y)),NA())</f>
        <v>1.1983543120723776E-2</v>
      </c>
      <c r="Q55" s="52">
        <f>IFERROR(_xll.qlIndexFixing(ONIndex1Y,I55,TRUE,_xll.ohTrigger(RecalcTrigger,Trigger1Y)),NA())</f>
        <v>9.1173176662806554E-3</v>
      </c>
    </row>
    <row r="56" spans="2:17" x14ac:dyDescent="0.2">
      <c r="B56" s="46" t="s">
        <v>20</v>
      </c>
      <c r="D56" s="49">
        <f>_xll.qlCalendarAdvance(LocalCalendar,$D55,B56,"f",FALSE)</f>
        <v>42433</v>
      </c>
      <c r="E56" s="49">
        <f>_xll.qlInterestRateIndexValueDate(IndexON,D56)</f>
        <v>42433</v>
      </c>
      <c r="F56" s="52">
        <f>IFERROR(_xll.qlIndexFixing(IndexON,D56,TRUE,_xll.ohTrigger(RecalcTrigger,TriggerON)),NA())</f>
        <v>3.7044412937170534E-3</v>
      </c>
      <c r="H56" s="49">
        <f>_xll.qlCalendarAdvance(IborCalendar,$H55,B56,"f",FALSE)</f>
        <v>42432</v>
      </c>
      <c r="I56" s="49">
        <f>_xll.qlInterestRateIndexValueDate(Index1M,$H56)</f>
        <v>42436</v>
      </c>
      <c r="J56" s="52">
        <f>IFERROR(_xll.qlIndexFixing(Index1M,$H56,TRUE,_xll.ohTrigger(RecalcTrigger,Trigger1M)),NA())</f>
        <v>4.9532347213045568E-3</v>
      </c>
      <c r="K56" s="52">
        <f>IFERROR(_xll.qlIndexFixing(ONIndex1M,I56,TRUE,_xll.ohTrigger(RecalcTrigger,Trigger1M)),NA())</f>
        <v>4.6786145815946867E-3</v>
      </c>
      <c r="L56" s="52">
        <f>IFERROR(_xll.qlIndexFixing(Index3M,H56,TRUE,_xll.ohTrigger(RecalcTrigger,Trigger3M)),NA())</f>
        <v>6.8149498081247224E-3</v>
      </c>
      <c r="M56" s="52">
        <f>IFERROR(_xll.qlIndexFixing(ONIndex3M,I56,TRUE,_xll.ohTrigger(RecalcTrigger,Trigger3M)),NA())</f>
        <v>5.8408319287561739E-3</v>
      </c>
      <c r="N56" s="52">
        <f>IFERROR(_xll.qlIndexFixing(Index6M,$H56,TRUE,_xll.ohTrigger(RecalcTrigger,Trigger6M)),NA())</f>
        <v>9.1076296573646895E-3</v>
      </c>
      <c r="O56" s="52">
        <f>IFERROR(_xll.qlIndexFixing(ONIndex6M,I56,TRUE,_xll.ohTrigger(RecalcTrigger,Trigger6M)),NA())</f>
        <v>7.6250871173133561E-3</v>
      </c>
      <c r="P56" s="52">
        <f>IFERROR(_xll.qlIndexFixing(Index1Y,$H56,TRUE,_xll.ohTrigger(RecalcTrigger,Trigger1Y)),NA())</f>
        <v>1.2010520185050107E-2</v>
      </c>
      <c r="Q56" s="52">
        <f>IFERROR(_xll.qlIndexFixing(ONIndex1Y,I56,TRUE,_xll.ohTrigger(RecalcTrigger,Trigger1Y)),NA())</f>
        <v>9.1625665469230455E-3</v>
      </c>
    </row>
    <row r="57" spans="2:17" x14ac:dyDescent="0.2">
      <c r="B57" s="46" t="s">
        <v>20</v>
      </c>
      <c r="D57" s="49">
        <f>_xll.qlCalendarAdvance(LocalCalendar,$D56,B57,"f",FALSE)</f>
        <v>42436</v>
      </c>
      <c r="E57" s="49">
        <f>_xll.qlInterestRateIndexValueDate(IndexON,D57)</f>
        <v>42436</v>
      </c>
      <c r="F57" s="52">
        <f>IFERROR(_xll.qlIndexFixing(IndexON,D57,TRUE,_xll.ohTrigger(RecalcTrigger,TriggerON)),NA())</f>
        <v>3.7494309179830765E-3</v>
      </c>
      <c r="H57" s="49">
        <f>_xll.qlCalendarAdvance(IborCalendar,$H56,B57,"f",FALSE)</f>
        <v>42433</v>
      </c>
      <c r="I57" s="49">
        <f>_xll.qlInterestRateIndexValueDate(Index1M,$H57)</f>
        <v>42437</v>
      </c>
      <c r="J57" s="52">
        <f>IFERROR(_xll.qlIndexFixing(Index1M,$H57,TRUE,_xll.ohTrigger(RecalcTrigger,Trigger1M)),NA())</f>
        <v>4.9717177591892822E-3</v>
      </c>
      <c r="K57" s="52">
        <f>IFERROR(_xll.qlIndexFixing(ONIndex1M,I57,TRUE,_xll.ohTrigger(RecalcTrigger,Trigger1M)),NA())</f>
        <v>4.6954516141628488E-3</v>
      </c>
      <c r="L57" s="52">
        <f>IFERROR(_xll.qlIndexFixing(Index3M,H57,TRUE,_xll.ohTrigger(RecalcTrigger,Trigger3M)),NA())</f>
        <v>6.8325029710696221E-3</v>
      </c>
      <c r="M57" s="52">
        <f>IFERROR(_xll.qlIndexFixing(ONIndex3M,I57,TRUE,_xll.ohTrigger(RecalcTrigger,Trigger3M)),NA())</f>
        <v>5.8645560049797041E-3</v>
      </c>
      <c r="N57" s="52">
        <f>IFERROR(_xll.qlIndexFixing(Index6M,$H57,TRUE,_xll.ohTrigger(RecalcTrigger,Trigger6M)),NA())</f>
        <v>9.1221968316515176E-3</v>
      </c>
      <c r="O57" s="52">
        <f>IFERROR(_xll.qlIndexFixing(ONIndex6M,I57,TRUE,_xll.ohTrigger(RecalcTrigger,Trigger6M)),NA())</f>
        <v>7.6606319099425946E-3</v>
      </c>
      <c r="P57" s="52">
        <f>IFERROR(_xll.qlIndexFixing(Index1Y,$H57,TRUE,_xll.ohTrigger(RecalcTrigger,Trigger1Y)),NA())</f>
        <v>1.2022474228948204E-2</v>
      </c>
      <c r="Q57" s="52">
        <f>IFERROR(_xll.qlIndexFixing(ONIndex1Y,I57,TRUE,_xll.ohTrigger(RecalcTrigger,Trigger1Y)),NA())</f>
        <v>9.1874196709618161E-3</v>
      </c>
    </row>
    <row r="58" spans="2:17" x14ac:dyDescent="0.2">
      <c r="B58" s="46" t="s">
        <v>20</v>
      </c>
      <c r="D58" s="49">
        <f>_xll.qlCalendarAdvance(LocalCalendar,$D57,B58,"f",FALSE)</f>
        <v>42437</v>
      </c>
      <c r="E58" s="49">
        <f>_xll.qlInterestRateIndexValueDate(IndexON,D58)</f>
        <v>42437</v>
      </c>
      <c r="F58" s="52">
        <f>IFERROR(_xll.qlIndexFixing(IndexON,D58,TRUE,_xll.ohTrigger(RecalcTrigger,TriggerON)),NA())</f>
        <v>3.773963647430989E-3</v>
      </c>
      <c r="H58" s="49">
        <f>_xll.qlCalendarAdvance(IborCalendar,$H57,B58,"f",FALSE)</f>
        <v>42436</v>
      </c>
      <c r="I58" s="49">
        <f>_xll.qlInterestRateIndexValueDate(Index1M,$H58)</f>
        <v>42438</v>
      </c>
      <c r="J58" s="52">
        <f>IFERROR(_xll.qlIndexFixing(Index1M,$H58,TRUE,_xll.ohTrigger(RecalcTrigger,Trigger1M)),NA())</f>
        <v>5.0089833112888409E-3</v>
      </c>
      <c r="K58" s="52">
        <f>IFERROR(_xll.qlIndexFixing(ONIndex1M,I58,TRUE,_xll.ohTrigger(RecalcTrigger,Trigger1M)),NA())</f>
        <v>4.7124781858354226E-3</v>
      </c>
      <c r="L58" s="52">
        <f>IFERROR(_xll.qlIndexFixing(Index3M,H58,TRUE,_xll.ohTrigger(RecalcTrigger,Trigger3M)),NA())</f>
        <v>6.849996328891929E-3</v>
      </c>
      <c r="M58" s="52">
        <f>IFERROR(_xll.qlIndexFixing(ONIndex3M,I58,TRUE,_xll.ohTrigger(RecalcTrigger,Trigger3M)),NA())</f>
        <v>5.8894610357373978E-3</v>
      </c>
      <c r="N58" s="52">
        <f>IFERROR(_xll.qlIndexFixing(Index6M,$H58,TRUE,_xll.ohTrigger(RecalcTrigger,Trigger6M)),NA())</f>
        <v>9.1368708077987446E-3</v>
      </c>
      <c r="O58" s="52">
        <f>IFERROR(_xll.qlIndexFixing(ONIndex6M,I58,TRUE,_xll.ohTrigger(RecalcTrigger,Trigger6M)),NA())</f>
        <v>7.6973050806028454E-3</v>
      </c>
      <c r="P58" s="52">
        <f>IFERROR(_xll.qlIndexFixing(Index1Y,$H58,TRUE,_xll.ohTrigger(RecalcTrigger,Trigger1Y)),NA())</f>
        <v>1.203456365783522E-2</v>
      </c>
      <c r="Q58" s="52">
        <f>IFERROR(_xll.qlIndexFixing(ONIndex1Y,I58,TRUE,_xll.ohTrigger(RecalcTrigger,Trigger1Y)),NA())</f>
        <v>9.2135407374716038E-3</v>
      </c>
    </row>
    <row r="59" spans="2:17" x14ac:dyDescent="0.2">
      <c r="B59" s="46" t="s">
        <v>20</v>
      </c>
      <c r="D59" s="49">
        <f>_xll.qlCalendarAdvance(LocalCalendar,$D58,B59,"f",FALSE)</f>
        <v>42438</v>
      </c>
      <c r="E59" s="49">
        <f>_xll.qlInterestRateIndexValueDate(IndexON,D59)</f>
        <v>42438</v>
      </c>
      <c r="F59" s="52">
        <f>IFERROR(_xll.qlIndexFixing(IndexON,D59,TRUE,_xll.ohTrigger(RecalcTrigger,TriggerON)),NA())</f>
        <v>3.799707692246912E-3</v>
      </c>
      <c r="H59" s="49">
        <f>_xll.qlCalendarAdvance(IborCalendar,$H58,B59,"f",FALSE)</f>
        <v>42437</v>
      </c>
      <c r="I59" s="49">
        <f>_xll.qlInterestRateIndexValueDate(Index1M,$H59)</f>
        <v>42439</v>
      </c>
      <c r="J59" s="52">
        <f>IFERROR(_xll.qlIndexFixing(Index1M,$H59,TRUE,_xll.ohTrigger(RecalcTrigger,Trigger1M)),NA())</f>
        <v>5.0181834073476095E-3</v>
      </c>
      <c r="K59" s="52">
        <f>IFERROR(_xll.qlIndexFixing(ONIndex1M,I59,TRUE,_xll.ohTrigger(RecalcTrigger,Trigger1M)),NA())</f>
        <v>4.7296942966124078E-3</v>
      </c>
      <c r="L59" s="52">
        <f>IFERROR(_xll.qlIndexFixing(Index3M,H59,TRUE,_xll.ohTrigger(RecalcTrigger,Trigger3M)),NA())</f>
        <v>6.8674201228960527E-3</v>
      </c>
      <c r="M59" s="52">
        <f>IFERROR(_xll.qlIndexFixing(ONIndex3M,I59,TRUE,_xll.ohTrigger(RecalcTrigger,Trigger3M)),NA())</f>
        <v>5.9155470213489991E-3</v>
      </c>
      <c r="N59" s="52">
        <f>IFERROR(_xll.qlIndexFixing(Index6M,$H59,TRUE,_xll.ohTrigger(RecalcTrigger,Trigger6M)),NA())</f>
        <v>9.1665470362023074E-3</v>
      </c>
      <c r="O59" s="52">
        <f>IFERROR(_xll.qlIndexFixing(ONIndex6M,I59,TRUE,_xll.ohTrigger(RecalcTrigger,Trigger6M)),NA())</f>
        <v>7.7351066298536608E-3</v>
      </c>
      <c r="P59" s="52">
        <f>IFERROR(_xll.qlIndexFixing(Index1Y,$H59,TRUE,_xll.ohTrigger(RecalcTrigger,Trigger1Y)),NA())</f>
        <v>1.2046787930886125E-2</v>
      </c>
      <c r="Q59" s="52">
        <f>IFERROR(_xll.qlIndexFixing(ONIndex1Y,I59,TRUE,_xll.ohTrigger(RecalcTrigger,Trigger1Y)),NA())</f>
        <v>9.240929746772153E-3</v>
      </c>
    </row>
    <row r="60" spans="2:17" x14ac:dyDescent="0.2">
      <c r="B60" s="46" t="s">
        <v>20</v>
      </c>
      <c r="D60" s="49">
        <f>_xll.qlCalendarAdvance(LocalCalendar,$D59,B60,"f",FALSE)</f>
        <v>42439</v>
      </c>
      <c r="E60" s="49">
        <f>_xll.qlInterestRateIndexValueDate(IndexON,D60)</f>
        <v>42439</v>
      </c>
      <c r="F60" s="52">
        <f>IFERROR(_xll.qlIndexFixing(IndexON,D60,TRUE,_xll.ohTrigger(RecalcTrigger,TriggerON)),NA())</f>
        <v>3.8266630526706535E-3</v>
      </c>
      <c r="H60" s="49">
        <f>_xll.qlCalendarAdvance(IborCalendar,$H59,B60,"f",FALSE)</f>
        <v>42438</v>
      </c>
      <c r="I60" s="49">
        <f>_xll.qlInterestRateIndexValueDate(Index1M,$H60)</f>
        <v>42440</v>
      </c>
      <c r="J60" s="52">
        <f>IFERROR(_xll.qlIndexFixing(Index1M,$H60,TRUE,_xll.ohTrigger(RecalcTrigger,Trigger1M)),NA())</f>
        <v>5.0274234572023789E-3</v>
      </c>
      <c r="K60" s="52">
        <f>IFERROR(_xll.qlIndexFixing(ONIndex1M,I60,TRUE,_xll.ohTrigger(RecalcTrigger,Trigger1M)),NA())</f>
        <v>4.764821379108497E-3</v>
      </c>
      <c r="L60" s="52">
        <f>IFERROR(_xll.qlIndexFixing(Index3M,H60,TRUE,_xll.ohTrigger(RecalcTrigger,Trigger3M)),NA())</f>
        <v>6.8989306641598315E-3</v>
      </c>
      <c r="M60" s="52">
        <f>IFERROR(_xll.qlIndexFixing(ONIndex3M,I60,TRUE,_xll.ohTrigger(RecalcTrigger,Trigger3M)),NA())</f>
        <v>5.9717545669801808E-3</v>
      </c>
      <c r="N60" s="52">
        <f>IFERROR(_xll.qlIndexFixing(Index6M,$H60,TRUE,_xll.ohTrigger(RecalcTrigger,Trigger6M)),NA())</f>
        <v>9.1740874337332256E-3</v>
      </c>
      <c r="O60" s="52">
        <f>IFERROR(_xll.qlIndexFixing(ONIndex6M,I60,TRUE,_xll.ohTrigger(RecalcTrigger,Trigger6M)),NA())</f>
        <v>7.814640619088209E-3</v>
      </c>
      <c r="P60" s="52">
        <f>IFERROR(_xll.qlIndexFixing(Index1Y,$H60,TRUE,_xll.ohTrigger(RecalcTrigger,Trigger1Y)),NA())</f>
        <v>1.2069627683322499E-2</v>
      </c>
      <c r="Q60" s="52">
        <f>IFERROR(_xll.qlIndexFixing(ONIndex1Y,I60,TRUE,_xll.ohTrigger(RecalcTrigger,Trigger1Y)),NA())</f>
        <v>9.3001744903631334E-3</v>
      </c>
    </row>
    <row r="61" spans="2:17" x14ac:dyDescent="0.2">
      <c r="B61" s="46" t="s">
        <v>20</v>
      </c>
      <c r="D61" s="49">
        <f>_xll.qlCalendarAdvance(LocalCalendar,$D60,B61,"f",FALSE)</f>
        <v>42440</v>
      </c>
      <c r="E61" s="49">
        <f>_xll.qlInterestRateIndexValueDate(IndexON,D61)</f>
        <v>42440</v>
      </c>
      <c r="F61" s="52">
        <f>IFERROR(_xll.qlIndexFixing(IndexON,D61,TRUE,_xll.ohTrigger(RecalcTrigger,TriggerON)),NA())</f>
        <v>3.8846534102265906E-3</v>
      </c>
      <c r="H61" s="49">
        <f>_xll.qlCalendarAdvance(IborCalendar,$H60,B61,"f",FALSE)</f>
        <v>42439</v>
      </c>
      <c r="I61" s="49">
        <f>_xll.qlInterestRateIndexValueDate(Index1M,$H61)</f>
        <v>42443</v>
      </c>
      <c r="J61" s="52">
        <f>IFERROR(_xll.qlIndexFixing(Index1M,$H61,TRUE,_xll.ohTrigger(RecalcTrigger,Trigger1M)),NA())</f>
        <v>5.0833487916432298E-3</v>
      </c>
      <c r="K61" s="52">
        <f>IFERROR(_xll.qlIndexFixing(ONIndex1M,I61,TRUE,_xll.ohTrigger(RecalcTrigger,Trigger1M)),NA())</f>
        <v>4.800454131643761E-3</v>
      </c>
      <c r="L61" s="52">
        <f>IFERROR(_xll.qlIndexFixing(Index3M,H61,TRUE,_xll.ohTrigger(RecalcTrigger,Trigger3M)),NA())</f>
        <v>6.9362244809070958E-3</v>
      </c>
      <c r="M61" s="52">
        <f>IFERROR(_xll.qlIndexFixing(ONIndex3M,I61,TRUE,_xll.ohTrigger(RecalcTrigger,Trigger3M)),NA())</f>
        <v>6.0317005168908366E-3</v>
      </c>
      <c r="N61" s="52">
        <f>IFERROR(_xll.qlIndexFixing(Index6M,$H61,TRUE,_xll.ohTrigger(RecalcTrigger,Trigger6M)),NA())</f>
        <v>9.2117187735262385E-3</v>
      </c>
      <c r="O61" s="52">
        <f>IFERROR(_xll.qlIndexFixing(ONIndex6M,I61,TRUE,_xll.ohTrigger(RecalcTrigger,Trigger6M)),NA())</f>
        <v>7.8975966189176461E-3</v>
      </c>
      <c r="P61" s="52">
        <f>IFERROR(_xll.qlIndexFixing(Index1Y,$H61,TRUE,_xll.ohTrigger(RecalcTrigger,Trigger1Y)),NA())</f>
        <v>1.2097022649199566E-2</v>
      </c>
      <c r="Q61" s="52">
        <f>IFERROR(_xll.qlIndexFixing(ONIndex1Y,I61,TRUE,_xll.ohTrigger(RecalcTrigger,Trigger1Y)),NA())</f>
        <v>9.3631652171577429E-3</v>
      </c>
    </row>
    <row r="62" spans="2:17" x14ac:dyDescent="0.2">
      <c r="B62" s="46" t="s">
        <v>20</v>
      </c>
      <c r="D62" s="49">
        <f>_xll.qlCalendarAdvance(LocalCalendar,$D61,B62,"f",FALSE)</f>
        <v>42443</v>
      </c>
      <c r="E62" s="49">
        <f>_xll.qlInterestRateIndexValueDate(IndexON,D62)</f>
        <v>42443</v>
      </c>
      <c r="F62" s="52">
        <f>IFERROR(_xll.qlIndexFixing(IndexON,D62,TRUE,_xll.ohTrigger(RecalcTrigger,TriggerON)),NA())</f>
        <v>3.9465976562791383E-3</v>
      </c>
      <c r="H62" s="49">
        <f>_xll.qlCalendarAdvance(IborCalendar,$H61,B62,"f",FALSE)</f>
        <v>42440</v>
      </c>
      <c r="I62" s="49">
        <f>_xll.qlInterestRateIndexValueDate(Index1M,$H62)</f>
        <v>42444</v>
      </c>
      <c r="J62" s="52">
        <f>IFERROR(_xll.qlIndexFixing(Index1M,$H62,TRUE,_xll.ohTrigger(RecalcTrigger,Trigger1M)),NA())</f>
        <v>5.1020026573907777E-3</v>
      </c>
      <c r="K62" s="52">
        <f>IFERROR(_xll.qlIndexFixing(ONIndex1M,I62,TRUE,_xll.ohTrigger(RecalcTrigger,Trigger1M)),NA())</f>
        <v>4.8186179384224204E-3</v>
      </c>
      <c r="L62" s="52">
        <f>IFERROR(_xll.qlIndexFixing(Index3M,H62,TRUE,_xll.ohTrigger(RecalcTrigger,Trigger3M)),NA())</f>
        <v>6.9531540695024477E-3</v>
      </c>
      <c r="M62" s="52">
        <f>IFERROR(_xll.qlIndexFixing(ONIndex3M,I62,TRUE,_xll.ohTrigger(RecalcTrigger,Trigger3M)),NA())</f>
        <v>6.0636912805289711E-3</v>
      </c>
      <c r="N62" s="52">
        <f>IFERROR(_xll.qlIndexFixing(Index6M,$H62,TRUE,_xll.ohTrigger(RecalcTrigger,Trigger6M)),NA())</f>
        <v>9.2269591937872535E-3</v>
      </c>
      <c r="O62" s="52">
        <f>IFERROR(_xll.qlIndexFixing(ONIndex6M,I62,TRUE,_xll.ohTrigger(RecalcTrigger,Trigger6M)),NA())</f>
        <v>7.9410400661572567E-3</v>
      </c>
      <c r="P62" s="52">
        <f>IFERROR(_xll.qlIndexFixing(Index1Y,$H62,TRUE,_xll.ohTrigger(RecalcTrigger,Trigger1Y)),NA())</f>
        <v>1.2109913031654601E-2</v>
      </c>
      <c r="Q62" s="52">
        <f>IFERROR(_xll.qlIndexFixing(ONIndex1Y,I62,TRUE,_xll.ohTrigger(RecalcTrigger,Trigger1Y)),NA())</f>
        <v>9.3968939447286459E-3</v>
      </c>
    </row>
    <row r="63" spans="2:17" x14ac:dyDescent="0.2">
      <c r="B63" s="46" t="s">
        <v>20</v>
      </c>
      <c r="D63" s="49">
        <f>_xll.qlCalendarAdvance(LocalCalendar,$D62,B63,"f",FALSE)</f>
        <v>42444</v>
      </c>
      <c r="E63" s="49">
        <f>_xll.qlInterestRateIndexValueDate(IndexON,D63)</f>
        <v>42444</v>
      </c>
      <c r="F63" s="52">
        <f>IFERROR(_xll.qlIndexFixing(IndexON,D63,TRUE,_xll.ohTrigger(RecalcTrigger,TriggerON)),NA())</f>
        <v>3.9796095991384561E-3</v>
      </c>
      <c r="H63" s="49">
        <f>_xll.qlCalendarAdvance(IborCalendar,$H62,B63,"f",FALSE)</f>
        <v>42443</v>
      </c>
      <c r="I63" s="49">
        <f>_xll.qlInterestRateIndexValueDate(Index1M,$H63)</f>
        <v>42445</v>
      </c>
      <c r="J63" s="52">
        <f>IFERROR(_xll.qlIndexFixing(Index1M,$H63,TRUE,_xll.ohTrigger(RecalcTrigger,Trigger1M)),NA())</f>
        <v>5.1391350495629115E-3</v>
      </c>
      <c r="K63" s="52">
        <f>IFERROR(_xll.qlIndexFixing(ONIndex1M,I63,TRUE,_xll.ohTrigger(RecalcTrigger,Trigger1M)),NA())</f>
        <v>4.8369712846252355E-3</v>
      </c>
      <c r="L63" s="52">
        <f>IFERROR(_xll.qlIndexFixing(Index3M,H63,TRUE,_xll.ohTrigger(RecalcTrigger,Trigger3M)),NA())</f>
        <v>6.9699555386071319E-3</v>
      </c>
      <c r="M63" s="52">
        <f>IFERROR(_xll.qlIndexFixing(ONIndex3M,I63,TRUE,_xll.ohTrigger(RecalcTrigger,Trigger3M)),NA())</f>
        <v>6.0968630006197344E-3</v>
      </c>
      <c r="N63" s="52">
        <f>IFERROR(_xll.qlIndexFixing(Index6M,$H63,TRUE,_xll.ohTrigger(RecalcTrigger,Trigger6M)),NA())</f>
        <v>9.2422816260128802E-3</v>
      </c>
      <c r="O63" s="52">
        <f>IFERROR(_xll.qlIndexFixing(ONIndex6M,I63,TRUE,_xll.ohTrigger(RecalcTrigger,Trigger6M)),NA())</f>
        <v>7.9856118941457055E-3</v>
      </c>
      <c r="P63" s="52">
        <f>IFERROR(_xll.qlIndexFixing(Index1Y,$H63,TRUE,_xll.ohTrigger(RecalcTrigger,Trigger1Y)),NA())</f>
        <v>1.2122935013888159E-2</v>
      </c>
      <c r="Q63" s="52">
        <f>IFERROR(_xll.qlIndexFixing(ONIndex1Y,I63,TRUE,_xll.ohTrigger(RecalcTrigger,Trigger1Y)),NA())</f>
        <v>9.4318906169288397E-3</v>
      </c>
    </row>
    <row r="64" spans="2:17" x14ac:dyDescent="0.2">
      <c r="B64" s="46" t="s">
        <v>20</v>
      </c>
      <c r="D64" s="49">
        <f>_xll.qlCalendarAdvance(LocalCalendar,$D63,B64,"f",FALSE)</f>
        <v>42445</v>
      </c>
      <c r="E64" s="49">
        <f>_xll.qlInterestRateIndexValueDate(IndexON,D64)</f>
        <v>42445</v>
      </c>
      <c r="F64" s="52">
        <f>IFERROR(_xll.qlIndexFixing(IndexON,D64,TRUE,_xll.ohTrigger(RecalcTrigger,TriggerON)),NA())</f>
        <v>4.0138328594441219E-3</v>
      </c>
      <c r="H64" s="49">
        <f>_xll.qlCalendarAdvance(IborCalendar,$H63,B64,"f",FALSE)</f>
        <v>42444</v>
      </c>
      <c r="I64" s="49">
        <f>_xll.qlInterestRateIndexValueDate(Index1M,$H64)</f>
        <v>42446</v>
      </c>
      <c r="J64" s="52">
        <f>IFERROR(_xll.qlIndexFixing(Index1M,$H64,TRUE,_xll.ohTrigger(RecalcTrigger,Trigger1M)),NA())</f>
        <v>5.1485084916969015E-3</v>
      </c>
      <c r="K64" s="52">
        <f>IFERROR(_xll.qlIndexFixing(ONIndex1M,I64,TRUE,_xll.ohTrigger(RecalcTrigger,Trigger1M)),NA())</f>
        <v>4.8555141700123983E-3</v>
      </c>
      <c r="L64" s="52">
        <f>IFERROR(_xll.qlIndexFixing(Index3M,H64,TRUE,_xll.ohTrigger(RecalcTrigger,Trigger3M)),NA())</f>
        <v>6.9866184959010988E-3</v>
      </c>
      <c r="M64" s="52">
        <f>IFERROR(_xll.qlIndexFixing(ONIndex3M,I64,TRUE,_xll.ohTrigger(RecalcTrigger,Trigger3M)),NA())</f>
        <v>6.1312156775628068E-3</v>
      </c>
      <c r="N64" s="52">
        <f>IFERROR(_xll.qlIndexFixing(Index6M,$H64,TRUE,_xll.ohTrigger(RecalcTrigger,Trigger6M)),NA())</f>
        <v>9.2758491422041348E-3</v>
      </c>
      <c r="O64" s="52">
        <f>IFERROR(_xll.qlIndexFixing(ONIndex6M,I64,TRUE,_xll.ohTrigger(RecalcTrigger,Trigger6M)),NA())</f>
        <v>8.0313121033626089E-3</v>
      </c>
      <c r="P64" s="52">
        <f>IFERROR(_xll.qlIndexFixing(Index1Y,$H64,TRUE,_xll.ohTrigger(RecalcTrigger,Trigger1Y)),NA())</f>
        <v>1.2136088055256771E-2</v>
      </c>
      <c r="Q64" s="52">
        <f>IFERROR(_xll.qlIndexFixing(ONIndex1Y,I64,TRUE,_xll.ohTrigger(RecalcTrigger,Trigger1Y)),NA())</f>
        <v>9.4681552341580044E-3</v>
      </c>
    </row>
    <row r="65" spans="2:17" x14ac:dyDescent="0.2">
      <c r="B65" s="46" t="s">
        <v>20</v>
      </c>
      <c r="D65" s="49">
        <f>_xll.qlCalendarAdvance(LocalCalendar,$D64,B65,"f",FALSE)</f>
        <v>42446</v>
      </c>
      <c r="E65" s="49">
        <f>_xll.qlInterestRateIndexValueDate(IndexON,D65)</f>
        <v>42446</v>
      </c>
      <c r="F65" s="52">
        <f>IFERROR(_xll.qlIndexFixing(IndexON,D65,TRUE,_xll.ohTrigger(RecalcTrigger,TriggerON)),NA())</f>
        <v>4.0492674375158799E-3</v>
      </c>
      <c r="H65" s="49">
        <f>_xll.qlCalendarAdvance(IborCalendar,$H64,B65,"f",FALSE)</f>
        <v>42445</v>
      </c>
      <c r="I65" s="49">
        <f>_xll.qlInterestRateIndexValueDate(Index1M,$H65)</f>
        <v>42447</v>
      </c>
      <c r="J65" s="52">
        <f>IFERROR(_xll.qlIndexFixing(Index1M,$H65,TRUE,_xll.ohTrigger(RecalcTrigger,Trigger1M)),NA())</f>
        <v>5.1578903541786344E-3</v>
      </c>
      <c r="K65" s="52">
        <f>IFERROR(_xll.qlIndexFixing(ONIndex1M,I65,TRUE,_xll.ohTrigger(RecalcTrigger,Trigger1M)),NA())</f>
        <v>4.8932982490779153E-3</v>
      </c>
      <c r="L65" s="52">
        <f>IFERROR(_xll.qlIndexFixing(Index3M,H65,TRUE,_xll.ohTrigger(RecalcTrigger,Trigger3M)),NA())</f>
        <v>7.0177857354953802E-3</v>
      </c>
      <c r="M65" s="52">
        <f>IFERROR(_xll.qlIndexFixing(ONIndex3M,I65,TRUE,_xll.ohTrigger(RecalcTrigger,Trigger3M)),NA())</f>
        <v>6.2039644659428461E-3</v>
      </c>
      <c r="N65" s="52">
        <f>IFERROR(_xll.qlIndexFixing(Index6M,$H65,TRUE,_xll.ohTrigger(RecalcTrigger,Trigger6M)),NA())</f>
        <v>9.2823692872052183E-3</v>
      </c>
      <c r="O65" s="52">
        <f>IFERROR(_xll.qlIndexFixing(ONIndex6M,I65,TRUE,_xll.ohTrigger(RecalcTrigger,Trigger6M)),NA())</f>
        <v>8.1266572371241352E-3</v>
      </c>
      <c r="P65" s="52">
        <f>IFERROR(_xll.qlIndexFixing(Index1Y,$H65,TRUE,_xll.ohTrigger(RecalcTrigger,Trigger1Y)),NA())</f>
        <v>1.2162521473731052E-2</v>
      </c>
      <c r="Q65" s="52">
        <f>IFERROR(_xll.qlIndexFixing(ONIndex1Y,I65,TRUE,_xll.ohTrigger(RecalcTrigger,Trigger1Y)),NA())</f>
        <v>9.5451640252619541E-3</v>
      </c>
    </row>
    <row r="66" spans="2:17" x14ac:dyDescent="0.2">
      <c r="B66" s="46" t="s">
        <v>20</v>
      </c>
      <c r="D66" s="49">
        <f>_xll.qlCalendarAdvance(LocalCalendar,$D65,B66,"f",FALSE)</f>
        <v>42447</v>
      </c>
      <c r="E66" s="49">
        <f>_xll.qlInterestRateIndexValueDate(IndexON,D66)</f>
        <v>42447</v>
      </c>
      <c r="F66" s="52">
        <f>IFERROR(_xll.qlIndexFixing(IndexON,D66,TRUE,_xll.ohTrigger(RecalcTrigger,TriggerON)),NA())</f>
        <v>4.1242215670056481E-3</v>
      </c>
      <c r="H66" s="49">
        <f>_xll.qlCalendarAdvance(IborCalendar,$H65,B66,"f",FALSE)</f>
        <v>42446</v>
      </c>
      <c r="I66" s="49">
        <f>_xll.qlInterestRateIndexValueDate(Index1M,$H66)</f>
        <v>42450</v>
      </c>
      <c r="J66" s="52">
        <f>IFERROR(_xll.qlIndexFixing(Index1M,$H66,TRUE,_xll.ohTrigger(RecalcTrigger,Trigger1M)),NA())</f>
        <v>5.2135019527692833E-3</v>
      </c>
      <c r="K66" s="52">
        <f>IFERROR(_xll.qlIndexFixing(ONIndex1M,I66,TRUE,_xll.ohTrigger(RecalcTrigger,Trigger1M)),NA())</f>
        <v>4.9315404674299401E-3</v>
      </c>
      <c r="L66" s="52">
        <f>IFERROR(_xll.qlIndexFixing(Index3M,H66,TRUE,_xll.ohTrigger(RecalcTrigger,Trigger3M)),NA())</f>
        <v>7.0516204307714409E-3</v>
      </c>
      <c r="M66" s="52">
        <f>IFERROR(_xll.qlIndexFixing(ONIndex3M,I66,TRUE,_xll.ohTrigger(RecalcTrigger,Trigger3M)),NA())</f>
        <v>6.2800457646172703E-3</v>
      </c>
      <c r="N66" s="52">
        <f>IFERROR(_xll.qlIndexFixing(Index6M,$H66,TRUE,_xll.ohTrigger(RecalcTrigger,Trigger6M)),NA())</f>
        <v>9.319999999996241E-3</v>
      </c>
      <c r="O66" s="52">
        <f>IFERROR(_xll.qlIndexFixing(ONIndex6M,I66,TRUE,_xll.ohTrigger(RecalcTrigger,Trigger6M)),NA())</f>
        <v>8.2249656145094718E-3</v>
      </c>
      <c r="P66" s="52">
        <f>IFERROR(_xll.qlIndexFixing(Index1Y,$H66,TRUE,_xll.ohTrigger(RecalcTrigger,Trigger1Y)),NA())</f>
        <v>1.2189999999998445E-2</v>
      </c>
      <c r="Q66" s="52">
        <f>IFERROR(_xll.qlIndexFixing(ONIndex1Y,I66,TRUE,_xll.ohTrigger(RecalcTrigger,Trigger1Y)),NA())</f>
        <v>9.62547444805395E-3</v>
      </c>
    </row>
    <row r="67" spans="2:17" x14ac:dyDescent="0.2">
      <c r="B67" s="46" t="s">
        <v>20</v>
      </c>
      <c r="D67" s="49">
        <f>_xll.qlCalendarAdvance(LocalCalendar,$D66,B67,"f",FALSE)</f>
        <v>42450</v>
      </c>
      <c r="E67" s="49">
        <f>_xll.qlInterestRateIndexValueDate(IndexON,D67)</f>
        <v>42450</v>
      </c>
      <c r="F67" s="52">
        <f>IFERROR(_xll.qlIndexFixing(IndexON,D67,TRUE,_xll.ohTrigger(RecalcTrigger,TriggerON)),NA())</f>
        <v>4.2027203984940087E-3</v>
      </c>
      <c r="H67" s="49">
        <f>_xll.qlCalendarAdvance(IborCalendar,$H66,B67,"f",FALSE)</f>
        <v>42447</v>
      </c>
      <c r="I67" s="49">
        <f>_xll.qlInterestRateIndexValueDate(Index1M,$H67)</f>
        <v>42451</v>
      </c>
      <c r="J67" s="52">
        <f>IFERROR(_xll.qlIndexFixing(Index1M,$H67,TRUE,_xll.ohTrigger(RecalcTrigger,Trigger1M)),NA())</f>
        <v>5.231942386486073E-3</v>
      </c>
      <c r="K67" s="52">
        <f>IFERROR(_xll.qlIndexFixing(ONIndex1M,I67,TRUE,_xll.ohTrigger(RecalcTrigger,Trigger1M)),NA())</f>
        <v>4.9507872210607928E-3</v>
      </c>
      <c r="L67" s="52">
        <f>IFERROR(_xll.qlIndexFixing(Index3M,H67,TRUE,_xll.ohTrigger(RecalcTrigger,Trigger3M)),NA())</f>
        <v>7.0673949127268891E-3</v>
      </c>
      <c r="M67" s="52">
        <f>IFERROR(_xll.qlIndexFixing(ONIndex3M,I67,TRUE,_xll.ohTrigger(RecalcTrigger,Trigger3M)),NA())</f>
        <v>6.3179620548847737E-3</v>
      </c>
      <c r="N67" s="52">
        <f>IFERROR(_xll.qlIndexFixing(Index6M,$H67,TRUE,_xll.ohTrigger(RecalcTrigger,Trigger6M)),NA())</f>
        <v>9.3357398811303501E-3</v>
      </c>
      <c r="O67" s="52">
        <f>IFERROR(_xll.qlIndexFixing(ONIndex6M,I67,TRUE,_xll.ohTrigger(RecalcTrigger,Trigger6M)),NA())</f>
        <v>8.2737208573124832E-3</v>
      </c>
      <c r="P67" s="52">
        <f>IFERROR(_xll.qlIndexFixing(Index1Y,$H67,TRUE,_xll.ohTrigger(RecalcTrigger,Trigger1Y)),NA())</f>
        <v>1.2203799395670397E-2</v>
      </c>
      <c r="Q67" s="52">
        <f>IFERROR(_xll.qlIndexFixing(ONIndex1Y,I67,TRUE,_xll.ohTrigger(RecalcTrigger,Trigger1Y)),NA())</f>
        <v>9.6655665153999593E-3</v>
      </c>
    </row>
    <row r="68" spans="2:17" x14ac:dyDescent="0.2">
      <c r="B68" s="46" t="s">
        <v>20</v>
      </c>
      <c r="D68" s="49">
        <f>_xll.qlCalendarAdvance(LocalCalendar,$D67,B68,"f",FALSE)</f>
        <v>42451</v>
      </c>
      <c r="E68" s="49">
        <f>_xll.qlInterestRateIndexValueDate(IndexON,D68)</f>
        <v>42451</v>
      </c>
      <c r="F68" s="52">
        <f>IFERROR(_xll.qlIndexFixing(IndexON,D68,TRUE,_xll.ohTrigger(RecalcTrigger,TriggerON)),NA())</f>
        <v>4.2418203513694408E-3</v>
      </c>
      <c r="H68" s="49">
        <f>_xll.qlCalendarAdvance(IborCalendar,$H67,B68,"f",FALSE)</f>
        <v>42450</v>
      </c>
      <c r="I68" s="49">
        <f>_xll.qlInterestRateIndexValueDate(Index1M,$H68)</f>
        <v>42452</v>
      </c>
      <c r="J68" s="52">
        <f>IFERROR(_xll.qlIndexFixing(Index1M,$H68,TRUE,_xll.ohTrigger(RecalcTrigger,Trigger1M)),NA())</f>
        <v>5.2684478107625022E-3</v>
      </c>
      <c r="K68" s="52">
        <f>IFERROR(_xll.qlIndexFixing(ONIndex1M,I68,TRUE,_xll.ohTrigger(RecalcTrigger,Trigger1M)),NA())</f>
        <v>4.9699796852387124E-3</v>
      </c>
      <c r="L68" s="52">
        <f>IFERROR(_xll.qlIndexFixing(Index3M,H68,TRUE,_xll.ohTrigger(RecalcTrigger,Trigger3M)),NA())</f>
        <v>7.0829756761585077E-3</v>
      </c>
      <c r="M68" s="52">
        <f>IFERROR(_xll.qlIndexFixing(ONIndex3M,I68,TRUE,_xll.ohTrigger(RecalcTrigger,Trigger3M)),NA())</f>
        <v>6.3547181273104769E-3</v>
      </c>
      <c r="N68" s="52">
        <f>IFERROR(_xll.qlIndexFixing(Index6M,$H68,TRUE,_xll.ohTrigger(RecalcTrigger,Trigger6M)),NA())</f>
        <v>9.3515355306469806E-3</v>
      </c>
      <c r="O68" s="52">
        <f>IFERROR(_xll.qlIndexFixing(ONIndex6M,I68,TRUE,_xll.ohTrigger(RecalcTrigger,Trigger6M)),NA())</f>
        <v>8.3210176037518124E-3</v>
      </c>
      <c r="P68" s="52">
        <f>IFERROR(_xll.qlIndexFixing(Index1Y,$H68,TRUE,_xll.ohTrigger(RecalcTrigger,Trigger1Y)),NA())</f>
        <v>1.2217721611999225E-2</v>
      </c>
      <c r="Q68" s="52">
        <f>IFERROR(_xll.qlIndexFixing(ONIndex1Y,I68,TRUE,_xll.ohTrigger(RecalcTrigger,Trigger1Y)),NA())</f>
        <v>9.7044142483504459E-3</v>
      </c>
    </row>
    <row r="69" spans="2:17" x14ac:dyDescent="0.2">
      <c r="B69" s="46" t="s">
        <v>20</v>
      </c>
      <c r="D69" s="49">
        <f>_xll.qlCalendarAdvance(LocalCalendar,$D68,B69,"f",FALSE)</f>
        <v>42452</v>
      </c>
      <c r="E69" s="49">
        <f>_xll.qlInterestRateIndexValueDate(IndexON,D69)</f>
        <v>42452</v>
      </c>
      <c r="F69" s="52">
        <f>IFERROR(_xll.qlIndexFixing(IndexON,D69,TRUE,_xll.ohTrigger(RecalcTrigger,TriggerON)),NA())</f>
        <v>4.2797404036676312E-3</v>
      </c>
      <c r="H69" s="49">
        <f>_xll.qlCalendarAdvance(IborCalendar,$H68,B69,"f",FALSE)</f>
        <v>42451</v>
      </c>
      <c r="I69" s="49">
        <f>_xll.qlInterestRateIndexValueDate(Index1M,$H69)</f>
        <v>42453</v>
      </c>
      <c r="J69" s="52">
        <f>IFERROR(_xll.qlIndexFixing(Index1M,$H69,TRUE,_xll.ohTrigger(RecalcTrigger,Trigger1M)),NA())</f>
        <v>5.2777020783731365E-3</v>
      </c>
      <c r="K69" s="52">
        <f>IFERROR(_xll.qlIndexFixing(ONIndex1M,I69,TRUE,_xll.ohTrigger(RecalcTrigger,Trigger1M)),NA())</f>
        <v>5.0273174556743072E-3</v>
      </c>
      <c r="L69" s="52">
        <f>IFERROR(_xll.qlIndexFixing(Index3M,H69,TRUE,_xll.ohTrigger(RecalcTrigger,Trigger3M)),NA())</f>
        <v>7.0983746585764054E-3</v>
      </c>
      <c r="M69" s="52">
        <f>IFERROR(_xll.qlIndexFixing(ONIndex3M,I69,TRUE,_xll.ohTrigger(RecalcTrigger,Trigger3M)),NA())</f>
        <v>6.4570964334471626E-3</v>
      </c>
      <c r="N69" s="52">
        <f>IFERROR(_xll.qlIndexFixing(Index6M,$H69,TRUE,_xll.ohTrigger(RecalcTrigger,Trigger6M)),NA())</f>
        <v>9.3887796272951896E-3</v>
      </c>
      <c r="O69" s="52">
        <f>IFERROR(_xll.qlIndexFixing(ONIndex6M,I69,TRUE,_xll.ohTrigger(RecalcTrigger,Trigger6M)),NA())</f>
        <v>8.4530953000356845E-3</v>
      </c>
      <c r="P69" s="52">
        <f>IFERROR(_xll.qlIndexFixing(Index1Y,$H69,TRUE,_xll.ohTrigger(RecalcTrigger,Trigger1Y)),NA())</f>
        <v>1.2231761113155165E-2</v>
      </c>
      <c r="Q69" s="52">
        <f>IFERROR(_xll.qlIndexFixing(ONIndex1Y,I69,TRUE,_xll.ohTrigger(RecalcTrigger,Trigger1Y)),NA())</f>
        <v>9.8127820020810219E-3</v>
      </c>
    </row>
    <row r="70" spans="2:17" x14ac:dyDescent="0.2">
      <c r="B70" s="46" t="s">
        <v>20</v>
      </c>
      <c r="D70" s="49">
        <f>_xll.qlCalendarAdvance(LocalCalendar,$D69,B70,"f",FALSE)</f>
        <v>42453</v>
      </c>
      <c r="E70" s="49">
        <f>_xll.qlInterestRateIndexValueDate(IndexON,D70)</f>
        <v>42453</v>
      </c>
      <c r="F70" s="52">
        <f>IFERROR(_xll.qlIndexFixing(IndexON,D70,TRUE,_xll.ohTrigger(RecalcTrigger,TriggerON)),NA())</f>
        <v>4.3164805552287078E-3</v>
      </c>
      <c r="H70" s="49">
        <f>_xll.qlCalendarAdvance(IborCalendar,$H69,B70,"f",FALSE)</f>
        <v>42452</v>
      </c>
      <c r="I70" s="49">
        <f>_xll.qlInterestRateIndexValueDate(Index1M,$H70)</f>
        <v>42458</v>
      </c>
      <c r="J70" s="52">
        <f>IFERROR(_xll.qlIndexFixing(Index1M,$H70,TRUE,_xll.ohTrigger(RecalcTrigger,Trigger1M)),NA())</f>
        <v>5.3595054291543489E-3</v>
      </c>
      <c r="K70" s="52">
        <f>IFERROR(_xll.qlIndexFixing(ONIndex1M,I70,TRUE,_xll.ohTrigger(RecalcTrigger,Trigger1M)),NA())</f>
        <v>5.0839943924341213E-3</v>
      </c>
      <c r="L70" s="52">
        <f>IFERROR(_xll.qlIndexFixing(Index3M,H70,TRUE,_xll.ohTrigger(RecalcTrigger,Trigger3M)),NA())</f>
        <v>7.1730606830013579E-3</v>
      </c>
      <c r="M70" s="52">
        <f>IFERROR(_xll.qlIndexFixing(ONIndex3M,I70,TRUE,_xll.ohTrigger(RecalcTrigger,Trigger3M)),NA())</f>
        <v>6.5508899685617905E-3</v>
      </c>
      <c r="N70" s="52">
        <f>IFERROR(_xll.qlIndexFixing(Index6M,$H70,TRUE,_xll.ohTrigger(RecalcTrigger,Trigger6M)),NA())</f>
        <v>9.447201035407948E-3</v>
      </c>
      <c r="O70" s="52">
        <f>IFERROR(_xll.qlIndexFixing(ONIndex6M,I70,TRUE,_xll.ohTrigger(RecalcTrigger,Trigger6M)),NA())</f>
        <v>8.5741696307728432E-3</v>
      </c>
      <c r="P70" s="52">
        <f>IFERROR(_xll.qlIndexFixing(Index1Y,$H70,TRUE,_xll.ohTrigger(RecalcTrigger,Trigger1Y)),NA())</f>
        <v>1.2303524118122241E-2</v>
      </c>
      <c r="Q70" s="52">
        <f>IFERROR(_xll.qlIndexFixing(ONIndex1Y,I70,TRUE,_xll.ohTrigger(RecalcTrigger,Trigger1Y)),NA())</f>
        <v>9.9113696018449104E-3</v>
      </c>
    </row>
    <row r="71" spans="2:17" x14ac:dyDescent="0.2">
      <c r="B71" s="46" t="s">
        <v>20</v>
      </c>
      <c r="D71" s="49">
        <f>_xll.qlCalendarAdvance(LocalCalendar,$D70,B71,"f",FALSE)</f>
        <v>42454</v>
      </c>
      <c r="E71" s="49">
        <f>_xll.qlInterestRateIndexValueDate(IndexON,D71)</f>
        <v>42454</v>
      </c>
      <c r="F71" s="52">
        <f>IFERROR(_xll.qlIndexFixing(IndexON,D71,TRUE,_xll.ohTrigger(RecalcTrigger,TriggerON)),NA())</f>
        <v>4.3860812897111856E-3</v>
      </c>
      <c r="H71" s="49">
        <f>_xll.qlCalendarAdvance(IborCalendar,$H70,B71,"f",FALSE)</f>
        <v>42453</v>
      </c>
      <c r="I71" s="49">
        <f>_xll.qlInterestRateIndexValueDate(Index1M,$H71)</f>
        <v>42459</v>
      </c>
      <c r="J71" s="52">
        <f>IFERROR(_xll.qlIndexFixing(Index1M,$H71,TRUE,_xll.ohTrigger(RecalcTrigger,Trigger1M)),NA())</f>
        <v>5.3686133137107461E-3</v>
      </c>
      <c r="K71" s="52">
        <f>IFERROR(_xll.qlIndexFixing(ONIndex1M,I71,TRUE,_xll.ohTrigger(RecalcTrigger,Trigger1M)),NA())</f>
        <v>5.1028068305214447E-3</v>
      </c>
      <c r="L71" s="52">
        <f>IFERROR(_xll.qlIndexFixing(Index3M,H71,TRUE,_xll.ohTrigger(RecalcTrigger,Trigger3M)),NA())</f>
        <v>7.1876196786790922E-3</v>
      </c>
      <c r="M71" s="52">
        <f>IFERROR(_xll.qlIndexFixing(ONIndex3M,I71,TRUE,_xll.ohTrigger(RecalcTrigger,Trigger3M)),NA())</f>
        <v>6.5795245069022457E-3</v>
      </c>
      <c r="N71" s="52">
        <f>IFERROR(_xll.qlIndexFixing(Index6M,$H71,TRUE,_xll.ohTrigger(RecalcTrigger,Trigger6M)),NA())</f>
        <v>9.4632472960764092E-3</v>
      </c>
      <c r="O71" s="52">
        <f>IFERROR(_xll.qlIndexFixing(ONIndex6M,I71,TRUE,_xll.ohTrigger(RecalcTrigger,Trigger6M)),NA())</f>
        <v>8.6112568884377794E-3</v>
      </c>
      <c r="P71" s="52">
        <f>IFERROR(_xll.qlIndexFixing(Index1Y,$H71,TRUE,_xll.ohTrigger(RecalcTrigger,Trigger1Y)),NA())</f>
        <v>1.2318151060324562E-2</v>
      </c>
      <c r="Q71" s="52">
        <f>IFERROR(_xll.qlIndexFixing(ONIndex1Y,I71,TRUE,_xll.ohTrigger(RecalcTrigger,Trigger1Y)),NA())</f>
        <v>9.941506983395243E-3</v>
      </c>
    </row>
    <row r="72" spans="2:17" x14ac:dyDescent="0.2">
      <c r="B72" s="46" t="s">
        <v>20</v>
      </c>
      <c r="D72" s="49">
        <f>_xll.qlCalendarAdvance(LocalCalendar,$D71,B72,"f",FALSE)</f>
        <v>42457</v>
      </c>
      <c r="E72" s="49">
        <f>_xll.qlInterestRateIndexValueDate(IndexON,D72)</f>
        <v>42457</v>
      </c>
      <c r="F72" s="52">
        <f>IFERROR(_xll.qlIndexFixing(IndexON,D72,TRUE,_xll.ohTrigger(RecalcTrigger,TriggerON)),NA())</f>
        <v>4.451642146028334E-3</v>
      </c>
      <c r="H72" s="49">
        <f>_xll.qlCalendarAdvance(IborCalendar,$H71,B72,"f",FALSE)</f>
        <v>42458</v>
      </c>
      <c r="I72" s="49">
        <f>_xll.qlInterestRateIndexValueDate(Index1M,$H72)</f>
        <v>42460</v>
      </c>
      <c r="J72" s="52">
        <f>IFERROR(_xll.qlIndexFixing(Index1M,$H72,TRUE,_xll.ohTrigger(RecalcTrigger,Trigger1M)),NA())</f>
        <v>5.377702828458699E-3</v>
      </c>
      <c r="K72" s="52">
        <f>IFERROR(_xll.qlIndexFixing(ONIndex1M,I72,TRUE,_xll.ohTrigger(RecalcTrigger,Trigger1M)),NA())</f>
        <v>5.1215649791558349E-3</v>
      </c>
      <c r="L72" s="52">
        <f>IFERROR(_xll.qlIndexFixing(Index3M,H72,TRUE,_xll.ohTrigger(RecalcTrigger,Trigger3M)),NA())</f>
        <v>7.194170559255109E-3</v>
      </c>
      <c r="M72" s="52">
        <f>IFERROR(_xll.qlIndexFixing(ONIndex3M,I72,TRUE,_xll.ohTrigger(RecalcTrigger,Trigger3M)),NA())</f>
        <v>6.6069988249228828E-3</v>
      </c>
      <c r="N72" s="52">
        <f>IFERROR(_xll.qlIndexFixing(Index6M,$H72,TRUE,_xll.ohTrigger(RecalcTrigger,Trigger6M)),NA())</f>
        <v>9.4676765130458553E-3</v>
      </c>
      <c r="O72" s="52">
        <f>IFERROR(_xll.qlIndexFixing(ONIndex6M,I72,TRUE,_xll.ohTrigger(RecalcTrigger,Trigger6M)),NA())</f>
        <v>8.6468856459021026E-3</v>
      </c>
      <c r="P72" s="52">
        <f>IFERROR(_xll.qlIndexFixing(Index1Y,$H72,TRUE,_xll.ohTrigger(RecalcTrigger,Trigger1Y)),NA())</f>
        <v>1.2332856528679917E-2</v>
      </c>
      <c r="Q72" s="52">
        <f>IFERROR(_xll.qlIndexFixing(ONIndex1Y,I72,TRUE,_xll.ohTrigger(RecalcTrigger,Trigger1Y)),NA())</f>
        <v>9.9704000276723548E-3</v>
      </c>
    </row>
    <row r="73" spans="2:17" x14ac:dyDescent="0.2">
      <c r="B73" s="46" t="s">
        <v>20</v>
      </c>
      <c r="D73" s="49">
        <f>_xll.qlCalendarAdvance(LocalCalendar,$D72,B73,"f",FALSE)</f>
        <v>42458</v>
      </c>
      <c r="E73" s="49">
        <f>_xll.qlInterestRateIndexValueDate(IndexON,D73)</f>
        <v>42458</v>
      </c>
      <c r="F73" s="52">
        <f>IFERROR(_xll.qlIndexFixing(IndexON,D73,TRUE,_xll.ohTrigger(RecalcTrigger,TriggerON)),NA())</f>
        <v>4.4824827883083174E-3</v>
      </c>
      <c r="H73" s="49">
        <f>_xll.qlCalendarAdvance(IborCalendar,$H72,B73,"f",FALSE)</f>
        <v>42459</v>
      </c>
      <c r="I73" s="49">
        <f>_xll.qlInterestRateIndexValueDate(Index1M,$H73)</f>
        <v>42461</v>
      </c>
      <c r="J73" s="52">
        <f>IFERROR(_xll.qlIndexFixing(Index1M,$H73,TRUE,_xll.ohTrigger(RecalcTrigger,Trigger1M)),NA())</f>
        <v>5.422187686658364E-3</v>
      </c>
      <c r="K73" s="52">
        <f>IFERROR(_xll.qlIndexFixing(ONIndex1M,I73,TRUE,_xll.ohTrigger(RecalcTrigger,Trigger1M)),NA())</f>
        <v>5.1589742400448557E-3</v>
      </c>
      <c r="L73" s="52">
        <f>IFERROR(_xll.qlIndexFixing(Index3M,H73,TRUE,_xll.ohTrigger(RecalcTrigger,Trigger3M)),NA())</f>
        <v>7.2084875245299659E-3</v>
      </c>
      <c r="M73" s="52">
        <f>IFERROR(_xll.qlIndexFixing(ONIndex3M,I73,TRUE,_xll.ohTrigger(RecalcTrigger,Trigger3M)),NA())</f>
        <v>6.6582031976114564E-3</v>
      </c>
      <c r="N73" s="52">
        <f>IFERROR(_xll.qlIndexFixing(Index6M,$H73,TRUE,_xll.ohTrigger(RecalcTrigger,Trigger6M)),NA())</f>
        <v>9.5072005478213633E-3</v>
      </c>
      <c r="O73" s="52">
        <f>IFERROR(_xll.qlIndexFixing(ONIndex6M,I73,TRUE,_xll.ohTrigger(RecalcTrigger,Trigger6M)),NA())</f>
        <v>8.7134923838672051E-3</v>
      </c>
      <c r="P73" s="52">
        <f>IFERROR(_xll.qlIndexFixing(Index1Y,$H73,TRUE,_xll.ohTrigger(RecalcTrigger,Trigger1Y)),NA())</f>
        <v>1.2365179646751172E-2</v>
      </c>
      <c r="Q73" s="52">
        <f>IFERROR(_xll.qlIndexFixing(ONIndex1Y,I73,TRUE,_xll.ohTrigger(RecalcTrigger,Trigger1Y)),NA())</f>
        <v>1.0024317440713304E-2</v>
      </c>
    </row>
    <row r="74" spans="2:17" x14ac:dyDescent="0.2">
      <c r="B74" s="46" t="s">
        <v>20</v>
      </c>
      <c r="D74" s="49">
        <f>_xll.qlCalendarAdvance(LocalCalendar,$D73,B74,"f",FALSE)</f>
        <v>42459</v>
      </c>
      <c r="E74" s="49">
        <f>_xll.qlInterestRateIndexValueDate(IndexON,D74)</f>
        <v>42459</v>
      </c>
      <c r="F74" s="52">
        <f>IFERROR(_xll.qlIndexFixing(IndexON,D74,TRUE,_xll.ohTrigger(RecalcTrigger,TriggerON)),NA())</f>
        <v>4.5121435276929134E-3</v>
      </c>
      <c r="H74" s="49">
        <f>_xll.qlCalendarAdvance(IborCalendar,$H73,B74,"f",FALSE)</f>
        <v>42460</v>
      </c>
      <c r="I74" s="49">
        <f>_xll.qlInterestRateIndexValueDate(Index1M,$H74)</f>
        <v>42464</v>
      </c>
      <c r="J74" s="52">
        <f>IFERROR(_xll.qlIndexFixing(Index1M,$H74,TRUE,_xll.ohTrigger(RecalcTrigger,Trigger1M)),NA())</f>
        <v>5.4579641145249269E-3</v>
      </c>
      <c r="K74" s="52">
        <f>IFERROR(_xll.qlIndexFixing(ONIndex1M,I74,TRUE,_xll.ohTrigger(RecalcTrigger,Trigger1M)),NA())</f>
        <v>5.1960546787643835E-3</v>
      </c>
      <c r="L74" s="52">
        <f>IFERROR(_xll.qlIndexFixing(Index3M,H74,TRUE,_xll.ohTrigger(RecalcTrigger,Trigger3M)),NA())</f>
        <v>7.2591802507584171E-3</v>
      </c>
      <c r="M74" s="52">
        <f>IFERROR(_xll.qlIndexFixing(ONIndex3M,I74,TRUE,_xll.ohTrigger(RecalcTrigger,Trigger3M)),NA())</f>
        <v>6.7052938882916635E-3</v>
      </c>
      <c r="N74" s="52">
        <f>IFERROR(_xll.qlIndexFixing(Index6M,$H74,TRUE,_xll.ohTrigger(RecalcTrigger,Trigger6M)),NA())</f>
        <v>9.5315852661507355E-3</v>
      </c>
      <c r="O74" s="52">
        <f>IFERROR(_xll.qlIndexFixing(ONIndex6M,I74,TRUE,_xll.ohTrigger(RecalcTrigger,Trigger6M)),NA())</f>
        <v>8.7748156636013874E-3</v>
      </c>
      <c r="P74" s="52">
        <f>IFERROR(_xll.qlIndexFixing(Index1Y,$H74,TRUE,_xll.ohTrigger(RecalcTrigger,Trigger1Y)),NA())</f>
        <v>1.2392352896094921E-2</v>
      </c>
      <c r="Q74" s="52">
        <f>IFERROR(_xll.qlIndexFixing(ONIndex1Y,I74,TRUE,_xll.ohTrigger(RecalcTrigger,Trigger1Y)),NA())</f>
        <v>1.0073528826293199E-2</v>
      </c>
    </row>
    <row r="75" spans="2:17" x14ac:dyDescent="0.2">
      <c r="B75" s="46" t="s">
        <v>20</v>
      </c>
      <c r="D75" s="49">
        <f>_xll.qlCalendarAdvance(LocalCalendar,$D74,B75,"f",FALSE)</f>
        <v>42460</v>
      </c>
      <c r="E75" s="49">
        <f>_xll.qlInterestRateIndexValueDate(IndexON,D75)</f>
        <v>42460</v>
      </c>
      <c r="F75" s="52">
        <f>IFERROR(_xll.qlIndexFixing(IndexON,D75,TRUE,_xll.ohTrigger(RecalcTrigger,TriggerON)),NA())</f>
        <v>4.5406243640222499E-3</v>
      </c>
      <c r="H75" s="49">
        <f>_xll.qlCalendarAdvance(IborCalendar,$H74,B75,"f",FALSE)</f>
        <v>42461</v>
      </c>
      <c r="I75" s="49">
        <f>_xll.qlInterestRateIndexValueDate(Index1M,$H75)</f>
        <v>42465</v>
      </c>
      <c r="J75" s="52">
        <f>IFERROR(_xll.qlIndexFixing(Index1M,$H75,TRUE,_xll.ohTrigger(RecalcTrigger,Trigger1M)),NA())</f>
        <v>5.4756714111086069E-3</v>
      </c>
      <c r="K75" s="52">
        <f>IFERROR(_xll.qlIndexFixing(ONIndex1M,I75,TRUE,_xll.ohTrigger(RecalcTrigger,Trigger1M)),NA())</f>
        <v>5.2145413799742357E-3</v>
      </c>
      <c r="L75" s="52">
        <f>IFERROR(_xll.qlIndexFixing(Index3M,H75,TRUE,_xll.ohTrigger(RecalcTrigger,Trigger3M)),NA())</f>
        <v>7.2651315950752384E-3</v>
      </c>
      <c r="M75" s="52">
        <f>IFERROR(_xll.qlIndexFixing(ONIndex3M,I75,TRUE,_xll.ohTrigger(RecalcTrigger,Trigger3M)),NA())</f>
        <v>6.7269671007164078E-3</v>
      </c>
      <c r="N75" s="52">
        <f>IFERROR(_xll.qlIndexFixing(Index6M,$H75,TRUE,_xll.ohTrigger(RecalcTrigger,Trigger6M)),NA())</f>
        <v>9.547584615540991E-3</v>
      </c>
      <c r="O75" s="52">
        <f>IFERROR(_xll.qlIndexFixing(ONIndex6M,I75,TRUE,_xll.ohTrigger(RecalcTrigger,Trigger6M)),NA())</f>
        <v>8.8031519131082092E-3</v>
      </c>
      <c r="P75" s="52">
        <f>IFERROR(_xll.qlIndexFixing(Index1Y,$H75,TRUE,_xll.ohTrigger(RecalcTrigger,Trigger1Y)),NA())</f>
        <v>1.240736791680115E-2</v>
      </c>
      <c r="Q75" s="52">
        <f>IFERROR(_xll.qlIndexFixing(ONIndex1Y,I75,TRUE,_xll.ohTrigger(RecalcTrigger,Trigger1Y)),NA())</f>
        <v>1.0096200180047532E-2</v>
      </c>
    </row>
    <row r="76" spans="2:17" x14ac:dyDescent="0.2">
      <c r="B76" s="46" t="s">
        <v>20</v>
      </c>
      <c r="D76" s="49">
        <f>_xll.qlCalendarAdvance(LocalCalendar,$D75,B76,"f",FALSE)</f>
        <v>42461</v>
      </c>
      <c r="E76" s="49">
        <f>_xll.qlInterestRateIndexValueDate(IndexON,D76)</f>
        <v>42461</v>
      </c>
      <c r="F76" s="52">
        <f>IFERROR(_xll.qlIndexFixing(IndexON,D76,TRUE,_xll.ohTrigger(RecalcTrigger,TriggerON)),NA())</f>
        <v>4.5937116401972844E-3</v>
      </c>
      <c r="H76" s="49">
        <f>_xll.qlCalendarAdvance(IborCalendar,$H75,B76,"f",FALSE)</f>
        <v>42464</v>
      </c>
      <c r="I76" s="49">
        <f>_xll.qlInterestRateIndexValueDate(Index1M,$H76)</f>
        <v>42466</v>
      </c>
      <c r="J76" s="52">
        <f>IFERROR(_xll.qlIndexFixing(Index1M,$H76,TRUE,_xll.ohTrigger(RecalcTrigger,Trigger1M)),NA())</f>
        <v>5.4933244192705288E-3</v>
      </c>
      <c r="K76" s="52">
        <f>IFERROR(_xll.qlIndexFixing(ONIndex1M,I76,TRUE,_xll.ohTrigger(RecalcTrigger,Trigger1M)),NA())</f>
        <v>5.2329737915712826E-3</v>
      </c>
      <c r="L76" s="52">
        <f>IFERROR(_xll.qlIndexFixing(Index3M,H76,TRUE,_xll.ohTrigger(RecalcTrigger,Trigger3M)),NA())</f>
        <v>7.2791970184296166E-3</v>
      </c>
      <c r="M76" s="52">
        <f>IFERROR(_xll.qlIndexFixing(ONIndex3M,I76,TRUE,_xll.ohTrigger(RecalcTrigger,Trigger3M)),NA())</f>
        <v>6.7474800914624211E-3</v>
      </c>
      <c r="N76" s="52">
        <f>IFERROR(_xll.qlIndexFixing(Index6M,$H76,TRUE,_xll.ohTrigger(RecalcTrigger,Trigger6M)),NA())</f>
        <v>9.5635827890539291E-3</v>
      </c>
      <c r="O76" s="52">
        <f>IFERROR(_xll.qlIndexFixing(ONIndex6M,I76,TRUE,_xll.ohTrigger(RecalcTrigger,Trigger6M)),NA())</f>
        <v>8.8300296600163364E-3</v>
      </c>
      <c r="P76" s="52">
        <f>IFERROR(_xll.qlIndexFixing(Index1Y,$H76,TRUE,_xll.ohTrigger(RecalcTrigger,Trigger1Y)),NA())</f>
        <v>1.2422428230065905E-2</v>
      </c>
      <c r="Q76" s="52">
        <f>IFERROR(_xll.qlIndexFixing(ONIndex1Y,I76,TRUE,_xll.ohTrigger(RecalcTrigger,Trigger1Y)),NA())</f>
        <v>1.0117627194849987E-2</v>
      </c>
    </row>
    <row r="77" spans="2:17" x14ac:dyDescent="0.2">
      <c r="B77" s="46" t="s">
        <v>20</v>
      </c>
      <c r="D77" s="49">
        <f>_xll.qlCalendarAdvance(LocalCalendar,$D76,B77,"f",FALSE)</f>
        <v>42464</v>
      </c>
      <c r="E77" s="49">
        <f>_xll.qlInterestRateIndexValueDate(IndexON,D77)</f>
        <v>42464</v>
      </c>
      <c r="F77" s="52">
        <f>IFERROR(_xll.qlIndexFixing(IndexON,D77,TRUE,_xll.ohTrigger(RecalcTrigger,TriggerON)),NA())</f>
        <v>4.6427486727118605E-3</v>
      </c>
      <c r="H77" s="49">
        <f>_xll.qlCalendarAdvance(IborCalendar,$H76,B77,"f",FALSE)</f>
        <v>42465</v>
      </c>
      <c r="I77" s="49">
        <f>_xll.qlInterestRateIndexValueDate(Index1M,$H77)</f>
        <v>42467</v>
      </c>
      <c r="J77" s="52">
        <f>IFERROR(_xll.qlIndexFixing(Index1M,$H77,TRUE,_xll.ohTrigger(RecalcTrigger,Trigger1M)),NA())</f>
        <v>5.5282718225191374E-3</v>
      </c>
      <c r="K77" s="52">
        <f>IFERROR(_xll.qlIndexFixing(ONIndex1M,I77,TRUE,_xll.ohTrigger(RecalcTrigger,Trigger1M)),NA())</f>
        <v>5.2513519136354603E-3</v>
      </c>
      <c r="L77" s="52">
        <f>IFERROR(_xll.qlIndexFixing(Index3M,H77,TRUE,_xll.ohTrigger(RecalcTrigger,Trigger3M)),NA())</f>
        <v>7.2932483460194384E-3</v>
      </c>
      <c r="M77" s="52">
        <f>IFERROR(_xll.qlIndexFixing(ONIndex3M,I77,TRUE,_xll.ohTrigger(RecalcTrigger,Trigger3M)),NA())</f>
        <v>6.7668328601300232E-3</v>
      </c>
      <c r="N77" s="52">
        <f>IFERROR(_xll.qlIndexFixing(Index6M,$H77,TRUE,_xll.ohTrigger(RecalcTrigger,Trigger6M)),NA())</f>
        <v>9.5795747662451598E-3</v>
      </c>
      <c r="O77" s="52">
        <f>IFERROR(_xll.qlIndexFixing(ONIndex6M,I77,TRUE,_xll.ohTrigger(RecalcTrigger,Trigger6M)),NA())</f>
        <v>8.8554489039260886E-3</v>
      </c>
      <c r="P77" s="52">
        <f>IFERROR(_xll.qlIndexFixing(Index1Y,$H77,TRUE,_xll.ohTrigger(RecalcTrigger,Trigger1Y)),NA())</f>
        <v>1.2437528295827406E-2</v>
      </c>
      <c r="Q77" s="52">
        <f>IFERROR(_xll.qlIndexFixing(ONIndex1Y,I77,TRUE,_xll.ohTrigger(RecalcTrigger,Trigger1Y)),NA())</f>
        <v>1.0137809870620629E-2</v>
      </c>
    </row>
    <row r="78" spans="2:17" x14ac:dyDescent="0.2">
      <c r="B78" s="46" t="s">
        <v>20</v>
      </c>
      <c r="D78" s="49">
        <f>_xll.qlCalendarAdvance(LocalCalendar,$D77,B78,"f",FALSE)</f>
        <v>42465</v>
      </c>
      <c r="E78" s="49">
        <f>_xll.qlInterestRateIndexValueDate(IndexON,D78)</f>
        <v>42465</v>
      </c>
      <c r="F78" s="52">
        <f>IFERROR(_xll.qlIndexFixing(IndexON,D78,TRUE,_xll.ohTrigger(RecalcTrigger,TriggerON)),NA())</f>
        <v>4.6653299894483524E-3</v>
      </c>
      <c r="H78" s="49">
        <f>_xll.qlCalendarAdvance(IborCalendar,$H77,B78,"f",FALSE)</f>
        <v>42466</v>
      </c>
      <c r="I78" s="49">
        <f>_xll.qlInterestRateIndexValueDate(Index1M,$H78)</f>
        <v>42468</v>
      </c>
      <c r="J78" s="52">
        <f>IFERROR(_xll.qlIndexFixing(Index1M,$H78,TRUE,_xll.ohTrigger(RecalcTrigger,Trigger1M)),NA())</f>
        <v>5.537123952287692E-3</v>
      </c>
      <c r="K78" s="52">
        <f>IFERROR(_xll.qlIndexFixing(ONIndex1M,I78,TRUE,_xll.ohTrigger(RecalcTrigger,Trigger1M)),NA())</f>
        <v>5.2880048654024847E-3</v>
      </c>
      <c r="L78" s="52">
        <f>IFERROR(_xll.qlIndexFixing(Index3M,H78,TRUE,_xll.ohTrigger(RecalcTrigger,Trigger3M)),NA())</f>
        <v>7.3072976491223079E-3</v>
      </c>
      <c r="M78" s="52">
        <f>IFERROR(_xll.qlIndexFixing(ONIndex3M,I78,TRUE,_xll.ohTrigger(RecalcTrigger,Trigger3M)),NA())</f>
        <v>6.8017994982216834E-3</v>
      </c>
      <c r="N78" s="52">
        <f>IFERROR(_xll.qlIndexFixing(Index6M,$H78,TRUE,_xll.ohTrigger(RecalcTrigger,Trigger6M)),NA())</f>
        <v>9.6321206495097993E-3</v>
      </c>
      <c r="O78" s="52">
        <f>IFERROR(_xll.qlIndexFixing(ONIndex6M,I78,TRUE,_xll.ohTrigger(RecalcTrigger,Trigger6M)),NA())</f>
        <v>8.9016458130775078E-3</v>
      </c>
      <c r="P78" s="52">
        <f>IFERROR(_xll.qlIndexFixing(Index1Y,$H78,TRUE,_xll.ohTrigger(RecalcTrigger,Trigger1Y)),NA())</f>
        <v>1.2471084565191056E-2</v>
      </c>
      <c r="Q78" s="52">
        <f>IFERROR(_xll.qlIndexFixing(ONIndex1Y,I78,TRUE,_xll.ohTrigger(RecalcTrigger,Trigger1Y)),NA())</f>
        <v>1.0174314956641339E-2</v>
      </c>
    </row>
    <row r="79" spans="2:17" x14ac:dyDescent="0.2">
      <c r="B79" s="46" t="s">
        <v>20</v>
      </c>
      <c r="D79" s="49">
        <f>_xll.qlCalendarAdvance(LocalCalendar,$D78,B79,"f",FALSE)</f>
        <v>42466</v>
      </c>
      <c r="E79" s="49">
        <f>_xll.qlInterestRateIndexValueDate(IndexON,D79)</f>
        <v>42466</v>
      </c>
      <c r="F79" s="52">
        <f>IFERROR(_xll.qlIndexFixing(IndexON,D79,TRUE,_xll.ohTrigger(RecalcTrigger,TriggerON)),NA())</f>
        <v>4.6867314016107997E-3</v>
      </c>
      <c r="H79" s="49">
        <f>_xll.qlCalendarAdvance(IborCalendar,$H78,B79,"f",FALSE)</f>
        <v>42467</v>
      </c>
      <c r="I79" s="49">
        <f>_xll.qlInterestRateIndexValueDate(Index1M,$H79)</f>
        <v>42471</v>
      </c>
      <c r="J79" s="52">
        <f>IFERROR(_xll.qlIndexFixing(Index1M,$H79,TRUE,_xll.ohTrigger(RecalcTrigger,Trigger1M)),NA())</f>
        <v>5.5807751253844629E-3</v>
      </c>
      <c r="K79" s="52">
        <f>IFERROR(_xll.qlIndexFixing(ONIndex1M,I79,TRUE,_xll.ohTrigger(RecalcTrigger,Trigger1M)),NA())</f>
        <v>5.3243215064036065E-3</v>
      </c>
      <c r="L79" s="52">
        <f>IFERROR(_xll.qlIndexFixing(Index3M,H79,TRUE,_xll.ohTrigger(RecalcTrigger,Trigger3M)),NA())</f>
        <v>7.3495541268317815E-3</v>
      </c>
      <c r="M79" s="52">
        <f>IFERROR(_xll.qlIndexFixing(ONIndex3M,I79,TRUE,_xll.ohTrigger(RecalcTrigger,Trigger3M)),NA())</f>
        <v>6.832641711698173E-3</v>
      </c>
      <c r="N79" s="52">
        <f>IFERROR(_xll.qlIndexFixing(Index6M,$H79,TRUE,_xll.ohTrigger(RecalcTrigger,Trigger6M)),NA())</f>
        <v>9.6433802971961566E-3</v>
      </c>
      <c r="O79" s="52">
        <f>IFERROR(_xll.qlIndexFixing(ONIndex6M,I79,TRUE,_xll.ohTrigger(RecalcTrigger,Trigger6M)),NA())</f>
        <v>8.9425408434262721E-3</v>
      </c>
      <c r="P79" s="52">
        <f>IFERROR(_xll.qlIndexFixing(Index1Y,$H79,TRUE,_xll.ohTrigger(RecalcTrigger,Trigger1Y)),NA())</f>
        <v>1.2498215271020695E-2</v>
      </c>
      <c r="Q79" s="52">
        <f>IFERROR(_xll.qlIndexFixing(ONIndex1Y,I79,TRUE,_xll.ohTrigger(RecalcTrigger,Trigger1Y)),NA())</f>
        <v>1.0206097178668827E-2</v>
      </c>
    </row>
    <row r="80" spans="2:17" x14ac:dyDescent="0.2">
      <c r="B80" s="46" t="s">
        <v>20</v>
      </c>
      <c r="D80" s="49">
        <f>_xll.qlCalendarAdvance(LocalCalendar,$D79,B80,"f",FALSE)</f>
        <v>42467</v>
      </c>
      <c r="E80" s="49">
        <f>_xll.qlInterestRateIndexValueDate(IndexON,D80)</f>
        <v>42467</v>
      </c>
      <c r="F80" s="52">
        <f>IFERROR(_xll.qlIndexFixing(IndexON,D80,TRUE,_xll.ohTrigger(RecalcTrigger,TriggerON)),NA())</f>
        <v>4.7069529089593942E-3</v>
      </c>
      <c r="H80" s="49">
        <f>_xll.qlCalendarAdvance(IborCalendar,$H79,B80,"f",FALSE)</f>
        <v>42468</v>
      </c>
      <c r="I80" s="49">
        <f>_xll.qlInterestRateIndexValueDate(Index1M,$H80)</f>
        <v>42472</v>
      </c>
      <c r="J80" s="52">
        <f>IFERROR(_xll.qlIndexFixing(Index1M,$H80,TRUE,_xll.ohTrigger(RecalcTrigger,Trigger1M)),NA())</f>
        <v>5.5981023980065103E-3</v>
      </c>
      <c r="K80" s="52">
        <f>IFERROR(_xll.qlIndexFixing(ONIndex1M,I80,TRUE,_xll.ohTrigger(RecalcTrigger,Trigger1M)),NA())</f>
        <v>5.3424281807235019E-3</v>
      </c>
      <c r="L80" s="52">
        <f>IFERROR(_xll.qlIndexFixing(Index3M,H80,TRUE,_xll.ohTrigger(RecalcTrigger,Trigger3M)),NA())</f>
        <v>7.3637160481702674E-3</v>
      </c>
      <c r="M80" s="52">
        <f>IFERROR(_xll.qlIndexFixing(ONIndex3M,I80,TRUE,_xll.ohTrigger(RecalcTrigger,Trigger3M)),NA())</f>
        <v>6.8461933679753173E-3</v>
      </c>
      <c r="N80" s="52">
        <f>IFERROR(_xll.qlIndexFixing(Index6M,$H80,TRUE,_xll.ohTrigger(RecalcTrigger,Trigger6M)),NA())</f>
        <v>9.6592659804183509E-3</v>
      </c>
      <c r="O80" s="52">
        <f>IFERROR(_xll.qlIndexFixing(ONIndex6M,I80,TRUE,_xll.ohTrigger(RecalcTrigger,Trigger6M)),NA())</f>
        <v>8.9606675680276027E-3</v>
      </c>
      <c r="P80" s="52">
        <f>IFERROR(_xll.qlIndexFixing(Index1Y,$H80,TRUE,_xll.ohTrigger(RecalcTrigger,Trigger1Y)),NA())</f>
        <v>1.2513430986728583E-2</v>
      </c>
      <c r="Q80" s="52">
        <f>IFERROR(_xll.qlIndexFixing(ONIndex1Y,I80,TRUE,_xll.ohTrigger(RecalcTrigger,Trigger1Y)),NA())</f>
        <v>1.022005815600302E-2</v>
      </c>
    </row>
    <row r="81" spans="2:17" x14ac:dyDescent="0.2">
      <c r="B81" s="46" t="s">
        <v>20</v>
      </c>
      <c r="D81" s="49">
        <f>_xll.qlCalendarAdvance(LocalCalendar,$D80,B81,"f",FALSE)</f>
        <v>42468</v>
      </c>
      <c r="E81" s="49">
        <f>_xll.qlInterestRateIndexValueDate(IndexON,D81)</f>
        <v>42468</v>
      </c>
      <c r="F81" s="52">
        <f>IFERROR(_xll.qlIndexFixing(IndexON,D81,TRUE,_xll.ohTrigger(RecalcTrigger,TriggerON)),NA())</f>
        <v>4.7435254078020961E-3</v>
      </c>
      <c r="H81" s="49">
        <f>_xll.qlCalendarAdvance(IborCalendar,$H80,B81,"f",FALSE)</f>
        <v>42471</v>
      </c>
      <c r="I81" s="49">
        <f>_xll.qlInterestRateIndexValueDate(Index1M,$H81)</f>
        <v>42473</v>
      </c>
      <c r="J81" s="52">
        <f>IFERROR(_xll.qlIndexFixing(Index1M,$H81,TRUE,_xll.ohTrigger(RecalcTrigger,Trigger1M)),NA())</f>
        <v>5.6153753805441298E-3</v>
      </c>
      <c r="K81" s="52">
        <f>IFERROR(_xll.qlIndexFixing(ONIndex1M,I81,TRUE,_xll.ohTrigger(RecalcTrigger,Trigger1M)),NA())</f>
        <v>5.360480565350656E-3</v>
      </c>
      <c r="L81" s="52">
        <f>IFERROR(_xll.qlIndexFixing(Index3M,H81,TRUE,_xll.ohTrigger(RecalcTrigger,Trigger3M)),NA())</f>
        <v>7.3779363039756813E-3</v>
      </c>
      <c r="M81" s="52">
        <f>IFERROR(_xll.qlIndexFixing(ONIndex3M,I81,TRUE,_xll.ohTrigger(RecalcTrigger,Trigger3M)),NA())</f>
        <v>6.8585848012947537E-3</v>
      </c>
      <c r="N81" s="52">
        <f>IFERROR(_xll.qlIndexFixing(Index6M,$H81,TRUE,_xll.ohTrigger(RecalcTrigger,Trigger6M)),NA())</f>
        <v>9.6751153412471466E-3</v>
      </c>
      <c r="O81" s="52">
        <f>IFERROR(_xll.qlIndexFixing(ONIndex6M,I81,TRUE,_xll.ohTrigger(RecalcTrigger,Trigger6M)),NA())</f>
        <v>8.9773357880318372E-3</v>
      </c>
      <c r="P81" s="52">
        <f>IFERROR(_xll.qlIndexFixing(Index1Y,$H81,TRUE,_xll.ohTrigger(RecalcTrigger,Trigger1Y)),NA())</f>
        <v>1.2528653207573721E-2</v>
      </c>
      <c r="Q81" s="52">
        <f>IFERROR(_xll.qlIndexFixing(ONIndex1Y,I81,TRUE,_xll.ohTrigger(RecalcTrigger,Trigger1Y)),NA())</f>
        <v>1.0232774793346167E-2</v>
      </c>
    </row>
    <row r="82" spans="2:17" x14ac:dyDescent="0.2">
      <c r="B82" s="46" t="s">
        <v>20</v>
      </c>
      <c r="D82" s="49">
        <f>_xll.qlCalendarAdvance(LocalCalendar,$D81,B82,"f",FALSE)</f>
        <v>42471</v>
      </c>
      <c r="E82" s="49">
        <f>_xll.qlInterestRateIndexValueDate(IndexON,D82)</f>
        <v>42471</v>
      </c>
      <c r="F82" s="52">
        <f>IFERROR(_xll.qlIndexFixing(IndexON,D82,TRUE,_xll.ohTrigger(RecalcTrigger,TriggerON)),NA())</f>
        <v>4.7760398862184417E-3</v>
      </c>
      <c r="H82" s="49">
        <f>_xll.qlCalendarAdvance(IborCalendar,$H81,B82,"f",FALSE)</f>
        <v>42472</v>
      </c>
      <c r="I82" s="49">
        <f>_xll.qlInterestRateIndexValueDate(Index1M,$H82)</f>
        <v>42474</v>
      </c>
      <c r="J82" s="52">
        <f>IFERROR(_xll.qlIndexFixing(Index1M,$H82,TRUE,_xll.ohTrigger(RecalcTrigger,Trigger1M)),NA())</f>
        <v>5.6495664899017251E-3</v>
      </c>
      <c r="K82" s="52">
        <f>IFERROR(_xll.qlIndexFixing(ONIndex1M,I82,TRUE,_xll.ohTrigger(RecalcTrigger,Trigger1M)),NA())</f>
        <v>5.3784786604449408E-3</v>
      </c>
      <c r="L82" s="52">
        <f>IFERROR(_xll.qlIndexFixing(Index3M,H82,TRUE,_xll.ohTrigger(RecalcTrigger,Trigger3M)),NA())</f>
        <v>7.3922269665604029E-3</v>
      </c>
      <c r="M82" s="52">
        <f>IFERROR(_xll.qlIndexFixing(ONIndex3M,I82,TRUE,_xll.ohTrigger(RecalcTrigger,Trigger3M)),NA())</f>
        <v>6.8698160115765461E-3</v>
      </c>
      <c r="N82" s="52">
        <f>IFERROR(_xll.qlIndexFixing(Index6M,$H82,TRUE,_xll.ohTrigger(RecalcTrigger,Trigger6M)),NA())</f>
        <v>9.690923358108566E-3</v>
      </c>
      <c r="O82" s="52">
        <f>IFERROR(_xll.qlIndexFixing(ONIndex6M,I82,TRUE,_xll.ohTrigger(RecalcTrigger,Trigger6M)),NA())</f>
        <v>8.9925455032791035E-3</v>
      </c>
      <c r="P82" s="52">
        <f>IFERROR(_xll.qlIndexFixing(Index1Y,$H82,TRUE,_xll.ohTrigger(RecalcTrigger,Trigger1Y)),NA())</f>
        <v>1.2580659435243136E-2</v>
      </c>
      <c r="Q82" s="52">
        <f>IFERROR(_xll.qlIndexFixing(ONIndex1Y,I82,TRUE,_xll.ohTrigger(RecalcTrigger,Trigger1Y)),NA())</f>
        <v>1.0244247090298586E-2</v>
      </c>
    </row>
    <row r="83" spans="2:17" x14ac:dyDescent="0.2">
      <c r="B83" s="46" t="s">
        <v>20</v>
      </c>
      <c r="D83" s="49">
        <f>_xll.qlCalendarAdvance(LocalCalendar,$D82,B83,"f",FALSE)</f>
        <v>42472</v>
      </c>
      <c r="E83" s="49">
        <f>_xll.qlInterestRateIndexValueDate(IndexON,D83)</f>
        <v>42472</v>
      </c>
      <c r="F83" s="52">
        <f>IFERROR(_xll.qlIndexFixing(IndexON,D83,TRUE,_xll.ohTrigger(RecalcTrigger,TriggerON)),NA())</f>
        <v>4.7903618667000103E-3</v>
      </c>
      <c r="H83" s="49">
        <f>_xll.qlCalendarAdvance(IborCalendar,$H82,B83,"f",FALSE)</f>
        <v>42473</v>
      </c>
      <c r="I83" s="49">
        <f>_xll.qlInterestRateIndexValueDate(Index1M,$H83)</f>
        <v>42475</v>
      </c>
      <c r="J83" s="52">
        <f>IFERROR(_xll.qlIndexFixing(Index1M,$H83,TRUE,_xll.ohTrigger(RecalcTrigger,Trigger1M)),NA())</f>
        <v>5.6582267234511225E-3</v>
      </c>
      <c r="K83" s="52">
        <f>IFERROR(_xll.qlIndexFixing(ONIndex1M,I83,TRUE,_xll.ohTrigger(RecalcTrigger,Trigger1M)),NA())</f>
        <v>5.4143753147872786E-3</v>
      </c>
      <c r="L83" s="52">
        <f>IFERROR(_xll.qlIndexFixing(Index3M,H83,TRUE,_xll.ohTrigger(RecalcTrigger,Trigger3M)),NA())</f>
        <v>7.4066001084151312E-3</v>
      </c>
      <c r="M83" s="52">
        <f>IFERROR(_xll.qlIndexFixing(ONIndex3M,I83,TRUE,_xll.ohTrigger(RecalcTrigger,Trigger3M)),NA())</f>
        <v>6.8885428283138594E-3</v>
      </c>
      <c r="N83" s="52">
        <f>IFERROR(_xll.qlIndexFixing(Index6M,$H83,TRUE,_xll.ohTrigger(RecalcTrigger,Trigger6M)),NA())</f>
        <v>9.7306882671035384E-3</v>
      </c>
      <c r="O83" s="52">
        <f>IFERROR(_xll.qlIndexFixing(ONIndex6M,I83,TRUE,_xll.ohTrigger(RecalcTrigger,Trigger6M)),NA())</f>
        <v>9.0183291580103742E-3</v>
      </c>
      <c r="P83" s="52">
        <f>IFERROR(_xll.qlIndexFixing(Index1Y,$H83,TRUE,_xll.ohTrigger(RecalcTrigger,Trigger1Y)),NA())</f>
        <v>1.2586650213069315E-2</v>
      </c>
      <c r="Q83" s="52">
        <f>IFERROR(_xll.qlIndexFixing(ONIndex1Y,I83,TRUE,_xll.ohTrigger(RecalcTrigger,Trigger1Y)),NA())</f>
        <v>1.0263336468883111E-2</v>
      </c>
    </row>
    <row r="84" spans="2:17" x14ac:dyDescent="0.2">
      <c r="B84" s="46" t="s">
        <v>20</v>
      </c>
      <c r="D84" s="49">
        <f>_xll.qlCalendarAdvance(LocalCalendar,$D83,B84,"f",FALSE)</f>
        <v>42473</v>
      </c>
      <c r="E84" s="49">
        <f>_xll.qlInterestRateIndexValueDate(IndexON,D84)</f>
        <v>42473</v>
      </c>
      <c r="F84" s="52">
        <f>IFERROR(_xll.qlIndexFixing(IndexON,D84,TRUE,_xll.ohTrigger(RecalcTrigger,TriggerON)),NA())</f>
        <v>4.8035039413285574E-3</v>
      </c>
      <c r="H84" s="49">
        <f>_xll.qlCalendarAdvance(IborCalendar,$H83,B84,"f",FALSE)</f>
        <v>42474</v>
      </c>
      <c r="I84" s="49">
        <f>_xll.qlInterestRateIndexValueDate(Index1M,$H84)</f>
        <v>42478</v>
      </c>
      <c r="J84" s="52">
        <f>IFERROR(_xll.qlIndexFixing(Index1M,$H84,TRUE,_xll.ohTrigger(RecalcTrigger,Trigger1M)),NA())</f>
        <v>5.7009259338069995E-3</v>
      </c>
      <c r="K84" s="52">
        <f>IFERROR(_xll.qlIndexFixing(ONIndex1M,I84,TRUE,_xll.ohTrigger(RecalcTrigger,Trigger1M)),NA())</f>
        <v>5.4499281447739634E-3</v>
      </c>
      <c r="L84" s="52">
        <f>IFERROR(_xll.qlIndexFixing(Index3M,H84,TRUE,_xll.ohTrigger(RecalcTrigger,Trigger3M)),NA())</f>
        <v>7.4503351372022198E-3</v>
      </c>
      <c r="M84" s="52">
        <f>IFERROR(_xll.qlIndexFixing(ONIndex3M,I84,TRUE,_xll.ohTrigger(RecalcTrigger,Trigger3M)),NA())</f>
        <v>6.9031386201690026E-3</v>
      </c>
      <c r="N84" s="52">
        <f>IFERROR(_xll.qlIndexFixing(Index6M,$H84,TRUE,_xll.ohTrigger(RecalcTrigger,Trigger6M)),NA())</f>
        <v>9.7536415489024135E-3</v>
      </c>
      <c r="O84" s="52">
        <f>IFERROR(_xll.qlIndexFixing(ONIndex6M,I84,TRUE,_xll.ohTrigger(RecalcTrigger,Trigger6M)),NA())</f>
        <v>9.0387993128615562E-3</v>
      </c>
      <c r="P84" s="52">
        <f>IFERROR(_xll.qlIndexFixing(Index1Y,$H84,TRUE,_xll.ohTrigger(RecalcTrigger,Trigger1Y)),NA())</f>
        <v>1.2604667892909885E-2</v>
      </c>
      <c r="Q84" s="52">
        <f>IFERROR(_xll.qlIndexFixing(ONIndex1Y,I84,TRUE,_xll.ohTrigger(RecalcTrigger,Trigger1Y)),NA())</f>
        <v>1.0277692873001953E-2</v>
      </c>
    </row>
    <row r="85" spans="2:17" x14ac:dyDescent="0.2">
      <c r="B85" s="46" t="s">
        <v>20</v>
      </c>
      <c r="D85" s="49">
        <f>_xll.qlCalendarAdvance(LocalCalendar,$D84,B85,"f",FALSE)</f>
        <v>42474</v>
      </c>
      <c r="E85" s="49">
        <f>_xll.qlInterestRateIndexValueDate(IndexON,D85)</f>
        <v>42474</v>
      </c>
      <c r="F85" s="52">
        <f>IFERROR(_xll.qlIndexFixing(IndexON,D85,TRUE,_xll.ohTrigger(RecalcTrigger,TriggerON)),NA())</f>
        <v>4.8154661099442109E-3</v>
      </c>
      <c r="H85" s="49">
        <f>_xll.qlCalendarAdvance(IborCalendar,$H84,B85,"f",FALSE)</f>
        <v>42475</v>
      </c>
      <c r="I85" s="49">
        <f>_xll.qlInterestRateIndexValueDate(Index1M,$H85)</f>
        <v>42479</v>
      </c>
      <c r="J85" s="52">
        <f>IFERROR(_xll.qlIndexFixing(Index1M,$H85,TRUE,_xll.ohTrigger(RecalcTrigger,Trigger1M)),NA())</f>
        <v>5.7178731709486286E-3</v>
      </c>
      <c r="K85" s="52">
        <f>IFERROR(_xll.qlIndexFixing(ONIndex1M,I85,TRUE,_xll.ohTrigger(RecalcTrigger,Trigger1M)),NA())</f>
        <v>5.4676547917242857E-3</v>
      </c>
      <c r="L85" s="52">
        <f>IFERROR(_xll.qlIndexFixing(Index3M,H85,TRUE,_xll.ohTrigger(RecalcTrigger,Trigger3M)),NA())</f>
        <v>7.4651589246665685E-3</v>
      </c>
      <c r="M85" s="52">
        <f>IFERROR(_xll.qlIndexFixing(ONIndex3M,I85,TRUE,_xll.ohTrigger(RecalcTrigger,Trigger3M)),NA())</f>
        <v>6.9085687137437901E-3</v>
      </c>
      <c r="N85" s="52">
        <f>IFERROR(_xll.qlIndexFixing(Index6M,$H85,TRUE,_xll.ohTrigger(RecalcTrigger,Trigger6M)),NA())</f>
        <v>9.7691675168327385E-3</v>
      </c>
      <c r="O85" s="52">
        <f>IFERROR(_xll.qlIndexFixing(ONIndex6M,I85,TRUE,_xll.ohTrigger(RecalcTrigger,Trigger6M)),NA())</f>
        <v>9.0467165016860918E-3</v>
      </c>
      <c r="P85" s="52">
        <f>IFERROR(_xll.qlIndexFixing(Index1Y,$H85,TRUE,_xll.ohTrigger(RecalcTrigger,Trigger1Y)),NA())</f>
        <v>1.2619812742287325E-2</v>
      </c>
      <c r="Q85" s="52">
        <f>IFERROR(_xll.qlIndexFixing(ONIndex1Y,I85,TRUE,_xll.ohTrigger(RecalcTrigger,Trigger1Y)),NA())</f>
        <v>1.0282943466961569E-2</v>
      </c>
    </row>
    <row r="86" spans="2:17" x14ac:dyDescent="0.2">
      <c r="B86" s="46" t="s">
        <v>20</v>
      </c>
      <c r="D86" s="49">
        <f>_xll.qlCalendarAdvance(LocalCalendar,$D85,B86,"f",FALSE)</f>
        <v>42475</v>
      </c>
      <c r="E86" s="49">
        <f>_xll.qlInterestRateIndexValueDate(IndexON,D86)</f>
        <v>42475</v>
      </c>
      <c r="F86" s="52">
        <f>IFERROR(_xll.qlIndexFixing(IndexON,D86,TRUE,_xll.ohTrigger(RecalcTrigger,TriggerON)),NA())</f>
        <v>4.8355223759788402E-3</v>
      </c>
      <c r="H86" s="49">
        <f>_xll.qlCalendarAdvance(IborCalendar,$H85,B86,"f",FALSE)</f>
        <v>42478</v>
      </c>
      <c r="I86" s="49">
        <f>_xll.qlInterestRateIndexValueDate(Index1M,$H86)</f>
        <v>42480</v>
      </c>
      <c r="J86" s="52">
        <f>IFERROR(_xll.qlIndexFixing(Index1M,$H86,TRUE,_xll.ohTrigger(RecalcTrigger,Trigger1M)),NA())</f>
        <v>5.7347661163804631E-3</v>
      </c>
      <c r="K86" s="52">
        <f>IFERROR(_xll.qlIndexFixing(ONIndex1M,I86,TRUE,_xll.ohTrigger(RecalcTrigger,Trigger1M)),NA())</f>
        <v>5.4853271491417388E-3</v>
      </c>
      <c r="L86" s="52">
        <f>IFERROR(_xll.qlIndexFixing(Index3M,H86,TRUE,_xll.ohTrigger(RecalcTrigger,Trigger3M)),NA())</f>
        <v>7.4801255566065055E-3</v>
      </c>
      <c r="M86" s="52">
        <f>IFERROR(_xll.qlIndexFixing(ONIndex3M,I86,TRUE,_xll.ohTrigger(RecalcTrigger,Trigger3M)),NA())</f>
        <v>6.9130794187532985E-3</v>
      </c>
      <c r="N86" s="52">
        <f>IFERROR(_xll.qlIndexFixing(Index6M,$H86,TRUE,_xll.ohTrigger(RecalcTrigger,Trigger6M)),NA())</f>
        <v>9.7846220080770718E-3</v>
      </c>
      <c r="O86" s="52">
        <f>IFERROR(_xll.qlIndexFixing(ONIndex6M,I86,TRUE,_xll.ohTrigger(RecalcTrigger,Trigger6M)),NA())</f>
        <v>9.0531751848743625E-3</v>
      </c>
      <c r="P86" s="52">
        <f>IFERROR(_xll.qlIndexFixing(Index1Y,$H86,TRUE,_xll.ohTrigger(RecalcTrigger,Trigger1Y)),NA())</f>
        <v>1.2634925292895954E-2</v>
      </c>
      <c r="Q86" s="52">
        <f>IFERROR(_xll.qlIndexFixing(ONIndex1Y,I86,TRUE,_xll.ohTrigger(RecalcTrigger,Trigger1Y)),NA())</f>
        <v>1.0286949720130778E-2</v>
      </c>
    </row>
    <row r="87" spans="2:17" x14ac:dyDescent="0.2">
      <c r="B87" s="46" t="s">
        <v>20</v>
      </c>
      <c r="D87" s="49">
        <f>_xll.qlCalendarAdvance(LocalCalendar,$D86,B87,"f",FALSE)</f>
        <v>42478</v>
      </c>
      <c r="E87" s="49">
        <f>_xll.qlInterestRateIndexValueDate(IndexON,D87)</f>
        <v>42478</v>
      </c>
      <c r="F87" s="52">
        <f>IFERROR(_xll.qlIndexFixing(IndexON,D87,TRUE,_xll.ohTrigger(RecalcTrigger,TriggerON)),NA())</f>
        <v>4.8515157225192951E-3</v>
      </c>
      <c r="H87" s="49">
        <f>_xll.qlCalendarAdvance(IborCalendar,$H86,B87,"f",FALSE)</f>
        <v>42479</v>
      </c>
      <c r="I87" s="49">
        <f>_xll.qlInterestRateIndexValueDate(Index1M,$H87)</f>
        <v>42481</v>
      </c>
      <c r="J87" s="52">
        <f>IFERROR(_xll.qlIndexFixing(Index1M,$H87,TRUE,_xll.ohTrigger(RecalcTrigger,Trigger1M)),NA())</f>
        <v>5.7682009054904615E-3</v>
      </c>
      <c r="K87" s="52">
        <f>IFERROR(_xll.qlIndexFixing(ONIndex1M,I87,TRUE,_xll.ohTrigger(RecalcTrigger,Trigger1M)),NA())</f>
        <v>5.5029452168664506E-3</v>
      </c>
      <c r="L87" s="52">
        <f>IFERROR(_xll.qlIndexFixing(Index3M,H87,TRUE,_xll.ohTrigger(RecalcTrigger,Trigger3M)),NA())</f>
        <v>7.4952444551352315E-3</v>
      </c>
      <c r="M87" s="52">
        <f>IFERROR(_xll.qlIndexFixing(ONIndex3M,I87,TRUE,_xll.ohTrigger(RecalcTrigger,Trigger3M)),NA())</f>
        <v>6.9176340745258358E-3</v>
      </c>
      <c r="N87" s="52">
        <f>IFERROR(_xll.qlIndexFixing(Index6M,$H87,TRUE,_xll.ohTrigger(RecalcTrigger,Trigger6M)),NA())</f>
        <v>9.799999999982956E-3</v>
      </c>
      <c r="O87" s="52">
        <f>IFERROR(_xll.qlIndexFixing(ONIndex6M,I87,TRUE,_xll.ohTrigger(RecalcTrigger,Trigger6M)),NA())</f>
        <v>9.0583580895398086E-3</v>
      </c>
      <c r="P87" s="52">
        <f>IFERROR(_xll.qlIndexFixing(Index1Y,$H87,TRUE,_xll.ohTrigger(RecalcTrigger,Trigger1Y)),NA())</f>
        <v>1.2649999999980325E-2</v>
      </c>
      <c r="Q87" s="52">
        <f>IFERROR(_xll.qlIndexFixing(ONIndex1Y,I87,TRUE,_xll.ohTrigger(RecalcTrigger,Trigger1Y)),NA())</f>
        <v>1.0289938337164628E-2</v>
      </c>
    </row>
    <row r="88" spans="2:17" x14ac:dyDescent="0.2">
      <c r="B88" s="46" t="s">
        <v>20</v>
      </c>
      <c r="D88" s="49">
        <f>_xll.qlCalendarAdvance(LocalCalendar,$D87,B88,"f",FALSE)</f>
        <v>42479</v>
      </c>
      <c r="E88" s="49">
        <f>_xll.qlInterestRateIndexValueDate(IndexON,D88)</f>
        <v>42479</v>
      </c>
      <c r="F88" s="52">
        <f>IFERROR(_xll.qlIndexFixing(IndexON,D88,TRUE,_xll.ohTrigger(RecalcTrigger,TriggerON)),NA())</f>
        <v>4.8575783597915034E-3</v>
      </c>
      <c r="H88" s="49">
        <f>_xll.qlCalendarAdvance(IborCalendar,$H87,B88,"f",FALSE)</f>
        <v>42480</v>
      </c>
      <c r="I88" s="49">
        <f>_xll.qlInterestRateIndexValueDate(Index1M,$H88)</f>
        <v>42482</v>
      </c>
      <c r="J88" s="52">
        <f>IFERROR(_xll.qlIndexFixing(Index1M,$H88,TRUE,_xll.ohTrigger(RecalcTrigger,Trigger1M)),NA())</f>
        <v>5.7766692386790148E-3</v>
      </c>
      <c r="K88" s="52">
        <f>IFERROR(_xll.qlIndexFixing(ONIndex1M,I88,TRUE,_xll.ohTrigger(RecalcTrigger,Trigger1M)),NA())</f>
        <v>5.5380855798059514E-3</v>
      </c>
      <c r="L88" s="52">
        <f>IFERROR(_xll.qlIndexFixing(Index3M,H88,TRUE,_xll.ohTrigger(RecalcTrigger,Trigger3M)),NA())</f>
        <v>7.5105144364884489E-3</v>
      </c>
      <c r="M88" s="52">
        <f>IFERROR(_xll.qlIndexFixing(ONIndex3M,I88,TRUE,_xll.ohTrigger(RecalcTrigger,Trigger3M)),NA())</f>
        <v>6.9278259861338398E-3</v>
      </c>
      <c r="N88" s="52">
        <f>IFERROR(_xll.qlIndexFixing(Index6M,$H88,TRUE,_xll.ohTrigger(RecalcTrigger,Trigger6M)),NA())</f>
        <v>9.8377195371674581E-3</v>
      </c>
      <c r="O88" s="52">
        <f>IFERROR(_xll.qlIndexFixing(ONIndex6M,I88,TRUE,_xll.ohTrigger(RecalcTrigger,Trigger6M)),NA())</f>
        <v>9.0673796741391754E-3</v>
      </c>
      <c r="P88" s="52">
        <f>IFERROR(_xll.qlIndexFixing(Index1Y,$H88,TRUE,_xll.ohTrigger(RecalcTrigger,Trigger1Y)),NA())</f>
        <v>1.2682615463159181E-2</v>
      </c>
      <c r="Q88" s="52">
        <f>IFERROR(_xll.qlIndexFixing(ONIndex1Y,I88,TRUE,_xll.ohTrigger(RecalcTrigger,Trigger1Y)),NA())</f>
        <v>1.0296142912071815E-2</v>
      </c>
    </row>
    <row r="89" spans="2:17" x14ac:dyDescent="0.2">
      <c r="B89" s="46" t="s">
        <v>20</v>
      </c>
      <c r="D89" s="49">
        <f>_xll.qlCalendarAdvance(LocalCalendar,$D88,B89,"f",FALSE)</f>
        <v>42480</v>
      </c>
      <c r="E89" s="49">
        <f>_xll.qlInterestRateIndexValueDate(IndexON,D89)</f>
        <v>42480</v>
      </c>
      <c r="F89" s="52">
        <f>IFERROR(_xll.qlIndexFixing(IndexON,D89,TRUE,_xll.ohTrigger(RecalcTrigger,TriggerON)),NA())</f>
        <v>4.8624610904912657E-3</v>
      </c>
      <c r="H89" s="49">
        <f>_xll.qlCalendarAdvance(IborCalendar,$H88,B89,"f",FALSE)</f>
        <v>42481</v>
      </c>
      <c r="I89" s="49">
        <f>_xll.qlInterestRateIndexValueDate(Index1M,$H89)</f>
        <v>42485</v>
      </c>
      <c r="J89" s="52">
        <f>IFERROR(_xll.qlIndexFixing(Index1M,$H89,TRUE,_xll.ohTrigger(RecalcTrigger,Trigger1M)),NA())</f>
        <v>5.8184164599044408E-3</v>
      </c>
      <c r="K89" s="52">
        <f>IFERROR(_xll.qlIndexFixing(ONIndex1M,I89,TRUE,_xll.ohTrigger(RecalcTrigger,Trigger1M)),NA())</f>
        <v>5.5728745910776922E-3</v>
      </c>
      <c r="L89" s="52">
        <f>IFERROR(_xll.qlIndexFixing(Index3M,H89,TRUE,_xll.ohTrigger(RecalcTrigger,Trigger3M)),NA())</f>
        <v>7.5571925243967811E-3</v>
      </c>
      <c r="M89" s="52">
        <f>IFERROR(_xll.qlIndexFixing(ONIndex3M,I89,TRUE,_xll.ohTrigger(RecalcTrigger,Trigger3M)),NA())</f>
        <v>6.938700554446342E-3</v>
      </c>
      <c r="N89" s="52">
        <f>IFERROR(_xll.qlIndexFixing(Index6M,$H89,TRUE,_xll.ohTrigger(RecalcTrigger,Trigger6M)),NA())</f>
        <v>9.8607442794364127E-3</v>
      </c>
      <c r="O89" s="52">
        <f>IFERROR(_xll.qlIndexFixing(ONIndex6M,I89,TRUE,_xll.ohTrigger(RecalcTrigger,Trigger6M)),NA())</f>
        <v>9.0747373721900004E-3</v>
      </c>
      <c r="P89" s="52">
        <f>IFERROR(_xll.qlIndexFixing(Index1Y,$H89,TRUE,_xll.ohTrigger(RecalcTrigger,Trigger1Y)),NA())</f>
        <v>1.2709889117971062E-2</v>
      </c>
      <c r="Q89" s="52">
        <f>IFERROR(_xll.qlIndexFixing(ONIndex1Y,I89,TRUE,_xll.ohTrigger(RecalcTrigger,Trigger1Y)),NA())</f>
        <v>1.0302144858078677E-2</v>
      </c>
    </row>
    <row r="90" spans="2:17" x14ac:dyDescent="0.2">
      <c r="B90" s="46" t="s">
        <v>20</v>
      </c>
      <c r="D90" s="49">
        <f>_xll.qlCalendarAdvance(LocalCalendar,$D89,B90,"f",FALSE)</f>
        <v>42481</v>
      </c>
      <c r="E90" s="49">
        <f>_xll.qlInterestRateIndexValueDate(IndexON,D90)</f>
        <v>42481</v>
      </c>
      <c r="F90" s="52">
        <f>IFERROR(_xll.qlIndexFixing(IndexON,D90,TRUE,_xll.ohTrigger(RecalcTrigger,TriggerON)),NA())</f>
        <v>4.8663483891342452E-3</v>
      </c>
      <c r="H90" s="49">
        <f>_xll.qlCalendarAdvance(IborCalendar,$H89,B90,"f",FALSE)</f>
        <v>42482</v>
      </c>
      <c r="I90" s="49">
        <f>_xll.qlInterestRateIndexValueDate(Index1M,$H90)</f>
        <v>42486</v>
      </c>
      <c r="J90" s="52">
        <f>IFERROR(_xll.qlIndexFixing(Index1M,$H90,TRUE,_xll.ohTrigger(RecalcTrigger,Trigger1M)),NA())</f>
        <v>5.8349836502920027E-3</v>
      </c>
      <c r="K90" s="52">
        <f>IFERROR(_xll.qlIndexFixing(ONIndex1M,I90,TRUE,_xll.ohTrigger(RecalcTrigger,Trigger1M)),NA())</f>
        <v>5.5902212104186333E-3</v>
      </c>
      <c r="L90" s="52">
        <f>IFERROR(_xll.qlIndexFixing(Index3M,H90,TRUE,_xll.ohTrigger(RecalcTrigger,Trigger3M)),NA())</f>
        <v>7.5730284837318427E-3</v>
      </c>
      <c r="M90" s="52">
        <f>IFERROR(_xll.qlIndexFixing(ONIndex3M,I90,TRUE,_xll.ohTrigger(RecalcTrigger,Trigger3M)),NA())</f>
        <v>6.9446791387139939E-3</v>
      </c>
      <c r="N90" s="52">
        <f>IFERROR(_xll.qlIndexFixing(Index6M,$H90,TRUE,_xll.ohTrigger(RecalcTrigger,Trigger6M)),NA())</f>
        <v>9.8757576119454099E-3</v>
      </c>
      <c r="O90" s="52">
        <f>IFERROR(_xll.qlIndexFixing(ONIndex6M,I90,TRUE,_xll.ohTrigger(RecalcTrigger,Trigger6M)),NA())</f>
        <v>9.0779268359231224E-3</v>
      </c>
      <c r="P90" s="52">
        <f>IFERROR(_xll.qlIndexFixing(Index1Y,$H90,TRUE,_xll.ohTrigger(RecalcTrigger,Trigger1Y)),NA())</f>
        <v>1.27247673257275E-2</v>
      </c>
      <c r="Q90" s="52">
        <f>IFERROR(_xll.qlIndexFixing(ONIndex1Y,I90,TRUE,_xll.ohTrigger(RecalcTrigger,Trigger1Y)),NA())</f>
        <v>1.0305486206236836E-2</v>
      </c>
    </row>
    <row r="91" spans="2:17" x14ac:dyDescent="0.2">
      <c r="B91" s="46" t="s">
        <v>20</v>
      </c>
      <c r="D91" s="49">
        <f>_xll.qlCalendarAdvance(LocalCalendar,$D90,B91,"f",FALSE)</f>
        <v>42482</v>
      </c>
      <c r="E91" s="49">
        <f>_xll.qlInterestRateIndexValueDate(IndexON,D91)</f>
        <v>42482</v>
      </c>
      <c r="F91" s="52">
        <f>IFERROR(_xll.qlIndexFixing(IndexON,D91,TRUE,_xll.ohTrigger(RecalcTrigger,TriggerON)),NA())</f>
        <v>4.873576480299846E-3</v>
      </c>
      <c r="H91" s="49">
        <f>_xll.qlCalendarAdvance(IborCalendar,$H90,B91,"f",FALSE)</f>
        <v>42485</v>
      </c>
      <c r="I91" s="49">
        <f>_xll.qlInterestRateIndexValueDate(Index1M,$H91)</f>
        <v>42487</v>
      </c>
      <c r="J91" s="52">
        <f>IFERROR(_xll.qlIndexFixing(Index1M,$H91,TRUE,_xll.ohTrigger(RecalcTrigger,Trigger1M)),NA())</f>
        <v>5.8514965473843716E-3</v>
      </c>
      <c r="K91" s="52">
        <f>IFERROR(_xll.qlIndexFixing(ONIndex1M,I91,TRUE,_xll.ohTrigger(RecalcTrigger,Trigger1M)),NA())</f>
        <v>5.607513540066833E-3</v>
      </c>
      <c r="L91" s="52">
        <f>IFERROR(_xll.qlIndexFixing(Index3M,H91,TRUE,_xll.ohTrigger(RecalcTrigger,Trigger3M)),NA())</f>
        <v>7.5889963490088979E-3</v>
      </c>
      <c r="M91" s="52">
        <f>IFERROR(_xll.qlIndexFixing(ONIndex3M,I91,TRUE,_xll.ohTrigger(RecalcTrigger,Trigger3M)),NA())</f>
        <v>6.9509425087765919E-3</v>
      </c>
      <c r="N91" s="52">
        <f>IFERROR(_xll.qlIndexFixing(Index6M,$H91,TRUE,_xll.ohTrigger(RecalcTrigger,Trigger6M)),NA())</f>
        <v>9.8907101348557416E-3</v>
      </c>
      <c r="O91" s="52">
        <f>IFERROR(_xll.qlIndexFixing(ONIndex6M,I91,TRUE,_xll.ohTrigger(RecalcTrigger,Trigger6M)),NA())</f>
        <v>9.0807541569404293E-3</v>
      </c>
      <c r="P91" s="52">
        <f>IFERROR(_xll.qlIndexFixing(Index1Y,$H91,TRUE,_xll.ohTrigger(RecalcTrigger,Trigger1Y)),NA())</f>
        <v>1.2739611745203053E-2</v>
      </c>
      <c r="Q91" s="52">
        <f>IFERROR(_xll.qlIndexFixing(ONIndex1Y,I91,TRUE,_xll.ohTrigger(RecalcTrigger,Trigger1Y)),NA())</f>
        <v>1.0308943441454943E-2</v>
      </c>
    </row>
    <row r="92" spans="2:17" x14ac:dyDescent="0.2">
      <c r="B92" s="46" t="s">
        <v>20</v>
      </c>
      <c r="D92" s="49">
        <f>_xll.qlCalendarAdvance(LocalCalendar,$D91,B92,"f",FALSE)</f>
        <v>42485</v>
      </c>
      <c r="E92" s="49">
        <f>_xll.qlInterestRateIndexValueDate(IndexON,D92)</f>
        <v>42485</v>
      </c>
      <c r="F92" s="52">
        <f>IFERROR(_xll.qlIndexFixing(IndexON,D92,TRUE,_xll.ohTrigger(RecalcTrigger,TriggerON)),NA())</f>
        <v>4.8804290875814615E-3</v>
      </c>
      <c r="H92" s="49">
        <f>_xll.qlCalendarAdvance(IborCalendar,$H91,B92,"f",FALSE)</f>
        <v>42486</v>
      </c>
      <c r="I92" s="49">
        <f>_xll.qlInterestRateIndexValueDate(Index1M,$H92)</f>
        <v>42488</v>
      </c>
      <c r="J92" s="52">
        <f>IFERROR(_xll.qlIndexFixing(Index1M,$H92,TRUE,_xll.ohTrigger(RecalcTrigger,Trigger1M)),NA())</f>
        <v>5.8922581471187001E-3</v>
      </c>
      <c r="K92" s="52">
        <f>IFERROR(_xll.qlIndexFixing(ONIndex1M,I92,TRUE,_xll.ohTrigger(RecalcTrigger,Trigger1M)),NA())</f>
        <v>5.6247515800222914E-3</v>
      </c>
      <c r="L92" s="52">
        <f>IFERROR(_xll.qlIndexFixing(Index3M,H92,TRUE,_xll.ohTrigger(RecalcTrigger,Trigger3M)),NA())</f>
        <v>7.6050922847114271E-3</v>
      </c>
      <c r="M92" s="52">
        <f>IFERROR(_xll.qlIndexFixing(ONIndex3M,I92,TRUE,_xll.ohTrigger(RecalcTrigger,Trigger3M)),NA())</f>
        <v>6.9574906645542001E-3</v>
      </c>
      <c r="N92" s="52">
        <f>IFERROR(_xll.qlIndexFixing(Index6M,$H92,TRUE,_xll.ohTrigger(RecalcTrigger,Trigger6M)),NA())</f>
        <v>9.9056059910698178E-3</v>
      </c>
      <c r="O92" s="52">
        <f>IFERROR(_xll.qlIndexFixing(ONIndex6M,I92,TRUE,_xll.ohTrigger(RecalcTrigger,Trigger6M)),NA())</f>
        <v>9.083219335161985E-3</v>
      </c>
      <c r="P92" s="52">
        <f>IFERROR(_xll.qlIndexFixing(Index1Y,$H92,TRUE,_xll.ohTrigger(RecalcTrigger,Trigger1Y)),NA())</f>
        <v>1.2754424296812452E-2</v>
      </c>
      <c r="Q92" s="52">
        <f>IFERROR(_xll.qlIndexFixing(ONIndex1Y,I92,TRUE,_xll.ohTrigger(RecalcTrigger,Trigger1Y)),NA())</f>
        <v>1.0312516563972807E-2</v>
      </c>
    </row>
    <row r="93" spans="2:17" x14ac:dyDescent="0.2">
      <c r="B93" s="46" t="s">
        <v>20</v>
      </c>
      <c r="D93" s="49">
        <f>_xll.qlCalendarAdvance(LocalCalendar,$D92,B93,"f",FALSE)</f>
        <v>42486</v>
      </c>
      <c r="E93" s="49">
        <f>_xll.qlInterestRateIndexValueDate(IndexON,D93)</f>
        <v>42486</v>
      </c>
      <c r="F93" s="52">
        <f>IFERROR(_xll.qlIndexFixing(IndexON,D93,TRUE,_xll.ohTrigger(RecalcTrigger,TriggerON)),NA())</f>
        <v>4.8837666126377854E-3</v>
      </c>
      <c r="H93" s="49">
        <f>_xll.qlCalendarAdvance(IborCalendar,$H92,B93,"f",FALSE)</f>
        <v>42487</v>
      </c>
      <c r="I93" s="49">
        <f>_xll.qlInterestRateIndexValueDate(Index1M,$H93)</f>
        <v>42489</v>
      </c>
      <c r="J93" s="52">
        <f>IFERROR(_xll.qlIndexFixing(Index1M,$H93,TRUE,_xll.ohTrigger(RecalcTrigger,Trigger1M)),NA())</f>
        <v>5.9005255357011399E-3</v>
      </c>
      <c r="K93" s="52">
        <f>IFERROR(_xll.qlIndexFixing(ONIndex1M,I93,TRUE,_xll.ohTrigger(RecalcTrigger,Trigger1M)),NA())</f>
        <v>5.6677090714463141E-3</v>
      </c>
      <c r="L93" s="52">
        <f>IFERROR(_xll.qlIndexFixing(Index3M,H93,TRUE,_xll.ohTrigger(RecalcTrigger,Trigger3M)),NA())</f>
        <v>7.6213124552737179E-3</v>
      </c>
      <c r="M93" s="52">
        <f>IFERROR(_xll.qlIndexFixing(ONIndex3M,I93,TRUE,_xll.ohTrigger(RecalcTrigger,Trigger3M)),NA())</f>
        <v>6.9754877129857285E-3</v>
      </c>
      <c r="N93" s="52">
        <f>IFERROR(_xll.qlIndexFixing(Index6M,$H93,TRUE,_xll.ohTrigger(RecalcTrigger,Trigger6M)),NA())</f>
        <v>9.9411546689283457E-3</v>
      </c>
      <c r="O93" s="52">
        <f>IFERROR(_xll.qlIndexFixing(ONIndex6M,I93,TRUE,_xll.ohTrigger(RecalcTrigger,Trigger6M)),NA())</f>
        <v>9.087915672121305E-3</v>
      </c>
      <c r="P93" s="52">
        <f>IFERROR(_xll.qlIndexFixing(Index1Y,$H93,TRUE,_xll.ohTrigger(RecalcTrigger,Trigger1Y)),NA())</f>
        <v>1.2760767291139868E-2</v>
      </c>
      <c r="Q93" s="52">
        <f>IFERROR(_xll.qlIndexFixing(ONIndex1Y,I93,TRUE,_xll.ohTrigger(RecalcTrigger,Trigger1Y)),NA())</f>
        <v>1.0322472748989231E-2</v>
      </c>
    </row>
    <row r="94" spans="2:17" x14ac:dyDescent="0.2">
      <c r="B94" s="46" t="s">
        <v>20</v>
      </c>
      <c r="D94" s="49">
        <f>_xll.qlCalendarAdvance(LocalCalendar,$D93,B94,"f",FALSE)</f>
        <v>42487</v>
      </c>
      <c r="E94" s="49">
        <f>_xll.qlInterestRateIndexValueDate(IndexON,D94)</f>
        <v>42487</v>
      </c>
      <c r="F94" s="52">
        <f>IFERROR(_xll.qlIndexFixing(IndexON,D94,TRUE,_xll.ohTrigger(RecalcTrigger,TriggerON)),NA())</f>
        <v>4.8870310778958981E-3</v>
      </c>
      <c r="H94" s="49">
        <f>_xll.qlCalendarAdvance(IborCalendar,$H93,B94,"f",FALSE)</f>
        <v>42488</v>
      </c>
      <c r="I94" s="49">
        <f>_xll.qlInterestRateIndexValueDate(Index1M,$H94)</f>
        <v>42493</v>
      </c>
      <c r="J94" s="52">
        <f>IFERROR(_xll.qlIndexFixing(Index1M,$H94,TRUE,_xll.ohTrigger(RecalcTrigger,Trigger1M)),NA())</f>
        <v>5.9574181932541661E-3</v>
      </c>
      <c r="K94" s="52">
        <f>IFERROR(_xll.qlIndexFixing(ONIndex1M,I94,TRUE,_xll.ohTrigger(RecalcTrigger,Trigger1M)),NA())</f>
        <v>5.7101274340087826E-3</v>
      </c>
      <c r="L94" s="52">
        <f>IFERROR(_xll.qlIndexFixing(Index3M,H94,TRUE,_xll.ohTrigger(RecalcTrigger,Trigger3M)),NA())</f>
        <v>7.6965771694540979E-3</v>
      </c>
      <c r="M94" s="52">
        <f>IFERROR(_xll.qlIndexFixing(ONIndex3M,I94,TRUE,_xll.ohTrigger(RecalcTrigger,Trigger3M)),NA())</f>
        <v>6.9945032304463695E-3</v>
      </c>
      <c r="N94" s="52">
        <f>IFERROR(_xll.qlIndexFixing(Index6M,$H94,TRUE,_xll.ohTrigger(RecalcTrigger,Trigger6M)),NA())</f>
        <v>9.9893615725774407E-3</v>
      </c>
      <c r="O94" s="52">
        <f>IFERROR(_xll.qlIndexFixing(ONIndex6M,I94,TRUE,_xll.ohTrigger(RecalcTrigger,Trigger6M)),NA())</f>
        <v>9.0901130838538791E-3</v>
      </c>
      <c r="P94" s="52">
        <f>IFERROR(_xll.qlIndexFixing(Index1Y,$H94,TRUE,_xll.ohTrigger(RecalcTrigger,Trigger1Y)),NA())</f>
        <v>1.2828076259545842E-2</v>
      </c>
      <c r="Q94" s="52">
        <f>IFERROR(_xll.qlIndexFixing(ONIndex1Y,I94,TRUE,_xll.ohTrigger(RecalcTrigger,Trigger1Y)),NA())</f>
        <v>1.0332120483980134E-2</v>
      </c>
    </row>
    <row r="95" spans="2:17" x14ac:dyDescent="0.2">
      <c r="B95" s="46" t="s">
        <v>20</v>
      </c>
      <c r="D95" s="49">
        <f>_xll.qlCalendarAdvance(LocalCalendar,$D94,B95,"f",FALSE)</f>
        <v>42488</v>
      </c>
      <c r="E95" s="49">
        <f>_xll.qlInterestRateIndexValueDate(IndexON,D95)</f>
        <v>42488</v>
      </c>
      <c r="F95" s="52">
        <f>IFERROR(_xll.qlIndexFixing(IndexON,D95,TRUE,_xll.ohTrigger(RecalcTrigger,TriggerON)),NA())</f>
        <v>4.8902224832758634E-3</v>
      </c>
      <c r="H95" s="49">
        <f>_xll.qlCalendarAdvance(IborCalendar,$H94,B95,"f",FALSE)</f>
        <v>42489</v>
      </c>
      <c r="I95" s="49">
        <f>_xll.qlInterestRateIndexValueDate(Index1M,$H95)</f>
        <v>42494</v>
      </c>
      <c r="J95" s="52">
        <f>IFERROR(_xll.qlIndexFixing(Index1M,$H95,TRUE,_xll.ohTrigger(RecalcTrigger,Trigger1M)),NA())</f>
        <v>5.9893857445187338E-3</v>
      </c>
      <c r="K95" s="52">
        <f>IFERROR(_xll.qlIndexFixing(ONIndex1M,I95,TRUE,_xll.ohTrigger(RecalcTrigger,Trigger1M)),NA())</f>
        <v>5.7270397355679847E-3</v>
      </c>
      <c r="L95" s="52">
        <f>IFERROR(_xll.qlIndexFixing(Index3M,H95,TRUE,_xll.ohTrigger(RecalcTrigger,Trigger3M)),NA())</f>
        <v>7.7133689146796887E-3</v>
      </c>
      <c r="M95" s="52">
        <f>IFERROR(_xll.qlIndexFixing(ONIndex3M,I95,TRUE,_xll.ohTrigger(RecalcTrigger,Trigger3M)),NA())</f>
        <v>7.0027601011535268E-3</v>
      </c>
      <c r="N95" s="52">
        <f>IFERROR(_xll.qlIndexFixing(Index6M,$H95,TRUE,_xll.ohTrigger(RecalcTrigger,Trigger6M)),NA())</f>
        <v>1.0003899307353875E-2</v>
      </c>
      <c r="O95" s="52">
        <f>IFERROR(_xll.qlIndexFixing(ONIndex6M,I95,TRUE,_xll.ohTrigger(RecalcTrigger,Trigger6M)),NA())</f>
        <v>9.0904054051410554E-3</v>
      </c>
      <c r="P95" s="52">
        <f>IFERROR(_xll.qlIndexFixing(Index1Y,$H95,TRUE,_xll.ohTrigger(RecalcTrigger,Trigger1Y)),NA())</f>
        <v>1.2842737939186076E-2</v>
      </c>
      <c r="Q95" s="52">
        <f>IFERROR(_xll.qlIndexFixing(ONIndex1Y,I95,TRUE,_xll.ohTrigger(RecalcTrigger,Trigger1Y)),NA())</f>
        <v>1.0336388929657048E-2</v>
      </c>
    </row>
    <row r="96" spans="2:17" x14ac:dyDescent="0.2">
      <c r="B96" s="46" t="s">
        <v>20</v>
      </c>
      <c r="D96" s="49">
        <f>_xll.qlCalendarAdvance(LocalCalendar,$D95,B96,"f",FALSE)</f>
        <v>42489</v>
      </c>
      <c r="E96" s="49">
        <f>_xll.qlInterestRateIndexValueDate(IndexON,D96)</f>
        <v>42489</v>
      </c>
      <c r="F96" s="52">
        <f>IFERROR(_xll.qlIndexFixing(IndexON,D96,TRUE,_xll.ohTrigger(RecalcTrigger,TriggerON)),NA())</f>
        <v>4.8964283569841172E-3</v>
      </c>
      <c r="H96" s="49">
        <f>_xll.qlCalendarAdvance(IborCalendar,$H95,B96,"f",FALSE)</f>
        <v>42493</v>
      </c>
      <c r="I96" s="49">
        <f>_xll.qlInterestRateIndexValueDate(Index1M,$H96)</f>
        <v>42495</v>
      </c>
      <c r="J96" s="52">
        <f>IFERROR(_xll.qlIndexFixing(Index1M,$H96,TRUE,_xll.ohTrigger(RecalcTrigger,Trigger1M)),NA())</f>
        <v>5.9974886465866128E-3</v>
      </c>
      <c r="K96" s="52">
        <f>IFERROR(_xll.qlIndexFixing(ONIndex1M,I96,TRUE,_xll.ohTrigger(RecalcTrigger,Trigger1M)),NA())</f>
        <v>5.7438977473545094E-3</v>
      </c>
      <c r="L96" s="52">
        <f>IFERROR(_xll.qlIndexFixing(Index3M,H96,TRUE,_xll.ohTrigger(RecalcTrigger,Trigger3M)),NA())</f>
        <v>7.7302600899833629E-3</v>
      </c>
      <c r="M96" s="52">
        <f>IFERROR(_xll.qlIndexFixing(ONIndex3M,I96,TRUE,_xll.ohTrigger(RecalcTrigger,Trigger3M)),NA())</f>
        <v>7.0113017577355663E-3</v>
      </c>
      <c r="N96" s="52">
        <f>IFERROR(_xll.qlIndexFixing(Index6M,$H96,TRUE,_xll.ohTrigger(RecalcTrigger,Trigger6M)),NA())</f>
        <v>1.0037586874902167E-2</v>
      </c>
      <c r="O96" s="52">
        <f>IFERROR(_xll.qlIndexFixing(ONIndex6M,I96,TRUE,_xll.ohTrigger(RecalcTrigger,Trigger6M)),NA())</f>
        <v>9.0903355836324806E-3</v>
      </c>
      <c r="P96" s="52">
        <f>IFERROR(_xll.qlIndexFixing(Index1Y,$H96,TRUE,_xll.ohTrigger(RecalcTrigger,Trigger1Y)),NA())</f>
        <v>1.2857381197112402E-2</v>
      </c>
      <c r="Q96" s="52">
        <f>IFERROR(_xll.qlIndexFixing(ONIndex1Y,I96,TRUE,_xll.ohTrigger(RecalcTrigger,Trigger1Y)),NA())</f>
        <v>1.034077326239391E-2</v>
      </c>
    </row>
    <row r="97" spans="2:17" x14ac:dyDescent="0.2">
      <c r="B97" s="46" t="s">
        <v>20</v>
      </c>
      <c r="D97" s="49">
        <f>_xll.qlCalendarAdvance(LocalCalendar,$D96,B97,"f",FALSE)</f>
        <v>42492</v>
      </c>
      <c r="E97" s="49">
        <f>_xll.qlInterestRateIndexValueDate(IndexON,D97)</f>
        <v>42492</v>
      </c>
      <c r="F97" s="52">
        <f>IFERROR(_xll.qlIndexFixing(IndexON,D97,TRUE,_xll.ohTrigger(RecalcTrigger,TriggerON)),NA())</f>
        <v>4.9022575064938678E-3</v>
      </c>
      <c r="H97" s="49">
        <f>_xll.qlCalendarAdvance(IborCalendar,$H96,B97,"f",FALSE)</f>
        <v>42494</v>
      </c>
      <c r="I97" s="49">
        <f>_xll.qlInterestRateIndexValueDate(Index1M,$H97)</f>
        <v>42496</v>
      </c>
      <c r="J97" s="52">
        <f>IFERROR(_xll.qlIndexFixing(Index1M,$H97,TRUE,_xll.ohTrigger(RecalcTrigger,Trigger1M)),NA())</f>
        <v>6.0055731776232522E-3</v>
      </c>
      <c r="K97" s="52">
        <f>IFERROR(_xll.qlIndexFixing(ONIndex1M,I97,TRUE,_xll.ohTrigger(RecalcTrigger,Trigger1M)),NA())</f>
        <v>5.7775255239977952E-3</v>
      </c>
      <c r="L97" s="52">
        <f>IFERROR(_xll.qlIndexFixing(Index3M,H97,TRUE,_xll.ohTrigger(RecalcTrigger,Trigger3M)),NA())</f>
        <v>7.7656886260342121E-3</v>
      </c>
      <c r="M97" s="52">
        <f>IFERROR(_xll.qlIndexFixing(ONIndex3M,I97,TRUE,_xll.ohTrigger(RecalcTrigger,Trigger3M)),NA())</f>
        <v>7.02947161234313E-3</v>
      </c>
      <c r="N97" s="52">
        <f>IFERROR(_xll.qlIndexFixing(Index6M,$H97,TRUE,_xll.ohTrigger(RecalcTrigger,Trigger6M)),NA())</f>
        <v>1.0042453570838491E-2</v>
      </c>
      <c r="O97" s="52">
        <f>IFERROR(_xll.qlIndexFixing(ONIndex6M,I97,TRUE,_xll.ohTrigger(RecalcTrigger,Trigger6M)),NA())</f>
        <v>9.0892182711765912E-3</v>
      </c>
      <c r="P97" s="52">
        <f>IFERROR(_xll.qlIndexFixing(Index1Y,$H97,TRUE,_xll.ohTrigger(RecalcTrigger,Trigger1Y)),NA())</f>
        <v>1.2888041796659214E-2</v>
      </c>
      <c r="Q97" s="52">
        <f>IFERROR(_xll.qlIndexFixing(ONIndex1Y,I97,TRUE,_xll.ohTrigger(RecalcTrigger,Trigger1Y)),NA())</f>
        <v>1.0350225779829358E-2</v>
      </c>
    </row>
    <row r="98" spans="2:17" x14ac:dyDescent="0.2">
      <c r="B98" s="46" t="s">
        <v>20</v>
      </c>
      <c r="D98" s="49">
        <f>_xll.qlCalendarAdvance(LocalCalendar,$D97,B98,"f",FALSE)</f>
        <v>42493</v>
      </c>
      <c r="E98" s="49">
        <f>_xll.qlInterestRateIndexValueDate(IndexON,D98)</f>
        <v>42493</v>
      </c>
      <c r="F98" s="52">
        <f>IFERROR(_xll.qlIndexFixing(IndexON,D98,TRUE,_xll.ohTrigger(RecalcTrigger,TriggerON)),NA())</f>
        <v>4.9050836127229047E-3</v>
      </c>
      <c r="H98" s="49">
        <f>_xll.qlCalendarAdvance(IborCalendar,$H97,B98,"f",FALSE)</f>
        <v>42495</v>
      </c>
      <c r="I98" s="49">
        <f>_xll.qlInterestRateIndexValueDate(Index1M,$H98)</f>
        <v>42499</v>
      </c>
      <c r="J98" s="52">
        <f>IFERROR(_xll.qlIndexFixing(Index1M,$H98,TRUE,_xll.ohTrigger(RecalcTrigger,Trigger1M)),NA())</f>
        <v>6.0532394996971927E-3</v>
      </c>
      <c r="K98" s="52">
        <f>IFERROR(_xll.qlIndexFixing(ONIndex1M,I98,TRUE,_xll.ohTrigger(RecalcTrigger,Trigger1M)),NA())</f>
        <v>5.8107868968537701E-3</v>
      </c>
      <c r="L98" s="52">
        <f>IFERROR(_xll.qlIndexFixing(Index3M,H98,TRUE,_xll.ohTrigger(RecalcTrigger,Trigger3M)),NA())</f>
        <v>7.7987432043974654E-3</v>
      </c>
      <c r="M98" s="52">
        <f>IFERROR(_xll.qlIndexFixing(ONIndex3M,I98,TRUE,_xll.ohTrigger(RecalcTrigger,Trigger3M)),NA())</f>
        <v>7.0483162432921631E-3</v>
      </c>
      <c r="N98" s="52">
        <f>IFERROR(_xll.qlIndexFixing(Index6M,$H98,TRUE,_xll.ohTrigger(RecalcTrigger,Trigger6M)),NA())</f>
        <v>1.0076289867265142E-2</v>
      </c>
      <c r="O98" s="52">
        <f>IFERROR(_xll.qlIndexFixing(ONIndex6M,I98,TRUE,_xll.ohTrigger(RecalcTrigger,Trigger6M)),NA())</f>
        <v>9.0864348693209251E-3</v>
      </c>
      <c r="P98" s="52">
        <f>IFERROR(_xll.qlIndexFixing(Index1Y,$H98,TRUE,_xll.ohTrigger(RecalcTrigger,Trigger1Y)),NA())</f>
        <v>1.2915808440123057E-2</v>
      </c>
      <c r="Q98" s="52">
        <f>IFERROR(_xll.qlIndexFixing(ONIndex1Y,I98,TRUE,_xll.ohTrigger(RecalcTrigger,Trigger1Y)),NA())</f>
        <v>1.0359469465539561E-2</v>
      </c>
    </row>
    <row r="99" spans="2:17" x14ac:dyDescent="0.2">
      <c r="B99" s="46" t="s">
        <v>20</v>
      </c>
      <c r="D99" s="49">
        <f>_xll.qlCalendarAdvance(LocalCalendar,$D98,B99,"f",FALSE)</f>
        <v>42494</v>
      </c>
      <c r="E99" s="49">
        <f>_xll.qlInterestRateIndexValueDate(IndexON,D99)</f>
        <v>42494</v>
      </c>
      <c r="F99" s="52">
        <f>IFERROR(_xll.qlIndexFixing(IndexON,D99,TRUE,_xll.ohTrigger(RecalcTrigger,TriggerON)),NA())</f>
        <v>4.9078366589938582E-3</v>
      </c>
      <c r="H99" s="49">
        <f>_xll.qlCalendarAdvance(IborCalendar,$H98,B99,"f",FALSE)</f>
        <v>42496</v>
      </c>
      <c r="I99" s="49">
        <f>_xll.qlInterestRateIndexValueDate(Index1M,$H99)</f>
        <v>42500</v>
      </c>
      <c r="J99" s="52">
        <f>IFERROR(_xll.qlIndexFixing(Index1M,$H99,TRUE,_xll.ohTrigger(RecalcTrigger,Trigger1M)),NA())</f>
        <v>6.0690196810600956E-3</v>
      </c>
      <c r="K99" s="52">
        <f>IFERROR(_xll.qlIndexFixing(ONIndex1M,I99,TRUE,_xll.ohTrigger(RecalcTrigger,Trigger1M)),NA())</f>
        <v>5.8273734597769078E-3</v>
      </c>
      <c r="L99" s="52">
        <f>IFERROR(_xll.qlIndexFixing(Index3M,H99,TRUE,_xll.ohTrigger(RecalcTrigger,Trigger3M)),NA())</f>
        <v>7.816074613879816E-3</v>
      </c>
      <c r="M99" s="52">
        <f>IFERROR(_xll.qlIndexFixing(ONIndex3M,I99,TRUE,_xll.ohTrigger(RecalcTrigger,Trigger3M)),NA())</f>
        <v>7.058281829568358E-3</v>
      </c>
      <c r="N99" s="52">
        <f>IFERROR(_xll.qlIndexFixing(Index6M,$H99,TRUE,_xll.ohTrigger(RecalcTrigger,Trigger6M)),NA())</f>
        <v>1.0090737209200971E-2</v>
      </c>
      <c r="O99" s="52">
        <f>IFERROR(_xll.qlIndexFixing(ONIndex6M,I99,TRUE,_xll.ohTrigger(RecalcTrigger,Trigger6M)),NA())</f>
        <v>9.0845543336737222E-3</v>
      </c>
      <c r="P99" s="52">
        <f>IFERROR(_xll.qlIndexFixing(Index1Y,$H99,TRUE,_xll.ohTrigger(RecalcTrigger,Trigger1Y)),NA())</f>
        <v>1.2930388411803441E-2</v>
      </c>
      <c r="Q99" s="52">
        <f>IFERROR(_xll.qlIndexFixing(ONIndex1Y,I99,TRUE,_xll.ohTrigger(RecalcTrigger,Trigger1Y)),NA())</f>
        <v>1.0364433234455461E-2</v>
      </c>
    </row>
    <row r="100" spans="2:17" x14ac:dyDescent="0.2">
      <c r="B100" s="46" t="s">
        <v>20</v>
      </c>
      <c r="D100" s="49">
        <f>_xll.qlCalendarAdvance(LocalCalendar,$D99,B100,"f",FALSE)</f>
        <v>42495</v>
      </c>
      <c r="E100" s="49">
        <f>_xll.qlInterestRateIndexValueDate(IndexON,D100)</f>
        <v>42495</v>
      </c>
      <c r="F100" s="52">
        <f>IFERROR(_xll.qlIndexFixing(IndexON,D100,TRUE,_xll.ohTrigger(RecalcTrigger,TriggerON)),NA())</f>
        <v>4.9105166455465366E-3</v>
      </c>
      <c r="H100" s="49">
        <f>_xll.qlCalendarAdvance(IborCalendar,$H99,B100,"f",FALSE)</f>
        <v>42499</v>
      </c>
      <c r="I100" s="49">
        <f>_xll.qlInterestRateIndexValueDate(Index1M,$H100)</f>
        <v>42501</v>
      </c>
      <c r="J100" s="52">
        <f>IFERROR(_xll.qlIndexFixing(Index1M,$H100,TRUE,_xll.ohTrigger(RecalcTrigger,Trigger1M)),NA())</f>
        <v>6.1002308048709675E-3</v>
      </c>
      <c r="K100" s="52">
        <f>IFERROR(_xll.qlIndexFixing(ONIndex1M,I100,TRUE,_xll.ohTrigger(RecalcTrigger,Trigger1M)),NA())</f>
        <v>5.843905732847432E-3</v>
      </c>
      <c r="L100" s="52">
        <f>IFERROR(_xll.qlIndexFixing(Index3M,H100,TRUE,_xll.ohTrigger(RecalcTrigger,Trigger3M)),NA())</f>
        <v>7.8334826865318931E-3</v>
      </c>
      <c r="M100" s="52">
        <f>IFERROR(_xll.qlIndexFixing(ONIndex3M,I100,TRUE,_xll.ohTrigger(RecalcTrigger,Trigger3M)),NA())</f>
        <v>7.0685322019592434E-3</v>
      </c>
      <c r="N100" s="52">
        <f>IFERROR(_xll.qlIndexFixing(Index6M,$H100,TRUE,_xll.ohTrigger(RecalcTrigger,Trigger6M)),NA())</f>
        <v>1.0132171325826774E-2</v>
      </c>
      <c r="O100" s="52">
        <f>IFERROR(_xll.qlIndexFixing(ONIndex6M,I100,TRUE,_xll.ohTrigger(RecalcTrigger,Trigger6M)),NA())</f>
        <v>9.0823116552307681E-3</v>
      </c>
      <c r="P100" s="52">
        <f>IFERROR(_xll.qlIndexFixing(Index1Y,$H100,TRUE,_xll.ohTrigger(RecalcTrigger,Trigger1Y)),NA())</f>
        <v>1.2944961491489562E-2</v>
      </c>
      <c r="Q100" s="52">
        <f>IFERROR(_xll.qlIndexFixing(ONIndex1Y,I100,TRUE,_xll.ohTrigger(RecalcTrigger,Trigger1Y)),NA())</f>
        <v>1.0369512890511245E-2</v>
      </c>
    </row>
    <row r="101" spans="2:17" x14ac:dyDescent="0.2">
      <c r="B101" s="46" t="s">
        <v>20</v>
      </c>
      <c r="D101" s="49">
        <f>_xll.qlCalendarAdvance(LocalCalendar,$D100,B101,"f",FALSE)</f>
        <v>42496</v>
      </c>
      <c r="E101" s="49">
        <f>_xll.qlInterestRateIndexValueDate(IndexON,D101)</f>
        <v>42496</v>
      </c>
      <c r="F101" s="52">
        <f>IFERROR(_xll.qlIndexFixing(IndexON,D101,TRUE,_xll.ohTrigger(RecalcTrigger,TriggerON)),NA())</f>
        <v>4.9157002067268252E-3</v>
      </c>
      <c r="H101" s="49">
        <f>_xll.qlCalendarAdvance(IborCalendar,$H100,B101,"f",FALSE)</f>
        <v>42500</v>
      </c>
      <c r="I101" s="49">
        <f>_xll.qlInterestRateIndexValueDate(Index1M,$H101)</f>
        <v>42502</v>
      </c>
      <c r="J101" s="52">
        <f>IFERROR(_xll.qlIndexFixing(Index1M,$H101,TRUE,_xll.ohTrigger(RecalcTrigger,Trigger1M)),NA())</f>
        <v>6.1081418094666162E-3</v>
      </c>
      <c r="K101" s="52">
        <f>IFERROR(_xll.qlIndexFixing(ONIndex1M,I101,TRUE,_xll.ohTrigger(RecalcTrigger,Trigger1M)),NA())</f>
        <v>5.8603837161452788E-3</v>
      </c>
      <c r="L101" s="52">
        <f>IFERROR(_xll.qlIndexFixing(Index3M,H101,TRUE,_xll.ohTrigger(RecalcTrigger,Trigger3M)),NA())</f>
        <v>7.8509636276534889E-3</v>
      </c>
      <c r="M101" s="52">
        <f>IFERROR(_xll.qlIndexFixing(ONIndex3M,I101,TRUE,_xll.ohTrigger(RecalcTrigger,Trigger3M)),NA())</f>
        <v>7.079067360304947E-3</v>
      </c>
      <c r="N101" s="52">
        <f>IFERROR(_xll.qlIndexFixing(Index6M,$H101,TRUE,_xll.ohTrigger(RecalcTrigger,Trigger6M)),NA())</f>
        <v>1.0137559975771298E-2</v>
      </c>
      <c r="O101" s="52">
        <f>IFERROR(_xll.qlIndexFixing(ONIndex6M,I101,TRUE,_xll.ohTrigger(RecalcTrigger,Trigger6M)),NA())</f>
        <v>9.0797068339920628E-3</v>
      </c>
      <c r="P101" s="52">
        <f>IFERROR(_xll.qlIndexFixing(Index1Y,$H101,TRUE,_xll.ohTrigger(RecalcTrigger,Trigger1Y)),NA())</f>
        <v>1.2959529601196186E-2</v>
      </c>
      <c r="Q101" s="52">
        <f>IFERROR(_xll.qlIndexFixing(ONIndex1Y,I101,TRUE,_xll.ohTrigger(RecalcTrigger,Trigger1Y)),NA())</f>
        <v>1.037470843378685E-2</v>
      </c>
    </row>
    <row r="102" spans="2:17" x14ac:dyDescent="0.2">
      <c r="B102" s="46" t="s">
        <v>20</v>
      </c>
      <c r="D102" s="49">
        <f>_xll.qlCalendarAdvance(LocalCalendar,$D101,B102,"f",FALSE)</f>
        <v>42499</v>
      </c>
      <c r="E102" s="49">
        <f>_xll.qlInterestRateIndexValueDate(IndexON,D102)</f>
        <v>42499</v>
      </c>
      <c r="F102" s="52">
        <f>IFERROR(_xll.qlIndexFixing(IndexON,D102,TRUE,_xll.ohTrigger(RecalcTrigger,TriggerON)),NA())</f>
        <v>4.9205059931356487E-3</v>
      </c>
      <c r="H102" s="49">
        <f>_xll.qlCalendarAdvance(IborCalendar,$H101,B102,"f",FALSE)</f>
        <v>42501</v>
      </c>
      <c r="I102" s="49">
        <f>_xll.qlInterestRateIndexValueDate(Index1M,$H102)</f>
        <v>42503</v>
      </c>
      <c r="J102" s="52">
        <f>IFERROR(_xll.qlIndexFixing(Index1M,$H102,TRUE,_xll.ohTrigger(RecalcTrigger,Trigger1M)),NA())</f>
        <v>6.116034444056377E-3</v>
      </c>
      <c r="K102" s="52">
        <f>IFERROR(_xll.qlIndexFixing(ONIndex1M,I102,TRUE,_xll.ohTrigger(RecalcTrigger,Trigger1M)),NA())</f>
        <v>5.8932551872370453E-3</v>
      </c>
      <c r="L102" s="52">
        <f>IFERROR(_xll.qlIndexFixing(Index3M,H102,TRUE,_xll.ohTrigger(RecalcTrigger,Trigger3M)),NA())</f>
        <v>7.8869128591293018E-3</v>
      </c>
      <c r="M102" s="52">
        <f>IFERROR(_xll.qlIndexFixing(ONIndex3M,I102,TRUE,_xll.ohTrigger(RecalcTrigger,Trigger3M)),NA())</f>
        <v>7.1012270354131601E-3</v>
      </c>
      <c r="N102" s="52">
        <f>IFERROR(_xll.qlIndexFixing(Index6M,$H102,TRUE,_xll.ohTrigger(RecalcTrigger,Trigger6M)),NA())</f>
        <v>1.0143022279560127E-2</v>
      </c>
      <c r="O102" s="52">
        <f>IFERROR(_xll.qlIndexFixing(ONIndex6M,I102,TRUE,_xll.ohTrigger(RecalcTrigger,Trigger6M)),NA())</f>
        <v>9.0735187303092601E-3</v>
      </c>
      <c r="P102" s="52">
        <f>IFERROR(_xll.qlIndexFixing(Index1Y,$H102,TRUE,_xll.ohTrigger(RecalcTrigger,Trigger1Y)),NA())</f>
        <v>1.2989689523087213E-2</v>
      </c>
      <c r="Q102" s="52">
        <f>IFERROR(_xll.qlIndexFixing(ONIndex1Y,I102,TRUE,_xll.ohTrigger(RecalcTrigger,Trigger1Y)),NA())</f>
        <v>1.0385785420448101E-2</v>
      </c>
    </row>
    <row r="103" spans="2:17" x14ac:dyDescent="0.2">
      <c r="B103" s="46" t="s">
        <v>20</v>
      </c>
      <c r="D103" s="49">
        <f>_xll.qlCalendarAdvance(LocalCalendar,$D102,B103,"f",FALSE)</f>
        <v>42500</v>
      </c>
      <c r="E103" s="49">
        <f>_xll.qlInterestRateIndexValueDate(IndexON,D103)</f>
        <v>42500</v>
      </c>
      <c r="F103" s="52">
        <f>IFERROR(_xll.qlIndexFixing(IndexON,D103,TRUE,_xll.ohTrigger(RecalcTrigger,TriggerON)),NA())</f>
        <v>4.9228206803775265E-3</v>
      </c>
      <c r="H103" s="49">
        <f>_xll.qlCalendarAdvance(IborCalendar,$H102,B103,"f",FALSE)</f>
        <v>42502</v>
      </c>
      <c r="I103" s="49">
        <f>_xll.qlInterestRateIndexValueDate(Index1M,$H103)</f>
        <v>42506</v>
      </c>
      <c r="J103" s="52">
        <f>IFERROR(_xll.qlIndexFixing(Index1M,$H103,TRUE,_xll.ohTrigger(RecalcTrigger,Trigger1M)),NA())</f>
        <v>6.162560530817698E-3</v>
      </c>
      <c r="K103" s="52">
        <f>IFERROR(_xll.qlIndexFixing(ONIndex1M,I103,TRUE,_xll.ohTrigger(RecalcTrigger,Trigger1M)),NA())</f>
        <v>5.9257527509704033E-3</v>
      </c>
      <c r="L103" s="52">
        <f>IFERROR(_xll.qlIndexFixing(Index3M,H103,TRUE,_xll.ohTrigger(RecalcTrigger,Trigger3M)),NA())</f>
        <v>7.9215401806101062E-3</v>
      </c>
      <c r="M103" s="52">
        <f>IFERROR(_xll.qlIndexFixing(ONIndex3M,I103,TRUE,_xll.ohTrigger(RecalcTrigger,Trigger3M)),NA())</f>
        <v>7.1240558546747934E-3</v>
      </c>
      <c r="N103" s="52">
        <f>IFERROR(_xll.qlIndexFixing(Index6M,$H103,TRUE,_xll.ohTrigger(RecalcTrigger,Trigger6M)),NA())</f>
        <v>1.0177552136602677E-2</v>
      </c>
      <c r="O103" s="52">
        <f>IFERROR(_xll.qlIndexFixing(ONIndex6M,I103,TRUE,_xll.ohTrigger(RecalcTrigger,Trigger6M)),NA())</f>
        <v>9.0656661213195378E-3</v>
      </c>
      <c r="P103" s="52">
        <f>IFERROR(_xll.qlIndexFixing(Index1Y,$H103,TRUE,_xll.ohTrigger(RecalcTrigger,Trigger1Y)),NA())</f>
        <v>1.3017790784433785E-2</v>
      </c>
      <c r="Q103" s="52">
        <f>IFERROR(_xll.qlIndexFixing(ONIndex1Y,I103,TRUE,_xll.ohTrigger(RecalcTrigger,Trigger1Y)),NA())</f>
        <v>1.0396649479407216E-2</v>
      </c>
    </row>
    <row r="104" spans="2:17" x14ac:dyDescent="0.2">
      <c r="B104" s="46" t="s">
        <v>20</v>
      </c>
      <c r="D104" s="49">
        <f>_xll.qlCalendarAdvance(LocalCalendar,$D103,B104,"f",FALSE)</f>
        <v>42501</v>
      </c>
      <c r="E104" s="49">
        <f>_xll.qlInterestRateIndexValueDate(IndexON,D104)</f>
        <v>42501</v>
      </c>
      <c r="F104" s="52">
        <f>IFERROR(_xll.qlIndexFixing(IndexON,D104,TRUE,_xll.ohTrigger(RecalcTrigger,TriggerON)),NA())</f>
        <v>4.925062307821193E-3</v>
      </c>
      <c r="H104" s="49">
        <f>_xll.qlCalendarAdvance(IborCalendar,$H103,B104,"f",FALSE)</f>
        <v>42503</v>
      </c>
      <c r="I104" s="49">
        <f>_xll.qlInterestRateIndexValueDate(Index1M,$H104)</f>
        <v>42507</v>
      </c>
      <c r="J104" s="52">
        <f>IFERROR(_xll.qlIndexFixing(Index1M,$H104,TRUE,_xll.ohTrigger(RecalcTrigger,Trigger1M)),NA())</f>
        <v>6.1779606306685301E-3</v>
      </c>
      <c r="K104" s="52">
        <f>IFERROR(_xll.qlIndexFixing(ONIndex1M,I104,TRUE,_xll.ohTrigger(RecalcTrigger,Trigger1M)),NA())</f>
        <v>5.9419592851650549E-3</v>
      </c>
      <c r="L104" s="52">
        <f>IFERROR(_xll.qlIndexFixing(Index3M,H104,TRUE,_xll.ohTrigger(RecalcTrigger,Trigger3M)),NA())</f>
        <v>7.9393285413406033E-3</v>
      </c>
      <c r="M104" s="52">
        <f>IFERROR(_xll.qlIndexFixing(ONIndex3M,I104,TRUE,_xll.ohTrigger(RecalcTrigger,Trigger3M)),NA())</f>
        <v>7.1360149435939491E-3</v>
      </c>
      <c r="N104" s="52">
        <f>IFERROR(_xll.qlIndexFixing(Index6M,$H104,TRUE,_xll.ohTrigger(RecalcTrigger,Trigger6M)),NA())</f>
        <v>1.0192081581494679E-2</v>
      </c>
      <c r="O104" s="52">
        <f>IFERROR(_xll.qlIndexFixing(ONIndex6M,I104,TRUE,_xll.ohTrigger(RecalcTrigger,Trigger6M)),NA())</f>
        <v>9.0612505862619486E-3</v>
      </c>
      <c r="P104" s="52">
        <f>IFERROR(_xll.qlIndexFixing(Index1Y,$H104,TRUE,_xll.ohTrigger(RecalcTrigger,Trigger1Y)),NA())</f>
        <v>1.3032362878379321E-2</v>
      </c>
      <c r="Q104" s="52">
        <f>IFERROR(_xll.qlIndexFixing(ONIndex1Y,I104,TRUE,_xll.ohTrigger(RecalcTrigger,Trigger1Y)),NA())</f>
        <v>1.0402424458941795E-2</v>
      </c>
    </row>
    <row r="105" spans="2:17" x14ac:dyDescent="0.2">
      <c r="B105" s="46" t="s">
        <v>20</v>
      </c>
      <c r="D105" s="49">
        <f>_xll.qlCalendarAdvance(LocalCalendar,$D104,B105,"f",FALSE)</f>
        <v>42502</v>
      </c>
      <c r="E105" s="49">
        <f>_xll.qlInterestRateIndexValueDate(IndexON,D105)</f>
        <v>42502</v>
      </c>
      <c r="F105" s="52">
        <f>IFERROR(_xll.qlIndexFixing(IndexON,D105,TRUE,_xll.ohTrigger(RecalcTrigger,TriggerON)),NA())</f>
        <v>4.9272308753867122E-3</v>
      </c>
      <c r="H105" s="49">
        <f>_xll.qlCalendarAdvance(IborCalendar,$H104,B105,"f",FALSE)</f>
        <v>42506</v>
      </c>
      <c r="I105" s="49">
        <f>_xll.qlInterestRateIndexValueDate(Index1M,$H105)</f>
        <v>42508</v>
      </c>
      <c r="J105" s="52">
        <f>IFERROR(_xll.qlIndexFixing(Index1M,$H105,TRUE,_xll.ohTrigger(RecalcTrigger,Trigger1M)),NA())</f>
        <v>6.2084152819761526E-3</v>
      </c>
      <c r="K105" s="52">
        <f>IFERROR(_xll.qlIndexFixing(ONIndex1M,I105,TRUE,_xll.ohTrigger(RecalcTrigger,Trigger1M)),NA())</f>
        <v>5.9581115294271569E-3</v>
      </c>
      <c r="L105" s="52">
        <f>IFERROR(_xll.qlIndexFixing(Index3M,H105,TRUE,_xll.ohTrigger(RecalcTrigger,Trigger3M)),NA())</f>
        <v>7.9571670009848106E-3</v>
      </c>
      <c r="M105" s="52">
        <f>IFERROR(_xll.qlIndexFixing(ONIndex3M,I105,TRUE,_xll.ohTrigger(RecalcTrigger,Trigger3M)),NA())</f>
        <v>7.1482588187876672E-3</v>
      </c>
      <c r="N105" s="52">
        <f>IFERROR(_xll.qlIndexFixing(Index6M,$H105,TRUE,_xll.ohTrigger(RecalcTrigger,Trigger6M)),NA())</f>
        <v>1.0206639246551148E-2</v>
      </c>
      <c r="O105" s="52">
        <f>IFERROR(_xll.qlIndexFixing(ONIndex6M,I105,TRUE,_xll.ohTrigger(RecalcTrigger,Trigger6M)),NA())</f>
        <v>9.0564729084885442E-3</v>
      </c>
      <c r="P105" s="52">
        <f>IFERROR(_xll.qlIndexFixing(Index1Y,$H105,TRUE,_xll.ohTrigger(RecalcTrigger,Trigger1Y)),NA())</f>
        <v>1.3046941536785175E-2</v>
      </c>
      <c r="Q105" s="52">
        <f>IFERROR(_xll.qlIndexFixing(ONIndex1Y,I105,TRUE,_xll.ohTrigger(RecalcTrigger,Trigger1Y)),NA())</f>
        <v>1.0408315325696194E-2</v>
      </c>
    </row>
    <row r="106" spans="2:17" x14ac:dyDescent="0.2">
      <c r="B106" s="46" t="s">
        <v>20</v>
      </c>
      <c r="D106" s="49">
        <f>_xll.qlCalendarAdvance(LocalCalendar,$D105,B106,"f",FALSE)</f>
        <v>42503</v>
      </c>
      <c r="E106" s="49">
        <f>_xll.qlInterestRateIndexValueDate(IndexON,D106)</f>
        <v>42503</v>
      </c>
      <c r="F106" s="52">
        <f>IFERROR(_xll.qlIndexFixing(IndexON,D106,TRUE,_xll.ohTrigger(RecalcTrigger,TriggerON)),NA())</f>
        <v>4.9313920278226675E-3</v>
      </c>
      <c r="H106" s="49">
        <f>_xll.qlCalendarAdvance(IborCalendar,$H105,B106,"f",FALSE)</f>
        <v>42507</v>
      </c>
      <c r="I106" s="49">
        <f>_xll.qlInterestRateIndexValueDate(Index1M,$H106)</f>
        <v>42509</v>
      </c>
      <c r="J106" s="52">
        <f>IFERROR(_xll.qlIndexFixing(Index1M,$H106,TRUE,_xll.ohTrigger(RecalcTrigger,Trigger1M)),NA())</f>
        <v>6.2161343952929493E-3</v>
      </c>
      <c r="K106" s="52">
        <f>IFERROR(_xll.qlIndexFixing(ONIndex1M,I106,TRUE,_xll.ohTrigger(RecalcTrigger,Trigger1M)),NA())</f>
        <v>5.9742094837567095E-3</v>
      </c>
      <c r="L106" s="52">
        <f>IFERROR(_xll.qlIndexFixing(Index3M,H106,TRUE,_xll.ohTrigger(RecalcTrigger,Trigger3M)),NA())</f>
        <v>7.9750517643863705E-3</v>
      </c>
      <c r="M106" s="52">
        <f>IFERROR(_xll.qlIndexFixing(ONIndex3M,I106,TRUE,_xll.ohTrigger(RecalcTrigger,Trigger3M)),NA())</f>
        <v>7.1607874801760119E-3</v>
      </c>
      <c r="N106" s="52">
        <f>IFERROR(_xll.qlIndexFixing(Index6M,$H106,TRUE,_xll.ohTrigger(RecalcTrigger,Trigger6M)),NA())</f>
        <v>1.0238109682664002E-2</v>
      </c>
      <c r="O106" s="52">
        <f>IFERROR(_xll.qlIndexFixing(ONIndex6M,I106,TRUE,_xll.ohTrigger(RecalcTrigger,Trigger6M)),NA())</f>
        <v>9.0513330879193887E-3</v>
      </c>
      <c r="P106" s="52">
        <f>IFERROR(_xll.qlIndexFixing(Index1Y,$H106,TRUE,_xll.ohTrigger(RecalcTrigger,Trigger1Y)),NA())</f>
        <v>1.30615286824508E-2</v>
      </c>
      <c r="Q106" s="52">
        <f>IFERROR(_xll.qlIndexFixing(ONIndex1Y,I106,TRUE,_xll.ohTrigger(RecalcTrigger,Trigger1Y)),NA())</f>
        <v>1.0414322079750349E-2</v>
      </c>
    </row>
    <row r="107" spans="2:17" x14ac:dyDescent="0.2">
      <c r="B107" s="46" t="s">
        <v>20</v>
      </c>
      <c r="D107" s="49">
        <f>_xll.qlCalendarAdvance(LocalCalendar,$D106,B107,"f",FALSE)</f>
        <v>42506</v>
      </c>
      <c r="E107" s="49">
        <f>_xll.qlInterestRateIndexValueDate(IndexON,D107)</f>
        <v>42506</v>
      </c>
      <c r="F107" s="52">
        <f>IFERROR(_xll.qlIndexFixing(IndexON,D107,TRUE,_xll.ohTrigger(RecalcTrigger,TriggerON)),NA())</f>
        <v>4.9351745470271879E-3</v>
      </c>
      <c r="H107" s="49">
        <f>_xll.qlCalendarAdvance(IborCalendar,$H106,B107,"f",FALSE)</f>
        <v>42508</v>
      </c>
      <c r="I107" s="49">
        <f>_xll.qlInterestRateIndexValueDate(Index1M,$H107)</f>
        <v>42510</v>
      </c>
      <c r="J107" s="52">
        <f>IFERROR(_xll.qlIndexFixing(Index1M,$H107,TRUE,_xll.ohTrigger(RecalcTrigger,Trigger1M)),NA())</f>
        <v>6.2238351399901059E-3</v>
      </c>
      <c r="K107" s="52">
        <f>IFERROR(_xll.qlIndexFixing(ONIndex1M,I107,TRUE,_xll.ohTrigger(RecalcTrigger,Trigger1M)),NA())</f>
        <v>6.006324634268978E-3</v>
      </c>
      <c r="L107" s="52">
        <f>IFERROR(_xll.qlIndexFixing(Index3M,H107,TRUE,_xll.ohTrigger(RecalcTrigger,Trigger3M)),NA())</f>
        <v>8.01120142246586E-3</v>
      </c>
      <c r="M107" s="52">
        <f>IFERROR(_xll.qlIndexFixing(ONIndex3M,I107,TRUE,_xll.ohTrigger(RecalcTrigger,Trigger3M)),NA())</f>
        <v>7.1869375635014165E-3</v>
      </c>
      <c r="N107" s="52">
        <f>IFERROR(_xll.qlIndexFixing(Index6M,$H107,TRUE,_xll.ohTrigger(RecalcTrigger,Trigger6M)),NA())</f>
        <v>1.0244267123856534E-2</v>
      </c>
      <c r="O107" s="52">
        <f>IFERROR(_xll.qlIndexFixing(ONIndex6M,I107,TRUE,_xll.ohTrigger(RecalcTrigger,Trigger6M)),NA())</f>
        <v>9.040073303108187E-3</v>
      </c>
      <c r="P107" s="52">
        <f>IFERROR(_xll.qlIndexFixing(Index1Y,$H107,TRUE,_xll.ohTrigger(RecalcTrigger,Trigger1Y)),NA())</f>
        <v>1.3091501190768373E-2</v>
      </c>
      <c r="Q107" s="52">
        <f>IFERROR(_xll.qlIndexFixing(ONIndex1Y,I107,TRUE,_xll.ohTrigger(RecalcTrigger,Trigger1Y)),NA())</f>
        <v>1.0427023872034979E-2</v>
      </c>
    </row>
    <row r="108" spans="2:17" x14ac:dyDescent="0.2">
      <c r="B108" s="46" t="s">
        <v>20</v>
      </c>
      <c r="D108" s="49">
        <f>_xll.qlCalendarAdvance(LocalCalendar,$D107,B108,"f",FALSE)</f>
        <v>42507</v>
      </c>
      <c r="E108" s="49">
        <f>_xll.qlInterestRateIndexValueDate(IndexON,D108)</f>
        <v>42507</v>
      </c>
      <c r="F108" s="52">
        <f>IFERROR(_xll.qlIndexFixing(IndexON,D108,TRUE,_xll.ohTrigger(RecalcTrigger,TriggerON)),NA())</f>
        <v>4.9369778153618427E-3</v>
      </c>
      <c r="H108" s="49">
        <f>_xll.qlCalendarAdvance(IborCalendar,$H107,B108,"f",FALSE)</f>
        <v>42509</v>
      </c>
      <c r="I108" s="49">
        <f>_xll.qlInterestRateIndexValueDate(Index1M,$H108)</f>
        <v>42513</v>
      </c>
      <c r="J108" s="52">
        <f>IFERROR(_xll.qlIndexFixing(Index1M,$H108,TRUE,_xll.ohTrigger(RecalcTrigger,Trigger1M)),NA())</f>
        <v>6.2692243557772908E-3</v>
      </c>
      <c r="K108" s="52">
        <f>IFERROR(_xll.qlIndexFixing(ONIndex1M,I108,TRUE,_xll.ohTrigger(RecalcTrigger,Trigger1M)),NA())</f>
        <v>6.038058402628721E-3</v>
      </c>
      <c r="L108" s="52">
        <f>IFERROR(_xll.qlIndexFixing(Index3M,H108,TRUE,_xll.ohTrigger(RecalcTrigger,Trigger3M)),NA())</f>
        <v>8.04697795005032E-3</v>
      </c>
      <c r="M108" s="52">
        <f>IFERROR(_xll.qlIndexFixing(ONIndex3M,I108,TRUE,_xll.ohTrigger(RecalcTrigger,Trigger3M)),NA())</f>
        <v>7.2137499885549516E-3</v>
      </c>
      <c r="N108" s="52">
        <f>IFERROR(_xll.qlIndexFixing(Index6M,$H108,TRUE,_xll.ohTrigger(RecalcTrigger,Trigger6M)),NA())</f>
        <v>1.0280000000550526E-2</v>
      </c>
      <c r="O108" s="52">
        <f>IFERROR(_xll.qlIndexFixing(ONIndex6M,I108,TRUE,_xll.ohTrigger(RecalcTrigger,Trigger6M)),NA())</f>
        <v>9.0274289021685661E-3</v>
      </c>
      <c r="P108" s="52">
        <f>IFERROR(_xll.qlIndexFixing(Index1Y,$H108,TRUE,_xll.ohTrigger(RecalcTrigger,Trigger1Y)),NA())</f>
        <v>1.3119999999905933E-2</v>
      </c>
      <c r="Q108" s="52">
        <f>IFERROR(_xll.qlIndexFixing(ONIndex1Y,I108,TRUE,_xll.ohTrigger(RecalcTrigger,Trigger1Y)),NA())</f>
        <v>1.0439568672726551E-2</v>
      </c>
    </row>
    <row r="109" spans="2:17" x14ac:dyDescent="0.2">
      <c r="B109" s="46" t="s">
        <v>20</v>
      </c>
      <c r="D109" s="49">
        <f>_xll.qlCalendarAdvance(LocalCalendar,$D108,B109,"f",FALSE)</f>
        <v>42508</v>
      </c>
      <c r="E109" s="49">
        <f>_xll.qlInterestRateIndexValueDate(IndexON,D109)</f>
        <v>42508</v>
      </c>
      <c r="F109" s="52">
        <f>IFERROR(_xll.qlIndexFixing(IndexON,D109,TRUE,_xll.ohTrigger(RecalcTrigger,TriggerON)),NA())</f>
        <v>4.938708023738414E-3</v>
      </c>
      <c r="H109" s="49">
        <f>_xll.qlCalendarAdvance(IborCalendar,$H108,B109,"f",FALSE)</f>
        <v>42510</v>
      </c>
      <c r="I109" s="49">
        <f>_xll.qlInterestRateIndexValueDate(Index1M,$H109)</f>
        <v>42514</v>
      </c>
      <c r="J109" s="52">
        <f>IFERROR(_xll.qlIndexFixing(Index1M,$H109,TRUE,_xll.ohTrigger(RecalcTrigger,Trigger1M)),NA())</f>
        <v>6.2842524297934688E-3</v>
      </c>
      <c r="K109" s="52">
        <f>IFERROR(_xll.qlIndexFixing(ONIndex1M,I109,TRUE,_xll.ohTrigger(RecalcTrigger,Trigger1M)),NA())</f>
        <v>6.0538849076152701E-3</v>
      </c>
      <c r="L109" s="52">
        <f>IFERROR(_xll.qlIndexFixing(Index3M,H109,TRUE,_xll.ohTrigger(RecalcTrigger,Trigger3M)),NA())</f>
        <v>8.0650373025011844E-3</v>
      </c>
      <c r="M109" s="52">
        <f>IFERROR(_xll.qlIndexFixing(ONIndex3M,I109,TRUE,_xll.ohTrigger(RecalcTrigger,Trigger3M)),NA())</f>
        <v>7.227702581475981E-3</v>
      </c>
      <c r="N109" s="52">
        <f>IFERROR(_xll.qlIndexFixing(Index6M,$H109,TRUE,_xll.ohTrigger(RecalcTrigger,Trigger6M)),NA())</f>
        <v>1.0303002984002727E-2</v>
      </c>
      <c r="O109" s="52">
        <f>IFERROR(_xll.qlIndexFixing(ONIndex6M,I109,TRUE,_xll.ohTrigger(RecalcTrigger,Trigger6M)),NA())</f>
        <v>9.0221375080457022E-3</v>
      </c>
      <c r="P109" s="52">
        <f>IFERROR(_xll.qlIndexFixing(Index1Y,$H109,TRUE,_xll.ohTrigger(RecalcTrigger,Trigger1Y)),NA())</f>
        <v>1.3134654075128687E-2</v>
      </c>
      <c r="Q109" s="52">
        <f>IFERROR(_xll.qlIndexFixing(ONIndex1Y,I109,TRUE,_xll.ohTrigger(RecalcTrigger,Trigger1Y)),NA())</f>
        <v>1.044651908649108E-2</v>
      </c>
    </row>
    <row r="110" spans="2:17" x14ac:dyDescent="0.2">
      <c r="B110" s="46" t="s">
        <v>20</v>
      </c>
      <c r="D110" s="49">
        <f>_xll.qlCalendarAdvance(LocalCalendar,$D109,B110,"f",FALSE)</f>
        <v>42509</v>
      </c>
      <c r="E110" s="49">
        <f>_xll.qlInterestRateIndexValueDate(IndexON,D110)</f>
        <v>42509</v>
      </c>
      <c r="F110" s="52">
        <f>IFERROR(_xll.qlIndexFixing(IndexON,D110,TRUE,_xll.ohTrigger(RecalcTrigger,TriggerON)),NA())</f>
        <v>4.940365172236838E-3</v>
      </c>
      <c r="H110" s="49">
        <f>_xll.qlCalendarAdvance(IborCalendar,$H109,B110,"f",FALSE)</f>
        <v>42513</v>
      </c>
      <c r="I110" s="49">
        <f>_xll.qlInterestRateIndexValueDate(Index1M,$H110)</f>
        <v>42515</v>
      </c>
      <c r="J110" s="52">
        <f>IFERROR(_xll.qlIndexFixing(Index1M,$H110,TRUE,_xll.ohTrigger(RecalcTrigger,Trigger1M)),NA())</f>
        <v>6.314025242893222E-3</v>
      </c>
      <c r="K110" s="52">
        <f>IFERROR(_xll.qlIndexFixing(ONIndex1M,I110,TRUE,_xll.ohTrigger(RecalcTrigger,Trigger1M)),NA())</f>
        <v>6.0696571226692697E-3</v>
      </c>
      <c r="L110" s="52">
        <f>IFERROR(_xll.qlIndexFixing(Index3M,H110,TRUE,_xll.ohTrigger(RecalcTrigger,Trigger3M)),NA())</f>
        <v>8.0831201863341071E-3</v>
      </c>
      <c r="M110" s="52">
        <f>IFERROR(_xll.qlIndexFixing(ONIndex3M,I110,TRUE,_xll.ohTrigger(RecalcTrigger,Trigger3M)),NA())</f>
        <v>7.241939960911381E-3</v>
      </c>
      <c r="N110" s="52">
        <f>IFERROR(_xll.qlIndexFixing(Index6M,$H110,TRUE,_xll.ohTrigger(RecalcTrigger,Trigger6M)),NA())</f>
        <v>1.0309705832794135E-2</v>
      </c>
      <c r="O110" s="52">
        <f>IFERROR(_xll.qlIndexFixing(ONIndex6M,I110,TRUE,_xll.ohTrigger(RecalcTrigger,Trigger6M)),NA())</f>
        <v>9.0181431108327104E-3</v>
      </c>
      <c r="P110" s="52">
        <f>IFERROR(_xll.qlIndexFixing(Index1Y,$H110,TRUE,_xll.ohTrigger(RecalcTrigger,Trigger1Y)),NA())</f>
        <v>1.3149319992583841E-2</v>
      </c>
      <c r="Q110" s="52">
        <f>IFERROR(_xll.qlIndexFixing(ONIndex1Y,I110,TRUE,_xll.ohTrigger(RecalcTrigger,Trigger1Y)),NA())</f>
        <v>1.0453949611086699E-2</v>
      </c>
    </row>
    <row r="111" spans="2:17" x14ac:dyDescent="0.2">
      <c r="B111" s="46" t="s">
        <v>20</v>
      </c>
      <c r="D111" s="49">
        <f>_xll.qlCalendarAdvance(LocalCalendar,$D110,B111,"f",FALSE)</f>
        <v>42510</v>
      </c>
      <c r="E111" s="49">
        <f>_xll.qlInterestRateIndexValueDate(IndexON,D111)</f>
        <v>42510</v>
      </c>
      <c r="F111" s="52">
        <f>IFERROR(_xll.qlIndexFixing(IndexON,D111,TRUE,_xll.ohTrigger(RecalcTrigger,TriggerON)),NA())</f>
        <v>4.9435038188594405E-3</v>
      </c>
      <c r="H111" s="49">
        <f>_xll.qlCalendarAdvance(IborCalendar,$H110,B111,"f",FALSE)</f>
        <v>42514</v>
      </c>
      <c r="I111" s="49">
        <f>_xll.qlInterestRateIndexValueDate(Index1M,$H111)</f>
        <v>42516</v>
      </c>
      <c r="J111" s="52">
        <f>IFERROR(_xll.qlIndexFixing(Index1M,$H111,TRUE,_xll.ohTrigger(RecalcTrigger,Trigger1M)),NA())</f>
        <v>6.3215551642273327E-3</v>
      </c>
      <c r="K111" s="52">
        <f>IFERROR(_xll.qlIndexFixing(ONIndex1M,I111,TRUE,_xll.ohTrigger(RecalcTrigger,Trigger1M)),NA())</f>
        <v>6.0853750478706559E-3</v>
      </c>
      <c r="L111" s="52">
        <f>IFERROR(_xll.qlIndexFixing(Index3M,H111,TRUE,_xll.ohTrigger(RecalcTrigger,Trigger3M)),NA())</f>
        <v>8.1012228059105049E-3</v>
      </c>
      <c r="M111" s="52">
        <f>IFERROR(_xll.qlIndexFixing(ONIndex3M,I111,TRUE,_xll.ohTrigger(RecalcTrigger,Trigger3M)),NA())</f>
        <v>7.2564621267812157E-3</v>
      </c>
      <c r="N111" s="52">
        <f>IFERROR(_xll.qlIndexFixing(Index6M,$H111,TRUE,_xll.ohTrigger(RecalcTrigger,Trigger6M)),NA())</f>
        <v>1.0340798803604775E-2</v>
      </c>
      <c r="O111" s="52">
        <f>IFERROR(_xll.qlIndexFixing(ONIndex6M,I111,TRUE,_xll.ohTrigger(RecalcTrigger,Trigger6M)),NA())</f>
        <v>9.0154457106095265E-3</v>
      </c>
      <c r="P111" s="52">
        <f>IFERROR(_xll.qlIndexFixing(Index1Y,$H111,TRUE,_xll.ohTrigger(RecalcTrigger,Trigger1Y)),NA())</f>
        <v>1.3163995077828155E-2</v>
      </c>
      <c r="Q111" s="52">
        <f>IFERROR(_xll.qlIndexFixing(ONIndex1Y,I111,TRUE,_xll.ohTrigger(RecalcTrigger,Trigger1Y)),NA())</f>
        <v>1.0461860246353538E-2</v>
      </c>
    </row>
    <row r="112" spans="2:17" x14ac:dyDescent="0.2">
      <c r="B112" s="46" t="s">
        <v>20</v>
      </c>
      <c r="D112" s="49">
        <f>_xll.qlCalendarAdvance(LocalCalendar,$D111,B112,"f",FALSE)</f>
        <v>42513</v>
      </c>
      <c r="E112" s="49">
        <f>_xll.qlInterestRateIndexValueDate(IndexON,D112)</f>
        <v>42513</v>
      </c>
      <c r="F112" s="52">
        <f>IFERROR(_xll.qlIndexFixing(IndexON,D112,TRUE,_xll.ohTrigger(RecalcTrigger,TriggerON)),NA())</f>
        <v>4.9464862459647208E-3</v>
      </c>
      <c r="H112" s="49">
        <f>_xll.qlCalendarAdvance(IborCalendar,$H111,B112,"f",FALSE)</f>
        <v>42515</v>
      </c>
      <c r="I112" s="49">
        <f>_xll.qlInterestRateIndexValueDate(Index1M,$H112)</f>
        <v>42517</v>
      </c>
      <c r="J112" s="52">
        <f>IFERROR(_xll.qlIndexFixing(Index1M,$H112,TRUE,_xll.ohTrigger(RecalcTrigger,Trigger1M)),NA())</f>
        <v>6.3290668922544313E-3</v>
      </c>
      <c r="K112" s="52">
        <f>IFERROR(_xll.qlIndexFixing(ONIndex1M,I112,TRUE,_xll.ohTrigger(RecalcTrigger,Trigger1M)),NA())</f>
        <v>6.1245546968557996E-3</v>
      </c>
      <c r="L112" s="52">
        <f>IFERROR(_xll.qlIndexFixing(Index3M,H112,TRUE,_xll.ohTrigger(RecalcTrigger,Trigger3M)),NA())</f>
        <v>8.1462200667638627E-3</v>
      </c>
      <c r="M112" s="52">
        <f>IFERROR(_xll.qlIndexFixing(ONIndex3M,I112,TRUE,_xll.ohTrigger(RecalcTrigger,Trigger3M)),NA())</f>
        <v>7.2944131649532729E-3</v>
      </c>
      <c r="N112" s="52">
        <f>IFERROR(_xll.qlIndexFixing(Index6M,$H112,TRUE,_xll.ohTrigger(RecalcTrigger,Trigger6M)),NA())</f>
        <v>1.0347703737818162E-2</v>
      </c>
      <c r="O112" s="52">
        <f>IFERROR(_xll.qlIndexFixing(ONIndex6M,I112,TRUE,_xll.ohTrigger(RecalcTrigger,Trigger6M)),NA())</f>
        <v>9.0155258404522876E-3</v>
      </c>
      <c r="P112" s="52">
        <f>IFERROR(_xll.qlIndexFixing(Index1Y,$H112,TRUE,_xll.ohTrigger(RecalcTrigger,Trigger1Y)),NA())</f>
        <v>1.320151631987751E-2</v>
      </c>
      <c r="Q112" s="52">
        <f>IFERROR(_xll.qlIndexFixing(ONIndex1Y,I112,TRUE,_xll.ohTrigger(RecalcTrigger,Trigger1Y)),NA())</f>
        <v>1.0484495376443803E-2</v>
      </c>
    </row>
    <row r="113" spans="2:17" x14ac:dyDescent="0.2">
      <c r="B113" s="46" t="s">
        <v>20</v>
      </c>
      <c r="D113" s="49">
        <f>_xll.qlCalendarAdvance(LocalCalendar,$D112,B113,"f",FALSE)</f>
        <v>42514</v>
      </c>
      <c r="E113" s="49">
        <f>_xll.qlInterestRateIndexValueDate(IndexON,D113)</f>
        <v>42514</v>
      </c>
      <c r="F113" s="52">
        <f>IFERROR(_xll.qlIndexFixing(IndexON,D113,TRUE,_xll.ohTrigger(RecalcTrigger,TriggerON)),NA())</f>
        <v>4.94911656448771E-3</v>
      </c>
      <c r="H113" s="49">
        <f>_xll.qlCalendarAdvance(IborCalendar,$H112,B113,"f",FALSE)</f>
        <v>42516</v>
      </c>
      <c r="I113" s="49">
        <f>_xll.qlInterestRateIndexValueDate(Index1M,$H113)</f>
        <v>42521</v>
      </c>
      <c r="J113" s="52">
        <f>IFERROR(_xll.qlIndexFixing(Index1M,$H113,TRUE,_xll.ohTrigger(RecalcTrigger,Trigger1M)),NA())</f>
        <v>6.3809487820973843E-3</v>
      </c>
      <c r="K113" s="52">
        <f>IFERROR(_xll.qlIndexFixing(ONIndex1M,I113,TRUE,_xll.ohTrigger(RecalcTrigger,Trigger1M)),NA())</f>
        <v>6.1631503247294717E-3</v>
      </c>
      <c r="L113" s="52">
        <f>IFERROR(_xll.qlIndexFixing(Index3M,H113,TRUE,_xll.ohTrigger(RecalcTrigger,Trigger3M)),NA())</f>
        <v>8.1918990877362444E-3</v>
      </c>
      <c r="M113" s="52">
        <f>IFERROR(_xll.qlIndexFixing(ONIndex3M,I113,TRUE,_xll.ohTrigger(RecalcTrigger,Trigger3M)),NA())</f>
        <v>7.3333447539258856E-3</v>
      </c>
      <c r="N113" s="52">
        <f>IFERROR(_xll.qlIndexFixing(Index6M,$H113,TRUE,_xll.ohTrigger(RecalcTrigger,Trigger6M)),NA())</f>
        <v>1.0392165031594344E-2</v>
      </c>
      <c r="O113" s="52">
        <f>IFERROR(_xll.qlIndexFixing(ONIndex6M,I113,TRUE,_xll.ohTrigger(RecalcTrigger,Trigger6M)),NA())</f>
        <v>9.0214136636213027E-3</v>
      </c>
      <c r="P113" s="52">
        <f>IFERROR(_xll.qlIndexFixing(Index1Y,$H113,TRUE,_xll.ohTrigger(RecalcTrigger,Trigger1Y)),NA())</f>
        <v>1.3237414404423685E-2</v>
      </c>
      <c r="Q113" s="52">
        <f>IFERROR(_xll.qlIndexFixing(ONIndex1Y,I113,TRUE,_xll.ohTrigger(RecalcTrigger,Trigger1Y)),NA())</f>
        <v>1.0508615084594553E-2</v>
      </c>
    </row>
    <row r="114" spans="2:17" x14ac:dyDescent="0.2">
      <c r="B114" s="46" t="s">
        <v>20</v>
      </c>
      <c r="D114" s="49">
        <f>_xll.qlCalendarAdvance(LocalCalendar,$D113,B114,"f",FALSE)</f>
        <v>42515</v>
      </c>
      <c r="E114" s="49">
        <f>_xll.qlInterestRateIndexValueDate(IndexON,D114)</f>
        <v>42515</v>
      </c>
      <c r="F114" s="52">
        <f>IFERROR(_xll.qlIndexFixing(IndexON,D114,TRUE,_xll.ohTrigger(RecalcTrigger,TriggerON)),NA())</f>
        <v>4.9530122924679176E-3</v>
      </c>
      <c r="H114" s="49">
        <f>_xll.qlCalendarAdvance(IborCalendar,$H113,B114,"f",FALSE)</f>
        <v>42517</v>
      </c>
      <c r="I114" s="49">
        <f>_xll.qlInterestRateIndexValueDate(Index1M,$H114)</f>
        <v>42522</v>
      </c>
      <c r="J114" s="52">
        <f>IFERROR(_xll.qlIndexFixing(Index1M,$H114,TRUE,_xll.ohTrigger(RecalcTrigger,Trigger1M)),NA())</f>
        <v>6.3956801624955872E-3</v>
      </c>
      <c r="K114" s="52">
        <f>IFERROR(_xll.qlIndexFixing(ONIndex1M,I114,TRUE,_xll.ohTrigger(RecalcTrigger,Trigger1M)),NA())</f>
        <v>6.1785425101756886E-3</v>
      </c>
      <c r="L114" s="52">
        <f>IFERROR(_xll.qlIndexFixing(Index3M,H114,TRUE,_xll.ohTrigger(RecalcTrigger,Trigger3M)),NA())</f>
        <v>8.2100404094645595E-3</v>
      </c>
      <c r="M114" s="52">
        <f>IFERROR(_xll.qlIndexFixing(ONIndex3M,I114,TRUE,_xll.ohTrigger(RecalcTrigger,Trigger3M)),NA())</f>
        <v>7.3495756392816247E-3</v>
      </c>
      <c r="N114" s="52">
        <f>IFERROR(_xll.qlIndexFixing(Index6M,$H114,TRUE,_xll.ohTrigger(RecalcTrigger,Trigger6M)),NA())</f>
        <v>1.040743439136481E-2</v>
      </c>
      <c r="O114" s="52">
        <f>IFERROR(_xll.qlIndexFixing(ONIndex6M,I114,TRUE,_xll.ohTrigger(RecalcTrigger,Trigger6M)),NA())</f>
        <v>9.0264982450971587E-3</v>
      </c>
      <c r="P114" s="52">
        <f>IFERROR(_xll.qlIndexFixing(Index1Y,$H114,TRUE,_xll.ohTrigger(RecalcTrigger,Trigger1Y)),NA())</f>
        <v>1.3252088324323355E-2</v>
      </c>
      <c r="Q114" s="52">
        <f>IFERROR(_xll.qlIndexFixing(ONIndex1Y,I114,TRUE,_xll.ohTrigger(RecalcTrigger,Trigger1Y)),NA())</f>
        <v>1.051940638484794E-2</v>
      </c>
    </row>
    <row r="115" spans="2:17" x14ac:dyDescent="0.2">
      <c r="B115" s="46" t="s">
        <v>20</v>
      </c>
      <c r="D115" s="49">
        <f>_xll.qlCalendarAdvance(LocalCalendar,$D114,B115,"f",FALSE)</f>
        <v>42516</v>
      </c>
      <c r="E115" s="49">
        <f>_xll.qlInterestRateIndexValueDate(IndexON,D115)</f>
        <v>42516</v>
      </c>
      <c r="F115" s="52">
        <f>IFERROR(_xll.qlIndexFixing(IndexON,D115,TRUE,_xll.ohTrigger(RecalcTrigger,TriggerON)),NA())</f>
        <v>4.9581734299852798E-3</v>
      </c>
      <c r="H115" s="49">
        <f>_xll.qlCalendarAdvance(IborCalendar,$H114,B115,"f",FALSE)</f>
        <v>42521</v>
      </c>
      <c r="I115" s="49">
        <f>_xll.qlInterestRateIndexValueDate(Index1M,$H115)</f>
        <v>42523</v>
      </c>
      <c r="J115" s="52">
        <f>IFERROR(_xll.qlIndexFixing(Index1M,$H115,TRUE,_xll.ohTrigger(RecalcTrigger,Trigger1M)),NA())</f>
        <v>6.4323740767316655E-3</v>
      </c>
      <c r="K115" s="52">
        <f>IFERROR(_xll.qlIndexFixing(ONIndex1M,I115,TRUE,_xll.ohTrigger(RecalcTrigger,Trigger1M)),NA())</f>
        <v>6.193880405769292E-3</v>
      </c>
      <c r="L115" s="52">
        <f>IFERROR(_xll.qlIndexFixing(Index3M,H115,TRUE,_xll.ohTrigger(RecalcTrigger,Trigger3M)),NA())</f>
        <v>8.2281748955130279E-3</v>
      </c>
      <c r="M115" s="52">
        <f>IFERROR(_xll.qlIndexFixing(ONIndex3M,I115,TRUE,_xll.ohTrigger(RecalcTrigger,Trigger3M)),NA())</f>
        <v>7.3660913112316706E-3</v>
      </c>
      <c r="N115" s="52">
        <f>IFERROR(_xll.qlIndexFixing(Index6M,$H115,TRUE,_xll.ohTrigger(RecalcTrigger,Trigger6M)),NA())</f>
        <v>1.0422746418405649E-2</v>
      </c>
      <c r="O115" s="52">
        <f>IFERROR(_xll.qlIndexFixing(ONIndex6M,I115,TRUE,_xll.ohTrigger(RecalcTrigger,Trigger6M)),NA())</f>
        <v>9.0328798236427588E-3</v>
      </c>
      <c r="P115" s="52">
        <f>IFERROR(_xll.qlIndexFixing(Index1Y,$H115,TRUE,_xll.ohTrigger(RecalcTrigger,Trigger1Y)),NA())</f>
        <v>1.3266752686518481E-2</v>
      </c>
      <c r="Q115" s="52">
        <f>IFERROR(_xll.qlIndexFixing(ONIndex1Y,I115,TRUE,_xll.ohTrigger(RecalcTrigger,Trigger1Y)),NA())</f>
        <v>1.0530677796172228E-2</v>
      </c>
    </row>
    <row r="116" spans="2:17" x14ac:dyDescent="0.2">
      <c r="B116" s="46" t="s">
        <v>20</v>
      </c>
      <c r="D116" s="49">
        <f>_xll.qlCalendarAdvance(LocalCalendar,$D115,B116,"f",FALSE)</f>
        <v>42517</v>
      </c>
      <c r="E116" s="49">
        <f>_xll.qlInterestRateIndexValueDate(IndexON,D116)</f>
        <v>42517</v>
      </c>
      <c r="F116" s="52">
        <f>IFERROR(_xll.qlIndexFixing(IndexON,D116,TRUE,_xll.ohTrigger(RecalcTrigger,TriggerON)),NA())</f>
        <v>4.9775065498702808E-3</v>
      </c>
      <c r="H116" s="49">
        <f>_xll.qlCalendarAdvance(IborCalendar,$H115,B116,"f",FALSE)</f>
        <v>42522</v>
      </c>
      <c r="I116" s="49">
        <f>_xll.qlInterestRateIndexValueDate(Index1M,$H116)</f>
        <v>42524</v>
      </c>
      <c r="J116" s="52">
        <f>IFERROR(_xll.qlIndexFixing(Index1M,$H116,TRUE,_xll.ohTrigger(RecalcTrigger,Trigger1M)),NA())</f>
        <v>6.4397162071924696E-3</v>
      </c>
      <c r="K116" s="52">
        <f>IFERROR(_xll.qlIndexFixing(ONIndex1M,I116,TRUE,_xll.ohTrigger(RecalcTrigger,Trigger1M)),NA())</f>
        <v>6.2244828497348692E-3</v>
      </c>
      <c r="L116" s="52">
        <f>IFERROR(_xll.qlIndexFixing(Index3M,H116,TRUE,_xll.ohTrigger(RecalcTrigger,Trigger3M)),NA())</f>
        <v>8.2726323454751852E-3</v>
      </c>
      <c r="M116" s="52">
        <f>IFERROR(_xll.qlIndexFixing(ONIndex3M,I116,TRUE,_xll.ohTrigger(RecalcTrigger,Trigger3M)),NA())</f>
        <v>7.4002240592996316E-3</v>
      </c>
      <c r="N116" s="52">
        <f>IFERROR(_xll.qlIndexFixing(Index6M,$H116,TRUE,_xll.ohTrigger(RecalcTrigger,Trigger6M)),NA())</f>
        <v>1.0454053436684332E-2</v>
      </c>
      <c r="O116" s="52">
        <f>IFERROR(_xll.qlIndexFixing(ONIndex6M,I116,TRUE,_xll.ohTrigger(RecalcTrigger,Trigger6M)),NA())</f>
        <v>9.0501938116993585E-3</v>
      </c>
      <c r="P116" s="52">
        <f>IFERROR(_xll.qlIndexFixing(Index1Y,$H116,TRUE,_xll.ohTrigger(RecalcTrigger,Trigger1Y)),NA())</f>
        <v>1.3296385910656027E-2</v>
      </c>
      <c r="Q116" s="52">
        <f>IFERROR(_xll.qlIndexFixing(ONIndex1Y,I116,TRUE,_xll.ohTrigger(RecalcTrigger,Trigger1Y)),NA())</f>
        <v>1.0555130447968963E-2</v>
      </c>
    </row>
    <row r="117" spans="2:17" x14ac:dyDescent="0.2">
      <c r="B117" s="46" t="s">
        <v>20</v>
      </c>
      <c r="D117" s="49">
        <f>_xll.qlCalendarAdvance(LocalCalendar,$D116,B117,"f",FALSE)</f>
        <v>42521</v>
      </c>
      <c r="E117" s="49">
        <f>_xll.qlInterestRateIndexValueDate(IndexON,D117)</f>
        <v>42521</v>
      </c>
      <c r="F117" s="52">
        <f>IFERROR(_xll.qlIndexFixing(IndexON,D117,TRUE,_xll.ohTrigger(RecalcTrigger,TriggerON)),NA())</f>
        <v>5.002960262467937E-3</v>
      </c>
      <c r="H117" s="49">
        <f>_xll.qlCalendarAdvance(IborCalendar,$H116,B117,"f",FALSE)</f>
        <v>42523</v>
      </c>
      <c r="I117" s="49">
        <f>_xll.qlInterestRateIndexValueDate(Index1M,$H117)</f>
        <v>42527</v>
      </c>
      <c r="J117" s="52">
        <f>IFERROR(_xll.qlIndexFixing(Index1M,$H117,TRUE,_xll.ohTrigger(RecalcTrigger,Trigger1M)),NA())</f>
        <v>6.468970015151676E-3</v>
      </c>
      <c r="K117" s="52">
        <f>IFERROR(_xll.qlIndexFixing(ONIndex1M,I117,TRUE,_xll.ohTrigger(RecalcTrigger,Trigger1M)),NA())</f>
        <v>6.2546890882586581E-3</v>
      </c>
      <c r="L117" s="52">
        <f>IFERROR(_xll.qlIndexFixing(Index3M,H117,TRUE,_xll.ohTrigger(RecalcTrigger,Trigger3M)),NA())</f>
        <v>8.3005685578708549E-3</v>
      </c>
      <c r="M117" s="52">
        <f>IFERROR(_xll.qlIndexFixing(ONIndex3M,I117,TRUE,_xll.ohTrigger(RecalcTrigger,Trigger3M)),NA())</f>
        <v>7.4350018670532592E-3</v>
      </c>
      <c r="N117" s="52">
        <f>IFERROR(_xll.qlIndexFixing(Index6M,$H117,TRUE,_xll.ohTrigger(RecalcTrigger,Trigger6M)),NA())</f>
        <v>1.0484394409586198E-2</v>
      </c>
      <c r="O117" s="52">
        <f>IFERROR(_xll.qlIndexFixing(ONIndex6M,I117,TRUE,_xll.ohTrigger(RecalcTrigger,Trigger6M)),NA())</f>
        <v>9.0713761099614487E-3</v>
      </c>
      <c r="P117" s="52">
        <f>IFERROR(_xll.qlIndexFixing(Index1Y,$H117,TRUE,_xll.ohTrigger(RecalcTrigger,Trigger1Y)),NA())</f>
        <v>1.3325261041937103E-2</v>
      </c>
      <c r="Q117" s="52">
        <f>IFERROR(_xll.qlIndexFixing(ONIndex1Y,I117,TRUE,_xll.ohTrigger(RecalcTrigger,Trigger1Y)),NA())</f>
        <v>1.0580564552018501E-2</v>
      </c>
    </row>
    <row r="118" spans="2:17" x14ac:dyDescent="0.2">
      <c r="B118" s="46" t="s">
        <v>20</v>
      </c>
      <c r="D118" s="49">
        <f>_xll.qlCalendarAdvance(LocalCalendar,$D117,B118,"f",FALSE)</f>
        <v>42522</v>
      </c>
      <c r="E118" s="49">
        <f>_xll.qlInterestRateIndexValueDate(IndexON,D118)</f>
        <v>42522</v>
      </c>
      <c r="F118" s="52">
        <f>IFERROR(_xll.qlIndexFixing(IndexON,D118,TRUE,_xll.ohTrigger(RecalcTrigger,TriggerON)),NA())</f>
        <v>5.015713858567139E-3</v>
      </c>
      <c r="H118" s="49">
        <f>_xll.qlCalendarAdvance(IborCalendar,$H117,B118,"f",FALSE)</f>
        <v>42524</v>
      </c>
      <c r="I118" s="49">
        <f>_xll.qlInterestRateIndexValueDate(Index1M,$H118)</f>
        <v>42528</v>
      </c>
      <c r="J118" s="52">
        <f>IFERROR(_xll.qlIndexFixing(Index1M,$H118,TRUE,_xll.ohTrigger(RecalcTrigger,Trigger1M)),NA())</f>
        <v>6.4835730001915337E-3</v>
      </c>
      <c r="K118" s="52">
        <f>IFERROR(_xll.qlIndexFixing(ONIndex1M,I118,TRUE,_xll.ohTrigger(RecalcTrigger,Trigger1M)),NA())</f>
        <v>6.2697555339497058E-3</v>
      </c>
      <c r="L118" s="52">
        <f>IFERROR(_xll.qlIndexFixing(Index3M,H118,TRUE,_xll.ohTrigger(RecalcTrigger,Trigger3M)),NA())</f>
        <v>8.3186119211343529E-3</v>
      </c>
      <c r="M118" s="52">
        <f>IFERROR(_xll.qlIndexFixing(ONIndex3M,I118,TRUE,_xll.ohTrigger(RecalcTrigger,Trigger3M)),NA())</f>
        <v>7.4529414732538157E-3</v>
      </c>
      <c r="N118" s="52">
        <f>IFERROR(_xll.qlIndexFixing(Index6M,$H118,TRUE,_xll.ohTrigger(RecalcTrigger,Trigger6M)),NA())</f>
        <v>1.0499899680370229E-2</v>
      </c>
      <c r="O118" s="52">
        <f>IFERROR(_xll.qlIndexFixing(ONIndex6M,I118,TRUE,_xll.ohTrigger(RecalcTrigger,Trigger6M)),NA())</f>
        <v>9.084242675134746E-3</v>
      </c>
      <c r="P118" s="52">
        <f>IFERROR(_xll.qlIndexFixing(Index1Y,$H118,TRUE,_xll.ohTrigger(RecalcTrigger,Trigger1Y)),NA())</f>
        <v>1.3339837477006702E-2</v>
      </c>
      <c r="Q118" s="52">
        <f>IFERROR(_xll.qlIndexFixing(ONIndex1Y,I118,TRUE,_xll.ohTrigger(RecalcTrigger,Trigger1Y)),NA())</f>
        <v>1.0594236518857159E-2</v>
      </c>
    </row>
    <row r="119" spans="2:17" x14ac:dyDescent="0.2">
      <c r="B119" s="46" t="s">
        <v>20</v>
      </c>
      <c r="D119" s="49">
        <f>_xll.qlCalendarAdvance(LocalCalendar,$D118,B119,"f",FALSE)</f>
        <v>42523</v>
      </c>
      <c r="E119" s="49">
        <f>_xll.qlInterestRateIndexValueDate(IndexON,D119)</f>
        <v>42523</v>
      </c>
      <c r="F119" s="52">
        <f>IFERROR(_xll.qlIndexFixing(IndexON,D119,TRUE,_xll.ohTrigger(RecalcTrigger,TriggerON)),NA())</f>
        <v>5.02973286492292E-3</v>
      </c>
      <c r="H119" s="49">
        <f>_xll.qlCalendarAdvance(IborCalendar,$H118,B119,"f",FALSE)</f>
        <v>42527</v>
      </c>
      <c r="I119" s="49">
        <f>_xll.qlInterestRateIndexValueDate(Index1M,$H119)</f>
        <v>42529</v>
      </c>
      <c r="J119" s="52">
        <f>IFERROR(_xll.qlIndexFixing(Index1M,$H119,TRUE,_xll.ohTrigger(RecalcTrigger,Trigger1M)),NA())</f>
        <v>6.4981637982519658E-3</v>
      </c>
      <c r="K119" s="52">
        <f>IFERROR(_xll.qlIndexFixing(ONIndex1M,I119,TRUE,_xll.ohTrigger(RecalcTrigger,Trigger1M)),NA())</f>
        <v>6.2847676895483318E-3</v>
      </c>
      <c r="L119" s="52">
        <f>IFERROR(_xll.qlIndexFixing(Index3M,H119,TRUE,_xll.ohTrigger(RecalcTrigger,Trigger3M)),NA())</f>
        <v>8.3366256704752329E-3</v>
      </c>
      <c r="M119" s="52">
        <f>IFERROR(_xll.qlIndexFixing(ONIndex3M,I119,TRUE,_xll.ohTrigger(RecalcTrigger,Trigger3M)),NA())</f>
        <v>7.4711658663684233E-3</v>
      </c>
      <c r="N119" s="52">
        <f>IFERROR(_xll.qlIndexFixing(Index6M,$H119,TRUE,_xll.ohTrigger(RecalcTrigger,Trigger6M)),NA())</f>
        <v>1.0515439581104753E-2</v>
      </c>
      <c r="O119" s="52">
        <f>IFERROR(_xll.qlIndexFixing(ONIndex6M,I119,TRUE,_xll.ohTrigger(RecalcTrigger,Trigger6M)),NA())</f>
        <v>9.0984062379373398E-3</v>
      </c>
      <c r="P119" s="52">
        <f>IFERROR(_xll.qlIndexFixing(Index1Y,$H119,TRUE,_xll.ohTrigger(RecalcTrigger,Trigger1Y)),NA())</f>
        <v>1.3354388297841184E-2</v>
      </c>
      <c r="Q119" s="52">
        <f>IFERROR(_xll.qlIndexFixing(ONIndex1Y,I119,TRUE,_xll.ohTrigger(RecalcTrigger,Trigger1Y)),NA())</f>
        <v>1.0608388597006524E-2</v>
      </c>
    </row>
    <row r="120" spans="2:17" x14ac:dyDescent="0.2">
      <c r="B120" s="46" t="s">
        <v>20</v>
      </c>
      <c r="D120" s="49">
        <f>_xll.qlCalendarAdvance(LocalCalendar,$D119,B120,"f",FALSE)</f>
        <v>42524</v>
      </c>
      <c r="E120" s="49">
        <f>_xll.qlInterestRateIndexValueDate(IndexON,D120)</f>
        <v>42524</v>
      </c>
      <c r="F120" s="52">
        <f>IFERROR(_xll.qlIndexFixing(IndexON,D120,TRUE,_xll.ohTrigger(RecalcTrigger,TriggerON)),NA())</f>
        <v>5.0620600893402923E-3</v>
      </c>
      <c r="H120" s="49">
        <f>_xll.qlCalendarAdvance(IborCalendar,$H119,B120,"f",FALSE)</f>
        <v>42528</v>
      </c>
      <c r="I120" s="49">
        <f>_xll.qlInterestRateIndexValueDate(Index1M,$H120)</f>
        <v>42530</v>
      </c>
      <c r="J120" s="52">
        <f>IFERROR(_xll.qlIndexFixing(Index1M,$H120,TRUE,_xll.ohTrigger(RecalcTrigger,Trigger1M)),NA())</f>
        <v>6.5274382439844958E-3</v>
      </c>
      <c r="K120" s="52">
        <f>IFERROR(_xll.qlIndexFixing(ONIndex1M,I120,TRUE,_xll.ohTrigger(RecalcTrigger,Trigger1M)),NA())</f>
        <v>6.2997255552144082E-3</v>
      </c>
      <c r="L120" s="52">
        <f>IFERROR(_xll.qlIndexFixing(Index3M,H120,TRUE,_xll.ohTrigger(RecalcTrigger,Trigger3M)),NA())</f>
        <v>8.3546060092782974E-3</v>
      </c>
      <c r="M120" s="52">
        <f>IFERROR(_xll.qlIndexFixing(ONIndex3M,I120,TRUE,_xll.ohTrigger(RecalcTrigger,Trigger3M)),NA())</f>
        <v>7.4896750463970818E-3</v>
      </c>
      <c r="N120" s="52">
        <f>IFERROR(_xll.qlIndexFixing(Index6M,$H120,TRUE,_xll.ohTrigger(RecalcTrigger,Trigger6M)),NA())</f>
        <v>1.0531012772096386E-2</v>
      </c>
      <c r="O120" s="52">
        <f>IFERROR(_xll.qlIndexFixing(ONIndex6M,I120,TRUE,_xll.ohTrigger(RecalcTrigger,Trigger6M)),NA())</f>
        <v>9.1138667986889743E-3</v>
      </c>
      <c r="P120" s="52">
        <f>IFERROR(_xll.qlIndexFixing(Index1Y,$H120,TRUE,_xll.ohTrigger(RecalcTrigger,Trigger1Y)),NA())</f>
        <v>1.3368910827810125E-2</v>
      </c>
      <c r="Q120" s="52">
        <f>IFERROR(_xll.qlIndexFixing(ONIndex1Y,I120,TRUE,_xll.ohTrigger(RecalcTrigger,Trigger1Y)),NA())</f>
        <v>1.0623020786546533E-2</v>
      </c>
    </row>
    <row r="121" spans="2:17" x14ac:dyDescent="0.2">
      <c r="B121" s="46" t="s">
        <v>20</v>
      </c>
      <c r="D121" s="49">
        <f>_xll.qlCalendarAdvance(LocalCalendar,$D120,B121,"f",FALSE)</f>
        <v>42527</v>
      </c>
      <c r="E121" s="49">
        <f>_xll.qlInterestRateIndexValueDate(IndexON,D121)</f>
        <v>42527</v>
      </c>
      <c r="F121" s="52">
        <f>IFERROR(_xll.qlIndexFixing(IndexON,D121,TRUE,_xll.ohTrigger(RecalcTrigger,TriggerON)),NA())</f>
        <v>5.0984629950701077E-3</v>
      </c>
      <c r="H121" s="49">
        <f>_xll.qlCalendarAdvance(IborCalendar,$H120,B121,"f",FALSE)</f>
        <v>42529</v>
      </c>
      <c r="I121" s="49">
        <f>_xll.qlInterestRateIndexValueDate(Index1M,$H121)</f>
        <v>42531</v>
      </c>
      <c r="J121" s="52">
        <f>IFERROR(_xll.qlIndexFixing(Index1M,$H121,TRUE,_xll.ohTrigger(RecalcTrigger,Trigger1M)),NA())</f>
        <v>6.5346694628541603E-3</v>
      </c>
      <c r="K121" s="52">
        <f>IFERROR(_xll.qlIndexFixing(ONIndex1M,I121,TRUE,_xll.ohTrigger(RecalcTrigger,Trigger1M)),NA())</f>
        <v>6.3295716037004013E-3</v>
      </c>
      <c r="L121" s="52">
        <f>IFERROR(_xll.qlIndexFixing(Index3M,H121,TRUE,_xll.ohTrigger(RecalcTrigger,Trigger3M)),NA())</f>
        <v>8.3897114268684254E-3</v>
      </c>
      <c r="M121" s="52">
        <f>IFERROR(_xll.qlIndexFixing(ONIndex3M,I121,TRUE,_xll.ohTrigger(RecalcTrigger,Trigger3M)),NA())</f>
        <v>7.5278001014034146E-3</v>
      </c>
      <c r="N121" s="52">
        <f>IFERROR(_xll.qlIndexFixing(Index6M,$H121,TRUE,_xll.ohTrigger(RecalcTrigger,Trigger6M)),NA())</f>
        <v>1.0562902413281438E-2</v>
      </c>
      <c r="O121" s="52">
        <f>IFERROR(_xll.qlIndexFixing(ONIndex6M,I121,TRUE,_xll.ohTrigger(RecalcTrigger,Trigger6M)),NA())</f>
        <v>9.149343765919582E-3</v>
      </c>
      <c r="P121" s="52">
        <f>IFERROR(_xll.qlIndexFixing(Index1Y,$H121,TRUE,_xll.ohTrigger(RecalcTrigger,Trigger1Y)),NA())</f>
        <v>1.3397996216117211E-2</v>
      </c>
      <c r="Q121" s="52">
        <f>IFERROR(_xll.qlIndexFixing(ONIndex1Y,I121,TRUE,_xll.ohTrigger(RecalcTrigger,Trigger1Y)),NA())</f>
        <v>1.0654200832265204E-2</v>
      </c>
    </row>
    <row r="122" spans="2:17" x14ac:dyDescent="0.2">
      <c r="B122" s="46" t="s">
        <v>20</v>
      </c>
      <c r="D122" s="49">
        <f>_xll.qlCalendarAdvance(LocalCalendar,$D121,B122,"f",FALSE)</f>
        <v>42528</v>
      </c>
      <c r="E122" s="49">
        <f>_xll.qlInterestRateIndexValueDate(IndexON,D122)</f>
        <v>42528</v>
      </c>
      <c r="F122" s="52">
        <f>IFERROR(_xll.qlIndexFixing(IndexON,D122,TRUE,_xll.ohTrigger(RecalcTrigger,TriggerON)),NA())</f>
        <v>5.1188090547871212E-3</v>
      </c>
      <c r="H122" s="49">
        <f>_xll.qlCalendarAdvance(IborCalendar,$H121,B122,"f",FALSE)</f>
        <v>42530</v>
      </c>
      <c r="I122" s="49">
        <f>_xll.qlInterestRateIndexValueDate(Index1M,$H122)</f>
        <v>42534</v>
      </c>
      <c r="J122" s="52">
        <f>IFERROR(_xll.qlIndexFixing(Index1M,$H122,TRUE,_xll.ohTrigger(RecalcTrigger,Trigger1M)),NA())</f>
        <v>6.5710271080243743E-3</v>
      </c>
      <c r="K122" s="52">
        <f>IFERROR(_xll.qlIndexFixing(ONIndex1M,I122,TRUE,_xll.ohTrigger(RecalcTrigger,Trigger1M)),NA())</f>
        <v>6.3590141175140502E-3</v>
      </c>
      <c r="L122" s="52">
        <f>IFERROR(_xll.qlIndexFixing(Index3M,H122,TRUE,_xll.ohTrigger(RecalcTrigger,Trigger3M)),NA())</f>
        <v>8.4261173243713062E-3</v>
      </c>
      <c r="M122" s="52">
        <f>IFERROR(_xll.qlIndexFixing(ONIndex3M,I122,TRUE,_xll.ohTrigger(RecalcTrigger,Trigger3M)),NA())</f>
        <v>7.5665596375706912E-3</v>
      </c>
      <c r="N122" s="52">
        <f>IFERROR(_xll.qlIndexFixing(Index6M,$H122,TRUE,_xll.ohTrigger(RecalcTrigger,Trigger6M)),NA())</f>
        <v>1.0593611643358493E-2</v>
      </c>
      <c r="O122" s="52">
        <f>IFERROR(_xll.qlIndexFixing(ONIndex6M,I122,TRUE,_xll.ohTrigger(RecalcTrigger,Trigger6M)),NA())</f>
        <v>9.1886790231843207E-3</v>
      </c>
      <c r="P122" s="52">
        <f>IFERROR(_xll.qlIndexFixing(Index1Y,$H122,TRUE,_xll.ohTrigger(RecalcTrigger,Trigger1Y)),NA())</f>
        <v>1.3426664501071762E-2</v>
      </c>
      <c r="Q122" s="52">
        <f>IFERROR(_xll.qlIndexFixing(ONIndex1Y,I122,TRUE,_xll.ohTrigger(RecalcTrigger,Trigger1Y)),NA())</f>
        <v>1.0686350659092625E-2</v>
      </c>
    </row>
    <row r="123" spans="2:17" x14ac:dyDescent="0.2">
      <c r="B123" s="46" t="s">
        <v>20</v>
      </c>
      <c r="D123" s="49">
        <f>_xll.qlCalendarAdvance(LocalCalendar,$D122,B123,"f",FALSE)</f>
        <v>42529</v>
      </c>
      <c r="E123" s="49">
        <f>_xll.qlInterestRateIndexValueDate(IndexON,D123)</f>
        <v>42529</v>
      </c>
      <c r="F123" s="52">
        <f>IFERROR(_xll.qlIndexFixing(IndexON,D123,TRUE,_xll.ohTrigger(RecalcTrigger,TriggerON)),NA())</f>
        <v>5.1404205256400104E-3</v>
      </c>
      <c r="H123" s="49">
        <f>_xll.qlCalendarAdvance(IborCalendar,$H122,B123,"f",FALSE)</f>
        <v>42531</v>
      </c>
      <c r="I123" s="49">
        <f>_xll.qlInterestRateIndexValueDate(Index1M,$H123)</f>
        <v>42535</v>
      </c>
      <c r="J123" s="52">
        <f>IFERROR(_xll.qlIndexFixing(Index1M,$H123,TRUE,_xll.ohTrigger(RecalcTrigger,Trigger1M)),NA())</f>
        <v>6.5856000588784269E-3</v>
      </c>
      <c r="K123" s="52">
        <f>IFERROR(_xll.qlIndexFixing(ONIndex1M,I123,TRUE,_xll.ohTrigger(RecalcTrigger,Trigger1M)),NA())</f>
        <v>6.3737005329578267E-3</v>
      </c>
      <c r="L123" s="52">
        <f>IFERROR(_xll.qlIndexFixing(Index3M,H123,TRUE,_xll.ohTrigger(RecalcTrigger,Trigger3M)),NA())</f>
        <v>8.443873658834946E-3</v>
      </c>
      <c r="M123" s="52">
        <f>IFERROR(_xll.qlIndexFixing(ONIndex3M,I123,TRUE,_xll.ohTrigger(RecalcTrigger,Trigger3M)),NA())</f>
        <v>7.5864927532887094E-3</v>
      </c>
      <c r="N123" s="52">
        <f>IFERROR(_xll.qlIndexFixing(Index6M,$H123,TRUE,_xll.ohTrigger(RecalcTrigger,Trigger6M)),NA())</f>
        <v>1.0609331188819652E-2</v>
      </c>
      <c r="O123" s="52">
        <f>IFERROR(_xll.qlIndexFixing(ONIndex6M,I123,TRUE,_xll.ohTrigger(RecalcTrigger,Trigger6M)),NA())</f>
        <v>9.2106245758394323E-3</v>
      </c>
      <c r="P123" s="52">
        <f>IFERROR(_xll.qlIndexFixing(Index1Y,$H123,TRUE,_xll.ohTrigger(RecalcTrigger,Trigger1Y)),NA())</f>
        <v>1.3441005421920414E-2</v>
      </c>
      <c r="Q123" s="52">
        <f>IFERROR(_xll.qlIndexFixing(ONIndex1Y,I123,TRUE,_xll.ohTrigger(RecalcTrigger,Trigger1Y)),NA())</f>
        <v>1.0703383406225342E-2</v>
      </c>
    </row>
    <row r="124" spans="2:17" x14ac:dyDescent="0.2">
      <c r="B124" s="46" t="s">
        <v>20</v>
      </c>
      <c r="D124" s="49">
        <f>_xll.qlCalendarAdvance(LocalCalendar,$D123,B124,"f",FALSE)</f>
        <v>42530</v>
      </c>
      <c r="E124" s="49">
        <f>_xll.qlInterestRateIndexValueDate(IndexON,D124)</f>
        <v>42530</v>
      </c>
      <c r="F124" s="52">
        <f>IFERROR(_xll.qlIndexFixing(IndexON,D124,TRUE,_xll.ohTrigger(RecalcTrigger,TriggerON)),NA())</f>
        <v>5.1632974080284555E-3</v>
      </c>
      <c r="H124" s="49">
        <f>_xll.qlCalendarAdvance(IborCalendar,$H123,B124,"f",FALSE)</f>
        <v>42534</v>
      </c>
      <c r="I124" s="49">
        <f>_xll.qlInterestRateIndexValueDate(Index1M,$H124)</f>
        <v>42536</v>
      </c>
      <c r="J124" s="52">
        <f>IFERROR(_xll.qlIndexFixing(Index1M,$H124,TRUE,_xll.ohTrigger(RecalcTrigger,Trigger1M)),NA())</f>
        <v>6.6001792477585752E-3</v>
      </c>
      <c r="K124" s="52">
        <f>IFERROR(_xll.qlIndexFixing(ONIndex1M,I124,TRUE,_xll.ohTrigger(RecalcTrigger,Trigger1M)),NA())</f>
        <v>6.3883326583891176E-3</v>
      </c>
      <c r="L124" s="52">
        <f>IFERROR(_xll.qlIndexFixing(Index3M,H124,TRUE,_xll.ohTrigger(RecalcTrigger,Trigger3M)),NA())</f>
        <v>8.461573801629008E-3</v>
      </c>
      <c r="M124" s="52">
        <f>IFERROR(_xll.qlIndexFixing(ONIndex3M,I124,TRUE,_xll.ohTrigger(RecalcTrigger,Trigger3M)),NA())</f>
        <v>7.6067106562405229E-3</v>
      </c>
      <c r="N124" s="52">
        <f>IFERROR(_xll.qlIndexFixing(Index6M,$H124,TRUE,_xll.ohTrigger(RecalcTrigger,Trigger6M)),NA())</f>
        <v>1.0625075985523657E-2</v>
      </c>
      <c r="O124" s="52">
        <f>IFERROR(_xll.qlIndexFixing(ONIndex6M,I124,TRUE,_xll.ohTrigger(RecalcTrigger,Trigger6M)),NA())</f>
        <v>9.2338671275626893E-3</v>
      </c>
      <c r="P124" s="52">
        <f>IFERROR(_xll.qlIndexFixing(Index1Y,$H124,TRUE,_xll.ohTrigger(RecalcTrigger,Trigger1Y)),NA())</f>
        <v>1.3455301988932517E-2</v>
      </c>
      <c r="Q124" s="52">
        <f>IFERROR(_xll.qlIndexFixing(ONIndex1Y,I124,TRUE,_xll.ohTrigger(RecalcTrigger,Trigger1Y)),NA())</f>
        <v>1.0720896264988511E-2</v>
      </c>
    </row>
    <row r="125" spans="2:17" x14ac:dyDescent="0.2">
      <c r="B125" s="46" t="s">
        <v>20</v>
      </c>
      <c r="D125" s="49">
        <f>_xll.qlCalendarAdvance(LocalCalendar,$D124,B125,"f",FALSE)</f>
        <v>42531</v>
      </c>
      <c r="E125" s="49">
        <f>_xll.qlInterestRateIndexValueDate(IndexON,D125)</f>
        <v>42531</v>
      </c>
      <c r="F125" s="52">
        <f>IFERROR(_xll.qlIndexFixing(IndexON,D125,TRUE,_xll.ohTrigger(RecalcTrigger,TriggerON)),NA())</f>
        <v>5.21334470705348E-3</v>
      </c>
      <c r="H125" s="49">
        <f>_xll.qlCalendarAdvance(IborCalendar,$H124,B125,"f",FALSE)</f>
        <v>42535</v>
      </c>
      <c r="I125" s="49">
        <f>_xll.qlInterestRateIndexValueDate(Index1M,$H125)</f>
        <v>42537</v>
      </c>
      <c r="J125" s="52">
        <f>IFERROR(_xll.qlIndexFixing(Index1M,$H125,TRUE,_xll.ohTrigger(RecalcTrigger,Trigger1M)),NA())</f>
        <v>6.6295929328075154E-3</v>
      </c>
      <c r="K125" s="52">
        <f>IFERROR(_xll.qlIndexFixing(ONIndex1M,I125,TRUE,_xll.ohTrigger(RecalcTrigger,Trigger1M)),NA())</f>
        <v>6.4029104938079229E-3</v>
      </c>
      <c r="L125" s="52">
        <f>IFERROR(_xll.qlIndexFixing(Index3M,H125,TRUE,_xll.ohTrigger(RecalcTrigger,Trigger3M)),NA())</f>
        <v>8.4792141369979691E-3</v>
      </c>
      <c r="M125" s="52">
        <f>IFERROR(_xll.qlIndexFixing(ONIndex3M,I125,TRUE,_xll.ohTrigger(RecalcTrigger,Trigger3M)),NA())</f>
        <v>7.6271552608098148E-3</v>
      </c>
      <c r="N125" s="52">
        <f>IFERROR(_xll.qlIndexFixing(Index6M,$H125,TRUE,_xll.ohTrigger(RecalcTrigger,Trigger6M)),NA())</f>
        <v>1.0640844693489266E-2</v>
      </c>
      <c r="O125" s="52">
        <f>IFERROR(_xll.qlIndexFixing(ONIndex6M,I125,TRUE,_xll.ohTrigger(RecalcTrigger,Trigger6M)),NA())</f>
        <v>9.258406678513964E-3</v>
      </c>
      <c r="P125" s="52">
        <f>IFERROR(_xll.qlIndexFixing(Index1Y,$H125,TRUE,_xll.ohTrigger(RecalcTrigger,Trigger1Y)),NA())</f>
        <v>1.3469551524424462E-2</v>
      </c>
      <c r="Q125" s="52">
        <f>IFERROR(_xll.qlIndexFixing(ONIndex1Y,I125,TRUE,_xll.ohTrigger(RecalcTrigger,Trigger1Y)),NA())</f>
        <v>1.073888923562194E-2</v>
      </c>
    </row>
    <row r="126" spans="2:17" x14ac:dyDescent="0.2">
      <c r="B126" s="46" t="s">
        <v>20</v>
      </c>
      <c r="D126" s="49">
        <f>_xll.qlCalendarAdvance(LocalCalendar,$D125,B126,"f",FALSE)</f>
        <v>42534</v>
      </c>
      <c r="E126" s="49">
        <f>_xll.qlInterestRateIndexValueDate(IndexON,D126)</f>
        <v>42534</v>
      </c>
      <c r="F126" s="52">
        <f>IFERROR(_xll.qlIndexFixing(IndexON,D126,TRUE,_xll.ohTrigger(RecalcTrigger,TriggerON)),NA())</f>
        <v>5.2674590575740865E-3</v>
      </c>
      <c r="H126" s="49">
        <f>_xll.qlCalendarAdvance(IborCalendar,$H125,B126,"f",FALSE)</f>
        <v>42536</v>
      </c>
      <c r="I126" s="49">
        <f>_xll.qlInterestRateIndexValueDate(Index1M,$H126)</f>
        <v>42538</v>
      </c>
      <c r="J126" s="52">
        <f>IFERROR(_xll.qlIndexFixing(Index1M,$H126,TRUE,_xll.ohTrigger(RecalcTrigger,Trigger1M)),NA())</f>
        <v>6.6367872285659985E-3</v>
      </c>
      <c r="K126" s="52">
        <f>IFERROR(_xll.qlIndexFixing(ONIndex1M,I126,TRUE,_xll.ohTrigger(RecalcTrigger,Trigger1M)),NA())</f>
        <v>6.4320001124151815E-3</v>
      </c>
      <c r="L126" s="52">
        <f>IFERROR(_xll.qlIndexFixing(Index3M,H126,TRUE,_xll.ohTrigger(RecalcTrigger,Trigger3M)),NA())</f>
        <v>8.5135267949177744E-3</v>
      </c>
      <c r="M126" s="52">
        <f>IFERROR(_xll.qlIndexFixing(ONIndex3M,I126,TRUE,_xll.ohTrigger(RecalcTrigger,Trigger3M)),NA())</f>
        <v>7.6681115448007375E-3</v>
      </c>
      <c r="N126" s="52">
        <f>IFERROR(_xll.qlIndexFixing(Index6M,$H126,TRUE,_xll.ohTrigger(RecalcTrigger,Trigger6M)),NA())</f>
        <v>1.0673796201165755E-2</v>
      </c>
      <c r="O126" s="52">
        <f>IFERROR(_xll.qlIndexFixing(ONIndex6M,I126,TRUE,_xll.ohTrigger(RecalcTrigger,Trigger6M)),NA())</f>
        <v>9.3120499746923713E-3</v>
      </c>
      <c r="P126" s="52">
        <f>IFERROR(_xll.qlIndexFixing(Index1Y,$H126,TRUE,_xll.ohTrigger(RecalcTrigger,Trigger1Y)),NA())</f>
        <v>1.3497835920097595E-2</v>
      </c>
      <c r="Q126" s="52">
        <f>IFERROR(_xll.qlIndexFixing(ONIndex1Y,I126,TRUE,_xll.ohTrigger(RecalcTrigger,Trigger1Y)),NA())</f>
        <v>1.0776798142728694E-2</v>
      </c>
    </row>
    <row r="127" spans="2:17" x14ac:dyDescent="0.2">
      <c r="B127" s="46" t="s">
        <v>20</v>
      </c>
      <c r="D127" s="49">
        <f>_xll.qlCalendarAdvance(LocalCalendar,$D126,B127,"f",FALSE)</f>
        <v>42535</v>
      </c>
      <c r="E127" s="49">
        <f>_xll.qlInterestRateIndexValueDate(IndexON,D127)</f>
        <v>42535</v>
      </c>
      <c r="F127" s="52">
        <f>IFERROR(_xll.qlIndexFixing(IndexON,D127,TRUE,_xll.ohTrigger(RecalcTrigger,TriggerON)),NA())</f>
        <v>5.2966630012374338E-3</v>
      </c>
      <c r="H127" s="49">
        <f>_xll.qlCalendarAdvance(IborCalendar,$H126,B127,"f",FALSE)</f>
        <v>42537</v>
      </c>
      <c r="I127" s="49">
        <f>_xll.qlInterestRateIndexValueDate(Index1M,$H127)</f>
        <v>42541</v>
      </c>
      <c r="J127" s="52">
        <f>IFERROR(_xll.qlIndexFixing(Index1M,$H127,TRUE,_xll.ohTrigger(RecalcTrigger,Trigger1M)),NA())</f>
        <v>6.673260889856536E-3</v>
      </c>
      <c r="K127" s="52">
        <f>IFERROR(_xll.qlIndexFixing(ONIndex1M,I127,TRUE,_xll.ohTrigger(RecalcTrigger,Trigger1M)),NA())</f>
        <v>6.4606789345589277E-3</v>
      </c>
      <c r="L127" s="52">
        <f>IFERROR(_xll.qlIndexFixing(Index3M,H127,TRUE,_xll.ohTrigger(RecalcTrigger,Trigger3M)),NA())</f>
        <v>8.5491619025498365E-3</v>
      </c>
      <c r="M127" s="52">
        <f>IFERROR(_xll.qlIndexFixing(ONIndex3M,I127,TRUE,_xll.ohTrigger(RecalcTrigger,Trigger3M)),NA())</f>
        <v>7.7085287511557965E-3</v>
      </c>
      <c r="N127" s="52">
        <f>IFERROR(_xll.qlIndexFixing(Index6M,$H127,TRUE,_xll.ohTrigger(RecalcTrigger,Trigger6M)),NA())</f>
        <v>1.0704131836891418E-2</v>
      </c>
      <c r="O127" s="52">
        <f>IFERROR(_xll.qlIndexFixing(ONIndex6M,I127,TRUE,_xll.ohTrigger(RecalcTrigger,Trigger6M)),NA())</f>
        <v>9.3695348809141876E-3</v>
      </c>
      <c r="P127" s="52">
        <f>IFERROR(_xll.qlIndexFixing(Index1Y,$H127,TRUE,_xll.ohTrigger(RecalcTrigger,Trigger1Y)),NA())</f>
        <v>1.3526025792421846E-2</v>
      </c>
      <c r="Q127" s="52">
        <f>IFERROR(_xll.qlIndexFixing(ONIndex1Y,I127,TRUE,_xll.ohTrigger(RecalcTrigger,Trigger1Y)),NA())</f>
        <v>1.0815662237337875E-2</v>
      </c>
    </row>
    <row r="128" spans="2:17" x14ac:dyDescent="0.2">
      <c r="B128" s="46" t="s">
        <v>20</v>
      </c>
      <c r="D128" s="49">
        <f>_xll.qlCalendarAdvance(LocalCalendar,$D127,B128,"f",FALSE)</f>
        <v>42536</v>
      </c>
      <c r="E128" s="49">
        <f>_xll.qlInterestRateIndexValueDate(IndexON,D128)</f>
        <v>42536</v>
      </c>
      <c r="F128" s="52">
        <f>IFERROR(_xll.qlIndexFixing(IndexON,D128,TRUE,_xll.ohTrigger(RecalcTrigger,TriggerON)),NA())</f>
        <v>5.3271323580350582E-3</v>
      </c>
      <c r="H128" s="49">
        <f>_xll.qlCalendarAdvance(IborCalendar,$H127,B128,"f",FALSE)</f>
        <v>42538</v>
      </c>
      <c r="I128" s="49">
        <f>_xll.qlInterestRateIndexValueDate(Index1M,$H128)</f>
        <v>42542</v>
      </c>
      <c r="J128" s="52">
        <f>IFERROR(_xll.qlIndexFixing(Index1M,$H128,TRUE,_xll.ohTrigger(RecalcTrigger,Trigger1M)),NA())</f>
        <v>6.6879327834499236E-3</v>
      </c>
      <c r="K128" s="52">
        <f>IFERROR(_xll.qlIndexFixing(ONIndex1M,I128,TRUE,_xll.ohTrigger(RecalcTrigger,Trigger1M)),NA())</f>
        <v>6.4749984733936117E-3</v>
      </c>
      <c r="L128" s="52">
        <f>IFERROR(_xll.qlIndexFixing(Index3M,H128,TRUE,_xll.ohTrigger(RecalcTrigger,Trigger3M)),NA())</f>
        <v>8.566500253352748E-3</v>
      </c>
      <c r="M128" s="52">
        <f>IFERROR(_xll.qlIndexFixing(ONIndex3M,I128,TRUE,_xll.ohTrigger(RecalcTrigger,Trigger3M)),NA())</f>
        <v>7.7287128059833066E-3</v>
      </c>
      <c r="N128" s="52">
        <f>IFERROR(_xll.qlIndexFixing(Index6M,$H128,TRUE,_xll.ohTrigger(RecalcTrigger,Trigger6M)),NA())</f>
        <v>1.0719999999987498E-2</v>
      </c>
      <c r="O128" s="52">
        <f>IFERROR(_xll.qlIndexFixing(ONIndex6M,I128,TRUE,_xll.ohTrigger(RecalcTrigger,Trigger6M)),NA())</f>
        <v>9.3999652047749294E-3</v>
      </c>
      <c r="P128" s="52">
        <f>IFERROR(_xll.qlIndexFixing(Index1Y,$H128,TRUE,_xll.ohTrigger(RecalcTrigger,Trigger1Y)),NA())</f>
        <v>1.3539999999984786E-2</v>
      </c>
      <c r="Q128" s="52">
        <f>IFERROR(_xll.qlIndexFixing(ONIndex1Y,I128,TRUE,_xll.ohTrigger(RecalcTrigger,Trigger1Y)),NA())</f>
        <v>1.0835960187938198E-2</v>
      </c>
    </row>
    <row r="129" spans="2:17" x14ac:dyDescent="0.2">
      <c r="B129" s="46" t="s">
        <v>20</v>
      </c>
      <c r="D129" s="49">
        <f>_xll.qlCalendarAdvance(LocalCalendar,$D128,B129,"f",FALSE)</f>
        <v>42537</v>
      </c>
      <c r="E129" s="49">
        <f>_xll.qlInterestRateIndexValueDate(IndexON,D129)</f>
        <v>42537</v>
      </c>
      <c r="F129" s="52">
        <f>IFERROR(_xll.qlIndexFixing(IndexON,D129,TRUE,_xll.ohTrigger(RecalcTrigger,TriggerON)),NA())</f>
        <v>5.35886712836664E-3</v>
      </c>
      <c r="H129" s="49">
        <f>_xll.qlCalendarAdvance(IborCalendar,$H128,B129,"f",FALSE)</f>
        <v>42541</v>
      </c>
      <c r="I129" s="49">
        <f>_xll.qlInterestRateIndexValueDate(Index1M,$H129)</f>
        <v>42543</v>
      </c>
      <c r="J129" s="52">
        <f>IFERROR(_xll.qlIndexFixing(Index1M,$H129,TRUE,_xll.ohTrigger(RecalcTrigger,Trigger1M)),NA())</f>
        <v>6.7026289020066798E-3</v>
      </c>
      <c r="K129" s="52">
        <f>IFERROR(_xll.qlIndexFixing(ONIndex1M,I129,TRUE,_xll.ohTrigger(RecalcTrigger,Trigger1M)),NA())</f>
        <v>6.4893294913659361E-3</v>
      </c>
      <c r="L129" s="52">
        <f>IFERROR(_xll.qlIndexFixing(Index3M,H129,TRUE,_xll.ohTrigger(RecalcTrigger,Trigger3M)),NA())</f>
        <v>8.5837813424455046E-3</v>
      </c>
      <c r="M129" s="52">
        <f>IFERROR(_xll.qlIndexFixing(ONIndex3M,I129,TRUE,_xll.ohTrigger(RecalcTrigger,Trigger3M)),NA())</f>
        <v>7.7488331337072225E-3</v>
      </c>
      <c r="N129" s="52">
        <f>IFERROR(_xll.qlIndexFixing(Index6M,$H129,TRUE,_xll.ohTrigger(RecalcTrigger,Trigger6M)),NA())</f>
        <v>1.0735884231831657E-2</v>
      </c>
      <c r="O129" s="52">
        <f>IFERROR(_xll.qlIndexFixing(ONIndex6M,I129,TRUE,_xll.ohTrigger(RecalcTrigger,Trigger6M)),NA())</f>
        <v>9.4287213902077838E-3</v>
      </c>
      <c r="P129" s="52">
        <f>IFERROR(_xll.qlIndexFixing(Index1Y,$H129,TRUE,_xll.ohTrigger(RecalcTrigger,Trigger1Y)),NA())</f>
        <v>1.3553912071848841E-2</v>
      </c>
      <c r="Q129" s="52">
        <f>IFERROR(_xll.qlIndexFixing(ONIndex1Y,I129,TRUE,_xll.ohTrigger(RecalcTrigger,Trigger1Y)),NA())</f>
        <v>1.0856260350609048E-2</v>
      </c>
    </row>
    <row r="130" spans="2:17" x14ac:dyDescent="0.2">
      <c r="B130" s="46" t="s">
        <v>20</v>
      </c>
      <c r="D130" s="49">
        <f>_xll.qlCalendarAdvance(LocalCalendar,$D129,B130,"f",FALSE)</f>
        <v>42538</v>
      </c>
      <c r="E130" s="49">
        <f>_xll.qlInterestRateIndexValueDate(IndexON,D130)</f>
        <v>42538</v>
      </c>
      <c r="F130" s="52">
        <f>IFERROR(_xll.qlIndexFixing(IndexON,D130,TRUE,_xll.ohTrigger(RecalcTrigger,TriggerON)),NA())</f>
        <v>5.4266365134303385E-3</v>
      </c>
      <c r="H130" s="49">
        <f>_xll.qlCalendarAdvance(IborCalendar,$H129,B130,"f",FALSE)</f>
        <v>42542</v>
      </c>
      <c r="I130" s="49">
        <f>_xll.qlInterestRateIndexValueDate(Index1M,$H130)</f>
        <v>42544</v>
      </c>
      <c r="J130" s="52">
        <f>IFERROR(_xll.qlIndexFixing(Index1M,$H130,TRUE,_xll.ohTrigger(RecalcTrigger,Trigger1M)),NA())</f>
        <v>6.7323483418191277E-3</v>
      </c>
      <c r="K130" s="52">
        <f>IFERROR(_xll.qlIndexFixing(ONIndex1M,I130,TRUE,_xll.ohTrigger(RecalcTrigger,Trigger1M)),NA())</f>
        <v>6.5036851422739517E-3</v>
      </c>
      <c r="L130" s="52">
        <f>IFERROR(_xll.qlIndexFixing(Index3M,H130,TRUE,_xll.ohTrigger(RecalcTrigger,Trigger3M)),NA())</f>
        <v>8.601006257127921E-3</v>
      </c>
      <c r="M130" s="52">
        <f>IFERROR(_xll.qlIndexFixing(ONIndex3M,I130,TRUE,_xll.ohTrigger(RecalcTrigger,Trigger3M)),NA())</f>
        <v>7.7688897342476082E-3</v>
      </c>
      <c r="N130" s="52">
        <f>IFERROR(_xll.qlIndexFixing(Index6M,$H130,TRUE,_xll.ohTrigger(RecalcTrigger,Trigger6M)),NA())</f>
        <v>1.0751784183427001E-2</v>
      </c>
      <c r="O130" s="52">
        <f>IFERROR(_xll.qlIndexFixing(ONIndex6M,I130,TRUE,_xll.ohTrigger(RecalcTrigger,Trigger6M)),NA())</f>
        <v>9.455209208786286E-3</v>
      </c>
      <c r="P130" s="52">
        <f>IFERROR(_xll.qlIndexFixing(Index1Y,$H130,TRUE,_xll.ohTrigger(RecalcTrigger,Trigger1Y)),NA())</f>
        <v>1.3567764154177583E-2</v>
      </c>
      <c r="Q130" s="52">
        <f>IFERROR(_xll.qlIndexFixing(ONIndex1Y,I130,TRUE,_xll.ohTrigger(RecalcTrigger,Trigger1Y)),NA())</f>
        <v>1.0876467145166657E-2</v>
      </c>
    </row>
    <row r="131" spans="2:17" x14ac:dyDescent="0.2">
      <c r="B131" s="46" t="s">
        <v>20</v>
      </c>
      <c r="D131" s="49">
        <f>_xll.qlCalendarAdvance(LocalCalendar,$D130,B131,"f",FALSE)</f>
        <v>42541</v>
      </c>
      <c r="E131" s="49">
        <f>_xll.qlInterestRateIndexValueDate(IndexON,D131)</f>
        <v>42541</v>
      </c>
      <c r="F131" s="52">
        <f>IFERROR(_xll.qlIndexFixing(IndexON,D131,TRUE,_xll.ohTrigger(RecalcTrigger,TriggerON)),NA())</f>
        <v>5.4984603510277452E-3</v>
      </c>
      <c r="H131" s="49">
        <f>_xll.qlCalendarAdvance(IborCalendar,$H130,B131,"f",FALSE)</f>
        <v>42543</v>
      </c>
      <c r="I131" s="49">
        <f>_xll.qlInterestRateIndexValueDate(Index1M,$H131)</f>
        <v>42545</v>
      </c>
      <c r="J131" s="52">
        <f>IFERROR(_xll.qlIndexFixing(Index1M,$H131,TRUE,_xll.ohTrigger(RecalcTrigger,Trigger1M)),NA())</f>
        <v>6.7396028177980948E-3</v>
      </c>
      <c r="K131" s="52">
        <f>IFERROR(_xll.qlIndexFixing(ONIndex1M,I131,TRUE,_xll.ohTrigger(RecalcTrigger,Trigger1M)),NA())</f>
        <v>6.5325970916152443E-3</v>
      </c>
      <c r="L131" s="52">
        <f>IFERROR(_xll.qlIndexFixing(Index3M,H131,TRUE,_xll.ohTrigger(RecalcTrigger,Trigger3M)),NA())</f>
        <v>8.634563795961725E-3</v>
      </c>
      <c r="M131" s="52">
        <f>IFERROR(_xll.qlIndexFixing(ONIndex3M,I131,TRUE,_xll.ohTrigger(RecalcTrigger,Trigger3M)),NA())</f>
        <v>7.8089598934116822E-3</v>
      </c>
      <c r="N131" s="52">
        <f>IFERROR(_xll.qlIndexFixing(Index6M,$H131,TRUE,_xll.ohTrigger(RecalcTrigger,Trigger6M)),NA())</f>
        <v>1.080437679504768E-2</v>
      </c>
      <c r="O131" s="52">
        <f>IFERROR(_xll.qlIndexFixing(ONIndex6M,I131,TRUE,_xll.ohTrigger(RecalcTrigger,Trigger6M)),NA())</f>
        <v>9.500874349868127E-3</v>
      </c>
      <c r="P131" s="52">
        <f>IFERROR(_xll.qlIndexFixing(Index1Y,$H131,TRUE,_xll.ohTrigger(RecalcTrigger,Trigger1Y)),NA())</f>
        <v>1.3595085614101898E-2</v>
      </c>
      <c r="Q131" s="52">
        <f>IFERROR(_xll.qlIndexFixing(ONIndex1Y,I131,TRUE,_xll.ohTrigger(RecalcTrigger,Trigger1Y)),NA())</f>
        <v>1.0916900542516927E-2</v>
      </c>
    </row>
    <row r="132" spans="2:17" x14ac:dyDescent="0.2">
      <c r="B132" s="46" t="s">
        <v>20</v>
      </c>
      <c r="D132" s="49">
        <f>_xll.qlCalendarAdvance(LocalCalendar,$D131,B132,"f",FALSE)</f>
        <v>42542</v>
      </c>
      <c r="E132" s="49">
        <f>_xll.qlInterestRateIndexValueDate(IndexON,D132)</f>
        <v>42542</v>
      </c>
      <c r="F132" s="52">
        <f>IFERROR(_xll.qlIndexFixing(IndexON,D132,TRUE,_xll.ohTrigger(RecalcTrigger,TriggerON)),NA())</f>
        <v>5.5361463309644421E-3</v>
      </c>
      <c r="H132" s="49">
        <f>_xll.qlCalendarAdvance(IborCalendar,$H131,B132,"f",FALSE)</f>
        <v>42544</v>
      </c>
      <c r="I132" s="49">
        <f>_xll.qlInterestRateIndexValueDate(Index1M,$H132)</f>
        <v>42548</v>
      </c>
      <c r="J132" s="52">
        <f>IFERROR(_xll.qlIndexFixing(Index1M,$H132,TRUE,_xll.ohTrigger(RecalcTrigger,Trigger1M)),NA())</f>
        <v>6.7764794528759609E-3</v>
      </c>
      <c r="K132" s="52">
        <f>IFERROR(_xll.qlIndexFixing(ONIndex1M,I132,TRUE,_xll.ohTrigger(RecalcTrigger,Trigger1M)),NA())</f>
        <v>6.5613540761422229E-3</v>
      </c>
      <c r="L132" s="52">
        <f>IFERROR(_xll.qlIndexFixing(Index3M,H132,TRUE,_xll.ohTrigger(RecalcTrigger,Trigger3M)),NA())</f>
        <v>8.6693659185037974E-3</v>
      </c>
      <c r="M132" s="52">
        <f>IFERROR(_xll.qlIndexFixing(ONIndex3M,I132,TRUE,_xll.ohTrigger(RecalcTrigger,Trigger3M)),NA())</f>
        <v>7.8484788647337211E-3</v>
      </c>
      <c r="N132" s="52">
        <f>IFERROR(_xll.qlIndexFixing(Index6M,$H132,TRUE,_xll.ohTrigger(RecalcTrigger,Trigger6M)),NA())</f>
        <v>1.0824772512276664E-2</v>
      </c>
      <c r="O132" s="52">
        <f>IFERROR(_xll.qlIndexFixing(ONIndex6M,I132,TRUE,_xll.ohTrigger(RecalcTrigger,Trigger6M)),NA())</f>
        <v>9.5384768053641267E-3</v>
      </c>
      <c r="P132" s="52">
        <f>IFERROR(_xll.qlIndexFixing(Index1Y,$H132,TRUE,_xll.ohTrigger(RecalcTrigger,Trigger1Y)),NA())</f>
        <v>1.3622634816187898E-2</v>
      </c>
      <c r="Q132" s="52">
        <f>IFERROR(_xll.qlIndexFixing(ONIndex1Y,I132,TRUE,_xll.ohTrigger(RecalcTrigger,Trigger1Y)),NA())</f>
        <v>1.0956360643223917E-2</v>
      </c>
    </row>
    <row r="133" spans="2:17" x14ac:dyDescent="0.2">
      <c r="B133" s="46" t="s">
        <v>20</v>
      </c>
      <c r="D133" s="49">
        <f>_xll.qlCalendarAdvance(LocalCalendar,$D132,B133,"f",FALSE)</f>
        <v>42543</v>
      </c>
      <c r="E133" s="49">
        <f>_xll.qlInterestRateIndexValueDate(IndexON,D133)</f>
        <v>42543</v>
      </c>
      <c r="F133" s="52">
        <f>IFERROR(_xll.qlIndexFixing(IndexON,D133,TRUE,_xll.ohTrigger(RecalcTrigger,TriggerON)),NA())</f>
        <v>5.5732184117296413E-3</v>
      </c>
      <c r="H133" s="49">
        <f>_xll.qlCalendarAdvance(IborCalendar,$H132,B133,"f",FALSE)</f>
        <v>42545</v>
      </c>
      <c r="I133" s="49">
        <f>_xll.qlInterestRateIndexValueDate(Index1M,$H133)</f>
        <v>42549</v>
      </c>
      <c r="J133" s="52">
        <f>IFERROR(_xll.qlIndexFixing(Index1M,$H133,TRUE,_xll.ohTrigger(RecalcTrigger,Trigger1M)),NA())</f>
        <v>6.7913235553032081E-3</v>
      </c>
      <c r="K133" s="52">
        <f>IFERROR(_xll.qlIndexFixing(ONIndex1M,I133,TRUE,_xll.ohTrigger(RecalcTrigger,Trigger1M)),NA())</f>
        <v>6.5758328921283749E-3</v>
      </c>
      <c r="L133" s="52">
        <f>IFERROR(_xll.qlIndexFixing(Index3M,H133,TRUE,_xll.ohTrigger(RecalcTrigger,Trigger3M)),NA())</f>
        <v>8.6863262713815746E-3</v>
      </c>
      <c r="M133" s="52">
        <f>IFERROR(_xll.qlIndexFixing(ONIndex3M,I133,TRUE,_xll.ohTrigger(RecalcTrigger,Trigger3M)),NA())</f>
        <v>7.8682168294363919E-3</v>
      </c>
      <c r="N133" s="52">
        <f>IFERROR(_xll.qlIndexFixing(Index6M,$H133,TRUE,_xll.ohTrigger(RecalcTrigger,Trigger6M)),NA())</f>
        <v>1.0831514461262223E-2</v>
      </c>
      <c r="O133" s="52">
        <f>IFERROR(_xll.qlIndexFixing(ONIndex6M,I133,TRUE,_xll.ohTrigger(RecalcTrigger,Trigger6M)),NA())</f>
        <v>9.5536227831161113E-3</v>
      </c>
      <c r="P133" s="52">
        <f>IFERROR(_xll.qlIndexFixing(Index1Y,$H133,TRUE,_xll.ohTrigger(RecalcTrigger,Trigger1Y)),NA())</f>
        <v>1.3636233623451063E-2</v>
      </c>
      <c r="Q133" s="52">
        <f>IFERROR(_xll.qlIndexFixing(ONIndex1Y,I133,TRUE,_xll.ohTrigger(RecalcTrigger,Trigger1Y)),NA())</f>
        <v>1.097610059745513E-2</v>
      </c>
    </row>
    <row r="134" spans="2:17" x14ac:dyDescent="0.2">
      <c r="B134" s="46" t="s">
        <v>20</v>
      </c>
      <c r="D134" s="49">
        <f>_xll.qlCalendarAdvance(LocalCalendar,$D133,B134,"f",FALSE)</f>
        <v>42544</v>
      </c>
      <c r="E134" s="49">
        <f>_xll.qlInterestRateIndexValueDate(IndexON,D134)</f>
        <v>42544</v>
      </c>
      <c r="F134" s="52">
        <f>IFERROR(_xll.qlIndexFixing(IndexON,D134,TRUE,_xll.ohTrigger(RecalcTrigger,TriggerON)),NA())</f>
        <v>5.6093007300628273E-3</v>
      </c>
      <c r="H134" s="49">
        <f>_xll.qlCalendarAdvance(IborCalendar,$H133,B134,"f",FALSE)</f>
        <v>42548</v>
      </c>
      <c r="I134" s="49">
        <f>_xll.qlInterestRateIndexValueDate(Index1M,$H134)</f>
        <v>42550</v>
      </c>
      <c r="J134" s="52">
        <f>IFERROR(_xll.qlIndexFixing(Index1M,$H134,TRUE,_xll.ohTrigger(RecalcTrigger,Trigger1M)),NA())</f>
        <v>6.806192322030391E-3</v>
      </c>
      <c r="K134" s="52">
        <f>IFERROR(_xll.qlIndexFixing(ONIndex1M,I134,TRUE,_xll.ohTrigger(RecalcTrigger,Trigger1M)),NA())</f>
        <v>6.590336341050218E-3</v>
      </c>
      <c r="L134" s="52">
        <f>IFERROR(_xll.qlIndexFixing(Index3M,H134,TRUE,_xll.ohTrigger(RecalcTrigger,Trigger3M)),NA())</f>
        <v>8.7032369740962425E-3</v>
      </c>
      <c r="M134" s="52">
        <f>IFERROR(_xll.qlIndexFixing(ONIndex3M,I134,TRUE,_xll.ohTrigger(RecalcTrigger,Trigger3M)),NA())</f>
        <v>7.8878910668755964E-3</v>
      </c>
      <c r="N134" s="52">
        <f>IFERROR(_xll.qlIndexFixing(Index6M,$H134,TRUE,_xll.ohTrigger(RecalcTrigger,Trigger6M)),NA())</f>
        <v>1.0847505565454295E-2</v>
      </c>
      <c r="O134" s="52">
        <f>IFERROR(_xll.qlIndexFixing(ONIndex6M,I134,TRUE,_xll.ohTrigger(RecalcTrigger,Trigger6M)),NA())</f>
        <v>9.5665003916156621E-3</v>
      </c>
      <c r="P134" s="52">
        <f>IFERROR(_xll.qlIndexFixing(Index1Y,$H134,TRUE,_xll.ohTrigger(RecalcTrigger,Trigger1Y)),NA())</f>
        <v>1.3649791111474472E-2</v>
      </c>
      <c r="Q134" s="52">
        <f>IFERROR(_xll.qlIndexFixing(ONIndex1Y,I134,TRUE,_xll.ohTrigger(RecalcTrigger,Trigger1Y)),NA())</f>
        <v>1.0995747183653037E-2</v>
      </c>
    </row>
    <row r="135" spans="2:17" x14ac:dyDescent="0.2">
      <c r="B135" s="46" t="s">
        <v>20</v>
      </c>
      <c r="D135" s="49">
        <f>_xll.qlCalendarAdvance(LocalCalendar,$D134,B135,"f",FALSE)</f>
        <v>42545</v>
      </c>
      <c r="E135" s="49">
        <f>_xll.qlInterestRateIndexValueDate(IndexON,D135)</f>
        <v>42545</v>
      </c>
      <c r="F135" s="52">
        <f>IFERROR(_xll.qlIndexFixing(IndexON,D135,TRUE,_xll.ohTrigger(RecalcTrigger,TriggerON)),NA())</f>
        <v>5.6782557166368264E-3</v>
      </c>
      <c r="H135" s="49">
        <f>_xll.qlCalendarAdvance(IborCalendar,$H134,B135,"f",FALSE)</f>
        <v>42549</v>
      </c>
      <c r="I135" s="49">
        <f>_xll.qlInterestRateIndexValueDate(Index1M,$H135)</f>
        <v>42551</v>
      </c>
      <c r="J135" s="52">
        <f>IFERROR(_xll.qlIndexFixing(Index1M,$H135,TRUE,_xll.ohTrigger(RecalcTrigger,Trigger1M)),NA())</f>
        <v>6.8135109002528272E-3</v>
      </c>
      <c r="K135" s="52">
        <f>IFERROR(_xll.qlIndexFixing(ONIndex1M,I135,TRUE,_xll.ohTrigger(RecalcTrigger,Trigger1M)),NA())</f>
        <v>6.6048644230676246E-3</v>
      </c>
      <c r="L135" s="52">
        <f>IFERROR(_xll.qlIndexFixing(Index3M,H135,TRUE,_xll.ohTrigger(RecalcTrigger,Trigger3M)),NA())</f>
        <v>8.7200991140961893E-3</v>
      </c>
      <c r="M135" s="52">
        <f>IFERROR(_xll.qlIndexFixing(ONIndex3M,I135,TRUE,_xll.ohTrigger(RecalcTrigger,Trigger3M)),NA())</f>
        <v>7.9075015771312707E-3</v>
      </c>
      <c r="N135" s="52">
        <f>IFERROR(_xll.qlIndexFixing(Index6M,$H135,TRUE,_xll.ohTrigger(RecalcTrigger,Trigger6M)),NA())</f>
        <v>1.086351133405245E-2</v>
      </c>
      <c r="O135" s="52">
        <f>IFERROR(_xll.qlIndexFixing(ONIndex6M,I135,TRUE,_xll.ohTrigger(RecalcTrigger,Trigger6M)),NA())</f>
        <v>9.5771096307828429E-3</v>
      </c>
      <c r="P135" s="52">
        <f>IFERROR(_xll.qlIndexFixing(Index1Y,$H135,TRUE,_xll.ohTrigger(RecalcTrigger,Trigger1Y)),NA())</f>
        <v>1.3663310392591528E-2</v>
      </c>
      <c r="Q135" s="52">
        <f>IFERROR(_xll.qlIndexFixing(ONIndex1Y,I135,TRUE,_xll.ohTrigger(RecalcTrigger,Trigger1Y)),NA())</f>
        <v>1.1015300401737704E-2</v>
      </c>
    </row>
    <row r="136" spans="2:17" x14ac:dyDescent="0.2">
      <c r="B136" s="46" t="s">
        <v>20</v>
      </c>
      <c r="D136" s="49">
        <f>_xll.qlCalendarAdvance(LocalCalendar,$D135,B136,"f",FALSE)</f>
        <v>42548</v>
      </c>
      <c r="E136" s="49">
        <f>_xll.qlInterestRateIndexValueDate(IndexON,D136)</f>
        <v>42548</v>
      </c>
      <c r="F136" s="52">
        <f>IFERROR(_xll.qlIndexFixing(IndexON,D136,TRUE,_xll.ohTrigger(RecalcTrigger,TriggerON)),NA())</f>
        <v>5.7437323737197232E-3</v>
      </c>
      <c r="H136" s="49">
        <f>_xll.qlCalendarAdvance(IborCalendar,$H135,B136,"f",FALSE)</f>
        <v>42550</v>
      </c>
      <c r="I136" s="49">
        <f>_xll.qlInterestRateIndexValueDate(Index1M,$H136)</f>
        <v>42552</v>
      </c>
      <c r="J136" s="52">
        <f>IFERROR(_xll.qlIndexFixing(Index1M,$H136,TRUE,_xll.ohTrigger(RecalcTrigger,Trigger1M)),NA())</f>
        <v>6.8435998229578595E-3</v>
      </c>
      <c r="K136" s="52">
        <f>IFERROR(_xll.qlIndexFixing(ONIndex1M,I136,TRUE,_xll.ohTrigger(RecalcTrigger,Trigger1M)),NA())</f>
        <v>6.641491573999847E-3</v>
      </c>
      <c r="L136" s="52">
        <f>IFERROR(_xll.qlIndexFixing(Index3M,H136,TRUE,_xll.ohTrigger(RecalcTrigger,Trigger3M)),NA())</f>
        <v>8.753048893702535E-3</v>
      </c>
      <c r="M136" s="52">
        <f>IFERROR(_xll.qlIndexFixing(ONIndex3M,I136,TRUE,_xll.ohTrigger(RecalcTrigger,Trigger3M)),NA())</f>
        <v>7.9564729751080421E-3</v>
      </c>
      <c r="N136" s="52">
        <f>IFERROR(_xll.qlIndexFixing(Index6M,$H136,TRUE,_xll.ohTrigger(RecalcTrigger,Trigger6M)),NA())</f>
        <v>1.0906978384352591E-2</v>
      </c>
      <c r="O136" s="52">
        <f>IFERROR(_xll.qlIndexFixing(ONIndex6M,I136,TRUE,_xll.ohTrigger(RecalcTrigger,Trigger6M)),NA())</f>
        <v>9.5926742702201473E-3</v>
      </c>
      <c r="P136" s="52">
        <f>IFERROR(_xll.qlIndexFixing(Index1Y,$H136,TRUE,_xll.ohTrigger(RecalcTrigger,Trigger1Y)),NA())</f>
        <v>1.3690015606147179E-2</v>
      </c>
      <c r="Q136" s="52">
        <f>IFERROR(_xll.qlIndexFixing(ONIndex1Y,I136,TRUE,_xll.ohTrigger(RecalcTrigger,Trigger1Y)),NA())</f>
        <v>1.1064226640198349E-2</v>
      </c>
    </row>
    <row r="137" spans="2:17" x14ac:dyDescent="0.2">
      <c r="B137" s="46" t="s">
        <v>20</v>
      </c>
      <c r="D137" s="49">
        <f>_xll.qlCalendarAdvance(LocalCalendar,$D136,B137,"f",FALSE)</f>
        <v>42549</v>
      </c>
      <c r="E137" s="49">
        <f>_xll.qlInterestRateIndexValueDate(IndexON,D137)</f>
        <v>42549</v>
      </c>
      <c r="F137" s="52">
        <f>IFERROR(_xll.qlIndexFixing(IndexON,D137,TRUE,_xll.ohTrigger(RecalcTrigger,TriggerON)),NA())</f>
        <v>5.7748658758161042E-3</v>
      </c>
      <c r="H137" s="49">
        <f>_xll.qlCalendarAdvance(IborCalendar,$H136,B137,"f",FALSE)</f>
        <v>42551</v>
      </c>
      <c r="I137" s="49">
        <f>_xll.qlInterestRateIndexValueDate(Index1M,$H137)</f>
        <v>42556</v>
      </c>
      <c r="J137" s="52">
        <f>IFERROR(_xll.qlIndexFixing(Index1M,$H137,TRUE,_xll.ohTrigger(RecalcTrigger,Trigger1M)),NA())</f>
        <v>6.9035693265402159E-3</v>
      </c>
      <c r="K137" s="52">
        <f>IFERROR(_xll.qlIndexFixing(ONIndex1M,I137,TRUE,_xll.ohTrigger(RecalcTrigger,Trigger1M)),NA())</f>
        <v>6.6778743282291941E-3</v>
      </c>
      <c r="L137" s="52">
        <f>IFERROR(_xll.qlIndexFixing(Index3M,H137,TRUE,_xll.ohTrigger(RecalcTrigger,Trigger3M)),NA())</f>
        <v>8.803719435455588E-3</v>
      </c>
      <c r="M137" s="52">
        <f>IFERROR(_xll.qlIndexFixing(ONIndex3M,I137,TRUE,_xll.ohTrigger(RecalcTrigger,Trigger3M)),NA())</f>
        <v>8.0045982198573284E-3</v>
      </c>
      <c r="N137" s="52">
        <f>IFERROR(_xll.qlIndexFixing(Index6M,$H137,TRUE,_xll.ohTrigger(RecalcTrigger,Trigger6M)),NA())</f>
        <v>1.0952724515517162E-2</v>
      </c>
      <c r="O137" s="52">
        <f>IFERROR(_xll.qlIndexFixing(ONIndex6M,I137,TRUE,_xll.ohTrigger(RecalcTrigger,Trigger6M)),NA())</f>
        <v>9.5961302794389525E-3</v>
      </c>
      <c r="P137" s="52">
        <f>IFERROR(_xll.qlIndexFixing(Index1Y,$H137,TRUE,_xll.ohTrigger(RecalcTrigger,Trigger1Y)),NA())</f>
        <v>1.3730442638336169E-2</v>
      </c>
      <c r="Q137" s="52">
        <f>IFERROR(_xll.qlIndexFixing(ONIndex1Y,I137,TRUE,_xll.ohTrigger(RecalcTrigger,Trigger1Y)),NA())</f>
        <v>1.1111665969583129E-2</v>
      </c>
    </row>
    <row r="138" spans="2:17" x14ac:dyDescent="0.2">
      <c r="B138" s="46" t="s">
        <v>20</v>
      </c>
      <c r="D138" s="49">
        <f>_xll.qlCalendarAdvance(LocalCalendar,$D137,B138,"f",FALSE)</f>
        <v>42550</v>
      </c>
      <c r="E138" s="49">
        <f>_xll.qlInterestRateIndexValueDate(IndexON,D138)</f>
        <v>42550</v>
      </c>
      <c r="F138" s="52">
        <f>IFERROR(_xll.qlIndexFixing(IndexON,D138,TRUE,_xll.ohTrigger(RecalcTrigger,TriggerON)),NA())</f>
        <v>5.8050096138817509E-3</v>
      </c>
      <c r="H138" s="49">
        <f>_xll.qlCalendarAdvance(IborCalendar,$H137,B138,"f",FALSE)</f>
        <v>42552</v>
      </c>
      <c r="I138" s="49">
        <f>_xll.qlInterestRateIndexValueDate(Index1M,$H138)</f>
        <v>42556</v>
      </c>
      <c r="J138" s="52">
        <f>IFERROR(_xll.qlIndexFixing(Index1M,$H138,TRUE,_xll.ohTrigger(RecalcTrigger,Trigger1M)),NA())</f>
        <v>6.9035693265402159E-3</v>
      </c>
      <c r="K138" s="52">
        <f>IFERROR(_xll.qlIndexFixing(ONIndex1M,I138,TRUE,_xll.ohTrigger(RecalcTrigger,Trigger1M)),NA())</f>
        <v>6.6778743282291941E-3</v>
      </c>
      <c r="L138" s="52">
        <f>IFERROR(_xll.qlIndexFixing(Index3M,H138,TRUE,_xll.ohTrigger(RecalcTrigger,Trigger3M)),NA())</f>
        <v>8.803719435455588E-3</v>
      </c>
      <c r="M138" s="52">
        <f>IFERROR(_xll.qlIndexFixing(ONIndex3M,I138,TRUE,_xll.ohTrigger(RecalcTrigger,Trigger3M)),NA())</f>
        <v>8.0045982198573284E-3</v>
      </c>
      <c r="N138" s="52">
        <f>IFERROR(_xll.qlIndexFixing(Index6M,$H138,TRUE,_xll.ohTrigger(RecalcTrigger,Trigger6M)),NA())</f>
        <v>1.0952724515517162E-2</v>
      </c>
      <c r="O138" s="52">
        <f>IFERROR(_xll.qlIndexFixing(ONIndex6M,I138,TRUE,_xll.ohTrigger(RecalcTrigger,Trigger6M)),NA())</f>
        <v>9.5961302794389525E-3</v>
      </c>
      <c r="P138" s="52">
        <f>IFERROR(_xll.qlIndexFixing(Index1Y,$H138,TRUE,_xll.ohTrigger(RecalcTrigger,Trigger1Y)),NA())</f>
        <v>1.3730442638336169E-2</v>
      </c>
      <c r="Q138" s="52">
        <f>IFERROR(_xll.qlIndexFixing(ONIndex1Y,I138,TRUE,_xll.ohTrigger(RecalcTrigger,Trigger1Y)),NA())</f>
        <v>1.1111665969583129E-2</v>
      </c>
    </row>
    <row r="139" spans="2:17" x14ac:dyDescent="0.2">
      <c r="B139" s="46" t="s">
        <v>20</v>
      </c>
      <c r="D139" s="49">
        <f>_xll.qlCalendarAdvance(LocalCalendar,$D138,B139,"f",FALSE)</f>
        <v>42551</v>
      </c>
      <c r="E139" s="49">
        <f>_xll.qlInterestRateIndexValueDate(IndexON,D139)</f>
        <v>42551</v>
      </c>
      <c r="F139" s="52">
        <f>IFERROR(_xll.qlIndexFixing(IndexON,D139,TRUE,_xll.ohTrigger(RecalcTrigger,TriggerON)),NA())</f>
        <v>5.8341635875969189E-3</v>
      </c>
      <c r="H139" s="49">
        <f>_xll.qlCalendarAdvance(IborCalendar,$H138,B139,"f",FALSE)</f>
        <v>42555</v>
      </c>
      <c r="I139" s="49">
        <f>_xll.qlInterestRateIndexValueDate(Index1M,$H139)</f>
        <v>42557</v>
      </c>
      <c r="J139" s="52">
        <f>IFERROR(_xll.qlIndexFixing(Index1M,$H139,TRUE,_xll.ohTrigger(RecalcTrigger,Trigger1M)),NA())</f>
        <v>6.9339670487353093E-3</v>
      </c>
      <c r="K139" s="52">
        <f>IFERROR(_xll.qlIndexFixing(ONIndex1M,I139,TRUE,_xll.ohTrigger(RecalcTrigger,Trigger1M)),NA())</f>
        <v>6.6925502083403643E-3</v>
      </c>
      <c r="L139" s="52">
        <f>IFERROR(_xll.qlIndexFixing(Index3M,H139,TRUE,_xll.ohTrigger(RecalcTrigger,Trigger3M)),NA())</f>
        <v>8.82031303670343E-3</v>
      </c>
      <c r="M139" s="52">
        <f>IFERROR(_xll.qlIndexFixing(ONIndex3M,I139,TRUE,_xll.ohTrigger(RecalcTrigger,Trigger3M)),NA())</f>
        <v>8.0238263665322052E-3</v>
      </c>
      <c r="N139" s="52">
        <f>IFERROR(_xll.qlIndexFixing(Index6M,$H139,TRUE,_xll.ohTrigger(RecalcTrigger,Trigger6M)),NA())</f>
        <v>1.0968725216254579E-2</v>
      </c>
      <c r="O139" s="52">
        <f>IFERROR(_xll.qlIndexFixing(ONIndex6M,I139,TRUE,_xll.ohTrigger(RecalcTrigger,Trigger6M)),NA())</f>
        <v>9.5931292991746631E-3</v>
      </c>
      <c r="P139" s="52">
        <f>IFERROR(_xll.qlIndexFixing(Index1Y,$H139,TRUE,_xll.ohTrigger(RecalcTrigger,Trigger1Y)),NA())</f>
        <v>1.3743798046650995E-2</v>
      </c>
      <c r="Q139" s="52">
        <f>IFERROR(_xll.qlIndexFixing(ONIndex1Y,I139,TRUE,_xll.ohTrigger(RecalcTrigger,Trigger1Y)),NA())</f>
        <v>1.113065897858867E-2</v>
      </c>
    </row>
    <row r="140" spans="2:17" x14ac:dyDescent="0.2">
      <c r="B140" s="46" t="s">
        <v>20</v>
      </c>
      <c r="D140" s="49">
        <f>_xll.qlCalendarAdvance(LocalCalendar,$D139,B140,"f",FALSE)</f>
        <v>42552</v>
      </c>
      <c r="E140" s="49">
        <f>_xll.qlInterestRateIndexValueDate(IndexON,D140)</f>
        <v>42552</v>
      </c>
      <c r="F140" s="52">
        <f>IFERROR(_xll.qlIndexFixing(IndexON,D140,TRUE,_xll.ohTrigger(RecalcTrigger,TriggerON)),NA())</f>
        <v>5.9022448438295072E-3</v>
      </c>
      <c r="H140" s="49">
        <f>_xll.qlCalendarAdvance(IborCalendar,$H139,B140,"f",FALSE)</f>
        <v>42556</v>
      </c>
      <c r="I140" s="49">
        <f>_xll.qlInterestRateIndexValueDate(Index1M,$H140)</f>
        <v>42558</v>
      </c>
      <c r="J140" s="52">
        <f>IFERROR(_xll.qlIndexFixing(Index1M,$H140,TRUE,_xll.ohTrigger(RecalcTrigger,Trigger1M)),NA())</f>
        <v>6.9413822818065185E-3</v>
      </c>
      <c r="K140" s="52">
        <f>IFERROR(_xll.qlIndexFixing(ONIndex1M,I140,TRUE,_xll.ohTrigger(RecalcTrigger,Trigger1M)),NA())</f>
        <v>6.7072507214671617E-3</v>
      </c>
      <c r="L140" s="52">
        <f>IFERROR(_xll.qlIndexFixing(Index3M,H140,TRUE,_xll.ohTrigger(RecalcTrigger,Trigger3M)),NA())</f>
        <v>8.8368656879374598E-3</v>
      </c>
      <c r="M140" s="52">
        <f>IFERROR(_xll.qlIndexFixing(ONIndex3M,I140,TRUE,_xll.ohTrigger(RecalcTrigger,Trigger3M)),NA())</f>
        <v>8.0429907860235517E-3</v>
      </c>
      <c r="N140" s="52">
        <f>IFERROR(_xll.qlIndexFixing(Index6M,$H140,TRUE,_xll.ohTrigger(RecalcTrigger,Trigger6M)),NA())</f>
        <v>1.1001909554767934E-2</v>
      </c>
      <c r="O140" s="52">
        <f>IFERROR(_xll.qlIndexFixing(ONIndex6M,I140,TRUE,_xll.ohTrigger(RecalcTrigger,Trigger6M)),NA())</f>
        <v>9.5878599490983873E-3</v>
      </c>
      <c r="P140" s="52">
        <f>IFERROR(_xll.qlIndexFixing(Index1Y,$H140,TRUE,_xll.ohTrigger(RecalcTrigger,Trigger1Y)),NA())</f>
        <v>1.3757137039186837E-2</v>
      </c>
      <c r="Q140" s="52">
        <f>IFERROR(_xll.qlIndexFixing(ONIndex1Y,I140,TRUE,_xll.ohTrigger(RecalcTrigger,Trigger1Y)),NA())</f>
        <v>1.1149558619401034E-2</v>
      </c>
    </row>
    <row r="141" spans="2:17" x14ac:dyDescent="0.2">
      <c r="B141" s="46" t="s">
        <v>20</v>
      </c>
      <c r="D141" s="49">
        <f>_xll.qlCalendarAdvance(LocalCalendar,$D140,B141,"f",FALSE)</f>
        <v>42556</v>
      </c>
      <c r="E141" s="49">
        <f>_xll.qlInterestRateIndexValueDate(IndexON,D141)</f>
        <v>42556</v>
      </c>
      <c r="F141" s="52">
        <f>IFERROR(_xll.qlIndexFixing(IndexON,D141,TRUE,_xll.ohTrigger(RecalcTrigger,TriggerON)),NA())</f>
        <v>5.9650869838812071E-3</v>
      </c>
      <c r="H141" s="49">
        <f>_xll.qlCalendarAdvance(IborCalendar,$H140,B141,"f",FALSE)</f>
        <v>42557</v>
      </c>
      <c r="I141" s="49">
        <f>_xll.qlInterestRateIndexValueDate(Index1M,$H141)</f>
        <v>42559</v>
      </c>
      <c r="J141" s="52">
        <f>IFERROR(_xll.qlIndexFixing(Index1M,$H141,TRUE,_xll.ohTrigger(RecalcTrigger,Trigger1M)),NA())</f>
        <v>6.9488054478380572E-3</v>
      </c>
      <c r="K141" s="52">
        <f>IFERROR(_xll.qlIndexFixing(ONIndex1M,I141,TRUE,_xll.ohTrigger(RecalcTrigger,Trigger1M)),NA())</f>
        <v>6.736859923996974E-3</v>
      </c>
      <c r="L141" s="52">
        <f>IFERROR(_xll.qlIndexFixing(Index3M,H141,TRUE,_xll.ohTrigger(RecalcTrigger,Trigger3M)),NA())</f>
        <v>8.8773302099874711E-3</v>
      </c>
      <c r="M141" s="52">
        <f>IFERROR(_xll.qlIndexFixing(ONIndex3M,I141,TRUE,_xll.ohTrigger(RecalcTrigger,Trigger3M)),NA())</f>
        <v>8.0812886024350661E-3</v>
      </c>
      <c r="N141" s="52">
        <f>IFERROR(_xll.qlIndexFixing(Index6M,$H141,TRUE,_xll.ohTrigger(RecalcTrigger,Trigger6M)),NA())</f>
        <v>1.1009259857145183E-2</v>
      </c>
      <c r="O141" s="52">
        <f>IFERROR(_xll.qlIndexFixing(ONIndex6M,I141,TRUE,_xll.ohTrigger(RecalcTrigger,Trigger6M)),NA())</f>
        <v>9.5700144081600769E-3</v>
      </c>
      <c r="P141" s="52">
        <f>IFERROR(_xll.qlIndexFixing(Index1Y,$H141,TRUE,_xll.ohTrigger(RecalcTrigger,Trigger1Y)),NA())</f>
        <v>1.3783665257014643E-2</v>
      </c>
      <c r="Q141" s="52">
        <f>IFERROR(_xll.qlIndexFixing(ONIndex1Y,I141,TRUE,_xll.ohTrigger(RecalcTrigger,Trigger1Y)),NA())</f>
        <v>1.1187394315577137E-2</v>
      </c>
    </row>
    <row r="142" spans="2:17" x14ac:dyDescent="0.2">
      <c r="B142" s="46" t="s">
        <v>20</v>
      </c>
      <c r="D142" s="49">
        <f>_xll.qlCalendarAdvance(LocalCalendar,$D141,B142,"f",FALSE)</f>
        <v>42557</v>
      </c>
      <c r="E142" s="49">
        <f>_xll.qlInterestRateIndexValueDate(IndexON,D142)</f>
        <v>42557</v>
      </c>
      <c r="F142" s="52">
        <f>IFERROR(_xll.qlIndexFixing(IndexON,D142,TRUE,_xll.ohTrigger(RecalcTrigger,TriggerON)),NA())</f>
        <v>5.9883023670970204E-3</v>
      </c>
      <c r="H142" s="49">
        <f>_xll.qlCalendarAdvance(IborCalendar,$H141,B142,"f",FALSE)</f>
        <v>42558</v>
      </c>
      <c r="I142" s="49">
        <f>_xll.qlInterestRateIndexValueDate(Index1M,$H142)</f>
        <v>42562</v>
      </c>
      <c r="J142" s="52">
        <f>IFERROR(_xll.qlIndexFixing(Index1M,$H142,TRUE,_xll.ohTrigger(RecalcTrigger,Trigger1M)),NA())</f>
        <v>6.9942635665344276E-3</v>
      </c>
      <c r="K142" s="52">
        <f>IFERROR(_xll.qlIndexFixing(ONIndex1M,I142,TRUE,_xll.ohTrigger(RecalcTrigger,Trigger1M)),NA())</f>
        <v>6.7662991044503684E-3</v>
      </c>
      <c r="L142" s="52">
        <f>IFERROR(_xll.qlIndexFixing(Index3M,H142,TRUE,_xll.ohTrigger(RecalcTrigger,Trigger3M)),NA())</f>
        <v>8.9026885451996048E-3</v>
      </c>
      <c r="M142" s="52">
        <f>IFERROR(_xll.qlIndexFixing(ONIndex3M,I142,TRUE,_xll.ohTrigger(RecalcTrigger,Trigger3M)),NA())</f>
        <v>8.1190111907947227E-3</v>
      </c>
      <c r="N142" s="52">
        <f>IFERROR(_xll.qlIndexFixing(Index6M,$H142,TRUE,_xll.ohTrigger(RecalcTrigger,Trigger6M)),NA())</f>
        <v>1.1048740533545669E-2</v>
      </c>
      <c r="O142" s="52">
        <f>IFERROR(_xll.qlIndexFixing(ONIndex6M,I142,TRUE,_xll.ohTrigger(RecalcTrigger,Trigger6M)),NA())</f>
        <v>9.5440988517925263E-3</v>
      </c>
      <c r="P142" s="52">
        <f>IFERROR(_xll.qlIndexFixing(Index1Y,$H142,TRUE,_xll.ohTrigger(RecalcTrigger,Trigger1Y)),NA())</f>
        <v>1.381039112787592E-2</v>
      </c>
      <c r="Q142" s="52">
        <f>IFERROR(_xll.qlIndexFixing(ONIndex1Y,I142,TRUE,_xll.ohTrigger(RecalcTrigger,Trigger1Y)),NA())</f>
        <v>1.1224223499759489E-2</v>
      </c>
    </row>
    <row r="143" spans="2:17" x14ac:dyDescent="0.2">
      <c r="B143" s="46" t="s">
        <v>20</v>
      </c>
      <c r="D143" s="49">
        <f>_xll.qlCalendarAdvance(LocalCalendar,$D142,B143,"f",FALSE)</f>
        <v>42558</v>
      </c>
      <c r="E143" s="49">
        <f>_xll.qlInterestRateIndexValueDate(IndexON,D143)</f>
        <v>42558</v>
      </c>
      <c r="F143" s="52">
        <f>IFERROR(_xll.qlIndexFixing(IndexON,D143,TRUE,_xll.ohTrigger(RecalcTrigger,TriggerON)),NA())</f>
        <v>6.010527984523506E-3</v>
      </c>
      <c r="H143" s="49">
        <f>_xll.qlCalendarAdvance(IborCalendar,$H142,B143,"f",FALSE)</f>
        <v>42559</v>
      </c>
      <c r="I143" s="49">
        <f>_xll.qlInterestRateIndexValueDate(Index1M,$H143)</f>
        <v>42563</v>
      </c>
      <c r="J143" s="52">
        <f>IFERROR(_xll.qlIndexFixing(Index1M,$H143,TRUE,_xll.ohTrigger(RecalcTrigger,Trigger1M)),NA())</f>
        <v>7.0094656059707392E-3</v>
      </c>
      <c r="K143" s="52">
        <f>IFERROR(_xll.qlIndexFixing(ONIndex1M,I143,TRUE,_xll.ohTrigger(RecalcTrigger,Trigger1M)),NA())</f>
        <v>6.7811227828151743E-3</v>
      </c>
      <c r="L143" s="52">
        <f>IFERROR(_xll.qlIndexFixing(Index3M,H143,TRUE,_xll.ohTrigger(RecalcTrigger,Trigger3M)),NA())</f>
        <v>8.9190527608812541E-3</v>
      </c>
      <c r="M143" s="52">
        <f>IFERROR(_xll.qlIndexFixing(ONIndex3M,I143,TRUE,_xll.ohTrigger(RecalcTrigger,Trigger3M)),NA())</f>
        <v>8.1378569736489936E-3</v>
      </c>
      <c r="N143" s="52">
        <f>IFERROR(_xll.qlIndexFixing(Index6M,$H143,TRUE,_xll.ohTrigger(RecalcTrigger,Trigger6M)),NA())</f>
        <v>1.1064744907513066E-2</v>
      </c>
      <c r="O143" s="52">
        <f>IFERROR(_xll.qlIndexFixing(ONIndex6M,I143,TRUE,_xll.ohTrigger(RecalcTrigger,Trigger6M)),NA())</f>
        <v>9.5274876543349762E-3</v>
      </c>
      <c r="P143" s="52">
        <f>IFERROR(_xll.qlIndexFixing(Index1Y,$H143,TRUE,_xll.ohTrigger(RecalcTrigger,Trigger1Y)),NA())</f>
        <v>1.3823694750223011E-2</v>
      </c>
      <c r="Q143" s="52">
        <f>IFERROR(_xll.qlIndexFixing(ONIndex1Y,I143,TRUE,_xll.ohTrigger(RecalcTrigger,Trigger1Y)),NA())</f>
        <v>1.1242656299206288E-2</v>
      </c>
    </row>
    <row r="144" spans="2:17" x14ac:dyDescent="0.2">
      <c r="B144" s="46" t="s">
        <v>20</v>
      </c>
      <c r="D144" s="49">
        <f>_xll.qlCalendarAdvance(LocalCalendar,$D143,B144,"f",FALSE)</f>
        <v>42559</v>
      </c>
      <c r="E144" s="49">
        <f>_xll.qlInterestRateIndexValueDate(IndexON,D144)</f>
        <v>42559</v>
      </c>
      <c r="F144" s="52">
        <f>IFERROR(_xll.qlIndexFixing(IndexON,D144,TRUE,_xll.ohTrigger(RecalcTrigger,TriggerON)),NA())</f>
        <v>6.0517817292904397E-3</v>
      </c>
      <c r="H144" s="49">
        <f>_xll.qlCalendarAdvance(IborCalendar,$H143,B144,"f",FALSE)</f>
        <v>42562</v>
      </c>
      <c r="I144" s="49">
        <f>_xll.qlInterestRateIndexValueDate(Index1M,$H144)</f>
        <v>42564</v>
      </c>
      <c r="J144" s="52">
        <f>IFERROR(_xll.qlIndexFixing(Index1M,$H144,TRUE,_xll.ohTrigger(RecalcTrigger,Trigger1M)),NA())</f>
        <v>7.040212783439935E-3</v>
      </c>
      <c r="K144" s="52">
        <f>IFERROR(_xll.qlIndexFixing(ONIndex1M,I144,TRUE,_xll.ohTrigger(RecalcTrigger,Trigger1M)),NA())</f>
        <v>6.7959710941956075E-3</v>
      </c>
      <c r="L144" s="52">
        <f>IFERROR(_xll.qlIndexFixing(Index3M,H144,TRUE,_xll.ohTrigger(RecalcTrigger,Trigger3M)),NA())</f>
        <v>8.9353825524932217E-3</v>
      </c>
      <c r="M144" s="52">
        <f>IFERROR(_xll.qlIndexFixing(ONIndex3M,I144,TRUE,_xll.ohTrigger(RecalcTrigger,Trigger3M)),NA())</f>
        <v>8.1566390291598623E-3</v>
      </c>
      <c r="N144" s="52">
        <f>IFERROR(_xll.qlIndexFixing(Index6M,$H144,TRUE,_xll.ohTrigger(RecalcTrigger,Trigger6M)),NA())</f>
        <v>1.1080749367556828E-2</v>
      </c>
      <c r="O144" s="52">
        <f>IFERROR(_xll.qlIndexFixing(ONIndex6M,I144,TRUE,_xll.ohTrigger(RecalcTrigger,Trigger6M)),NA())</f>
        <v>9.5086080881845447E-3</v>
      </c>
      <c r="P144" s="52">
        <f>IFERROR(_xll.qlIndexFixing(Index1Y,$H144,TRUE,_xll.ohTrigger(RecalcTrigger,Trigger1Y)),NA())</f>
        <v>1.3837000641435965E-2</v>
      </c>
      <c r="Q144" s="52">
        <f>IFERROR(_xll.qlIndexFixing(ONIndex1Y,I144,TRUE,_xll.ohTrigger(RecalcTrigger,Trigger1Y)),NA())</f>
        <v>1.1260995730220102E-2</v>
      </c>
    </row>
    <row r="145" spans="2:17" x14ac:dyDescent="0.2">
      <c r="B145" s="46" t="s">
        <v>20</v>
      </c>
      <c r="D145" s="49">
        <f>_xll.qlCalendarAdvance(LocalCalendar,$D144,B145,"f",FALSE)</f>
        <v>42562</v>
      </c>
      <c r="E145" s="49">
        <f>_xll.qlInterestRateIndexValueDate(IndexON,D145)</f>
        <v>42562</v>
      </c>
      <c r="F145" s="52">
        <f>IFERROR(_xll.qlIndexFixing(IndexON,D145,TRUE,_xll.ohTrigger(RecalcTrigger,TriggerON)),NA())</f>
        <v>6.0895327924992415E-3</v>
      </c>
      <c r="H145" s="49">
        <f>_xll.qlCalendarAdvance(IborCalendar,$H144,B145,"f",FALSE)</f>
        <v>42563</v>
      </c>
      <c r="I145" s="49">
        <f>_xll.qlInterestRateIndexValueDate(Index1M,$H145)</f>
        <v>42565</v>
      </c>
      <c r="J145" s="52">
        <f>IFERROR(_xll.qlIndexFixing(Index1M,$H145,TRUE,_xll.ohTrigger(RecalcTrigger,Trigger1M)),NA())</f>
        <v>7.0477122916484669E-3</v>
      </c>
      <c r="K145" s="52">
        <f>IFERROR(_xll.qlIndexFixing(ONIndex1M,I145,TRUE,_xll.ohTrigger(RecalcTrigger,Trigger1M)),NA())</f>
        <v>6.810844038671604E-3</v>
      </c>
      <c r="L145" s="52">
        <f>IFERROR(_xll.qlIndexFixing(Index3M,H145,TRUE,_xll.ohTrigger(RecalcTrigger,Trigger3M)),NA())</f>
        <v>8.9516790077567264E-3</v>
      </c>
      <c r="M145" s="52">
        <f>IFERROR(_xll.qlIndexFixing(ONIndex3M,I145,TRUE,_xll.ohTrigger(RecalcTrigger,Trigger3M)),NA())</f>
        <v>8.1753573574072647E-3</v>
      </c>
      <c r="N145" s="52">
        <f>IFERROR(_xll.qlIndexFixing(Index6M,$H145,TRUE,_xll.ohTrigger(RecalcTrigger,Trigger6M)),NA())</f>
        <v>1.1118658287663823E-2</v>
      </c>
      <c r="O145" s="52">
        <f>IFERROR(_xll.qlIndexFixing(ONIndex6M,I145,TRUE,_xll.ohTrigger(RecalcTrigger,Trigger6M)),NA())</f>
        <v>9.4874601536609759E-3</v>
      </c>
      <c r="P145" s="52">
        <f>IFERROR(_xll.qlIndexFixing(Index1Y,$H145,TRUE,_xll.ohTrigger(RecalcTrigger,Trigger1Y)),NA())</f>
        <v>1.3850311916202908E-2</v>
      </c>
      <c r="Q145" s="52">
        <f>IFERROR(_xll.qlIndexFixing(ONIndex1Y,I145,TRUE,_xll.ohTrigger(RecalcTrigger,Trigger1Y)),NA())</f>
        <v>1.1279241792960804E-2</v>
      </c>
    </row>
    <row r="146" spans="2:17" x14ac:dyDescent="0.2">
      <c r="B146" s="46" t="s">
        <v>20</v>
      </c>
      <c r="D146" s="49">
        <f>_xll.qlCalendarAdvance(LocalCalendar,$D145,B146,"f",FALSE)</f>
        <v>42563</v>
      </c>
      <c r="E146" s="49">
        <f>_xll.qlInterestRateIndexValueDate(IndexON,D146)</f>
        <v>42563</v>
      </c>
      <c r="F146" s="52">
        <f>IFERROR(_xll.qlIndexFixing(IndexON,D146,TRUE,_xll.ohTrigger(RecalcTrigger,TriggerON)),NA())</f>
        <v>6.106809578181327E-3</v>
      </c>
      <c r="H146" s="49">
        <f>_xll.qlCalendarAdvance(IborCalendar,$H145,B146,"f",FALSE)</f>
        <v>42564</v>
      </c>
      <c r="I146" s="49">
        <f>_xll.qlInterestRateIndexValueDate(Index1M,$H146)</f>
        <v>42566</v>
      </c>
      <c r="J146" s="52">
        <f>IFERROR(_xll.qlIndexFixing(Index1M,$H146,TRUE,_xll.ohTrigger(RecalcTrigger,Trigger1M)),NA())</f>
        <v>7.0552197252537309E-3</v>
      </c>
      <c r="K146" s="52">
        <f>IFERROR(_xll.qlIndexFixing(ONIndex1M,I146,TRUE,_xll.ohTrigger(RecalcTrigger,Trigger1M)),NA())</f>
        <v>6.8408020239374423E-3</v>
      </c>
      <c r="L146" s="52">
        <f>IFERROR(_xll.qlIndexFixing(Index3M,H146,TRUE,_xll.ohTrigger(RecalcTrigger,Trigger3M)),NA())</f>
        <v>8.9838237062481226E-3</v>
      </c>
      <c r="M146" s="52">
        <f>IFERROR(_xll.qlIndexFixing(ONIndex3M,I146,TRUE,_xll.ohTrigger(RecalcTrigger,Trigger3M)),NA())</f>
        <v>8.212768941584514E-3</v>
      </c>
      <c r="N146" s="52">
        <f>IFERROR(_xll.qlIndexFixing(Index6M,$H146,TRUE,_xll.ohTrigger(RecalcTrigger,Trigger6M)),NA())</f>
        <v>1.1127134924967709E-2</v>
      </c>
      <c r="O146" s="52">
        <f>IFERROR(_xll.qlIndexFixing(ONIndex6M,I146,TRUE,_xll.ohTrigger(RecalcTrigger,Trigger6M)),NA())</f>
        <v>9.4378504725245449E-3</v>
      </c>
      <c r="P146" s="52">
        <f>IFERROR(_xll.qlIndexFixing(Index1Y,$H146,TRUE,_xll.ohTrigger(RecalcTrigger,Trigger1Y)),NA())</f>
        <v>1.3877096798727825E-2</v>
      </c>
      <c r="Q146" s="52">
        <f>IFERROR(_xll.qlIndexFixing(ONIndex1Y,I146,TRUE,_xll.ohTrigger(RecalcTrigger,Trigger1Y)),NA())</f>
        <v>1.1315778357321449E-2</v>
      </c>
    </row>
    <row r="147" spans="2:17" x14ac:dyDescent="0.2">
      <c r="B147" s="46" t="s">
        <v>20</v>
      </c>
      <c r="D147" s="49">
        <f>_xll.qlCalendarAdvance(LocalCalendar,$D146,B147,"f",FALSE)</f>
        <v>42564</v>
      </c>
      <c r="E147" s="49">
        <f>_xll.qlInterestRateIndexValueDate(IndexON,D147)</f>
        <v>42564</v>
      </c>
      <c r="F147" s="52">
        <f>IFERROR(_xll.qlIndexFixing(IndexON,D147,TRUE,_xll.ohTrigger(RecalcTrigger,TriggerON)),NA())</f>
        <v>6.1230965971947882E-3</v>
      </c>
      <c r="H147" s="49">
        <f>_xll.qlCalendarAdvance(IborCalendar,$H146,B147,"f",FALSE)</f>
        <v>42565</v>
      </c>
      <c r="I147" s="49">
        <f>_xll.qlInterestRateIndexValueDate(Index1M,$H147)</f>
        <v>42569</v>
      </c>
      <c r="J147" s="52">
        <f>IFERROR(_xll.qlIndexFixing(Index1M,$H147,TRUE,_xll.ohTrigger(RecalcTrigger,Trigger1M)),NA())</f>
        <v>7.1011958480310207E-3</v>
      </c>
      <c r="K147" s="52">
        <f>IFERROR(_xll.qlIndexFixing(ONIndex1M,I147,TRUE,_xll.ohTrigger(RecalcTrigger,Trigger1M)),NA())</f>
        <v>6.8705821470516071E-3</v>
      </c>
      <c r="L147" s="52">
        <f>IFERROR(_xll.qlIndexFixing(Index3M,H147,TRUE,_xll.ohTrigger(RecalcTrigger,Trigger3M)),NA())</f>
        <v>9.0165532204889848E-3</v>
      </c>
      <c r="M147" s="52">
        <f>IFERROR(_xll.qlIndexFixing(ONIndex3M,I147,TRUE,_xll.ohTrigger(RecalcTrigger,Trigger3M)),NA())</f>
        <v>8.2495933961634904E-3</v>
      </c>
      <c r="N147" s="52">
        <f>IFERROR(_xll.qlIndexFixing(Index6M,$H147,TRUE,_xll.ohTrigger(RecalcTrigger,Trigger6M)),NA())</f>
        <v>1.1160767697001488E-2</v>
      </c>
      <c r="O147" s="52">
        <f>IFERROR(_xll.qlIndexFixing(ONIndex6M,I147,TRUE,_xll.ohTrigger(RecalcTrigger,Trigger6M)),NA())</f>
        <v>9.3801847407881667E-3</v>
      </c>
      <c r="P147" s="52">
        <f>IFERROR(_xll.qlIndexFixing(Index1Y,$H147,TRUE,_xll.ohTrigger(RecalcTrigger,Trigger1Y)),NA())</f>
        <v>1.3903673150380965E-2</v>
      </c>
      <c r="Q147" s="52">
        <f>IFERROR(_xll.qlIndexFixing(ONIndex1Y,I147,TRUE,_xll.ohTrigger(RecalcTrigger,Trigger1Y)),NA())</f>
        <v>1.1351292360313181E-2</v>
      </c>
    </row>
    <row r="148" spans="2:17" x14ac:dyDescent="0.2">
      <c r="B148" s="46" t="s">
        <v>20</v>
      </c>
      <c r="D148" s="49">
        <f>_xll.qlCalendarAdvance(LocalCalendar,$D147,B148,"f",FALSE)</f>
        <v>42565</v>
      </c>
      <c r="E148" s="49">
        <f>_xll.qlInterestRateIndexValueDate(IndexON,D148)</f>
        <v>42565</v>
      </c>
      <c r="F148" s="52">
        <f>IFERROR(_xll.qlIndexFixing(IndexON,D148,TRUE,_xll.ohTrigger(RecalcTrigger,TriggerON)),NA())</f>
        <v>6.1383938492198808E-3</v>
      </c>
      <c r="H148" s="49">
        <f>_xll.qlCalendarAdvance(IborCalendar,$H147,B148,"f",FALSE)</f>
        <v>42566</v>
      </c>
      <c r="I148" s="49">
        <f>_xll.qlInterestRateIndexValueDate(Index1M,$H148)</f>
        <v>42570</v>
      </c>
      <c r="J148" s="52">
        <f>IFERROR(_xll.qlIndexFixing(Index1M,$H148,TRUE,_xll.ohTrigger(RecalcTrigger,Trigger1M)),NA())</f>
        <v>7.1165705568557976E-3</v>
      </c>
      <c r="K148" s="52">
        <f>IFERROR(_xll.qlIndexFixing(ONIndex1M,I148,TRUE,_xll.ohTrigger(RecalcTrigger,Trigger1M)),NA())</f>
        <v>6.8855782568455481E-3</v>
      </c>
      <c r="L148" s="52">
        <f>IFERROR(_xll.qlIndexFixing(Index3M,H148,TRUE,_xll.ohTrigger(RecalcTrigger,Trigger3M)),NA())</f>
        <v>9.0326993105426402E-3</v>
      </c>
      <c r="M148" s="52">
        <f>IFERROR(_xll.qlIndexFixing(ONIndex3M,I148,TRUE,_xll.ohTrigger(RecalcTrigger,Trigger3M)),NA())</f>
        <v>8.267993087454073E-3</v>
      </c>
      <c r="N148" s="52">
        <f>IFERROR(_xll.qlIndexFixing(Index6M,$H148,TRUE,_xll.ohTrigger(RecalcTrigger,Trigger6M)),NA())</f>
        <v>1.1176769516284595E-2</v>
      </c>
      <c r="O148" s="52">
        <f>IFERROR(_xll.qlIndexFixing(ONIndex6M,I148,TRUE,_xll.ohTrigger(RecalcTrigger,Trigger6M)),NA())</f>
        <v>9.3476949715132207E-3</v>
      </c>
      <c r="P148" s="52">
        <f>IFERROR(_xll.qlIndexFixing(Index1Y,$H148,TRUE,_xll.ohTrigger(RecalcTrigger,Trigger1Y)),NA())</f>
        <v>1.3917058069053344E-2</v>
      </c>
      <c r="Q148" s="52">
        <f>IFERROR(_xll.qlIndexFixing(ONIndex1Y,I148,TRUE,_xll.ohTrigger(RecalcTrigger,Trigger1Y)),NA())</f>
        <v>1.1369071581208701E-2</v>
      </c>
    </row>
    <row r="149" spans="2:17" x14ac:dyDescent="0.2">
      <c r="B149" s="46" t="s">
        <v>20</v>
      </c>
      <c r="D149" s="49">
        <f>_xll.qlCalendarAdvance(LocalCalendar,$D148,B149,"f",FALSE)</f>
        <v>42566</v>
      </c>
      <c r="E149" s="49">
        <f>_xll.qlInterestRateIndexValueDate(IndexON,D149)</f>
        <v>42566</v>
      </c>
      <c r="F149" s="52">
        <f>IFERROR(_xll.qlIndexFixing(IndexON,D149,TRUE,_xll.ohTrigger(RecalcTrigger,TriggerON)),NA())</f>
        <v>6.1657947293181081E-3</v>
      </c>
      <c r="H149" s="49">
        <f>_xll.qlCalendarAdvance(IborCalendar,$H148,B149,"f",FALSE)</f>
        <v>42569</v>
      </c>
      <c r="I149" s="49">
        <f>_xll.qlInterestRateIndexValueDate(Index1M,$H149)</f>
        <v>42571</v>
      </c>
      <c r="J149" s="52">
        <f>IFERROR(_xll.qlIndexFixing(Index1M,$H149,TRUE,_xll.ohTrigger(RecalcTrigger,Trigger1M)),NA())</f>
        <v>7.1476673097665101E-3</v>
      </c>
      <c r="K149" s="52">
        <f>IFERROR(_xll.qlIndexFixing(ONIndex1M,I149,TRUE,_xll.ohTrigger(RecalcTrigger,Trigger1M)),NA())</f>
        <v>6.9005989997350525E-3</v>
      </c>
      <c r="L149" s="52">
        <f>IFERROR(_xll.qlIndexFixing(Index3M,H149,TRUE,_xll.ohTrigger(RecalcTrigger,Trigger3M)),NA())</f>
        <v>9.0488185909904546E-3</v>
      </c>
      <c r="M149" s="52">
        <f>IFERROR(_xll.qlIndexFixing(ONIndex3M,I149,TRUE,_xll.ohTrigger(RecalcTrigger,Trigger3M)),NA())</f>
        <v>8.2863290512413812E-3</v>
      </c>
      <c r="N149" s="52">
        <f>IFERROR(_xll.qlIndexFixing(Index6M,$H149,TRUE,_xll.ohTrigger(RecalcTrigger,Trigger6M)),NA())</f>
        <v>1.1192770369192463E-2</v>
      </c>
      <c r="O149" s="52">
        <f>IFERROR(_xll.qlIndexFixing(ONIndex6M,I149,TRUE,_xll.ohTrigger(RecalcTrigger,Trigger6M)),NA())</f>
        <v>9.3129368368227716E-3</v>
      </c>
      <c r="P149" s="52">
        <f>IFERROR(_xll.qlIndexFixing(Index1Y,$H149,TRUE,_xll.ohTrigger(RecalcTrigger,Trigger1Y)),NA())</f>
        <v>1.3930467062902206E-2</v>
      </c>
      <c r="Q149" s="52">
        <f>IFERROR(_xll.qlIndexFixing(ONIndex1Y,I149,TRUE,_xll.ohTrigger(RecalcTrigger,Trigger1Y)),NA())</f>
        <v>1.1386757433591299E-2</v>
      </c>
    </row>
    <row r="150" spans="2:17" x14ac:dyDescent="0.2">
      <c r="B150" s="46" t="s">
        <v>20</v>
      </c>
      <c r="D150" s="49">
        <f>_xll.qlCalendarAdvance(LocalCalendar,$D149,B150,"f",FALSE)</f>
        <v>42569</v>
      </c>
      <c r="E150" s="49">
        <f>_xll.qlInterestRateIndexValueDate(IndexON,D150)</f>
        <v>42569</v>
      </c>
      <c r="F150" s="52">
        <f>IFERROR(_xll.qlIndexFixing(IndexON,D150,TRUE,_xll.ohTrigger(RecalcTrigger,TriggerON)),NA())</f>
        <v>6.1896851857579094E-3</v>
      </c>
      <c r="H150" s="49">
        <f>_xll.qlCalendarAdvance(IborCalendar,$H149,B150,"f",FALSE)</f>
        <v>42570</v>
      </c>
      <c r="I150" s="49">
        <f>_xll.qlInterestRateIndexValueDate(Index1M,$H150)</f>
        <v>42572</v>
      </c>
      <c r="J150" s="52">
        <f>IFERROR(_xll.qlIndexFixing(Index1M,$H150,TRUE,_xll.ohTrigger(RecalcTrigger,Trigger1M)),NA())</f>
        <v>7.1552510402370095E-3</v>
      </c>
      <c r="K150" s="52">
        <f>IFERROR(_xll.qlIndexFixing(ONIndex1M,I150,TRUE,_xll.ohTrigger(RecalcTrigger,Trigger1M)),NA())</f>
        <v>6.9156443756401842E-3</v>
      </c>
      <c r="L150" s="52">
        <f>IFERROR(_xll.qlIndexFixing(Index3M,H150,TRUE,_xll.ohTrigger(RecalcTrigger,Trigger3M)),NA())</f>
        <v>9.0649121496865857E-3</v>
      </c>
      <c r="M150" s="52">
        <f>IFERROR(_xll.qlIndexFixing(ONIndex3M,I150,TRUE,_xll.ohTrigger(RecalcTrigger,Trigger3M)),NA())</f>
        <v>8.304601287685287E-3</v>
      </c>
      <c r="N150" s="52">
        <f>IFERROR(_xll.qlIndexFixing(Index6M,$H150,TRUE,_xll.ohTrigger(RecalcTrigger,Trigger6M)),NA())</f>
        <v>1.1219999999972165E-2</v>
      </c>
      <c r="O150" s="52">
        <f>IFERROR(_xll.qlIndexFixing(ONIndex6M,I150,TRUE,_xll.ohTrigger(RecalcTrigger,Trigger6M)),NA())</f>
        <v>9.2767257048897989E-3</v>
      </c>
      <c r="P150" s="52">
        <f>IFERROR(_xll.qlIndexFixing(Index1Y,$H150,TRUE,_xll.ohTrigger(RecalcTrigger,Trigger1Y)),NA())</f>
        <v>1.3943903247784713E-2</v>
      </c>
      <c r="Q150" s="52">
        <f>IFERROR(_xll.qlIndexFixing(ONIndex1Y,I150,TRUE,_xll.ohTrigger(RecalcTrigger,Trigger1Y)),NA())</f>
        <v>1.1404349917620848E-2</v>
      </c>
    </row>
    <row r="151" spans="2:17" x14ac:dyDescent="0.2">
      <c r="B151" s="46" t="s">
        <v>20</v>
      </c>
      <c r="D151" s="49">
        <f>_xll.qlCalendarAdvance(LocalCalendar,$D150,B151,"f",FALSE)</f>
        <v>42570</v>
      </c>
      <c r="E151" s="49">
        <f>_xll.qlInterestRateIndexValueDate(IndexON,D151)</f>
        <v>42570</v>
      </c>
      <c r="F151" s="52">
        <f>IFERROR(_xll.qlIndexFixing(IndexON,D151,TRUE,_xll.ohTrigger(RecalcTrigger,TriggerON)),NA())</f>
        <v>6.2000336014822466E-3</v>
      </c>
      <c r="H151" s="49">
        <f>_xll.qlCalendarAdvance(IborCalendar,$H150,B151,"f",FALSE)</f>
        <v>42571</v>
      </c>
      <c r="I151" s="49">
        <f>_xll.qlInterestRateIndexValueDate(Index1M,$H151)</f>
        <v>42573</v>
      </c>
      <c r="J151" s="52">
        <f>IFERROR(_xll.qlIndexFixing(Index1M,$H151,TRUE,_xll.ohTrigger(RecalcTrigger,Trigger1M)),NA())</f>
        <v>7.1628426883912372E-3</v>
      </c>
      <c r="K151" s="52">
        <f>IFERROR(_xll.qlIndexFixing(ONIndex1M,I151,TRUE,_xll.ohTrigger(RecalcTrigger,Trigger1M)),NA())</f>
        <v>6.9459512505432031E-3</v>
      </c>
      <c r="L151" s="52">
        <f>IFERROR(_xll.qlIndexFixing(Index3M,H151,TRUE,_xll.ohTrigger(RecalcTrigger,Trigger3M)),NA())</f>
        <v>9.0968437037791082E-3</v>
      </c>
      <c r="M151" s="52">
        <f>IFERROR(_xll.qlIndexFixing(ONIndex3M,I151,TRUE,_xll.ohTrigger(RecalcTrigger,Trigger3M)),NA())</f>
        <v>8.3411265900146248E-3</v>
      </c>
      <c r="N151" s="52">
        <f>IFERROR(_xll.qlIndexFixing(Index6M,$H151,TRUE,_xll.ohTrigger(RecalcTrigger,Trigger6M)),NA())</f>
        <v>1.1230214797511462E-2</v>
      </c>
      <c r="O151" s="52">
        <f>IFERROR(_xll.qlIndexFixing(ONIndex6M,I151,TRUE,_xll.ohTrigger(RecalcTrigger,Trigger6M)),NA())</f>
        <v>9.2116545332920907E-3</v>
      </c>
      <c r="P151" s="52">
        <f>IFERROR(_xll.qlIndexFixing(Index1Y,$H151,TRUE,_xll.ohTrigger(RecalcTrigger,Trigger1Y)),NA())</f>
        <v>1.3971372864248625E-2</v>
      </c>
      <c r="Q151" s="52">
        <f>IFERROR(_xll.qlIndexFixing(ONIndex1Y,I151,TRUE,_xll.ohTrigger(RecalcTrigger,Trigger1Y)),NA())</f>
        <v>1.143958714947324E-2</v>
      </c>
    </row>
    <row r="152" spans="2:17" x14ac:dyDescent="0.2">
      <c r="B152" s="46" t="s">
        <v>20</v>
      </c>
      <c r="D152" s="49">
        <f>_xll.qlCalendarAdvance(LocalCalendar,$D151,B152,"f",FALSE)</f>
        <v>42571</v>
      </c>
      <c r="E152" s="49">
        <f>_xll.qlInterestRateIndexValueDate(IndexON,D152)</f>
        <v>42571</v>
      </c>
      <c r="F152" s="52">
        <f>IFERROR(_xll.qlIndexFixing(IndexON,D152,TRUE,_xll.ohTrigger(RecalcTrigger,TriggerON)),NA())</f>
        <v>6.2093922496586629E-3</v>
      </c>
      <c r="H152" s="49">
        <f>_xll.qlCalendarAdvance(IborCalendar,$H151,B152,"f",FALSE)</f>
        <v>42572</v>
      </c>
      <c r="I152" s="49">
        <f>_xll.qlInterestRateIndexValueDate(Index1M,$H152)</f>
        <v>42576</v>
      </c>
      <c r="J152" s="52">
        <f>IFERROR(_xll.qlIndexFixing(Index1M,$H152,TRUE,_xll.ohTrigger(RecalcTrigger,Trigger1M)),NA())</f>
        <v>7.2093368295889438E-3</v>
      </c>
      <c r="K152" s="52">
        <f>IFERROR(_xll.qlIndexFixing(ONIndex1M,I152,TRUE,_xll.ohTrigger(RecalcTrigger,Trigger1M)),NA())</f>
        <v>6.9760722101364081E-3</v>
      </c>
      <c r="L152" s="52">
        <f>IFERROR(_xll.qlIndexFixing(Index3M,H152,TRUE,_xll.ohTrigger(RecalcTrigger,Trigger3M)),NA())</f>
        <v>9.1290509247072445E-3</v>
      </c>
      <c r="M152" s="52">
        <f>IFERROR(_xll.qlIndexFixing(ONIndex3M,I152,TRUE,_xll.ohTrigger(RecalcTrigger,Trigger3M)),NA())</f>
        <v>8.3770529587479103E-3</v>
      </c>
      <c r="N152" s="52">
        <f>IFERROR(_xll.qlIndexFixing(Index6M,$H152,TRUE,_xll.ohTrigger(RecalcTrigger,Trigger6M)),NA())</f>
        <v>1.1272513129945344E-2</v>
      </c>
      <c r="O152" s="52">
        <f>IFERROR(_xll.qlIndexFixing(ONIndex6M,I152,TRUE,_xll.ohTrigger(RecalcTrigger,Trigger6M)),NA())</f>
        <v>9.1548580965650217E-3</v>
      </c>
      <c r="P152" s="52">
        <f>IFERROR(_xll.qlIndexFixing(Index1Y,$H152,TRUE,_xll.ohTrigger(RecalcTrigger,Trigger1Y)),NA())</f>
        <v>1.3997982220742085E-2</v>
      </c>
      <c r="Q152" s="52">
        <f>IFERROR(_xll.qlIndexFixing(ONIndex1Y,I152,TRUE,_xll.ohTrigger(RecalcTrigger,Trigger1Y)),NA())</f>
        <v>1.147378616908945E-2</v>
      </c>
    </row>
    <row r="153" spans="2:17" x14ac:dyDescent="0.2">
      <c r="B153" s="46" t="s">
        <v>20</v>
      </c>
      <c r="D153" s="49">
        <f>_xll.qlCalendarAdvance(LocalCalendar,$D152,B153,"f",FALSE)</f>
        <v>42572</v>
      </c>
      <c r="E153" s="49">
        <f>_xll.qlInterestRateIndexValueDate(IndexON,D153)</f>
        <v>42572</v>
      </c>
      <c r="F153" s="52">
        <f>IFERROR(_xll.qlIndexFixing(IndexON,D153,TRUE,_xll.ohTrigger(RecalcTrigger,TriggerON)),NA())</f>
        <v>6.2178138442003927E-3</v>
      </c>
      <c r="H153" s="49">
        <f>_xll.qlCalendarAdvance(IborCalendar,$H152,B153,"f",FALSE)</f>
        <v>42573</v>
      </c>
      <c r="I153" s="49">
        <f>_xll.qlInterestRateIndexValueDate(Index1M,$H153)</f>
        <v>42577</v>
      </c>
      <c r="J153" s="52">
        <f>IFERROR(_xll.qlIndexFixing(Index1M,$H153,TRUE,_xll.ohTrigger(RecalcTrigger,Trigger1M)),NA())</f>
        <v>7.22488421259577E-3</v>
      </c>
      <c r="K153" s="52">
        <f>IFERROR(_xll.qlIndexFixing(ONIndex1M,I153,TRUE,_xll.ohTrigger(RecalcTrigger,Trigger1M)),NA())</f>
        <v>6.9912407515193564E-3</v>
      </c>
      <c r="L153" s="52">
        <f>IFERROR(_xll.qlIndexFixing(Index3M,H153,TRUE,_xll.ohTrigger(RecalcTrigger,Trigger3M)),NA())</f>
        <v>9.1450321931167405E-3</v>
      </c>
      <c r="M153" s="52">
        <f>IFERROR(_xll.qlIndexFixing(ONIndex3M,I153,TRUE,_xll.ohTrigger(RecalcTrigger,Trigger3M)),NA())</f>
        <v>8.3950065578353161E-3</v>
      </c>
      <c r="N153" s="52">
        <f>IFERROR(_xll.qlIndexFixing(Index6M,$H153,TRUE,_xll.ohTrigger(RecalcTrigger,Trigger6M)),NA())</f>
        <v>1.1288336444122103E-2</v>
      </c>
      <c r="O153" s="52">
        <f>IFERROR(_xll.qlIndexFixing(ONIndex6M,I153,TRUE,_xll.ohTrigger(RecalcTrigger,Trigger6M)),NA())</f>
        <v>9.1309507885117824E-3</v>
      </c>
      <c r="P153" s="52">
        <f>IFERROR(_xll.qlIndexFixing(Index1Y,$H153,TRUE,_xll.ohTrigger(RecalcTrigger,Trigger1Y)),NA())</f>
        <v>1.4011601104612584E-2</v>
      </c>
      <c r="Q153" s="52">
        <f>IFERROR(_xll.qlIndexFixing(ONIndex1Y,I153,TRUE,_xll.ohTrigger(RecalcTrigger,Trigger1Y)),NA())</f>
        <v>1.1490911810794202E-2</v>
      </c>
    </row>
    <row r="154" spans="2:17" x14ac:dyDescent="0.2">
      <c r="B154" s="46" t="s">
        <v>20</v>
      </c>
      <c r="D154" s="49">
        <f>_xll.qlCalendarAdvance(LocalCalendar,$D153,B154,"f",FALSE)</f>
        <v>42573</v>
      </c>
      <c r="E154" s="49">
        <f>_xll.qlInterestRateIndexValueDate(IndexON,D154)</f>
        <v>42573</v>
      </c>
      <c r="F154" s="52">
        <f>IFERROR(_xll.qlIndexFixing(IndexON,D154,TRUE,_xll.ohTrigger(RecalcTrigger,TriggerON)),NA())</f>
        <v>6.2324145539083275E-3</v>
      </c>
      <c r="H154" s="49">
        <f>_xll.qlCalendarAdvance(IborCalendar,$H153,B154,"f",FALSE)</f>
        <v>42576</v>
      </c>
      <c r="I154" s="49">
        <f>_xll.qlInterestRateIndexValueDate(Index1M,$H154)</f>
        <v>42578</v>
      </c>
      <c r="J154" s="52">
        <f>IFERROR(_xll.qlIndexFixing(Index1M,$H154,TRUE,_xll.ohTrigger(RecalcTrigger,Trigger1M)),NA())</f>
        <v>7.2642806727589194E-3</v>
      </c>
      <c r="K154" s="52">
        <f>IFERROR(_xll.qlIndexFixing(ONIndex1M,I154,TRUE,_xll.ohTrigger(RecalcTrigger,Trigger1M)),NA())</f>
        <v>7.006433925917932E-3</v>
      </c>
      <c r="L154" s="52">
        <f>IFERROR(_xll.qlIndexFixing(Index3M,H154,TRUE,_xll.ohTrigger(RecalcTrigger,Trigger3M)),NA())</f>
        <v>9.1609942672904697E-3</v>
      </c>
      <c r="M154" s="52">
        <f>IFERROR(_xll.qlIndexFixing(ONIndex3M,I154,TRUE,_xll.ohTrigger(RecalcTrigger,Trigger3M)),NA())</f>
        <v>8.4128964294194475E-3</v>
      </c>
      <c r="N154" s="52">
        <f>IFERROR(_xll.qlIndexFixing(Index6M,$H154,TRUE,_xll.ohTrigger(RecalcTrigger,Trigger6M)),NA())</f>
        <v>1.1304121880339397E-2</v>
      </c>
      <c r="O154" s="52">
        <f>IFERROR(_xll.qlIndexFixing(ONIndex6M,I154,TRUE,_xll.ohTrigger(RecalcTrigger,Trigger6M)),NA())</f>
        <v>9.1096673168866715E-3</v>
      </c>
      <c r="P154" s="52">
        <f>IFERROR(_xll.qlIndexFixing(Index1Y,$H154,TRUE,_xll.ohTrigger(RecalcTrigger,Trigger1Y)),NA())</f>
        <v>1.4025265878251781E-2</v>
      </c>
      <c r="Q154" s="52">
        <f>IFERROR(_xll.qlIndexFixing(ONIndex1Y,I154,TRUE,_xll.ohTrigger(RecalcTrigger,Trigger1Y)),NA())</f>
        <v>1.1507944083906096E-2</v>
      </c>
    </row>
    <row r="155" spans="2:17" x14ac:dyDescent="0.2">
      <c r="B155" s="46" t="s">
        <v>20</v>
      </c>
      <c r="D155" s="49">
        <f>_xll.qlCalendarAdvance(LocalCalendar,$D154,B155,"f",FALSE)</f>
        <v>42576</v>
      </c>
      <c r="E155" s="49">
        <f>_xll.qlInterestRateIndexValueDate(IndexON,D155)</f>
        <v>42576</v>
      </c>
      <c r="F155" s="52">
        <f>IFERROR(_xll.qlIndexFixing(IndexON,D155,TRUE,_xll.ohTrigger(RecalcTrigger,TriggerON)),NA())</f>
        <v>6.2445545299461003E-3</v>
      </c>
      <c r="H155" s="49">
        <f>_xll.qlCalendarAdvance(IborCalendar,$H154,B155,"f",FALSE)</f>
        <v>42577</v>
      </c>
      <c r="I155" s="49">
        <f>_xll.qlInterestRateIndexValueDate(Index1M,$H155)</f>
        <v>42579</v>
      </c>
      <c r="J155" s="52">
        <f>IFERROR(_xll.qlIndexFixing(Index1M,$H155,TRUE,_xll.ohTrigger(RecalcTrigger,Trigger1M)),NA())</f>
        <v>7.2719526814989492E-3</v>
      </c>
      <c r="K155" s="52">
        <f>IFERROR(_xll.qlIndexFixing(ONIndex1M,I155,TRUE,_xll.ohTrigger(RecalcTrigger,Trigger1M)),NA())</f>
        <v>7.021651733492007E-3</v>
      </c>
      <c r="L155" s="52">
        <f>IFERROR(_xll.qlIndexFixing(Index3M,H155,TRUE,_xll.ohTrigger(RecalcTrigger,Trigger3M)),NA())</f>
        <v>9.1769382352103121E-3</v>
      </c>
      <c r="M155" s="52">
        <f>IFERROR(_xll.qlIndexFixing(ONIndex3M,I155,TRUE,_xll.ohTrigger(RecalcTrigger,Trigger3M)),NA())</f>
        <v>8.4307225735003044E-3</v>
      </c>
      <c r="N155" s="52">
        <f>IFERROR(_xll.qlIndexFixing(Index6M,$H155,TRUE,_xll.ohTrigger(RecalcTrigger,Trigger6M)),NA())</f>
        <v>1.1327485521557767E-2</v>
      </c>
      <c r="O155" s="52">
        <f>IFERROR(_xll.qlIndexFixing(ONIndex6M,I155,TRUE,_xll.ohTrigger(RecalcTrigger,Trigger6M)),NA())</f>
        <v>9.0910076812100726E-3</v>
      </c>
      <c r="P155" s="52">
        <f>IFERROR(_xll.qlIndexFixing(Index1Y,$H155,TRUE,_xll.ohTrigger(RecalcTrigger,Trigger1Y)),NA())</f>
        <v>1.4038979658725513E-2</v>
      </c>
      <c r="Q155" s="52">
        <f>IFERROR(_xll.qlIndexFixing(ONIndex1Y,I155,TRUE,_xll.ohTrigger(RecalcTrigger,Trigger1Y)),NA())</f>
        <v>1.152488298850507E-2</v>
      </c>
    </row>
    <row r="156" spans="2:17" x14ac:dyDescent="0.2">
      <c r="B156" s="46" t="s">
        <v>20</v>
      </c>
      <c r="D156" s="49">
        <f>_xll.qlCalendarAdvance(LocalCalendar,$D155,B156,"f",FALSE)</f>
        <v>42577</v>
      </c>
      <c r="E156" s="49">
        <f>_xll.qlInterestRateIndexValueDate(IndexON,D156)</f>
        <v>42577</v>
      </c>
      <c r="F156" s="52">
        <f>IFERROR(_xll.qlIndexFixing(IndexON,D156,TRUE,_xll.ohTrigger(RecalcTrigger,TriggerON)),NA())</f>
        <v>6.2495559922304267E-3</v>
      </c>
      <c r="H156" s="49">
        <f>_xll.qlCalendarAdvance(IborCalendar,$H155,B156,"f",FALSE)</f>
        <v>42578</v>
      </c>
      <c r="I156" s="49">
        <f>_xll.qlInterestRateIndexValueDate(Index1M,$H156)</f>
        <v>42580</v>
      </c>
      <c r="J156" s="52">
        <f>IFERROR(_xll.qlIndexFixing(Index1M,$H156,TRUE,_xll.ohTrigger(RecalcTrigger,Trigger1M)),NA())</f>
        <v>7.2875993703937847E-3</v>
      </c>
      <c r="K156" s="52">
        <f>IFERROR(_xll.qlIndexFixing(ONIndex1M,I156,TRUE,_xll.ohTrigger(RecalcTrigger,Trigger1M)),NA())</f>
        <v>7.0523076070116986E-3</v>
      </c>
      <c r="L156" s="52">
        <f>IFERROR(_xll.qlIndexFixing(Index3M,H156,TRUE,_xll.ohTrigger(RecalcTrigger,Trigger3M)),NA())</f>
        <v>9.2087723599940524E-3</v>
      </c>
      <c r="M156" s="52">
        <f>IFERROR(_xll.qlIndexFixing(ONIndex3M,I156,TRUE,_xll.ohTrigger(RecalcTrigger,Trigger3M)),NA())</f>
        <v>8.4663615377866819E-3</v>
      </c>
      <c r="N156" s="52">
        <f>IFERROR(_xll.qlIndexFixing(Index6M,$H156,TRUE,_xll.ohTrigger(RecalcTrigger,Trigger6M)),NA())</f>
        <v>1.1342849504246437E-2</v>
      </c>
      <c r="O156" s="52">
        <f>IFERROR(_xll.qlIndexFixing(ONIndex6M,I156,TRUE,_xll.ohTrigger(RecalcTrigger,Trigger6M)),NA())</f>
        <v>9.0626626623446782E-3</v>
      </c>
      <c r="P156" s="52">
        <f>IFERROR(_xll.qlIndexFixing(Index1Y,$H156,TRUE,_xll.ohTrigger(RecalcTrigger,Trigger1Y)),NA())</f>
        <v>1.4067556490823498E-2</v>
      </c>
      <c r="Q156" s="52">
        <f>IFERROR(_xll.qlIndexFixing(ONIndex1Y,I156,TRUE,_xll.ohTrigger(RecalcTrigger,Trigger1Y)),NA())</f>
        <v>1.1558820677857184E-2</v>
      </c>
    </row>
    <row r="157" spans="2:17" x14ac:dyDescent="0.2">
      <c r="B157" s="46" t="s">
        <v>20</v>
      </c>
      <c r="D157" s="49">
        <f>_xll.qlCalendarAdvance(LocalCalendar,$D156,B157,"f",FALSE)</f>
        <v>42578</v>
      </c>
      <c r="E157" s="49">
        <f>_xll.qlInterestRateIndexValueDate(IndexON,D157)</f>
        <v>42578</v>
      </c>
      <c r="F157" s="52">
        <f>IFERROR(_xll.qlIndexFixing(IndexON,D157,TRUE,_xll.ohTrigger(RecalcTrigger,TriggerON)),NA())</f>
        <v>6.2538839706061111E-3</v>
      </c>
      <c r="H157" s="49">
        <f>_xll.qlCalendarAdvance(IborCalendar,$H156,B157,"f",FALSE)</f>
        <v>42579</v>
      </c>
      <c r="I157" s="49">
        <f>_xll.qlInterestRateIndexValueDate(Index1M,$H157)</f>
        <v>42583</v>
      </c>
      <c r="J157" s="52">
        <f>IFERROR(_xll.qlIndexFixing(Index1M,$H157,TRUE,_xll.ohTrigger(RecalcTrigger,Trigger1M)),NA())</f>
        <v>7.3186865449360559E-3</v>
      </c>
      <c r="K157" s="52">
        <f>IFERROR(_xll.qlIndexFixing(ONIndex1M,I157,TRUE,_xll.ohTrigger(RecalcTrigger,Trigger1M)),NA())</f>
        <v>7.0827692945840681E-3</v>
      </c>
      <c r="L157" s="52">
        <f>IFERROR(_xll.qlIndexFixing(Index3M,H157,TRUE,_xll.ohTrigger(RecalcTrigger,Trigger3M)),NA())</f>
        <v>9.2405548046304714E-3</v>
      </c>
      <c r="M157" s="52">
        <f>IFERROR(_xll.qlIndexFixing(ONIndex3M,I157,TRUE,_xll.ohTrigger(RecalcTrigger,Trigger3M)),NA())</f>
        <v>8.5013898748709238E-3</v>
      </c>
      <c r="N157" s="52">
        <f>IFERROR(_xll.qlIndexFixing(Index6M,$H157,TRUE,_xll.ohTrigger(RecalcTrigger,Trigger6M)),NA())</f>
        <v>1.1382681240396146E-2</v>
      </c>
      <c r="O157" s="52">
        <f>IFERROR(_xll.qlIndexFixing(ONIndex6M,I157,TRUE,_xll.ohTrigger(RecalcTrigger,Trigger6M)),NA())</f>
        <v>9.0426074913541044E-3</v>
      </c>
      <c r="P157" s="52">
        <f>IFERROR(_xll.qlIndexFixing(Index1Y,$H157,TRUE,_xll.ohTrigger(RecalcTrigger,Trigger1Y)),NA())</f>
        <v>1.4094387196522834E-2</v>
      </c>
      <c r="Q157" s="52">
        <f>IFERROR(_xll.qlIndexFixing(ONIndex1Y,I157,TRUE,_xll.ohTrigger(RecalcTrigger,Trigger1Y)),NA())</f>
        <v>1.1591704921531942E-2</v>
      </c>
    </row>
    <row r="158" spans="2:17" x14ac:dyDescent="0.2">
      <c r="B158" s="46" t="s">
        <v>20</v>
      </c>
      <c r="D158" s="49">
        <f>_xll.qlCalendarAdvance(LocalCalendar,$D157,B158,"f",FALSE)</f>
        <v>42579</v>
      </c>
      <c r="E158" s="49">
        <f>_xll.qlInterestRateIndexValueDate(IndexON,D158)</f>
        <v>42579</v>
      </c>
      <c r="F158" s="52">
        <f>IFERROR(_xll.qlIndexFixing(IndexON,D158,TRUE,_xll.ohTrigger(RecalcTrigger,TriggerON)),NA())</f>
        <v>6.2575384652330257E-3</v>
      </c>
      <c r="H158" s="49">
        <f>_xll.qlCalendarAdvance(IborCalendar,$H157,B158,"f",FALSE)</f>
        <v>42580</v>
      </c>
      <c r="I158" s="49">
        <f>_xll.qlInterestRateIndexValueDate(Index1M,$H158)</f>
        <v>42584</v>
      </c>
      <c r="J158" s="52">
        <f>IFERROR(_xll.qlIndexFixing(Index1M,$H158,TRUE,_xll.ohTrigger(RecalcTrigger,Trigger1M)),NA())</f>
        <v>7.3344066069752452E-3</v>
      </c>
      <c r="K158" s="52">
        <f>IFERROR(_xll.qlIndexFixing(ONIndex1M,I158,TRUE,_xll.ohTrigger(RecalcTrigger,Trigger1M)),NA())</f>
        <v>7.0981102676359598E-3</v>
      </c>
      <c r="L158" s="52">
        <f>IFERROR(_xll.qlIndexFixing(Index3M,H158,TRUE,_xll.ohTrigger(RecalcTrigger,Trigger3M)),NA())</f>
        <v>9.2564245616468047E-3</v>
      </c>
      <c r="M158" s="52">
        <f>IFERROR(_xll.qlIndexFixing(ONIndex3M,I158,TRUE,_xll.ohTrigger(RecalcTrigger,Trigger3M)),NA())</f>
        <v>8.5188973814354085E-3</v>
      </c>
      <c r="N158" s="52">
        <f>IFERROR(_xll.qlIndexFixing(Index6M,$H158,TRUE,_xll.ohTrigger(RecalcTrigger,Trigger6M)),NA())</f>
        <v>1.139835962044777E-2</v>
      </c>
      <c r="O158" s="52">
        <f>IFERROR(_xll.qlIndexFixing(ONIndex6M,I158,TRUE,_xll.ohTrigger(RecalcTrigger,Trigger6M)),NA())</f>
        <v>9.0370670307038381E-3</v>
      </c>
      <c r="P158" s="52">
        <f>IFERROR(_xll.qlIndexFixing(Index1Y,$H158,TRUE,_xll.ohTrigger(RecalcTrigger,Trigger1Y)),NA())</f>
        <v>1.4108392773424903E-2</v>
      </c>
      <c r="Q158" s="52">
        <f>IFERROR(_xll.qlIndexFixing(ONIndex1Y,I158,TRUE,_xll.ohTrigger(RecalcTrigger,Trigger1Y)),NA())</f>
        <v>1.1608176983246565E-2</v>
      </c>
    </row>
    <row r="159" spans="2:17" x14ac:dyDescent="0.2">
      <c r="B159" s="46" t="s">
        <v>20</v>
      </c>
      <c r="D159" s="49">
        <f>_xll.qlCalendarAdvance(LocalCalendar,$D158,B159,"f",FALSE)</f>
        <v>42580</v>
      </c>
      <c r="E159" s="49">
        <f>_xll.qlInterestRateIndexValueDate(IndexON,D159)</f>
        <v>42580</v>
      </c>
      <c r="F159" s="52">
        <f>IFERROR(_xll.qlIndexFixing(IndexON,D159,TRUE,_xll.ohTrigger(RecalcTrigger,TriggerON)),NA())</f>
        <v>6.2627114539903772E-3</v>
      </c>
      <c r="H159" s="49">
        <f>_xll.qlCalendarAdvance(IborCalendar,$H158,B159,"f",FALSE)</f>
        <v>42583</v>
      </c>
      <c r="I159" s="49">
        <f>_xll.qlInterestRateIndexValueDate(Index1M,$H159)</f>
        <v>42585</v>
      </c>
      <c r="J159" s="52">
        <f>IFERROR(_xll.qlIndexFixing(Index1M,$H159,TRUE,_xll.ohTrigger(RecalcTrigger,Trigger1M)),NA())</f>
        <v>7.3742414740727551E-3</v>
      </c>
      <c r="K159" s="52">
        <f>IFERROR(_xll.qlIndexFixing(ONIndex1M,I159,TRUE,_xll.ohTrigger(RecalcTrigger,Trigger1M)),NA())</f>
        <v>7.1134758738633508E-3</v>
      </c>
      <c r="L159" s="52">
        <f>IFERROR(_xll.qlIndexFixing(Index3M,H159,TRUE,_xll.ohTrigger(RecalcTrigger,Trigger3M)),NA())</f>
        <v>9.2722827406793475E-3</v>
      </c>
      <c r="M159" s="52">
        <f>IFERROR(_xll.qlIndexFixing(ONIndex3M,I159,TRUE,_xll.ohTrigger(RecalcTrigger,Trigger3M)),NA())</f>
        <v>8.5363411604166828E-3</v>
      </c>
      <c r="N159" s="52">
        <f>IFERROR(_xll.qlIndexFixing(Index6M,$H159,TRUE,_xll.ohTrigger(RecalcTrigger,Trigger6M)),NA())</f>
        <v>1.1414040194781974E-2</v>
      </c>
      <c r="O159" s="52">
        <f>IFERROR(_xll.qlIndexFixing(ONIndex6M,I159,TRUE,_xll.ohTrigger(RecalcTrigger,Trigger6M)),NA())</f>
        <v>9.0341504044832988E-3</v>
      </c>
      <c r="P159" s="52">
        <f>IFERROR(_xll.qlIndexFixing(Index1Y,$H159,TRUE,_xll.ohTrigger(RecalcTrigger,Trigger1Y)),NA())</f>
        <v>1.4122466063343971E-2</v>
      </c>
      <c r="Q159" s="52">
        <f>IFERROR(_xll.qlIndexFixing(ONIndex1Y,I159,TRUE,_xll.ohTrigger(RecalcTrigger,Trigger1Y)),NA())</f>
        <v>1.1624555676528203E-2</v>
      </c>
    </row>
    <row r="160" spans="2:17" x14ac:dyDescent="0.2">
      <c r="B160" s="46" t="s">
        <v>20</v>
      </c>
      <c r="D160" s="49">
        <f>_xll.qlCalendarAdvance(LocalCalendar,$D159,B160,"f",FALSE)</f>
        <v>42583</v>
      </c>
      <c r="E160" s="49">
        <f>_xll.qlInterestRateIndexValueDate(IndexON,D160)</f>
        <v>42583</v>
      </c>
      <c r="F160" s="52">
        <f>IFERROR(_xll.qlIndexFixing(IndexON,D160,TRUE,_xll.ohTrigger(RecalcTrigger,TriggerON)),NA())</f>
        <v>6.2654216054536249E-3</v>
      </c>
      <c r="H160" s="49">
        <f>_xll.qlCalendarAdvance(IborCalendar,$H159,B160,"f",FALSE)</f>
        <v>42584</v>
      </c>
      <c r="I160" s="49">
        <f>_xll.qlInterestRateIndexValueDate(Index1M,$H160)</f>
        <v>42586</v>
      </c>
      <c r="J160" s="52">
        <f>IFERROR(_xll.qlIndexFixing(Index1M,$H160,TRUE,_xll.ohTrigger(RecalcTrigger,Trigger1M)),NA())</f>
        <v>7.381997596228697E-3</v>
      </c>
      <c r="K160" s="52">
        <f>IFERROR(_xll.qlIndexFixing(ONIndex1M,I160,TRUE,_xll.ohTrigger(RecalcTrigger,Trigger1M)),NA())</f>
        <v>7.1288661131063691E-3</v>
      </c>
      <c r="L160" s="52">
        <f>IFERROR(_xll.qlIndexFixing(Index3M,H160,TRUE,_xll.ohTrigger(RecalcTrigger,Trigger3M)),NA())</f>
        <v>9.2881304298350984E-3</v>
      </c>
      <c r="M160" s="52">
        <f>IFERROR(_xll.qlIndexFixing(ONIndex3M,I160,TRUE,_xll.ohTrigger(RecalcTrigger,Trigger3M)),NA())</f>
        <v>8.5537212118147465E-3</v>
      </c>
      <c r="N160" s="52">
        <f>IFERROR(_xll.qlIndexFixing(Index6M,$H160,TRUE,_xll.ohTrigger(RecalcTrigger,Trigger6M)),NA())</f>
        <v>1.1435635254988466E-2</v>
      </c>
      <c r="O160" s="52">
        <f>IFERROR(_xll.qlIndexFixing(ONIndex6M,I160,TRUE,_xll.ohTrigger(RecalcTrigger,Trigger6M)),NA())</f>
        <v>9.0338576126125503E-3</v>
      </c>
      <c r="P160" s="52">
        <f>IFERROR(_xll.qlIndexFixing(Index1Y,$H160,TRUE,_xll.ohTrigger(RecalcTrigger,Trigger1Y)),NA())</f>
        <v>1.4136610184625734E-2</v>
      </c>
      <c r="Q160" s="52">
        <f>IFERROR(_xll.qlIndexFixing(ONIndex1Y,I160,TRUE,_xll.ohTrigger(RecalcTrigger,Trigger1Y)),NA())</f>
        <v>1.1640841001057112E-2</v>
      </c>
    </row>
    <row r="161" spans="2:17" x14ac:dyDescent="0.2">
      <c r="B161" s="46" t="s">
        <v>20</v>
      </c>
      <c r="D161" s="49">
        <f>_xll.qlCalendarAdvance(LocalCalendar,$D160,B161,"f",FALSE)</f>
        <v>42584</v>
      </c>
      <c r="E161" s="49">
        <f>_xll.qlInterestRateIndexValueDate(IndexON,D161)</f>
        <v>42584</v>
      </c>
      <c r="F161" s="52">
        <f>IFERROR(_xll.qlIndexFixing(IndexON,D161,TRUE,_xll.ohTrigger(RecalcTrigger,TriggerON)),NA())</f>
        <v>6.2657086808570739E-3</v>
      </c>
      <c r="H161" s="49">
        <f>_xll.qlCalendarAdvance(IborCalendar,$H160,B161,"f",FALSE)</f>
        <v>42585</v>
      </c>
      <c r="I161" s="49">
        <f>_xll.qlInterestRateIndexValueDate(Index1M,$H161)</f>
        <v>42587</v>
      </c>
      <c r="J161" s="52">
        <f>IFERROR(_xll.qlIndexFixing(Index1M,$H161,TRUE,_xll.ohTrigger(RecalcTrigger,Trigger1M)),NA())</f>
        <v>7.3897616200171989E-3</v>
      </c>
      <c r="K161" s="52">
        <f>IFERROR(_xll.qlIndexFixing(ONIndex1M,I161,TRUE,_xll.ohTrigger(RecalcTrigger,Trigger1M)),NA())</f>
        <v>7.1598710965403711E-3</v>
      </c>
      <c r="L161" s="52">
        <f>IFERROR(_xll.qlIndexFixing(Index3M,H161,TRUE,_xll.ohTrigger(RecalcTrigger,Trigger3M)),NA())</f>
        <v>9.3199749283043015E-3</v>
      </c>
      <c r="M161" s="52">
        <f>IFERROR(_xll.qlIndexFixing(ONIndex3M,I161,TRUE,_xll.ohTrigger(RecalcTrigger,Trigger3M)),NA())</f>
        <v>8.5884737750685503E-3</v>
      </c>
      <c r="N161" s="52">
        <f>IFERROR(_xll.qlIndexFixing(Index6M,$H161,TRUE,_xll.ohTrigger(RecalcTrigger,Trigger6M)),NA())</f>
        <v>1.1448330551872306E-2</v>
      </c>
      <c r="O161" s="52">
        <f>IFERROR(_xll.qlIndexFixing(ONIndex6M,I161,TRUE,_xll.ohTrigger(RecalcTrigger,Trigger6M)),NA())</f>
        <v>9.042245251063008E-3</v>
      </c>
      <c r="P161" s="52">
        <f>IFERROR(_xll.qlIndexFixing(Index1Y,$H161,TRUE,_xll.ohTrigger(RecalcTrigger,Trigger1Y)),NA())</f>
        <v>1.4166711134684731E-2</v>
      </c>
      <c r="Q161" s="52">
        <f>IFERROR(_xll.qlIndexFixing(ONIndex1Y,I161,TRUE,_xll.ohTrigger(RecalcTrigger,Trigger1Y)),NA())</f>
        <v>1.167347892883086E-2</v>
      </c>
    </row>
    <row r="162" spans="2:17" x14ac:dyDescent="0.2">
      <c r="B162" s="46" t="s">
        <v>20</v>
      </c>
      <c r="D162" s="49">
        <f>_xll.qlCalendarAdvance(LocalCalendar,$D161,B162,"f",FALSE)</f>
        <v>42585</v>
      </c>
      <c r="E162" s="49">
        <f>_xll.qlInterestRateIndexValueDate(IndexON,D162)</f>
        <v>42585</v>
      </c>
      <c r="F162" s="52">
        <f>IFERROR(_xll.qlIndexFixing(IndexON,D162,TRUE,_xll.ohTrigger(RecalcTrigger,TriggerON)),NA())</f>
        <v>6.2653222724318169E-3</v>
      </c>
      <c r="H162" s="49">
        <f>_xll.qlCalendarAdvance(IborCalendar,$H161,B162,"f",FALSE)</f>
        <v>42586</v>
      </c>
      <c r="I162" s="49">
        <f>_xll.qlInterestRateIndexValueDate(Index1M,$H162)</f>
        <v>42590</v>
      </c>
      <c r="J162" s="52">
        <f>IFERROR(_xll.qlIndexFixing(Index1M,$H162,TRUE,_xll.ohTrigger(RecalcTrigger,Trigger1M)),NA())</f>
        <v>7.4292450281792672E-3</v>
      </c>
      <c r="K162" s="52">
        <f>IFERROR(_xll.qlIndexFixing(ONIndex1M,I162,TRUE,_xll.ohTrigger(RecalcTrigger,Trigger1M)),NA())</f>
        <v>7.190673401593628E-3</v>
      </c>
      <c r="L162" s="52">
        <f>IFERROR(_xll.qlIndexFixing(Index3M,H162,TRUE,_xll.ohTrigger(RecalcTrigger,Trigger3M)),NA())</f>
        <v>9.3514380504652293E-3</v>
      </c>
      <c r="M162" s="52">
        <f>IFERROR(_xll.qlIndexFixing(ONIndex3M,I162,TRUE,_xll.ohTrigger(RecalcTrigger,Trigger3M)),NA())</f>
        <v>8.6226041416548327E-3</v>
      </c>
      <c r="N162" s="52">
        <f>IFERROR(_xll.qlIndexFixing(Index6M,$H162,TRUE,_xll.ohTrigger(RecalcTrigger,Trigger6M)),NA())</f>
        <v>1.1492676373917647E-2</v>
      </c>
      <c r="O162" s="52">
        <f>IFERROR(_xll.qlIndexFixing(ONIndex6M,I162,TRUE,_xll.ohTrigger(RecalcTrigger,Trigger6M)),NA())</f>
        <v>9.0589247892669533E-3</v>
      </c>
      <c r="P162" s="52">
        <f>IFERROR(_xll.qlIndexFixing(Index1Y,$H162,TRUE,_xll.ohTrigger(RecalcTrigger,Trigger1Y)),NA())</f>
        <v>1.4193957357025468E-2</v>
      </c>
      <c r="Q162" s="52">
        <f>IFERROR(_xll.qlIndexFixing(ONIndex1Y,I162,TRUE,_xll.ohTrigger(RecalcTrigger,Trigger1Y)),NA())</f>
        <v>1.1705048613004365E-2</v>
      </c>
    </row>
    <row r="163" spans="2:17" x14ac:dyDescent="0.2">
      <c r="B163" s="46" t="s">
        <v>20</v>
      </c>
      <c r="D163" s="49">
        <f>_xll.qlCalendarAdvance(LocalCalendar,$D162,B163,"f",FALSE)</f>
        <v>42586</v>
      </c>
      <c r="E163" s="49">
        <f>_xll.qlInterestRateIndexValueDate(IndexON,D163)</f>
        <v>42586</v>
      </c>
      <c r="F163" s="52">
        <f>IFERROR(_xll.qlIndexFixing(IndexON,D163,TRUE,_xll.ohTrigger(RecalcTrigger,TriggerON)),NA())</f>
        <v>6.2642623801778541E-3</v>
      </c>
      <c r="H163" s="49">
        <f>_xll.qlCalendarAdvance(IborCalendar,$H162,B163,"f",FALSE)</f>
        <v>42587</v>
      </c>
      <c r="I163" s="49">
        <f>_xll.qlInterestRateIndexValueDate(Index1M,$H163)</f>
        <v>42591</v>
      </c>
      <c r="J163" s="52">
        <f>IFERROR(_xll.qlIndexFixing(Index1M,$H163,TRUE,_xll.ohTrigger(RecalcTrigger,Trigger1M)),NA())</f>
        <v>7.4451377741501269E-3</v>
      </c>
      <c r="K163" s="52">
        <f>IFERROR(_xll.qlIndexFixing(ONIndex1M,I163,TRUE,_xll.ohTrigger(RecalcTrigger,Trigger1M)),NA())</f>
        <v>7.2061868065542711E-3</v>
      </c>
      <c r="L163" s="52">
        <f>IFERROR(_xll.qlIndexFixing(Index3M,H163,TRUE,_xll.ohTrigger(RecalcTrigger,Trigger3M)),NA())</f>
        <v>9.3672496124684052E-3</v>
      </c>
      <c r="M163" s="52">
        <f>IFERROR(_xll.qlIndexFixing(ONIndex3M,I163,TRUE,_xll.ohTrigger(RecalcTrigger,Trigger3M)),NA())</f>
        <v>8.639665555136844E-3</v>
      </c>
      <c r="N163" s="52">
        <f>IFERROR(_xll.qlIndexFixing(Index6M,$H163,TRUE,_xll.ohTrigger(RecalcTrigger,Trigger6M)),NA())</f>
        <v>1.1508490352448237E-2</v>
      </c>
      <c r="O163" s="52">
        <f>IFERROR(_xll.qlIndexFixing(ONIndex6M,I163,TRUE,_xll.ohTrigger(RecalcTrigger,Trigger6M)),NA())</f>
        <v>9.0717511701843279E-3</v>
      </c>
      <c r="P163" s="52">
        <f>IFERROR(_xll.qlIndexFixing(Index1Y,$H163,TRUE,_xll.ohTrigger(RecalcTrigger,Trigger1Y)),NA())</f>
        <v>1.4208502417068872E-2</v>
      </c>
      <c r="Q163" s="52">
        <f>IFERROR(_xll.qlIndexFixing(ONIndex1Y,I163,TRUE,_xll.ohTrigger(RecalcTrigger,Trigger1Y)),NA())</f>
        <v>1.1720867094329179E-2</v>
      </c>
    </row>
    <row r="164" spans="2:17" x14ac:dyDescent="0.2">
      <c r="B164" s="46" t="s">
        <v>20</v>
      </c>
      <c r="D164" s="49">
        <f>_xll.qlCalendarAdvance(LocalCalendar,$D163,B164,"f",FALSE)</f>
        <v>42587</v>
      </c>
      <c r="E164" s="49">
        <f>_xll.qlInterestRateIndexValueDate(IndexON,D164)</f>
        <v>42587</v>
      </c>
      <c r="F164" s="52">
        <f>IFERROR(_xll.qlIndexFixing(IndexON,D164,TRUE,_xll.ohTrigger(RecalcTrigger,TriggerON)),NA())</f>
        <v>6.2600065009821293E-3</v>
      </c>
      <c r="H164" s="49">
        <f>_xll.qlCalendarAdvance(IborCalendar,$H163,B164,"f",FALSE)</f>
        <v>42590</v>
      </c>
      <c r="I164" s="49">
        <f>_xll.qlInterestRateIndexValueDate(Index1M,$H164)</f>
        <v>42592</v>
      </c>
      <c r="J164" s="52">
        <f>IFERROR(_xll.qlIndexFixing(Index1M,$H164,TRUE,_xll.ohTrigger(RecalcTrigger,Trigger1M)),NA())</f>
        <v>7.4772839972358056E-3</v>
      </c>
      <c r="K164" s="52">
        <f>IFERROR(_xll.qlIndexFixing(ONIndex1M,I164,TRUE,_xll.ohTrigger(RecalcTrigger,Trigger1M)),NA())</f>
        <v>7.2217248446104776E-3</v>
      </c>
      <c r="L164" s="52">
        <f>IFERROR(_xll.qlIndexFixing(Index3M,H164,TRUE,_xll.ohTrigger(RecalcTrigger,Trigger3M)),NA())</f>
        <v>9.3830572136103779E-3</v>
      </c>
      <c r="M164" s="52">
        <f>IFERROR(_xll.qlIndexFixing(ONIndex3M,I164,TRUE,_xll.ohTrigger(RecalcTrigger,Trigger3M)),NA())</f>
        <v>8.6566632409557087E-3</v>
      </c>
      <c r="N164" s="52">
        <f>IFERROR(_xll.qlIndexFixing(Index6M,$H164,TRUE,_xll.ohTrigger(RecalcTrigger,Trigger6M)),NA())</f>
        <v>1.152434660647845E-2</v>
      </c>
      <c r="O164" s="52">
        <f>IFERROR(_xll.qlIndexFixing(ONIndex6M,I164,TRUE,_xll.ohTrigger(RecalcTrigger,Trigger6M)),NA())</f>
        <v>9.0872013861709178E-3</v>
      </c>
      <c r="P164" s="52">
        <f>IFERROR(_xll.qlIndexFixing(Index1Y,$H164,TRUE,_xll.ohTrigger(RecalcTrigger,Trigger1Y)),NA())</f>
        <v>1.4223137022639654E-2</v>
      </c>
      <c r="Q164" s="52">
        <f>IFERROR(_xll.qlIndexFixing(ONIndex1Y,I164,TRUE,_xll.ohTrigger(RecalcTrigger,Trigger1Y)),NA())</f>
        <v>1.17365922069812E-2</v>
      </c>
    </row>
    <row r="165" spans="2:17" x14ac:dyDescent="0.2">
      <c r="B165" s="46" t="s">
        <v>20</v>
      </c>
      <c r="D165" s="49">
        <f>_xll.qlCalendarAdvance(LocalCalendar,$D164,B165,"f",FALSE)</f>
        <v>42590</v>
      </c>
      <c r="E165" s="49">
        <f>_xll.qlInterestRateIndexValueDate(IndexON,D165)</f>
        <v>42590</v>
      </c>
      <c r="F165" s="52">
        <f>IFERROR(_xll.qlIndexFixing(IndexON,D165,TRUE,_xll.ohTrigger(RecalcTrigger,TriggerON)),NA())</f>
        <v>6.2532879727150714E-3</v>
      </c>
      <c r="H165" s="49">
        <f>_xll.qlCalendarAdvance(IborCalendar,$H164,B165,"f",FALSE)</f>
        <v>42591</v>
      </c>
      <c r="I165" s="49">
        <f>_xll.qlInterestRateIndexValueDate(Index1M,$H165)</f>
        <v>42593</v>
      </c>
      <c r="J165" s="52">
        <f>IFERROR(_xll.qlIndexFixing(Index1M,$H165,TRUE,_xll.ohTrigger(RecalcTrigger,Trigger1M)),NA())</f>
        <v>7.4851200666511963E-3</v>
      </c>
      <c r="K165" s="52">
        <f>IFERROR(_xll.qlIndexFixing(ONIndex1M,I165,TRUE,_xll.ohTrigger(RecalcTrigger,Trigger1M)),NA())</f>
        <v>7.2372875158421834E-3</v>
      </c>
      <c r="L165" s="52">
        <f>IFERROR(_xll.qlIndexFixing(Index3M,H165,TRUE,_xll.ohTrigger(RecalcTrigger,Trigger3M)),NA())</f>
        <v>9.4230708013452839E-3</v>
      </c>
      <c r="M165" s="52">
        <f>IFERROR(_xll.qlIndexFixing(ONIndex3M,I165,TRUE,_xll.ohTrigger(RecalcTrigger,Trigger3M)),NA())</f>
        <v>8.673597199191363E-3</v>
      </c>
      <c r="N165" s="52">
        <f>IFERROR(_xll.qlIndexFixing(Index6M,$H165,TRUE,_xll.ohTrigger(RecalcTrigger,Trigger6M)),NA())</f>
        <v>1.1546392206084582E-2</v>
      </c>
      <c r="O165" s="52">
        <f>IFERROR(_xll.qlIndexFixing(ONIndex6M,I165,TRUE,_xll.ohTrigger(RecalcTrigger,Trigger6M)),NA())</f>
        <v>9.1052754377862755E-3</v>
      </c>
      <c r="P165" s="52">
        <f>IFERROR(_xll.qlIndexFixing(Index1Y,$H165,TRUE,_xll.ohTrigger(RecalcTrigger,Trigger1Y)),NA())</f>
        <v>1.423786429347023E-2</v>
      </c>
      <c r="Q165" s="52">
        <f>IFERROR(_xll.qlIndexFixing(ONIndex1Y,I165,TRUE,_xll.ohTrigger(RecalcTrigger,Trigger1Y)),NA())</f>
        <v>1.1752223950880492E-2</v>
      </c>
    </row>
    <row r="166" spans="2:17" x14ac:dyDescent="0.2">
      <c r="B166" s="46" t="s">
        <v>20</v>
      </c>
      <c r="D166" s="49">
        <f>_xll.qlCalendarAdvance(LocalCalendar,$D165,B166,"f",FALSE)</f>
        <v>42591</v>
      </c>
      <c r="E166" s="49">
        <f>_xll.qlInterestRateIndexValueDate(IndexON,D166)</f>
        <v>42591</v>
      </c>
      <c r="F166" s="52">
        <f>IFERROR(_xll.qlIndexFixing(IndexON,D166,TRUE,_xll.ohTrigger(RecalcTrigger,TriggerON)),NA())</f>
        <v>6.248860661317579E-3</v>
      </c>
      <c r="H166" s="49">
        <f>_xll.qlCalendarAdvance(IborCalendar,$H165,B166,"f",FALSE)</f>
        <v>42592</v>
      </c>
      <c r="I166" s="49">
        <f>_xll.qlInterestRateIndexValueDate(Index1M,$H166)</f>
        <v>42594</v>
      </c>
      <c r="J166" s="52">
        <f>IFERROR(_xll.qlIndexFixing(Index1M,$H166,TRUE,_xll.ohTrigger(RecalcTrigger,Trigger1M)),NA())</f>
        <v>7.4929640296892489E-3</v>
      </c>
      <c r="K166" s="52">
        <f>IFERROR(_xll.qlIndexFixing(ONIndex1M,I166,TRUE,_xll.ohTrigger(RecalcTrigger,Trigger1M)),NA())</f>
        <v>7.2686417223533084E-3</v>
      </c>
      <c r="L166" s="52">
        <f>IFERROR(_xll.qlIndexFixing(Index3M,H166,TRUE,_xll.ohTrigger(RecalcTrigger,Trigger3M)),NA())</f>
        <v>9.4308167050358091E-3</v>
      </c>
      <c r="M166" s="52">
        <f>IFERROR(_xll.qlIndexFixing(ONIndex3M,I166,TRUE,_xll.ohTrigger(RecalcTrigger,Trigger3M)),NA())</f>
        <v>8.707463292347839E-3</v>
      </c>
      <c r="N166" s="52">
        <f>IFERROR(_xll.qlIndexFixing(Index6M,$H166,TRUE,_xll.ohTrigger(RecalcTrigger,Trigger6M)),NA())</f>
        <v>1.1559295069177213E-2</v>
      </c>
      <c r="O166" s="52">
        <f>IFERROR(_xll.qlIndexFixing(ONIndex6M,I166,TRUE,_xll.ohTrigger(RecalcTrigger,Trigger6M)),NA())</f>
        <v>9.1504022338728674E-3</v>
      </c>
      <c r="P166" s="52">
        <f>IFERROR(_xll.qlIndexFixing(Index1Y,$H166,TRUE,_xll.ohTrigger(RecalcTrigger,Trigger1Y)),NA())</f>
        <v>1.4269900697116342E-2</v>
      </c>
      <c r="Q166" s="52">
        <f>IFERROR(_xll.qlIndexFixing(ONIndex1Y,I166,TRUE,_xll.ohTrigger(RecalcTrigger,Trigger1Y)),NA())</f>
        <v>1.17835618893114E-2</v>
      </c>
    </row>
    <row r="167" spans="2:17" x14ac:dyDescent="0.2">
      <c r="B167" s="46" t="s">
        <v>20</v>
      </c>
      <c r="D167" s="49">
        <f>_xll.qlCalendarAdvance(LocalCalendar,$D166,B167,"f",FALSE)</f>
        <v>42592</v>
      </c>
      <c r="E167" s="49">
        <f>_xll.qlInterestRateIndexValueDate(IndexON,D167)</f>
        <v>42592</v>
      </c>
      <c r="F167" s="52">
        <f>IFERROR(_xll.qlIndexFixing(IndexON,D167,TRUE,_xll.ohTrigger(RecalcTrigger,TriggerON)),NA())</f>
        <v>6.2437598661713167E-3</v>
      </c>
      <c r="H167" s="49">
        <f>_xll.qlCalendarAdvance(IborCalendar,$H166,B167,"f",FALSE)</f>
        <v>42593</v>
      </c>
      <c r="I167" s="49">
        <f>_xll.qlInterestRateIndexValueDate(Index1M,$H167)</f>
        <v>42597</v>
      </c>
      <c r="J167" s="52">
        <f>IFERROR(_xll.qlIndexFixing(Index1M,$H167,TRUE,_xll.ohTrigger(RecalcTrigger,Trigger1M)),NA())</f>
        <v>7.5410123137993838E-3</v>
      </c>
      <c r="K167" s="52">
        <f>IFERROR(_xll.qlIndexFixing(ONIndex1M,I167,TRUE,_xll.ohTrigger(RecalcTrigger,Trigger1M)),NA())</f>
        <v>7.2997845322042565E-3</v>
      </c>
      <c r="L167" s="52">
        <f>IFERROR(_xll.qlIndexFixing(Index3M,H167,TRUE,_xll.ohTrigger(RecalcTrigger,Trigger3M)),NA())</f>
        <v>9.4620738950717872E-3</v>
      </c>
      <c r="M167" s="52">
        <f>IFERROR(_xll.qlIndexFixing(ONIndex3M,I167,TRUE,_xll.ohTrigger(RecalcTrigger,Trigger3M)),NA())</f>
        <v>8.7406957556623865E-3</v>
      </c>
      <c r="N167" s="52">
        <f>IFERROR(_xll.qlIndexFixing(Index6M,$H167,TRUE,_xll.ohTrigger(RecalcTrigger,Trigger6M)),NA())</f>
        <v>1.1604462447743033E-2</v>
      </c>
      <c r="O167" s="52">
        <f>IFERROR(_xll.qlIndexFixing(ONIndex6M,I167,TRUE,_xll.ohTrigger(RecalcTrigger,Trigger6M)),NA())</f>
        <v>9.2038100078095653E-3</v>
      </c>
      <c r="P167" s="52">
        <f>IFERROR(_xll.qlIndexFixing(Index1Y,$H167,TRUE,_xll.ohTrigger(RecalcTrigger,Trigger1Y)),NA())</f>
        <v>1.4297762431398423E-2</v>
      </c>
      <c r="Q167" s="52">
        <f>IFERROR(_xll.qlIndexFixing(ONIndex1Y,I167,TRUE,_xll.ohTrigger(RecalcTrigger,Trigger1Y)),NA())</f>
        <v>1.1813817239350044E-2</v>
      </c>
    </row>
    <row r="168" spans="2:17" x14ac:dyDescent="0.2">
      <c r="B168" s="46" t="s">
        <v>20</v>
      </c>
      <c r="D168" s="49">
        <f>_xll.qlCalendarAdvance(LocalCalendar,$D167,B168,"f",FALSE)</f>
        <v>42593</v>
      </c>
      <c r="E168" s="49">
        <f>_xll.qlInterestRateIndexValueDate(IndexON,D168)</f>
        <v>42593</v>
      </c>
      <c r="F168" s="52">
        <f>IFERROR(_xll.qlIndexFixing(IndexON,D168,TRUE,_xll.ohTrigger(RecalcTrigger,TriggerON)),NA())</f>
        <v>6.2379855872762846E-3</v>
      </c>
      <c r="H168" s="49">
        <f>_xll.qlCalendarAdvance(IborCalendar,$H167,B168,"f",FALSE)</f>
        <v>42594</v>
      </c>
      <c r="I168" s="49">
        <f>_xll.qlInterestRateIndexValueDate(Index1M,$H168)</f>
        <v>42598</v>
      </c>
      <c r="J168" s="52">
        <f>IFERROR(_xll.qlIndexFixing(Index1M,$H168,TRUE,_xll.ohTrigger(RecalcTrigger,Trigger1M)),NA())</f>
        <v>7.5570777486605274E-3</v>
      </c>
      <c r="K168" s="52">
        <f>IFERROR(_xll.qlIndexFixing(ONIndex1M,I168,TRUE,_xll.ohTrigger(RecalcTrigger,Trigger1M)),NA())</f>
        <v>7.3154703691535872E-3</v>
      </c>
      <c r="L168" s="52">
        <f>IFERROR(_xll.qlIndexFixing(Index3M,H168,TRUE,_xll.ohTrigger(RecalcTrigger,Trigger3M)),NA())</f>
        <v>9.4778805844969692E-3</v>
      </c>
      <c r="M168" s="52">
        <f>IFERROR(_xll.qlIndexFixing(ONIndex3M,I168,TRUE,_xll.ohTrigger(RecalcTrigger,Trigger3M)),NA())</f>
        <v>8.7573110757421802E-3</v>
      </c>
      <c r="N168" s="52">
        <f>IFERROR(_xll.qlIndexFixing(Index6M,$H168,TRUE,_xll.ohTrigger(RecalcTrigger,Trigger6M)),NA())</f>
        <v>1.1620692620616092E-2</v>
      </c>
      <c r="O168" s="52">
        <f>IFERROR(_xll.qlIndexFixing(ONIndex6M,I168,TRUE,_xll.ohTrigger(RecalcTrigger,Trigger6M)),NA())</f>
        <v>9.2350032439636465E-3</v>
      </c>
      <c r="P168" s="52">
        <f>IFERROR(_xll.qlIndexFixing(Index1Y,$H168,TRUE,_xll.ohTrigger(RecalcTrigger,Trigger1Y)),NA())</f>
        <v>1.4312999831917845E-2</v>
      </c>
      <c r="Q168" s="52">
        <f>IFERROR(_xll.qlIndexFixing(ONIndex1Y,I168,TRUE,_xll.ohTrigger(RecalcTrigger,Trigger1Y)),NA())</f>
        <v>1.1828982139565625E-2</v>
      </c>
    </row>
    <row r="169" spans="2:17" x14ac:dyDescent="0.2">
      <c r="B169" s="46" t="s">
        <v>20</v>
      </c>
      <c r="D169" s="49">
        <f>_xll.qlCalendarAdvance(LocalCalendar,$D168,B169,"f",FALSE)</f>
        <v>42594</v>
      </c>
      <c r="E169" s="49">
        <f>_xll.qlInterestRateIndexValueDate(IndexON,D169)</f>
        <v>42594</v>
      </c>
      <c r="F169" s="52">
        <f>IFERROR(_xll.qlIndexFixing(IndexON,D169,TRUE,_xll.ohTrigger(RecalcTrigger,TriggerON)),NA())</f>
        <v>6.2242996971484388E-3</v>
      </c>
      <c r="H169" s="49">
        <f>_xll.qlCalendarAdvance(IborCalendar,$H168,B169,"f",FALSE)</f>
        <v>42597</v>
      </c>
      <c r="I169" s="49">
        <f>_xll.qlInterestRateIndexValueDate(Index1M,$H169)</f>
        <v>42599</v>
      </c>
      <c r="J169" s="52">
        <f>IFERROR(_xll.qlIndexFixing(Index1M,$H169,TRUE,_xll.ohTrigger(RecalcTrigger,Trigger1M)),NA())</f>
        <v>7.5895740508209871E-3</v>
      </c>
      <c r="K169" s="52">
        <f>IFERROR(_xll.qlIndexFixing(ONIndex1M,I169,TRUE,_xll.ohTrigger(RecalcTrigger,Trigger1M)),NA())</f>
        <v>7.3311808392784172E-3</v>
      </c>
      <c r="L169" s="52">
        <f>IFERROR(_xll.qlIndexFixing(Index3M,H169,TRUE,_xll.ohTrigger(RecalcTrigger,Trigger3M)),NA())</f>
        <v>9.493690931041977E-3</v>
      </c>
      <c r="M169" s="52">
        <f>IFERROR(_xll.qlIndexFixing(ONIndex3M,I169,TRUE,_xll.ohTrigger(RecalcTrigger,Trigger3M)),NA())</f>
        <v>8.7738626679989551E-3</v>
      </c>
      <c r="N169" s="52">
        <f>IFERROR(_xll.qlIndexFixing(Index6M,$H169,TRUE,_xll.ohTrigger(RecalcTrigger,Trigger6M)),NA())</f>
        <v>1.16370051594015E-2</v>
      </c>
      <c r="O169" s="52">
        <f>IFERROR(_xll.qlIndexFixing(ONIndex6M,I169,TRUE,_xll.ohTrigger(RecalcTrigger,Trigger6M)),NA())</f>
        <v>9.2688203188640017E-3</v>
      </c>
      <c r="P169" s="52">
        <f>IFERROR(_xll.qlIndexFixing(Index1Y,$H169,TRUE,_xll.ohTrigger(RecalcTrigger,Trigger1Y)),NA())</f>
        <v>1.4328348620578281E-2</v>
      </c>
      <c r="Q169" s="52">
        <f>IFERROR(_xll.qlIndexFixing(ONIndex1Y,I169,TRUE,_xll.ohTrigger(RecalcTrigger,Trigger1Y)),NA())</f>
        <v>1.1844053671028476E-2</v>
      </c>
    </row>
    <row r="170" spans="2:17" x14ac:dyDescent="0.2">
      <c r="B170" s="46" t="s">
        <v>20</v>
      </c>
      <c r="D170" s="49">
        <f>_xll.qlCalendarAdvance(LocalCalendar,$D169,B170,"f",FALSE)</f>
        <v>42597</v>
      </c>
      <c r="E170" s="49">
        <f>_xll.qlInterestRateIndexValueDate(IndexON,D170)</f>
        <v>42597</v>
      </c>
      <c r="F170" s="52">
        <f>IFERROR(_xll.qlIndexFixing(IndexON,D170,TRUE,_xll.ohTrigger(RecalcTrigger,TriggerON)),NA())</f>
        <v>6.2081536350877542E-3</v>
      </c>
      <c r="H170" s="49">
        <f>_xll.qlCalendarAdvance(IborCalendar,$H169,B170,"f",FALSE)</f>
        <v>42598</v>
      </c>
      <c r="I170" s="49">
        <f>_xll.qlInterestRateIndexValueDate(Index1M,$H170)</f>
        <v>42600</v>
      </c>
      <c r="J170" s="52">
        <f>IFERROR(_xll.qlIndexFixing(Index1M,$H170,TRUE,_xll.ohTrigger(RecalcTrigger,Trigger1M)),NA())</f>
        <v>7.5974941203385549E-3</v>
      </c>
      <c r="K170" s="52">
        <f>IFERROR(_xll.qlIndexFixing(ONIndex1M,I170,TRUE,_xll.ohTrigger(RecalcTrigger,Trigger1M)),NA())</f>
        <v>7.3469159425787467E-3</v>
      </c>
      <c r="L170" s="52">
        <f>IFERROR(_xll.qlIndexFixing(Index3M,H170,TRUE,_xll.ohTrigger(RecalcTrigger,Trigger3M)),NA())</f>
        <v>9.5095060230614339E-3</v>
      </c>
      <c r="M170" s="52">
        <f>IFERROR(_xll.qlIndexFixing(ONIndex3M,I170,TRUE,_xll.ohTrigger(RecalcTrigger,Trigger3M)),NA())</f>
        <v>8.7903505325925835E-3</v>
      </c>
      <c r="N170" s="52">
        <f>IFERROR(_xll.qlIndexFixing(Index6M,$H170,TRUE,_xll.ohTrigger(RecalcTrigger,Trigger6M)),NA())</f>
        <v>1.1666265472131019E-2</v>
      </c>
      <c r="O170" s="52">
        <f>IFERROR(_xll.qlIndexFixing(ONIndex6M,I170,TRUE,_xll.ohTrigger(RecalcTrigger,Trigger6M)),NA())</f>
        <v>9.3052612333099916E-3</v>
      </c>
      <c r="P170" s="52">
        <f>IFERROR(_xll.qlIndexFixing(Index1Y,$H170,TRUE,_xll.ohTrigger(RecalcTrigger,Trigger1Y)),NA())</f>
        <v>1.4343811918636845E-2</v>
      </c>
      <c r="Q170" s="52">
        <f>IFERROR(_xll.qlIndexFixing(ONIndex1Y,I170,TRUE,_xll.ohTrigger(RecalcTrigger,Trigger1Y)),NA())</f>
        <v>1.1859031833658662E-2</v>
      </c>
    </row>
    <row r="171" spans="2:17" x14ac:dyDescent="0.2">
      <c r="B171" s="46" t="s">
        <v>20</v>
      </c>
      <c r="D171" s="49">
        <f>_xll.qlCalendarAdvance(LocalCalendar,$D170,B171,"f",FALSE)</f>
        <v>42598</v>
      </c>
      <c r="E171" s="49">
        <f>_xll.qlInterestRateIndexValueDate(IndexON,D171)</f>
        <v>42598</v>
      </c>
      <c r="F171" s="52">
        <f>IFERROR(_xll.qlIndexFixing(IndexON,D171,TRUE,_xll.ohTrigger(RecalcTrigger,TriggerON)),NA())</f>
        <v>6.1990119380883613E-3</v>
      </c>
      <c r="H171" s="49">
        <f>_xll.qlCalendarAdvance(IborCalendar,$H170,B171,"f",FALSE)</f>
        <v>42599</v>
      </c>
      <c r="I171" s="49">
        <f>_xll.qlInterestRateIndexValueDate(Index1M,$H171)</f>
        <v>42601</v>
      </c>
      <c r="J171" s="52">
        <f>IFERROR(_xll.qlIndexFixing(Index1M,$H171,TRUE,_xll.ohTrigger(RecalcTrigger,Trigger1M)),NA())</f>
        <v>7.6054220751509494E-3</v>
      </c>
      <c r="K171" s="52">
        <f>IFERROR(_xll.qlIndexFixing(ONIndex1M,I171,TRUE,_xll.ohTrigger(RecalcTrigger,Trigger1M)),NA())</f>
        <v>7.3786194877545341E-3</v>
      </c>
      <c r="L171" s="52">
        <f>IFERROR(_xll.qlIndexFixing(Index3M,H171,TRUE,_xll.ohTrigger(RecalcTrigger,Trigger3M)),NA())</f>
        <v>9.5416630289129577E-3</v>
      </c>
      <c r="M171" s="52">
        <f>IFERROR(_xll.qlIndexFixing(ONIndex3M,I171,TRUE,_xll.ohTrigger(RecalcTrigger,Trigger3M)),NA())</f>
        <v>8.8233300803253201E-3</v>
      </c>
      <c r="N171" s="52">
        <f>IFERROR(_xll.qlIndexFixing(Index6M,$H171,TRUE,_xll.ohTrigger(RecalcTrigger,Trigger6M)),NA())</f>
        <v>1.1678657173985679E-2</v>
      </c>
      <c r="O171" s="52">
        <f>IFERROR(_xll.qlIndexFixing(ONIndex6M,I171,TRUE,_xll.ohTrigger(RecalcTrigger,Trigger6M)),NA())</f>
        <v>9.387133958362881E-3</v>
      </c>
      <c r="P171" s="52">
        <f>IFERROR(_xll.qlIndexFixing(Index1Y,$H171,TRUE,_xll.ohTrigger(RecalcTrigger,Trigger1Y)),NA())</f>
        <v>1.4378189561888556E-2</v>
      </c>
      <c r="Q171" s="52">
        <f>IFERROR(_xll.qlIndexFixing(ONIndex1Y,I171,TRUE,_xll.ohTrigger(RecalcTrigger,Trigger1Y)),NA())</f>
        <v>1.1889069546695552E-2</v>
      </c>
    </row>
    <row r="172" spans="2:17" x14ac:dyDescent="0.2">
      <c r="B172" s="46" t="s">
        <v>20</v>
      </c>
      <c r="D172" s="49">
        <f>_xll.qlCalendarAdvance(LocalCalendar,$D171,B172,"f",FALSE)</f>
        <v>42599</v>
      </c>
      <c r="E172" s="49">
        <f>_xll.qlInterestRateIndexValueDate(IndexON,D172)</f>
        <v>42599</v>
      </c>
      <c r="F172" s="52">
        <f>IFERROR(_xll.qlIndexFixing(IndexON,D172,TRUE,_xll.ohTrigger(RecalcTrigger,TriggerON)),NA())</f>
        <v>6.1891967576599427E-3</v>
      </c>
      <c r="H172" s="49">
        <f>_xll.qlCalendarAdvance(IborCalendar,$H171,B172,"f",FALSE)</f>
        <v>42600</v>
      </c>
      <c r="I172" s="49">
        <f>_xll.qlInterestRateIndexValueDate(Index1M,$H172)</f>
        <v>42604</v>
      </c>
      <c r="J172" s="52">
        <f>IFERROR(_xll.qlIndexFixing(Index1M,$H172,TRUE,_xll.ohTrigger(RecalcTrigger,Trigger1M)),NA())</f>
        <v>7.6539883102077324E-3</v>
      </c>
      <c r="K172" s="52">
        <f>IFERROR(_xll.qlIndexFixing(ONIndex1M,I172,TRUE,_xll.ohTrigger(RecalcTrigger,Trigger1M)),NA())</f>
        <v>7.4101026874551224E-3</v>
      </c>
      <c r="L172" s="52">
        <f>IFERROR(_xll.qlIndexFixing(Index3M,H172,TRUE,_xll.ohTrigger(RecalcTrigger,Trigger3M)),NA())</f>
        <v>9.5728356135557514E-3</v>
      </c>
      <c r="M172" s="52">
        <f>IFERROR(_xll.qlIndexFixing(ONIndex3M,I172,TRUE,_xll.ohTrigger(RecalcTrigger,Trigger3M)),NA())</f>
        <v>8.8556647140958233E-3</v>
      </c>
      <c r="N172" s="52">
        <f>IFERROR(_xll.qlIndexFixing(Index6M,$H172,TRUE,_xll.ohTrigger(RecalcTrigger,Trigger6M)),NA())</f>
        <v>1.1719999998196893E-2</v>
      </c>
      <c r="O172" s="52">
        <f>IFERROR(_xll.qlIndexFixing(ONIndex6M,I172,TRUE,_xll.ohTrigger(RecalcTrigger,Trigger6M)),NA())</f>
        <v>9.4769058943544593E-3</v>
      </c>
      <c r="P172" s="52">
        <f>IFERROR(_xll.qlIndexFixing(Index1Y,$H172,TRUE,_xll.ohTrigger(RecalcTrigger,Trigger1Y)),NA())</f>
        <v>1.4406872638180366E-2</v>
      </c>
      <c r="Q172" s="52">
        <f>IFERROR(_xll.qlIndexFixing(ONIndex1Y,I172,TRUE,_xll.ohTrigger(RecalcTrigger,Trigger1Y)),NA())</f>
        <v>1.1918010796252432E-2</v>
      </c>
    </row>
    <row r="173" spans="2:17" x14ac:dyDescent="0.2">
      <c r="B173" s="46" t="s">
        <v>20</v>
      </c>
      <c r="D173" s="49">
        <f>_xll.qlCalendarAdvance(LocalCalendar,$D172,B173,"f",FALSE)</f>
        <v>42600</v>
      </c>
      <c r="E173" s="49">
        <f>_xll.qlInterestRateIndexValueDate(IndexON,D173)</f>
        <v>42600</v>
      </c>
      <c r="F173" s="52">
        <f>IFERROR(_xll.qlIndexFixing(IndexON,D173,TRUE,_xll.ohTrigger(RecalcTrigger,TriggerON)),NA())</f>
        <v>6.1787080937225625E-3</v>
      </c>
      <c r="H173" s="49">
        <f>_xll.qlCalendarAdvance(IborCalendar,$H172,B173,"f",FALSE)</f>
        <v>42601</v>
      </c>
      <c r="I173" s="49">
        <f>_xll.qlInterestRateIndexValueDate(Index1M,$H173)</f>
        <v>42605</v>
      </c>
      <c r="J173" s="52">
        <f>IFERROR(_xll.qlIndexFixing(Index1M,$H173,TRUE,_xll.ohTrigger(RecalcTrigger,Trigger1M)),NA())</f>
        <v>7.6702255538502722E-3</v>
      </c>
      <c r="K173" s="52">
        <f>IFERROR(_xll.qlIndexFixing(ONIndex1M,I173,TRUE,_xll.ohTrigger(RecalcTrigger,Trigger1M)),NA())</f>
        <v>7.4259609566329488E-3</v>
      </c>
      <c r="L173" s="52">
        <f>IFERROR(_xll.qlIndexFixing(Index3M,H173,TRUE,_xll.ohTrigger(RecalcTrigger,Trigger3M)),NA())</f>
        <v>9.5886907588585077E-3</v>
      </c>
      <c r="M173" s="52">
        <f>IFERROR(_xll.qlIndexFixing(ONIndex3M,I173,TRUE,_xll.ohTrigger(RecalcTrigger,Trigger3M)),NA())</f>
        <v>8.8718339401339108E-3</v>
      </c>
      <c r="N173" s="52">
        <f>IFERROR(_xll.qlIndexFixing(Index6M,$H173,TRUE,_xll.ohTrigger(RecalcTrigger,Trigger6M)),NA())</f>
        <v>1.173690216840903E-2</v>
      </c>
      <c r="O173" s="52">
        <f>IFERROR(_xll.qlIndexFixing(ONIndex6M,I173,TRUE,_xll.ohTrigger(RecalcTrigger,Trigger6M)),NA())</f>
        <v>9.5243215713392004E-3</v>
      </c>
      <c r="P173" s="52">
        <f>IFERROR(_xll.qlIndexFixing(Index1Y,$H173,TRUE,_xll.ohTrigger(RecalcTrigger,Trigger1Y)),NA())</f>
        <v>1.4422955310319063E-2</v>
      </c>
      <c r="Q173" s="52">
        <f>IFERROR(_xll.qlIndexFixing(ONIndex1Y,I173,TRUE,_xll.ohTrigger(RecalcTrigger,Trigger1Y)),NA())</f>
        <v>1.1932522114799227E-2</v>
      </c>
    </row>
    <row r="174" spans="2:17" x14ac:dyDescent="0.2">
      <c r="B174" s="46" t="s">
        <v>20</v>
      </c>
      <c r="D174" s="49">
        <f>_xll.qlCalendarAdvance(LocalCalendar,$D173,B174,"f",FALSE)</f>
        <v>42601</v>
      </c>
      <c r="E174" s="49">
        <f>_xll.qlInterestRateIndexValueDate(IndexON,D174)</f>
        <v>42601</v>
      </c>
      <c r="F174" s="52">
        <f>IFERROR(_xll.qlIndexFixing(IndexON,D174,TRUE,_xll.ohTrigger(RecalcTrigger,TriggerON)),NA())</f>
        <v>6.1555910719057749E-3</v>
      </c>
      <c r="H174" s="49">
        <f>_xll.qlCalendarAdvance(IborCalendar,$H173,B174,"f",FALSE)</f>
        <v>42604</v>
      </c>
      <c r="I174" s="49">
        <f>_xll.qlInterestRateIndexValueDate(Index1M,$H174)</f>
        <v>42606</v>
      </c>
      <c r="J174" s="52">
        <f>IFERROR(_xll.qlIndexFixing(Index1M,$H174,TRUE,_xll.ohTrigger(RecalcTrigger,Trigger1M)),NA())</f>
        <v>7.7030582299319021E-3</v>
      </c>
      <c r="K174" s="52">
        <f>IFERROR(_xll.qlIndexFixing(ONIndex1M,I174,TRUE,_xll.ohTrigger(RecalcTrigger,Trigger1M)),NA())</f>
        <v>7.4418438589862745E-3</v>
      </c>
      <c r="L174" s="52">
        <f>IFERROR(_xll.qlIndexFixing(Index3M,H174,TRUE,_xll.ohTrigger(RecalcTrigger,Trigger3M)),NA())</f>
        <v>9.6127946214020713E-3</v>
      </c>
      <c r="M174" s="52">
        <f>IFERROR(_xll.qlIndexFixing(ONIndex3M,I174,TRUE,_xll.ohTrigger(RecalcTrigger,Trigger3M)),NA())</f>
        <v>8.8879394384289157E-3</v>
      </c>
      <c r="N174" s="52">
        <f>IFERROR(_xll.qlIndexFixing(Index6M,$H174,TRUE,_xll.ohTrigger(RecalcTrigger,Trigger6M)),NA())</f>
        <v>1.1753892563310459E-2</v>
      </c>
      <c r="O174" s="52">
        <f>IFERROR(_xll.qlIndexFixing(ONIndex6M,I174,TRUE,_xll.ohTrigger(RecalcTrigger,Trigger6M)),NA())</f>
        <v>9.5722166446865486E-3</v>
      </c>
      <c r="P174" s="52">
        <f>IFERROR(_xll.qlIndexFixing(Index1Y,$H174,TRUE,_xll.ohTrigger(RecalcTrigger,Trigger1Y)),NA())</f>
        <v>1.4439171224388564E-2</v>
      </c>
      <c r="Q174" s="52">
        <f>IFERROR(_xll.qlIndexFixing(ONIndex1Y,I174,TRUE,_xll.ohTrigger(RecalcTrigger,Trigger1Y)),NA())</f>
        <v>1.1946940064593292E-2</v>
      </c>
    </row>
    <row r="175" spans="2:17" x14ac:dyDescent="0.2">
      <c r="B175" s="46" t="s">
        <v>20</v>
      </c>
      <c r="D175" s="49">
        <f>_xll.qlCalendarAdvance(LocalCalendar,$D174,B175,"f",FALSE)</f>
        <v>42604</v>
      </c>
      <c r="E175" s="49">
        <f>_xll.qlInterestRateIndexValueDate(IndexON,D175)</f>
        <v>42604</v>
      </c>
      <c r="F175" s="52">
        <f>IFERROR(_xll.qlIndexFixing(IndexON,D175,TRUE,_xll.ohTrigger(RecalcTrigger,TriggerON)),NA())</f>
        <v>6.1304838193088074E-3</v>
      </c>
      <c r="H175" s="49">
        <f>_xll.qlCalendarAdvance(IborCalendar,$H174,B175,"f",FALSE)</f>
        <v>42605</v>
      </c>
      <c r="I175" s="49">
        <f>_xll.qlInterestRateIndexValueDate(Index1M,$H175)</f>
        <v>42607</v>
      </c>
      <c r="J175" s="52">
        <f>IFERROR(_xll.qlIndexFixing(Index1M,$H175,TRUE,_xll.ohTrigger(RecalcTrigger,Trigger1M)),NA())</f>
        <v>7.7110617775844048E-3</v>
      </c>
      <c r="K175" s="52">
        <f>IFERROR(_xll.qlIndexFixing(ONIndex1M,I175,TRUE,_xll.ohTrigger(RecalcTrigger,Trigger1M)),NA())</f>
        <v>7.4577513945150997E-3</v>
      </c>
      <c r="L175" s="52">
        <f>IFERROR(_xll.qlIndexFixing(Index3M,H175,TRUE,_xll.ohTrigger(RecalcTrigger,Trigger3M)),NA())</f>
        <v>9.6204359658303359E-3</v>
      </c>
      <c r="M175" s="52">
        <f>IFERROR(_xll.qlIndexFixing(ONIndex3M,I175,TRUE,_xll.ohTrigger(RecalcTrigger,Trigger3M)),NA())</f>
        <v>8.9039812089808379E-3</v>
      </c>
      <c r="N175" s="52">
        <f>IFERROR(_xll.qlIndexFixing(Index6M,$H175,TRUE,_xll.ohTrigger(RecalcTrigger,Trigger6M)),NA())</f>
        <v>1.1782735718095658E-2</v>
      </c>
      <c r="O175" s="52">
        <f>IFERROR(_xll.qlIndexFixing(ONIndex6M,I175,TRUE,_xll.ohTrigger(RecalcTrigger,Trigger6M)),NA())</f>
        <v>9.6205911146363121E-3</v>
      </c>
      <c r="P175" s="52">
        <f>IFERROR(_xll.qlIndexFixing(Index1Y,$H175,TRUE,_xll.ohTrigger(RecalcTrigger,Trigger1Y)),NA())</f>
        <v>1.4455523503344133E-2</v>
      </c>
      <c r="Q175" s="52">
        <f>IFERROR(_xll.qlIndexFixing(ONIndex1Y,I175,TRUE,_xll.ohTrigger(RecalcTrigger,Trigger1Y)),NA())</f>
        <v>1.196126464539482E-2</v>
      </c>
    </row>
    <row r="176" spans="2:17" x14ac:dyDescent="0.2">
      <c r="B176" s="46" t="s">
        <v>20</v>
      </c>
      <c r="D176" s="49">
        <f>_xll.qlCalendarAdvance(LocalCalendar,$D175,B176,"f",FALSE)</f>
        <v>42605</v>
      </c>
      <c r="E176" s="49">
        <f>_xll.qlInterestRateIndexValueDate(IndexON,D176)</f>
        <v>42605</v>
      </c>
      <c r="F176" s="52">
        <f>IFERROR(_xll.qlIndexFixing(IndexON,D176,TRUE,_xll.ohTrigger(RecalcTrigger,TriggerON)),NA())</f>
        <v>6.1194190248681224E-3</v>
      </c>
      <c r="H176" s="49">
        <f>_xll.qlCalendarAdvance(IborCalendar,$H175,B176,"f",FALSE)</f>
        <v>42606</v>
      </c>
      <c r="I176" s="49">
        <f>_xll.qlInterestRateIndexValueDate(Index1M,$H176)</f>
        <v>42608</v>
      </c>
      <c r="J176" s="52">
        <f>IFERROR(_xll.qlIndexFixing(Index1M,$H176,TRUE,_xll.ohTrigger(RecalcTrigger,Trigger1M)),NA())</f>
        <v>7.719073172128295E-3</v>
      </c>
      <c r="K176" s="52">
        <f>IFERROR(_xll.qlIndexFixing(ONIndex1M,I176,TRUE,_xll.ohTrigger(RecalcTrigger,Trigger1M)),NA())</f>
        <v>7.4978776298695315E-3</v>
      </c>
      <c r="L176" s="52">
        <f>IFERROR(_xll.qlIndexFixing(Index3M,H176,TRUE,_xll.ohTrigger(RecalcTrigger,Trigger3M)),NA())</f>
        <v>9.6528792808910219E-3</v>
      </c>
      <c r="M176" s="52">
        <f>IFERROR(_xll.qlIndexFixing(ONIndex3M,I176,TRUE,_xll.ohTrigger(RecalcTrigger,Trigger3M)),NA())</f>
        <v>8.9441002974322004E-3</v>
      </c>
      <c r="N176" s="52">
        <f>IFERROR(_xll.qlIndexFixing(Index6M,$H176,TRUE,_xll.ohTrigger(RecalcTrigger,Trigger6M)),NA())</f>
        <v>1.1794107802087244E-2</v>
      </c>
      <c r="O176" s="52">
        <f>IFERROR(_xll.qlIndexFixing(ONIndex6M,I176,TRUE,_xll.ohTrigger(RecalcTrigger,Trigger6M)),NA())</f>
        <v>9.7443198770519324E-3</v>
      </c>
      <c r="P176" s="52">
        <f>IFERROR(_xll.qlIndexFixing(Index1Y,$H176,TRUE,_xll.ohTrigger(RecalcTrigger,Trigger1Y)),NA())</f>
        <v>1.4503153719748245E-2</v>
      </c>
      <c r="Q176" s="52">
        <f>IFERROR(_xll.qlIndexFixing(ONIndex1Y,I176,TRUE,_xll.ohTrigger(RecalcTrigger,Trigger1Y)),NA())</f>
        <v>1.1997208927045921E-2</v>
      </c>
    </row>
    <row r="177" spans="2:17" x14ac:dyDescent="0.2">
      <c r="B177" s="46" t="s">
        <v>20</v>
      </c>
      <c r="D177" s="49">
        <f>_xll.qlCalendarAdvance(LocalCalendar,$D176,B177,"f",FALSE)</f>
        <v>42606</v>
      </c>
      <c r="E177" s="49">
        <f>_xll.qlInterestRateIndexValueDate(IndexON,D177)</f>
        <v>42606</v>
      </c>
      <c r="F177" s="52">
        <f>IFERROR(_xll.qlIndexFixing(IndexON,D177,TRUE,_xll.ohTrigger(RecalcTrigger,TriggerON)),NA())</f>
        <v>6.1104720328408746E-3</v>
      </c>
      <c r="H177" s="49">
        <f>_xll.qlCalendarAdvance(IborCalendar,$H176,B177,"f",FALSE)</f>
        <v>42607</v>
      </c>
      <c r="I177" s="49">
        <f>_xll.qlInterestRateIndexValueDate(Index1M,$H177)</f>
        <v>42612</v>
      </c>
      <c r="J177" s="52">
        <f>IFERROR(_xll.qlIndexFixing(Index1M,$H177,TRUE,_xll.ohTrigger(RecalcTrigger,Trigger1M)),NA())</f>
        <v>7.7844920797174024E-3</v>
      </c>
      <c r="K177" s="52">
        <f>IFERROR(_xll.qlIndexFixing(ONIndex1M,I177,TRUE,_xll.ohTrigger(RecalcTrigger,Trigger1M)),NA())</f>
        <v>7.5376585701114607E-3</v>
      </c>
      <c r="L177" s="52">
        <f>IFERROR(_xll.qlIndexFixing(Index3M,H177,TRUE,_xll.ohTrigger(RecalcTrigger,Trigger3M)),NA())</f>
        <v>9.7000534588878706E-3</v>
      </c>
      <c r="M177" s="52">
        <f>IFERROR(_xll.qlIndexFixing(ONIndex3M,I177,TRUE,_xll.ohTrigger(RecalcTrigger,Trigger3M)),NA())</f>
        <v>8.9832341453544018E-3</v>
      </c>
      <c r="N177" s="52">
        <f>IFERROR(_xll.qlIndexFixing(Index6M,$H177,TRUE,_xll.ohTrigger(RecalcTrigger,Trigger6M)),NA())</f>
        <v>1.1844275355632337E-2</v>
      </c>
      <c r="O177" s="52">
        <f>IFERROR(_xll.qlIndexFixing(ONIndex6M,I177,TRUE,_xll.ohTrigger(RecalcTrigger,Trigger6M)),NA())</f>
        <v>9.8696544195764346E-3</v>
      </c>
      <c r="P177" s="52">
        <f>IFERROR(_xll.qlIndexFixing(Index1Y,$H177,TRUE,_xll.ohTrigger(RecalcTrigger,Trigger1Y)),NA())</f>
        <v>1.4539439693215238E-2</v>
      </c>
      <c r="Q177" s="52">
        <f>IFERROR(_xll.qlIndexFixing(ONIndex1Y,I177,TRUE,_xll.ohTrigger(RecalcTrigger,Trigger1Y)),NA())</f>
        <v>1.203148701627299E-2</v>
      </c>
    </row>
    <row r="178" spans="2:17" x14ac:dyDescent="0.2">
      <c r="B178" s="46" t="s">
        <v>20</v>
      </c>
      <c r="D178" s="49">
        <f>_xll.qlCalendarAdvance(LocalCalendar,$D177,B178,"f",FALSE)</f>
        <v>42607</v>
      </c>
      <c r="E178" s="49">
        <f>_xll.qlInterestRateIndexValueDate(IndexON,D178)</f>
        <v>42607</v>
      </c>
      <c r="F178" s="52">
        <f>IFERROR(_xll.qlIndexFixing(IndexON,D178,TRUE,_xll.ohTrigger(RecalcTrigger,TriggerON)),NA())</f>
        <v>6.1036428430671918E-3</v>
      </c>
      <c r="H178" s="49">
        <f>_xll.qlCalendarAdvance(IborCalendar,$H177,B178,"f",FALSE)</f>
        <v>42608</v>
      </c>
      <c r="I178" s="49">
        <f>_xll.qlInterestRateIndexValueDate(Index1M,$H178)</f>
        <v>42613</v>
      </c>
      <c r="J178" s="52">
        <f>IFERROR(_xll.qlIndexFixing(Index1M,$H178,TRUE,_xll.ohTrigger(RecalcTrigger,Trigger1M)),NA())</f>
        <v>7.7925567032828269E-3</v>
      </c>
      <c r="K178" s="52">
        <f>IFERROR(_xll.qlIndexFixing(ONIndex1M,I178,TRUE,_xll.ohTrigger(RecalcTrigger,Trigger1M)),NA())</f>
        <v>7.5537139048531543E-3</v>
      </c>
      <c r="L178" s="52">
        <f>IFERROR(_xll.qlIndexFixing(Index3M,H178,TRUE,_xll.ohTrigger(RecalcTrigger,Trigger3M)),NA())</f>
        <v>9.707688354097405E-3</v>
      </c>
      <c r="M178" s="52">
        <f>IFERROR(_xll.qlIndexFixing(ONIndex3M,I178,TRUE,_xll.ohTrigger(RecalcTrigger,Trigger3M)),NA())</f>
        <v>8.9988935492879563E-3</v>
      </c>
      <c r="N178" s="52">
        <f>IFERROR(_xll.qlIndexFixing(Index6M,$H178,TRUE,_xll.ohTrigger(RecalcTrigger,Trigger6M)),NA())</f>
        <v>1.1854859854205486E-2</v>
      </c>
      <c r="O178" s="52">
        <f>IFERROR(_xll.qlIndexFixing(ONIndex6M,I178,TRUE,_xll.ohTrigger(RecalcTrigger,Trigger6M)),NA())</f>
        <v>9.9209052731374925E-3</v>
      </c>
      <c r="P178" s="52">
        <f>IFERROR(_xll.qlIndexFixing(Index1Y,$H178,TRUE,_xll.ohTrigger(RecalcTrigger,Trigger1Y)),NA())</f>
        <v>1.4556675758347761E-2</v>
      </c>
      <c r="Q178" s="52">
        <f>IFERROR(_xll.qlIndexFixing(ONIndex1Y,I178,TRUE,_xll.ohTrigger(RecalcTrigger,Trigger1Y)),NA())</f>
        <v>1.2045251383678846E-2</v>
      </c>
    </row>
    <row r="179" spans="2:17" x14ac:dyDescent="0.2">
      <c r="B179" s="46" t="s">
        <v>20</v>
      </c>
      <c r="D179" s="49">
        <f>_xll.qlCalendarAdvance(LocalCalendar,$D178,B179,"f",FALSE)</f>
        <v>42608</v>
      </c>
      <c r="E179" s="49">
        <f>_xll.qlInterestRateIndexValueDate(IndexON,D179)</f>
        <v>42608</v>
      </c>
      <c r="F179" s="52">
        <f>IFERROR(_xll.qlIndexFixing(IndexON,D179,TRUE,_xll.ohTrigger(RecalcTrigger,TriggerON)),NA())</f>
        <v>6.0971470652848581E-3</v>
      </c>
      <c r="H179" s="49">
        <f>_xll.qlCalendarAdvance(IborCalendar,$H178,B179,"f",FALSE)</f>
        <v>42612</v>
      </c>
      <c r="I179" s="49">
        <f>_xll.qlInterestRateIndexValueDate(Index1M,$H179)</f>
        <v>42614</v>
      </c>
      <c r="J179" s="52">
        <f>IFERROR(_xll.qlIndexFixing(Index1M,$H179,TRUE,_xll.ohTrigger(RecalcTrigger,Trigger1M)),NA())</f>
        <v>7.8256573336113466E-3</v>
      </c>
      <c r="K179" s="52">
        <f>IFERROR(_xll.qlIndexFixing(ONIndex1M,I179,TRUE,_xll.ohTrigger(RecalcTrigger,Trigger1M)),NA())</f>
        <v>7.5697938727703473E-3</v>
      </c>
      <c r="L179" s="52">
        <f>IFERROR(_xll.qlIndexFixing(Index3M,H179,TRUE,_xll.ohTrigger(RecalcTrigger,Trigger3M)),NA())</f>
        <v>9.7236668409923319E-3</v>
      </c>
      <c r="M179" s="52">
        <f>IFERROR(_xll.qlIndexFixing(ONIndex3M,I179,TRUE,_xll.ohTrigger(RecalcTrigger,Trigger3M)),NA())</f>
        <v>9.0144892253984921E-3</v>
      </c>
      <c r="N179" s="52">
        <f>IFERROR(_xll.qlIndexFixing(Index6M,$H179,TRUE,_xll.ohTrigger(RecalcTrigger,Trigger6M)),NA())</f>
        <v>1.1871648007134307E-2</v>
      </c>
      <c r="O179" s="52">
        <f>IFERROR(_xll.qlIndexFixing(ONIndex6M,I179,TRUE,_xll.ohTrigger(RecalcTrigger,Trigger6M)),NA())</f>
        <v>9.9726355245799425E-3</v>
      </c>
      <c r="P179" s="52">
        <f>IFERROR(_xll.qlIndexFixing(Index1Y,$H179,TRUE,_xll.ohTrigger(RecalcTrigger,Trigger1Y)),NA())</f>
        <v>1.4574070056545072E-2</v>
      </c>
      <c r="Q179" s="52">
        <f>IFERROR(_xll.qlIndexFixing(ONIndex1Y,I179,TRUE,_xll.ohTrigger(RecalcTrigger,Trigger1Y)),NA())</f>
        <v>1.2058922382172099E-2</v>
      </c>
    </row>
    <row r="180" spans="2:17" x14ac:dyDescent="0.2">
      <c r="B180" s="46" t="s">
        <v>20</v>
      </c>
      <c r="D180" s="49">
        <f>_xll.qlCalendarAdvance(LocalCalendar,$D179,B180,"f",FALSE)</f>
        <v>42611</v>
      </c>
      <c r="E180" s="49">
        <f>_xll.qlInterestRateIndexValueDate(IndexON,D180)</f>
        <v>42611</v>
      </c>
      <c r="F180" s="52">
        <f>IFERROR(_xll.qlIndexFixing(IndexON,D180,TRUE,_xll.ohTrigger(RecalcTrigger,TriggerON)),NA())</f>
        <v>6.097504104429774E-3</v>
      </c>
      <c r="H180" s="49">
        <f>_xll.qlCalendarAdvance(IborCalendar,$H179,B180,"f",FALSE)</f>
        <v>42613</v>
      </c>
      <c r="I180" s="49">
        <f>_xll.qlInterestRateIndexValueDate(Index1M,$H180)</f>
        <v>42615</v>
      </c>
      <c r="J180" s="52">
        <f>IFERROR(_xll.qlIndexFixing(Index1M,$H180,TRUE,_xll.ohTrigger(RecalcTrigger,Trigger1M)),NA())</f>
        <v>7.8337462718461402E-3</v>
      </c>
      <c r="K180" s="52">
        <f>IFERROR(_xll.qlIndexFixing(ONIndex1M,I180,TRUE,_xll.ohTrigger(RecalcTrigger,Trigger1M)),NA())</f>
        <v>7.610358269432016E-3</v>
      </c>
      <c r="L180" s="52">
        <f>IFERROR(_xll.qlIndexFixing(Index3M,H180,TRUE,_xll.ohTrigger(RecalcTrigger,Trigger3M)),NA())</f>
        <v>9.7396662318875466E-3</v>
      </c>
      <c r="M180" s="52">
        <f>IFERROR(_xll.qlIndexFixing(ONIndex3M,I180,TRUE,_xll.ohTrigger(RecalcTrigger,Trigger3M)),NA())</f>
        <v>9.053501280684717E-3</v>
      </c>
      <c r="N180" s="52">
        <f>IFERROR(_xll.qlIndexFixing(Index6M,$H180,TRUE,_xll.ohTrigger(RecalcTrigger,Trigger6M)),NA())</f>
        <v>1.1888484102798877E-2</v>
      </c>
      <c r="O180" s="52">
        <f>IFERROR(_xll.qlIndexFixing(ONIndex6M,I180,TRUE,_xll.ohTrigger(RecalcTrigger,Trigger6M)),NA())</f>
        <v>1.0104783556457164E-2</v>
      </c>
      <c r="P180" s="52">
        <f>IFERROR(_xll.qlIndexFixing(Index1Y,$H180,TRUE,_xll.ohTrigger(RecalcTrigger,Trigger1Y)),NA())</f>
        <v>1.4625894262902226E-2</v>
      </c>
      <c r="Q180" s="52">
        <f>IFERROR(_xll.qlIndexFixing(ONIndex1Y,I180,TRUE,_xll.ohTrigger(RecalcTrigger,Trigger1Y)),NA())</f>
        <v>1.2093242345943001E-2</v>
      </c>
    </row>
    <row r="181" spans="2:17" x14ac:dyDescent="0.2">
      <c r="B181" s="46" t="s">
        <v>20</v>
      </c>
      <c r="D181" s="49">
        <f>_xll.qlCalendarAdvance(LocalCalendar,$D180,B181,"f",FALSE)</f>
        <v>42612</v>
      </c>
      <c r="E181" s="49">
        <f>_xll.qlInterestRateIndexValueDate(IndexON,D181)</f>
        <v>42612</v>
      </c>
      <c r="F181" s="52">
        <f>IFERROR(_xll.qlIndexFixing(IndexON,D181,TRUE,_xll.ohTrigger(RecalcTrigger,TriggerON)),NA())</f>
        <v>6.1012639248048117E-3</v>
      </c>
      <c r="H181" s="49">
        <f>_xll.qlCalendarAdvance(IborCalendar,$H180,B181,"f",FALSE)</f>
        <v>42614</v>
      </c>
      <c r="I181" s="49">
        <f>_xll.qlInterestRateIndexValueDate(Index1M,$H181)</f>
        <v>42619</v>
      </c>
      <c r="J181" s="52">
        <f>IFERROR(_xll.qlIndexFixing(Index1M,$H181,TRUE,_xll.ohTrigger(RecalcTrigger,Trigger1M)),NA())</f>
        <v>7.8912659091612269E-3</v>
      </c>
      <c r="K181" s="52">
        <f>IFERROR(_xll.qlIndexFixing(ONIndex1M,I181,TRUE,_xll.ohTrigger(RecalcTrigger,Trigger1M)),NA())</f>
        <v>7.6505632106282917E-3</v>
      </c>
      <c r="L181" s="52">
        <f>IFERROR(_xll.qlIndexFixing(Index3M,H181,TRUE,_xll.ohTrigger(RecalcTrigger,Trigger3M)),NA())</f>
        <v>9.8038948469531661E-3</v>
      </c>
      <c r="M181" s="52">
        <f>IFERROR(_xll.qlIndexFixing(ONIndex3M,I181,TRUE,_xll.ohTrigger(RecalcTrigger,Trigger3M)),NA())</f>
        <v>9.0915116886858272E-3</v>
      </c>
      <c r="N181" s="52">
        <f>IFERROR(_xll.qlIndexFixing(Index6M,$H181,TRUE,_xll.ohTrigger(RecalcTrigger,Trigger6M)),NA())</f>
        <v>1.1956195460260404E-2</v>
      </c>
      <c r="O181" s="52">
        <f>IFERROR(_xll.qlIndexFixing(ONIndex6M,I181,TRUE,_xll.ohTrigger(RecalcTrigger,Trigger6M)),NA())</f>
        <v>1.0238477758646169E-2</v>
      </c>
      <c r="P181" s="52">
        <f>IFERROR(_xll.qlIndexFixing(Index1Y,$H181,TRUE,_xll.ohTrigger(RecalcTrigger,Trigger1Y)),NA())</f>
        <v>1.4663524434224804E-2</v>
      </c>
      <c r="Q181" s="52">
        <f>IFERROR(_xll.qlIndexFixing(ONIndex1Y,I181,TRUE,_xll.ohTrigger(RecalcTrigger,Trigger1Y)),NA())</f>
        <v>1.2125876839990113E-2</v>
      </c>
    </row>
    <row r="182" spans="2:17" x14ac:dyDescent="0.2">
      <c r="B182" s="46" t="s">
        <v>20</v>
      </c>
      <c r="D182" s="49">
        <f>_xll.qlCalendarAdvance(LocalCalendar,$D181,B182,"f",FALSE)</f>
        <v>42613</v>
      </c>
      <c r="E182" s="49">
        <f>_xll.qlInterestRateIndexValueDate(IndexON,D182)</f>
        <v>42613</v>
      </c>
      <c r="F182" s="52">
        <f>IFERROR(_xll.qlIndexFixing(IndexON,D182,TRUE,_xll.ohTrigger(RecalcTrigger,TriggerON)),NA())</f>
        <v>6.1071415471936064E-3</v>
      </c>
      <c r="H182" s="49">
        <f>_xll.qlCalendarAdvance(IborCalendar,$H181,B182,"f",FALSE)</f>
        <v>42615</v>
      </c>
      <c r="I182" s="49">
        <f>_xll.qlInterestRateIndexValueDate(Index1M,$H182)</f>
        <v>42619</v>
      </c>
      <c r="J182" s="52">
        <f>IFERROR(_xll.qlIndexFixing(Index1M,$H182,TRUE,_xll.ohTrigger(RecalcTrigger,Trigger1M)),NA())</f>
        <v>7.8912659091612269E-3</v>
      </c>
      <c r="K182" s="52">
        <f>IFERROR(_xll.qlIndexFixing(ONIndex1M,I182,TRUE,_xll.ohTrigger(RecalcTrigger,Trigger1M)),NA())</f>
        <v>7.6505632106282917E-3</v>
      </c>
      <c r="L182" s="52">
        <f>IFERROR(_xll.qlIndexFixing(Index3M,H182,TRUE,_xll.ohTrigger(RecalcTrigger,Trigger3M)),NA())</f>
        <v>9.8038948469531661E-3</v>
      </c>
      <c r="M182" s="52">
        <f>IFERROR(_xll.qlIndexFixing(ONIndex3M,I182,TRUE,_xll.ohTrigger(RecalcTrigger,Trigger3M)),NA())</f>
        <v>9.0915116886858272E-3</v>
      </c>
      <c r="N182" s="52">
        <f>IFERROR(_xll.qlIndexFixing(Index6M,$H182,TRUE,_xll.ohTrigger(RecalcTrigger,Trigger6M)),NA())</f>
        <v>1.1956195460260404E-2</v>
      </c>
      <c r="O182" s="52">
        <f>IFERROR(_xll.qlIndexFixing(ONIndex6M,I182,TRUE,_xll.ohTrigger(RecalcTrigger,Trigger6M)),NA())</f>
        <v>1.0238477758646169E-2</v>
      </c>
      <c r="P182" s="52">
        <f>IFERROR(_xll.qlIndexFixing(Index1Y,$H182,TRUE,_xll.ohTrigger(RecalcTrigger,Trigger1Y)),NA())</f>
        <v>1.4663524434224804E-2</v>
      </c>
      <c r="Q182" s="52">
        <f>IFERROR(_xll.qlIndexFixing(ONIndex1Y,I182,TRUE,_xll.ohTrigger(RecalcTrigger,Trigger1Y)),NA())</f>
        <v>1.2125876839990113E-2</v>
      </c>
    </row>
    <row r="183" spans="2:17" x14ac:dyDescent="0.2">
      <c r="B183" s="46" t="s">
        <v>20</v>
      </c>
      <c r="D183" s="49">
        <f>_xll.qlCalendarAdvance(LocalCalendar,$D182,B183,"f",FALSE)</f>
        <v>42614</v>
      </c>
      <c r="E183" s="49">
        <f>_xll.qlInterestRateIndexValueDate(IndexON,D183)</f>
        <v>42614</v>
      </c>
      <c r="F183" s="52">
        <f>IFERROR(_xll.qlIndexFixing(IndexON,D183,TRUE,_xll.ohTrigger(RecalcTrigger,TriggerON)),NA())</f>
        <v>6.11513697175603E-3</v>
      </c>
      <c r="H183" s="49">
        <f>_xll.qlCalendarAdvance(IborCalendar,$H182,B183,"f",FALSE)</f>
        <v>42618</v>
      </c>
      <c r="I183" s="49">
        <f>_xll.qlInterestRateIndexValueDate(Index1M,$H183)</f>
        <v>42620</v>
      </c>
      <c r="J183" s="52">
        <f>IFERROR(_xll.qlIndexFixing(Index1M,$H183,TRUE,_xll.ohTrigger(RecalcTrigger,Trigger1M)),NA())</f>
        <v>7.9077672061194093E-3</v>
      </c>
      <c r="K183" s="52">
        <f>IFERROR(_xll.qlIndexFixing(ONIndex1M,I183,TRUE,_xll.ohTrigger(RecalcTrigger,Trigger1M)),NA())</f>
        <v>7.6667909779182253E-3</v>
      </c>
      <c r="L183" s="52">
        <f>IFERROR(_xll.qlIndexFixing(Index3M,H183,TRUE,_xll.ohTrigger(RecalcTrigger,Trigger3M)),NA())</f>
        <v>9.8200152666221979E-3</v>
      </c>
      <c r="M183" s="52">
        <f>IFERROR(_xll.qlIndexFixing(ONIndex3M,I183,TRUE,_xll.ohTrigger(RecalcTrigger,Trigger3M)),NA())</f>
        <v>9.1067249977783149E-3</v>
      </c>
      <c r="N183" s="52">
        <f>IFERROR(_xll.qlIndexFixing(Index6M,$H183,TRUE,_xll.ohTrigger(RecalcTrigger,Trigger6M)),NA())</f>
        <v>1.1973186928541844E-2</v>
      </c>
      <c r="O183" s="52">
        <f>IFERROR(_xll.qlIndexFixing(ONIndex6M,I183,TRUE,_xll.ohTrigger(RecalcTrigger,Trigger6M)),NA())</f>
        <v>1.0293084402333008E-2</v>
      </c>
      <c r="P183" s="52">
        <f>IFERROR(_xll.qlIndexFixing(Index1Y,$H183,TRUE,_xll.ohTrigger(RecalcTrigger,Trigger1Y)),NA())</f>
        <v>1.4681933769499408E-2</v>
      </c>
      <c r="Q183" s="52">
        <f>IFERROR(_xll.qlIndexFixing(ONIndex1Y,I183,TRUE,_xll.ohTrigger(RecalcTrigger,Trigger1Y)),NA())</f>
        <v>1.2138987624688014E-2</v>
      </c>
    </row>
    <row r="184" spans="2:17" x14ac:dyDescent="0.2">
      <c r="B184" s="46" t="s">
        <v>20</v>
      </c>
      <c r="D184" s="49">
        <f>_xll.qlCalendarAdvance(LocalCalendar,$D183,B184,"f",FALSE)</f>
        <v>42615</v>
      </c>
      <c r="E184" s="49">
        <f>_xll.qlInterestRateIndexValueDate(IndexON,D184)</f>
        <v>42615</v>
      </c>
      <c r="F184" s="52">
        <f>IFERROR(_xll.qlIndexFixing(IndexON,D184,TRUE,_xll.ohTrigger(RecalcTrigger,TriggerON)),NA())</f>
        <v>6.1458719212215129E-3</v>
      </c>
      <c r="H184" s="49">
        <f>_xll.qlCalendarAdvance(IborCalendar,$H183,B184,"f",FALSE)</f>
        <v>42619</v>
      </c>
      <c r="I184" s="49">
        <f>_xll.qlInterestRateIndexValueDate(Index1M,$H184)</f>
        <v>42621</v>
      </c>
      <c r="J184" s="52">
        <f>IFERROR(_xll.qlIndexFixing(Index1M,$H184,TRUE,_xll.ohTrigger(RecalcTrigger,Trigger1M)),NA())</f>
        <v>7.9494061659847095E-3</v>
      </c>
      <c r="K184" s="52">
        <f>IFERROR(_xll.qlIndexFixing(ONIndex1M,I184,TRUE,_xll.ohTrigger(RecalcTrigger,Trigger1M)),NA())</f>
        <v>7.6830433783836583E-3</v>
      </c>
      <c r="L184" s="52">
        <f>IFERROR(_xll.qlIndexFixing(Index3M,H184,TRUE,_xll.ohTrigger(RecalcTrigger,Trigger3M)),NA())</f>
        <v>9.8361631939287153E-3</v>
      </c>
      <c r="M184" s="52">
        <f>IFERROR(_xll.qlIndexFixing(ONIndex3M,I184,TRUE,_xll.ohTrigger(RecalcTrigger,Trigger3M)),NA())</f>
        <v>9.1218745789678479E-3</v>
      </c>
      <c r="N184" s="52">
        <f>IFERROR(_xll.qlIndexFixing(Index6M,$H184,TRUE,_xll.ohTrigger(RecalcTrigger,Trigger6M)),NA())</f>
        <v>1.1990192601813618E-2</v>
      </c>
      <c r="O184" s="52">
        <f>IFERROR(_xll.qlIndexFixing(ONIndex6M,I184,TRUE,_xll.ohTrigger(RecalcTrigger,Trigger6M)),NA())</f>
        <v>1.0348170445340088E-2</v>
      </c>
      <c r="P184" s="52">
        <f>IFERROR(_xll.qlIndexFixing(Index1Y,$H184,TRUE,_xll.ohTrigger(RecalcTrigger,Trigger1Y)),NA())</f>
        <v>1.4700523220282494E-2</v>
      </c>
      <c r="Q184" s="52">
        <f>IFERROR(_xll.qlIndexFixing(ONIndex1Y,I184,TRUE,_xll.ohTrigger(RecalcTrigger,Trigger1Y)),NA())</f>
        <v>1.2152005040233504E-2</v>
      </c>
    </row>
    <row r="185" spans="2:17" x14ac:dyDescent="0.2">
      <c r="B185" s="46" t="s">
        <v>20</v>
      </c>
      <c r="D185" s="49">
        <f>_xll.qlCalendarAdvance(LocalCalendar,$D184,B185,"f",FALSE)</f>
        <v>42619</v>
      </c>
      <c r="E185" s="49">
        <f>_xll.qlInterestRateIndexValueDate(IndexON,D185)</f>
        <v>42619</v>
      </c>
      <c r="F185" s="52">
        <f>IFERROR(_xll.qlIndexFixing(IndexON,D185,TRUE,_xll.ohTrigger(RecalcTrigger,TriggerON)),NA())</f>
        <v>6.1868811336474039E-3</v>
      </c>
      <c r="H185" s="49">
        <f>_xll.qlCalendarAdvance(IborCalendar,$H184,B185,"f",FALSE)</f>
        <v>42620</v>
      </c>
      <c r="I185" s="49">
        <f>_xll.qlInterestRateIndexValueDate(Index1M,$H185)</f>
        <v>42622</v>
      </c>
      <c r="J185" s="52">
        <f>IFERROR(_xll.qlIndexFixing(Index1M,$H185,TRUE,_xll.ohTrigger(RecalcTrigger,Trigger1M)),NA())</f>
        <v>7.9575601745410229E-3</v>
      </c>
      <c r="K185" s="52">
        <f>IFERROR(_xll.qlIndexFixing(ONIndex1M,I185,TRUE,_xll.ohTrigger(RecalcTrigger,Trigger1M)),NA())</f>
        <v>7.7157956548479234E-3</v>
      </c>
      <c r="L185" s="52">
        <f>IFERROR(_xll.qlIndexFixing(Index3M,H185,TRUE,_xll.ohTrigger(RecalcTrigger,Trigger3M)),NA())</f>
        <v>9.8523397295448012E-3</v>
      </c>
      <c r="M185" s="52">
        <f>IFERROR(_xll.qlIndexFixing(ONIndex3M,I185,TRUE,_xll.ohTrigger(RecalcTrigger,Trigger3M)),NA())</f>
        <v>9.1521939792116314E-3</v>
      </c>
      <c r="N185" s="52">
        <f>IFERROR(_xll.qlIndexFixing(Index6M,$H185,TRUE,_xll.ohTrigger(RecalcTrigger,Trigger6M)),NA())</f>
        <v>1.2007206856453494E-2</v>
      </c>
      <c r="O185" s="52">
        <f>IFERROR(_xll.qlIndexFixing(ONIndex6M,I185,TRUE,_xll.ohTrigger(RecalcTrigger,Trigger6M)),NA())</f>
        <v>1.0460244448564637E-2</v>
      </c>
      <c r="P185" s="52">
        <f>IFERROR(_xll.qlIndexFixing(Index1Y,$H185,TRUE,_xll.ohTrigger(RecalcTrigger,Trigger1Y)),NA())</f>
        <v>1.4744304150166011E-2</v>
      </c>
      <c r="Q185" s="52">
        <f>IFERROR(_xll.qlIndexFixing(ONIndex1Y,I185,TRUE,_xll.ohTrigger(RecalcTrigger,Trigger1Y)),NA())</f>
        <v>1.2178140582097541E-2</v>
      </c>
    </row>
    <row r="186" spans="2:17" x14ac:dyDescent="0.2">
      <c r="B186" s="46" t="s">
        <v>20</v>
      </c>
      <c r="D186" s="49">
        <f>_xll.qlCalendarAdvance(LocalCalendar,$D185,B186,"f",FALSE)</f>
        <v>42620</v>
      </c>
      <c r="E186" s="49">
        <f>_xll.qlInterestRateIndexValueDate(IndexON,D186)</f>
        <v>42620</v>
      </c>
      <c r="F186" s="52">
        <f>IFERROR(_xll.qlIndexFixing(IndexON,D186,TRUE,_xll.ohTrigger(RecalcTrigger,TriggerON)),NA())</f>
        <v>6.2075833755681487E-3</v>
      </c>
      <c r="H186" s="49">
        <f>_xll.qlCalendarAdvance(IborCalendar,$H185,B186,"f",FALSE)</f>
        <v>42621</v>
      </c>
      <c r="I186" s="49">
        <f>_xll.qlInterestRateIndexValueDate(Index1M,$H186)</f>
        <v>42625</v>
      </c>
      <c r="J186" s="52">
        <f>IFERROR(_xll.qlIndexFixing(Index1M,$H186,TRUE,_xll.ohTrigger(RecalcTrigger,Trigger1M)),NA())</f>
        <v>7.9904399247610058E-3</v>
      </c>
      <c r="K186" s="52">
        <f>IFERROR(_xll.qlIndexFixing(ONIndex1M,I186,TRUE,_xll.ohTrigger(RecalcTrigger,Trigger1M)),NA())</f>
        <v>7.7482993127997446E-3</v>
      </c>
      <c r="L186" s="52">
        <f>IFERROR(_xll.qlIndexFixing(Index3M,H186,TRUE,_xll.ohTrigger(RecalcTrigger,Trigger3M)),NA())</f>
        <v>9.9010519932304034E-3</v>
      </c>
      <c r="M186" s="52">
        <f>IFERROR(_xll.qlIndexFixing(ONIndex3M,I186,TRUE,_xll.ohTrigger(RecalcTrigger,Trigger3M)),NA())</f>
        <v>9.1818356252559852E-3</v>
      </c>
      <c r="N186" s="52">
        <f>IFERROR(_xll.qlIndexFixing(Index6M,$H186,TRUE,_xll.ohTrigger(RecalcTrigger,Trigger6M)),NA())</f>
        <v>1.2067337559377717E-2</v>
      </c>
      <c r="O186" s="52">
        <f>IFERROR(_xll.qlIndexFixing(ONIndex6M,I186,TRUE,_xll.ohTrigger(RecalcTrigger,Trigger6M)),NA())</f>
        <v>1.0573308616805832E-2</v>
      </c>
      <c r="P186" s="52">
        <f>IFERROR(_xll.qlIndexFixing(Index1Y,$H186,TRUE,_xll.ohTrigger(RecalcTrigger,Trigger1Y)),NA())</f>
        <v>1.4776744730150953E-2</v>
      </c>
      <c r="Q186" s="52">
        <f>IFERROR(_xll.qlIndexFixing(ONIndex1Y,I186,TRUE,_xll.ohTrigger(RecalcTrigger,Trigger1Y)),NA())</f>
        <v>1.2203141012250285E-2</v>
      </c>
    </row>
    <row r="187" spans="2:17" x14ac:dyDescent="0.2">
      <c r="B187" s="46" t="s">
        <v>20</v>
      </c>
      <c r="D187" s="49">
        <f>_xll.qlCalendarAdvance(LocalCalendar,$D186,B187,"f",FALSE)</f>
        <v>42621</v>
      </c>
      <c r="E187" s="49">
        <f>_xll.qlInterestRateIndexValueDate(IndexON,D187)</f>
        <v>42621</v>
      </c>
      <c r="F187" s="52">
        <f>IFERROR(_xll.qlIndexFixing(IndexON,D187,TRUE,_xll.ohTrigger(RecalcTrigger,TriggerON)),NA())</f>
        <v>6.2304034215010518E-3</v>
      </c>
      <c r="H187" s="49">
        <f>_xll.qlCalendarAdvance(IborCalendar,$H186,B187,"f",FALSE)</f>
        <v>42622</v>
      </c>
      <c r="I187" s="49">
        <f>_xll.qlInterestRateIndexValueDate(Index1M,$H187)</f>
        <v>42626</v>
      </c>
      <c r="J187" s="52">
        <f>IFERROR(_xll.qlIndexFixing(Index1M,$H187,TRUE,_xll.ohTrigger(RecalcTrigger,Trigger1M)),NA())</f>
        <v>8.0070022277860531E-3</v>
      </c>
      <c r="K187" s="52">
        <f>IFERROR(_xll.qlIndexFixing(ONIndex1M,I187,TRUE,_xll.ohTrigger(RecalcTrigger,Trigger1M)),NA())</f>
        <v>7.7646748794624187E-3</v>
      </c>
      <c r="L187" s="52">
        <f>IFERROR(_xll.qlIndexFixing(Index3M,H187,TRUE,_xll.ohTrigger(RecalcTrigger,Trigger3M)),NA())</f>
        <v>9.9173539691604501E-3</v>
      </c>
      <c r="M187" s="52">
        <f>IFERROR(_xll.qlIndexFixing(ONIndex3M,I187,TRUE,_xll.ohTrigger(RecalcTrigger,Trigger3M)),NA())</f>
        <v>9.1966665670106806E-3</v>
      </c>
      <c r="N187" s="52">
        <f>IFERROR(_xll.qlIndexFixing(Index6M,$H187,TRUE,_xll.ohTrigger(RecalcTrigger,Trigger6M)),NA())</f>
        <v>1.2075237209567899E-2</v>
      </c>
      <c r="O187" s="52">
        <f>IFERROR(_xll.qlIndexFixing(ONIndex6M,I187,TRUE,_xll.ohTrigger(RecalcTrigger,Trigger6M)),NA())</f>
        <v>1.0630791660570793E-2</v>
      </c>
      <c r="P187" s="52">
        <f>IFERROR(_xll.qlIndexFixing(Index1Y,$H187,TRUE,_xll.ohTrigger(RecalcTrigger,Trigger1Y)),NA())</f>
        <v>1.4796281675191118E-2</v>
      </c>
      <c r="Q187" s="52">
        <f>IFERROR(_xll.qlIndexFixing(ONIndex1Y,I187,TRUE,_xll.ohTrigger(RecalcTrigger,Trigger1Y)),NA())</f>
        <v>1.221569158259328E-2</v>
      </c>
    </row>
    <row r="188" spans="2:17" x14ac:dyDescent="0.2">
      <c r="B188" s="46" t="s">
        <v>20</v>
      </c>
      <c r="D188" s="49">
        <f>_xll.qlCalendarAdvance(LocalCalendar,$D187,B188,"f",FALSE)</f>
        <v>42622</v>
      </c>
      <c r="E188" s="49">
        <f>_xll.qlInterestRateIndexValueDate(IndexON,D188)</f>
        <v>42622</v>
      </c>
      <c r="F188" s="52">
        <f>IFERROR(_xll.qlIndexFixing(IndexON,D188,TRUE,_xll.ohTrigger(RecalcTrigger,TriggerON)),NA())</f>
        <v>6.2832125211542689E-3</v>
      </c>
      <c r="H188" s="49">
        <f>_xll.qlCalendarAdvance(IborCalendar,$H187,B188,"f",FALSE)</f>
        <v>42625</v>
      </c>
      <c r="I188" s="49">
        <f>_xll.qlInterestRateIndexValueDate(Index1M,$H188)</f>
        <v>42627</v>
      </c>
      <c r="J188" s="52">
        <f>IFERROR(_xll.qlIndexFixing(Index1M,$H188,TRUE,_xll.ohTrigger(RecalcTrigger,Trigger1M)),NA())</f>
        <v>8.0235719547392392E-3</v>
      </c>
      <c r="K188" s="52">
        <f>IFERROR(_xll.qlIndexFixing(ONIndex1M,I188,TRUE,_xll.ohTrigger(RecalcTrigger,Trigger1M)),NA())</f>
        <v>7.7810750793805283E-3</v>
      </c>
      <c r="L188" s="52">
        <f>IFERROR(_xll.qlIndexFixing(Index3M,H188,TRUE,_xll.ohTrigger(RecalcTrigger,Trigger3M)),NA())</f>
        <v>9.9336900570318985E-3</v>
      </c>
      <c r="M188" s="52">
        <f>IFERROR(_xll.qlIndexFixing(ONIndex3M,I188,TRUE,_xll.ohTrigger(RecalcTrigger,Trigger3M)),NA())</f>
        <v>9.2114337809423574E-3</v>
      </c>
      <c r="N188" s="52">
        <f>IFERROR(_xll.qlIndexFixing(Index6M,$H188,TRUE,_xll.ohTrigger(RecalcTrigger,Trigger6M)),NA())</f>
        <v>1.2092210010031549E-2</v>
      </c>
      <c r="O188" s="52">
        <f>IFERROR(_xll.qlIndexFixing(ONIndex6M,I188,TRUE,_xll.ohTrigger(RecalcTrigger,Trigger6M)),NA())</f>
        <v>1.0688754105014908E-2</v>
      </c>
      <c r="P188" s="52">
        <f>IFERROR(_xll.qlIndexFixing(Index1Y,$H188,TRUE,_xll.ohTrigger(RecalcTrigger,Trigger1Y)),NA())</f>
        <v>1.4816017504840668E-2</v>
      </c>
      <c r="Q188" s="52">
        <f>IFERROR(_xll.qlIndexFixing(ONIndex1Y,I188,TRUE,_xll.ohTrigger(RecalcTrigger,Trigger1Y)),NA())</f>
        <v>1.2228148783863801E-2</v>
      </c>
    </row>
    <row r="189" spans="2:17" x14ac:dyDescent="0.2">
      <c r="B189" s="46" t="s">
        <v>20</v>
      </c>
      <c r="D189" s="49">
        <f>_xll.qlCalendarAdvance(LocalCalendar,$D188,B189,"f",FALSE)</f>
        <v>42625</v>
      </c>
      <c r="E189" s="49">
        <f>_xll.qlInterestRateIndexValueDate(IndexON,D189)</f>
        <v>42625</v>
      </c>
      <c r="F189" s="52">
        <f>IFERROR(_xll.qlIndexFixing(IndexON,D189,TRUE,_xll.ohTrigger(RecalcTrigger,TriggerON)),NA())</f>
        <v>6.3428616531879811E-3</v>
      </c>
      <c r="H189" s="49">
        <f>_xll.qlCalendarAdvance(IborCalendar,$H188,B189,"f",FALSE)</f>
        <v>42626</v>
      </c>
      <c r="I189" s="49">
        <f>_xll.qlInterestRateIndexValueDate(Index1M,$H189)</f>
        <v>42628</v>
      </c>
      <c r="J189" s="52">
        <f>IFERROR(_xll.qlIndexFixing(Index1M,$H189,TRUE,_xll.ohTrigger(RecalcTrigger,Trigger1M)),NA())</f>
        <v>8.056926776882356E-3</v>
      </c>
      <c r="K189" s="52">
        <f>IFERROR(_xll.qlIndexFixing(ONIndex1M,I189,TRUE,_xll.ohTrigger(RecalcTrigger,Trigger1M)),NA())</f>
        <v>7.7974999126340094E-3</v>
      </c>
      <c r="L189" s="52">
        <f>IFERROR(_xll.qlIndexFixing(Index3M,H189,TRUE,_xll.ohTrigger(RecalcTrigger,Trigger3M)),NA())</f>
        <v>9.9500613576301473E-3</v>
      </c>
      <c r="M189" s="52">
        <f>IFERROR(_xll.qlIndexFixing(ONIndex3M,I189,TRUE,_xll.ohTrigger(RecalcTrigger,Trigger3M)),NA())</f>
        <v>9.2261539142945992E-3</v>
      </c>
      <c r="N189" s="52">
        <f>IFERROR(_xll.qlIndexFixing(Index6M,$H189,TRUE,_xll.ohTrigger(RecalcTrigger,Trigger6M)),NA())</f>
        <v>1.2109157646119424E-2</v>
      </c>
      <c r="O189" s="52">
        <f>IFERROR(_xll.qlIndexFixing(ONIndex6M,I189,TRUE,_xll.ohTrigger(RecalcTrigger,Trigger6M)),NA())</f>
        <v>1.0747195950617794E-2</v>
      </c>
      <c r="P189" s="52">
        <f>IFERROR(_xll.qlIndexFixing(Index1Y,$H189,TRUE,_xll.ohTrigger(RecalcTrigger,Trigger1Y)),NA())</f>
        <v>1.4835955348518519E-2</v>
      </c>
      <c r="Q189" s="52">
        <f>IFERROR(_xll.qlIndexFixing(ONIndex1Y,I189,TRUE,_xll.ohTrigger(RecalcTrigger,Trigger1Y)),NA())</f>
        <v>1.2240512616061849E-2</v>
      </c>
    </row>
    <row r="190" spans="2:17" x14ac:dyDescent="0.2">
      <c r="B190" s="46" t="s">
        <v>20</v>
      </c>
      <c r="D190" s="49">
        <f>_xll.qlCalendarAdvance(LocalCalendar,$D189,B190,"f",FALSE)</f>
        <v>42626</v>
      </c>
      <c r="E190" s="49">
        <f>_xll.qlInterestRateIndexValueDate(IndexON,D190)</f>
        <v>42626</v>
      </c>
      <c r="F190" s="52">
        <f>IFERROR(_xll.qlIndexFixing(IndexON,D190,TRUE,_xll.ohTrigger(RecalcTrigger,TriggerON)),NA())</f>
        <v>6.3762707255765605E-3</v>
      </c>
      <c r="H190" s="49">
        <f>_xll.qlCalendarAdvance(IborCalendar,$H189,B190,"f",FALSE)</f>
        <v>42627</v>
      </c>
      <c r="I190" s="49">
        <f>_xll.qlInterestRateIndexValueDate(Index1M,$H190)</f>
        <v>42629</v>
      </c>
      <c r="J190" s="52">
        <f>IFERROR(_xll.qlIndexFixing(Index1M,$H190,TRUE,_xll.ohTrigger(RecalcTrigger,Trigger1M)),NA())</f>
        <v>8.0651206971349056E-3</v>
      </c>
      <c r="K190" s="52">
        <f>IFERROR(_xll.qlIndexFixing(ONIndex1M,I190,TRUE,_xll.ohTrigger(RecalcTrigger,Trigger1M)),NA())</f>
        <v>7.8306020121221565E-3</v>
      </c>
      <c r="L190" s="52">
        <f>IFERROR(_xll.qlIndexFixing(Index3M,H190,TRUE,_xll.ohTrigger(RecalcTrigger,Trigger3M)),NA())</f>
        <v>9.9664687883602512E-3</v>
      </c>
      <c r="M190" s="52">
        <f>IFERROR(_xll.qlIndexFixing(ONIndex3M,I190,TRUE,_xll.ohTrigger(RecalcTrigger,Trigger3M)),NA())</f>
        <v>9.2559193750840763E-3</v>
      </c>
      <c r="N190" s="52">
        <f>IFERROR(_xll.qlIndexFixing(Index6M,$H190,TRUE,_xll.ohTrigger(RecalcTrigger,Trigger6M)),NA())</f>
        <v>1.212607449287467E-2</v>
      </c>
      <c r="O190" s="52">
        <f>IFERROR(_xll.qlIndexFixing(ONIndex6M,I190,TRUE,_xll.ohTrigger(RecalcTrigger,Trigger6M)),NA())</f>
        <v>1.0866005598950679E-2</v>
      </c>
      <c r="P190" s="52">
        <f>IFERROR(_xll.qlIndexFixing(Index1Y,$H190,TRUE,_xll.ohTrigger(RecalcTrigger,Trigger1Y)),NA())</f>
        <v>1.4883645659649078E-2</v>
      </c>
      <c r="Q190" s="52">
        <f>IFERROR(_xll.qlIndexFixing(ONIndex1Y,I190,TRUE,_xll.ohTrigger(RecalcTrigger,Trigger1Y)),NA())</f>
        <v>1.2265346911615183E-2</v>
      </c>
    </row>
    <row r="191" spans="2:17" x14ac:dyDescent="0.2">
      <c r="B191" s="46" t="s">
        <v>20</v>
      </c>
      <c r="D191" s="49">
        <f>_xll.qlCalendarAdvance(LocalCalendar,$D190,B191,"f",FALSE)</f>
        <v>42627</v>
      </c>
      <c r="E191" s="49">
        <f>_xll.qlInterestRateIndexValueDate(IndexON,D191)</f>
        <v>42627</v>
      </c>
      <c r="F191" s="52">
        <f>IFERROR(_xll.qlIndexFixing(IndexON,D191,TRUE,_xll.ohTrigger(RecalcTrigger,TriggerON)),NA())</f>
        <v>6.4117976049349323E-3</v>
      </c>
      <c r="H191" s="49">
        <f>_xll.qlCalendarAdvance(IborCalendar,$H190,B191,"f",FALSE)</f>
        <v>42628</v>
      </c>
      <c r="I191" s="49">
        <f>_xll.qlInterestRateIndexValueDate(Index1M,$H191)</f>
        <v>42632</v>
      </c>
      <c r="J191" s="52">
        <f>IFERROR(_xll.qlIndexFixing(Index1M,$H191,TRUE,_xll.ohTrigger(RecalcTrigger,Trigger1M)),NA())</f>
        <v>8.106504510226209E-3</v>
      </c>
      <c r="K191" s="52">
        <f>IFERROR(_xll.qlIndexFixing(ONIndex1M,I191,TRUE,_xll.ohTrigger(RecalcTrigger,Trigger1M)),NA())</f>
        <v>7.8634455780424162E-3</v>
      </c>
      <c r="L191" s="52">
        <f>IFERROR(_xll.qlIndexFixing(Index3M,H191,TRUE,_xll.ohTrigger(RecalcTrigger,Trigger3M)),NA())</f>
        <v>1.0015908966218748E-2</v>
      </c>
      <c r="M191" s="52">
        <f>IFERROR(_xll.qlIndexFixing(ONIndex3M,I191,TRUE,_xll.ohTrigger(RecalcTrigger,Trigger3M)),NA())</f>
        <v>9.2853294222283722E-3</v>
      </c>
      <c r="N191" s="52">
        <f>IFERROR(_xll.qlIndexFixing(Index6M,$H191,TRUE,_xll.ohTrigger(RecalcTrigger,Trigger6M)),NA())</f>
        <v>1.2187056559916299E-2</v>
      </c>
      <c r="O191" s="52">
        <f>IFERROR(_xll.qlIndexFixing(ONIndex6M,I191,TRUE,_xll.ohTrigger(RecalcTrigger,Trigger6M)),NA())</f>
        <v>1.0985757347814484E-2</v>
      </c>
      <c r="P191" s="52">
        <f>IFERROR(_xll.qlIndexFixing(Index1Y,$H191,TRUE,_xll.ohTrigger(RecalcTrigger,Trigger1Y)),NA())</f>
        <v>1.4917789464957167E-2</v>
      </c>
      <c r="Q191" s="52">
        <f>IFERROR(_xll.qlIndexFixing(ONIndex1Y,I191,TRUE,_xll.ohTrigger(RecalcTrigger,Trigger1Y)),NA())</f>
        <v>1.2289034253809561E-2</v>
      </c>
    </row>
    <row r="192" spans="2:17" x14ac:dyDescent="0.2">
      <c r="B192" s="46" t="s">
        <v>20</v>
      </c>
      <c r="D192" s="49">
        <f>_xll.qlCalendarAdvance(LocalCalendar,$D191,B192,"f",FALSE)</f>
        <v>42628</v>
      </c>
      <c r="E192" s="49">
        <f>_xll.qlInterestRateIndexValueDate(IndexON,D192)</f>
        <v>42628</v>
      </c>
      <c r="F192" s="52">
        <f>IFERROR(_xll.qlIndexFixing(IndexON,D192,TRUE,_xll.ohTrigger(RecalcTrigger,TriggerON)),NA())</f>
        <v>6.4494422918226491E-3</v>
      </c>
      <c r="H192" s="49">
        <f>_xll.qlCalendarAdvance(IborCalendar,$H191,B192,"f",FALSE)</f>
        <v>42629</v>
      </c>
      <c r="I192" s="49">
        <f>_xll.qlInterestRateIndexValueDate(Index1M,$H192)</f>
        <v>42633</v>
      </c>
      <c r="J192" s="52">
        <f>IFERROR(_xll.qlIndexFixing(Index1M,$H192,TRUE,_xll.ohTrigger(RecalcTrigger,Trigger1M)),NA())</f>
        <v>8.1231023177892325E-3</v>
      </c>
      <c r="K192" s="52">
        <f>IFERROR(_xll.qlIndexFixing(ONIndex1M,I192,TRUE,_xll.ohTrigger(RecalcTrigger,Trigger1M)),NA())</f>
        <v>7.8799935775730745E-3</v>
      </c>
      <c r="L192" s="52">
        <f>IFERROR(_xll.qlIndexFixing(Index3M,H192,TRUE,_xll.ohTrigger(RecalcTrigger,Trigger3M)),NA())</f>
        <v>1.0032461655565414E-2</v>
      </c>
      <c r="M192" s="52">
        <f>IFERROR(_xll.qlIndexFixing(ONIndex3M,I192,TRUE,_xll.ohTrigger(RecalcTrigger,Trigger3M)),NA())</f>
        <v>9.3002136902065047E-3</v>
      </c>
      <c r="N192" s="52">
        <f>IFERROR(_xll.qlIndexFixing(Index6M,$H192,TRUE,_xll.ohTrigger(RecalcTrigger,Trigger6M)),NA())</f>
        <v>1.2193321480829373E-2</v>
      </c>
      <c r="O192" s="52">
        <f>IFERROR(_xll.qlIndexFixing(ONIndex6M,I192,TRUE,_xll.ohTrigger(RecalcTrigger,Trigger6M)),NA())</f>
        <v>1.1046596202168857E-2</v>
      </c>
      <c r="P192" s="52">
        <f>IFERROR(_xll.qlIndexFixing(Index1Y,$H192,TRUE,_xll.ohTrigger(RecalcTrigger,Trigger1Y)),NA())</f>
        <v>1.4938784333215757E-2</v>
      </c>
      <c r="Q192" s="52">
        <f>IFERROR(_xll.qlIndexFixing(ONIndex1Y,I192,TRUE,_xll.ohTrigger(RecalcTrigger,Trigger1Y)),NA())</f>
        <v>1.2300931240485369E-2</v>
      </c>
    </row>
    <row r="193" spans="2:17" x14ac:dyDescent="0.2">
      <c r="B193" s="46" t="s">
        <v>20</v>
      </c>
      <c r="D193" s="49">
        <f>_xll.qlCalendarAdvance(LocalCalendar,$D192,B193,"f",FALSE)</f>
        <v>42629</v>
      </c>
      <c r="E193" s="49">
        <f>_xll.qlInterestRateIndexValueDate(IndexON,D193)</f>
        <v>42629</v>
      </c>
      <c r="F193" s="52">
        <f>IFERROR(_xll.qlIndexFixing(IndexON,D193,TRUE,_xll.ohTrigger(RecalcTrigger,TriggerON)),NA())</f>
        <v>6.5319095385341086E-3</v>
      </c>
      <c r="H193" s="49">
        <f>_xll.qlCalendarAdvance(IborCalendar,$H192,B193,"f",FALSE)</f>
        <v>42632</v>
      </c>
      <c r="I193" s="49">
        <f>_xll.qlInterestRateIndexValueDate(Index1M,$H193)</f>
        <v>42634</v>
      </c>
      <c r="J193" s="52">
        <f>IFERROR(_xll.qlIndexFixing(Index1M,$H193,TRUE,_xll.ohTrigger(RecalcTrigger,Trigger1M)),NA())</f>
        <v>8.1397020615927573E-3</v>
      </c>
      <c r="K193" s="52">
        <f>IFERROR(_xll.qlIndexFixing(ONIndex1M,I193,TRUE,_xll.ohTrigger(RecalcTrigger,Trigger1M)),NA())</f>
        <v>7.8965622930926571E-3</v>
      </c>
      <c r="L193" s="52">
        <f>IFERROR(_xll.qlIndexFixing(Index3M,H193,TRUE,_xll.ohTrigger(RecalcTrigger,Trigger3M)),NA())</f>
        <v>1.0049050660700259E-2</v>
      </c>
      <c r="M193" s="52">
        <f>IFERROR(_xll.qlIndexFixing(ONIndex3M,I193,TRUE,_xll.ohTrigger(RecalcTrigger,Trigger3M)),NA())</f>
        <v>9.3151341145425448E-3</v>
      </c>
      <c r="N193" s="52">
        <f>IFERROR(_xll.qlIndexFixing(Index6M,$H193,TRUE,_xll.ohTrigger(RecalcTrigger,Trigger6M)),NA())</f>
        <v>1.2209999999983869E-2</v>
      </c>
      <c r="O193" s="52">
        <f>IFERROR(_xll.qlIndexFixing(ONIndex6M,I193,TRUE,_xll.ohTrigger(RecalcTrigger,Trigger6M)),NA())</f>
        <v>1.1107439089137472E-2</v>
      </c>
      <c r="P193" s="52">
        <f>IFERROR(_xll.qlIndexFixing(Index1Y,$H193,TRUE,_xll.ohTrigger(RecalcTrigger,Trigger1Y)),NA())</f>
        <v>1.4959999999999894E-2</v>
      </c>
      <c r="Q193" s="52">
        <f>IFERROR(_xll.qlIndexFixing(ONIndex1Y,I193,TRUE,_xll.ohTrigger(RecalcTrigger,Trigger1Y)),NA())</f>
        <v>1.2312788341786174E-2</v>
      </c>
    </row>
    <row r="194" spans="2:17" x14ac:dyDescent="0.2">
      <c r="B194" s="46" t="s">
        <v>20</v>
      </c>
      <c r="D194" s="49">
        <f>_xll.qlCalendarAdvance(LocalCalendar,$D193,B194,"f",FALSE)</f>
        <v>42632</v>
      </c>
      <c r="E194" s="49">
        <f>_xll.qlInterestRateIndexValueDate(IndexON,D194)</f>
        <v>42632</v>
      </c>
      <c r="F194" s="52">
        <f>IFERROR(_xll.qlIndexFixing(IndexON,D194,TRUE,_xll.ohTrigger(RecalcTrigger,TriggerON)),NA())</f>
        <v>6.6211991288955829E-3</v>
      </c>
      <c r="H194" s="49">
        <f>_xll.qlCalendarAdvance(IborCalendar,$H193,B194,"f",FALSE)</f>
        <v>42633</v>
      </c>
      <c r="I194" s="49">
        <f>_xll.qlInterestRateIndexValueDate(Index1M,$H194)</f>
        <v>42635</v>
      </c>
      <c r="J194" s="52">
        <f>IFERROR(_xll.qlIndexFixing(Index1M,$H194,TRUE,_xll.ohTrigger(RecalcTrigger,Trigger1M)),NA())</f>
        <v>8.1730966086415724E-3</v>
      </c>
      <c r="K194" s="52">
        <f>IFERROR(_xll.qlIndexFixing(ONIndex1M,I194,TRUE,_xll.ohTrigger(RecalcTrigger,Trigger1M)),NA())</f>
        <v>7.9131360552153751E-3</v>
      </c>
      <c r="L194" s="52">
        <f>IFERROR(_xll.qlIndexFixing(Index3M,H194,TRUE,_xll.ohTrigger(RecalcTrigger,Trigger3M)),NA())</f>
        <v>1.0065675892448023E-2</v>
      </c>
      <c r="M194" s="52">
        <f>IFERROR(_xll.qlIndexFixing(ONIndex3M,I194,TRUE,_xll.ohTrigger(RecalcTrigger,Trigger3M)),NA())</f>
        <v>9.3300906954763008E-3</v>
      </c>
      <c r="N194" s="52">
        <f>IFERROR(_xll.qlIndexFixing(Index6M,$H194,TRUE,_xll.ohTrigger(RecalcTrigger,Trigger6M)),NA())</f>
        <v>1.2226615562138752E-2</v>
      </c>
      <c r="O194" s="52">
        <f>IFERROR(_xll.qlIndexFixing(ONIndex6M,I194,TRUE,_xll.ohTrigger(RecalcTrigger,Trigger6M)),NA())</f>
        <v>1.1166384529746054E-2</v>
      </c>
      <c r="P194" s="52">
        <f>IFERROR(_xll.qlIndexFixing(Index1Y,$H194,TRUE,_xll.ohTrigger(RecalcTrigger,Trigger1Y)),NA())</f>
        <v>1.4981438377263128E-2</v>
      </c>
      <c r="Q194" s="52">
        <f>IFERROR(_xll.qlIndexFixing(ONIndex1Y,I194,TRUE,_xll.ohTrigger(RecalcTrigger,Trigger1Y)),NA())</f>
        <v>1.2324819493541028E-2</v>
      </c>
    </row>
    <row r="195" spans="2:17" x14ac:dyDescent="0.2">
      <c r="B195" s="46" t="s">
        <v>20</v>
      </c>
      <c r="D195" s="49">
        <f>_xll.qlCalendarAdvance(LocalCalendar,$D194,B195,"f",FALSE)</f>
        <v>42633</v>
      </c>
      <c r="E195" s="49">
        <f>_xll.qlInterestRateIndexValueDate(IndexON,D195)</f>
        <v>42633</v>
      </c>
      <c r="F195" s="52">
        <f>IFERROR(_xll.qlIndexFixing(IndexON,D195,TRUE,_xll.ohTrigger(RecalcTrigger,TriggerON)),NA())</f>
        <v>6.6694328643013279E-3</v>
      </c>
      <c r="H195" s="49">
        <f>_xll.qlCalendarAdvance(IborCalendar,$H194,B195,"f",FALSE)</f>
        <v>42634</v>
      </c>
      <c r="I195" s="49">
        <f>_xll.qlInterestRateIndexValueDate(Index1M,$H195)</f>
        <v>42636</v>
      </c>
      <c r="J195" s="52">
        <f>IFERROR(_xll.qlIndexFixing(Index1M,$H195,TRUE,_xll.ohTrigger(RecalcTrigger,Trigger1M)),NA())</f>
        <v>8.181302600275598E-3</v>
      </c>
      <c r="K195" s="52">
        <f>IFERROR(_xll.qlIndexFixing(ONIndex1M,I195,TRUE,_xll.ohTrigger(RecalcTrigger,Trigger1M)),NA())</f>
        <v>7.9464627436109936E-3</v>
      </c>
      <c r="L195" s="52">
        <f>IFERROR(_xll.qlIndexFixing(Index3M,H195,TRUE,_xll.ohTrigger(RecalcTrigger,Trigger3M)),NA())</f>
        <v>1.0082336903115833E-2</v>
      </c>
      <c r="M195" s="52">
        <f>IFERROR(_xll.qlIndexFixing(ONIndex3M,I195,TRUE,_xll.ohTrigger(RecalcTrigger,Trigger3M)),NA())</f>
        <v>9.360367746875653E-3</v>
      </c>
      <c r="N195" s="52">
        <f>IFERROR(_xll.qlIndexFixing(Index6M,$H195,TRUE,_xll.ohTrigger(RecalcTrigger,Trigger6M)),NA())</f>
        <v>1.2243170471173981E-2</v>
      </c>
      <c r="O195" s="52">
        <f>IFERROR(_xll.qlIndexFixing(ONIndex6M,I195,TRUE,_xll.ohTrigger(RecalcTrigger,Trigger6M)),NA())</f>
        <v>1.1276719232133914E-2</v>
      </c>
      <c r="P195" s="52">
        <f>IFERROR(_xll.qlIndexFixing(Index1Y,$H195,TRUE,_xll.ohTrigger(RecalcTrigger,Trigger1Y)),NA())</f>
        <v>1.5033348344092982E-2</v>
      </c>
      <c r="Q195" s="52">
        <f>IFERROR(_xll.qlIndexFixing(ONIndex1Y,I195,TRUE,_xll.ohTrigger(RecalcTrigger,Trigger1Y)),NA())</f>
        <v>1.2350063898214358E-2</v>
      </c>
    </row>
    <row r="196" spans="2:17" x14ac:dyDescent="0.2">
      <c r="B196" s="46" t="s">
        <v>20</v>
      </c>
      <c r="D196" s="49">
        <f>_xll.qlCalendarAdvance(LocalCalendar,$D195,B196,"f",FALSE)</f>
        <v>42634</v>
      </c>
      <c r="E196" s="49">
        <f>_xll.qlInterestRateIndexValueDate(IndexON,D196)</f>
        <v>42634</v>
      </c>
      <c r="F196" s="52">
        <f>IFERROR(_xll.qlIndexFixing(IndexON,D196,TRUE,_xll.ohTrigger(RecalcTrigger,TriggerON)),NA())</f>
        <v>6.7191534617005999E-3</v>
      </c>
      <c r="H196" s="49">
        <f>_xll.qlCalendarAdvance(IborCalendar,$H195,B196,"f",FALSE)</f>
        <v>42635</v>
      </c>
      <c r="I196" s="49">
        <f>_xll.qlInterestRateIndexValueDate(Index1M,$H196)</f>
        <v>42639</v>
      </c>
      <c r="J196" s="52">
        <f>IFERROR(_xll.qlIndexFixing(Index1M,$H196,TRUE,_xll.ohTrigger(RecalcTrigger,Trigger1M)),NA())</f>
        <v>8.2227187180619055E-3</v>
      </c>
      <c r="K196" s="52">
        <f>IFERROR(_xll.qlIndexFixing(ONIndex1M,I196,TRUE,_xll.ohTrigger(RecalcTrigger,Trigger1M)),NA())</f>
        <v>7.9794423973122974E-3</v>
      </c>
      <c r="L196" s="52">
        <f>IFERROR(_xll.qlIndexFixing(Index3M,H196,TRUE,_xll.ohTrigger(RecalcTrigger,Trigger3M)),NA())</f>
        <v>1.0150158990534812E-2</v>
      </c>
      <c r="M196" s="52">
        <f>IFERROR(_xll.qlIndexFixing(ONIndex3M,I196,TRUE,_xll.ohTrigger(RecalcTrigger,Trigger3M)),NA())</f>
        <v>9.3902785830302093E-3</v>
      </c>
      <c r="N196" s="52">
        <f>IFERROR(_xll.qlIndexFixing(Index6M,$H196,TRUE,_xll.ohTrigger(RecalcTrigger,Trigger6M)),NA())</f>
        <v>1.2304136068011366E-2</v>
      </c>
      <c r="O196" s="52">
        <f>IFERROR(_xll.qlIndexFixing(ONIndex6M,I196,TRUE,_xll.ohTrigger(RecalcTrigger,Trigger6M)),NA())</f>
        <v>1.1378438109881372E-2</v>
      </c>
      <c r="P196" s="52">
        <f>IFERROR(_xll.qlIndexFixing(Index1Y,$H196,TRUE,_xll.ohTrigger(RecalcTrigger,Trigger1Y)),NA())</f>
        <v>1.5069347414475544E-2</v>
      </c>
      <c r="Q196" s="52">
        <f>IFERROR(_xll.qlIndexFixing(ONIndex1Y,I196,TRUE,_xll.ohTrigger(RecalcTrigger,Trigger1Y)),NA())</f>
        <v>1.2375219443354624E-2</v>
      </c>
    </row>
    <row r="197" spans="2:17" x14ac:dyDescent="0.2">
      <c r="B197" s="46" t="s">
        <v>20</v>
      </c>
      <c r="D197" s="49">
        <f>_xll.qlCalendarAdvance(LocalCalendar,$D196,B197,"f",FALSE)</f>
        <v>42635</v>
      </c>
      <c r="E197" s="49">
        <f>_xll.qlInterestRateIndexValueDate(IndexON,D197)</f>
        <v>42635</v>
      </c>
      <c r="F197" s="52">
        <f>IFERROR(_xll.qlIndexFixing(IndexON,D197,TRUE,_xll.ohTrigger(RecalcTrigger,TriggerON)),NA())</f>
        <v>6.7678371206447707E-3</v>
      </c>
      <c r="H197" s="49">
        <f>_xll.qlCalendarAdvance(IborCalendar,$H196,B197,"f",FALSE)</f>
        <v>42636</v>
      </c>
      <c r="I197" s="49">
        <f>_xll.qlInterestRateIndexValueDate(Index1M,$H197)</f>
        <v>42640</v>
      </c>
      <c r="J197" s="52">
        <f>IFERROR(_xll.qlIndexFixing(Index1M,$H197,TRUE,_xll.ohTrigger(RecalcTrigger,Trigger1M)),NA())</f>
        <v>8.2393255062145343E-3</v>
      </c>
      <c r="K197" s="52">
        <f>IFERROR(_xll.qlIndexFixing(ONIndex1M,I197,TRUE,_xll.ohTrigger(RecalcTrigger,Trigger1M)),NA())</f>
        <v>7.9960218061181365E-3</v>
      </c>
      <c r="L197" s="52">
        <f>IFERROR(_xll.qlIndexFixing(Index3M,H197,TRUE,_xll.ohTrigger(RecalcTrigger,Trigger3M)),NA())</f>
        <v>1.0158153593814494E-2</v>
      </c>
      <c r="M197" s="52">
        <f>IFERROR(_xll.qlIndexFixing(ONIndex3M,I197,TRUE,_xll.ohTrigger(RecalcTrigger,Trigger3M)),NA())</f>
        <v>9.4054159459933118E-3</v>
      </c>
      <c r="N197" s="52">
        <f>IFERROR(_xll.qlIndexFixing(Index6M,$H197,TRUE,_xll.ohTrigger(RecalcTrigger,Trigger6M)),NA())</f>
        <v>1.2308861377989823E-2</v>
      </c>
      <c r="O197" s="52">
        <f>IFERROR(_xll.qlIndexFixing(ONIndex6M,I197,TRUE,_xll.ohTrigger(RecalcTrigger,Trigger6M)),NA())</f>
        <v>1.1425519453984734E-2</v>
      </c>
      <c r="P197" s="52">
        <f>IFERROR(_xll.qlIndexFixing(Index1Y,$H197,TRUE,_xll.ohTrigger(RecalcTrigger,Trigger1Y)),NA())</f>
        <v>1.5091842609325426E-2</v>
      </c>
      <c r="Q197" s="52">
        <f>IFERROR(_xll.qlIndexFixing(ONIndex1Y,I197,TRUE,_xll.ohTrigger(RecalcTrigger,Trigger1Y)),NA())</f>
        <v>1.2388388266586503E-2</v>
      </c>
    </row>
    <row r="198" spans="2:17" x14ac:dyDescent="0.2">
      <c r="B198" s="46" t="s">
        <v>20</v>
      </c>
      <c r="D198" s="49">
        <f>_xll.qlCalendarAdvance(LocalCalendar,$D197,B198,"f",FALSE)</f>
        <v>42636</v>
      </c>
      <c r="E198" s="49">
        <f>_xll.qlInterestRateIndexValueDate(IndexON,D198)</f>
        <v>42636</v>
      </c>
      <c r="F198" s="52">
        <f>IFERROR(_xll.qlIndexFixing(IndexON,D198,TRUE,_xll.ohTrigger(RecalcTrigger,TriggerON)),NA())</f>
        <v>6.8597755139432337E-3</v>
      </c>
      <c r="H198" s="49">
        <f>_xll.qlCalendarAdvance(IborCalendar,$H197,B198,"f",FALSE)</f>
        <v>42639</v>
      </c>
      <c r="I198" s="49">
        <f>_xll.qlInterestRateIndexValueDate(Index1M,$H198)</f>
        <v>42641</v>
      </c>
      <c r="J198" s="52">
        <f>IFERROR(_xll.qlIndexFixing(Index1M,$H198,TRUE,_xll.ohTrigger(RecalcTrigger,Trigger1M)),NA())</f>
        <v>8.2559334466640877E-3</v>
      </c>
      <c r="K198" s="52">
        <f>IFERROR(_xll.qlIndexFixing(ONIndex1M,I198,TRUE,_xll.ohTrigger(RecalcTrigger,Trigger1M)),NA())</f>
        <v>8.0126023444204719E-3</v>
      </c>
      <c r="L198" s="52">
        <f>IFERROR(_xll.qlIndexFixing(Index3M,H198,TRUE,_xll.ohTrigger(RecalcTrigger,Trigger3M)),NA())</f>
        <v>1.0166159833426959E-2</v>
      </c>
      <c r="M198" s="52">
        <f>IFERROR(_xll.qlIndexFixing(ONIndex3M,I198,TRUE,_xll.ohTrigger(RecalcTrigger,Trigger3M)),NA())</f>
        <v>9.4205894653942579E-3</v>
      </c>
      <c r="N198" s="52">
        <f>IFERROR(_xll.qlIndexFixing(Index6M,$H198,TRUE,_xll.ohTrigger(RecalcTrigger,Trigger6M)),NA())</f>
        <v>1.2325171373987136E-2</v>
      </c>
      <c r="O198" s="52">
        <f>IFERROR(_xll.qlIndexFixing(ONIndex6M,I198,TRUE,_xll.ohTrigger(RecalcTrigger,Trigger6M)),NA())</f>
        <v>1.1470227975909353E-2</v>
      </c>
      <c r="P198" s="52">
        <f>IFERROR(_xll.qlIndexFixing(Index1Y,$H198,TRUE,_xll.ohTrigger(RecalcTrigger,Trigger1Y)),NA())</f>
        <v>1.5114536598949268E-2</v>
      </c>
      <c r="Q198" s="52">
        <f>IFERROR(_xll.qlIndexFixing(ONIndex1Y,I198,TRUE,_xll.ohTrigger(RecalcTrigger,Trigger1Y)),NA())</f>
        <v>1.2401784624289647E-2</v>
      </c>
    </row>
    <row r="199" spans="2:17" x14ac:dyDescent="0.2">
      <c r="B199" s="46" t="s">
        <v>20</v>
      </c>
      <c r="D199" s="49">
        <f>_xll.qlCalendarAdvance(LocalCalendar,$D198,B199,"f",FALSE)</f>
        <v>42639</v>
      </c>
      <c r="E199" s="49">
        <f>_xll.qlInterestRateIndexValueDate(IndexON,D199)</f>
        <v>42639</v>
      </c>
      <c r="F199" s="52">
        <f>IFERROR(_xll.qlIndexFixing(IndexON,D199,TRUE,_xll.ohTrigger(RecalcTrigger,TriggerON)),NA())</f>
        <v>6.9458928595178548E-3</v>
      </c>
      <c r="H199" s="49">
        <f>_xll.qlCalendarAdvance(IborCalendar,$H198,B199,"f",FALSE)</f>
        <v>42640</v>
      </c>
      <c r="I199" s="49">
        <f>_xll.qlInterestRateIndexValueDate(Index1M,$H199)</f>
        <v>42642</v>
      </c>
      <c r="J199" s="52">
        <f>IFERROR(_xll.qlIndexFixing(Index1M,$H199,TRUE,_xll.ohTrigger(RecalcTrigger,Trigger1M)),NA())</f>
        <v>8.2893494399005618E-3</v>
      </c>
      <c r="K199" s="52">
        <f>IFERROR(_xll.qlIndexFixing(ONIndex1M,I199,TRUE,_xll.ohTrigger(RecalcTrigger,Trigger1M)),NA())</f>
        <v>8.0291840118995594E-3</v>
      </c>
      <c r="L199" s="52">
        <f>IFERROR(_xll.qlIndexFixing(Index3M,H199,TRUE,_xll.ohTrigger(RecalcTrigger,Trigger3M)),NA())</f>
        <v>1.0183024233404558E-2</v>
      </c>
      <c r="M199" s="52">
        <f>IFERROR(_xll.qlIndexFixing(ONIndex3M,I199,TRUE,_xll.ohTrigger(RecalcTrigger,Trigger3M)),NA())</f>
        <v>9.4357991413129838E-3</v>
      </c>
      <c r="N199" s="52">
        <f>IFERROR(_xll.qlIndexFixing(Index6M,$H199,TRUE,_xll.ohTrigger(RecalcTrigger,Trigger6M)),NA())</f>
        <v>1.2341444058808862E-2</v>
      </c>
      <c r="O199" s="52">
        <f>IFERROR(_xll.qlIndexFixing(ONIndex6M,I199,TRUE,_xll.ohTrigger(RecalcTrigger,Trigger6M)),NA())</f>
        <v>1.1512563674616061E-2</v>
      </c>
      <c r="P199" s="52">
        <f>IFERROR(_xll.qlIndexFixing(Index1Y,$H199,TRUE,_xll.ohTrigger(RecalcTrigger,Trigger1Y)),NA())</f>
        <v>1.5137425193176882E-2</v>
      </c>
      <c r="Q199" s="52">
        <f>IFERROR(_xll.qlIndexFixing(ONIndex1Y,I199,TRUE,_xll.ohTrigger(RecalcTrigger,Trigger1Y)),NA())</f>
        <v>1.2415408516384119E-2</v>
      </c>
    </row>
    <row r="200" spans="2:17" x14ac:dyDescent="0.2">
      <c r="B200" s="46" t="s">
        <v>20</v>
      </c>
      <c r="D200" s="49">
        <f>_xll.qlCalendarAdvance(LocalCalendar,$D199,B200,"f",FALSE)</f>
        <v>42640</v>
      </c>
      <c r="E200" s="49">
        <f>_xll.qlInterestRateIndexValueDate(IndexON,D200)</f>
        <v>42640</v>
      </c>
      <c r="F200" s="52">
        <f>IFERROR(_xll.qlIndexFixing(IndexON,D200,TRUE,_xll.ohTrigger(RecalcTrigger,TriggerON)),NA())</f>
        <v>6.9862370668527518E-3</v>
      </c>
      <c r="H200" s="49">
        <f>_xll.qlCalendarAdvance(IborCalendar,$H199,B200,"f",FALSE)</f>
        <v>42641</v>
      </c>
      <c r="I200" s="49">
        <f>_xll.qlInterestRateIndexValueDate(Index1M,$H200)</f>
        <v>42643</v>
      </c>
      <c r="J200" s="52">
        <f>IFERROR(_xll.qlIndexFixing(Index1M,$H200,TRUE,_xll.ohTrigger(RecalcTrigger,Trigger1M)),NA())</f>
        <v>8.297556810252937E-3</v>
      </c>
      <c r="K200" s="52">
        <f>IFERROR(_xll.qlIndexFixing(ONIndex1M,I200,TRUE,_xll.ohTrigger(RecalcTrigger,Trigger1M)),NA())</f>
        <v>8.0625316723725859E-3</v>
      </c>
      <c r="L200" s="52">
        <f>IFERROR(_xll.qlIndexFixing(Index3M,H200,TRUE,_xll.ohTrigger(RecalcTrigger,Trigger3M)),NA())</f>
        <v>1.0199920650823164E-2</v>
      </c>
      <c r="M200" s="52">
        <f>IFERROR(_xll.qlIndexFixing(ONIndex3M,I200,TRUE,_xll.ohTrigger(RecalcTrigger,Trigger3M)),NA())</f>
        <v>9.466587937625448E-3</v>
      </c>
      <c r="N200" s="52">
        <f>IFERROR(_xll.qlIndexFixing(Index6M,$H200,TRUE,_xll.ohTrigger(RecalcTrigger,Trigger6M)),NA())</f>
        <v>1.2369774956183192E-2</v>
      </c>
      <c r="O200" s="52">
        <f>IFERROR(_xll.qlIndexFixing(ONIndex6M,I200,TRUE,_xll.ohTrigger(RecalcTrigger,Trigger6M)),NA())</f>
        <v>1.1589698750276156E-2</v>
      </c>
      <c r="P200" s="52">
        <f>IFERROR(_xll.qlIndexFixing(Index1Y,$H200,TRUE,_xll.ohTrigger(RecalcTrigger,Trigger1Y)),NA())</f>
        <v>1.514438097298005E-2</v>
      </c>
      <c r="Q200" s="52">
        <f>IFERROR(_xll.qlIndexFixing(ONIndex1Y,I200,TRUE,_xll.ohTrigger(RecalcTrigger,Trigger1Y)),NA())</f>
        <v>1.2443844860570152E-2</v>
      </c>
    </row>
    <row r="201" spans="2:17" x14ac:dyDescent="0.2">
      <c r="B201" s="46" t="s">
        <v>20</v>
      </c>
      <c r="D201" s="49">
        <f>_xll.qlCalendarAdvance(LocalCalendar,$D200,B201,"f",FALSE)</f>
        <v>42641</v>
      </c>
      <c r="E201" s="49">
        <f>_xll.qlInterestRateIndexValueDate(IndexON,D201)</f>
        <v>42641</v>
      </c>
      <c r="F201" s="52">
        <f>IFERROR(_xll.qlIndexFixing(IndexON,D201,TRUE,_xll.ohTrigger(RecalcTrigger,TriggerON)),NA())</f>
        <v>7.0249133821231879E-3</v>
      </c>
      <c r="H201" s="49">
        <f>_xll.qlCalendarAdvance(IborCalendar,$H200,B201,"f",FALSE)</f>
        <v>42642</v>
      </c>
      <c r="I201" s="49">
        <f>_xll.qlInterestRateIndexValueDate(Index1M,$H201)</f>
        <v>42646</v>
      </c>
      <c r="J201" s="52">
        <f>IFERROR(_xll.qlIndexFixing(Index1M,$H201,TRUE,_xll.ohTrigger(RecalcTrigger,Trigger1M)),NA())</f>
        <v>8.3473973396030309E-3</v>
      </c>
      <c r="K201" s="52">
        <f>IFERROR(_xll.qlIndexFixing(ONIndex1M,I201,TRUE,_xll.ohTrigger(RecalcTrigger,Trigger1M)),NA())</f>
        <v>8.095521975581832E-3</v>
      </c>
      <c r="L201" s="52">
        <f>IFERROR(_xll.qlIndexFixing(Index3M,H201,TRUE,_xll.ohTrigger(RecalcTrigger,Trigger3M)),NA())</f>
        <v>1.0259705234996776E-2</v>
      </c>
      <c r="M201" s="52">
        <f>IFERROR(_xll.qlIndexFixing(ONIndex3M,I201,TRUE,_xll.ohTrigger(RecalcTrigger,Trigger3M)),NA())</f>
        <v>9.4969994094462606E-3</v>
      </c>
      <c r="N201" s="52">
        <f>IFERROR(_xll.qlIndexFixing(Index6M,$H201,TRUE,_xll.ohTrigger(RecalcTrigger,Trigger6M)),NA())</f>
        <v>1.2418585138217829E-2</v>
      </c>
      <c r="O201" s="52">
        <f>IFERROR(_xll.qlIndexFixing(ONIndex6M,I201,TRUE,_xll.ohTrigger(RecalcTrigger,Trigger6M)),NA())</f>
        <v>1.1658178221596316E-2</v>
      </c>
      <c r="P201" s="52">
        <f>IFERROR(_xll.qlIndexFixing(Index1Y,$H201,TRUE,_xll.ohTrigger(RecalcTrigger,Trigger1Y)),NA())</f>
        <v>1.5230841803131277E-2</v>
      </c>
      <c r="Q201" s="52">
        <f>IFERROR(_xll.qlIndexFixing(ONIndex1Y,I201,TRUE,_xll.ohTrigger(RecalcTrigger,Trigger1Y)),NA())</f>
        <v>1.2472179429234842E-2</v>
      </c>
    </row>
    <row r="202" spans="2:17" x14ac:dyDescent="0.2">
      <c r="B202" s="46" t="s">
        <v>20</v>
      </c>
      <c r="D202" s="49">
        <f>_xll.qlCalendarAdvance(LocalCalendar,$D201,B202,"f",FALSE)</f>
        <v>42642</v>
      </c>
      <c r="E202" s="49">
        <f>_xll.qlInterestRateIndexValueDate(IndexON,D202)</f>
        <v>42642</v>
      </c>
      <c r="F202" s="52">
        <f>IFERROR(_xll.qlIndexFixing(IndexON,D202,TRUE,_xll.ohTrigger(RecalcTrigger,TriggerON)),NA())</f>
        <v>7.0619218045298027E-3</v>
      </c>
      <c r="H202" s="49">
        <f>_xll.qlCalendarAdvance(IborCalendar,$H201,B202,"f",FALSE)</f>
        <v>42643</v>
      </c>
      <c r="I202" s="49">
        <f>_xll.qlInterestRateIndexValueDate(Index1M,$H202)</f>
        <v>42647</v>
      </c>
      <c r="J202" s="52">
        <f>IFERROR(_xll.qlIndexFixing(Index1M,$H202,TRUE,_xll.ohTrigger(RecalcTrigger,Trigger1M)),NA())</f>
        <v>8.3640131556215972E-3</v>
      </c>
      <c r="K202" s="52">
        <f>IFERROR(_xll.qlIndexFixing(ONIndex1M,I202,TRUE,_xll.ohTrigger(RecalcTrigger,Trigger1M)),NA())</f>
        <v>8.1121092899039127E-3</v>
      </c>
      <c r="L202" s="52">
        <f>IFERROR(_xll.qlIndexFixing(Index3M,H202,TRUE,_xll.ohTrigger(RecalcTrigger,Trigger3M)),NA())</f>
        <v>1.0276736536827355E-2</v>
      </c>
      <c r="M202" s="52">
        <f>IFERROR(_xll.qlIndexFixing(ONIndex3M,I202,TRUE,_xll.ohTrigger(RecalcTrigger,Trigger3M)),NA())</f>
        <v>9.5123898676341412E-3</v>
      </c>
      <c r="N202" s="52">
        <f>IFERROR(_xll.qlIndexFixing(Index6M,$H202,TRUE,_xll.ohTrigger(RecalcTrigger,Trigger6M)),NA())</f>
        <v>1.2434796030314652E-2</v>
      </c>
      <c r="O202" s="52">
        <f>IFERROR(_xll.qlIndexFixing(ONIndex6M,I202,TRUE,_xll.ohTrigger(RecalcTrigger,Trigger6M)),NA())</f>
        <v>1.1688649792862549E-2</v>
      </c>
      <c r="P202" s="52">
        <f>IFERROR(_xll.qlIndexFixing(Index1Y,$H202,TRUE,_xll.ohTrigger(RecalcTrigger,Trigger1Y)),NA())</f>
        <v>1.5254640558124276E-2</v>
      </c>
      <c r="Q202" s="52">
        <f>IFERROR(_xll.qlIndexFixing(ONIndex1Y,I202,TRUE,_xll.ohTrigger(RecalcTrigger,Trigger1Y)),NA())</f>
        <v>1.2486940993765572E-2</v>
      </c>
    </row>
    <row r="203" spans="2:17" x14ac:dyDescent="0.2">
      <c r="B203" s="46" t="s">
        <v>20</v>
      </c>
      <c r="D203" s="49">
        <f>_xll.qlCalendarAdvance(LocalCalendar,$D202,B203,"f",FALSE)</f>
        <v>42643</v>
      </c>
      <c r="E203" s="49">
        <f>_xll.qlInterestRateIndexValueDate(IndexON,D203)</f>
        <v>42643</v>
      </c>
      <c r="F203" s="52">
        <f>IFERROR(_xll.qlIndexFixing(IndexON,D203,TRUE,_xll.ohTrigger(RecalcTrigger,TriggerON)),NA())</f>
        <v>7.130520233573634E-3</v>
      </c>
      <c r="H203" s="49">
        <f>_xll.qlCalendarAdvance(IborCalendar,$H202,B203,"f",FALSE)</f>
        <v>42646</v>
      </c>
      <c r="I203" s="49">
        <f>_xll.qlInterestRateIndexValueDate(Index1M,$H203)</f>
        <v>42648</v>
      </c>
      <c r="J203" s="52">
        <f>IFERROR(_xll.qlIndexFixing(Index1M,$H203,TRUE,_xll.ohTrigger(RecalcTrigger,Trigger1M)),NA())</f>
        <v>8.3974500980927239E-3</v>
      </c>
      <c r="K203" s="52">
        <f>IFERROR(_xll.qlIndexFixing(ONIndex1M,I203,TRUE,_xll.ohTrigger(RecalcTrigger,Trigger1M)),NA())</f>
        <v>8.1286977334826815E-3</v>
      </c>
      <c r="L203" s="52">
        <f>IFERROR(_xll.qlIndexFixing(Index3M,H203,TRUE,_xll.ohTrigger(RecalcTrigger,Trigger3M)),NA())</f>
        <v>1.0293796714904544E-2</v>
      </c>
      <c r="M203" s="52">
        <f>IFERROR(_xll.qlIndexFixing(ONIndex3M,I203,TRUE,_xll.ohTrigger(RecalcTrigger,Trigger3M)),NA())</f>
        <v>9.5278164823398015E-3</v>
      </c>
      <c r="N203" s="52">
        <f>IFERROR(_xll.qlIndexFixing(Index6M,$H203,TRUE,_xll.ohTrigger(RecalcTrigger,Trigger6M)),NA())</f>
        <v>1.2450983787949217E-2</v>
      </c>
      <c r="O203" s="52">
        <f>IFERROR(_xll.qlIndexFixing(ONIndex6M,I203,TRUE,_xll.ohTrigger(RecalcTrigger,Trigger6M)),NA())</f>
        <v>1.1716748536594324E-2</v>
      </c>
      <c r="P203" s="52">
        <f>IFERROR(_xll.qlIndexFixing(Index1Y,$H203,TRUE,_xll.ohTrigger(RecalcTrigger,Trigger1Y)),NA())</f>
        <v>1.5278608770770665E-2</v>
      </c>
      <c r="Q203" s="52">
        <f>IFERROR(_xll.qlIndexFixing(ONIndex1Y,I203,TRUE,_xll.ohTrigger(RecalcTrigger,Trigger1Y)),NA())</f>
        <v>1.2501930092847502E-2</v>
      </c>
    </row>
    <row r="204" spans="2:17" x14ac:dyDescent="0.2">
      <c r="B204" s="46" t="s">
        <v>20</v>
      </c>
      <c r="D204" s="49">
        <f>_xll.qlCalendarAdvance(LocalCalendar,$D203,B204,"f",FALSE)</f>
        <v>42646</v>
      </c>
      <c r="E204" s="49">
        <f>_xll.qlInterestRateIndexValueDate(IndexON,D204)</f>
        <v>42646</v>
      </c>
      <c r="F204" s="52">
        <f>IFERROR(_xll.qlIndexFixing(IndexON,D204,TRUE,_xll.ohTrigger(RecalcTrigger,TriggerON)),NA())</f>
        <v>7.1932765583238023E-3</v>
      </c>
      <c r="H204" s="49">
        <f>_xll.qlCalendarAdvance(IborCalendar,$H203,B204,"f",FALSE)</f>
        <v>42647</v>
      </c>
      <c r="I204" s="49">
        <f>_xll.qlInterestRateIndexValueDate(Index1M,$H204)</f>
        <v>42649</v>
      </c>
      <c r="J204" s="52">
        <f>IFERROR(_xll.qlIndexFixing(Index1M,$H204,TRUE,_xll.ohTrigger(RecalcTrigger,Trigger1M)),NA())</f>
        <v>8.4056588120989817E-3</v>
      </c>
      <c r="K204" s="52">
        <f>IFERROR(_xll.qlIndexFixing(ONIndex1M,I204,TRUE,_xll.ohTrigger(RecalcTrigger,Trigger1M)),NA())</f>
        <v>8.1452873064780107E-3</v>
      </c>
      <c r="L204" s="52">
        <f>IFERROR(_xll.qlIndexFixing(Index3M,H204,TRUE,_xll.ohTrigger(RecalcTrigger,Trigger3M)),NA())</f>
        <v>1.0310885237625756E-2</v>
      </c>
      <c r="M204" s="52">
        <f>IFERROR(_xll.qlIndexFixing(ONIndex3M,I204,TRUE,_xll.ohTrigger(RecalcTrigger,Trigger3M)),NA())</f>
        <v>9.5432792534833055E-3</v>
      </c>
      <c r="N204" s="52">
        <f>IFERROR(_xll.qlIndexFixing(Index6M,$H204,TRUE,_xll.ohTrigger(RecalcTrigger,Trigger6M)),NA())</f>
        <v>1.2467152281208631E-2</v>
      </c>
      <c r="O204" s="52">
        <f>IFERROR(_xll.qlIndexFixing(ONIndex6M,I204,TRUE,_xll.ohTrigger(RecalcTrigger,Trigger6M)),NA())</f>
        <v>1.174247445239196E-2</v>
      </c>
      <c r="P204" s="52">
        <f>IFERROR(_xll.qlIndexFixing(Index1Y,$H204,TRUE,_xll.ohTrigger(RecalcTrigger,Trigger1Y)),NA())</f>
        <v>1.5302742248852145E-2</v>
      </c>
      <c r="Q204" s="52">
        <f>IFERROR(_xll.qlIndexFixing(ONIndex1Y,I204,TRUE,_xll.ohTrigger(RecalcTrigger,Trigger1Y)),NA())</f>
        <v>1.2517146726560568E-2</v>
      </c>
    </row>
    <row r="205" spans="2:17" x14ac:dyDescent="0.2">
      <c r="B205" s="46" t="s">
        <v>20</v>
      </c>
      <c r="D205" s="49">
        <f>_xll.qlCalendarAdvance(LocalCalendar,$D204,B205,"f",FALSE)</f>
        <v>42647</v>
      </c>
      <c r="E205" s="49">
        <f>_xll.qlInterestRateIndexValueDate(IndexON,D205)</f>
        <v>42647</v>
      </c>
      <c r="F205" s="52">
        <f>IFERROR(_xll.qlIndexFixing(IndexON,D205,TRUE,_xll.ohTrigger(RecalcTrigger,TriggerON)),NA())</f>
        <v>7.2219455103361696E-3</v>
      </c>
      <c r="H205" s="49">
        <f>_xll.qlCalendarAdvance(IborCalendar,$H204,B205,"f",FALSE)</f>
        <v>42648</v>
      </c>
      <c r="I205" s="49">
        <f>_xll.qlInterestRateIndexValueDate(Index1M,$H205)</f>
        <v>42650</v>
      </c>
      <c r="J205" s="52">
        <f>IFERROR(_xll.qlIndexFixing(Index1M,$H205,TRUE,_xll.ohTrigger(RecalcTrigger,Trigger1M)),NA())</f>
        <v>8.4138675224576884E-3</v>
      </c>
      <c r="K205" s="52">
        <f>IFERROR(_xll.qlIndexFixing(ONIndex1M,I205,TRUE,_xll.ohTrigger(RecalcTrigger,Trigger1M)),NA())</f>
        <v>8.1870461524991001E-3</v>
      </c>
      <c r="L205" s="52">
        <f>IFERROR(_xll.qlIndexFixing(Index3M,H205,TRUE,_xll.ohTrigger(RecalcTrigger,Trigger3M)),NA())</f>
        <v>1.0345926009288606E-2</v>
      </c>
      <c r="M205" s="52">
        <f>IFERROR(_xll.qlIndexFixing(ONIndex3M,I205,TRUE,_xll.ohTrigger(RecalcTrigger,Trigger3M)),NA())</f>
        <v>9.5824995409410363E-3</v>
      </c>
      <c r="N205" s="52">
        <f>IFERROR(_xll.qlIndexFixing(Index6M,$H205,TRUE,_xll.ohTrigger(RecalcTrigger,Trigger6M)),NA())</f>
        <v>1.2483305380307374E-2</v>
      </c>
      <c r="O205" s="52">
        <f>IFERROR(_xll.qlIndexFixing(ONIndex6M,I205,TRUE,_xll.ohTrigger(RecalcTrigger,Trigger6M)),NA())</f>
        <v>1.1795504777003529E-2</v>
      </c>
      <c r="P205" s="52">
        <f>IFERROR(_xll.qlIndexFixing(Index1Y,$H205,TRUE,_xll.ohTrigger(RecalcTrigger,Trigger1Y)),NA())</f>
        <v>1.5379191781670838E-2</v>
      </c>
      <c r="Q205" s="52">
        <f>IFERROR(_xll.qlIndexFixing(ONIndex1Y,I205,TRUE,_xll.ohTrigger(RecalcTrigger,Trigger1Y)),NA())</f>
        <v>1.2556982921023696E-2</v>
      </c>
    </row>
    <row r="206" spans="2:17" x14ac:dyDescent="0.2">
      <c r="B206" s="46" t="s">
        <v>20</v>
      </c>
      <c r="D206" s="49">
        <f>_xll.qlCalendarAdvance(LocalCalendar,$D205,B206,"f",FALSE)</f>
        <v>42648</v>
      </c>
      <c r="E206" s="49">
        <f>_xll.qlInterestRateIndexValueDate(IndexON,D206)</f>
        <v>42648</v>
      </c>
      <c r="F206" s="52">
        <f>IFERROR(_xll.qlIndexFixing(IndexON,D206,TRUE,_xll.ohTrigger(RecalcTrigger,TriggerON)),NA())</f>
        <v>7.2489465670066977E-3</v>
      </c>
      <c r="H206" s="49">
        <f>_xll.qlCalendarAdvance(IborCalendar,$H205,B206,"f",FALSE)</f>
        <v>42649</v>
      </c>
      <c r="I206" s="49">
        <f>_xll.qlInterestRateIndexValueDate(Index1M,$H206)</f>
        <v>42654</v>
      </c>
      <c r="J206" s="52">
        <f>IFERROR(_xll.qlIndexFixing(Index1M,$H206,TRUE,_xll.ohTrigger(RecalcTrigger,Trigger1M)),NA())</f>
        <v>8.5056046769688472E-3</v>
      </c>
      <c r="K206" s="52">
        <f>IFERROR(_xll.qlIndexFixing(ONIndex1M,I206,TRUE,_xll.ohTrigger(RecalcTrigger,Trigger1M)),NA())</f>
        <v>8.2282521115040197E-3</v>
      </c>
      <c r="L206" s="52">
        <f>IFERROR(_xll.qlIndexFixing(Index3M,H206,TRUE,_xll.ohTrigger(RecalcTrigger,Trigger3M)),NA())</f>
        <v>1.0396734414209017E-2</v>
      </c>
      <c r="M206" s="52">
        <f>IFERROR(_xll.qlIndexFixing(ONIndex3M,I206,TRUE,_xll.ohTrigger(RecalcTrigger,Trigger3M)),NA())</f>
        <v>9.6211354567277141E-3</v>
      </c>
      <c r="N206" s="52">
        <f>IFERROR(_xll.qlIndexFixing(Index6M,$H206,TRUE,_xll.ohTrigger(RecalcTrigger,Trigger6M)),NA())</f>
        <v>1.2547841243777294E-2</v>
      </c>
      <c r="O206" s="52">
        <f>IFERROR(_xll.qlIndexFixing(ONIndex6M,I206,TRUE,_xll.ohTrigger(RecalcTrigger,Trigger6M)),NA())</f>
        <v>1.1835511594062709E-2</v>
      </c>
      <c r="P206" s="52">
        <f>IFERROR(_xll.qlIndexFixing(Index1Y,$H206,TRUE,_xll.ohTrigger(RecalcTrigger,Trigger1Y)),NA())</f>
        <v>1.5425741870243658E-2</v>
      </c>
      <c r="Q206" s="52">
        <f>IFERROR(_xll.qlIndexFixing(ONIndex1Y,I206,TRUE,_xll.ohTrigger(RecalcTrigger,Trigger1Y)),NA())</f>
        <v>1.2596642914992628E-2</v>
      </c>
    </row>
    <row r="207" spans="2:17" x14ac:dyDescent="0.2">
      <c r="B207" s="46" t="s">
        <v>20</v>
      </c>
      <c r="D207" s="49">
        <f>_xll.qlCalendarAdvance(LocalCalendar,$D206,B207,"f",FALSE)</f>
        <v>42649</v>
      </c>
      <c r="E207" s="49">
        <f>_xll.qlInterestRateIndexValueDate(IndexON,D207)</f>
        <v>42649</v>
      </c>
      <c r="F207" s="52">
        <f>IFERROR(_xll.qlIndexFixing(IndexON,D207,TRUE,_xll.ohTrigger(RecalcTrigger,TriggerON)),NA())</f>
        <v>7.2742797278557703E-3</v>
      </c>
      <c r="H207" s="49">
        <f>_xll.qlCalendarAdvance(IborCalendar,$H206,B207,"f",FALSE)</f>
        <v>42650</v>
      </c>
      <c r="I207" s="49">
        <f>_xll.qlInterestRateIndexValueDate(Index1M,$H207)</f>
        <v>42654</v>
      </c>
      <c r="J207" s="52">
        <f>IFERROR(_xll.qlIndexFixing(Index1M,$H207,TRUE,_xll.ohTrigger(RecalcTrigger,Trigger1M)),NA())</f>
        <v>8.5056046769688472E-3</v>
      </c>
      <c r="K207" s="52">
        <f>IFERROR(_xll.qlIndexFixing(ONIndex1M,I207,TRUE,_xll.ohTrigger(RecalcTrigger,Trigger1M)),NA())</f>
        <v>8.2282521115040197E-3</v>
      </c>
      <c r="L207" s="52">
        <f>IFERROR(_xll.qlIndexFixing(Index3M,H207,TRUE,_xll.ohTrigger(RecalcTrigger,Trigger3M)),NA())</f>
        <v>1.0396734414209017E-2</v>
      </c>
      <c r="M207" s="52">
        <f>IFERROR(_xll.qlIndexFixing(ONIndex3M,I207,TRUE,_xll.ohTrigger(RecalcTrigger,Trigger3M)),NA())</f>
        <v>9.6211354567277141E-3</v>
      </c>
      <c r="N207" s="52">
        <f>IFERROR(_xll.qlIndexFixing(Index6M,$H207,TRUE,_xll.ohTrigger(RecalcTrigger,Trigger6M)),NA())</f>
        <v>1.2547841243777294E-2</v>
      </c>
      <c r="O207" s="52">
        <f>IFERROR(_xll.qlIndexFixing(ONIndex6M,I207,TRUE,_xll.ohTrigger(RecalcTrigger,Trigger6M)),NA())</f>
        <v>1.1835511594062709E-2</v>
      </c>
      <c r="P207" s="52">
        <f>IFERROR(_xll.qlIndexFixing(Index1Y,$H207,TRUE,_xll.ohTrigger(RecalcTrigger,Trigger1Y)),NA())</f>
        <v>1.5425741870243658E-2</v>
      </c>
      <c r="Q207" s="52">
        <f>IFERROR(_xll.qlIndexFixing(ONIndex1Y,I207,TRUE,_xll.ohTrigger(RecalcTrigger,Trigger1Y)),NA())</f>
        <v>1.2596642914992628E-2</v>
      </c>
    </row>
    <row r="208" spans="2:17" x14ac:dyDescent="0.2">
      <c r="B208" s="46" t="s">
        <v>20</v>
      </c>
      <c r="D208" s="49">
        <f>_xll.qlCalendarAdvance(LocalCalendar,$D207,B208,"f",FALSE)</f>
        <v>42650</v>
      </c>
      <c r="E208" s="49">
        <f>_xll.qlInterestRateIndexValueDate(IndexON,D208)</f>
        <v>42650</v>
      </c>
      <c r="F208" s="52">
        <f>IFERROR(_xll.qlIndexFixing(IndexON,D208,TRUE,_xll.ohTrigger(RecalcTrigger,TriggerON)),NA())</f>
        <v>7.3294969766490858E-3</v>
      </c>
      <c r="H208" s="49">
        <f>_xll.qlCalendarAdvance(IborCalendar,$H207,B208,"f",FALSE)</f>
        <v>42653</v>
      </c>
      <c r="I208" s="49">
        <f>_xll.qlInterestRateIndexValueDate(Index1M,$H208)</f>
        <v>42655</v>
      </c>
      <c r="J208" s="52">
        <f>IFERROR(_xll.qlIndexFixing(Index1M,$H208,TRUE,_xll.ohTrigger(RecalcTrigger,Trigger1M)),NA())</f>
        <v>8.5138147062359028E-3</v>
      </c>
      <c r="K208" s="52">
        <f>IFERROR(_xll.qlIndexFixing(ONIndex1M,I208,TRUE,_xll.ohTrigger(RecalcTrigger,Trigger1M)),NA())</f>
        <v>8.2448484605190941E-3</v>
      </c>
      <c r="L208" s="52">
        <f>IFERROR(_xll.qlIndexFixing(Index3M,H208,TRUE,_xll.ohTrigger(RecalcTrigger,Trigger3M)),NA())</f>
        <v>1.0413981840663011E-2</v>
      </c>
      <c r="M208" s="52">
        <f>IFERROR(_xll.qlIndexFixing(ONIndex3M,I208,TRUE,_xll.ohTrigger(RecalcTrigger,Trigger3M)),NA())</f>
        <v>9.6368151668979607E-3</v>
      </c>
      <c r="N208" s="52">
        <f>IFERROR(_xll.qlIndexFixing(Index6M,$H208,TRUE,_xll.ohTrigger(RecalcTrigger,Trigger6M)),NA())</f>
        <v>1.2563975429684585E-2</v>
      </c>
      <c r="O208" s="52">
        <f>IFERROR(_xll.qlIndexFixing(ONIndex6M,I208,TRUE,_xll.ohTrigger(RecalcTrigger,Trigger6M)),NA())</f>
        <v>1.1847000532503316E-2</v>
      </c>
      <c r="P208" s="52">
        <f>IFERROR(_xll.qlIndexFixing(Index1Y,$H208,TRUE,_xll.ohTrigger(RecalcTrigger,Trigger1Y)),NA())</f>
        <v>1.5450778885859683E-2</v>
      </c>
      <c r="Q208" s="52">
        <f>IFERROR(_xll.qlIndexFixing(ONIndex1Y,I208,TRUE,_xll.ohTrigger(RecalcTrigger,Trigger1Y)),NA())</f>
        <v>1.2613224756892194E-2</v>
      </c>
    </row>
    <row r="209" spans="2:17" x14ac:dyDescent="0.2">
      <c r="B209" s="46" t="s">
        <v>20</v>
      </c>
      <c r="D209" s="49">
        <f>_xll.qlCalendarAdvance(LocalCalendar,$D208,B209,"f",FALSE)</f>
        <v>42654</v>
      </c>
      <c r="E209" s="49">
        <f>_xll.qlInterestRateIndexValueDate(IndexON,D209)</f>
        <v>42654</v>
      </c>
      <c r="F209" s="52">
        <f>IFERROR(_xll.qlIndexFixing(IndexON,D209,TRUE,_xll.ohTrigger(RecalcTrigger,TriggerON)),NA())</f>
        <v>7.3759270843076763E-3</v>
      </c>
      <c r="H209" s="49">
        <f>_xll.qlCalendarAdvance(IborCalendar,$H208,B209,"f",FALSE)</f>
        <v>42654</v>
      </c>
      <c r="I209" s="49">
        <f>_xll.qlInterestRateIndexValueDate(Index1M,$H209)</f>
        <v>42656</v>
      </c>
      <c r="J209" s="52">
        <f>IFERROR(_xll.qlIndexFixing(Index1M,$H209,TRUE,_xll.ohTrigger(RecalcTrigger,Trigger1M)),NA())</f>
        <v>8.5220247269654492E-3</v>
      </c>
      <c r="K209" s="52">
        <f>IFERROR(_xll.qlIndexFixing(ONIndex1M,I209,TRUE,_xll.ohTrigger(RecalcTrigger,Trigger1M)),NA())</f>
        <v>8.2614459388707928E-3</v>
      </c>
      <c r="L209" s="52">
        <f>IFERROR(_xll.qlIndexFixing(Index3M,H209,TRUE,_xll.ohTrigger(RecalcTrigger,Trigger3M)),NA())</f>
        <v>1.0431253890301365E-2</v>
      </c>
      <c r="M209" s="52">
        <f>IFERROR(_xll.qlIndexFixing(ONIndex3M,I209,TRUE,_xll.ohTrigger(RecalcTrigger,Trigger3M)),NA())</f>
        <v>9.6525310335859871E-3</v>
      </c>
      <c r="N209" s="52">
        <f>IFERROR(_xll.qlIndexFixing(Index6M,$H209,TRUE,_xll.ohTrigger(RecalcTrigger,Trigger6M)),NA())</f>
        <v>1.2580117445355525E-2</v>
      </c>
      <c r="O209" s="52">
        <f>IFERROR(_xll.qlIndexFixing(ONIndex6M,I209,TRUE,_xll.ohTrigger(RecalcTrigger,Trigger6M)),NA())</f>
        <v>1.1856116640371894E-2</v>
      </c>
      <c r="P209" s="52">
        <f>IFERROR(_xll.qlIndexFixing(Index1Y,$H209,TRUE,_xll.ohTrigger(RecalcTrigger,Trigger1Y)),NA())</f>
        <v>1.5475951811998871E-2</v>
      </c>
      <c r="Q209" s="52">
        <f>IFERROR(_xll.qlIndexFixing(ONIndex1Y,I209,TRUE,_xll.ohTrigger(RecalcTrigger,Trigger1Y)),NA())</f>
        <v>1.2630034133582768E-2</v>
      </c>
    </row>
    <row r="210" spans="2:17" x14ac:dyDescent="0.2">
      <c r="B210" s="46" t="s">
        <v>20</v>
      </c>
      <c r="D210" s="49">
        <f>_xll.qlCalendarAdvance(LocalCalendar,$D209,B210,"f",FALSE)</f>
        <v>42655</v>
      </c>
      <c r="E210" s="49">
        <f>_xll.qlInterestRateIndexValueDate(IndexON,D210)</f>
        <v>42655</v>
      </c>
      <c r="F210" s="52">
        <f>IFERROR(_xll.qlIndexFixing(IndexON,D210,TRUE,_xll.ohTrigger(RecalcTrigger,TriggerON)),NA())</f>
        <v>7.3912528639930031E-3</v>
      </c>
      <c r="H210" s="49">
        <f>_xll.qlCalendarAdvance(IborCalendar,$H209,B210,"f",FALSE)</f>
        <v>42655</v>
      </c>
      <c r="I210" s="49">
        <f>_xll.qlInterestRateIndexValueDate(Index1M,$H210)</f>
        <v>42657</v>
      </c>
      <c r="J210" s="52">
        <f>IFERROR(_xll.qlIndexFixing(Index1M,$H210,TRUE,_xll.ohTrigger(RecalcTrigger,Trigger1M)),NA())</f>
        <v>8.5302347385633522E-3</v>
      </c>
      <c r="K210" s="52">
        <f>IFERROR(_xll.qlIndexFixing(ONIndex1M,I210,TRUE,_xll.ohTrigger(RecalcTrigger,Trigger1M)),NA())</f>
        <v>8.2948357756329472E-3</v>
      </c>
      <c r="L210" s="52">
        <f>IFERROR(_xll.qlIndexFixing(Index3M,H210,TRUE,_xll.ohTrigger(RecalcTrigger,Trigger3M)),NA())</f>
        <v>1.0475622545865747E-2</v>
      </c>
      <c r="M210" s="52">
        <f>IFERROR(_xll.qlIndexFixing(ONIndex3M,I210,TRUE,_xll.ohTrigger(RecalcTrigger,Trigger3M)),NA())</f>
        <v>9.6843437948646027E-3</v>
      </c>
      <c r="N210" s="52">
        <f>IFERROR(_xll.qlIndexFixing(Index6M,$H210,TRUE,_xll.ohTrigger(RecalcTrigger,Trigger6M)),NA())</f>
        <v>1.2645650620929047E-2</v>
      </c>
      <c r="O210" s="52">
        <f>IFERROR(_xll.qlIndexFixing(ONIndex6M,I210,TRUE,_xll.ohTrigger(RecalcTrigger,Trigger6M)),NA())</f>
        <v>1.1866830569582376E-2</v>
      </c>
      <c r="P210" s="52">
        <f>IFERROR(_xll.qlIndexFixing(Index1Y,$H210,TRUE,_xll.ohTrigger(RecalcTrigger,Trigger1Y)),NA())</f>
        <v>1.5537547880623287E-2</v>
      </c>
      <c r="Q210" s="52">
        <f>IFERROR(_xll.qlIndexFixing(ONIndex1Y,I210,TRUE,_xll.ohTrigger(RecalcTrigger,Trigger1Y)),NA())</f>
        <v>1.2664856861830387E-2</v>
      </c>
    </row>
    <row r="211" spans="2:17" x14ac:dyDescent="0.2">
      <c r="B211" s="46" t="s">
        <v>20</v>
      </c>
      <c r="D211" s="49">
        <f>_xll.qlCalendarAdvance(LocalCalendar,$D210,B211,"f",FALSE)</f>
        <v>42656</v>
      </c>
      <c r="E211" s="49">
        <f>_xll.qlInterestRateIndexValueDate(IndexON,D211)</f>
        <v>42656</v>
      </c>
      <c r="F211" s="52">
        <f>IFERROR(_xll.qlIndexFixing(IndexON,D211,TRUE,_xll.ohTrigger(RecalcTrigger,TriggerON)),NA())</f>
        <v>7.4049107459384089E-3</v>
      </c>
      <c r="H211" s="49">
        <f>_xll.qlCalendarAdvance(IborCalendar,$H210,B211,"f",FALSE)</f>
        <v>42656</v>
      </c>
      <c r="I211" s="49">
        <f>_xll.qlInterestRateIndexValueDate(Index1M,$H211)</f>
        <v>42660</v>
      </c>
      <c r="J211" s="52">
        <f>IFERROR(_xll.qlIndexFixing(Index1M,$H211,TRUE,_xll.ohTrigger(RecalcTrigger,Trigger1M)),NA())</f>
        <v>8.5801237001342616E-3</v>
      </c>
      <c r="K211" s="52">
        <f>IFERROR(_xll.qlIndexFixing(ONIndex1M,I211,TRUE,_xll.ohTrigger(RecalcTrigger,Trigger1M)),NA())</f>
        <v>8.3278471459635739E-3</v>
      </c>
      <c r="L211" s="52">
        <f>IFERROR(_xll.qlIndexFixing(Index3M,H211,TRUE,_xll.ohTrigger(RecalcTrigger,Trigger3M)),NA())</f>
        <v>1.0500577687130454E-2</v>
      </c>
      <c r="M211" s="52">
        <f>IFERROR(_xll.qlIndexFixing(ONIndex3M,I211,TRUE,_xll.ohTrigger(RecalcTrigger,Trigger3M)),NA())</f>
        <v>9.7157560655158903E-3</v>
      </c>
      <c r="N211" s="52">
        <f>IFERROR(_xll.qlIndexFixing(Index6M,$H211,TRUE,_xll.ohTrigger(RecalcTrigger,Trigger6M)),NA())</f>
        <v>1.265716649233551E-2</v>
      </c>
      <c r="O211" s="52">
        <f>IFERROR(_xll.qlIndexFixing(ONIndex6M,I211,TRUE,_xll.ohTrigger(RecalcTrigger,Trigger6M)),NA())</f>
        <v>1.1868852762528803E-2</v>
      </c>
      <c r="P211" s="52">
        <f>IFERROR(_xll.qlIndexFixing(Index1Y,$H211,TRUE,_xll.ohTrigger(RecalcTrigger,Trigger1Y)),NA())</f>
        <v>1.5577918716666172E-2</v>
      </c>
      <c r="Q211" s="52">
        <f>IFERROR(_xll.qlIndexFixing(ONIndex1Y,I211,TRUE,_xll.ohTrigger(RecalcTrigger,Trigger1Y)),NA())</f>
        <v>1.2699546989134447E-2</v>
      </c>
    </row>
    <row r="212" spans="2:17" x14ac:dyDescent="0.2">
      <c r="B212" s="46" t="s">
        <v>20</v>
      </c>
      <c r="D212" s="49">
        <f>_xll.qlCalendarAdvance(LocalCalendar,$D211,B212,"f",FALSE)</f>
        <v>42657</v>
      </c>
      <c r="E212" s="49">
        <f>_xll.qlInterestRateIndexValueDate(IndexON,D212)</f>
        <v>42657</v>
      </c>
      <c r="F212" s="52">
        <f>IFERROR(_xll.qlIndexFixing(IndexON,D212,TRUE,_xll.ohTrigger(RecalcTrigger,TriggerON)),NA())</f>
        <v>7.4268200601679268E-3</v>
      </c>
      <c r="H212" s="49">
        <f>_xll.qlCalendarAdvance(IborCalendar,$H211,B212,"f",FALSE)</f>
        <v>42657</v>
      </c>
      <c r="I212" s="49">
        <f>_xll.qlInterestRateIndexValueDate(Index1M,$H212)</f>
        <v>42661</v>
      </c>
      <c r="J212" s="52">
        <f>IFERROR(_xll.qlIndexFixing(Index1M,$H212,TRUE,_xll.ohTrigger(RecalcTrigger,Trigger1M)),NA())</f>
        <v>8.5967556603639573E-3</v>
      </c>
      <c r="K212" s="52">
        <f>IFERROR(_xll.qlIndexFixing(ONIndex1M,I212,TRUE,_xll.ohTrigger(RecalcTrigger,Trigger1M)),NA())</f>
        <v>8.3444502709983936E-3</v>
      </c>
      <c r="L212" s="52">
        <f>IFERROR(_xll.qlIndexFixing(Index3M,H212,TRUE,_xll.ohTrigger(RecalcTrigger,Trigger3M)),NA())</f>
        <v>1.0517964877431899E-2</v>
      </c>
      <c r="M212" s="52">
        <f>IFERROR(_xll.qlIndexFixing(ONIndex3M,I212,TRUE,_xll.ohTrigger(RecalcTrigger,Trigger3M)),NA())</f>
        <v>9.7316527148727516E-3</v>
      </c>
      <c r="N212" s="52">
        <f>IFERROR(_xll.qlIndexFixing(Index6M,$H212,TRUE,_xll.ohTrigger(RecalcTrigger,Trigger6M)),NA())</f>
        <v>1.2661080462844924E-2</v>
      </c>
      <c r="O212" s="52">
        <f>IFERROR(_xll.qlIndexFixing(ONIndex6M,I212,TRUE,_xll.ohTrigger(RecalcTrigger,Trigger6M)),NA())</f>
        <v>1.1866104715538839E-2</v>
      </c>
      <c r="P212" s="52">
        <f>IFERROR(_xll.qlIndexFixing(Index1Y,$H212,TRUE,_xll.ohTrigger(RecalcTrigger,Trigger1Y)),NA())</f>
        <v>1.5603708263271171E-2</v>
      </c>
      <c r="Q212" s="52">
        <f>IFERROR(_xll.qlIndexFixing(ONIndex1Y,I212,TRUE,_xll.ohTrigger(RecalcTrigger,Trigger1Y)),NA())</f>
        <v>1.2717494040419552E-2</v>
      </c>
    </row>
    <row r="213" spans="2:17" x14ac:dyDescent="0.2">
      <c r="B213" s="46" t="s">
        <v>20</v>
      </c>
      <c r="D213" s="49">
        <f>_xll.qlCalendarAdvance(LocalCalendar,$D212,B213,"f",FALSE)</f>
        <v>42660</v>
      </c>
      <c r="E213" s="49">
        <f>_xll.qlInterestRateIndexValueDate(IndexON,D213)</f>
        <v>42660</v>
      </c>
      <c r="F213" s="52">
        <f>IFERROR(_xll.qlIndexFixing(IndexON,D213,TRUE,_xll.ohTrigger(RecalcTrigger,TriggerON)),NA())</f>
        <v>7.4428632928835725E-3</v>
      </c>
      <c r="H213" s="49">
        <f>_xll.qlCalendarAdvance(IborCalendar,$H212,B213,"f",FALSE)</f>
        <v>42660</v>
      </c>
      <c r="I213" s="49">
        <f>_xll.qlInterestRateIndexValueDate(Index1M,$H213)</f>
        <v>42662</v>
      </c>
      <c r="J213" s="52">
        <f>IFERROR(_xll.qlIndexFixing(Index1M,$H213,TRUE,_xll.ohTrigger(RecalcTrigger,Trigger1M)),NA())</f>
        <v>8.6302358975923459E-3</v>
      </c>
      <c r="K213" s="52">
        <f>IFERROR(_xll.qlIndexFixing(ONIndex1M,I213,TRUE,_xll.ohTrigger(RecalcTrigger,Trigger1M)),NA())</f>
        <v>8.3610545255297097E-3</v>
      </c>
      <c r="L213" s="52">
        <f>IFERROR(_xll.qlIndexFixing(Index3M,H213,TRUE,_xll.ohTrigger(RecalcTrigger,Trigger3M)),NA())</f>
        <v>1.0535373500751313E-2</v>
      </c>
      <c r="M213" s="52">
        <f>IFERROR(_xll.qlIndexFixing(ONIndex3M,I213,TRUE,_xll.ohTrigger(RecalcTrigger,Trigger3M)),NA())</f>
        <v>9.7475855207473927E-3</v>
      </c>
      <c r="N213" s="52">
        <f>IFERROR(_xll.qlIndexFixing(Index6M,$H213,TRUE,_xll.ohTrigger(RecalcTrigger,Trigger6M)),NA())</f>
        <v>1.2677350754475391E-2</v>
      </c>
      <c r="O213" s="52">
        <f>IFERROR(_xll.qlIndexFixing(ONIndex6M,I213,TRUE,_xll.ohTrigger(RecalcTrigger,Trigger6M)),NA())</f>
        <v>1.1860983837417294E-2</v>
      </c>
      <c r="P213" s="52">
        <f>IFERROR(_xll.qlIndexFixing(Index1Y,$H213,TRUE,_xll.ohTrigger(RecalcTrigger,Trigger1Y)),NA())</f>
        <v>1.5629608544862283E-2</v>
      </c>
      <c r="Q213" s="52">
        <f>IFERROR(_xll.qlIndexFixing(ONIndex1Y,I213,TRUE,_xll.ohTrigger(RecalcTrigger,Trigger1Y)),NA())</f>
        <v>1.2735668626655539E-2</v>
      </c>
    </row>
    <row r="214" spans="2:17" x14ac:dyDescent="0.2">
      <c r="B214" s="46" t="s">
        <v>20</v>
      </c>
      <c r="D214" s="49">
        <f>_xll.qlCalendarAdvance(LocalCalendar,$D213,B214,"f",FALSE)</f>
        <v>42661</v>
      </c>
      <c r="E214" s="49">
        <f>_xll.qlInterestRateIndexValueDate(IndexON,D214)</f>
        <v>42661</v>
      </c>
      <c r="F214" s="52">
        <f>IFERROR(_xll.qlIndexFixing(IndexON,D214,TRUE,_xll.ohTrigger(RecalcTrigger,TriggerON)),NA())</f>
        <v>7.448181683731292E-3</v>
      </c>
      <c r="H214" s="49">
        <f>_xll.qlCalendarAdvance(IborCalendar,$H213,B214,"f",FALSE)</f>
        <v>42661</v>
      </c>
      <c r="I214" s="49">
        <f>_xll.qlInterestRateIndexValueDate(Index1M,$H214)</f>
        <v>42663</v>
      </c>
      <c r="J214" s="52">
        <f>IFERROR(_xll.qlIndexFixing(Index1M,$H214,TRUE,_xll.ohTrigger(RecalcTrigger,Trigger1M)),NA())</f>
        <v>8.6384471862260837E-3</v>
      </c>
      <c r="K214" s="52">
        <f>IFERROR(_xll.qlIndexFixing(ONIndex1M,I214,TRUE,_xll.ohTrigger(RecalcTrigger,Trigger1M)),NA())</f>
        <v>8.377659909317714E-3</v>
      </c>
      <c r="L214" s="52">
        <f>IFERROR(_xll.qlIndexFixing(Index3M,H214,TRUE,_xll.ohTrigger(RecalcTrigger,Trigger3M)),NA())</f>
        <v>1.0552803025360123E-2</v>
      </c>
      <c r="M214" s="52">
        <f>IFERROR(_xll.qlIndexFixing(ONIndex3M,I214,TRUE,_xll.ohTrigger(RecalcTrigger,Trigger3M)),NA())</f>
        <v>9.7635544831398136E-3</v>
      </c>
      <c r="N214" s="52">
        <f>IFERROR(_xll.qlIndexFixing(Index6M,$H214,TRUE,_xll.ohTrigger(RecalcTrigger,Trigger6M)),NA())</f>
        <v>1.2693655976177878E-2</v>
      </c>
      <c r="O214" s="52">
        <f>IFERROR(_xll.qlIndexFixing(ONIndex6M,I214,TRUE,_xll.ohTrigger(RecalcTrigger,Trigger6M)),NA())</f>
        <v>1.1853490128483912E-2</v>
      </c>
      <c r="P214" s="52">
        <f>IFERROR(_xll.qlIndexFixing(Index1Y,$H214,TRUE,_xll.ohTrigger(RecalcTrigger,Trigger1Y)),NA())</f>
        <v>1.5655615364155891E-2</v>
      </c>
      <c r="Q214" s="52">
        <f>IFERROR(_xll.qlIndexFixing(ONIndex1Y,I214,TRUE,_xll.ohTrigger(RecalcTrigger,Trigger1Y)),NA())</f>
        <v>1.2754070748002277E-2</v>
      </c>
    </row>
    <row r="215" spans="2:17" x14ac:dyDescent="0.2">
      <c r="B215" s="46" t="s">
        <v>20</v>
      </c>
      <c r="D215" s="49">
        <f>_xll.qlCalendarAdvance(LocalCalendar,$D214,B215,"f",FALSE)</f>
        <v>42662</v>
      </c>
      <c r="E215" s="49">
        <f>_xll.qlInterestRateIndexValueDate(IndexON,D215)</f>
        <v>42662</v>
      </c>
      <c r="F215" s="52">
        <f>IFERROR(_xll.qlIndexFixing(IndexON,D215,TRUE,_xll.ohTrigger(RecalcTrigger,TriggerON)),NA())</f>
        <v>7.4518321760397299E-3</v>
      </c>
      <c r="H215" s="49">
        <f>_xll.qlCalendarAdvance(IborCalendar,$H214,B215,"f",FALSE)</f>
        <v>42662</v>
      </c>
      <c r="I215" s="49">
        <f>_xll.qlInterestRateIndexValueDate(Index1M,$H215)</f>
        <v>42664</v>
      </c>
      <c r="J215" s="52">
        <f>IFERROR(_xll.qlIndexFixing(Index1M,$H215,TRUE,_xll.ohTrigger(RecalcTrigger,Trigger1M)),NA())</f>
        <v>8.6466584602408521E-3</v>
      </c>
      <c r="K215" s="52">
        <f>IFERROR(_xll.qlIndexFixing(ONIndex1M,I215,TRUE,_xll.ohTrigger(RecalcTrigger,Trigger1M)),NA())</f>
        <v>8.4110709504781056E-3</v>
      </c>
      <c r="L215" s="52">
        <f>IFERROR(_xll.qlIndexFixing(Index3M,H215,TRUE,_xll.ohTrigger(RecalcTrigger,Trigger3M)),NA())</f>
        <v>1.0588382507936889E-2</v>
      </c>
      <c r="M215" s="52">
        <f>IFERROR(_xll.qlIndexFixing(ONIndex3M,I215,TRUE,_xll.ohTrigger(RecalcTrigger,Trigger3M)),NA())</f>
        <v>9.79587947099958E-3</v>
      </c>
      <c r="N215" s="52">
        <f>IFERROR(_xll.qlIndexFixing(Index6M,$H215,TRUE,_xll.ohTrigger(RecalcTrigger,Trigger6M)),NA())</f>
        <v>1.270999999993512E-2</v>
      </c>
      <c r="O215" s="52">
        <f>IFERROR(_xll.qlIndexFixing(ONIndex6M,I215,TRUE,_xll.ohTrigger(RecalcTrigger,Trigger6M)),NA())</f>
        <v>1.1835130309352238E-2</v>
      </c>
      <c r="P215" s="52">
        <f>IFERROR(_xll.qlIndexFixing(Index1Y,$H215,TRUE,_xll.ohTrigger(RecalcTrigger,Trigger1Y)),NA())</f>
        <v>1.5719257792838923E-2</v>
      </c>
      <c r="Q215" s="52">
        <f>IFERROR(_xll.qlIndexFixing(ONIndex1Y,I215,TRUE,_xll.ohTrigger(RecalcTrigger,Trigger1Y)),NA())</f>
        <v>1.2792087962285592E-2</v>
      </c>
    </row>
    <row r="216" spans="2:17" x14ac:dyDescent="0.2">
      <c r="B216" s="46" t="s">
        <v>20</v>
      </c>
      <c r="D216" s="49">
        <f>_xll.qlCalendarAdvance(LocalCalendar,$D215,B216,"f",FALSE)</f>
        <v>42663</v>
      </c>
      <c r="E216" s="49">
        <f>_xll.qlInterestRateIndexValueDate(IndexON,D216)</f>
        <v>42663</v>
      </c>
      <c r="F216" s="52">
        <f>IFERROR(_xll.qlIndexFixing(IndexON,D216,TRUE,_xll.ohTrigger(RecalcTrigger,TriggerON)),NA())</f>
        <v>7.4538147698088864E-3</v>
      </c>
      <c r="H216" s="49">
        <f>_xll.qlCalendarAdvance(IborCalendar,$H215,B216,"f",FALSE)</f>
        <v>42663</v>
      </c>
      <c r="I216" s="49">
        <f>_xll.qlInterestRateIndexValueDate(Index1M,$H216)</f>
        <v>42667</v>
      </c>
      <c r="J216" s="52">
        <f>IFERROR(_xll.qlIndexFixing(Index1M,$H216,TRUE,_xll.ohTrigger(RecalcTrigger,Trigger1M)),NA())</f>
        <v>8.7049996937510477E-3</v>
      </c>
      <c r="K216" s="52">
        <f>IFERROR(_xll.qlIndexFixing(ONIndex1M,I216,TRUE,_xll.ohTrigger(RecalcTrigger,Trigger1M)),NA())</f>
        <v>8.4440927379958453E-3</v>
      </c>
      <c r="L216" s="52">
        <f>IFERROR(_xll.qlIndexFixing(Index3M,H216,TRUE,_xll.ohTrigger(RecalcTrigger,Trigger3M)),NA())</f>
        <v>1.0622719501857163E-2</v>
      </c>
      <c r="M216" s="52">
        <f>IFERROR(_xll.qlIndexFixing(ONIndex3M,I216,TRUE,_xll.ohTrigger(RecalcTrigger,Trigger3M)),NA())</f>
        <v>9.8277918984468471E-3</v>
      </c>
      <c r="N216" s="52">
        <f>IFERROR(_xll.qlIndexFixing(Index6M,$H216,TRUE,_xll.ohTrigger(RecalcTrigger,Trigger6M)),NA())</f>
        <v>1.2759278903763443E-2</v>
      </c>
      <c r="O216" s="52">
        <f>IFERROR(_xll.qlIndexFixing(ONIndex6M,I216,TRUE,_xll.ohTrigger(RecalcTrigger,Trigger6M)),NA())</f>
        <v>1.181683975798542E-2</v>
      </c>
      <c r="P216" s="52">
        <f>IFERROR(_xll.qlIndexFixing(Index1Y,$H216,TRUE,_xll.ohTrigger(RecalcTrigger,Trigger1Y)),NA())</f>
        <v>1.5760624058511485E-2</v>
      </c>
      <c r="Q216" s="52">
        <f>IFERROR(_xll.qlIndexFixing(ONIndex1Y,I216,TRUE,_xll.ohTrigger(RecalcTrigger,Trigger1Y)),NA())</f>
        <v>1.2829954584336889E-2</v>
      </c>
    </row>
    <row r="217" spans="2:17" x14ac:dyDescent="0.2">
      <c r="B217" s="46" t="s">
        <v>20</v>
      </c>
      <c r="D217" s="49">
        <f>_xll.qlCalendarAdvance(LocalCalendar,$D216,B217,"f",FALSE)</f>
        <v>42664</v>
      </c>
      <c r="E217" s="49">
        <f>_xll.qlInterestRateIndexValueDate(IndexON,D217)</f>
        <v>42664</v>
      </c>
      <c r="F217" s="52">
        <f>IFERROR(_xll.qlIndexFixing(IndexON,D217,TRUE,_xll.ohTrigger(RecalcTrigger,TriggerON)),NA())</f>
        <v>7.4559863582646102E-3</v>
      </c>
      <c r="H217" s="49">
        <f>_xll.qlCalendarAdvance(IborCalendar,$H216,B217,"f",FALSE)</f>
        <v>42664</v>
      </c>
      <c r="I217" s="49">
        <f>_xll.qlInterestRateIndexValueDate(Index1M,$H217)</f>
        <v>42668</v>
      </c>
      <c r="J217" s="52">
        <f>IFERROR(_xll.qlIndexFixing(Index1M,$H217,TRUE,_xll.ohTrigger(RecalcTrigger,Trigger1M)),NA())</f>
        <v>8.7132116716962769E-3</v>
      </c>
      <c r="K217" s="52">
        <f>IFERROR(_xll.qlIndexFixing(ONIndex1M,I217,TRUE,_xll.ohTrigger(RecalcTrigger,Trigger1M)),NA())</f>
        <v>8.4607037685469066E-3</v>
      </c>
      <c r="L217" s="52">
        <f>IFERROR(_xll.qlIndexFixing(Index3M,H217,TRUE,_xll.ohTrigger(RecalcTrigger,Trigger3M)),NA())</f>
        <v>1.0640245556703688E-2</v>
      </c>
      <c r="M217" s="52">
        <f>IFERROR(_xll.qlIndexFixing(ONIndex3M,I217,TRUE,_xll.ohTrigger(RecalcTrigger,Trigger3M)),NA())</f>
        <v>9.843941643667975E-3</v>
      </c>
      <c r="N217" s="52">
        <f>IFERROR(_xll.qlIndexFixing(Index6M,$H217,TRUE,_xll.ohTrigger(RecalcTrigger,Trigger6M)),NA())</f>
        <v>1.2775783007415522E-2</v>
      </c>
      <c r="O217" s="52">
        <f>IFERROR(_xll.qlIndexFixing(ONIndex6M,I217,TRUE,_xll.ohTrigger(RecalcTrigger,Trigger6M)),NA())</f>
        <v>1.1808543153222217E-2</v>
      </c>
      <c r="P217" s="52">
        <f>IFERROR(_xll.qlIndexFixing(Index1Y,$H217,TRUE,_xll.ohTrigger(RecalcTrigger,Trigger1Y)),NA())</f>
        <v>1.5787100592838426E-2</v>
      </c>
      <c r="Q217" s="52">
        <f>IFERROR(_xll.qlIndexFixing(ONIndex1Y,I217,TRUE,_xll.ohTrigger(RecalcTrigger,Trigger1Y)),NA())</f>
        <v>1.2849494381317328E-2</v>
      </c>
    </row>
    <row r="218" spans="2:17" x14ac:dyDescent="0.2">
      <c r="B218" s="46" t="s">
        <v>20</v>
      </c>
      <c r="D218" s="49">
        <f>_xll.qlCalendarAdvance(LocalCalendar,$D217,B218,"f",FALSE)</f>
        <v>42667</v>
      </c>
      <c r="E218" s="49">
        <f>_xll.qlInterestRateIndexValueDate(IndexON,D218)</f>
        <v>42667</v>
      </c>
      <c r="F218" s="52">
        <f>IFERROR(_xll.qlIndexFixing(IndexON,D218,TRUE,_xll.ohTrigger(RecalcTrigger,TriggerON)),NA())</f>
        <v>7.459914040337523E-3</v>
      </c>
      <c r="H218" s="49">
        <f>_xll.qlCalendarAdvance(IborCalendar,$H217,B218,"f",FALSE)</f>
        <v>42667</v>
      </c>
      <c r="I218" s="49">
        <f>_xll.qlInterestRateIndexValueDate(Index1M,$H218)</f>
        <v>42669</v>
      </c>
      <c r="J218" s="52">
        <f>IFERROR(_xll.qlIndexFixing(Index1M,$H218,TRUE,_xll.ohTrigger(RecalcTrigger,Trigger1M)),NA())</f>
        <v>8.7467136739448718E-3</v>
      </c>
      <c r="K218" s="52">
        <f>IFERROR(_xll.qlIndexFixing(ONIndex1M,I218,TRUE,_xll.ohTrigger(RecalcTrigger,Trigger1M)),NA())</f>
        <v>8.4773159284345923E-3</v>
      </c>
      <c r="L218" s="52">
        <f>IFERROR(_xll.qlIndexFixing(Index3M,H218,TRUE,_xll.ohTrigger(RecalcTrigger,Trigger3M)),NA())</f>
        <v>1.0657789322290914E-2</v>
      </c>
      <c r="M218" s="52">
        <f>IFERROR(_xll.qlIndexFixing(ONIndex3M,I218,TRUE,_xll.ohTrigger(RecalcTrigger,Trigger3M)),NA())</f>
        <v>9.8601275454068826E-3</v>
      </c>
      <c r="N218" s="52">
        <f>IFERROR(_xll.qlIndexFixing(Index6M,$H218,TRUE,_xll.ohTrigger(RecalcTrigger,Trigger6M)),NA())</f>
        <v>1.2792323317136072E-2</v>
      </c>
      <c r="O218" s="52">
        <f>IFERROR(_xll.qlIndexFixing(ONIndex6M,I218,TRUE,_xll.ohTrigger(RecalcTrigger,Trigger6M)),NA())</f>
        <v>1.1800639032104598E-2</v>
      </c>
      <c r="P218" s="52">
        <f>IFERROR(_xll.qlIndexFixing(Index1Y,$H218,TRUE,_xll.ohTrigger(RecalcTrigger,Trigger1Y)),NA())</f>
        <v>1.581365847257709E-2</v>
      </c>
      <c r="Q218" s="52">
        <f>IFERROR(_xll.qlIndexFixing(ONIndex1Y,I218,TRUE,_xll.ohTrigger(RecalcTrigger,Trigger1Y)),NA())</f>
        <v>1.2869261713648328E-2</v>
      </c>
    </row>
    <row r="219" spans="2:17" x14ac:dyDescent="0.2">
      <c r="B219" s="46" t="s">
        <v>20</v>
      </c>
      <c r="D219" s="49">
        <f>_xll.qlCalendarAdvance(LocalCalendar,$D218,B219,"f",FALSE)</f>
        <v>42668</v>
      </c>
      <c r="E219" s="49">
        <f>_xll.qlInterestRateIndexValueDate(IndexON,D219)</f>
        <v>42668</v>
      </c>
      <c r="F219" s="52">
        <f>IFERROR(_xll.qlIndexFixing(IndexON,D219,TRUE,_xll.ohTrigger(RecalcTrigger,TriggerON)),NA())</f>
        <v>7.4631881995212979E-3</v>
      </c>
      <c r="H219" s="49">
        <f>_xll.qlCalendarAdvance(IborCalendar,$H218,B219,"f",FALSE)</f>
        <v>42668</v>
      </c>
      <c r="I219" s="49">
        <f>_xll.qlInterestRateIndexValueDate(Index1M,$H219)</f>
        <v>42670</v>
      </c>
      <c r="J219" s="52">
        <f>IFERROR(_xll.qlIndexFixing(Index1M,$H219,TRUE,_xll.ohTrigger(RecalcTrigger,Trigger1M)),NA())</f>
        <v>8.7549261916144983E-3</v>
      </c>
      <c r="K219" s="52">
        <f>IFERROR(_xll.qlIndexFixing(ONIndex1M,I219,TRUE,_xll.ohTrigger(RecalcTrigger,Trigger1M)),NA())</f>
        <v>8.4939292176589021E-3</v>
      </c>
      <c r="L219" s="52">
        <f>IFERROR(_xll.qlIndexFixing(Index3M,H219,TRUE,_xll.ohTrigger(RecalcTrigger,Trigger3M)),NA())</f>
        <v>1.0675350266828577E-2</v>
      </c>
      <c r="M219" s="52">
        <f>IFERROR(_xll.qlIndexFixing(ONIndex3M,I219,TRUE,_xll.ohTrigger(RecalcTrigger,Trigger3M)),NA())</f>
        <v>9.8763496039033782E-3</v>
      </c>
      <c r="N219" s="52">
        <f>IFERROR(_xll.qlIndexFixing(Index6M,$H219,TRUE,_xll.ohTrigger(RecalcTrigger,Trigger6M)),NA())</f>
        <v>1.2808898215775605E-2</v>
      </c>
      <c r="O219" s="52">
        <f>IFERROR(_xll.qlIndexFixing(ONIndex6M,I219,TRUE,_xll.ohTrigger(RecalcTrigger,Trigger6M)),NA())</f>
        <v>1.1793127394552627E-2</v>
      </c>
      <c r="P219" s="52">
        <f>IFERROR(_xll.qlIndexFixing(Index1Y,$H219,TRUE,_xll.ohTrigger(RecalcTrigger,Trigger1Y)),NA())</f>
        <v>1.5840293497544698E-2</v>
      </c>
      <c r="Q219" s="52">
        <f>IFERROR(_xll.qlIndexFixing(ONIndex1Y,I219,TRUE,_xll.ohTrigger(RecalcTrigger,Trigger1Y)),NA())</f>
        <v>1.2889256581170017E-2</v>
      </c>
    </row>
    <row r="220" spans="2:17" x14ac:dyDescent="0.2">
      <c r="B220" s="46" t="s">
        <v>20</v>
      </c>
      <c r="D220" s="49">
        <f>_xll.qlCalendarAdvance(LocalCalendar,$D219,B220,"f",FALSE)</f>
        <v>42669</v>
      </c>
      <c r="E220" s="49">
        <f>_xll.qlInterestRateIndexValueDate(IndexON,D220)</f>
        <v>42669</v>
      </c>
      <c r="F220" s="52">
        <f>IFERROR(_xll.qlIndexFixing(IndexON,D220,TRUE,_xll.ohTrigger(RecalcTrigger,TriggerON)),NA())</f>
        <v>7.4672022246335956E-3</v>
      </c>
      <c r="H220" s="49">
        <f>_xll.qlCalendarAdvance(IborCalendar,$H219,B220,"f",FALSE)</f>
        <v>42669</v>
      </c>
      <c r="I220" s="49">
        <f>_xll.qlInterestRateIndexValueDate(Index1M,$H220)</f>
        <v>42671</v>
      </c>
      <c r="J220" s="52">
        <f>IFERROR(_xll.qlIndexFixing(Index1M,$H220,TRUE,_xll.ohTrigger(RecalcTrigger,Trigger1M)),NA())</f>
        <v>8.7631386891714215E-3</v>
      </c>
      <c r="K220" s="52">
        <f>IFERROR(_xll.qlIndexFixing(ONIndex1M,I220,TRUE,_xll.ohTrigger(RecalcTrigger,Trigger1M)),NA())</f>
        <v>8.5273615410486059E-3</v>
      </c>
      <c r="L220" s="52">
        <f>IFERROR(_xll.qlIndexFixing(Index3M,H220,TRUE,_xll.ohTrigger(RecalcTrigger,Trigger3M)),NA())</f>
        <v>1.0711107556271722E-2</v>
      </c>
      <c r="M220" s="52">
        <f>IFERROR(_xll.qlIndexFixing(ONIndex3M,I220,TRUE,_xll.ohTrigger(RecalcTrigger,Trigger3M)),NA())</f>
        <v>9.9091869854106562E-3</v>
      </c>
      <c r="N220" s="52">
        <f>IFERROR(_xll.qlIndexFixing(Index6M,$H220,TRUE,_xll.ohTrigger(RecalcTrigger,Trigger6M)),NA())</f>
        <v>1.2825506086132803E-2</v>
      </c>
      <c r="O220" s="52">
        <f>IFERROR(_xll.qlIndexFixing(ONIndex6M,I220,TRUE,_xll.ohTrigger(RecalcTrigger,Trigger6M)),NA())</f>
        <v>1.1779797831659167E-2</v>
      </c>
      <c r="P220" s="52">
        <f>IFERROR(_xll.qlIndexFixing(Index1Y,$H220,TRUE,_xll.ohTrigger(RecalcTrigger,Trigger1Y)),NA())</f>
        <v>1.5905403449618154E-2</v>
      </c>
      <c r="Q220" s="52">
        <f>IFERROR(_xll.qlIndexFixing(ONIndex1Y,I220,TRUE,_xll.ohTrigger(RecalcTrigger,Trigger1Y)),NA())</f>
        <v>1.2930469175573833E-2</v>
      </c>
    </row>
    <row r="221" spans="2:17" x14ac:dyDescent="0.2">
      <c r="B221" s="46" t="s">
        <v>20</v>
      </c>
      <c r="D221" s="49">
        <f>_xll.qlCalendarAdvance(LocalCalendar,$D220,B221,"f",FALSE)</f>
        <v>42670</v>
      </c>
      <c r="E221" s="49">
        <f>_xll.qlInterestRateIndexValueDate(IndexON,D221)</f>
        <v>42670</v>
      </c>
      <c r="F221" s="52">
        <f>IFERROR(_xll.qlIndexFixing(IndexON,D221,TRUE,_xll.ohTrigger(RecalcTrigger,TriggerON)),NA())</f>
        <v>7.4719561158342884E-3</v>
      </c>
      <c r="H221" s="49">
        <f>_xll.qlCalendarAdvance(IborCalendar,$H220,B221,"f",FALSE)</f>
        <v>42670</v>
      </c>
      <c r="I221" s="49">
        <f>_xll.qlInterestRateIndexValueDate(Index1M,$H221)</f>
        <v>42674</v>
      </c>
      <c r="J221" s="52">
        <f>IFERROR(_xll.qlIndexFixing(Index1M,$H221,TRUE,_xll.ohTrigger(RecalcTrigger,Trigger1M)),NA())</f>
        <v>8.8046419514142826E-3</v>
      </c>
      <c r="K221" s="52">
        <f>IFERROR(_xll.qlIndexFixing(ONIndex1M,I221,TRUE,_xll.ohTrigger(RecalcTrigger,Trigger1M)),NA())</f>
        <v>8.5603936681621917E-3</v>
      </c>
      <c r="L221" s="52">
        <f>IFERROR(_xll.qlIndexFixing(Index3M,H221,TRUE,_xll.ohTrigger(RecalcTrigger,Trigger3M)),NA())</f>
        <v>1.0745755198332494E-2</v>
      </c>
      <c r="M221" s="52">
        <f>IFERROR(_xll.qlIndexFixing(ONIndex3M,I221,TRUE,_xll.ohTrigger(RecalcTrigger,Trigger3M)),NA())</f>
        <v>9.9415994033869026E-3</v>
      </c>
      <c r="N221" s="52">
        <f>IFERROR(_xll.qlIndexFixing(Index6M,$H221,TRUE,_xll.ohTrigger(RecalcTrigger,Trigger6M)),NA())</f>
        <v>1.2841771310551626E-2</v>
      </c>
      <c r="O221" s="52">
        <f>IFERROR(_xll.qlIndexFixing(ONIndex6M,I221,TRUE,_xll.ohTrigger(RecalcTrigger,Trigger6M)),NA())</f>
        <v>1.1767005680241027E-2</v>
      </c>
      <c r="P221" s="52">
        <f>IFERROR(_xll.qlIndexFixing(Index1Y,$H221,TRUE,_xll.ohTrigger(RecalcTrigger,Trigger1Y)),NA())</f>
        <v>1.5947521030980981E-2</v>
      </c>
      <c r="Q221" s="52">
        <f>IFERROR(_xll.qlIndexFixing(ONIndex1Y,I221,TRUE,_xll.ohTrigger(RecalcTrigger,Trigger1Y)),NA())</f>
        <v>1.2971511405321934E-2</v>
      </c>
    </row>
    <row r="222" spans="2:17" x14ac:dyDescent="0.2">
      <c r="B222" s="46" t="s">
        <v>20</v>
      </c>
      <c r="D222" s="49">
        <f>_xll.qlCalendarAdvance(LocalCalendar,$D221,B222,"f",FALSE)</f>
        <v>42671</v>
      </c>
      <c r="E222" s="49">
        <f>_xll.qlInterestRateIndexValueDate(IndexON,D222)</f>
        <v>42671</v>
      </c>
      <c r="F222" s="52">
        <f>IFERROR(_xll.qlIndexFixing(IndexON,D222,TRUE,_xll.ohTrigger(RecalcTrigger,TriggerON)),NA())</f>
        <v>7.4840857009306205E-3</v>
      </c>
      <c r="H222" s="49">
        <f>_xll.qlCalendarAdvance(IborCalendar,$H221,B222,"f",FALSE)</f>
        <v>42671</v>
      </c>
      <c r="I222" s="49">
        <f>_xll.qlInterestRateIndexValueDate(Index1M,$H222)</f>
        <v>42675</v>
      </c>
      <c r="J222" s="52">
        <f>IFERROR(_xll.qlIndexFixing(Index1M,$H222,TRUE,_xll.ohTrigger(RecalcTrigger,Trigger1M)),NA())</f>
        <v>8.8212890727943361E-3</v>
      </c>
      <c r="K222" s="52">
        <f>IFERROR(_xll.qlIndexFixing(ONIndex1M,I222,TRUE,_xll.ohTrigger(RecalcTrigger,Trigger1M)),NA())</f>
        <v>8.5770126041495587E-3</v>
      </c>
      <c r="L222" s="52">
        <f>IFERROR(_xll.qlIndexFixing(Index3M,H222,TRUE,_xll.ohTrigger(RecalcTrigger,Trigger3M)),NA())</f>
        <v>1.0763394060430385E-2</v>
      </c>
      <c r="M222" s="52">
        <f>IFERROR(_xll.qlIndexFixing(ONIndex3M,I222,TRUE,_xll.ohTrigger(RecalcTrigger,Trigger3M)),NA())</f>
        <v>9.9580022447920413E-3</v>
      </c>
      <c r="N222" s="52">
        <f>IFERROR(_xll.qlIndexFixing(Index6M,$H222,TRUE,_xll.ohTrigger(RecalcTrigger,Trigger6M)),NA())</f>
        <v>1.2892234938874217E-2</v>
      </c>
      <c r="O222" s="52">
        <f>IFERROR(_xll.qlIndexFixing(ONIndex6M,I222,TRUE,_xll.ohTrigger(RecalcTrigger,Trigger6M)),NA())</f>
        <v>1.176145646059723E-2</v>
      </c>
      <c r="P222" s="52">
        <f>IFERROR(_xll.qlIndexFixing(Index1Y,$H222,TRUE,_xll.ohTrigger(RecalcTrigger,Trigger1Y)),NA())</f>
        <v>1.5974478764241993E-2</v>
      </c>
      <c r="Q222" s="52">
        <f>IFERROR(_xll.qlIndexFixing(ONIndex1Y,I222,TRUE,_xll.ohTrigger(RecalcTrigger,Trigger1Y)),NA())</f>
        <v>1.2992643949916172E-2</v>
      </c>
    </row>
    <row r="223" spans="2:17" x14ac:dyDescent="0.2">
      <c r="B223" s="46" t="s">
        <v>20</v>
      </c>
      <c r="D223" s="49">
        <f>_xll.qlCalendarAdvance(LocalCalendar,$D222,B223,"f",FALSE)</f>
        <v>42674</v>
      </c>
      <c r="E223" s="49">
        <f>_xll.qlInterestRateIndexValueDate(IndexON,D223)</f>
        <v>42674</v>
      </c>
      <c r="F223" s="52">
        <f>IFERROR(_xll.qlIndexFixing(IndexON,D223,TRUE,_xll.ohTrigger(RecalcTrigger,TriggerON)),NA())</f>
        <v>7.4983703421604986E-3</v>
      </c>
      <c r="H223" s="49">
        <f>_xll.qlCalendarAdvance(IborCalendar,$H222,B223,"f",FALSE)</f>
        <v>42674</v>
      </c>
      <c r="I223" s="49">
        <f>_xll.qlInterestRateIndexValueDate(Index1M,$H223)</f>
        <v>42676</v>
      </c>
      <c r="J223" s="52">
        <f>IFERROR(_xll.qlIndexFixing(Index1M,$H223,TRUE,_xll.ohTrigger(RecalcTrigger,Trigger1M)),NA())</f>
        <v>8.8379373466391797E-3</v>
      </c>
      <c r="K223" s="52">
        <f>IFERROR(_xll.qlIndexFixing(ONIndex1M,I223,TRUE,_xll.ohTrigger(RecalcTrigger,Trigger1M)),NA())</f>
        <v>8.5936326694735499E-3</v>
      </c>
      <c r="L223" s="52">
        <f>IFERROR(_xll.qlIndexFixing(Index3M,H223,TRUE,_xll.ohTrigger(RecalcTrigger,Trigger3M)),NA())</f>
        <v>1.0781046910539027E-2</v>
      </c>
      <c r="M223" s="52">
        <f>IFERROR(_xll.qlIndexFixing(ONIndex3M,I223,TRUE,_xll.ohTrigger(RecalcTrigger,Trigger3M)),NA())</f>
        <v>9.9744412427948959E-3</v>
      </c>
      <c r="N223" s="52">
        <f>IFERROR(_xll.qlIndexFixing(Index6M,$H223,TRUE,_xll.ohTrigger(RecalcTrigger,Trigger6M)),NA())</f>
        <v>1.2898060944942422E-2</v>
      </c>
      <c r="O223" s="52">
        <f>IFERROR(_xll.qlIndexFixing(ONIndex6M,I223,TRUE,_xll.ohTrigger(RecalcTrigger,Trigger6M)),NA())</f>
        <v>1.1756299724279273E-2</v>
      </c>
      <c r="P223" s="52">
        <f>IFERROR(_xll.qlIndexFixing(Index1Y,$H223,TRUE,_xll.ohTrigger(RecalcTrigger,Trigger1Y)),NA())</f>
        <v>1.600148843252849E-2</v>
      </c>
      <c r="Q223" s="52">
        <f>IFERROR(_xll.qlIndexFixing(ONIndex1Y,I223,TRUE,_xll.ohTrigger(RecalcTrigger,Trigger1Y)),NA())</f>
        <v>1.3014004030100779E-2</v>
      </c>
    </row>
    <row r="224" spans="2:17" x14ac:dyDescent="0.2">
      <c r="B224" s="46" t="s">
        <v>20</v>
      </c>
      <c r="D224" s="49">
        <f>_xll.qlCalendarAdvance(LocalCalendar,$D223,B224,"f",FALSE)</f>
        <v>42675</v>
      </c>
      <c r="E224" s="49">
        <f>_xll.qlInterestRateIndexValueDate(IndexON,D224)</f>
        <v>42675</v>
      </c>
      <c r="F224" s="52">
        <f>IFERROR(_xll.qlIndexFixing(IndexON,D224,TRUE,_xll.ohTrigger(RecalcTrigger,TriggerON)),NA())</f>
        <v>7.506823564362719E-3</v>
      </c>
      <c r="H224" s="49">
        <f>_xll.qlCalendarAdvance(IborCalendar,$H223,B224,"f",FALSE)</f>
        <v>42675</v>
      </c>
      <c r="I224" s="49">
        <f>_xll.qlInterestRateIndexValueDate(Index1M,$H224)</f>
        <v>42677</v>
      </c>
      <c r="J224" s="52">
        <f>IFERROR(_xll.qlIndexFixing(Index1M,$H224,TRUE,_xll.ohTrigger(RecalcTrigger,Trigger1M)),NA())</f>
        <v>8.8714617448568123E-3</v>
      </c>
      <c r="K224" s="52">
        <f>IFERROR(_xll.qlIndexFixing(ONIndex1M,I224,TRUE,_xll.ohTrigger(RecalcTrigger,Trigger1M)),NA())</f>
        <v>8.6102538641341653E-3</v>
      </c>
      <c r="L224" s="52">
        <f>IFERROR(_xll.qlIndexFixing(Index3M,H224,TRUE,_xll.ohTrigger(RecalcTrigger,Trigger3M)),NA())</f>
        <v>1.0798713216799512E-2</v>
      </c>
      <c r="M224" s="52">
        <f>IFERROR(_xll.qlIndexFixing(ONIndex3M,I224,TRUE,_xll.ohTrigger(RecalcTrigger,Trigger3M)),NA())</f>
        <v>9.9909163973954662E-3</v>
      </c>
      <c r="N224" s="52">
        <f>IFERROR(_xll.qlIndexFixing(Index6M,$H224,TRUE,_xll.ohTrigger(RecalcTrigger,Trigger6M)),NA())</f>
        <v>1.2914930071131606E-2</v>
      </c>
      <c r="O224" s="52">
        <f>IFERROR(_xll.qlIndexFixing(ONIndex6M,I224,TRUE,_xll.ohTrigger(RecalcTrigger,Trigger6M)),NA())</f>
        <v>1.17515354716069E-2</v>
      </c>
      <c r="P224" s="52">
        <f>IFERROR(_xll.qlIndexFixing(Index1Y,$H224,TRUE,_xll.ohTrigger(RecalcTrigger,Trigger1Y)),NA())</f>
        <v>1.6028545832597347E-2</v>
      </c>
      <c r="Q224" s="52">
        <f>IFERROR(_xll.qlIndexFixing(ONIndex1Y,I224,TRUE,_xll.ohTrigger(RecalcTrigger,Trigger1Y)),NA())</f>
        <v>1.3035591645875755E-2</v>
      </c>
    </row>
    <row r="225" spans="2:17" x14ac:dyDescent="0.2">
      <c r="B225" s="46" t="s">
        <v>20</v>
      </c>
      <c r="D225" s="49">
        <f>_xll.qlCalendarAdvance(LocalCalendar,$D224,B225,"f",FALSE)</f>
        <v>42676</v>
      </c>
      <c r="E225" s="49">
        <f>_xll.qlInterestRateIndexValueDate(IndexON,D225)</f>
        <v>42676</v>
      </c>
      <c r="F225" s="52">
        <f>IFERROR(_xll.qlIndexFixing(IndexON,D225,TRUE,_xll.ohTrigger(RecalcTrigger,TriggerON)),NA())</f>
        <v>7.5160166527332706E-3</v>
      </c>
      <c r="H225" s="49">
        <f>_xll.qlCalendarAdvance(IborCalendar,$H224,B225,"f",FALSE)</f>
        <v>42676</v>
      </c>
      <c r="I225" s="49">
        <f>_xll.qlInterestRateIndexValueDate(Index1M,$H225)</f>
        <v>42678</v>
      </c>
      <c r="J225" s="52">
        <f>IFERROR(_xll.qlIndexFixing(Index1M,$H225,TRUE,_xll.ohTrigger(RecalcTrigger,Trigger1M)),NA())</f>
        <v>8.8796754270259824E-3</v>
      </c>
      <c r="K225" s="52">
        <f>IFERROR(_xll.qlIndexFixing(ONIndex1M,I225,TRUE,_xll.ohTrigger(RecalcTrigger,Trigger1M)),NA())</f>
        <v>8.6437075474510294E-3</v>
      </c>
      <c r="L225" s="52">
        <f>IFERROR(_xll.qlIndexFixing(Index3M,H225,TRUE,_xll.ohTrigger(RecalcTrigger,Trigger3M)),NA())</f>
        <v>1.0834592436569012E-2</v>
      </c>
      <c r="M225" s="52">
        <f>IFERROR(_xll.qlIndexFixing(ONIndex3M,I225,TRUE,_xll.ohTrigger(RecalcTrigger,Trigger3M)),NA())</f>
        <v>1.0024266343053867E-2</v>
      </c>
      <c r="N225" s="52">
        <f>IFERROR(_xll.qlIndexFixing(Index6M,$H225,TRUE,_xll.ohTrigger(RecalcTrigger,Trigger6M)),NA())</f>
        <v>1.2931820410547764E-2</v>
      </c>
      <c r="O225" s="52">
        <f>IFERROR(_xll.qlIndexFixing(ONIndex6M,I225,TRUE,_xll.ohTrigger(RecalcTrigger,Trigger6M)),NA())</f>
        <v>1.1743698319133244E-2</v>
      </c>
      <c r="P225" s="52">
        <f>IFERROR(_xll.qlIndexFixing(Index1Y,$H225,TRUE,_xll.ohTrigger(RecalcTrigger,Trigger1Y)),NA())</f>
        <v>1.6094551827230779E-2</v>
      </c>
      <c r="Q225" s="52">
        <f>IFERROR(_xll.qlIndexFixing(ONIndex1Y,I225,TRUE,_xll.ohTrigger(RecalcTrigger,Trigger1Y)),NA())</f>
        <v>1.3080000540277581E-2</v>
      </c>
    </row>
    <row r="226" spans="2:17" x14ac:dyDescent="0.2">
      <c r="B226" s="46" t="s">
        <v>20</v>
      </c>
      <c r="D226" s="49">
        <f>_xll.qlCalendarAdvance(LocalCalendar,$D225,B226,"f",FALSE)</f>
        <v>42677</v>
      </c>
      <c r="E226" s="49">
        <f>_xll.qlInterestRateIndexValueDate(IndexON,D226)</f>
        <v>42677</v>
      </c>
      <c r="F226" s="52">
        <f>IFERROR(_xll.qlIndexFixing(IndexON,D226,TRUE,_xll.ohTrigger(RecalcTrigger,TriggerON)),NA())</f>
        <v>7.5259496075119614E-3</v>
      </c>
      <c r="H226" s="49">
        <f>_xll.qlCalendarAdvance(IborCalendar,$H225,B226,"f",FALSE)</f>
        <v>42677</v>
      </c>
      <c r="I226" s="49">
        <f>_xll.qlInterestRateIndexValueDate(Index1M,$H226)</f>
        <v>42681</v>
      </c>
      <c r="J226" s="52">
        <f>IFERROR(_xll.qlIndexFixing(Index1M,$H226,TRUE,_xll.ohTrigger(RecalcTrigger,Trigger1M)),NA())</f>
        <v>8.9211960029631499E-3</v>
      </c>
      <c r="K226" s="52">
        <f>IFERROR(_xll.qlIndexFixing(ONIndex1M,I226,TRUE,_xll.ohTrigger(RecalcTrigger,Trigger1M)),NA())</f>
        <v>8.6767499363826772E-3</v>
      </c>
      <c r="L226" s="52">
        <f>IFERROR(_xll.qlIndexFixing(Index3M,H226,TRUE,_xll.ohTrigger(RecalcTrigger,Trigger3M)),NA())</f>
        <v>1.0869502365922889E-2</v>
      </c>
      <c r="M226" s="52">
        <f>IFERROR(_xll.qlIndexFixing(ONIndex3M,I226,TRUE,_xll.ohTrigger(RecalcTrigger,Trigger3M)),NA())</f>
        <v>1.0057178582174586E-2</v>
      </c>
      <c r="N226" s="52">
        <f>IFERROR(_xll.qlIndexFixing(Index6M,$H226,TRUE,_xll.ohTrigger(RecalcTrigger,Trigger6M)),NA())</f>
        <v>1.299304241216047E-2</v>
      </c>
      <c r="O226" s="52">
        <f>IFERROR(_xll.qlIndexFixing(ONIndex6M,I226,TRUE,_xll.ohTrigger(RecalcTrigger,Trigger6M)),NA())</f>
        <v>1.1736403295055098E-2</v>
      </c>
      <c r="P226" s="52">
        <f>IFERROR(_xll.qlIndexFixing(Index1Y,$H226,TRUE,_xll.ohTrigger(RecalcTrigger,Trigger1Y)),NA())</f>
        <v>1.6137168670133838E-2</v>
      </c>
      <c r="Q226" s="52">
        <f>IFERROR(_xll.qlIndexFixing(ONIndex1Y,I226,TRUE,_xll.ohTrigger(RecalcTrigger,Trigger1Y)),NA())</f>
        <v>1.3124217465358967E-2</v>
      </c>
    </row>
    <row r="227" spans="2:17" x14ac:dyDescent="0.2">
      <c r="B227" s="46" t="s">
        <v>20</v>
      </c>
      <c r="D227" s="49">
        <f>_xll.qlCalendarAdvance(LocalCalendar,$D226,B227,"f",FALSE)</f>
        <v>42678</v>
      </c>
      <c r="E227" s="49">
        <f>_xll.qlInterestRateIndexValueDate(IndexON,D227)</f>
        <v>42678</v>
      </c>
      <c r="F227" s="52">
        <f>IFERROR(_xll.qlIndexFixing(IndexON,D227,TRUE,_xll.ohTrigger(RecalcTrigger,TriggerON)),NA())</f>
        <v>7.548440007827395E-3</v>
      </c>
      <c r="H227" s="49">
        <f>_xll.qlCalendarAdvance(IborCalendar,$H226,B227,"f",FALSE)</f>
        <v>42678</v>
      </c>
      <c r="I227" s="49">
        <f>_xll.qlInterestRateIndexValueDate(Index1M,$H227)</f>
        <v>42682</v>
      </c>
      <c r="J227" s="52">
        <f>IFERROR(_xll.qlIndexFixing(Index1M,$H227,TRUE,_xll.ohTrigger(RecalcTrigger,Trigger1M)),NA())</f>
        <v>8.9378511916820003E-3</v>
      </c>
      <c r="K227" s="52">
        <f>IFERROR(_xll.qlIndexFixing(ONIndex1M,I227,TRUE,_xll.ohTrigger(RecalcTrigger,Trigger1M)),NA())</f>
        <v>8.6933767778063498E-3</v>
      </c>
      <c r="L227" s="52">
        <f>IFERROR(_xll.qlIndexFixing(Index3M,H227,TRUE,_xll.ohTrigger(RecalcTrigger,Trigger3M)),NA())</f>
        <v>1.0887227974775777E-2</v>
      </c>
      <c r="M227" s="52">
        <f>IFERROR(_xll.qlIndexFixing(ONIndex3M,I227,TRUE,_xll.ohTrigger(RecalcTrigger,Trigger3M)),NA())</f>
        <v>1.0073834519923608E-2</v>
      </c>
      <c r="N227" s="52">
        <f>IFERROR(_xll.qlIndexFixing(Index6M,$H227,TRUE,_xll.ohTrigger(RecalcTrigger,Trigger6M)),NA())</f>
        <v>1.2999561369449707E-2</v>
      </c>
      <c r="O227" s="52">
        <f>IFERROR(_xll.qlIndexFixing(ONIndex6M,I227,TRUE,_xll.ohTrigger(RecalcTrigger,Trigger6M)),NA())</f>
        <v>1.1733601459571474E-2</v>
      </c>
      <c r="P227" s="52">
        <f>IFERROR(_xll.qlIndexFixing(Index1Y,$H227,TRUE,_xll.ohTrigger(RecalcTrigger,Trigger1Y)),NA())</f>
        <v>1.616440166474719E-2</v>
      </c>
      <c r="Q227" s="52">
        <f>IFERROR(_xll.qlIndexFixing(ONIndex1Y,I227,TRUE,_xll.ohTrigger(RecalcTrigger,Trigger1Y)),NA())</f>
        <v>1.3146942759565405E-2</v>
      </c>
    </row>
    <row r="228" spans="2:17" x14ac:dyDescent="0.2">
      <c r="B228" s="46" t="s">
        <v>20</v>
      </c>
      <c r="D228" s="49">
        <f>_xll.qlCalendarAdvance(LocalCalendar,$D227,B228,"f",FALSE)</f>
        <v>42681</v>
      </c>
      <c r="E228" s="49">
        <f>_xll.qlInterestRateIndexValueDate(IndexON,D228)</f>
        <v>42681</v>
      </c>
      <c r="F228" s="52">
        <f>IFERROR(_xll.qlIndexFixing(IndexON,D228,TRUE,_xll.ohTrigger(RecalcTrigger,TriggerON)),NA())</f>
        <v>7.5730800916673502E-3</v>
      </c>
      <c r="H228" s="49">
        <f>_xll.qlCalendarAdvance(IborCalendar,$H227,B228,"f",FALSE)</f>
        <v>42681</v>
      </c>
      <c r="I228" s="49">
        <f>_xll.qlInterestRateIndexValueDate(Index1M,$H228)</f>
        <v>42683</v>
      </c>
      <c r="J228" s="52">
        <f>IFERROR(_xll.qlIndexFixing(Index1M,$H228,TRUE,_xll.ohTrigger(RecalcTrigger,Trigger1M)),NA())</f>
        <v>8.9545075328976154E-3</v>
      </c>
      <c r="K228" s="52">
        <f>IFERROR(_xll.qlIndexFixing(ONIndex1M,I228,TRUE,_xll.ohTrigger(RecalcTrigger,Trigger1M)),NA())</f>
        <v>8.7100047485666465E-3</v>
      </c>
      <c r="L228" s="52">
        <f>IFERROR(_xll.qlIndexFixing(Index3M,H228,TRUE,_xll.ohTrigger(RecalcTrigger,Trigger3M)),NA())</f>
        <v>1.0904963848446357E-2</v>
      </c>
      <c r="M228" s="52">
        <f>IFERROR(_xll.qlIndexFixing(ONIndex3M,I228,TRUE,_xll.ohTrigger(RecalcTrigger,Trigger3M)),NA())</f>
        <v>1.0090526614350281E-2</v>
      </c>
      <c r="N228" s="52">
        <f>IFERROR(_xll.qlIndexFixing(Index6M,$H228,TRUE,_xll.ohTrigger(RecalcTrigger,Trigger6M)),NA())</f>
        <v>1.3016533376250323E-2</v>
      </c>
      <c r="O228" s="52">
        <f>IFERROR(_xll.qlIndexFixing(ONIndex6M,I228,TRUE,_xll.ohTrigger(RecalcTrigger,Trigger6M)),NA())</f>
        <v>1.173119210741369E-2</v>
      </c>
      <c r="P228" s="52">
        <f>IFERROR(_xll.qlIndexFixing(Index1Y,$H228,TRUE,_xll.ohTrigger(RecalcTrigger,Trigger1Y)),NA())</f>
        <v>1.6191657162231341E-2</v>
      </c>
      <c r="Q228" s="52">
        <f>IFERROR(_xll.qlIndexFixing(ONIndex1Y,I228,TRUE,_xll.ohTrigger(RecalcTrigger,Trigger1Y)),NA())</f>
        <v>1.3169895589602021E-2</v>
      </c>
    </row>
    <row r="229" spans="2:17" x14ac:dyDescent="0.2">
      <c r="B229" s="46" t="s">
        <v>20</v>
      </c>
      <c r="D229" s="49">
        <f>_xll.qlCalendarAdvance(LocalCalendar,$D228,B229,"f",FALSE)</f>
        <v>42682</v>
      </c>
      <c r="E229" s="49">
        <f>_xll.qlInterestRateIndexValueDate(IndexON,D229)</f>
        <v>42682</v>
      </c>
      <c r="F229" s="52">
        <f>IFERROR(_xll.qlIndexFixing(IndexON,D229,TRUE,_xll.ohTrigger(RecalcTrigger,TriggerON)),NA())</f>
        <v>7.586712379366034E-3</v>
      </c>
      <c r="H229" s="49">
        <f>_xll.qlCalendarAdvance(IborCalendar,$H228,B229,"f",FALSE)</f>
        <v>42682</v>
      </c>
      <c r="I229" s="49">
        <f>_xll.qlInterestRateIndexValueDate(Index1M,$H229)</f>
        <v>42684</v>
      </c>
      <c r="J229" s="52">
        <f>IFERROR(_xll.qlIndexFixing(Index1M,$H229,TRUE,_xll.ohTrigger(RecalcTrigger,Trigger1M)),NA())</f>
        <v>8.988053847689137E-3</v>
      </c>
      <c r="K229" s="52">
        <f>IFERROR(_xll.qlIndexFixing(ONIndex1M,I229,TRUE,_xll.ohTrigger(RecalcTrigger,Trigger1M)),NA())</f>
        <v>8.751899452652534E-3</v>
      </c>
      <c r="L229" s="52">
        <f>IFERROR(_xll.qlIndexFixing(Index3M,H229,TRUE,_xll.ohTrigger(RecalcTrigger,Trigger3M)),NA())</f>
        <v>1.0922709455011427E-2</v>
      </c>
      <c r="M229" s="52">
        <f>IFERROR(_xll.qlIndexFixing(ONIndex3M,I229,TRUE,_xll.ohTrigger(RecalcTrigger,Trigger3M)),NA())</f>
        <v>1.0132865417433745E-2</v>
      </c>
      <c r="N229" s="52">
        <f>IFERROR(_xll.qlIndexFixing(Index6M,$H229,TRUE,_xll.ohTrigger(RecalcTrigger,Trigger6M)),NA())</f>
        <v>1.3033516836395288E-2</v>
      </c>
      <c r="O229" s="52">
        <f>IFERROR(_xll.qlIndexFixing(ONIndex6M,I229,TRUE,_xll.ohTrigger(RecalcTrigger,Trigger6M)),NA())</f>
        <v>1.1727704179826937E-2</v>
      </c>
      <c r="P229" s="52">
        <f>IFERROR(_xll.qlIndexFixing(Index1Y,$H229,TRUE,_xll.ohTrigger(RecalcTrigger,Trigger1Y)),NA())</f>
        <v>1.6277461343898448E-2</v>
      </c>
      <c r="Q229" s="52">
        <f>IFERROR(_xll.qlIndexFixing(ONIndex1Y,I229,TRUE,_xll.ohTrigger(RecalcTrigger,Trigger1Y)),NA())</f>
        <v>1.3229144490147782E-2</v>
      </c>
    </row>
    <row r="230" spans="2:17" x14ac:dyDescent="0.2">
      <c r="B230" s="46" t="s">
        <v>20</v>
      </c>
      <c r="D230" s="49">
        <f>_xll.qlCalendarAdvance(LocalCalendar,$D229,B230,"f",FALSE)</f>
        <v>42683</v>
      </c>
      <c r="E230" s="49">
        <f>_xll.qlInterestRateIndexValueDate(IndexON,D230)</f>
        <v>42683</v>
      </c>
      <c r="F230" s="52">
        <f>IFERROR(_xll.qlIndexFixing(IndexON,D230,TRUE,_xll.ohTrigger(RecalcTrigger,TriggerON)),NA())</f>
        <v>7.6010845337126653E-3</v>
      </c>
      <c r="H230" s="49">
        <f>_xll.qlCalendarAdvance(IborCalendar,$H229,B230,"f",FALSE)</f>
        <v>42683</v>
      </c>
      <c r="I230" s="49">
        <f>_xll.qlInterestRateIndexValueDate(Index1M,$H230)</f>
        <v>42688</v>
      </c>
      <c r="J230" s="52">
        <f>IFERROR(_xll.qlIndexFixing(Index1M,$H230,TRUE,_xll.ohTrigger(RecalcTrigger,Trigger1M)),NA())</f>
        <v>9.0378065265817042E-3</v>
      </c>
      <c r="K230" s="52">
        <f>IFERROR(_xll.qlIndexFixing(ONIndex1M,I230,TRUE,_xll.ohTrigger(RecalcTrigger,Trigger1M)),NA())</f>
        <v>8.7931615427372378E-3</v>
      </c>
      <c r="L230" s="52">
        <f>IFERROR(_xll.qlIndexFixing(Index3M,H230,TRUE,_xll.ohTrigger(RecalcTrigger,Trigger3M)),NA())</f>
        <v>1.0993778571431106E-2</v>
      </c>
      <c r="M230" s="52">
        <f>IFERROR(_xll.qlIndexFixing(ONIndex3M,I230,TRUE,_xll.ohTrigger(RecalcTrigger,Trigger3M)),NA())</f>
        <v>1.0174529436328683E-2</v>
      </c>
      <c r="N230" s="52">
        <f>IFERROR(_xll.qlIndexFixing(Index6M,$H230,TRUE,_xll.ohTrigger(RecalcTrigger,Trigger6M)),NA())</f>
        <v>1.3111317229925245E-2</v>
      </c>
      <c r="O230" s="52">
        <f>IFERROR(_xll.qlIndexFixing(ONIndex6M,I230,TRUE,_xll.ohTrigger(RecalcTrigger,Trigger6M)),NA())</f>
        <v>1.1725032597551532E-2</v>
      </c>
      <c r="P230" s="52">
        <f>IFERROR(_xll.qlIndexFixing(Index1Y,$H230,TRUE,_xll.ohTrigger(RecalcTrigger,Trigger1Y)),NA())</f>
        <v>1.6328124952460353E-2</v>
      </c>
      <c r="Q230" s="52">
        <f>IFERROR(_xll.qlIndexFixing(ONIndex1Y,I230,TRUE,_xll.ohTrigger(RecalcTrigger,Trigger1Y)),NA())</f>
        <v>1.3288072778676607E-2</v>
      </c>
    </row>
    <row r="231" spans="2:17" x14ac:dyDescent="0.2">
      <c r="B231" s="46" t="s">
        <v>20</v>
      </c>
      <c r="D231" s="49">
        <f>_xll.qlCalendarAdvance(LocalCalendar,$D230,B231,"f",FALSE)</f>
        <v>42684</v>
      </c>
      <c r="E231" s="49">
        <f>_xll.qlInterestRateIndexValueDate(IndexON,D231)</f>
        <v>42684</v>
      </c>
      <c r="F231" s="52">
        <f>IFERROR(_xll.qlIndexFixing(IndexON,D231,TRUE,_xll.ohTrigger(RecalcTrigger,TriggerON)),NA())</f>
        <v>7.6409575098335125E-3</v>
      </c>
      <c r="H231" s="49">
        <f>_xll.qlCalendarAdvance(IborCalendar,$H230,B231,"f",FALSE)</f>
        <v>42684</v>
      </c>
      <c r="I231" s="49">
        <f>_xll.qlInterestRateIndexValueDate(Index1M,$H231)</f>
        <v>42688</v>
      </c>
      <c r="J231" s="52">
        <f>IFERROR(_xll.qlIndexFixing(Index1M,$H231,TRUE,_xll.ohTrigger(RecalcTrigger,Trigger1M)),NA())</f>
        <v>9.0378065265817042E-3</v>
      </c>
      <c r="K231" s="52">
        <f>IFERROR(_xll.qlIndexFixing(ONIndex1M,I231,TRUE,_xll.ohTrigger(RecalcTrigger,Trigger1M)),NA())</f>
        <v>8.7931615427372378E-3</v>
      </c>
      <c r="L231" s="52">
        <f>IFERROR(_xll.qlIndexFixing(Index3M,H231,TRUE,_xll.ohTrigger(RecalcTrigger,Trigger3M)),NA())</f>
        <v>1.0993778571431106E-2</v>
      </c>
      <c r="M231" s="52">
        <f>IFERROR(_xll.qlIndexFixing(ONIndex3M,I231,TRUE,_xll.ohTrigger(RecalcTrigger,Trigger3M)),NA())</f>
        <v>1.0174529436328683E-2</v>
      </c>
      <c r="N231" s="52">
        <f>IFERROR(_xll.qlIndexFixing(Index6M,$H231,TRUE,_xll.ohTrigger(RecalcTrigger,Trigger6M)),NA())</f>
        <v>1.3111317229925245E-2</v>
      </c>
      <c r="O231" s="52">
        <f>IFERROR(_xll.qlIndexFixing(ONIndex6M,I231,TRUE,_xll.ohTrigger(RecalcTrigger,Trigger6M)),NA())</f>
        <v>1.1725032597551532E-2</v>
      </c>
      <c r="P231" s="52">
        <f>IFERROR(_xll.qlIndexFixing(Index1Y,$H231,TRUE,_xll.ohTrigger(RecalcTrigger,Trigger1Y)),NA())</f>
        <v>1.6328124952460353E-2</v>
      </c>
      <c r="Q231" s="52">
        <f>IFERROR(_xll.qlIndexFixing(ONIndex1Y,I231,TRUE,_xll.ohTrigger(RecalcTrigger,Trigger1Y)),NA())</f>
        <v>1.3288072778676607E-2</v>
      </c>
    </row>
    <row r="232" spans="2:17" x14ac:dyDescent="0.2">
      <c r="B232" s="46" t="s">
        <v>20</v>
      </c>
      <c r="D232" s="49">
        <f>_xll.qlCalendarAdvance(LocalCalendar,$D231,B232,"f",FALSE)</f>
        <v>42688</v>
      </c>
      <c r="E232" s="49">
        <f>_xll.qlInterestRateIndexValueDate(IndexON,D232)</f>
        <v>42688</v>
      </c>
      <c r="F232" s="52">
        <f>IFERROR(_xll.qlIndexFixing(IndexON,D232,TRUE,_xll.ohTrigger(RecalcTrigger,TriggerON)),NA())</f>
        <v>7.6840433113201101E-3</v>
      </c>
      <c r="H232" s="49">
        <f>_xll.qlCalendarAdvance(IborCalendar,$H231,B232,"f",FALSE)</f>
        <v>42685</v>
      </c>
      <c r="I232" s="49">
        <f>_xll.qlInterestRateIndexValueDate(Index1M,$H232)</f>
        <v>42689</v>
      </c>
      <c r="J232" s="52">
        <f>IFERROR(_xll.qlIndexFixing(Index1M,$H232,TRUE,_xll.ohTrigger(RecalcTrigger,Trigger1M)),NA())</f>
        <v>9.0544697828738308E-3</v>
      </c>
      <c r="K232" s="52">
        <f>IFERROR(_xll.qlIndexFixing(ONIndex1M,I232,TRUE,_xll.ohTrigger(RecalcTrigger,Trigger1M)),NA())</f>
        <v>8.809796289677152E-3</v>
      </c>
      <c r="L232" s="52">
        <f>IFERROR(_xll.qlIndexFixing(Index3M,H232,TRUE,_xll.ohTrigger(RecalcTrigger,Trigger3M)),NA())</f>
        <v>1.1011564863294784E-2</v>
      </c>
      <c r="M232" s="52">
        <f>IFERROR(_xll.qlIndexFixing(ONIndex3M,I232,TRUE,_xll.ohTrigger(RecalcTrigger,Trigger3M)),NA())</f>
        <v>1.0191438470741332E-2</v>
      </c>
      <c r="N232" s="52">
        <f>IFERROR(_xll.qlIndexFixing(Index6M,$H232,TRUE,_xll.ohTrigger(RecalcTrigger,Trigger6M)),NA())</f>
        <v>1.3118548996002746E-2</v>
      </c>
      <c r="O232" s="52">
        <f>IFERROR(_xll.qlIndexFixing(ONIndex6M,I232,TRUE,_xll.ohTrigger(RecalcTrigger,Trigger6M)),NA())</f>
        <v>1.1724978145748466E-2</v>
      </c>
      <c r="P232" s="52">
        <f>IFERROR(_xll.qlIndexFixing(Index1Y,$H232,TRUE,_xll.ohTrigger(RecalcTrigger,Trigger1Y)),NA())</f>
        <v>1.6355427116610217E-2</v>
      </c>
      <c r="Q232" s="52">
        <f>IFERROR(_xll.qlIndexFixing(ONIndex1Y,I232,TRUE,_xll.ohTrigger(RecalcTrigger,Trigger1Y)),NA())</f>
        <v>1.3312390824573583E-2</v>
      </c>
    </row>
    <row r="233" spans="2:17" x14ac:dyDescent="0.2">
      <c r="B233" s="46" t="s">
        <v>20</v>
      </c>
      <c r="D233" s="49">
        <f>_xll.qlCalendarAdvance(LocalCalendar,$D232,B233,"f",FALSE)</f>
        <v>42689</v>
      </c>
      <c r="E233" s="49">
        <f>_xll.qlInterestRateIndexValueDate(IndexON,D233)</f>
        <v>42689</v>
      </c>
      <c r="F233" s="52">
        <f>IFERROR(_xll.qlIndexFixing(IndexON,D233,TRUE,_xll.ohTrigger(RecalcTrigger,TriggerON)),NA())</f>
        <v>7.7028546686719324E-3</v>
      </c>
      <c r="H233" s="49">
        <f>_xll.qlCalendarAdvance(IborCalendar,$H232,B233,"f",FALSE)</f>
        <v>42688</v>
      </c>
      <c r="I233" s="49">
        <f>_xll.qlInterestRateIndexValueDate(Index1M,$H233)</f>
        <v>42690</v>
      </c>
      <c r="J233" s="52">
        <f>IFERROR(_xll.qlIndexFixing(Index1M,$H233,TRUE,_xll.ohTrigger(RecalcTrigger,Trigger1M)),NA())</f>
        <v>9.0711341916946964E-3</v>
      </c>
      <c r="K233" s="52">
        <f>IFERROR(_xll.qlIndexFixing(ONIndex1M,I233,TRUE,_xll.ohTrigger(RecalcTrigger,Trigger1M)),NA())</f>
        <v>8.8264321658737543E-3</v>
      </c>
      <c r="L233" s="52">
        <f>IFERROR(_xll.qlIndexFixing(Index3M,H233,TRUE,_xll.ohTrigger(RecalcTrigger,Trigger3M)),NA())</f>
        <v>1.1029357696316513E-2</v>
      </c>
      <c r="M233" s="52">
        <f>IFERROR(_xll.qlIndexFixing(ONIndex3M,I233,TRUE,_xll.ohTrigger(RecalcTrigger,Trigger3M)),NA())</f>
        <v>1.0208383661831633E-2</v>
      </c>
      <c r="N233" s="52">
        <f>IFERROR(_xll.qlIndexFixing(Index6M,$H233,TRUE,_xll.ohTrigger(RecalcTrigger,Trigger6M)),NA())</f>
        <v>1.3135567010670049E-2</v>
      </c>
      <c r="O233" s="52">
        <f>IFERROR(_xll.qlIndexFixing(ONIndex6M,I233,TRUE,_xll.ohTrigger(RecalcTrigger,Trigger6M)),NA())</f>
        <v>1.1725316177271239E-2</v>
      </c>
      <c r="P233" s="52">
        <f>IFERROR(_xll.qlIndexFixing(Index1Y,$H233,TRUE,_xll.ohTrigger(RecalcTrigger,Trigger1Y)),NA())</f>
        <v>1.6382722329170527E-2</v>
      </c>
      <c r="Q233" s="52">
        <f>IFERROR(_xll.qlIndexFixing(ONIndex1Y,I233,TRUE,_xll.ohTrigger(RecalcTrigger,Trigger1Y)),NA())</f>
        <v>1.3336936406620481E-2</v>
      </c>
    </row>
    <row r="234" spans="2:17" x14ac:dyDescent="0.2">
      <c r="B234" s="46" t="s">
        <v>20</v>
      </c>
      <c r="D234" s="49">
        <f>_xll.qlCalendarAdvance(LocalCalendar,$D233,B234,"f",FALSE)</f>
        <v>42690</v>
      </c>
      <c r="E234" s="49">
        <f>_xll.qlInterestRateIndexValueDate(IndexON,D234)</f>
        <v>42690</v>
      </c>
      <c r="F234" s="52">
        <f>IFERROR(_xll.qlIndexFixing(IndexON,D234,TRUE,_xll.ohTrigger(RecalcTrigger,TriggerON)),NA())</f>
        <v>7.7224058934710627E-3</v>
      </c>
      <c r="H234" s="49">
        <f>_xll.qlCalendarAdvance(IborCalendar,$H233,B234,"f",FALSE)</f>
        <v>42689</v>
      </c>
      <c r="I234" s="49">
        <f>_xll.qlInterestRateIndexValueDate(Index1M,$H234)</f>
        <v>42691</v>
      </c>
      <c r="J234" s="52">
        <f>IFERROR(_xll.qlIndexFixing(Index1M,$H234,TRUE,_xll.ohTrigger(RecalcTrigger,Trigger1M)),NA())</f>
        <v>9.1047025018375916E-3</v>
      </c>
      <c r="K234" s="52">
        <f>IFERROR(_xll.qlIndexFixing(ONIndex1M,I234,TRUE,_xll.ohTrigger(RecalcTrigger,Trigger1M)),NA())</f>
        <v>8.843069171486917E-3</v>
      </c>
      <c r="L234" s="52">
        <f>IFERROR(_xll.qlIndexFixing(Index3M,H234,TRUE,_xll.ohTrigger(RecalcTrigger,Trigger3M)),NA())</f>
        <v>1.1047156538507056E-2</v>
      </c>
      <c r="M234" s="52">
        <f>IFERROR(_xll.qlIndexFixing(ONIndex3M,I234,TRUE,_xll.ohTrigger(RecalcTrigger,Trigger3M)),NA())</f>
        <v>1.0225365009679521E-2</v>
      </c>
      <c r="N234" s="52">
        <f>IFERROR(_xll.qlIndexFixing(Index6M,$H234,TRUE,_xll.ohTrigger(RecalcTrigger,Trigger6M)),NA())</f>
        <v>1.3152585089651432E-2</v>
      </c>
      <c r="O234" s="52">
        <f>IFERROR(_xll.qlIndexFixing(ONIndex6M,I234,TRUE,_xll.ohTrigger(RecalcTrigger,Trigger6M)),NA())</f>
        <v>1.1726046692199787E-2</v>
      </c>
      <c r="P234" s="52">
        <f>IFERROR(_xll.qlIndexFixing(Index1Y,$H234,TRUE,_xll.ohTrigger(RecalcTrigger,Trigger1Y)),NA())</f>
        <v>1.6410006380528683E-2</v>
      </c>
      <c r="Q234" s="52">
        <f>IFERROR(_xll.qlIndexFixing(ONIndex1Y,I234,TRUE,_xll.ohTrigger(RecalcTrigger,Trigger1Y)),NA())</f>
        <v>1.33617095248173E-2</v>
      </c>
    </row>
    <row r="235" spans="2:17" x14ac:dyDescent="0.2">
      <c r="B235" s="46" t="s">
        <v>20</v>
      </c>
      <c r="D235" s="49">
        <f>_xll.qlCalendarAdvance(LocalCalendar,$D234,B235,"f",FALSE)</f>
        <v>42691</v>
      </c>
      <c r="E235" s="49">
        <f>_xll.qlInterestRateIndexValueDate(IndexON,D235)</f>
        <v>42691</v>
      </c>
      <c r="F235" s="52">
        <f>IFERROR(_xll.qlIndexFixing(IndexON,D235,TRUE,_xll.ohTrigger(RecalcTrigger,TriggerON)),NA())</f>
        <v>7.7426969859573092E-3</v>
      </c>
      <c r="H235" s="49">
        <f>_xll.qlCalendarAdvance(IborCalendar,$H234,B235,"f",FALSE)</f>
        <v>42690</v>
      </c>
      <c r="I235" s="49">
        <f>_xll.qlInterestRateIndexValueDate(Index1M,$H235)</f>
        <v>42692</v>
      </c>
      <c r="J235" s="52">
        <f>IFERROR(_xll.qlIndexFixing(Index1M,$H235,TRUE,_xll.ohTrigger(RecalcTrigger,Trigger1M)),NA())</f>
        <v>9.1129184362217074E-3</v>
      </c>
      <c r="K235" s="52">
        <f>IFERROR(_xll.qlIndexFixing(ONIndex1M,I235,TRUE,_xll.ohTrigger(RecalcTrigger,Trigger1M)),NA())</f>
        <v>8.8765658085243615E-3</v>
      </c>
      <c r="L235" s="52">
        <f>IFERROR(_xll.qlIndexFixing(Index3M,H235,TRUE,_xll.ohTrigger(RecalcTrigger,Trigger3M)),NA())</f>
        <v>1.1092206336535444E-2</v>
      </c>
      <c r="M235" s="52">
        <f>IFERROR(_xll.qlIndexFixing(ONIndex3M,I235,TRUE,_xll.ohTrigger(RecalcTrigger,Trigger3M)),NA())</f>
        <v>1.0259740608606904E-2</v>
      </c>
      <c r="N235" s="52">
        <f>IFERROR(_xll.qlIndexFixing(Index6M,$H235,TRUE,_xll.ohTrigger(RecalcTrigger,Trigger6M)),NA())</f>
        <v>1.3169601605721688E-2</v>
      </c>
      <c r="O235" s="52">
        <f>IFERROR(_xll.qlIndexFixing(ONIndex6M,I235,TRUE,_xll.ohTrigger(RecalcTrigger,Trigger6M)),NA())</f>
        <v>1.1729198129550866E-2</v>
      </c>
      <c r="P235" s="52">
        <f>IFERROR(_xll.qlIndexFixing(Index1Y,$H235,TRUE,_xll.ohTrigger(RecalcTrigger,Trigger1Y)),NA())</f>
        <v>1.6476119359686774E-2</v>
      </c>
      <c r="Q235" s="52">
        <f>IFERROR(_xll.qlIndexFixing(ONIndex1Y,I235,TRUE,_xll.ohTrigger(RecalcTrigger,Trigger1Y)),NA())</f>
        <v>1.3412513893635847E-2</v>
      </c>
    </row>
    <row r="236" spans="2:17" x14ac:dyDescent="0.2">
      <c r="B236" s="46" t="s">
        <v>20</v>
      </c>
      <c r="D236" s="49">
        <f>_xll.qlCalendarAdvance(LocalCalendar,$D235,B236,"f",FALSE)</f>
        <v>42692</v>
      </c>
      <c r="E236" s="49">
        <f>_xll.qlInterestRateIndexValueDate(IndexON,D236)</f>
        <v>42692</v>
      </c>
      <c r="F236" s="52">
        <f>IFERROR(_xll.qlIndexFixing(IndexON,D236,TRUE,_xll.ohTrigger(RecalcTrigger,TriggerON)),NA())</f>
        <v>7.7859137805802447E-3</v>
      </c>
      <c r="H236" s="49">
        <f>_xll.qlCalendarAdvance(IborCalendar,$H235,B236,"f",FALSE)</f>
        <v>42691</v>
      </c>
      <c r="I236" s="49">
        <f>_xll.qlInterestRateIndexValueDate(Index1M,$H236)</f>
        <v>42695</v>
      </c>
      <c r="J236" s="52">
        <f>IFERROR(_xll.qlIndexFixing(Index1M,$H236,TRUE,_xll.ohTrigger(RecalcTrigger,Trigger1M)),NA())</f>
        <v>9.1544735239033059E-3</v>
      </c>
      <c r="K236" s="52">
        <f>IFERROR(_xll.qlIndexFixing(ONIndex1M,I236,TRUE,_xll.ohTrigger(RecalcTrigger,Trigger1M)),NA())</f>
        <v>8.9096284873058096E-3</v>
      </c>
      <c r="L236" s="52">
        <f>IFERROR(_xll.qlIndexFixing(Index3M,H236,TRUE,_xll.ohTrigger(RecalcTrigger,Trigger3M)),NA())</f>
        <v>1.1118401358815566E-2</v>
      </c>
      <c r="M236" s="52">
        <f>IFERROR(_xll.qlIndexFixing(ONIndex3M,I236,TRUE,_xll.ohTrigger(RecalcTrigger,Trigger3M)),NA())</f>
        <v>1.0293651967767659E-2</v>
      </c>
      <c r="N236" s="52">
        <f>IFERROR(_xll.qlIndexFixing(Index6M,$H236,TRUE,_xll.ohTrigger(RecalcTrigger,Trigger6M)),NA())</f>
        <v>1.3229780831331485E-2</v>
      </c>
      <c r="O236" s="52">
        <f>IFERROR(_xll.qlIndexFixing(ONIndex6M,I236,TRUE,_xll.ohTrigger(RecalcTrigger,Trigger6M)),NA())</f>
        <v>1.1733003670633124E-2</v>
      </c>
      <c r="P236" s="52">
        <f>IFERROR(_xll.qlIndexFixing(Index1Y,$H236,TRUE,_xll.ohTrigger(RecalcTrigger,Trigger1Y)),NA())</f>
        <v>1.6518946765674423E-2</v>
      </c>
      <c r="Q236" s="52">
        <f>IFERROR(_xll.qlIndexFixing(ONIndex1Y,I236,TRUE,_xll.ohTrigger(RecalcTrigger,Trigger1Y)),NA())</f>
        <v>1.3463077360462705E-2</v>
      </c>
    </row>
    <row r="237" spans="2:17" x14ac:dyDescent="0.2">
      <c r="B237" s="46" t="s">
        <v>20</v>
      </c>
      <c r="D237" s="49">
        <f>_xll.qlCalendarAdvance(LocalCalendar,$D236,B237,"f",FALSE)</f>
        <v>42695</v>
      </c>
      <c r="E237" s="49">
        <f>_xll.qlInterestRateIndexValueDate(IndexON,D237)</f>
        <v>42695</v>
      </c>
      <c r="F237" s="52">
        <f>IFERROR(_xll.qlIndexFixing(IndexON,D237,TRUE,_xll.ohTrigger(RecalcTrigger,TriggerON)),NA())</f>
        <v>7.831075118209796E-3</v>
      </c>
      <c r="H237" s="49">
        <f>_xll.qlCalendarAdvance(IborCalendar,$H236,B237,"f",FALSE)</f>
        <v>42692</v>
      </c>
      <c r="I237" s="49">
        <f>_xll.qlInterestRateIndexValueDate(Index1M,$H237)</f>
        <v>42696</v>
      </c>
      <c r="J237" s="52">
        <f>IFERROR(_xll.qlIndexFixing(Index1M,$H237,TRUE,_xll.ohTrigger(RecalcTrigger,Trigger1M)),NA())</f>
        <v>9.1711447753493047E-3</v>
      </c>
      <c r="K237" s="52">
        <f>IFERROR(_xll.qlIndexFixing(ONIndex1M,I237,TRUE,_xll.ohTrigger(RecalcTrigger,Trigger1M)),NA())</f>
        <v>8.9262711396820293E-3</v>
      </c>
      <c r="L237" s="52">
        <f>IFERROR(_xll.qlIndexFixing(Index3M,H237,TRUE,_xll.ohTrigger(RecalcTrigger,Trigger3M)),NA())</f>
        <v>1.1136222266663236E-2</v>
      </c>
      <c r="M237" s="52">
        <f>IFERROR(_xll.qlIndexFixing(ONIndex3M,I237,TRUE,_xll.ohTrigger(RecalcTrigger,Trigger3M)),NA())</f>
        <v>1.0310814099083743E-2</v>
      </c>
      <c r="N237" s="52">
        <f>IFERROR(_xll.qlIndexFixing(Index6M,$H237,TRUE,_xll.ohTrigger(RecalcTrigger,Trigger6M)),NA())</f>
        <v>1.3237618882210343E-2</v>
      </c>
      <c r="O237" s="52">
        <f>IFERROR(_xll.qlIndexFixing(ONIndex6M,I237,TRUE,_xll.ohTrigger(RecalcTrigger,Trigger6M)),NA())</f>
        <v>1.1736357111358231E-2</v>
      </c>
      <c r="P237" s="52">
        <f>IFERROR(_xll.qlIndexFixing(Index1Y,$H237,TRUE,_xll.ohTrigger(RecalcTrigger,Trigger1Y)),NA())</f>
        <v>1.6546111850830866E-2</v>
      </c>
      <c r="Q237" s="52">
        <f>IFERROR(_xll.qlIndexFixing(ONIndex1Y,I237,TRUE,_xll.ohTrigger(RecalcTrigger,Trigger1Y)),NA())</f>
        <v>1.3488988160288429E-2</v>
      </c>
    </row>
    <row r="238" spans="2:17" x14ac:dyDescent="0.2">
      <c r="B238" s="46" t="s">
        <v>20</v>
      </c>
      <c r="D238" s="49">
        <f>_xll.qlCalendarAdvance(LocalCalendar,$D237,B238,"f",FALSE)</f>
        <v>42696</v>
      </c>
      <c r="E238" s="49">
        <f>_xll.qlInterestRateIndexValueDate(IndexON,D238)</f>
        <v>42696</v>
      </c>
      <c r="F238" s="52">
        <f>IFERROR(_xll.qlIndexFixing(IndexON,D238,TRUE,_xll.ohTrigger(RecalcTrigger,TriggerON)),NA())</f>
        <v>7.8539560515977769E-3</v>
      </c>
      <c r="H238" s="49">
        <f>_xll.qlCalendarAdvance(IborCalendar,$H237,B238,"f",FALSE)</f>
        <v>42695</v>
      </c>
      <c r="I238" s="49">
        <f>_xll.qlInterestRateIndexValueDate(Index1M,$H238)</f>
        <v>42697</v>
      </c>
      <c r="J238" s="52">
        <f>IFERROR(_xll.qlIndexFixing(Index1M,$H238,TRUE,_xll.ohTrigger(RecalcTrigger,Trigger1M)),NA())</f>
        <v>9.1878167434620295E-3</v>
      </c>
      <c r="K238" s="52">
        <f>IFERROR(_xll.qlIndexFixing(ONIndex1M,I238,TRUE,_xll.ohTrigger(RecalcTrigger,Trigger1M)),NA())</f>
        <v>8.9513486610615089E-3</v>
      </c>
      <c r="L238" s="52">
        <f>IFERROR(_xll.qlIndexFixing(Index3M,H238,TRUE,_xll.ohTrigger(RecalcTrigger,Trigger3M)),NA())</f>
        <v>1.1154045991538387E-2</v>
      </c>
      <c r="M238" s="52">
        <f>IFERROR(_xll.qlIndexFixing(ONIndex3M,I238,TRUE,_xll.ohTrigger(RecalcTrigger,Trigger3M)),NA())</f>
        <v>1.0336778006467817E-2</v>
      </c>
      <c r="N238" s="52">
        <f>IFERROR(_xll.qlIndexFixing(Index6M,$H238,TRUE,_xll.ohTrigger(RecalcTrigger,Trigger6M)),NA())</f>
        <v>1.3254598887744568E-2</v>
      </c>
      <c r="O238" s="52">
        <f>IFERROR(_xll.qlIndexFixing(ONIndex6M,I238,TRUE,_xll.ohTrigger(RecalcTrigger,Trigger6M)),NA())</f>
        <v>1.1743684797975718E-2</v>
      </c>
      <c r="P238" s="52">
        <f>IFERROR(_xll.qlIndexFixing(Index1Y,$H238,TRUE,_xll.ohTrigger(RecalcTrigger,Trigger1Y)),NA())</f>
        <v>1.6592520516284112E-2</v>
      </c>
      <c r="Q238" s="52">
        <f>IFERROR(_xll.qlIndexFixing(ONIndex1Y,I238,TRUE,_xll.ohTrigger(RecalcTrigger,Trigger1Y)),NA())</f>
        <v>1.3528563620517353E-2</v>
      </c>
    </row>
    <row r="239" spans="2:17" x14ac:dyDescent="0.2">
      <c r="B239" s="46" t="s">
        <v>20</v>
      </c>
      <c r="D239" s="49">
        <f>_xll.qlCalendarAdvance(LocalCalendar,$D238,B239,"f",FALSE)</f>
        <v>42697</v>
      </c>
      <c r="E239" s="49">
        <f>_xll.qlInterestRateIndexValueDate(IndexON,D239)</f>
        <v>42697</v>
      </c>
      <c r="F239" s="52">
        <f>IFERROR(_xll.qlIndexFixing(IndexON,D239,TRUE,_xll.ohTrigger(RecalcTrigger,TriggerON)),NA())</f>
        <v>7.8876245966297276E-3</v>
      </c>
      <c r="H239" s="49">
        <f>_xll.qlCalendarAdvance(IborCalendar,$H238,B239,"f",FALSE)</f>
        <v>42696</v>
      </c>
      <c r="I239" s="49">
        <f>_xll.qlInterestRateIndexValueDate(Index1M,$H239)</f>
        <v>42699</v>
      </c>
      <c r="J239" s="52">
        <f>IFERROR(_xll.qlIndexFixing(Index1M,$H239,TRUE,_xll.ohTrigger(RecalcTrigger,Trigger1M)),NA())</f>
        <v>9.2465224429353048E-3</v>
      </c>
      <c r="K239" s="52">
        <f>IFERROR(_xll.qlIndexFixing(ONIndex1M,I239,TRUE,_xll.ohTrigger(RecalcTrigger,Trigger1M)),NA())</f>
        <v>8.9930780634617236E-3</v>
      </c>
      <c r="L239" s="52">
        <f>IFERROR(_xll.qlIndexFixing(Index3M,H239,TRUE,_xll.ohTrigger(RecalcTrigger,Trigger3M)),NA())</f>
        <v>1.1207820420387257E-2</v>
      </c>
      <c r="M239" s="52">
        <f>IFERROR(_xll.qlIndexFixing(ONIndex3M,I239,TRUE,_xll.ohTrigger(RecalcTrigger,Trigger3M)),NA())</f>
        <v>1.0380135526935064E-2</v>
      </c>
      <c r="N239" s="52">
        <f>IFERROR(_xll.qlIndexFixing(Index6M,$H239,TRUE,_xll.ohTrigger(RecalcTrigger,Trigger6M)),NA())</f>
        <v>1.328849757434133E-2</v>
      </c>
      <c r="O239" s="52">
        <f>IFERROR(_xll.qlIndexFixing(ONIndex6M,I239,TRUE,_xll.ohTrigger(RecalcTrigger,Trigger6M)),NA())</f>
        <v>1.1761036000903502E-2</v>
      </c>
      <c r="P239" s="52">
        <f>IFERROR(_xll.qlIndexFixing(Index1Y,$H239,TRUE,_xll.ohTrigger(RecalcTrigger,Trigger1Y)),NA())</f>
        <v>1.6665667098688261E-2</v>
      </c>
      <c r="Q239" s="52">
        <f>IFERROR(_xll.qlIndexFixing(ONIndex1Y,I239,TRUE,_xll.ohTrigger(RecalcTrigger,Trigger1Y)),NA())</f>
        <v>1.3595495974962901E-2</v>
      </c>
    </row>
    <row r="240" spans="2:17" x14ac:dyDescent="0.2">
      <c r="B240" s="46" t="s">
        <v>20</v>
      </c>
      <c r="D240" s="49">
        <f>_xll.qlCalendarAdvance(LocalCalendar,$D239,B240,"f",FALSE)</f>
        <v>42699</v>
      </c>
      <c r="E240" s="49">
        <f>_xll.qlInterestRateIndexValueDate(IndexON,D240)</f>
        <v>42699</v>
      </c>
      <c r="F240" s="52">
        <f>IFERROR(_xll.qlIndexFixing(IndexON,D240,TRUE,_xll.ohTrigger(RecalcTrigger,TriggerON)),NA())</f>
        <v>7.941835458789015E-3</v>
      </c>
      <c r="H240" s="49">
        <f>_xll.qlCalendarAdvance(IborCalendar,$H239,B240,"f",FALSE)</f>
        <v>42697</v>
      </c>
      <c r="I240" s="49">
        <f>_xll.qlInterestRateIndexValueDate(Index1M,$H240)</f>
        <v>42699</v>
      </c>
      <c r="J240" s="52">
        <f>IFERROR(_xll.qlIndexFixing(Index1M,$H240,TRUE,_xll.ohTrigger(RecalcTrigger,Trigger1M)),NA())</f>
        <v>9.2465224429353048E-3</v>
      </c>
      <c r="K240" s="52">
        <f>IFERROR(_xll.qlIndexFixing(ONIndex1M,I240,TRUE,_xll.ohTrigger(RecalcTrigger,Trigger1M)),NA())</f>
        <v>8.9930780634617236E-3</v>
      </c>
      <c r="L240" s="52">
        <f>IFERROR(_xll.qlIndexFixing(Index3M,H240,TRUE,_xll.ohTrigger(RecalcTrigger,Trigger3M)),NA())</f>
        <v>1.1207820420387257E-2</v>
      </c>
      <c r="M240" s="52">
        <f>IFERROR(_xll.qlIndexFixing(ONIndex3M,I240,TRUE,_xll.ohTrigger(RecalcTrigger,Trigger3M)),NA())</f>
        <v>1.0380135526935064E-2</v>
      </c>
      <c r="N240" s="52">
        <f>IFERROR(_xll.qlIndexFixing(Index6M,$H240,TRUE,_xll.ohTrigger(RecalcTrigger,Trigger6M)),NA())</f>
        <v>1.328849757434133E-2</v>
      </c>
      <c r="O240" s="52">
        <f>IFERROR(_xll.qlIndexFixing(ONIndex6M,I240,TRUE,_xll.ohTrigger(RecalcTrigger,Trigger6M)),NA())</f>
        <v>1.1761036000903502E-2</v>
      </c>
      <c r="P240" s="52">
        <f>IFERROR(_xll.qlIndexFixing(Index1Y,$H240,TRUE,_xll.ohTrigger(RecalcTrigger,Trigger1Y)),NA())</f>
        <v>1.6665667098688261E-2</v>
      </c>
      <c r="Q240" s="52">
        <f>IFERROR(_xll.qlIndexFixing(ONIndex1Y,I240,TRUE,_xll.ohTrigger(RecalcTrigger,Trigger1Y)),NA())</f>
        <v>1.3595495974962901E-2</v>
      </c>
    </row>
    <row r="241" spans="2:17" x14ac:dyDescent="0.2">
      <c r="B241" s="46" t="s">
        <v>20</v>
      </c>
      <c r="D241" s="49">
        <f>_xll.qlCalendarAdvance(LocalCalendar,$D240,B241,"f",FALSE)</f>
        <v>42702</v>
      </c>
      <c r="E241" s="49">
        <f>_xll.qlInterestRateIndexValueDate(IndexON,D241)</f>
        <v>42702</v>
      </c>
      <c r="F241" s="52">
        <f>IFERROR(_xll.qlIndexFixing(IndexON,D241,TRUE,_xll.ohTrigger(RecalcTrigger,TriggerON)),NA())</f>
        <v>7.9834793977262564E-3</v>
      </c>
      <c r="H241" s="49">
        <f>_xll.qlCalendarAdvance(IborCalendar,$H240,B241,"f",FALSE)</f>
        <v>42698</v>
      </c>
      <c r="I241" s="49">
        <f>_xll.qlInterestRateIndexValueDate(Index1M,$H241)</f>
        <v>42702</v>
      </c>
      <c r="J241" s="52">
        <f>IFERROR(_xll.qlIndexFixing(Index1M,$H241,TRUE,_xll.ohTrigger(RecalcTrigger,Trigger1M)),NA())</f>
        <v>9.2711720777636231E-3</v>
      </c>
      <c r="K241" s="52">
        <f>IFERROR(_xll.qlIndexFixing(ONIndex1M,I241,TRUE,_xll.ohTrigger(RecalcTrigger,Trigger1M)),NA())</f>
        <v>9.0261507701683286E-3</v>
      </c>
      <c r="L241" s="52">
        <f>IFERROR(_xll.qlIndexFixing(Index3M,H241,TRUE,_xll.ohTrigger(RecalcTrigger,Trigger3M)),NA())</f>
        <v>1.1243188248982692E-2</v>
      </c>
      <c r="M241" s="52">
        <f>IFERROR(_xll.qlIndexFixing(ONIndex3M,I241,TRUE,_xll.ohTrigger(RecalcTrigger,Trigger3M)),NA())</f>
        <v>1.041454617817017E-2</v>
      </c>
      <c r="N241" s="52">
        <f>IFERROR(_xll.qlIndexFixing(Index6M,$H241,TRUE,_xll.ohTrigger(RecalcTrigger,Trigger6M)),NA())</f>
        <v>1.3356144479372507E-2</v>
      </c>
      <c r="O241" s="52">
        <f>IFERROR(_xll.qlIndexFixing(ONIndex6M,I241,TRUE,_xll.ohTrigger(RecalcTrigger,Trigger6M)),NA())</f>
        <v>1.1778590593829463E-2</v>
      </c>
      <c r="P241" s="52">
        <f>IFERROR(_xll.qlIndexFixing(Index1Y,$H241,TRUE,_xll.ohTrigger(RecalcTrigger,Trigger1Y)),NA())</f>
        <v>1.6708189900263733E-2</v>
      </c>
      <c r="Q241" s="52">
        <f>IFERROR(_xll.qlIndexFixing(ONIndex1Y,I241,TRUE,_xll.ohTrigger(RecalcTrigger,Trigger1Y)),NA())</f>
        <v>1.3649231227024217E-2</v>
      </c>
    </row>
    <row r="242" spans="2:17" x14ac:dyDescent="0.2">
      <c r="B242" s="46" t="s">
        <v>20</v>
      </c>
      <c r="D242" s="49">
        <f>_xll.qlCalendarAdvance(LocalCalendar,$D241,B242,"f",FALSE)</f>
        <v>42703</v>
      </c>
      <c r="E242" s="49">
        <f>_xll.qlInterestRateIndexValueDate(IndexON,D242)</f>
        <v>42703</v>
      </c>
      <c r="F242" s="52">
        <f>IFERROR(_xll.qlIndexFixing(IndexON,D242,TRUE,_xll.ohTrigger(RecalcTrigger,TriggerON)),NA())</f>
        <v>8.0037729124349255E-3</v>
      </c>
      <c r="H242" s="49">
        <f>_xll.qlCalendarAdvance(IborCalendar,$H241,B242,"f",FALSE)</f>
        <v>42699</v>
      </c>
      <c r="I242" s="49">
        <f>_xll.qlInterestRateIndexValueDate(Index1M,$H242)</f>
        <v>42703</v>
      </c>
      <c r="J242" s="52">
        <f>IFERROR(_xll.qlIndexFixing(Index1M,$H242,TRUE,_xll.ohTrigger(RecalcTrigger,Trigger1M)),NA())</f>
        <v>9.2878391920763193E-3</v>
      </c>
      <c r="K242" s="52">
        <f>IFERROR(_xll.qlIndexFixing(ONIndex1M,I242,TRUE,_xll.ohTrigger(RecalcTrigger,Trigger1M)),NA())</f>
        <v>9.0428013279808539E-3</v>
      </c>
      <c r="L242" s="52">
        <f>IFERROR(_xll.qlIndexFixing(Index3M,H242,TRUE,_xll.ohTrigger(RecalcTrigger,Trigger3M)),NA())</f>
        <v>1.1251968694283772E-2</v>
      </c>
      <c r="M242" s="52">
        <f>IFERROR(_xll.qlIndexFixing(ONIndex3M,I242,TRUE,_xll.ohTrigger(RecalcTrigger,Trigger3M)),NA())</f>
        <v>1.0431961406629497E-2</v>
      </c>
      <c r="N242" s="52">
        <f>IFERROR(_xll.qlIndexFixing(Index6M,$H242,TRUE,_xll.ohTrigger(RecalcTrigger,Trigger6M)),NA())</f>
        <v>1.3364375098134099E-2</v>
      </c>
      <c r="O242" s="52">
        <f>IFERROR(_xll.qlIndexFixing(ONIndex6M,I242,TRUE,_xll.ohTrigger(RecalcTrigger,Trigger6M)),NA())</f>
        <v>1.178931498120761E-2</v>
      </c>
      <c r="P242" s="52">
        <f>IFERROR(_xll.qlIndexFixing(Index1Y,$H242,TRUE,_xll.ohTrigger(RecalcTrigger,Trigger1Y)),NA())</f>
        <v>1.6735011501671775E-2</v>
      </c>
      <c r="Q242" s="52">
        <f>IFERROR(_xll.qlIndexFixing(ONIndex1Y,I242,TRUE,_xll.ohTrigger(RecalcTrigger,Trigger1Y)),NA())</f>
        <v>1.3676734783176769E-2</v>
      </c>
    </row>
    <row r="243" spans="2:17" x14ac:dyDescent="0.2">
      <c r="B243" s="46" t="s">
        <v>20</v>
      </c>
      <c r="D243" s="49">
        <f>_xll.qlCalendarAdvance(LocalCalendar,$D242,B243,"f",FALSE)</f>
        <v>42704</v>
      </c>
      <c r="E243" s="49">
        <f>_xll.qlInterestRateIndexValueDate(IndexON,D243)</f>
        <v>42704</v>
      </c>
      <c r="F243" s="52">
        <f>IFERROR(_xll.qlIndexFixing(IndexON,D243,TRUE,_xll.ohTrigger(RecalcTrigger,TriggerON)),NA())</f>
        <v>8.0236967956981431E-3</v>
      </c>
      <c r="H243" s="49">
        <f>_xll.qlCalendarAdvance(IborCalendar,$H242,B243,"f",FALSE)</f>
        <v>42702</v>
      </c>
      <c r="I243" s="49">
        <f>_xll.qlInterestRateIndexValueDate(Index1M,$H243)</f>
        <v>42704</v>
      </c>
      <c r="J243" s="52">
        <f>IFERROR(_xll.qlIndexFixing(Index1M,$H243,TRUE,_xll.ohTrigger(RecalcTrigger,Trigger1M)),NA())</f>
        <v>9.304503971765854E-3</v>
      </c>
      <c r="K243" s="52">
        <f>IFERROR(_xll.qlIndexFixing(ONIndex1M,I243,TRUE,_xll.ohTrigger(RecalcTrigger,Trigger1M)),NA())</f>
        <v>9.0594530151300035E-3</v>
      </c>
      <c r="L243" s="52">
        <f>IFERROR(_xll.qlIndexFixing(Index3M,H243,TRUE,_xll.ohTrigger(RecalcTrigger,Trigger3M)),NA())</f>
        <v>1.1260753575960791E-2</v>
      </c>
      <c r="M243" s="52">
        <f>IFERROR(_xll.qlIndexFixing(ONIndex3M,I243,TRUE,_xll.ohTrigger(RecalcTrigger,Trigger3M)),NA())</f>
        <v>1.0449412791846413E-2</v>
      </c>
      <c r="N243" s="52">
        <f>IFERROR(_xll.qlIndexFixing(Index6M,$H243,TRUE,_xll.ohTrigger(RecalcTrigger,Trigger6M)),NA())</f>
        <v>1.3381031292284615E-2</v>
      </c>
      <c r="O243" s="52">
        <f>IFERROR(_xll.qlIndexFixing(ONIndex6M,I243,TRUE,_xll.ohTrigger(RecalcTrigger,Trigger6M)),NA())</f>
        <v>1.180109236123883E-2</v>
      </c>
      <c r="P243" s="52">
        <f>IFERROR(_xll.qlIndexFixing(Index1Y,$H243,TRUE,_xll.ohTrigger(RecalcTrigger,Trigger1Y)),NA())</f>
        <v>1.6761767175630896E-2</v>
      </c>
      <c r="Q243" s="52">
        <f>IFERROR(_xll.qlIndexFixing(ONIndex1Y,I243,TRUE,_xll.ohTrigger(RecalcTrigger,Trigger1Y)),NA())</f>
        <v>1.3704465876198668E-2</v>
      </c>
    </row>
    <row r="244" spans="2:17" x14ac:dyDescent="0.2">
      <c r="B244" s="46" t="s">
        <v>20</v>
      </c>
      <c r="D244" s="49">
        <f>_xll.qlCalendarAdvance(LocalCalendar,$D243,B244,"f",FALSE)</f>
        <v>42705</v>
      </c>
      <c r="E244" s="49">
        <f>_xll.qlInterestRateIndexValueDate(IndexON,D244)</f>
        <v>42705</v>
      </c>
      <c r="F244" s="52">
        <f>IFERROR(_xll.qlIndexFixing(IndexON,D244,TRUE,_xll.ohTrigger(RecalcTrigger,TriggerON)),NA())</f>
        <v>8.043251047356037E-3</v>
      </c>
      <c r="H244" s="49">
        <f>_xll.qlCalendarAdvance(IborCalendar,$H243,B244,"f",FALSE)</f>
        <v>42703</v>
      </c>
      <c r="I244" s="49">
        <f>_xll.qlInterestRateIndexValueDate(Index1M,$H244)</f>
        <v>42705</v>
      </c>
      <c r="J244" s="52">
        <f>IFERROR(_xll.qlIndexFixing(Index1M,$H244,TRUE,_xll.ohTrigger(RecalcTrigger,Trigger1M)),NA())</f>
        <v>9.3464910040759602E-3</v>
      </c>
      <c r="K244" s="52">
        <f>IFERROR(_xll.qlIndexFixing(ONIndex1M,I244,TRUE,_xll.ohTrigger(RecalcTrigger,Trigger1M)),NA())</f>
        <v>9.0761058316957133E-3</v>
      </c>
      <c r="L244" s="52">
        <f>IFERROR(_xll.qlIndexFixing(Index3M,H244,TRUE,_xll.ohTrigger(RecalcTrigger,Trigger3M)),NA())</f>
        <v>1.127858969626061E-2</v>
      </c>
      <c r="M244" s="52">
        <f>IFERROR(_xll.qlIndexFixing(ONIndex3M,I244,TRUE,_xll.ohTrigger(RecalcTrigger,Trigger3M)),NA())</f>
        <v>1.046690033374098E-2</v>
      </c>
      <c r="N244" s="52">
        <f>IFERROR(_xll.qlIndexFixing(Index6M,$H244,TRUE,_xll.ohTrigger(RecalcTrigger,Trigger6M)),NA())</f>
        <v>1.3397632556269658E-2</v>
      </c>
      <c r="O244" s="52">
        <f>IFERROR(_xll.qlIndexFixing(ONIndex6M,I244,TRUE,_xll.ohTrigger(RecalcTrigger,Trigger6M)),NA())</f>
        <v>1.1813922734162929E-2</v>
      </c>
      <c r="P244" s="52">
        <f>IFERROR(_xll.qlIndexFixing(Index1Y,$H244,TRUE,_xll.ohTrigger(RecalcTrigger,Trigger1Y)),NA())</f>
        <v>1.6788452706234122E-2</v>
      </c>
      <c r="Q244" s="52">
        <f>IFERROR(_xll.qlIndexFixing(ONIndex1Y,I244,TRUE,_xll.ohTrigger(RecalcTrigger,Trigger1Y)),NA())</f>
        <v>1.3732424506009977E-2</v>
      </c>
    </row>
    <row r="245" spans="2:17" x14ac:dyDescent="0.2">
      <c r="B245" s="46" t="s">
        <v>20</v>
      </c>
      <c r="D245" s="49">
        <f>_xll.qlCalendarAdvance(LocalCalendar,$D244,B245,"f",FALSE)</f>
        <v>42706</v>
      </c>
      <c r="E245" s="49">
        <f>_xll.qlInterestRateIndexValueDate(IndexON,D245)</f>
        <v>42706</v>
      </c>
      <c r="F245" s="52">
        <f>IFERROR(_xll.qlIndexFixing(IndexON,D245,TRUE,_xll.ohTrigger(RecalcTrigger,TriggerON)),NA())</f>
        <v>8.0813088480535811E-3</v>
      </c>
      <c r="H245" s="49">
        <f>_xll.qlCalendarAdvance(IborCalendar,$H244,B245,"f",FALSE)</f>
        <v>42704</v>
      </c>
      <c r="I245" s="49">
        <f>_xll.qlInterestRateIndexValueDate(Index1M,$H245)</f>
        <v>42706</v>
      </c>
      <c r="J245" s="52">
        <f>IFERROR(_xll.qlIndexFixing(Index1M,$H245,TRUE,_xll.ohTrigger(RecalcTrigger,Trigger1M)),NA())</f>
        <v>9.3547046954645108E-3</v>
      </c>
      <c r="K245" s="52">
        <f>IFERROR(_xll.qlIndexFixing(ONIndex1M,I245,TRUE,_xll.ohTrigger(RecalcTrigger,Trigger1M)),NA())</f>
        <v>9.1096457348971427E-3</v>
      </c>
      <c r="L245" s="52">
        <f>IFERROR(_xll.qlIndexFixing(Index3M,H245,TRUE,_xll.ohTrigger(RecalcTrigger,Trigger3M)),NA())</f>
        <v>1.1296424079667133E-2</v>
      </c>
      <c r="M245" s="52">
        <f>IFERROR(_xll.qlIndexFixing(ONIndex3M,I245,TRUE,_xll.ohTrigger(RecalcTrigger,Trigger3M)),NA())</f>
        <v>1.0502302309385314E-2</v>
      </c>
      <c r="N245" s="52">
        <f>IFERROR(_xll.qlIndexFixing(Index6M,$H245,TRUE,_xll.ohTrigger(RecalcTrigger,Trigger6M)),NA())</f>
        <v>1.3414173616511173E-2</v>
      </c>
      <c r="O245" s="52">
        <f>IFERROR(_xll.qlIndexFixing(ONIndex6M,I245,TRUE,_xll.ohTrigger(RecalcTrigger,Trigger6M)),NA())</f>
        <v>1.1843483068423311E-2</v>
      </c>
      <c r="P245" s="52">
        <f>IFERROR(_xll.qlIndexFixing(Index1Y,$H245,TRUE,_xll.ohTrigger(RecalcTrigger,Trigger1Y)),NA())</f>
        <v>1.6852474723011813E-2</v>
      </c>
      <c r="Q245" s="52">
        <f>IFERROR(_xll.qlIndexFixing(ONIndex1Y,I245,TRUE,_xll.ohTrigger(RecalcTrigger,Trigger1Y)),NA())</f>
        <v>1.3789628393050535E-2</v>
      </c>
    </row>
    <row r="246" spans="2:17" x14ac:dyDescent="0.2">
      <c r="B246" s="46" t="s">
        <v>20</v>
      </c>
      <c r="D246" s="49">
        <f>_xll.qlCalendarAdvance(LocalCalendar,$D245,B246,"f",FALSE)</f>
        <v>42709</v>
      </c>
      <c r="E246" s="49">
        <f>_xll.qlInterestRateIndexValueDate(IndexON,D246)</f>
        <v>42709</v>
      </c>
      <c r="F246" s="52">
        <f>IFERROR(_xll.qlIndexFixing(IndexON,D246,TRUE,_xll.ohTrigger(RecalcTrigger,TriggerON)),NA())</f>
        <v>8.1177717374547598E-3</v>
      </c>
      <c r="H246" s="49">
        <f>_xll.qlCalendarAdvance(IborCalendar,$H245,B246,"f",FALSE)</f>
        <v>42705</v>
      </c>
      <c r="I246" s="49">
        <f>_xll.qlInterestRateIndexValueDate(Index1M,$H246)</f>
        <v>42709</v>
      </c>
      <c r="J246" s="52">
        <f>IFERROR(_xll.qlIndexFixing(Index1M,$H246,TRUE,_xll.ohTrigger(RecalcTrigger,Trigger1M)),NA())</f>
        <v>9.3962087069086112E-3</v>
      </c>
      <c r="K246" s="52">
        <f>IFERROR(_xll.qlIndexFixing(ONIndex1M,I246,TRUE,_xll.ohTrigger(RecalcTrigger,Trigger1M)),NA())</f>
        <v>9.1427283913247948E-3</v>
      </c>
      <c r="L246" s="52">
        <f>IFERROR(_xll.qlIndexFixing(Index3M,H246,TRUE,_xll.ohTrigger(RecalcTrigger,Trigger3M)),NA())</f>
        <v>1.1358935835504859E-2</v>
      </c>
      <c r="M246" s="52">
        <f>IFERROR(_xll.qlIndexFixing(ONIndex3M,I246,TRUE,_xll.ohTrigger(RecalcTrigger,Trigger3M)),NA())</f>
        <v>1.053721206929481E-2</v>
      </c>
      <c r="N246" s="52">
        <f>IFERROR(_xll.qlIndexFixing(Index6M,$H246,TRUE,_xll.ohTrigger(RecalcTrigger,Trigger6M)),NA())</f>
        <v>1.3463382836439528E-2</v>
      </c>
      <c r="O246" s="52">
        <f>IFERROR(_xll.qlIndexFixing(ONIndex6M,I246,TRUE,_xll.ohTrigger(RecalcTrigger,Trigger6M)),NA())</f>
        <v>1.1875774155907237E-2</v>
      </c>
      <c r="P246" s="52">
        <f>IFERROR(_xll.qlIndexFixing(Index1Y,$H246,TRUE,_xll.ohTrigger(RecalcTrigger,Trigger1Y)),NA())</f>
        <v>1.6894409061826432E-2</v>
      </c>
      <c r="Q246" s="52">
        <f>IFERROR(_xll.qlIndexFixing(ONIndex1Y,I246,TRUE,_xll.ohTrigger(RecalcTrigger,Trigger1Y)),NA())</f>
        <v>1.3846534395467458E-2</v>
      </c>
    </row>
    <row r="247" spans="2:17" x14ac:dyDescent="0.2">
      <c r="B247" s="46" t="s">
        <v>20</v>
      </c>
      <c r="D247" s="49">
        <f>_xll.qlCalendarAdvance(LocalCalendar,$D246,B247,"f",FALSE)</f>
        <v>42710</v>
      </c>
      <c r="E247" s="49">
        <f>_xll.qlInterestRateIndexValueDate(IndexON,D247)</f>
        <v>42710</v>
      </c>
      <c r="F247" s="52">
        <f>IFERROR(_xll.qlIndexFixing(IndexON,D247,TRUE,_xll.ohTrigger(RecalcTrigger,TriggerON)),NA())</f>
        <v>8.135477830526483E-3</v>
      </c>
      <c r="H247" s="49">
        <f>_xll.qlCalendarAdvance(IborCalendar,$H246,B247,"f",FALSE)</f>
        <v>42706</v>
      </c>
      <c r="I247" s="49">
        <f>_xll.qlInterestRateIndexValueDate(Index1M,$H247)</f>
        <v>42710</v>
      </c>
      <c r="J247" s="52">
        <f>IFERROR(_xll.qlIndexFixing(Index1M,$H247,TRUE,_xll.ohTrigger(RecalcTrigger,Trigger1M)),NA())</f>
        <v>9.412846486550358E-3</v>
      </c>
      <c r="K247" s="52">
        <f>IFERROR(_xll.qlIndexFixing(ONIndex1M,I247,TRUE,_xll.ohTrigger(RecalcTrigger,Trigger1M)),NA())</f>
        <v>9.1593868545736257E-3</v>
      </c>
      <c r="L247" s="52">
        <f>IFERROR(_xll.qlIndexFixing(Index3M,H247,TRUE,_xll.ohTrigger(RecalcTrigger,Trigger3M)),NA())</f>
        <v>1.1367733365636568E-2</v>
      </c>
      <c r="M247" s="52">
        <f>IFERROR(_xll.qlIndexFixing(ONIndex3M,I247,TRUE,_xll.ohTrigger(RecalcTrigger,Trigger3M)),NA())</f>
        <v>1.0554880395137189E-2</v>
      </c>
      <c r="N247" s="52">
        <f>IFERROR(_xll.qlIndexFixing(Index6M,$H247,TRUE,_xll.ohTrigger(RecalcTrigger,Trigger6M)),NA())</f>
        <v>1.3479630342539168E-2</v>
      </c>
      <c r="O247" s="52">
        <f>IFERROR(_xll.qlIndexFixing(ONIndex6M,I247,TRUE,_xll.ohTrigger(RecalcTrigger,Trigger6M)),NA())</f>
        <v>1.1893869494574716E-2</v>
      </c>
      <c r="P247" s="52">
        <f>IFERROR(_xll.qlIndexFixing(Index1Y,$H247,TRUE,_xll.ohTrigger(RecalcTrigger,Trigger1Y)),NA())</f>
        <v>1.6920680621967586E-2</v>
      </c>
      <c r="Q247" s="52">
        <f>IFERROR(_xll.qlIndexFixing(ONIndex1Y,I247,TRUE,_xll.ohTrigger(RecalcTrigger,Trigger1Y)),NA())</f>
        <v>1.387563071058473E-2</v>
      </c>
    </row>
    <row r="248" spans="2:17" x14ac:dyDescent="0.2">
      <c r="B248" s="46" t="s">
        <v>20</v>
      </c>
      <c r="D248" s="49">
        <f>_xll.qlCalendarAdvance(LocalCalendar,$D247,B248,"f",FALSE)</f>
        <v>42711</v>
      </c>
      <c r="E248" s="49">
        <f>_xll.qlInterestRateIndexValueDate(IndexON,D248)</f>
        <v>42711</v>
      </c>
      <c r="F248" s="52">
        <f>IFERROR(_xll.qlIndexFixing(IndexON,D248,TRUE,_xll.ohTrigger(RecalcTrigger,TriggerON)),NA())</f>
        <v>8.1528142916731383E-3</v>
      </c>
      <c r="H248" s="49">
        <f>_xll.qlCalendarAdvance(IborCalendar,$H247,B248,"f",FALSE)</f>
        <v>42709</v>
      </c>
      <c r="I248" s="49">
        <f>_xll.qlInterestRateIndexValueDate(Index1M,$H248)</f>
        <v>42711</v>
      </c>
      <c r="J248" s="52">
        <f>IFERROR(_xll.qlIndexFixing(Index1M,$H248,TRUE,_xll.ohTrigger(RecalcTrigger,Trigger1M)),NA())</f>
        <v>9.4463156720210745E-3</v>
      </c>
      <c r="K248" s="52">
        <f>IFERROR(_xll.qlIndexFixing(ONIndex1M,I248,TRUE,_xll.ohTrigger(RecalcTrigger,Trigger1M)),NA())</f>
        <v>9.1760464472390169E-3</v>
      </c>
      <c r="L248" s="52">
        <f>IFERROR(_xll.qlIndexFixing(Index3M,H248,TRUE,_xll.ohTrigger(RecalcTrigger,Trigger3M)),NA())</f>
        <v>1.1385550905450792E-2</v>
      </c>
      <c r="M248" s="52">
        <f>IFERROR(_xll.qlIndexFixing(ONIndex3M,I248,TRUE,_xll.ohTrigger(RecalcTrigger,Trigger3M)),NA())</f>
        <v>1.0572584877817093E-2</v>
      </c>
      <c r="N248" s="52">
        <f>IFERROR(_xll.qlIndexFixing(Index6M,$H248,TRUE,_xll.ohTrigger(RecalcTrigger,Trigger6M)),NA())</f>
        <v>1.3495791274483493E-2</v>
      </c>
      <c r="O248" s="52">
        <f>IFERROR(_xll.qlIndexFixing(ONIndex6M,I248,TRUE,_xll.ohTrigger(RecalcTrigger,Trigger6M)),NA())</f>
        <v>1.19130178268545E-2</v>
      </c>
      <c r="P248" s="52">
        <f>IFERROR(_xll.qlIndexFixing(Index1Y,$H248,TRUE,_xll.ohTrigger(RecalcTrigger,Trigger1Y)),NA())</f>
        <v>1.6946856734310688E-2</v>
      </c>
      <c r="Q248" s="52">
        <f>IFERROR(_xll.qlIndexFixing(ONIndex1Y,I248,TRUE,_xll.ohTrigger(RecalcTrigger,Trigger1Y)),NA())</f>
        <v>1.3904954562891092E-2</v>
      </c>
    </row>
    <row r="249" spans="2:17" x14ac:dyDescent="0.2">
      <c r="B249" s="46" t="s">
        <v>20</v>
      </c>
      <c r="D249" s="49">
        <f>_xll.qlCalendarAdvance(LocalCalendar,$D248,B249,"f",FALSE)</f>
        <v>42712</v>
      </c>
      <c r="E249" s="49">
        <f>_xll.qlInterestRateIndexValueDate(IndexON,D249)</f>
        <v>42712</v>
      </c>
      <c r="F249" s="52">
        <f>IFERROR(_xll.qlIndexFixing(IndexON,D249,TRUE,_xll.ohTrigger(RecalcTrigger,TriggerON)),NA())</f>
        <v>8.1697811208947257E-3</v>
      </c>
      <c r="H249" s="49">
        <f>_xll.qlCalendarAdvance(IborCalendar,$H248,B249,"f",FALSE)</f>
        <v>42710</v>
      </c>
      <c r="I249" s="49">
        <f>_xll.qlInterestRateIndexValueDate(Index1M,$H249)</f>
        <v>42712</v>
      </c>
      <c r="J249" s="52">
        <f>IFERROR(_xll.qlIndexFixing(Index1M,$H249,TRUE,_xll.ohTrigger(RecalcTrigger,Trigger1M)),NA())</f>
        <v>9.4545205988522119E-3</v>
      </c>
      <c r="K249" s="52">
        <f>IFERROR(_xll.qlIndexFixing(ONIndex1M,I249,TRUE,_xll.ohTrigger(RecalcTrigger,Trigger1M)),NA())</f>
        <v>9.1927071692410323E-3</v>
      </c>
      <c r="L249" s="52">
        <f>IFERROR(_xll.qlIndexFixing(Index3M,H249,TRUE,_xll.ohTrigger(RecalcTrigger,Trigger3M)),NA())</f>
        <v>1.1403363444654424E-2</v>
      </c>
      <c r="M249" s="52">
        <f>IFERROR(_xll.qlIndexFixing(ONIndex3M,I249,TRUE,_xll.ohTrigger(RecalcTrigger,Trigger3M)),NA())</f>
        <v>1.0590325517254584E-2</v>
      </c>
      <c r="N249" s="52">
        <f>IFERROR(_xll.qlIndexFixing(Index6M,$H249,TRUE,_xll.ohTrigger(RecalcTrigger,Trigger6M)),NA())</f>
        <v>1.351186035770139E-2</v>
      </c>
      <c r="O249" s="52">
        <f>IFERROR(_xll.qlIndexFixing(ONIndex6M,I249,TRUE,_xll.ohTrigger(RecalcTrigger,Trigger6M)),NA())</f>
        <v>1.1933219152986396E-2</v>
      </c>
      <c r="P249" s="52">
        <f>IFERROR(_xll.qlIndexFixing(Index1Y,$H249,TRUE,_xll.ohTrigger(RecalcTrigger,Trigger1Y)),NA())</f>
        <v>1.6972933179981289E-2</v>
      </c>
      <c r="Q249" s="52">
        <f>IFERROR(_xll.qlIndexFixing(ONIndex1Y,I249,TRUE,_xll.ohTrigger(RecalcTrigger,Trigger1Y)),NA())</f>
        <v>1.393450595246648E-2</v>
      </c>
    </row>
    <row r="250" spans="2:17" x14ac:dyDescent="0.2">
      <c r="B250" s="46" t="s">
        <v>20</v>
      </c>
      <c r="D250" s="49">
        <f>_xll.qlCalendarAdvance(LocalCalendar,$D249,B250,"f",FALSE)</f>
        <v>42713</v>
      </c>
      <c r="E250" s="49">
        <f>_xll.qlInterestRateIndexValueDate(IndexON,D250)</f>
        <v>42713</v>
      </c>
      <c r="F250" s="52">
        <f>IFERROR(_xll.qlIndexFixing(IndexON,D250,TRUE,_xll.ohTrigger(RecalcTrigger,TriggerON)),NA())</f>
        <v>8.2026695646231218E-3</v>
      </c>
      <c r="H250" s="49">
        <f>_xll.qlCalendarAdvance(IborCalendar,$H249,B250,"f",FALSE)</f>
        <v>42711</v>
      </c>
      <c r="I250" s="49">
        <f>_xll.qlInterestRateIndexValueDate(Index1M,$H250)</f>
        <v>42713</v>
      </c>
      <c r="J250" s="52">
        <f>IFERROR(_xll.qlIndexFixing(Index1M,$H250,TRUE,_xll.ohTrigger(RecalcTrigger,Trigger1M)),NA())</f>
        <v>9.462724559865807E-3</v>
      </c>
      <c r="K250" s="52">
        <f>IFERROR(_xll.qlIndexFixing(ONIndex1M,I250,TRUE,_xll.ohTrigger(RecalcTrigger,Trigger1M)),NA())</f>
        <v>9.2262688230437817E-3</v>
      </c>
      <c r="L250" s="52">
        <f>IFERROR(_xll.qlIndexFixing(Index3M,H250,TRUE,_xll.ohTrigger(RecalcTrigger,Trigger3M)),NA())</f>
        <v>1.1421170439260386E-2</v>
      </c>
      <c r="M250" s="52">
        <f>IFERROR(_xll.qlIndexFixing(ONIndex3M,I250,TRUE,_xll.ohTrigger(RecalcTrigger,Trigger3M)),NA())</f>
        <v>1.0626240961366662E-2</v>
      </c>
      <c r="N250" s="52">
        <f>IFERROR(_xll.qlIndexFixing(Index6M,$H250,TRUE,_xll.ohTrigger(RecalcTrigger,Trigger6M)),NA())</f>
        <v>1.3527832317463635E-2</v>
      </c>
      <c r="O250" s="52">
        <f>IFERROR(_xll.qlIndexFixing(ONIndex6M,I250,TRUE,_xll.ohTrigger(RecalcTrigger,Trigger6M)),NA())</f>
        <v>1.1977530266111813E-2</v>
      </c>
      <c r="P250" s="52">
        <f>IFERROR(_xll.qlIndexFixing(Index1Y,$H250,TRUE,_xll.ohTrigger(RecalcTrigger,Trigger1Y)),NA())</f>
        <v>1.7035103829116629E-2</v>
      </c>
      <c r="Q250" s="52">
        <f>IFERROR(_xll.qlIndexFixing(ONIndex1Y,I250,TRUE,_xll.ohTrigger(RecalcTrigger,Trigger1Y)),NA())</f>
        <v>1.3994911202015459E-2</v>
      </c>
    </row>
    <row r="251" spans="2:17" x14ac:dyDescent="0.2">
      <c r="B251" s="46" t="s">
        <v>20</v>
      </c>
      <c r="D251" s="49">
        <f>_xll.qlCalendarAdvance(LocalCalendar,$D250,B251,"f",FALSE)</f>
        <v>42716</v>
      </c>
      <c r="E251" s="49">
        <f>_xll.qlInterestRateIndexValueDate(IndexON,D251)</f>
        <v>42716</v>
      </c>
      <c r="F251" s="52">
        <f>IFERROR(_xll.qlIndexFixing(IndexON,D251,TRUE,_xll.ohTrigger(RecalcTrigger,TriggerON)),NA())</f>
        <v>8.2339521172514196E-3</v>
      </c>
      <c r="H251" s="49">
        <f>_xll.qlCalendarAdvance(IborCalendar,$H250,B251,"f",FALSE)</f>
        <v>42712</v>
      </c>
      <c r="I251" s="49">
        <f>_xll.qlInterestRateIndexValueDate(Index1M,$H251)</f>
        <v>42716</v>
      </c>
      <c r="J251" s="52">
        <f>IFERROR(_xll.qlIndexFixing(Index1M,$H251,TRUE,_xll.ohTrigger(RecalcTrigger,Trigger1M)),NA())</f>
        <v>9.5125408752689249E-3</v>
      </c>
      <c r="K251" s="52">
        <f>IFERROR(_xll.qlIndexFixing(ONIndex1M,I251,TRUE,_xll.ohTrigger(RecalcTrigger,Trigger1M)),NA())</f>
        <v>9.2593613507752082E-3</v>
      </c>
      <c r="L251" s="52">
        <f>IFERROR(_xll.qlIndexFixing(Index3M,H251,TRUE,_xll.ohTrigger(RecalcTrigger,Trigger3M)),NA())</f>
        <v>1.1483540326320825E-2</v>
      </c>
      <c r="M251" s="52">
        <f>IFERROR(_xll.qlIndexFixing(ONIndex3M,I251,TRUE,_xll.ohTrigger(RecalcTrigger,Trigger3M)),NA())</f>
        <v>1.0661649643060045E-2</v>
      </c>
      <c r="N251" s="52">
        <f>IFERROR(_xll.qlIndexFixing(Index6M,$H251,TRUE,_xll.ohTrigger(RecalcTrigger,Trigger6M)),NA())</f>
        <v>1.3575112706404751E-2</v>
      </c>
      <c r="O251" s="52">
        <f>IFERROR(_xll.qlIndexFixing(ONIndex6M,I251,TRUE,_xll.ohTrigger(RecalcTrigger,Trigger6M)),NA())</f>
        <v>1.2024554398673004E-2</v>
      </c>
      <c r="P251" s="52">
        <f>IFERROR(_xll.qlIndexFixing(Index1Y,$H251,TRUE,_xll.ohTrigger(RecalcTrigger,Trigger1Y)),NA())</f>
        <v>1.707615790422377E-2</v>
      </c>
      <c r="Q251" s="52">
        <f>IFERROR(_xll.qlIndexFixing(ONIndex1Y,I251,TRUE,_xll.ohTrigger(RecalcTrigger,Trigger1Y)),NA())</f>
        <v>1.4054986884337595E-2</v>
      </c>
    </row>
    <row r="252" spans="2:17" x14ac:dyDescent="0.2">
      <c r="B252" s="46" t="s">
        <v>20</v>
      </c>
      <c r="D252" s="49">
        <f>_xll.qlCalendarAdvance(LocalCalendar,$D251,B252,"f",FALSE)</f>
        <v>42717</v>
      </c>
      <c r="E252" s="49">
        <f>_xll.qlInterestRateIndexValueDate(IndexON,D252)</f>
        <v>42717</v>
      </c>
      <c r="F252" s="52">
        <f>IFERROR(_xll.qlIndexFixing(IndexON,D252,TRUE,_xll.ohTrigger(RecalcTrigger,TriggerON)),NA())</f>
        <v>8.249070785968371E-3</v>
      </c>
      <c r="H252" s="49">
        <f>_xll.qlCalendarAdvance(IborCalendar,$H251,B252,"f",FALSE)</f>
        <v>42713</v>
      </c>
      <c r="I252" s="49">
        <f>_xll.qlInterestRateIndexValueDate(Index1M,$H252)</f>
        <v>42717</v>
      </c>
      <c r="J252" s="52">
        <f>IFERROR(_xll.qlIndexFixing(Index1M,$H252,TRUE,_xll.ohTrigger(RecalcTrigger,Trigger1M)),NA())</f>
        <v>9.5291306209596607E-3</v>
      </c>
      <c r="K252" s="52">
        <f>IFERROR(_xll.qlIndexFixing(ONIndex1M,I252,TRUE,_xll.ohTrigger(RecalcTrigger,Trigger1M)),NA())</f>
        <v>9.2760277195402807E-3</v>
      </c>
      <c r="L252" s="52">
        <f>IFERROR(_xll.qlIndexFixing(Index3M,H252,TRUE,_xll.ohTrigger(RecalcTrigger,Trigger3M)),NA())</f>
        <v>1.1492332091639135E-2</v>
      </c>
      <c r="M252" s="52">
        <f>IFERROR(_xll.qlIndexFixing(ONIndex3M,I252,TRUE,_xll.ohTrigger(RecalcTrigger,Trigger3M)),NA())</f>
        <v>1.0679571066525284E-2</v>
      </c>
      <c r="N252" s="52">
        <f>IFERROR(_xll.qlIndexFixing(Index6M,$H252,TRUE,_xll.ohTrigger(RecalcTrigger,Trigger6M)),NA())</f>
        <v>1.3590643421981193E-2</v>
      </c>
      <c r="O252" s="52">
        <f>IFERROR(_xll.qlIndexFixing(ONIndex6M,I252,TRUE,_xll.ohTrigger(RecalcTrigger,Trigger6M)),NA())</f>
        <v>1.2050020696463548E-2</v>
      </c>
      <c r="P252" s="52">
        <f>IFERROR(_xll.qlIndexFixing(Index1Y,$H252,TRUE,_xll.ohTrigger(RecalcTrigger,Trigger1Y)),NA())</f>
        <v>1.7101672719252978E-2</v>
      </c>
      <c r="Q252" s="52">
        <f>IFERROR(_xll.qlIndexFixing(ONIndex1Y,I252,TRUE,_xll.ohTrigger(RecalcTrigger,Trigger1Y)),NA())</f>
        <v>1.4085675961137412E-2</v>
      </c>
    </row>
    <row r="253" spans="2:17" x14ac:dyDescent="0.2">
      <c r="B253" s="46" t="s">
        <v>20</v>
      </c>
      <c r="D253" s="49">
        <f>_xll.qlCalendarAdvance(LocalCalendar,$D252,B253,"f",FALSE)</f>
        <v>42718</v>
      </c>
      <c r="E253" s="49">
        <f>_xll.qlInterestRateIndexValueDate(IndexON,D253)</f>
        <v>42718</v>
      </c>
      <c r="F253" s="52">
        <f>IFERROR(_xll.qlIndexFixing(IndexON,D253,TRUE,_xll.ohTrigger(RecalcTrigger,TriggerON)),NA())</f>
        <v>8.2638198223605741E-3</v>
      </c>
      <c r="H253" s="49">
        <f>_xll.qlCalendarAdvance(IborCalendar,$H252,B253,"f",FALSE)</f>
        <v>42716</v>
      </c>
      <c r="I253" s="49">
        <f>_xll.qlInterestRateIndexValueDate(Index1M,$H253)</f>
        <v>42718</v>
      </c>
      <c r="J253" s="52">
        <f>IFERROR(_xll.qlIndexFixing(Index1M,$H253,TRUE,_xll.ohTrigger(RecalcTrigger,Trigger1M)),NA())</f>
        <v>9.5708614176359674E-3</v>
      </c>
      <c r="K253" s="52">
        <f>IFERROR(_xll.qlIndexFixing(ONIndex1M,I253,TRUE,_xll.ohTrigger(RecalcTrigger,Trigger1M)),NA())</f>
        <v>9.2926952176419775E-3</v>
      </c>
      <c r="L253" s="52">
        <f>IFERROR(_xll.qlIndexFixing(Index3M,H253,TRUE,_xll.ohTrigger(RecalcTrigger,Trigger3M)),NA())</f>
        <v>1.1510103203121069E-2</v>
      </c>
      <c r="M253" s="52">
        <f>IFERROR(_xll.qlIndexFixing(ONIndex3M,I253,TRUE,_xll.ohTrigger(RecalcTrigger,Trigger3M)),NA())</f>
        <v>1.0697528646828047E-2</v>
      </c>
      <c r="N253" s="52">
        <f>IFERROR(_xll.qlIndexFixing(Index6M,$H253,TRUE,_xll.ohTrigger(RecalcTrigger,Trigger6M)),NA())</f>
        <v>1.3606050638177681E-2</v>
      </c>
      <c r="O253" s="52">
        <f>IFERROR(_xll.qlIndexFixing(ONIndex6M,I253,TRUE,_xll.ohTrigger(RecalcTrigger,Trigger6M)),NA())</f>
        <v>1.207653998922531E-2</v>
      </c>
      <c r="P253" s="52">
        <f>IFERROR(_xll.qlIndexFixing(Index1Y,$H253,TRUE,_xll.ohTrigger(RecalcTrigger,Trigger1Y)),NA())</f>
        <v>1.7127062545929807E-2</v>
      </c>
      <c r="Q253" s="52">
        <f>IFERROR(_xll.qlIndexFixing(ONIndex1Y,I253,TRUE,_xll.ohTrigger(RecalcTrigger,Trigger1Y)),NA())</f>
        <v>1.4116592575446063E-2</v>
      </c>
    </row>
    <row r="254" spans="2:17" x14ac:dyDescent="0.2">
      <c r="B254" s="46" t="s">
        <v>20</v>
      </c>
      <c r="D254" s="49">
        <f>_xll.qlCalendarAdvance(LocalCalendar,$D253,B254,"f",FALSE)</f>
        <v>42719</v>
      </c>
      <c r="E254" s="49">
        <f>_xll.qlInterestRateIndexValueDate(IndexON,D254)</f>
        <v>42719</v>
      </c>
      <c r="F254" s="52">
        <f>IFERROR(_xll.qlIndexFixing(IndexON,D254,TRUE,_xll.ohTrigger(RecalcTrigger,TriggerON)),NA())</f>
        <v>8.2781992265079651E-3</v>
      </c>
      <c r="H254" s="49">
        <f>_xll.qlCalendarAdvance(IborCalendar,$H253,B254,"f",FALSE)</f>
        <v>42717</v>
      </c>
      <c r="I254" s="49">
        <f>_xll.qlInterestRateIndexValueDate(Index1M,$H254)</f>
        <v>42719</v>
      </c>
      <c r="J254" s="52">
        <f>IFERROR(_xll.qlIndexFixing(Index1M,$H254,TRUE,_xll.ohTrigger(RecalcTrigger,Trigger1M)),NA())</f>
        <v>9.5790434321685325E-3</v>
      </c>
      <c r="K254" s="52">
        <f>IFERROR(_xll.qlIndexFixing(ONIndex1M,I254,TRUE,_xll.ohTrigger(RecalcTrigger,Trigger1M)),NA())</f>
        <v>9.3093638451602345E-3</v>
      </c>
      <c r="L254" s="52">
        <f>IFERROR(_xll.qlIndexFixing(Index3M,H254,TRUE,_xll.ohTrigger(RecalcTrigger,Trigger3M)),NA())</f>
        <v>1.152786550588214E-2</v>
      </c>
      <c r="M254" s="52">
        <f>IFERROR(_xll.qlIndexFixing(ONIndex3M,I254,TRUE,_xll.ohTrigger(RecalcTrigger,Trigger3M)),NA())</f>
        <v>1.0715522383968334E-2</v>
      </c>
      <c r="N254" s="52">
        <f>IFERROR(_xll.qlIndexFixing(Index6M,$H254,TRUE,_xll.ohTrigger(RecalcTrigger,Trigger6M)),NA())</f>
        <v>1.3621329079374274E-2</v>
      </c>
      <c r="O254" s="52">
        <f>IFERROR(_xll.qlIndexFixing(ONIndex6M,I254,TRUE,_xll.ohTrigger(RecalcTrigger,Trigger6M)),NA())</f>
        <v>1.2104112277198098E-2</v>
      </c>
      <c r="P254" s="52">
        <f>IFERROR(_xll.qlIndexFixing(Index1Y,$H254,TRUE,_xll.ohTrigger(RecalcTrigger,Trigger1Y)),NA())</f>
        <v>1.7152323162613576E-2</v>
      </c>
      <c r="Q254" s="52">
        <f>IFERROR(_xll.qlIndexFixing(ONIndex1Y,I254,TRUE,_xll.ohTrigger(RecalcTrigger,Trigger1Y)),NA())</f>
        <v>1.4147736727343485E-2</v>
      </c>
    </row>
    <row r="255" spans="2:17" x14ac:dyDescent="0.2">
      <c r="B255" s="46" t="s">
        <v>20</v>
      </c>
      <c r="D255" s="49">
        <f>_xll.qlCalendarAdvance(LocalCalendar,$D254,B255,"f",FALSE)</f>
        <v>42720</v>
      </c>
      <c r="E255" s="49">
        <f>_xll.qlInterestRateIndexValueDate(IndexON,D255)</f>
        <v>42720</v>
      </c>
      <c r="F255" s="52">
        <f>IFERROR(_xll.qlIndexFixing(IndexON,D255,TRUE,_xll.ohTrigger(RecalcTrigger,TriggerON)),NA())</f>
        <v>8.3059175535815655E-3</v>
      </c>
      <c r="H255" s="49">
        <f>_xll.qlCalendarAdvance(IborCalendar,$H254,B255,"f",FALSE)</f>
        <v>42718</v>
      </c>
      <c r="I255" s="49">
        <f>_xll.qlInterestRateIndexValueDate(Index1M,$H255)</f>
        <v>42720</v>
      </c>
      <c r="J255" s="52">
        <f>IFERROR(_xll.qlIndexFixing(Index1M,$H255,TRUE,_xll.ohTrigger(RecalcTrigger,Trigger1M)),NA())</f>
        <v>9.5872229999649505E-3</v>
      </c>
      <c r="K255" s="52">
        <f>IFERROR(_xll.qlIndexFixing(ONIndex1M,I255,TRUE,_xll.ohTrigger(RecalcTrigger,Trigger1M)),NA())</f>
        <v>9.3429473279549313E-3</v>
      </c>
      <c r="L255" s="52">
        <f>IFERROR(_xll.qlIndexFixing(Index3M,H255,TRUE,_xll.ohTrigger(RecalcTrigger,Trigger3M)),NA())</f>
        <v>1.154561845587132E-2</v>
      </c>
      <c r="M255" s="52">
        <f>IFERROR(_xll.qlIndexFixing(ONIndex3M,I255,TRUE,_xll.ohTrigger(RecalcTrigger,Trigger3M)),NA())</f>
        <v>1.075195148836805E-2</v>
      </c>
      <c r="N255" s="52">
        <f>IFERROR(_xll.qlIndexFixing(Index6M,$H255,TRUE,_xll.ohTrigger(RecalcTrigger,Trigger6M)),NA())</f>
        <v>1.3636473469815317E-2</v>
      </c>
      <c r="O255" s="52">
        <f>IFERROR(_xll.qlIndexFixing(ONIndex6M,I255,TRUE,_xll.ohTrigger(RecalcTrigger,Trigger6M)),NA())</f>
        <v>1.2163177766897348E-2</v>
      </c>
      <c r="P255" s="52">
        <f>IFERROR(_xll.qlIndexFixing(Index1Y,$H255,TRUE,_xll.ohTrigger(RecalcTrigger,Trigger1Y)),NA())</f>
        <v>1.7212115004212766E-2</v>
      </c>
      <c r="Q255" s="52">
        <f>IFERROR(_xll.qlIndexFixing(ONIndex1Y,I255,TRUE,_xll.ohTrigger(RecalcTrigger,Trigger1Y)),NA())</f>
        <v>1.42113444590386E-2</v>
      </c>
    </row>
    <row r="256" spans="2:17" x14ac:dyDescent="0.2">
      <c r="B256" s="46" t="s">
        <v>20</v>
      </c>
      <c r="D256" s="49">
        <f>_xll.qlCalendarAdvance(LocalCalendar,$D255,B256,"f",FALSE)</f>
        <v>42723</v>
      </c>
      <c r="E256" s="49">
        <f>_xll.qlInterestRateIndexValueDate(IndexON,D256)</f>
        <v>42723</v>
      </c>
      <c r="F256" s="52">
        <f>IFERROR(_xll.qlIndexFixing(IndexON,D256,TRUE,_xll.ohTrigger(RecalcTrigger,TriggerON)),NA())</f>
        <v>8.3320205194503671E-3</v>
      </c>
      <c r="H256" s="49">
        <f>_xll.qlCalendarAdvance(IborCalendar,$H255,B256,"f",FALSE)</f>
        <v>42719</v>
      </c>
      <c r="I256" s="49">
        <f>_xll.qlInterestRateIndexValueDate(Index1M,$H256)</f>
        <v>42723</v>
      </c>
      <c r="J256" s="52">
        <f>IFERROR(_xll.qlIndexFixing(Index1M,$H256,TRUE,_xll.ohTrigger(RecalcTrigger,Trigger1M)),NA())</f>
        <v>9.6284747883682107E-3</v>
      </c>
      <c r="K256" s="52">
        <f>IFERROR(_xll.qlIndexFixing(ONIndex1M,I256,TRUE,_xll.ohTrigger(RecalcTrigger,Trigger1M)),NA())</f>
        <v>9.3760496486794409E-3</v>
      </c>
      <c r="L256" s="52">
        <f>IFERROR(_xll.qlIndexFixing(Index3M,H256,TRUE,_xll.ohTrigger(RecalcTrigger,Trigger3M)),NA())</f>
        <v>1.1607763895191374E-2</v>
      </c>
      <c r="M256" s="52">
        <f>IFERROR(_xll.qlIndexFixing(ONIndex3M,I256,TRUE,_xll.ohTrigger(RecalcTrigger,Trigger3M)),NA())</f>
        <v>1.0787858901144531E-2</v>
      </c>
      <c r="N256" s="52">
        <f>IFERROR(_xll.qlIndexFixing(Index6M,$H256,TRUE,_xll.ohTrigger(RecalcTrigger,Trigger6M)),NA())</f>
        <v>1.3681049577039632E-2</v>
      </c>
      <c r="O256" s="52">
        <f>IFERROR(_xll.qlIndexFixing(ONIndex6M,I256,TRUE,_xll.ohTrigger(RecalcTrigger,Trigger6M)),NA())</f>
        <v>1.2224931386155546E-2</v>
      </c>
      <c r="P256" s="52">
        <f>IFERROR(_xll.qlIndexFixing(Index1Y,$H256,TRUE,_xll.ohTrigger(RecalcTrigger,Trigger1Y)),NA())</f>
        <v>1.7251989083572429E-2</v>
      </c>
      <c r="Q256" s="52">
        <f>IFERROR(_xll.qlIndexFixing(ONIndex1Y,I256,TRUE,_xll.ohTrigger(RecalcTrigger,Trigger1Y)),NA())</f>
        <v>1.4274588712979153E-2</v>
      </c>
    </row>
    <row r="257" spans="2:17" x14ac:dyDescent="0.2">
      <c r="B257" s="46" t="s">
        <v>20</v>
      </c>
      <c r="D257" s="49">
        <f>_xll.qlCalendarAdvance(LocalCalendar,$D256,B257,"f",FALSE)</f>
        <v>42724</v>
      </c>
      <c r="E257" s="49">
        <f>_xll.qlInterestRateIndexValueDate(IndexON,D257)</f>
        <v>42724</v>
      </c>
      <c r="F257" s="52">
        <f>IFERROR(_xll.qlIndexFixing(IndexON,D257,TRUE,_xll.ohTrigger(RecalcTrigger,TriggerON)),NA())</f>
        <v>8.3445517614944009E-3</v>
      </c>
      <c r="H257" s="49">
        <f>_xll.qlCalendarAdvance(IborCalendar,$H256,B257,"f",FALSE)</f>
        <v>42720</v>
      </c>
      <c r="I257" s="49">
        <f>_xll.qlInterestRateIndexValueDate(Index1M,$H257)</f>
        <v>42724</v>
      </c>
      <c r="J257" s="52">
        <f>IFERROR(_xll.qlIndexFixing(Index1M,$H257,TRUE,_xll.ohTrigger(RecalcTrigger,Trigger1M)),NA())</f>
        <v>9.6449958274185694E-3</v>
      </c>
      <c r="K257" s="52">
        <f>IFERROR(_xll.qlIndexFixing(ONIndex1M,I257,TRUE,_xll.ohTrigger(RecalcTrigger,Trigger1M)),NA())</f>
        <v>9.392723922880819E-3</v>
      </c>
      <c r="L257" s="52">
        <f>IFERROR(_xll.qlIndexFixing(Index3M,H257,TRUE,_xll.ohTrigger(RecalcTrigger,Trigger3M)),NA())</f>
        <v>1.1616525846676495E-2</v>
      </c>
      <c r="M257" s="52">
        <f>IFERROR(_xll.qlIndexFixing(ONIndex3M,I257,TRUE,_xll.ohTrigger(RecalcTrigger,Trigger3M)),NA())</f>
        <v>1.0806033422552375E-2</v>
      </c>
      <c r="N257" s="52">
        <f>IFERROR(_xll.qlIndexFixing(Index6M,$H257,TRUE,_xll.ohTrigger(RecalcTrigger,Trigger6M)),NA())</f>
        <v>1.3695605004258307E-2</v>
      </c>
      <c r="O257" s="52">
        <f>IFERROR(_xll.qlIndexFixing(ONIndex6M,I257,TRUE,_xll.ohTrigger(RecalcTrigger,Trigger6M)),NA())</f>
        <v>1.225776865394046E-2</v>
      </c>
      <c r="P257" s="52">
        <f>IFERROR(_xll.qlIndexFixing(Index1Y,$H257,TRUE,_xll.ohTrigger(RecalcTrigger,Trigger1Y)),NA())</f>
        <v>1.727654031273301E-2</v>
      </c>
      <c r="Q257" s="52">
        <f>IFERROR(_xll.qlIndexFixing(ONIndex1Y,I257,TRUE,_xll.ohTrigger(RecalcTrigger,Trigger1Y)),NA())</f>
        <v>1.4306870554179341E-2</v>
      </c>
    </row>
    <row r="258" spans="2:17" x14ac:dyDescent="0.2">
      <c r="B258" s="46" t="s">
        <v>20</v>
      </c>
      <c r="D258" s="49">
        <f>_xll.qlCalendarAdvance(LocalCalendar,$D257,B258,"f",FALSE)</f>
        <v>42725</v>
      </c>
      <c r="E258" s="49">
        <f>_xll.qlInterestRateIndexValueDate(IndexON,D258)</f>
        <v>42725</v>
      </c>
      <c r="F258" s="52">
        <f>IFERROR(_xll.qlIndexFixing(IndexON,D258,TRUE,_xll.ohTrigger(RecalcTrigger,TriggerON)),NA())</f>
        <v>8.3567824092689591E-3</v>
      </c>
      <c r="H258" s="49">
        <f>_xll.qlCalendarAdvance(IborCalendar,$H257,B258,"f",FALSE)</f>
        <v>42723</v>
      </c>
      <c r="I258" s="49">
        <f>_xll.qlInterestRateIndexValueDate(Index1M,$H258)</f>
        <v>42725</v>
      </c>
      <c r="J258" s="52">
        <f>IFERROR(_xll.qlIndexFixing(Index1M,$H258,TRUE,_xll.ohTrigger(RecalcTrigger,Trigger1M)),NA())</f>
        <v>9.6781994276435249E-3</v>
      </c>
      <c r="K258" s="52">
        <f>IFERROR(_xll.qlIndexFixing(ONIndex1M,I258,TRUE,_xll.ohTrigger(RecalcTrigger,Trigger1M)),NA())</f>
        <v>9.4093971486408634E-3</v>
      </c>
      <c r="L258" s="52">
        <f>IFERROR(_xll.qlIndexFixing(Index3M,H258,TRUE,_xll.ohTrigger(RecalcTrigger,Trigger3M)),NA())</f>
        <v>1.1634223871653582E-2</v>
      </c>
      <c r="M258" s="52">
        <f>IFERROR(_xll.qlIndexFixing(ONIndex3M,I258,TRUE,_xll.ohTrigger(RecalcTrigger,Trigger3M)),NA())</f>
        <v>1.0824235964985718E-2</v>
      </c>
      <c r="N258" s="52">
        <f>IFERROR(_xll.qlIndexFixing(Index6M,$H258,TRUE,_xll.ohTrigger(RecalcTrigger,Trigger6M)),NA())</f>
        <v>1.3709999999999648E-2</v>
      </c>
      <c r="O258" s="52">
        <f>IFERROR(_xll.qlIndexFixing(ONIndex6M,I258,TRUE,_xll.ohTrigger(RecalcTrigger,Trigger6M)),NA())</f>
        <v>1.229110077068718E-2</v>
      </c>
      <c r="P258" s="52">
        <f>IFERROR(_xll.qlIndexFixing(Index1Y,$H258,TRUE,_xll.ohTrigger(RecalcTrigger,Trigger1Y)),NA())</f>
        <v>1.7300936994371192E-2</v>
      </c>
      <c r="Q258" s="52">
        <f>IFERROR(_xll.qlIndexFixing(ONIndex1Y,I258,TRUE,_xll.ohTrigger(RecalcTrigger,Trigger1Y)),NA())</f>
        <v>1.4338661714843326E-2</v>
      </c>
    </row>
    <row r="259" spans="2:17" x14ac:dyDescent="0.2">
      <c r="B259" s="46" t="s">
        <v>20</v>
      </c>
      <c r="D259" s="49">
        <f>_xll.qlCalendarAdvance(LocalCalendar,$D258,B259,"f",FALSE)</f>
        <v>42726</v>
      </c>
      <c r="E259" s="49">
        <f>_xll.qlInterestRateIndexValueDate(IndexON,D259)</f>
        <v>42726</v>
      </c>
      <c r="F259" s="52">
        <f>IFERROR(_xll.qlIndexFixing(IndexON,D259,TRUE,_xll.ohTrigger(RecalcTrigger,TriggerON)),NA())</f>
        <v>8.3689886151550041E-3</v>
      </c>
      <c r="H259" s="49">
        <f>_xll.qlCalendarAdvance(IborCalendar,$H258,B259,"f",FALSE)</f>
        <v>42724</v>
      </c>
      <c r="I259" s="49">
        <f>_xll.qlInterestRateIndexValueDate(Index1M,$H259)</f>
        <v>42726</v>
      </c>
      <c r="J259" s="52">
        <f>IFERROR(_xll.qlIndexFixing(Index1M,$H259,TRUE,_xll.ohTrigger(RecalcTrigger,Trigger1M)),NA())</f>
        <v>9.6863463247506831E-3</v>
      </c>
      <c r="K259" s="52">
        <f>IFERROR(_xll.qlIndexFixing(ONIndex1M,I259,TRUE,_xll.ohTrigger(RecalcTrigger,Trigger1M)),NA())</f>
        <v>9.4260606145279979E-3</v>
      </c>
      <c r="L259" s="52">
        <f>IFERROR(_xll.qlIndexFixing(Index3M,H259,TRUE,_xll.ohTrigger(RecalcTrigger,Trigger3M)),NA())</f>
        <v>1.1651909329224885E-2</v>
      </c>
      <c r="M259" s="52">
        <f>IFERROR(_xll.qlIndexFixing(ONIndex3M,I259,TRUE,_xll.ohTrigger(RecalcTrigger,Trigger3M)),NA())</f>
        <v>1.0842433985356337E-2</v>
      </c>
      <c r="N259" s="52">
        <f>IFERROR(_xll.qlIndexFixing(Index6M,$H259,TRUE,_xll.ohTrigger(RecalcTrigger,Trigger6M)),NA())</f>
        <v>1.3724232891263016E-2</v>
      </c>
      <c r="O259" s="52">
        <f>IFERROR(_xll.qlIndexFixing(ONIndex6M,I259,TRUE,_xll.ohTrigger(RecalcTrigger,Trigger6M)),NA())</f>
        <v>1.2322695144604268E-2</v>
      </c>
      <c r="P259" s="52">
        <f>IFERROR(_xll.qlIndexFixing(Index1Y,$H259,TRUE,_xll.ohTrigger(RecalcTrigger,Trigger1Y)),NA())</f>
        <v>1.7325177554455114E-2</v>
      </c>
      <c r="Q259" s="52">
        <f>IFERROR(_xll.qlIndexFixing(ONIndex1Y,I259,TRUE,_xll.ohTrigger(RecalcTrigger,Trigger1Y)),NA())</f>
        <v>1.4367089320952431E-2</v>
      </c>
    </row>
    <row r="260" spans="2:17" x14ac:dyDescent="0.2">
      <c r="B260" s="46" t="s">
        <v>20</v>
      </c>
      <c r="D260" s="49">
        <f>_xll.qlCalendarAdvance(LocalCalendar,$D259,B260,"f",FALSE)</f>
        <v>42727</v>
      </c>
      <c r="E260" s="49">
        <f>_xll.qlInterestRateIndexValueDate(IndexON,D260)</f>
        <v>42727</v>
      </c>
      <c r="F260" s="52">
        <f>IFERROR(_xll.qlIndexFixing(IndexON,D260,TRUE,_xll.ohTrigger(RecalcTrigger,TriggerON)),NA())</f>
        <v>8.4000210970991418E-3</v>
      </c>
      <c r="H260" s="49">
        <f>_xll.qlCalendarAdvance(IborCalendar,$H259,B260,"f",FALSE)</f>
        <v>42725</v>
      </c>
      <c r="I260" s="49">
        <f>_xll.qlInterestRateIndexValueDate(Index1M,$H260)</f>
        <v>42727</v>
      </c>
      <c r="J260" s="52">
        <f>IFERROR(_xll.qlIndexFixing(Index1M,$H260,TRUE,_xll.ohTrigger(RecalcTrigger,Trigger1M)),NA())</f>
        <v>9.6944888023189277E-3</v>
      </c>
      <c r="K260" s="52">
        <f>IFERROR(_xll.qlIndexFixing(ONIndex1M,I260,TRUE,_xll.ohTrigger(RecalcTrigger,Trigger1M)),NA())</f>
        <v>9.4764663150535E-3</v>
      </c>
      <c r="L260" s="52">
        <f>IFERROR(_xll.qlIndexFixing(Index3M,H260,TRUE,_xll.ohTrigger(RecalcTrigger,Trigger3M)),NA())</f>
        <v>1.1669581924726558E-2</v>
      </c>
      <c r="M260" s="52">
        <f>IFERROR(_xll.qlIndexFixing(ONIndex3M,I260,TRUE,_xll.ohTrigger(RecalcTrigger,Trigger3M)),NA())</f>
        <v>1.0897599144580994E-2</v>
      </c>
      <c r="N260" s="52">
        <f>IFERROR(_xll.qlIndexFixing(Index6M,$H260,TRUE,_xll.ohTrigger(RecalcTrigger,Trigger6M)),NA())</f>
        <v>1.3738316419152847E-2</v>
      </c>
      <c r="O260" s="52">
        <f>IFERROR(_xll.qlIndexFixing(ONIndex6M,I260,TRUE,_xll.ohTrigger(RecalcTrigger,Trigger6M)),NA())</f>
        <v>1.2402261467462594E-2</v>
      </c>
      <c r="P260" s="52">
        <f>IFERROR(_xll.qlIndexFixing(Index1Y,$H260,TRUE,_xll.ohTrigger(RecalcTrigger,Trigger1Y)),NA())</f>
        <v>1.7414372010025048E-2</v>
      </c>
      <c r="Q260" s="52">
        <f>IFERROR(_xll.qlIndexFixing(ONIndex1Y,I260,TRUE,_xll.ohTrigger(RecalcTrigger,Trigger1Y)),NA())</f>
        <v>1.4424955572918563E-2</v>
      </c>
    </row>
    <row r="261" spans="2:17" x14ac:dyDescent="0.2">
      <c r="B261" s="46" t="s">
        <v>20</v>
      </c>
      <c r="D261" s="49">
        <f>_xll.qlCalendarAdvance(LocalCalendar,$D260,B261,"f",FALSE)</f>
        <v>42731</v>
      </c>
      <c r="E261" s="49">
        <f>_xll.qlInterestRateIndexValueDate(IndexON,D261)</f>
        <v>42731</v>
      </c>
      <c r="F261" s="52">
        <f>IFERROR(_xll.qlIndexFixing(IndexON,D261,TRUE,_xll.ohTrigger(RecalcTrigger,TriggerON)),NA())</f>
        <v>8.4306885906038076E-3</v>
      </c>
      <c r="H261" s="49">
        <f>_xll.qlCalendarAdvance(IborCalendar,$H260,B261,"f",FALSE)</f>
        <v>42726</v>
      </c>
      <c r="I261" s="49">
        <f>_xll.qlInterestRateIndexValueDate(Index1M,$H261)</f>
        <v>42732</v>
      </c>
      <c r="J261" s="52">
        <f>IFERROR(_xll.qlIndexFixing(Index1M,$H261,TRUE,_xll.ohTrigger(RecalcTrigger,Trigger1M)),NA())</f>
        <v>9.7933555273757838E-3</v>
      </c>
      <c r="K261" s="52">
        <f>IFERROR(_xll.qlIndexFixing(ONIndex1M,I261,TRUE,_xll.ohTrigger(RecalcTrigger,Trigger1M)),NA())</f>
        <v>9.5257907155055221E-3</v>
      </c>
      <c r="L261" s="52">
        <f>IFERROR(_xll.qlIndexFixing(Index3M,H261,TRUE,_xll.ohTrigger(RecalcTrigger,Trigger3M)),NA())</f>
        <v>1.1757743403891574E-2</v>
      </c>
      <c r="M261" s="52">
        <f>IFERROR(_xll.qlIndexFixing(ONIndex3M,I261,TRUE,_xll.ohTrigger(RecalcTrigger,Trigger3M)),NA())</f>
        <v>1.0951356290052061E-2</v>
      </c>
      <c r="N261" s="52">
        <f>IFERROR(_xll.qlIndexFixing(Index6M,$H261,TRUE,_xll.ohTrigger(RecalcTrigger,Trigger6M)),NA())</f>
        <v>1.380706570177832E-2</v>
      </c>
      <c r="O261" s="52">
        <f>IFERROR(_xll.qlIndexFixing(ONIndex6M,I261,TRUE,_xll.ohTrigger(RecalcTrigger,Trigger6M)),NA())</f>
        <v>1.2464047652782639E-2</v>
      </c>
      <c r="P261" s="52">
        <f>IFERROR(_xll.qlIndexFixing(Index1Y,$H261,TRUE,_xll.ohTrigger(RecalcTrigger,Trigger1Y)),NA())</f>
        <v>1.7467940683964352E-2</v>
      </c>
      <c r="Q261" s="52">
        <f>IFERROR(_xll.qlIndexFixing(ONIndex1Y,I261,TRUE,_xll.ohTrigger(RecalcTrigger,Trigger1Y)),NA())</f>
        <v>1.4451937679531568E-2</v>
      </c>
    </row>
    <row r="262" spans="2:17" x14ac:dyDescent="0.2">
      <c r="B262" s="46" t="s">
        <v>20</v>
      </c>
      <c r="D262" s="49">
        <f>_xll.qlCalendarAdvance(LocalCalendar,$D261,B262,"f",FALSE)</f>
        <v>42732</v>
      </c>
      <c r="E262" s="49">
        <f>_xll.qlInterestRateIndexValueDate(IndexON,D262)</f>
        <v>42732</v>
      </c>
      <c r="F262" s="52">
        <f>IFERROR(_xll.qlIndexFixing(IndexON,D262,TRUE,_xll.ohTrigger(RecalcTrigger,TriggerON)),NA())</f>
        <v>8.4431623749292584E-3</v>
      </c>
      <c r="H262" s="49">
        <f>_xll.qlCalendarAdvance(IborCalendar,$H261,B262,"f",FALSE)</f>
        <v>42727</v>
      </c>
      <c r="I262" s="49">
        <f>_xll.qlInterestRateIndexValueDate(Index1M,$H262)</f>
        <v>42733</v>
      </c>
      <c r="J262" s="52">
        <f>IFERROR(_xll.qlIndexFixing(Index1M,$H262,TRUE,_xll.ohTrigger(RecalcTrigger,Trigger1M)),NA())</f>
        <v>9.8014575759841627E-3</v>
      </c>
      <c r="K262" s="52">
        <f>IFERROR(_xll.qlIndexFixing(ONIndex1M,I262,TRUE,_xll.ohTrigger(RecalcTrigger,Trigger1M)),NA())</f>
        <v>9.5423706167174771E-3</v>
      </c>
      <c r="L262" s="52">
        <f>IFERROR(_xll.qlIndexFixing(Index3M,H262,TRUE,_xll.ohTrigger(RecalcTrigger,Trigger3M)),NA())</f>
        <v>1.1775333686534495E-2</v>
      </c>
      <c r="M262" s="52">
        <f>IFERROR(_xll.qlIndexFixing(ONIndex3M,I262,TRUE,_xll.ohTrigger(RecalcTrigger,Trigger3M)),NA())</f>
        <v>1.0969465704580017E-2</v>
      </c>
      <c r="N262" s="52">
        <f>IFERROR(_xll.qlIndexFixing(Index6M,$H262,TRUE,_xll.ohTrigger(RecalcTrigger,Trigger6M)),NA())</f>
        <v>1.3820596312303948E-2</v>
      </c>
      <c r="O262" s="52">
        <f>IFERROR(_xll.qlIndexFixing(ONIndex6M,I262,TRUE,_xll.ohTrigger(RecalcTrigger,Trigger6M)),NA())</f>
        <v>1.2479570777488291E-2</v>
      </c>
      <c r="P262" s="52">
        <f>IFERROR(_xll.qlIndexFixing(Index1Y,$H262,TRUE,_xll.ohTrigger(RecalcTrigger,Trigger1Y)),NA())</f>
        <v>1.749139685331005E-2</v>
      </c>
      <c r="Q262" s="52">
        <f>IFERROR(_xll.qlIndexFixing(ONIndex1Y,I262,TRUE,_xll.ohTrigger(RecalcTrigger,Trigger1Y)),NA())</f>
        <v>1.445179285513909E-2</v>
      </c>
    </row>
    <row r="263" spans="2:17" x14ac:dyDescent="0.2">
      <c r="B263" s="46" t="s">
        <v>20</v>
      </c>
      <c r="D263" s="49">
        <f>_xll.qlCalendarAdvance(LocalCalendar,$D262,B263,"f",FALSE)</f>
        <v>42733</v>
      </c>
      <c r="E263" s="49">
        <f>_xll.qlInterestRateIndexValueDate(IndexON,D263)</f>
        <v>42733</v>
      </c>
      <c r="F263" s="52">
        <f>IFERROR(_xll.qlIndexFixing(IndexON,D263,TRUE,_xll.ohTrigger(RecalcTrigger,TriggerON)),NA())</f>
        <v>8.4556807556612767E-3</v>
      </c>
      <c r="H263" s="49">
        <f>_xll.qlCalendarAdvance(IborCalendar,$H262,B263,"f",FALSE)</f>
        <v>42732</v>
      </c>
      <c r="I263" s="49">
        <f>_xll.qlInterestRateIndexValueDate(Index1M,$H263)</f>
        <v>42734</v>
      </c>
      <c r="J263" s="52">
        <f>IFERROR(_xll.qlIndexFixing(Index1M,$H263,TRUE,_xll.ohTrigger(RecalcTrigger,Trigger1M)),NA())</f>
        <v>9.8178543417967723E-3</v>
      </c>
      <c r="K263" s="52">
        <f>IFERROR(_xll.qlIndexFixing(ONIndex1M,I263,TRUE,_xll.ohTrigger(RecalcTrigger,Trigger1M)),NA())</f>
        <v>9.5841433888588234E-3</v>
      </c>
      <c r="L263" s="52">
        <f>IFERROR(_xll.qlIndexFixing(Index3M,H263,TRUE,_xll.ohTrigger(RecalcTrigger,Trigger3M)),NA())</f>
        <v>1.1801783843443074E-2</v>
      </c>
      <c r="M263" s="52">
        <f>IFERROR(_xll.qlIndexFixing(ONIndex3M,I263,TRUE,_xll.ohTrigger(RecalcTrigger,Trigger3M)),NA())</f>
        <v>1.1015181473630342E-2</v>
      </c>
      <c r="N263" s="52">
        <f>IFERROR(_xll.qlIndexFixing(Index6M,$H263,TRUE,_xll.ohTrigger(RecalcTrigger,Trigger6M)),NA())</f>
        <v>1.3834091984758679E-2</v>
      </c>
      <c r="O263" s="52">
        <f>IFERROR(_xll.qlIndexFixing(ONIndex6M,I263,TRUE,_xll.ohTrigger(RecalcTrigger,Trigger6M)),NA())</f>
        <v>1.2507550892253416E-2</v>
      </c>
      <c r="P263" s="52">
        <f>IFERROR(_xll.qlIndexFixing(Index1Y,$H263,TRUE,_xll.ohTrigger(RecalcTrigger,Trigger1Y)),NA())</f>
        <v>1.7499044934376283E-2</v>
      </c>
      <c r="Q263" s="52">
        <f>IFERROR(_xll.qlIndexFixing(ONIndex1Y,I263,TRUE,_xll.ohTrigger(RecalcTrigger,Trigger1Y)),NA())</f>
        <v>1.4431889660107E-2</v>
      </c>
    </row>
    <row r="264" spans="2:17" x14ac:dyDescent="0.2">
      <c r="B264" s="46" t="s">
        <v>20</v>
      </c>
      <c r="D264" s="49">
        <f>_xll.qlCalendarAdvance(LocalCalendar,$D263,B264,"f",FALSE)</f>
        <v>42734</v>
      </c>
      <c r="E264" s="49">
        <f>_xll.qlInterestRateIndexValueDate(IndexON,D264)</f>
        <v>42734</v>
      </c>
      <c r="F264" s="52">
        <f>IFERROR(_xll.qlIndexFixing(IndexON,D264,TRUE,_xll.ohTrigger(RecalcTrigger,TriggerON)),NA())</f>
        <v>8.4874998296968762E-3</v>
      </c>
      <c r="H264" s="49">
        <f>_xll.qlCalendarAdvance(IborCalendar,$H263,B264,"f",FALSE)</f>
        <v>42733</v>
      </c>
      <c r="I264" s="49">
        <f>_xll.qlInterestRateIndexValueDate(Index1M,$H264)</f>
        <v>42738</v>
      </c>
      <c r="J264" s="52">
        <f>IFERROR(_xll.qlIndexFixing(Index1M,$H264,TRUE,_xll.ohTrigger(RecalcTrigger,Trigger1M)),NA())</f>
        <v>9.8750450768234702E-3</v>
      </c>
      <c r="K264" s="52">
        <f>IFERROR(_xll.qlIndexFixing(ONIndex1M,I264,TRUE,_xll.ohTrigger(RecalcTrigger,Trigger1M)),NA())</f>
        <v>9.6250910552964086E-3</v>
      </c>
      <c r="L264" s="52">
        <f>IFERROR(_xll.qlIndexFixing(Index3M,H264,TRUE,_xll.ohTrigger(RecalcTrigger,Trigger3M)),NA())</f>
        <v>1.186306156974215E-2</v>
      </c>
      <c r="M264" s="52">
        <f>IFERROR(_xll.qlIndexFixing(ONIndex3M,I264,TRUE,_xll.ohTrigger(RecalcTrigger,Trigger3M)),NA())</f>
        <v>1.1059822907579786E-2</v>
      </c>
      <c r="N264" s="52">
        <f>IFERROR(_xll.qlIndexFixing(Index6M,$H264,TRUE,_xll.ohTrigger(RecalcTrigger,Trigger6M)),NA())</f>
        <v>1.388154090503349E-2</v>
      </c>
      <c r="O264" s="52">
        <f>IFERROR(_xll.qlIndexFixing(ONIndex6M,I264,TRUE,_xll.ohTrigger(RecalcTrigger,Trigger6M)),NA())</f>
        <v>1.2522747982020022E-2</v>
      </c>
      <c r="P264" s="52">
        <f>IFERROR(_xll.qlIndexFixing(Index1Y,$H264,TRUE,_xll.ohTrigger(RecalcTrigger,Trigger1Y)),NA())</f>
        <v>1.7607931536045916E-2</v>
      </c>
      <c r="Q264" s="52">
        <f>IFERROR(_xll.qlIndexFixing(ONIndex1Y,I264,TRUE,_xll.ohTrigger(RecalcTrigger,Trigger1Y)),NA())</f>
        <v>1.4389842085025251E-2</v>
      </c>
    </row>
    <row r="265" spans="2:17" x14ac:dyDescent="0.2">
      <c r="B265" s="46" t="s">
        <v>20</v>
      </c>
      <c r="D265" s="49">
        <f>_xll.qlCalendarAdvance(LocalCalendar,$D264,B265,"f",FALSE)</f>
        <v>42738</v>
      </c>
      <c r="E265" s="49">
        <f>_xll.qlInterestRateIndexValueDate(IndexON,D265)</f>
        <v>42738</v>
      </c>
      <c r="F265" s="52">
        <f>IFERROR(_xll.qlIndexFixing(IndexON,D265,TRUE,_xll.ohTrigger(RecalcTrigger,TriggerON)),NA())</f>
        <v>8.5189416056596912E-3</v>
      </c>
      <c r="H265" s="49">
        <f>_xll.qlCalendarAdvance(IborCalendar,$H264,B265,"f",FALSE)</f>
        <v>42734</v>
      </c>
      <c r="I265" s="49">
        <f>_xll.qlInterestRateIndexValueDate(Index1M,$H265)</f>
        <v>42739</v>
      </c>
      <c r="J265" s="52">
        <f>IFERROR(_xll.qlIndexFixing(Index1M,$H265,TRUE,_xll.ohTrigger(RecalcTrigger,Trigger1M)),NA())</f>
        <v>9.9079273355450297E-3</v>
      </c>
      <c r="K265" s="52">
        <f>IFERROR(_xll.qlIndexFixing(ONIndex1M,I265,TRUE,_xll.ohTrigger(RecalcTrigger,Trigger1M)),NA())</f>
        <v>9.6415993295639879E-3</v>
      </c>
      <c r="L265" s="52">
        <f>IFERROR(_xll.qlIndexFixing(Index3M,H265,TRUE,_xll.ohTrigger(RecalcTrigger,Trigger3M)),NA())</f>
        <v>1.1880560726687861E-2</v>
      </c>
      <c r="M265" s="52">
        <f>IFERROR(_xll.qlIndexFixing(ONIndex3M,I265,TRUE,_xll.ohTrigger(RecalcTrigger,Trigger3M)),NA())</f>
        <v>1.1077856374219763E-2</v>
      </c>
      <c r="N265" s="52">
        <f>IFERROR(_xll.qlIndexFixing(Index6M,$H265,TRUE,_xll.ohTrigger(RecalcTrigger,Trigger6M)),NA())</f>
        <v>1.3901618481830021E-2</v>
      </c>
      <c r="O265" s="52">
        <f>IFERROR(_xll.qlIndexFixing(ONIndex6M,I265,TRUE,_xll.ohTrigger(RecalcTrigger,Trigger6M)),NA())</f>
        <v>1.2524495737959995E-2</v>
      </c>
      <c r="P265" s="52">
        <f>IFERROR(_xll.qlIndexFixing(Index1Y,$H265,TRUE,_xll.ohTrigger(RecalcTrigger,Trigger1Y)),NA())</f>
        <v>1.7631171055184799E-2</v>
      </c>
      <c r="Q265" s="52">
        <f>IFERROR(_xll.qlIndexFixing(ONIndex1Y,I265,TRUE,_xll.ohTrigger(RecalcTrigger,Trigger1Y)),NA())</f>
        <v>1.4365206604329828E-2</v>
      </c>
    </row>
    <row r="266" spans="2:17" x14ac:dyDescent="0.2">
      <c r="B266" s="46" t="s">
        <v>20</v>
      </c>
      <c r="D266" s="49">
        <f>_xll.qlCalendarAdvance(LocalCalendar,$D265,B266,"f",FALSE)</f>
        <v>42739</v>
      </c>
      <c r="E266" s="49">
        <f>_xll.qlInterestRateIndexValueDate(IndexON,D266)</f>
        <v>42739</v>
      </c>
      <c r="F266" s="52">
        <f>IFERROR(_xll.qlIndexFixing(IndexON,D266,TRUE,_xll.ohTrigger(RecalcTrigger,TriggerON)),NA())</f>
        <v>8.5317275649110513E-3</v>
      </c>
      <c r="H266" s="49">
        <f>_xll.qlCalendarAdvance(IborCalendar,$H265,B266,"f",FALSE)</f>
        <v>42738</v>
      </c>
      <c r="I266" s="49">
        <f>_xll.qlInterestRateIndexValueDate(Index1M,$H266)</f>
        <v>42740</v>
      </c>
      <c r="J266" s="52">
        <f>IFERROR(_xll.qlIndexFixing(Index1M,$H266,TRUE,_xll.ohTrigger(RecalcTrigger,Trigger1M)),NA())</f>
        <v>9.9159845136501112E-3</v>
      </c>
      <c r="K266" s="52">
        <f>IFERROR(_xll.qlIndexFixing(ONIndex1M,I266,TRUE,_xll.ohTrigger(RecalcTrigger,Trigger1M)),NA())</f>
        <v>9.6580956660208273E-3</v>
      </c>
      <c r="L266" s="52">
        <f>IFERROR(_xll.qlIndexFixing(Index3M,H266,TRUE,_xll.ohTrigger(RecalcTrigger,Trigger3M)),NA())</f>
        <v>1.1898043839151384E-2</v>
      </c>
      <c r="M266" s="52">
        <f>IFERROR(_xll.qlIndexFixing(ONIndex3M,I266,TRUE,_xll.ohTrigger(RecalcTrigger,Trigger3M)),NA())</f>
        <v>1.109587718282512E-2</v>
      </c>
      <c r="N266" s="52">
        <f>IFERROR(_xll.qlIndexFixing(Index6M,$H266,TRUE,_xll.ohTrigger(RecalcTrigger,Trigger6M)),NA())</f>
        <v>1.3908743005911158E-2</v>
      </c>
      <c r="O266" s="52">
        <f>IFERROR(_xll.qlIndexFixing(ONIndex6M,I266,TRUE,_xll.ohTrigger(RecalcTrigger,Trigger6M)),NA())</f>
        <v>1.2523947598905849E-2</v>
      </c>
      <c r="P266" s="52">
        <f>IFERROR(_xll.qlIndexFixing(Index1Y,$H266,TRUE,_xll.ohTrigger(RecalcTrigger,Trigger1Y)),NA())</f>
        <v>1.7654415378723188E-2</v>
      </c>
      <c r="Q266" s="52">
        <f>IFERROR(_xll.qlIndexFixing(ONIndex1Y,I266,TRUE,_xll.ohTrigger(RecalcTrigger,Trigger1Y)),NA())</f>
        <v>1.4336489349675574E-2</v>
      </c>
    </row>
    <row r="267" spans="2:17" x14ac:dyDescent="0.2">
      <c r="B267" s="46" t="s">
        <v>20</v>
      </c>
      <c r="D267" s="49">
        <f>_xll.qlCalendarAdvance(LocalCalendar,$D266,B267,"f",FALSE)</f>
        <v>42740</v>
      </c>
      <c r="E267" s="49">
        <f>_xll.qlInterestRateIndexValueDate(IndexON,D267)</f>
        <v>42740</v>
      </c>
      <c r="F267" s="52">
        <f>IFERROR(_xll.qlIndexFixing(IndexON,D267,TRUE,_xll.ohTrigger(RecalcTrigger,TriggerON)),NA())</f>
        <v>8.5445581207288512E-3</v>
      </c>
      <c r="H267" s="49">
        <f>_xll.qlCalendarAdvance(IborCalendar,$H266,B267,"f",FALSE)</f>
        <v>42739</v>
      </c>
      <c r="I267" s="49">
        <f>_xll.qlInterestRateIndexValueDate(Index1M,$H267)</f>
        <v>42741</v>
      </c>
      <c r="J267" s="52">
        <f>IFERROR(_xll.qlIndexFixing(Index1M,$H267,TRUE,_xll.ohTrigger(RecalcTrigger,Trigger1M)),NA())</f>
        <v>9.9240372662307546E-3</v>
      </c>
      <c r="K267" s="52">
        <f>IFERROR(_xll.qlIndexFixing(ONIndex1M,I267,TRUE,_xll.ohTrigger(RecalcTrigger,Trigger1M)),NA())</f>
        <v>9.6913094272021993E-3</v>
      </c>
      <c r="L267" s="52">
        <f>IFERROR(_xll.qlIndexFixing(Index3M,H267,TRUE,_xll.ohTrigger(RecalcTrigger,Trigger3M)),NA())</f>
        <v>1.1915510662302786E-2</v>
      </c>
      <c r="M267" s="52">
        <f>IFERROR(_xll.qlIndexFixing(ONIndex3M,I267,TRUE,_xll.ohTrigger(RecalcTrigger,Trigger3M)),NA())</f>
        <v>1.113222082867793E-2</v>
      </c>
      <c r="N267" s="52">
        <f>IFERROR(_xll.qlIndexFixing(Index6M,$H267,TRUE,_xll.ohTrigger(RecalcTrigger,Trigger6M)),NA())</f>
        <v>1.3922450252790803E-2</v>
      </c>
      <c r="O267" s="52">
        <f>IFERROR(_xll.qlIndexFixing(ONIndex6M,I267,TRUE,_xll.ohTrigger(RecalcTrigger,Trigger6M)),NA())</f>
        <v>1.2515633425742578E-2</v>
      </c>
      <c r="P267" s="52">
        <f>IFERROR(_xll.qlIndexFixing(Index1Y,$H267,TRUE,_xll.ohTrigger(RecalcTrigger,Trigger1Y)),NA())</f>
        <v>1.7706953269484522E-2</v>
      </c>
      <c r="Q267" s="52">
        <f>IFERROR(_xll.qlIndexFixing(ONIndex1Y,I267,TRUE,_xll.ohTrigger(RecalcTrigger,Trigger1Y)),NA())</f>
        <v>1.4266014224793011E-2</v>
      </c>
    </row>
    <row r="268" spans="2:17" x14ac:dyDescent="0.2">
      <c r="B268" s="46" t="s">
        <v>20</v>
      </c>
      <c r="D268" s="49">
        <f>_xll.qlCalendarAdvance(LocalCalendar,$D267,B268,"f",FALSE)</f>
        <v>42741</v>
      </c>
      <c r="E268" s="49">
        <f>_xll.qlInterestRateIndexValueDate(IndexON,D268)</f>
        <v>42741</v>
      </c>
      <c r="F268" s="52">
        <f>IFERROR(_xll.qlIndexFixing(IndexON,D268,TRUE,_xll.ohTrigger(RecalcTrigger,TriggerON)),NA())</f>
        <v>8.570571919657155E-3</v>
      </c>
      <c r="H268" s="49">
        <f>_xll.qlCalendarAdvance(IborCalendar,$H267,B268,"f",FALSE)</f>
        <v>42740</v>
      </c>
      <c r="I268" s="49">
        <f>_xll.qlInterestRateIndexValueDate(Index1M,$H268)</f>
        <v>42744</v>
      </c>
      <c r="J268" s="52">
        <f>IFERROR(_xll.qlIndexFixing(Index1M,$H268,TRUE,_xll.ohTrigger(RecalcTrigger,Trigger1M)),NA())</f>
        <v>9.9729221255293668E-3</v>
      </c>
      <c r="K268" s="52">
        <f>IFERROR(_xll.qlIndexFixing(ONIndex1M,I268,TRUE,_xll.ohTrigger(RecalcTrigger,Trigger1M)),NA())</f>
        <v>9.7239616335009771E-3</v>
      </c>
      <c r="L268" s="52">
        <f>IFERROR(_xll.qlIndexFixing(Index3M,H268,TRUE,_xll.ohTrigger(RecalcTrigger,Trigger3M)),NA())</f>
        <v>1.1976595724183721E-2</v>
      </c>
      <c r="M268" s="52">
        <f>IFERROR(_xll.qlIndexFixing(ONIndex3M,I268,TRUE,_xll.ohTrigger(RecalcTrigger,Trigger3M)),NA())</f>
        <v>1.1167833837619767E-2</v>
      </c>
      <c r="N268" s="52">
        <f>IFERROR(_xll.qlIndexFixing(Index6M,$H268,TRUE,_xll.ohTrigger(RecalcTrigger,Trigger6M)),NA())</f>
        <v>1.3970723960546577E-2</v>
      </c>
      <c r="O268" s="52">
        <f>IFERROR(_xll.qlIndexFixing(ONIndex6M,I268,TRUE,_xll.ohTrigger(RecalcTrigger,Trigger6M)),NA())</f>
        <v>1.2498796091708897E-2</v>
      </c>
      <c r="P268" s="52">
        <f>IFERROR(_xll.qlIndexFixing(Index1Y,$H268,TRUE,_xll.ohTrigger(RecalcTrigger,Trigger1Y)),NA())</f>
        <v>1.7747674578231478E-2</v>
      </c>
      <c r="Q268" s="52">
        <f>IFERROR(_xll.qlIndexFixing(ONIndex1Y,I268,TRUE,_xll.ohTrigger(RecalcTrigger,Trigger1Y)),NA())</f>
        <v>1.4180802613532606E-2</v>
      </c>
    </row>
    <row r="269" spans="2:17" x14ac:dyDescent="0.2">
      <c r="B269" s="46" t="s">
        <v>20</v>
      </c>
      <c r="D269" s="49">
        <f>_xll.qlCalendarAdvance(LocalCalendar,$D268,B269,"f",FALSE)</f>
        <v>42744</v>
      </c>
      <c r="E269" s="49">
        <f>_xll.qlInterestRateIndexValueDate(IndexON,D269)</f>
        <v>42744</v>
      </c>
      <c r="F269" s="52">
        <f>IFERROR(_xll.qlIndexFixing(IndexON,D269,TRUE,_xll.ohTrigger(RecalcTrigger,TriggerON)),NA())</f>
        <v>8.5963263083055352E-3</v>
      </c>
      <c r="H269" s="49">
        <f>_xll.qlCalendarAdvance(IborCalendar,$H268,B269,"f",FALSE)</f>
        <v>42741</v>
      </c>
      <c r="I269" s="49">
        <f>_xll.qlInterestRateIndexValueDate(Index1M,$H269)</f>
        <v>42745</v>
      </c>
      <c r="J269" s="52">
        <f>IFERROR(_xll.qlIndexFixing(Index1M,$H269,TRUE,_xll.ohTrigger(RecalcTrigger,Trigger1M)),NA())</f>
        <v>9.9891932272624315E-3</v>
      </c>
      <c r="K269" s="52">
        <f>IFERROR(_xll.qlIndexFixing(ONIndex1M,I269,TRUE,_xll.ohTrigger(RecalcTrigger,Trigger1M)),NA())</f>
        <v>9.7403982808241807E-3</v>
      </c>
      <c r="L269" s="52">
        <f>IFERROR(_xll.qlIndexFixing(Index3M,H269,TRUE,_xll.ohTrigger(RecalcTrigger,Trigger3M)),NA())</f>
        <v>1.1985210165046389E-2</v>
      </c>
      <c r="M269" s="52">
        <f>IFERROR(_xll.qlIndexFixing(ONIndex3M,I269,TRUE,_xll.ohTrigger(RecalcTrigger,Trigger3M)),NA())</f>
        <v>1.118579135629183E-2</v>
      </c>
      <c r="N269" s="52">
        <f>IFERROR(_xll.qlIndexFixing(Index6M,$H269,TRUE,_xll.ohTrigger(RecalcTrigger,Trigger6M)),NA())</f>
        <v>1.3978370845364574E-2</v>
      </c>
      <c r="O269" s="52">
        <f>IFERROR(_xll.qlIndexFixing(ONIndex6M,I269,TRUE,_xll.ohTrigger(RecalcTrigger,Trigger6M)),NA())</f>
        <v>1.2486768477844024E-2</v>
      </c>
      <c r="P269" s="52">
        <f>IFERROR(_xll.qlIndexFixing(Index1Y,$H269,TRUE,_xll.ohTrigger(RecalcTrigger,Trigger1Y)),NA())</f>
        <v>1.7771118329306054E-2</v>
      </c>
      <c r="Q269" s="52">
        <f>IFERROR(_xll.qlIndexFixing(ONIndex1Y,I269,TRUE,_xll.ohTrigger(RecalcTrigger,Trigger1Y)),NA())</f>
        <v>1.4131676506670132E-2</v>
      </c>
    </row>
    <row r="270" spans="2:17" x14ac:dyDescent="0.2">
      <c r="B270" s="46" t="s">
        <v>20</v>
      </c>
      <c r="D270" s="49">
        <f>_xll.qlCalendarAdvance(LocalCalendar,$D269,B270,"f",FALSE)</f>
        <v>42745</v>
      </c>
      <c r="E270" s="49">
        <f>_xll.qlInterestRateIndexValueDate(IndexON,D270)</f>
        <v>42745</v>
      </c>
      <c r="F270" s="52">
        <f>IFERROR(_xll.qlIndexFixing(IndexON,D270,TRUE,_xll.ohTrigger(RecalcTrigger,TriggerON)),NA())</f>
        <v>8.6093798463160454E-3</v>
      </c>
      <c r="H270" s="49">
        <f>_xll.qlCalendarAdvance(IborCalendar,$H269,B270,"f",FALSE)</f>
        <v>42744</v>
      </c>
      <c r="I270" s="49">
        <f>_xll.qlInterestRateIndexValueDate(Index1M,$H270)</f>
        <v>42746</v>
      </c>
      <c r="J270" s="52">
        <f>IFERROR(_xll.qlIndexFixing(Index1M,$H270,TRUE,_xll.ohTrigger(RecalcTrigger,Trigger1M)),NA())</f>
        <v>1.0021914833734482E-2</v>
      </c>
      <c r="K270" s="52">
        <f>IFERROR(_xll.qlIndexFixing(ONIndex1M,I270,TRUE,_xll.ohTrigger(RecalcTrigger,Trigger1M)),NA())</f>
        <v>9.7568229902567083E-3</v>
      </c>
      <c r="L270" s="52">
        <f>IFERROR(_xll.qlIndexFixing(Index3M,H270,TRUE,_xll.ohTrigger(RecalcTrigger,Trigger3M)),NA())</f>
        <v>1.2002591869047841E-2</v>
      </c>
      <c r="M270" s="52">
        <f>IFERROR(_xll.qlIndexFixing(ONIndex3M,I270,TRUE,_xll.ohTrigger(RecalcTrigger,Trigger3M)),NA())</f>
        <v>1.1203736216929272E-2</v>
      </c>
      <c r="N270" s="52">
        <f>IFERROR(_xll.qlIndexFixing(Index6M,$H270,TRUE,_xll.ohTrigger(RecalcTrigger,Trigger6M)),NA())</f>
        <v>1.3992706105675974E-2</v>
      </c>
      <c r="O270" s="52">
        <f>IFERROR(_xll.qlIndexFixing(ONIndex6M,I270,TRUE,_xll.ohTrigger(RecalcTrigger,Trigger6M)),NA())</f>
        <v>1.2472444969624519E-2</v>
      </c>
      <c r="P270" s="52">
        <f>IFERROR(_xll.qlIndexFixing(Index1Y,$H270,TRUE,_xll.ohTrigger(RecalcTrigger,Trigger1Y)),NA())</f>
        <v>1.7794637054638004E-2</v>
      </c>
      <c r="Q270" s="52">
        <f>IFERROR(_xll.qlIndexFixing(ONIndex1Y,I270,TRUE,_xll.ohTrigger(RecalcTrigger,Trigger1Y)),NA())</f>
        <v>1.4078468633842434E-2</v>
      </c>
    </row>
    <row r="271" spans="2:17" x14ac:dyDescent="0.2">
      <c r="B271" s="46" t="s">
        <v>20</v>
      </c>
      <c r="D271" s="49">
        <f>_xll.qlCalendarAdvance(LocalCalendar,$D270,B271,"f",FALSE)</f>
        <v>42746</v>
      </c>
      <c r="E271" s="49">
        <f>_xll.qlInterestRateIndexValueDate(IndexON,D271)</f>
        <v>42746</v>
      </c>
      <c r="F271" s="52">
        <f>IFERROR(_xll.qlIndexFixing(IndexON,D271,TRUE,_xll.ohTrigger(RecalcTrigger,TriggerON)),NA())</f>
        <v>8.6224779808929952E-3</v>
      </c>
      <c r="H271" s="49">
        <f>_xll.qlCalendarAdvance(IborCalendar,$H270,B271,"f",FALSE)</f>
        <v>42745</v>
      </c>
      <c r="I271" s="49">
        <f>_xll.qlInterestRateIndexValueDate(Index1M,$H271)</f>
        <v>42747</v>
      </c>
      <c r="J271" s="52">
        <f>IFERROR(_xll.qlIndexFixing(Index1M,$H271,TRUE,_xll.ohTrigger(RecalcTrigger,Trigger1M)),NA())</f>
        <v>1.0029927119887816E-2</v>
      </c>
      <c r="K271" s="52">
        <f>IFERROR(_xll.qlIndexFixing(ONIndex1M,I271,TRUE,_xll.ohTrigger(RecalcTrigger,Trigger1M)),NA())</f>
        <v>9.773235761958432E-3</v>
      </c>
      <c r="L271" s="52">
        <f>IFERROR(_xll.qlIndexFixing(Index3M,H271,TRUE,_xll.ohTrigger(RecalcTrigger,Trigger3M)),NA())</f>
        <v>1.2019955814673189E-2</v>
      </c>
      <c r="M271" s="52">
        <f>IFERROR(_xll.qlIndexFixing(ONIndex3M,I271,TRUE,_xll.ohTrigger(RecalcTrigger,Trigger3M)),NA())</f>
        <v>1.1221668419691966E-2</v>
      </c>
      <c r="N271" s="52">
        <f>IFERROR(_xll.qlIndexFixing(Index6M,$H271,TRUE,_xll.ohTrigger(RecalcTrigger,Trigger6M)),NA())</f>
        <v>1.4007216296937543E-2</v>
      </c>
      <c r="O271" s="52">
        <f>IFERROR(_xll.qlIndexFixing(ONIndex6M,I271,TRUE,_xll.ohTrigger(RecalcTrigger,Trigger6M)),NA())</f>
        <v>1.2455825567130319E-2</v>
      </c>
      <c r="P271" s="52">
        <f>IFERROR(_xll.qlIndexFixing(Index1Y,$H271,TRUE,_xll.ohTrigger(RecalcTrigger,Trigger1Y)),NA())</f>
        <v>1.7818242453051598E-2</v>
      </c>
      <c r="Q271" s="52">
        <f>IFERROR(_xll.qlIndexFixing(ONIndex1Y,I271,TRUE,_xll.ohTrigger(RecalcTrigger,Trigger1Y)),NA())</f>
        <v>1.402117899688804E-2</v>
      </c>
    </row>
    <row r="272" spans="2:17" x14ac:dyDescent="0.2">
      <c r="B272" s="46" t="s">
        <v>20</v>
      </c>
      <c r="D272" s="49">
        <f>_xll.qlCalendarAdvance(LocalCalendar,$D271,B272,"f",FALSE)</f>
        <v>42747</v>
      </c>
      <c r="E272" s="49">
        <f>_xll.qlInterestRateIndexValueDate(IndexON,D272)</f>
        <v>42747</v>
      </c>
      <c r="F272" s="52">
        <f>IFERROR(_xll.qlIndexFixing(IndexON,D272,TRUE,_xll.ohTrigger(RecalcTrigger,TriggerON)),NA())</f>
        <v>8.6356207118765127E-3</v>
      </c>
      <c r="H272" s="49">
        <f>_xll.qlCalendarAdvance(IborCalendar,$H271,B272,"f",FALSE)</f>
        <v>42746</v>
      </c>
      <c r="I272" s="49">
        <f>_xll.qlInterestRateIndexValueDate(Index1M,$H272)</f>
        <v>42748</v>
      </c>
      <c r="J272" s="52">
        <f>IFERROR(_xll.qlIndexFixing(Index1M,$H272,TRUE,_xll.ohTrigger(RecalcTrigger,Trigger1M)),NA())</f>
        <v>1.0037934977647937E-2</v>
      </c>
      <c r="K272" s="52">
        <f>IFERROR(_xll.qlIndexFixing(ONIndex1M,I272,TRUE,_xll.ohTrigger(RecalcTrigger,Trigger1M)),NA())</f>
        <v>9.8146093364448461E-3</v>
      </c>
      <c r="L272" s="52">
        <f>IFERROR(_xll.qlIndexFixing(Index3M,H272,TRUE,_xll.ohTrigger(RecalcTrigger,Trigger3M)),NA())</f>
        <v>1.203730175706319E-2</v>
      </c>
      <c r="M272" s="52">
        <f>IFERROR(_xll.qlIndexFixing(ONIndex3M,I272,TRUE,_xll.ohTrigger(RecalcTrigger,Trigger3M)),NA())</f>
        <v>1.1266964532512524E-2</v>
      </c>
      <c r="N272" s="52">
        <f>IFERROR(_xll.qlIndexFixing(Index6M,$H272,TRUE,_xll.ohTrigger(RecalcTrigger,Trigger6M)),NA())</f>
        <v>1.4021917863086762E-2</v>
      </c>
      <c r="O272" s="52">
        <f>IFERROR(_xll.qlIndexFixing(ONIndex6M,I272,TRUE,_xll.ohTrigger(RecalcTrigger,Trigger6M)),NA())</f>
        <v>1.2403438562915703E-2</v>
      </c>
      <c r="P272" s="52">
        <f>IFERROR(_xll.qlIndexFixing(Index1Y,$H272,TRUE,_xll.ohTrigger(RecalcTrigger,Trigger1Y)),NA())</f>
        <v>1.788304827758571E-2</v>
      </c>
      <c r="Q272" s="52">
        <f>IFERROR(_xll.qlIndexFixing(ONIndex1Y,I272,TRUE,_xll.ohTrigger(RecalcTrigger,Trigger1Y)),NA())</f>
        <v>1.3858346244965958E-2</v>
      </c>
    </row>
    <row r="273" spans="2:17" x14ac:dyDescent="0.2">
      <c r="B273" s="46" t="s">
        <v>20</v>
      </c>
      <c r="D273" s="49">
        <f>_xll.qlCalendarAdvance(LocalCalendar,$D272,B273,"f",FALSE)</f>
        <v>42748</v>
      </c>
      <c r="E273" s="49">
        <f>_xll.qlInterestRateIndexValueDate(IndexON,D273)</f>
        <v>42748</v>
      </c>
      <c r="F273" s="52">
        <f>IFERROR(_xll.qlIndexFixing(IndexON,D273,TRUE,_xll.ohTrigger(RecalcTrigger,TriggerON)),NA())</f>
        <v>8.6690136364819814E-3</v>
      </c>
      <c r="H273" s="49">
        <f>_xll.qlCalendarAdvance(IborCalendar,$H272,B273,"f",FALSE)</f>
        <v>42747</v>
      </c>
      <c r="I273" s="49">
        <f>_xll.qlInterestRateIndexValueDate(Index1M,$H273)</f>
        <v>42752</v>
      </c>
      <c r="J273" s="52">
        <f>IFERROR(_xll.qlIndexFixing(Index1M,$H273,TRUE,_xll.ohTrigger(RecalcTrigger,Trigger1M)),NA())</f>
        <v>1.0102757015076007E-2</v>
      </c>
      <c r="K273" s="52">
        <f>IFERROR(_xll.qlIndexFixing(ONIndex1M,I273,TRUE,_xll.ohTrigger(RecalcTrigger,Trigger1M)),NA())</f>
        <v>9.855120552506591E-3</v>
      </c>
      <c r="L273" s="52">
        <f>IFERROR(_xll.qlIndexFixing(Index3M,H273,TRUE,_xll.ohTrigger(RecalcTrigger,Trigger3M)),NA())</f>
        <v>1.2115199774130099E-2</v>
      </c>
      <c r="M273" s="52">
        <f>IFERROR(_xll.qlIndexFixing(ONIndex3M,I273,TRUE,_xll.ohTrigger(RecalcTrigger,Trigger3M)),NA())</f>
        <v>1.1311139562986128E-2</v>
      </c>
      <c r="N273" s="52">
        <f>IFERROR(_xll.qlIndexFixing(Index6M,$H273,TRUE,_xll.ohTrigger(RecalcTrigger,Trigger6M)),NA())</f>
        <v>1.40829667743509E-2</v>
      </c>
      <c r="O273" s="52">
        <f>IFERROR(_xll.qlIndexFixing(ONIndex6M,I273,TRUE,_xll.ohTrigger(RecalcTrigger,Trigger6M)),NA())</f>
        <v>1.2338290155486931E-2</v>
      </c>
      <c r="P273" s="52">
        <f>IFERROR(_xll.qlIndexFixing(Index1Y,$H273,TRUE,_xll.ohTrigger(RecalcTrigger,Trigger1Y)),NA())</f>
        <v>1.7937979079268453E-2</v>
      </c>
      <c r="Q273" s="52">
        <f>IFERROR(_xll.qlIndexFixing(ONIndex1Y,I273,TRUE,_xll.ohTrigger(RecalcTrigger,Trigger1Y)),NA())</f>
        <v>1.3673504422238025E-2</v>
      </c>
    </row>
    <row r="274" spans="2:17" x14ac:dyDescent="0.2">
      <c r="B274" s="46" t="s">
        <v>20</v>
      </c>
      <c r="D274" s="49">
        <f>_xll.qlCalendarAdvance(LocalCalendar,$D273,B274,"f",FALSE)</f>
        <v>42752</v>
      </c>
      <c r="E274" s="49">
        <f>_xll.qlInterestRateIndexValueDate(IndexON,D274)</f>
        <v>42752</v>
      </c>
      <c r="F274" s="52">
        <f>IFERROR(_xll.qlIndexFixing(IndexON,D274,TRUE,_xll.ohTrigger(RecalcTrigger,TriggerON)),NA())</f>
        <v>8.7020033144113995E-3</v>
      </c>
      <c r="H274" s="49">
        <f>_xll.qlCalendarAdvance(IborCalendar,$H273,B274,"f",FALSE)</f>
        <v>42748</v>
      </c>
      <c r="I274" s="49">
        <f>_xll.qlInterestRateIndexValueDate(Index1M,$H274)</f>
        <v>42752</v>
      </c>
      <c r="J274" s="52">
        <f>IFERROR(_xll.qlIndexFixing(Index1M,$H274,TRUE,_xll.ohTrigger(RecalcTrigger,Trigger1M)),NA())</f>
        <v>1.0102757015076007E-2</v>
      </c>
      <c r="K274" s="52">
        <f>IFERROR(_xll.qlIndexFixing(ONIndex1M,I274,TRUE,_xll.ohTrigger(RecalcTrigger,Trigger1M)),NA())</f>
        <v>9.855120552506591E-3</v>
      </c>
      <c r="L274" s="52">
        <f>IFERROR(_xll.qlIndexFixing(Index3M,H274,TRUE,_xll.ohTrigger(RecalcTrigger,Trigger3M)),NA())</f>
        <v>1.2115199774130099E-2</v>
      </c>
      <c r="M274" s="52">
        <f>IFERROR(_xll.qlIndexFixing(ONIndex3M,I274,TRUE,_xll.ohTrigger(RecalcTrigger,Trigger3M)),NA())</f>
        <v>1.1311139562986128E-2</v>
      </c>
      <c r="N274" s="52">
        <f>IFERROR(_xll.qlIndexFixing(Index6M,$H274,TRUE,_xll.ohTrigger(RecalcTrigger,Trigger6M)),NA())</f>
        <v>1.40829667743509E-2</v>
      </c>
      <c r="O274" s="52">
        <f>IFERROR(_xll.qlIndexFixing(ONIndex6M,I274,TRUE,_xll.ohTrigger(RecalcTrigger,Trigger6M)),NA())</f>
        <v>1.2338290155486931E-2</v>
      </c>
      <c r="P274" s="52">
        <f>IFERROR(_xll.qlIndexFixing(Index1Y,$H274,TRUE,_xll.ohTrigger(RecalcTrigger,Trigger1Y)),NA())</f>
        <v>1.7937979079268453E-2</v>
      </c>
      <c r="Q274" s="52">
        <f>IFERROR(_xll.qlIndexFixing(ONIndex1Y,I274,TRUE,_xll.ohTrigger(RecalcTrigger,Trigger1Y)),NA())</f>
        <v>1.3673504422238025E-2</v>
      </c>
    </row>
    <row r="275" spans="2:17" x14ac:dyDescent="0.2">
      <c r="B275" s="46" t="s">
        <v>20</v>
      </c>
      <c r="D275" s="49">
        <f>_xll.qlCalendarAdvance(LocalCalendar,$D274,B275,"f",FALSE)</f>
        <v>42753</v>
      </c>
      <c r="E275" s="49">
        <f>_xll.qlInterestRateIndexValueDate(IndexON,D275)</f>
        <v>42753</v>
      </c>
      <c r="F275" s="52">
        <f>IFERROR(_xll.qlIndexFixing(IndexON,D275,TRUE,_xll.ohTrigger(RecalcTrigger,TriggerON)),NA())</f>
        <v>8.7154136243938751E-3</v>
      </c>
      <c r="H275" s="49">
        <f>_xll.qlCalendarAdvance(IborCalendar,$H274,B275,"f",FALSE)</f>
        <v>42751</v>
      </c>
      <c r="I275" s="49">
        <f>_xll.qlInterestRateIndexValueDate(Index1M,$H275)</f>
        <v>42753</v>
      </c>
      <c r="J275" s="52">
        <f>IFERROR(_xll.qlIndexFixing(Index1M,$H275,TRUE,_xll.ohTrigger(RecalcTrigger,Trigger1M)),NA())</f>
        <v>1.0143505368221232E-2</v>
      </c>
      <c r="K275" s="52">
        <f>IFERROR(_xll.qlIndexFixing(ONIndex1M,I275,TRUE,_xll.ohTrigger(RecalcTrigger,Trigger1M)),NA())</f>
        <v>9.8714616970241309E-3</v>
      </c>
      <c r="L275" s="52">
        <f>IFERROR(_xll.qlIndexFixing(Index3M,H275,TRUE,_xll.ohTrigger(RecalcTrigger,Trigger3M)),NA())</f>
        <v>1.2123752850197178E-2</v>
      </c>
      <c r="M275" s="52">
        <f>IFERROR(_xll.qlIndexFixing(ONIndex3M,I275,TRUE,_xll.ohTrigger(RecalcTrigger,Trigger3M)),NA())</f>
        <v>1.1328995817621035E-2</v>
      </c>
      <c r="N275" s="52">
        <f>IFERROR(_xll.qlIndexFixing(Index6M,$H275,TRUE,_xll.ohTrigger(RecalcTrigger,Trigger6M)),NA())</f>
        <v>1.4098871893296991E-2</v>
      </c>
      <c r="O275" s="52">
        <f>IFERROR(_xll.qlIndexFixing(ONIndex6M,I275,TRUE,_xll.ohTrigger(RecalcTrigger,Trigger6M)),NA())</f>
        <v>1.2307895396377333E-2</v>
      </c>
      <c r="P275" s="52">
        <f>IFERROR(_xll.qlIndexFixing(Index1Y,$H275,TRUE,_xll.ohTrigger(RecalcTrigger,Trigger1Y)),NA())</f>
        <v>1.7962350255053643E-2</v>
      </c>
      <c r="Q275" s="52">
        <f>IFERROR(_xll.qlIndexFixing(ONIndex1Y,I275,TRUE,_xll.ohTrigger(RecalcTrigger,Trigger1Y)),NA())</f>
        <v>1.3591724245927139E-2</v>
      </c>
    </row>
    <row r="276" spans="2:17" x14ac:dyDescent="0.2">
      <c r="B276" s="46" t="s">
        <v>20</v>
      </c>
      <c r="D276" s="49">
        <f>_xll.qlCalendarAdvance(LocalCalendar,$D275,B276,"f",FALSE)</f>
        <v>42754</v>
      </c>
      <c r="E276" s="49">
        <f>_xll.qlInterestRateIndexValueDate(IndexON,D276)</f>
        <v>42754</v>
      </c>
      <c r="F276" s="52">
        <f>IFERROR(_xll.qlIndexFixing(IndexON,D276,TRUE,_xll.ohTrigger(RecalcTrigger,TriggerON)),NA())</f>
        <v>8.7288685308628544E-3</v>
      </c>
      <c r="H276" s="49">
        <f>_xll.qlCalendarAdvance(IborCalendar,$H275,B276,"f",FALSE)</f>
        <v>42752</v>
      </c>
      <c r="I276" s="49">
        <f>_xll.qlInterestRateIndexValueDate(Index1M,$H276)</f>
        <v>42754</v>
      </c>
      <c r="J276" s="52">
        <f>IFERROR(_xll.qlIndexFixing(Index1M,$H276,TRUE,_xll.ohTrigger(RecalcTrigger,Trigger1M)),NA())</f>
        <v>1.0151470755124237E-2</v>
      </c>
      <c r="K276" s="52">
        <f>IFERROR(_xll.qlIndexFixing(ONIndex1M,I276,TRUE,_xll.ohTrigger(RecalcTrigger,Trigger1M)),NA())</f>
        <v>9.8877909038108669E-3</v>
      </c>
      <c r="L276" s="52">
        <f>IFERROR(_xll.qlIndexFixing(Index3M,H276,TRUE,_xll.ohTrigger(RecalcTrigger,Trigger3M)),NA())</f>
        <v>1.214098563094268E-2</v>
      </c>
      <c r="M276" s="52">
        <f>IFERROR(_xll.qlIndexFixing(ONIndex3M,I276,TRUE,_xll.ohTrigger(RecalcTrigger,Trigger3M)),NA())</f>
        <v>1.1346839414221321E-2</v>
      </c>
      <c r="N276" s="52">
        <f>IFERROR(_xll.qlIndexFixing(Index6M,$H276,TRUE,_xll.ohTrigger(RecalcTrigger,Trigger6M)),NA())</f>
        <v>1.4115067062596319E-2</v>
      </c>
      <c r="O276" s="52">
        <f>IFERROR(_xll.qlIndexFixing(ONIndex6M,I276,TRUE,_xll.ohTrigger(RecalcTrigger,Trigger6M)),NA())</f>
        <v>1.2275204746270418E-2</v>
      </c>
      <c r="P276" s="52">
        <f>IFERROR(_xll.qlIndexFixing(Index1Y,$H276,TRUE,_xll.ohTrigger(RecalcTrigger,Trigger1Y)),NA())</f>
        <v>1.7986890027757618E-2</v>
      </c>
      <c r="Q276" s="52">
        <f>IFERROR(_xll.qlIndexFixing(ONIndex1Y,I276,TRUE,_xll.ohTrigger(RecalcTrigger,Trigger1Y)),NA())</f>
        <v>1.3505862322036322E-2</v>
      </c>
    </row>
    <row r="277" spans="2:17" x14ac:dyDescent="0.2">
      <c r="B277" s="46" t="s">
        <v>20</v>
      </c>
      <c r="D277" s="49">
        <f>_xll.qlCalendarAdvance(LocalCalendar,$D276,B277,"f",FALSE)</f>
        <v>42755</v>
      </c>
      <c r="E277" s="49">
        <f>_xll.qlInterestRateIndexValueDate(IndexON,D277)</f>
        <v>42755</v>
      </c>
      <c r="F277" s="52">
        <f>IFERROR(_xll.qlIndexFixing(IndexON,D277,TRUE,_xll.ohTrigger(RecalcTrigger,TriggerON)),NA())</f>
        <v>8.7561399624025427E-3</v>
      </c>
      <c r="H277" s="49">
        <f>_xll.qlCalendarAdvance(IborCalendar,$H276,B277,"f",FALSE)</f>
        <v>42753</v>
      </c>
      <c r="I277" s="49">
        <f>_xll.qlInterestRateIndexValueDate(Index1M,$H277)</f>
        <v>42755</v>
      </c>
      <c r="J277" s="52">
        <f>IFERROR(_xll.qlIndexFixing(Index1M,$H277,TRUE,_xll.ohTrigger(RecalcTrigger,Trigger1M)),NA())</f>
        <v>1.015943171065653E-2</v>
      </c>
      <c r="K277" s="52">
        <f>IFERROR(_xll.qlIndexFixing(ONIndex1M,I277,TRUE,_xll.ohTrigger(RecalcTrigger,Trigger1M)),NA())</f>
        <v>9.9206829003506414E-3</v>
      </c>
      <c r="L277" s="52">
        <f>IFERROR(_xll.qlIndexFixing(Index3M,H277,TRUE,_xll.ohTrigger(RecalcTrigger,Trigger3M)),NA())</f>
        <v>1.2158198694335987E-2</v>
      </c>
      <c r="M277" s="52">
        <f>IFERROR(_xll.qlIndexFixing(ONIndex3M,I277,TRUE,_xll.ohTrigger(RecalcTrigger,Trigger3M)),NA())</f>
        <v>1.1382844309100193E-2</v>
      </c>
      <c r="N277" s="52">
        <f>IFERROR(_xll.qlIndexFixing(Index6M,$H277,TRUE,_xll.ohTrigger(RecalcTrigger,Trigger6M)),NA())</f>
        <v>1.4131568730318752E-2</v>
      </c>
      <c r="O277" s="52">
        <f>IFERROR(_xll.qlIndexFixing(ONIndex6M,I277,TRUE,_xll.ohTrigger(RecalcTrigger,Trigger6M)),NA())</f>
        <v>1.2202584074074707E-2</v>
      </c>
      <c r="P277" s="52">
        <f>IFERROR(_xll.qlIndexFixing(Index1Y,$H277,TRUE,_xll.ohTrigger(RecalcTrigger,Trigger1Y)),NA())</f>
        <v>1.8037400079137726E-2</v>
      </c>
      <c r="Q277" s="52">
        <f>IFERROR(_xll.qlIndexFixing(ONIndex1Y,I277,TRUE,_xll.ohTrigger(RecalcTrigger,Trigger1Y)),NA())</f>
        <v>1.3321025540689035E-2</v>
      </c>
    </row>
    <row r="278" spans="2:17" x14ac:dyDescent="0.2">
      <c r="B278" s="46" t="s">
        <v>20</v>
      </c>
      <c r="D278" s="49">
        <f>_xll.qlCalendarAdvance(LocalCalendar,$D277,B278,"f",FALSE)</f>
        <v>42758</v>
      </c>
      <c r="E278" s="49">
        <f>_xll.qlInterestRateIndexValueDate(IndexON,D278)</f>
        <v>42758</v>
      </c>
      <c r="F278" s="52">
        <f>IFERROR(_xll.qlIndexFixing(IndexON,D278,TRUE,_xll.ohTrigger(RecalcTrigger,TriggerON)),NA())</f>
        <v>8.7831341222432968E-3</v>
      </c>
      <c r="H278" s="49">
        <f>_xll.qlCalendarAdvance(IborCalendar,$H277,B278,"f",FALSE)</f>
        <v>42754</v>
      </c>
      <c r="I278" s="49">
        <f>_xll.qlInterestRateIndexValueDate(Index1M,$H278)</f>
        <v>42758</v>
      </c>
      <c r="J278" s="52">
        <f>IFERROR(_xll.qlIndexFixing(Index1M,$H278,TRUE,_xll.ohTrigger(RecalcTrigger,Trigger1M)),NA())</f>
        <v>1.0199632286679342E-2</v>
      </c>
      <c r="K278" s="52">
        <f>IFERROR(_xll.qlIndexFixing(ONIndex1M,I278,TRUE,_xll.ohTrigger(RecalcTrigger,Trigger1M)),NA())</f>
        <v>9.9529883522908591E-3</v>
      </c>
      <c r="L278" s="52">
        <f>IFERROR(_xll.qlIndexFixing(Index3M,H278,TRUE,_xll.ohTrigger(RecalcTrigger,Trigger3M)),NA())</f>
        <v>1.2218344922157167E-2</v>
      </c>
      <c r="M278" s="52">
        <f>IFERROR(_xll.qlIndexFixing(ONIndex3M,I278,TRUE,_xll.ohTrigger(RecalcTrigger,Trigger3M)),NA())</f>
        <v>1.1418087220516071E-2</v>
      </c>
      <c r="N278" s="52">
        <f>IFERROR(_xll.qlIndexFixing(Index6M,$H278,TRUE,_xll.ohTrigger(RecalcTrigger,Trigger6M)),NA())</f>
        <v>1.4189999998742965E-2</v>
      </c>
      <c r="O278" s="52">
        <f>IFERROR(_xll.qlIndexFixing(ONIndex6M,I278,TRUE,_xll.ohTrigger(RecalcTrigger,Trigger6M)),NA())</f>
        <v>1.2122477768805595E-2</v>
      </c>
      <c r="P278" s="52">
        <f>IFERROR(_xll.qlIndexFixing(Index1Y,$H278,TRUE,_xll.ohTrigger(RecalcTrigger,Trigger1Y)),NA())</f>
        <v>1.8086969269846341E-2</v>
      </c>
      <c r="Q278" s="52">
        <f>IFERROR(_xll.qlIndexFixing(ONIndex1Y,I278,TRUE,_xll.ohTrigger(RecalcTrigger,Trigger1Y)),NA())</f>
        <v>1.3123195578703672E-2</v>
      </c>
    </row>
    <row r="279" spans="2:17" x14ac:dyDescent="0.2">
      <c r="B279" s="46" t="s">
        <v>20</v>
      </c>
      <c r="D279" s="49">
        <f>_xll.qlCalendarAdvance(LocalCalendar,$D278,B279,"f",FALSE)</f>
        <v>42759</v>
      </c>
      <c r="E279" s="49">
        <f>_xll.qlInterestRateIndexValueDate(IndexON,D279)</f>
        <v>42759</v>
      </c>
      <c r="F279" s="52">
        <f>IFERROR(_xll.qlIndexFixing(IndexON,D279,TRUE,_xll.ohTrigger(RecalcTrigger,TriggerON)),NA())</f>
        <v>8.7968120113846027E-3</v>
      </c>
      <c r="H279" s="49">
        <f>_xll.qlCalendarAdvance(IborCalendar,$H278,B279,"f",FALSE)</f>
        <v>42755</v>
      </c>
      <c r="I279" s="49">
        <f>_xll.qlInterestRateIndexValueDate(Index1M,$H279)</f>
        <v>42759</v>
      </c>
      <c r="J279" s="52">
        <f>IFERROR(_xll.qlIndexFixing(Index1M,$H279,TRUE,_xll.ohTrigger(RecalcTrigger,Trigger1M)),NA())</f>
        <v>1.0215736423108888E-2</v>
      </c>
      <c r="K279" s="52">
        <f>IFERROR(_xll.qlIndexFixing(ONIndex1M,I279,TRUE,_xll.ohTrigger(RecalcTrigger,Trigger1M)),NA())</f>
        <v>9.9692578697041512E-3</v>
      </c>
      <c r="L279" s="52">
        <f>IFERROR(_xll.qlIndexFixing(Index3M,H279,TRUE,_xll.ohTrigger(RecalcTrigger,Trigger3M)),NA())</f>
        <v>1.2226848876545127E-2</v>
      </c>
      <c r="M279" s="52">
        <f>IFERROR(_xll.qlIndexFixing(ONIndex3M,I279,TRUE,_xll.ohTrigger(RecalcTrigger,Trigger3M)),NA())</f>
        <v>1.1435867527023191E-2</v>
      </c>
      <c r="N279" s="52">
        <f>IFERROR(_xll.qlIndexFixing(Index6M,$H279,TRUE,_xll.ohTrigger(RecalcTrigger,Trigger6M)),NA())</f>
        <v>1.4200944577286065E-2</v>
      </c>
      <c r="O279" s="52">
        <f>IFERROR(_xll.qlIndexFixing(ONIndex6M,I279,TRUE,_xll.ohTrigger(RecalcTrigger,Trigger6M)),NA())</f>
        <v>1.2084274792263372E-2</v>
      </c>
      <c r="P279" s="52">
        <f>IFERROR(_xll.qlIndexFixing(Index1Y,$H279,TRUE,_xll.ohTrigger(RecalcTrigger,Trigger1Y)),NA())</f>
        <v>1.8112523215486849E-2</v>
      </c>
      <c r="Q279" s="52">
        <f>IFERROR(_xll.qlIndexFixing(ONIndex1Y,I279,TRUE,_xll.ohTrigger(RecalcTrigger,Trigger1Y)),NA())</f>
        <v>1.302651516766673E-2</v>
      </c>
    </row>
    <row r="280" spans="2:17" x14ac:dyDescent="0.2">
      <c r="B280" s="46" t="s">
        <v>20</v>
      </c>
      <c r="D280" s="49">
        <f>_xll.qlCalendarAdvance(LocalCalendar,$D279,B280,"f",FALSE)</f>
        <v>42760</v>
      </c>
      <c r="E280" s="49">
        <f>_xll.qlInterestRateIndexValueDate(IndexON,D280)</f>
        <v>42760</v>
      </c>
      <c r="F280" s="52">
        <f>IFERROR(_xll.qlIndexFixing(IndexON,D280,TRUE,_xll.ohTrigger(RecalcTrigger,TriggerON)),NA())</f>
        <v>8.8105344971722843E-3</v>
      </c>
      <c r="H280" s="49">
        <f>_xll.qlCalendarAdvance(IborCalendar,$H279,B280,"f",FALSE)</f>
        <v>42758</v>
      </c>
      <c r="I280" s="49">
        <f>_xll.qlInterestRateIndexValueDate(Index1M,$H280)</f>
        <v>42760</v>
      </c>
      <c r="J280" s="52">
        <f>IFERROR(_xll.qlIndexFixing(Index1M,$H280,TRUE,_xll.ohTrigger(RecalcTrigger,Trigger1M)),NA())</f>
        <v>1.0248136826964682E-2</v>
      </c>
      <c r="K280" s="52">
        <f>IFERROR(_xll.qlIndexFixing(ONIndex1M,I280,TRUE,_xll.ohTrigger(RecalcTrigger,Trigger1M)),NA())</f>
        <v>9.9855154493067033E-3</v>
      </c>
      <c r="L280" s="52">
        <f>IFERROR(_xll.qlIndexFixing(Index3M,H280,TRUE,_xll.ohTrigger(RecalcTrigger,Trigger3M)),NA())</f>
        <v>1.2243959679759442E-2</v>
      </c>
      <c r="M280" s="52">
        <f>IFERROR(_xll.qlIndexFixing(ONIndex3M,I280,TRUE,_xll.ohTrigger(RecalcTrigger,Trigger3M)),NA())</f>
        <v>1.1453635175495691E-2</v>
      </c>
      <c r="N280" s="52">
        <f>IFERROR(_xll.qlIndexFixing(Index6M,$H280,TRUE,_xll.ohTrigger(RecalcTrigger,Trigger6M)),NA())</f>
        <v>1.4219160353002606E-2</v>
      </c>
      <c r="O280" s="52">
        <f>IFERROR(_xll.qlIndexFixing(ONIndex6M,I280,TRUE,_xll.ohTrigger(RecalcTrigger,Trigger6M)),NA())</f>
        <v>1.2049743045681183E-2</v>
      </c>
      <c r="P280" s="52">
        <f>IFERROR(_xll.qlIndexFixing(Index1Y,$H280,TRUE,_xll.ohTrigger(RecalcTrigger,Trigger1Y)),NA())</f>
        <v>1.8138289269165012E-2</v>
      </c>
      <c r="Q280" s="52">
        <f>IFERROR(_xll.qlIndexFixing(ONIndex1Y,I280,TRUE,_xll.ohTrigger(RecalcTrigger,Trigger1Y)),NA())</f>
        <v>1.2935343225430884E-2</v>
      </c>
    </row>
    <row r="281" spans="2:17" x14ac:dyDescent="0.2">
      <c r="B281" s="46" t="s">
        <v>20</v>
      </c>
      <c r="D281" s="49">
        <f>_xll.qlCalendarAdvance(LocalCalendar,$D280,B281,"f",FALSE)</f>
        <v>42761</v>
      </c>
      <c r="E281" s="49">
        <f>_xll.qlInterestRateIndexValueDate(IndexON,D281)</f>
        <v>42761</v>
      </c>
      <c r="F281" s="52">
        <f>IFERROR(_xll.qlIndexFixing(IndexON,D281,TRUE,_xll.ohTrigger(RecalcTrigger,TriggerON)),NA())</f>
        <v>8.8243015793665336E-3</v>
      </c>
      <c r="H281" s="49">
        <f>_xll.qlCalendarAdvance(IborCalendar,$H280,B281,"f",FALSE)</f>
        <v>42759</v>
      </c>
      <c r="I281" s="49">
        <f>_xll.qlInterestRateIndexValueDate(Index1M,$H281)</f>
        <v>42761</v>
      </c>
      <c r="J281" s="52">
        <f>IFERROR(_xll.qlIndexFixing(Index1M,$H281,TRUE,_xll.ohTrigger(RecalcTrigger,Trigger1M)),NA())</f>
        <v>1.0256059267132744E-2</v>
      </c>
      <c r="K281" s="52">
        <f>IFERROR(_xll.qlIndexFixing(ONIndex1M,I281,TRUE,_xll.ohTrigger(RecalcTrigger,Trigger1M)),NA())</f>
        <v>1.0001761091098516E-2</v>
      </c>
      <c r="L281" s="52">
        <f>IFERROR(_xll.qlIndexFixing(Index3M,H281,TRUE,_xll.ohTrigger(RecalcTrigger,Trigger3M)),NA())</f>
        <v>1.226104929622629E-2</v>
      </c>
      <c r="M281" s="52">
        <f>IFERROR(_xll.qlIndexFixing(ONIndex3M,I281,TRUE,_xll.ohTrigger(RecalcTrigger,Trigger3M)),NA())</f>
        <v>1.147139016593357E-2</v>
      </c>
      <c r="N281" s="52">
        <f>IFERROR(_xll.qlIndexFixing(Index6M,$H281,TRUE,_xll.ohTrigger(RecalcTrigger,Trigger6M)),NA())</f>
        <v>1.4237697804269875E-2</v>
      </c>
      <c r="O281" s="52">
        <f>IFERROR(_xll.qlIndexFixing(ONIndex6M,I281,TRUE,_xll.ohTrigger(RecalcTrigger,Trigger6M)),NA())</f>
        <v>1.2018882527859986E-2</v>
      </c>
      <c r="P281" s="52">
        <f>IFERROR(_xll.qlIndexFixing(Index1Y,$H281,TRUE,_xll.ohTrigger(RecalcTrigger,Trigger1Y)),NA())</f>
        <v>1.8164252387329986E-2</v>
      </c>
      <c r="Q281" s="52">
        <f>IFERROR(_xll.qlIndexFixing(ONIndex1Y,I281,TRUE,_xll.ohTrigger(RecalcTrigger,Trigger1Y)),NA())</f>
        <v>1.2849679747919396E-2</v>
      </c>
    </row>
    <row r="282" spans="2:17" x14ac:dyDescent="0.2">
      <c r="B282" s="46" t="s">
        <v>20</v>
      </c>
      <c r="D282" s="49">
        <f>_xll.qlCalendarAdvance(LocalCalendar,$D281,B282,"f",FALSE)</f>
        <v>42762</v>
      </c>
      <c r="E282" s="49">
        <f>_xll.qlInterestRateIndexValueDate(IndexON,D282)</f>
        <v>42762</v>
      </c>
      <c r="F282" s="52">
        <f>IFERROR(_xll.qlIndexFixing(IndexON,D282,TRUE,_xll.ohTrigger(RecalcTrigger,TriggerON)),NA())</f>
        <v>8.8522020608383656E-3</v>
      </c>
      <c r="H282" s="49">
        <f>_xll.qlCalendarAdvance(IborCalendar,$H281,B282,"f",FALSE)</f>
        <v>42760</v>
      </c>
      <c r="I282" s="49">
        <f>_xll.qlInterestRateIndexValueDate(Index1M,$H282)</f>
        <v>42762</v>
      </c>
      <c r="J282" s="52">
        <f>IFERROR(_xll.qlIndexFixing(Index1M,$H282,TRUE,_xll.ohTrigger(RecalcTrigger,Trigger1M)),NA())</f>
        <v>1.0263977273411691E-2</v>
      </c>
      <c r="K282" s="52">
        <f>IFERROR(_xll.qlIndexFixing(ONIndex1M,I282,TRUE,_xll.ohTrigger(RecalcTrigger,Trigger1M)),NA())</f>
        <v>1.0034492265829087E-2</v>
      </c>
      <c r="L282" s="52">
        <f>IFERROR(_xll.qlIndexFixing(Index3M,H282,TRUE,_xll.ohTrigger(RecalcTrigger,Trigger3M)),NA())</f>
        <v>1.2278117481032247E-2</v>
      </c>
      <c r="M282" s="52">
        <f>IFERROR(_xll.qlIndexFixing(ONIndex3M,I282,TRUE,_xll.ohTrigger(RecalcTrigger,Trigger3M)),NA())</f>
        <v>1.1507225756481887E-2</v>
      </c>
      <c r="N282" s="52">
        <f>IFERROR(_xll.qlIndexFixing(Index6M,$H282,TRUE,_xll.ohTrigger(RecalcTrigger,Trigger6M)),NA())</f>
        <v>1.4256535899219026E-2</v>
      </c>
      <c r="O282" s="52">
        <f>IFERROR(_xll.qlIndexFixing(ONIndex6M,I282,TRUE,_xll.ohTrigger(RecalcTrigger,Trigger6M)),NA())</f>
        <v>1.1969796883724015E-2</v>
      </c>
      <c r="P282" s="52">
        <f>IFERROR(_xll.qlIndexFixing(Index1Y,$H282,TRUE,_xll.ohTrigger(RecalcTrigger,Trigger1Y)),NA())</f>
        <v>1.8214425763690825E-2</v>
      </c>
      <c r="Q282" s="52">
        <f>IFERROR(_xll.qlIndexFixing(ONIndex1Y,I282,TRUE,_xll.ohTrigger(RecalcTrigger,Trigger1Y)),NA())</f>
        <v>1.2697162118726624E-2</v>
      </c>
    </row>
    <row r="283" spans="2:17" x14ac:dyDescent="0.2">
      <c r="B283" s="46" t="s">
        <v>20</v>
      </c>
      <c r="D283" s="49">
        <f>_xll.qlCalendarAdvance(LocalCalendar,$D282,B283,"f",FALSE)</f>
        <v>42765</v>
      </c>
      <c r="E283" s="49">
        <f>_xll.qlInterestRateIndexValueDate(IndexON,D283)</f>
        <v>42765</v>
      </c>
      <c r="F283" s="52">
        <f>IFERROR(_xll.qlIndexFixing(IndexON,D283,TRUE,_xll.ohTrigger(RecalcTrigger,TriggerON)),NA())</f>
        <v>8.8798158741276723E-3</v>
      </c>
      <c r="H283" s="49">
        <f>_xll.qlCalendarAdvance(IborCalendar,$H282,B283,"f",FALSE)</f>
        <v>42761</v>
      </c>
      <c r="I283" s="49">
        <f>_xll.qlInterestRateIndexValueDate(Index1M,$H283)</f>
        <v>42765</v>
      </c>
      <c r="J283" s="52">
        <f>IFERROR(_xll.qlIndexFixing(Index1M,$H283,TRUE,_xll.ohTrigger(RecalcTrigger,Trigger1M)),NA())</f>
        <v>1.0295843570619958E-2</v>
      </c>
      <c r="K283" s="52">
        <f>IFERROR(_xll.qlIndexFixing(ONIndex1M,I283,TRUE,_xll.ohTrigger(RecalcTrigger,Trigger1M)),NA())</f>
        <v>1.0066624279518877E-2</v>
      </c>
      <c r="L283" s="52">
        <f>IFERROR(_xll.qlIndexFixing(Index3M,H283,TRUE,_xll.ohTrigger(RecalcTrigger,Trigger3M)),NA())</f>
        <v>1.2312086730486208E-2</v>
      </c>
      <c r="M283" s="52">
        <f>IFERROR(_xll.qlIndexFixing(ONIndex3M,I283,TRUE,_xll.ohTrigger(RecalcTrigger,Trigger3M)),NA())</f>
        <v>1.1542283547498755E-2</v>
      </c>
      <c r="N283" s="52">
        <f>IFERROR(_xll.qlIndexFixing(Index6M,$H283,TRUE,_xll.ohTrigger(RecalcTrigger,Trigger6M)),NA())</f>
        <v>1.4321746991100353E-2</v>
      </c>
      <c r="O283" s="52">
        <f>IFERROR(_xll.qlIndexFixing(ONIndex6M,I283,TRUE,_xll.ohTrigger(RecalcTrigger,Trigger6M)),NA())</f>
        <v>1.193215272779824E-2</v>
      </c>
      <c r="P283" s="52">
        <f>IFERROR(_xll.qlIndexFixing(Index1Y,$H283,TRUE,_xll.ohTrigger(RecalcTrigger,Trigger1Y)),NA())</f>
        <v>1.8269774583046901E-2</v>
      </c>
      <c r="Q283" s="52">
        <f>IFERROR(_xll.qlIndexFixing(ONIndex1Y,I283,TRUE,_xll.ohTrigger(RecalcTrigger,Trigger1Y)),NA())</f>
        <v>1.2562110408858018E-2</v>
      </c>
    </row>
    <row r="284" spans="2:17" x14ac:dyDescent="0.2">
      <c r="B284" s="46" t="s">
        <v>20</v>
      </c>
      <c r="D284" s="49">
        <f>_xll.qlCalendarAdvance(LocalCalendar,$D283,B284,"f",FALSE)</f>
        <v>42766</v>
      </c>
      <c r="E284" s="49">
        <f>_xll.qlInterestRateIndexValueDate(IndexON,D284)</f>
        <v>42766</v>
      </c>
      <c r="F284" s="52">
        <f>IFERROR(_xll.qlIndexFixing(IndexON,D284,TRUE,_xll.ohTrigger(RecalcTrigger,TriggerON)),NA())</f>
        <v>8.8938059391541202E-3</v>
      </c>
      <c r="H284" s="49">
        <f>_xll.qlCalendarAdvance(IborCalendar,$H283,B284,"f",FALSE)</f>
        <v>42762</v>
      </c>
      <c r="I284" s="49">
        <f>_xll.qlInterestRateIndexValueDate(Index1M,$H284)</f>
        <v>42766</v>
      </c>
      <c r="J284" s="52">
        <f>IFERROR(_xll.qlIndexFixing(Index1M,$H284,TRUE,_xll.ohTrigger(RecalcTrigger,Trigger1M)),NA())</f>
        <v>1.0303741851935833E-2</v>
      </c>
      <c r="K284" s="52">
        <f>IFERROR(_xll.qlIndexFixing(ONIndex1M,I284,TRUE,_xll.ohTrigger(RecalcTrigger,Trigger1M)),NA())</f>
        <v>1.0082810231937245E-2</v>
      </c>
      <c r="L284" s="52">
        <f>IFERROR(_xll.qlIndexFixing(Index3M,H284,TRUE,_xll.ohTrigger(RecalcTrigger,Trigger3M)),NA())</f>
        <v>1.2320540023027899E-2</v>
      </c>
      <c r="M284" s="52">
        <f>IFERROR(_xll.qlIndexFixing(ONIndex3M,I284,TRUE,_xll.ohTrigger(RecalcTrigger,Trigger3M)),NA())</f>
        <v>1.1559975247763532E-2</v>
      </c>
      <c r="N284" s="52">
        <f>IFERROR(_xll.qlIndexFixing(Index6M,$H284,TRUE,_xll.ohTrigger(RecalcTrigger,Trigger6M)),NA())</f>
        <v>1.4334474055090661E-2</v>
      </c>
      <c r="O284" s="52">
        <f>IFERROR(_xll.qlIndexFixing(ONIndex6M,I284,TRUE,_xll.ohTrigger(RecalcTrigger,Trigger6M)),NA())</f>
        <v>1.191964834219128E-2</v>
      </c>
      <c r="P284" s="52">
        <f>IFERROR(_xll.qlIndexFixing(Index1Y,$H284,TRUE,_xll.ohTrigger(RecalcTrigger,Trigger1Y)),NA())</f>
        <v>1.8296497319220919E-2</v>
      </c>
      <c r="Q284" s="52">
        <f>IFERROR(_xll.qlIndexFixing(ONIndex1Y,I284,TRUE,_xll.ohTrigger(RecalcTrigger,Trigger1Y)),NA())</f>
        <v>1.250398920037199E-2</v>
      </c>
    </row>
    <row r="285" spans="2:17" x14ac:dyDescent="0.2">
      <c r="B285" s="46" t="s">
        <v>20</v>
      </c>
      <c r="D285" s="49">
        <f>_xll.qlCalendarAdvance(LocalCalendar,$D284,B285,"f",FALSE)</f>
        <v>42767</v>
      </c>
      <c r="E285" s="49">
        <f>_xll.qlInterestRateIndexValueDate(IndexON,D285)</f>
        <v>42767</v>
      </c>
      <c r="F285" s="52">
        <f>IFERROR(_xll.qlIndexFixing(IndexON,D285,TRUE,_xll.ohTrigger(RecalcTrigger,TriggerON)),NA())</f>
        <v>8.90784060090688E-3</v>
      </c>
      <c r="H285" s="49">
        <f>_xll.qlCalendarAdvance(IborCalendar,$H284,B285,"f",FALSE)</f>
        <v>42765</v>
      </c>
      <c r="I285" s="49">
        <f>_xll.qlInterestRateIndexValueDate(Index1M,$H285)</f>
        <v>42767</v>
      </c>
      <c r="J285" s="52">
        <f>IFERROR(_xll.qlIndexFixing(Index1M,$H285,TRUE,_xll.ohTrigger(RecalcTrigger,Trigger1M)),NA())</f>
        <v>1.031976708899889E-2</v>
      </c>
      <c r="K285" s="52">
        <f>IFERROR(_xll.qlIndexFixing(ONIndex1M,I285,TRUE,_xll.ohTrigger(RecalcTrigger,Trigger1M)),NA())</f>
        <v>1.0098984246544873E-2</v>
      </c>
      <c r="L285" s="52">
        <f>IFERROR(_xll.qlIndexFixing(Index3M,H285,TRUE,_xll.ohTrigger(RecalcTrigger,Trigger3M)),NA())</f>
        <v>1.2363128357944397E-2</v>
      </c>
      <c r="M285" s="52">
        <f>IFERROR(_xll.qlIndexFixing(ONIndex3M,I285,TRUE,_xll.ohTrigger(RecalcTrigger,Trigger3M)),NA())</f>
        <v>1.1577654290073625E-2</v>
      </c>
      <c r="N285" s="52">
        <f>IFERROR(_xll.qlIndexFixing(Index6M,$H285,TRUE,_xll.ohTrigger(RecalcTrigger,Trigger6M)),NA())</f>
        <v>1.4354499866657466E-2</v>
      </c>
      <c r="O285" s="52">
        <f>IFERROR(_xll.qlIndexFixing(ONIndex6M,I285,TRUE,_xll.ohTrigger(RecalcTrigger,Trigger6M)),NA())</f>
        <v>1.1910815181508383E-2</v>
      </c>
      <c r="P285" s="52">
        <f>IFERROR(_xll.qlIndexFixing(Index1Y,$H285,TRUE,_xll.ohTrigger(RecalcTrigger,Trigger1Y)),NA())</f>
        <v>1.8323326827530614E-2</v>
      </c>
      <c r="Q285" s="52">
        <f>IFERROR(_xll.qlIndexFixing(ONIndex1Y,I285,TRUE,_xll.ohTrigger(RecalcTrigger,Trigger1Y)),NA())</f>
        <v>1.2451376436786177E-2</v>
      </c>
    </row>
    <row r="286" spans="2:17" x14ac:dyDescent="0.2">
      <c r="B286" s="46" t="s">
        <v>20</v>
      </c>
      <c r="D286" s="49">
        <f>_xll.qlCalendarAdvance(LocalCalendar,$D285,B286,"f",FALSE)</f>
        <v>42768</v>
      </c>
      <c r="E286" s="49">
        <f>_xll.qlInterestRateIndexValueDate(IndexON,D286)</f>
        <v>42768</v>
      </c>
      <c r="F286" s="52">
        <f>IFERROR(_xll.qlIndexFixing(IndexON,D286,TRUE,_xll.ohTrigger(RecalcTrigger,TriggerON)),NA())</f>
        <v>8.9219198591461435E-3</v>
      </c>
      <c r="H286" s="49">
        <f>_xll.qlCalendarAdvance(IborCalendar,$H285,B286,"f",FALSE)</f>
        <v>42766</v>
      </c>
      <c r="I286" s="49">
        <f>_xll.qlInterestRateIndexValueDate(Index1M,$H286)</f>
        <v>42768</v>
      </c>
      <c r="J286" s="52">
        <f>IFERROR(_xll.qlIndexFixing(Index1M,$H286,TRUE,_xll.ohTrigger(RecalcTrigger,Trigger1M)),NA())</f>
        <v>1.0335780398160426E-2</v>
      </c>
      <c r="K286" s="52">
        <f>IFERROR(_xll.qlIndexFixing(ONIndex1M,I286,TRUE,_xll.ohTrigger(RecalcTrigger,Trigger1M)),NA())</f>
        <v>1.0115146323261826E-2</v>
      </c>
      <c r="L286" s="52">
        <f>IFERROR(_xll.qlIndexFixing(Index3M,H286,TRUE,_xll.ohTrigger(RecalcTrigger,Trigger3M)),NA())</f>
        <v>1.2371556038161043E-2</v>
      </c>
      <c r="M286" s="52">
        <f>IFERROR(_xll.qlIndexFixing(ONIndex3M,I286,TRUE,_xll.ohTrigger(RecalcTrigger,Trigger3M)),NA())</f>
        <v>1.1595320674269161E-2</v>
      </c>
      <c r="N286" s="52">
        <f>IFERROR(_xll.qlIndexFixing(Index6M,$H286,TRUE,_xll.ohTrigger(RecalcTrigger,Trigger6M)),NA())</f>
        <v>1.4374700116061264E-2</v>
      </c>
      <c r="O286" s="52">
        <f>IFERROR(_xll.qlIndexFixing(ONIndex6M,I286,TRUE,_xll.ohTrigger(RecalcTrigger,Trigger6M)),NA())</f>
        <v>1.1905653245269932E-2</v>
      </c>
      <c r="P286" s="52">
        <f>IFERROR(_xll.qlIndexFixing(Index1Y,$H286,TRUE,_xll.ohTrigger(RecalcTrigger,Trigger1Y)),NA())</f>
        <v>1.8350248053863514E-2</v>
      </c>
      <c r="Q286" s="52">
        <f>IFERROR(_xll.qlIndexFixing(ONIndex1Y,I286,TRUE,_xll.ohTrigger(RecalcTrigger,Trigger1Y)),NA())</f>
        <v>1.2404272115462689E-2</v>
      </c>
    </row>
    <row r="287" spans="2:17" x14ac:dyDescent="0.2">
      <c r="B287" s="46" t="s">
        <v>20</v>
      </c>
      <c r="D287" s="49">
        <f>_xll.qlCalendarAdvance(LocalCalendar,$D286,B287,"f",FALSE)</f>
        <v>42769</v>
      </c>
      <c r="E287" s="49">
        <f>_xll.qlInterestRateIndexValueDate(IndexON,D287)</f>
        <v>42769</v>
      </c>
      <c r="F287" s="52">
        <f>IFERROR(_xll.qlIndexFixing(IndexON,D287,TRUE,_xll.ohTrigger(RecalcTrigger,TriggerON)),NA())</f>
        <v>8.9504495509284965E-3</v>
      </c>
      <c r="H287" s="49">
        <f>_xll.qlCalendarAdvance(IborCalendar,$H286,B287,"f",FALSE)</f>
        <v>42767</v>
      </c>
      <c r="I287" s="49">
        <f>_xll.qlInterestRateIndexValueDate(Index1M,$H287)</f>
        <v>42769</v>
      </c>
      <c r="J287" s="52">
        <f>IFERROR(_xll.qlIndexFixing(Index1M,$H287,TRUE,_xll.ohTrigger(RecalcTrigger,Trigger1M)),NA())</f>
        <v>1.035178177937476E-2</v>
      </c>
      <c r="K287" s="52">
        <f>IFERROR(_xll.qlIndexFixing(ONIndex1M,I287,TRUE,_xll.ohTrigger(RecalcTrigger,Trigger1M)),NA())</f>
        <v>1.0147716714978827E-2</v>
      </c>
      <c r="L287" s="52">
        <f>IFERROR(_xll.qlIndexFixing(Index3M,H287,TRUE,_xll.ohTrigger(RecalcTrigger,Trigger3M)),NA())</f>
        <v>1.2388481113402581E-2</v>
      </c>
      <c r="M287" s="52">
        <f>IFERROR(_xll.qlIndexFixing(ONIndex3M,I287,TRUE,_xll.ohTrigger(RecalcTrigger,Trigger3M)),NA())</f>
        <v>1.1630987006050475E-2</v>
      </c>
      <c r="N287" s="52">
        <f>IFERROR(_xll.qlIndexFixing(Index6M,$H287,TRUE,_xll.ohTrigger(RecalcTrigger,Trigger6M)),NA())</f>
        <v>1.4395053766324811E-2</v>
      </c>
      <c r="O287" s="52">
        <f>IFERROR(_xll.qlIndexFixing(ONIndex6M,I287,TRUE,_xll.ohTrigger(RecalcTrigger,Trigger6M)),NA())</f>
        <v>1.1907960653561034E-2</v>
      </c>
      <c r="P287" s="52">
        <f>IFERROR(_xll.qlIndexFixing(Index1Y,$H287,TRUE,_xll.ohTrigger(RecalcTrigger,Trigger1Y)),NA())</f>
        <v>1.8399499354868641E-2</v>
      </c>
      <c r="Q287" s="52">
        <f>IFERROR(_xll.qlIndexFixing(ONIndex1Y,I287,TRUE,_xll.ohTrigger(RecalcTrigger,Trigger1Y)),NA())</f>
        <v>1.2328847135840704E-2</v>
      </c>
    </row>
    <row r="288" spans="2:17" x14ac:dyDescent="0.2">
      <c r="B288" s="46" t="s">
        <v>20</v>
      </c>
      <c r="D288" s="49">
        <f>_xll.qlCalendarAdvance(LocalCalendar,$D287,B288,"f",FALSE)</f>
        <v>42772</v>
      </c>
      <c r="E288" s="49">
        <f>_xll.qlInterestRateIndexValueDate(IndexON,D288)</f>
        <v>42772</v>
      </c>
      <c r="F288" s="52">
        <f>IFERROR(_xll.qlIndexFixing(IndexON,D288,TRUE,_xll.ohTrigger(RecalcTrigger,TriggerON)),NA())</f>
        <v>8.9786828581672751E-3</v>
      </c>
      <c r="H288" s="49">
        <f>_xll.qlCalendarAdvance(IborCalendar,$H287,B288,"f",FALSE)</f>
        <v>42768</v>
      </c>
      <c r="I288" s="49">
        <f>_xll.qlInterestRateIndexValueDate(Index1M,$H288)</f>
        <v>42772</v>
      </c>
      <c r="J288" s="52">
        <f>IFERROR(_xll.qlIndexFixing(Index1M,$H288,TRUE,_xll.ohTrigger(RecalcTrigger,Trigger1M)),NA())</f>
        <v>1.0399714354914887E-2</v>
      </c>
      <c r="K288" s="52">
        <f>IFERROR(_xll.qlIndexFixing(ONIndex1M,I288,TRUE,_xll.ohTrigger(RecalcTrigger,Trigger1M)),NA())</f>
        <v>1.0179675251382747E-2</v>
      </c>
      <c r="L288" s="52">
        <f>IFERROR(_xll.qlIndexFixing(Index3M,H288,TRUE,_xll.ohTrigger(RecalcTrigger,Trigger3M)),NA())</f>
        <v>1.2456007465459685E-2</v>
      </c>
      <c r="M288" s="52">
        <f>IFERROR(_xll.qlIndexFixing(ONIndex3M,I288,TRUE,_xll.ohTrigger(RecalcTrigger,Trigger3M)),NA())</f>
        <v>1.1665859630625164E-2</v>
      </c>
      <c r="N288" s="52">
        <f>IFERROR(_xll.qlIndexFixing(Index6M,$H288,TRUE,_xll.ohTrigger(RecalcTrigger,Trigger6M)),NA())</f>
        <v>1.4464015203107092E-2</v>
      </c>
      <c r="O288" s="52">
        <f>IFERROR(_xll.qlIndexFixing(ONIndex6M,I288,TRUE,_xll.ohTrigger(RecalcTrigger,Trigger6M)),NA())</f>
        <v>1.1921717745000393E-2</v>
      </c>
      <c r="P288" s="52">
        <f>IFERROR(_xll.qlIndexFixing(Index1Y,$H288,TRUE,_xll.ohTrigger(RecalcTrigger,Trigger1Y)),NA())</f>
        <v>1.8458549001403923E-2</v>
      </c>
      <c r="Q288" s="52">
        <f>IFERROR(_xll.qlIndexFixing(ONIndex1Y,I288,TRUE,_xll.ohTrigger(RecalcTrigger,Trigger1Y)),NA())</f>
        <v>1.2270939215142107E-2</v>
      </c>
    </row>
    <row r="289" spans="2:17" x14ac:dyDescent="0.2">
      <c r="B289" s="46" t="s">
        <v>20</v>
      </c>
      <c r="D289" s="49">
        <f>_xll.qlCalendarAdvance(LocalCalendar,$D288,B289,"f",FALSE)</f>
        <v>42773</v>
      </c>
      <c r="E289" s="49">
        <f>_xll.qlInterestRateIndexValueDate(IndexON,D289)</f>
        <v>42773</v>
      </c>
      <c r="F289" s="52">
        <f>IFERROR(_xll.qlIndexFixing(IndexON,D289,TRUE,_xll.ohTrigger(RecalcTrigger,TriggerON)),NA())</f>
        <v>8.9929850995584815E-3</v>
      </c>
      <c r="H289" s="49">
        <f>_xll.qlCalendarAdvance(IborCalendar,$H288,B289,"f",FALSE)</f>
        <v>42769</v>
      </c>
      <c r="I289" s="49">
        <f>_xll.qlInterestRateIndexValueDate(Index1M,$H289)</f>
        <v>42773</v>
      </c>
      <c r="J289" s="52">
        <f>IFERROR(_xll.qlIndexFixing(Index1M,$H289,TRUE,_xll.ohTrigger(RecalcTrigger,Trigger1M)),NA())</f>
        <v>1.0415668023909332E-2</v>
      </c>
      <c r="K289" s="52">
        <f>IFERROR(_xll.qlIndexFixing(ONIndex1M,I289,TRUE,_xll.ohTrigger(RecalcTrigger,Trigger1M)),NA())</f>
        <v>1.0195777638726256E-2</v>
      </c>
      <c r="L289" s="52">
        <f>IFERROR(_xll.qlIndexFixing(Index3M,H289,TRUE,_xll.ohTrigger(RecalcTrigger,Trigger3M)),NA())</f>
        <v>1.2464382975451826E-2</v>
      </c>
      <c r="M289" s="52">
        <f>IFERROR(_xll.qlIndexFixing(ONIndex3M,I289,TRUE,_xll.ohTrigger(RecalcTrigger,Trigger3M)),NA())</f>
        <v>1.1683462724567661E-2</v>
      </c>
      <c r="N289" s="52">
        <f>IFERROR(_xll.qlIndexFixing(Index6M,$H289,TRUE,_xll.ohTrigger(RecalcTrigger,Trigger6M)),NA())</f>
        <v>1.447758160752393E-2</v>
      </c>
      <c r="O289" s="52">
        <f>IFERROR(_xll.qlIndexFixing(ONIndex6M,I289,TRUE,_xll.ohTrigger(RecalcTrigger,Trigger6M)),NA())</f>
        <v>1.193491193162366E-2</v>
      </c>
      <c r="P289" s="52">
        <f>IFERROR(_xll.qlIndexFixing(Index1Y,$H289,TRUE,_xll.ohTrigger(RecalcTrigger,Trigger1Y)),NA())</f>
        <v>1.8485702950247016E-2</v>
      </c>
      <c r="Q289" s="52">
        <f>IFERROR(_xll.qlIndexFixing(ONIndex1Y,I289,TRUE,_xll.ohTrigger(RecalcTrigger,Trigger1Y)),NA())</f>
        <v>1.2251377078591474E-2</v>
      </c>
    </row>
    <row r="290" spans="2:17" x14ac:dyDescent="0.2">
      <c r="B290" s="46" t="s">
        <v>20</v>
      </c>
      <c r="D290" s="49">
        <f>_xll.qlCalendarAdvance(LocalCalendar,$D289,B290,"f",FALSE)</f>
        <v>42774</v>
      </c>
      <c r="E290" s="49">
        <f>_xll.qlInterestRateIndexValueDate(IndexON,D290)</f>
        <v>42774</v>
      </c>
      <c r="F290" s="52">
        <f>IFERROR(_xll.qlIndexFixing(IndexON,D290,TRUE,_xll.ohTrigger(RecalcTrigger,TriggerON)),NA())</f>
        <v>9.0073319373562555E-3</v>
      </c>
      <c r="H290" s="49">
        <f>_xll.qlCalendarAdvance(IborCalendar,$H289,B290,"f",FALSE)</f>
        <v>42772</v>
      </c>
      <c r="I290" s="49">
        <f>_xll.qlInterestRateIndexValueDate(Index1M,$H290)</f>
        <v>42774</v>
      </c>
      <c r="J290" s="52">
        <f>IFERROR(_xll.qlIndexFixing(Index1M,$H290,TRUE,_xll.ohTrigger(RecalcTrigger,Trigger1M)),NA())</f>
        <v>1.0431609764739605E-2</v>
      </c>
      <c r="K290" s="52">
        <f>IFERROR(_xll.qlIndexFixing(ONIndex1M,I290,TRUE,_xll.ohTrigger(RecalcTrigger,Trigger1M)),NA())</f>
        <v>1.0211868088179088E-2</v>
      </c>
      <c r="L290" s="52">
        <f>IFERROR(_xll.qlIndexFixing(Index3M,H290,TRUE,_xll.ohTrigger(RecalcTrigger,Trigger3M)),NA())</f>
        <v>1.2472752568793127E-2</v>
      </c>
      <c r="M290" s="52">
        <f>IFERROR(_xll.qlIndexFixing(ONIndex3M,I290,TRUE,_xll.ohTrigger(RecalcTrigger,Trigger3M)),NA())</f>
        <v>1.1701053160555475E-2</v>
      </c>
      <c r="N290" s="52">
        <f>IFERROR(_xll.qlIndexFixing(Index6M,$H290,TRUE,_xll.ohTrigger(RecalcTrigger,Trigger6M)),NA())</f>
        <v>1.4498386678350286E-2</v>
      </c>
      <c r="O290" s="52">
        <f>IFERROR(_xll.qlIndexFixing(ONIndex6M,I290,TRUE,_xll.ohTrigger(RecalcTrigger,Trigger6M)),NA())</f>
        <v>1.1951777343490733E-2</v>
      </c>
      <c r="P290" s="52">
        <f>IFERROR(_xll.qlIndexFixing(Index1Y,$H290,TRUE,_xll.ohTrigger(RecalcTrigger,Trigger1Y)),NA())</f>
        <v>1.8512858258761061E-2</v>
      </c>
      <c r="Q290" s="52">
        <f>IFERROR(_xll.qlIndexFixing(ONIndex1Y,I290,TRUE,_xll.ohTrigger(RecalcTrigger,Trigger1Y)),NA())</f>
        <v>1.2237323375190456E-2</v>
      </c>
    </row>
    <row r="291" spans="2:17" x14ac:dyDescent="0.2">
      <c r="B291" s="46" t="s">
        <v>20</v>
      </c>
      <c r="D291" s="49">
        <f>_xll.qlCalendarAdvance(LocalCalendar,$D290,B291,"f",FALSE)</f>
        <v>42775</v>
      </c>
      <c r="E291" s="49">
        <f>_xll.qlInterestRateIndexValueDate(IndexON,D291)</f>
        <v>42775</v>
      </c>
      <c r="F291" s="52">
        <f>IFERROR(_xll.qlIndexFixing(IndexON,D291,TRUE,_xll.ohTrigger(RecalcTrigger,TriggerON)),NA())</f>
        <v>9.0217233718803413E-3</v>
      </c>
      <c r="H291" s="49">
        <f>_xll.qlCalendarAdvance(IborCalendar,$H290,B291,"f",FALSE)</f>
        <v>42773</v>
      </c>
      <c r="I291" s="49">
        <f>_xll.qlInterestRateIndexValueDate(Index1M,$H291)</f>
        <v>42775</v>
      </c>
      <c r="J291" s="52">
        <f>IFERROR(_xll.qlIndexFixing(Index1M,$H291,TRUE,_xll.ohTrigger(RecalcTrigger,Trigger1M)),NA())</f>
        <v>1.0447539577357175E-2</v>
      </c>
      <c r="K291" s="52">
        <f>IFERROR(_xll.qlIndexFixing(ONIndex1M,I291,TRUE,_xll.ohTrigger(RecalcTrigger,Trigger1M)),NA())</f>
        <v>1.0227946599741244E-2</v>
      </c>
      <c r="L291" s="52">
        <f>IFERROR(_xll.qlIndexFixing(Index3M,H291,TRUE,_xll.ohTrigger(RecalcTrigger,Trigger3M)),NA())</f>
        <v>1.2489534341882498E-2</v>
      </c>
      <c r="M291" s="52">
        <f>IFERROR(_xll.qlIndexFixing(ONIndex3M,I291,TRUE,_xll.ohTrigger(RecalcTrigger,Trigger3M)),NA())</f>
        <v>1.1718630938348795E-2</v>
      </c>
      <c r="N291" s="52">
        <f>IFERROR(_xll.qlIndexFixing(Index6M,$H291,TRUE,_xll.ohTrigger(RecalcTrigger,Trigger6M)),NA())</f>
        <v>1.4519218910571544E-2</v>
      </c>
      <c r="O291" s="52">
        <f>IFERROR(_xll.qlIndexFixing(ONIndex6M,I291,TRUE,_xll.ohTrigger(RecalcTrigger,Trigger6M)),NA())</f>
        <v>1.1972313981321037E-2</v>
      </c>
      <c r="P291" s="52">
        <f>IFERROR(_xll.qlIndexFixing(Index1Y,$H291,TRUE,_xll.ohTrigger(RecalcTrigger,Trigger1Y)),NA())</f>
        <v>1.853999986154245E-2</v>
      </c>
      <c r="Q291" s="52">
        <f>IFERROR(_xll.qlIndexFixing(ONIndex1Y,I291,TRUE,_xll.ohTrigger(RecalcTrigger,Trigger1Y)),NA())</f>
        <v>1.2228778104379501E-2</v>
      </c>
    </row>
    <row r="292" spans="2:17" x14ac:dyDescent="0.2">
      <c r="B292" s="46" t="s">
        <v>20</v>
      </c>
      <c r="D292" s="49">
        <f>_xll.qlCalendarAdvance(LocalCalendar,$D291,B292,"f",FALSE)</f>
        <v>42776</v>
      </c>
      <c r="E292" s="49">
        <f>_xll.qlInterestRateIndexValueDate(IndexON,D292)</f>
        <v>42776</v>
      </c>
      <c r="F292" s="52">
        <f>IFERROR(_xll.qlIndexFixing(IndexON,D292,TRUE,_xll.ohTrigger(RecalcTrigger,TriggerON)),NA())</f>
        <v>9.0508824380020059E-3</v>
      </c>
      <c r="H292" s="49">
        <f>_xll.qlCalendarAdvance(IborCalendar,$H291,B292,"f",FALSE)</f>
        <v>42774</v>
      </c>
      <c r="I292" s="49">
        <f>_xll.qlInterestRateIndexValueDate(Index1M,$H292)</f>
        <v>42776</v>
      </c>
      <c r="J292" s="52">
        <f>IFERROR(_xll.qlIndexFixing(Index1M,$H292,TRUE,_xll.ohTrigger(RecalcTrigger,Trigger1M)),NA())</f>
        <v>1.0463457461719219E-2</v>
      </c>
      <c r="K292" s="52">
        <f>IFERROR(_xll.qlIndexFixing(ONIndex1M,I292,TRUE,_xll.ohTrigger(RecalcTrigger,Trigger1M)),NA())</f>
        <v>1.026035624614785E-2</v>
      </c>
      <c r="L292" s="52">
        <f>IFERROR(_xll.qlIndexFixing(Index3M,H292,TRUE,_xll.ohTrigger(RecalcTrigger,Trigger3M)),NA())</f>
        <v>1.2506291364348745E-2</v>
      </c>
      <c r="M292" s="52">
        <f>IFERROR(_xll.qlIndexFixing(ONIndex3M,I292,TRUE,_xll.ohTrigger(RecalcTrigger,Trigger3M)),NA())</f>
        <v>1.1754128055914137E-2</v>
      </c>
      <c r="N292" s="52">
        <f>IFERROR(_xll.qlIndexFixing(Index6M,$H292,TRUE,_xll.ohTrigger(RecalcTrigger,Trigger6M)),NA())</f>
        <v>1.4540057261256328E-2</v>
      </c>
      <c r="O292" s="52">
        <f>IFERROR(_xll.qlIndexFixing(ONIndex6M,I292,TRUE,_xll.ohTrigger(RecalcTrigger,Trigger6M)),NA())</f>
        <v>1.2026026393385791E-2</v>
      </c>
      <c r="P292" s="52">
        <f>IFERROR(_xll.qlIndexFixing(Index1Y,$H292,TRUE,_xll.ohTrigger(RecalcTrigger,Trigger1Y)),NA())</f>
        <v>1.8587605053974242E-2</v>
      </c>
      <c r="Q292" s="52">
        <f>IFERROR(_xll.qlIndexFixing(ONIndex1Y,I292,TRUE,_xll.ohTrigger(RecalcTrigger,Trigger1Y)),NA())</f>
        <v>1.2230464491489457E-2</v>
      </c>
    </row>
    <row r="293" spans="2:17" x14ac:dyDescent="0.2">
      <c r="B293" s="46" t="s">
        <v>20</v>
      </c>
      <c r="D293" s="49">
        <f>_xll.qlCalendarAdvance(LocalCalendar,$D292,B293,"f",FALSE)</f>
        <v>42779</v>
      </c>
      <c r="E293" s="49">
        <f>_xll.qlInterestRateIndexValueDate(IndexON,D293)</f>
        <v>42779</v>
      </c>
      <c r="F293" s="52">
        <f>IFERROR(_xll.qlIndexFixing(IndexON,D293,TRUE,_xll.ohTrigger(RecalcTrigger,TriggerON)),NA())</f>
        <v>9.0797350763605067E-3</v>
      </c>
      <c r="H293" s="49">
        <f>_xll.qlCalendarAdvance(IborCalendar,$H292,B293,"f",FALSE)</f>
        <v>42775</v>
      </c>
      <c r="I293" s="49">
        <f>_xll.qlInterestRateIndexValueDate(Index1M,$H293)</f>
        <v>42779</v>
      </c>
      <c r="J293" s="52">
        <f>IFERROR(_xll.qlIndexFixing(Index1M,$H293,TRUE,_xll.ohTrigger(RecalcTrigger,Trigger1M)),NA())</f>
        <v>1.0511139544832546E-2</v>
      </c>
      <c r="K293" s="52">
        <f>IFERROR(_xll.qlIndexFixing(ONIndex1M,I293,TRUE,_xll.ohTrigger(RecalcTrigger,Trigger1M)),NA())</f>
        <v>1.0292141267242982E-2</v>
      </c>
      <c r="L293" s="52">
        <f>IFERROR(_xll.qlIndexFixing(Index3M,H293,TRUE,_xll.ohTrigger(RecalcTrigger,Trigger3M)),NA())</f>
        <v>1.2573098513826349E-2</v>
      </c>
      <c r="M293" s="52">
        <f>IFERROR(_xll.qlIndexFixing(ONIndex3M,I293,TRUE,_xll.ohTrigger(RecalcTrigger,Trigger3M)),NA())</f>
        <v>1.1788815469255809E-2</v>
      </c>
      <c r="N293" s="52">
        <f>IFERROR(_xll.qlIndexFixing(Index6M,$H293,TRUE,_xll.ohTrigger(RecalcTrigger,Trigger6M)),NA())</f>
        <v>1.4609627980830518E-2</v>
      </c>
      <c r="O293" s="52">
        <f>IFERROR(_xll.qlIndexFixing(ONIndex6M,I293,TRUE,_xll.ohTrigger(RecalcTrigger,Trigger6M)),NA())</f>
        <v>1.2091172804824524E-2</v>
      </c>
      <c r="P293" s="52">
        <f>IFERROR(_xll.qlIndexFixing(Index1Y,$H293,TRUE,_xll.ohTrigger(RecalcTrigger,Trigger1Y)),NA())</f>
        <v>1.8648127850401836E-2</v>
      </c>
      <c r="Q293" s="52">
        <f>IFERROR(_xll.qlIndexFixing(ONIndex1Y,I293,TRUE,_xll.ohTrigger(RecalcTrigger,Trigger1Y)),NA())</f>
        <v>1.2249681342879626E-2</v>
      </c>
    </row>
    <row r="294" spans="2:17" x14ac:dyDescent="0.2">
      <c r="B294" s="46" t="s">
        <v>20</v>
      </c>
      <c r="D294" s="49">
        <f>_xll.qlCalendarAdvance(LocalCalendar,$D293,B294,"f",FALSE)</f>
        <v>42780</v>
      </c>
      <c r="E294" s="49">
        <f>_xll.qlInterestRateIndexValueDate(IndexON,D294)</f>
        <v>42780</v>
      </c>
      <c r="F294" s="52">
        <f>IFERROR(_xll.qlIndexFixing(IndexON,D294,TRUE,_xll.ohTrigger(RecalcTrigger,TriggerON)),NA())</f>
        <v>9.0943494941164715E-3</v>
      </c>
      <c r="H294" s="49">
        <f>_xll.qlCalendarAdvance(IborCalendar,$H293,B294,"f",FALSE)</f>
        <v>42776</v>
      </c>
      <c r="I294" s="49">
        <f>_xll.qlInterestRateIndexValueDate(Index1M,$H294)</f>
        <v>42780</v>
      </c>
      <c r="J294" s="52">
        <f>IFERROR(_xll.qlIndexFixing(Index1M,$H294,TRUE,_xll.ohTrigger(RecalcTrigger,Trigger1M)),NA())</f>
        <v>1.0527009715729983E-2</v>
      </c>
      <c r="K294" s="52">
        <f>IFERROR(_xll.qlIndexFixing(ONIndex1M,I294,TRUE,_xll.ohTrigger(RecalcTrigger,Trigger1M)),NA())</f>
        <v>1.0308160089431695E-2</v>
      </c>
      <c r="L294" s="52">
        <f>IFERROR(_xll.qlIndexFixing(Index3M,H294,TRUE,_xll.ohTrigger(RecalcTrigger,Trigger3M)),NA())</f>
        <v>1.2581400770399043E-2</v>
      </c>
      <c r="M294" s="52">
        <f>IFERROR(_xll.qlIndexFixing(ONIndex3M,I294,TRUE,_xll.ohTrigger(RecalcTrigger,Trigger3M)),NA())</f>
        <v>1.1806329956876027E-2</v>
      </c>
      <c r="N294" s="52">
        <f>IFERROR(_xll.qlIndexFixing(Index6M,$H294,TRUE,_xll.ohTrigger(RecalcTrigger,Trigger6M)),NA())</f>
        <v>1.4623050959391237E-2</v>
      </c>
      <c r="O294" s="52">
        <f>IFERROR(_xll.qlIndexFixing(ONIndex6M,I294,TRUE,_xll.ohTrigger(RecalcTrigger,Trigger6M)),NA())</f>
        <v>1.2130065583422223E-2</v>
      </c>
      <c r="P294" s="52">
        <f>IFERROR(_xll.qlIndexFixing(Index1Y,$H294,TRUE,_xll.ohTrigger(RecalcTrigger,Trigger1Y)),NA())</f>
        <v>1.8674974886671983E-2</v>
      </c>
      <c r="Q294" s="52">
        <f>IFERROR(_xll.qlIndexFixing(ONIndex1Y,I294,TRUE,_xll.ohTrigger(RecalcTrigger,Trigger1Y)),NA())</f>
        <v>1.2268678234059749E-2</v>
      </c>
    </row>
    <row r="295" spans="2:17" x14ac:dyDescent="0.2">
      <c r="B295" s="46" t="s">
        <v>20</v>
      </c>
      <c r="D295" s="49">
        <f>_xll.qlCalendarAdvance(LocalCalendar,$D294,B295,"f",FALSE)</f>
        <v>42781</v>
      </c>
      <c r="E295" s="49">
        <f>_xll.qlInterestRateIndexValueDate(IndexON,D295)</f>
        <v>42781</v>
      </c>
      <c r="F295" s="52">
        <f>IFERROR(_xll.qlIndexFixing(IndexON,D295,TRUE,_xll.ohTrigger(RecalcTrigger,TriggerON)),NA())</f>
        <v>9.1090085084388761E-3</v>
      </c>
      <c r="H295" s="49">
        <f>_xll.qlCalendarAdvance(IborCalendar,$H294,B295,"f",FALSE)</f>
        <v>42779</v>
      </c>
      <c r="I295" s="49">
        <f>_xll.qlInterestRateIndexValueDate(Index1M,$H295)</f>
        <v>42781</v>
      </c>
      <c r="J295" s="52">
        <f>IFERROR(_xll.qlIndexFixing(Index1M,$H295,TRUE,_xll.ohTrigger(RecalcTrigger,Trigger1M)),NA())</f>
        <v>1.0542867958149214E-2</v>
      </c>
      <c r="K295" s="52">
        <f>IFERROR(_xll.qlIndexFixing(ONIndex1M,I295,TRUE,_xll.ohTrigger(RecalcTrigger,Trigger1M)),NA())</f>
        <v>1.0324166973649795E-2</v>
      </c>
      <c r="L295" s="52">
        <f>IFERROR(_xll.qlIndexFixing(Index3M,H295,TRUE,_xll.ohTrigger(RecalcTrigger,Trigger3M)),NA())</f>
        <v>1.2589696547582362E-2</v>
      </c>
      <c r="M295" s="52">
        <f>IFERROR(_xll.qlIndexFixing(ONIndex3M,I295,TRUE,_xll.ohTrigger(RecalcTrigger,Trigger3M)),NA())</f>
        <v>1.1823831786381689E-2</v>
      </c>
      <c r="N295" s="52">
        <f>IFERROR(_xll.qlIndexFixing(Index6M,$H295,TRUE,_xll.ohTrigger(RecalcTrigger,Trigger6M)),NA())</f>
        <v>1.4643604227852556E-2</v>
      </c>
      <c r="O295" s="52">
        <f>IFERROR(_xll.qlIndexFixing(ONIndex6M,I295,TRUE,_xll.ohTrigger(RecalcTrigger,Trigger6M)),NA())</f>
        <v>1.2172629593258932E-2</v>
      </c>
      <c r="P295" s="52">
        <f>IFERROR(_xll.qlIndexFixing(Index1Y,$H295,TRUE,_xll.ohTrigger(RecalcTrigger,Trigger1Y)),NA())</f>
        <v>1.8701717790805358E-2</v>
      </c>
      <c r="Q295" s="52">
        <f>IFERROR(_xll.qlIndexFixing(ONIndex1Y,I295,TRUE,_xll.ohTrigger(RecalcTrigger,Trigger1Y)),NA())</f>
        <v>1.2293183559268783E-2</v>
      </c>
    </row>
    <row r="296" spans="2:17" x14ac:dyDescent="0.2">
      <c r="B296" s="46" t="s">
        <v>20</v>
      </c>
      <c r="D296" s="49">
        <f>_xll.qlCalendarAdvance(LocalCalendar,$D295,B296,"f",FALSE)</f>
        <v>42782</v>
      </c>
      <c r="E296" s="49">
        <f>_xll.qlInterestRateIndexValueDate(IndexON,D296)</f>
        <v>42782</v>
      </c>
      <c r="F296" s="52">
        <f>IFERROR(_xll.qlIndexFixing(IndexON,D296,TRUE,_xll.ohTrigger(RecalcTrigger,TriggerON)),NA())</f>
        <v>9.1237121195675286E-3</v>
      </c>
      <c r="H296" s="49">
        <f>_xll.qlCalendarAdvance(IborCalendar,$H295,B296,"f",FALSE)</f>
        <v>42780</v>
      </c>
      <c r="I296" s="49">
        <f>_xll.qlInterestRateIndexValueDate(Index1M,$H296)</f>
        <v>42782</v>
      </c>
      <c r="J296" s="52">
        <f>IFERROR(_xll.qlIndexFixing(Index1M,$H296,TRUE,_xll.ohTrigger(RecalcTrigger,Trigger1M)),NA())</f>
        <v>1.0558714272050271E-2</v>
      </c>
      <c r="K296" s="52">
        <f>IFERROR(_xll.qlIndexFixing(ONIndex1M,I296,TRUE,_xll.ohTrigger(RecalcTrigger,Trigger1M)),NA())</f>
        <v>1.0340161920057156E-2</v>
      </c>
      <c r="L296" s="52">
        <f>IFERROR(_xll.qlIndexFixing(Index3M,H296,TRUE,_xll.ohTrigger(RecalcTrigger,Trigger3M)),NA())</f>
        <v>1.260629986440534E-2</v>
      </c>
      <c r="M296" s="52">
        <f>IFERROR(_xll.qlIndexFixing(ONIndex3M,I296,TRUE,_xll.ohTrigger(RecalcTrigger,Trigger3M)),NA())</f>
        <v>1.1841320957772794E-2</v>
      </c>
      <c r="N296" s="52">
        <f>IFERROR(_xll.qlIndexFixing(Index6M,$H296,TRUE,_xll.ohTrigger(RecalcTrigger,Trigger6M)),NA())</f>
        <v>1.4664037338904992E-2</v>
      </c>
      <c r="O296" s="52">
        <f>IFERROR(_xll.qlIndexFixing(ONIndex6M,I296,TRUE,_xll.ohTrigger(RecalcTrigger,Trigger6M)),NA())</f>
        <v>1.2218864835693566E-2</v>
      </c>
      <c r="P296" s="52">
        <f>IFERROR(_xll.qlIndexFixing(Index1Y,$H296,TRUE,_xll.ohTrigger(RecalcTrigger,Trigger1Y)),NA())</f>
        <v>1.8728341486153422E-2</v>
      </c>
      <c r="Q296" s="52">
        <f>IFERROR(_xll.qlIndexFixing(ONIndex1Y,I296,TRUE,_xll.ohTrigger(RecalcTrigger,Trigger1Y)),NA())</f>
        <v>1.232319731970577E-2</v>
      </c>
    </row>
    <row r="297" spans="2:17" x14ac:dyDescent="0.2">
      <c r="B297" s="46" t="s">
        <v>20</v>
      </c>
      <c r="D297" s="49">
        <f>_xll.qlCalendarAdvance(LocalCalendar,$D296,B297,"f",FALSE)</f>
        <v>42783</v>
      </c>
      <c r="E297" s="49">
        <f>_xll.qlInterestRateIndexValueDate(IndexON,D297)</f>
        <v>42783</v>
      </c>
      <c r="F297" s="52">
        <f>IFERROR(_xll.qlIndexFixing(IndexON,D297,TRUE,_xll.ohTrigger(RecalcTrigger,TriggerON)),NA())</f>
        <v>9.1610437956979318E-3</v>
      </c>
      <c r="H297" s="49">
        <f>_xll.qlCalendarAdvance(IborCalendar,$H296,B297,"f",FALSE)</f>
        <v>42781</v>
      </c>
      <c r="I297" s="49">
        <f>_xll.qlInterestRateIndexValueDate(Index1M,$H297)</f>
        <v>42783</v>
      </c>
      <c r="J297" s="52">
        <f>IFERROR(_xll.qlIndexFixing(Index1M,$H297,TRUE,_xll.ohTrigger(RecalcTrigger,Trigger1M)),NA())</f>
        <v>1.0574548657387479E-2</v>
      </c>
      <c r="K297" s="52">
        <f>IFERROR(_xll.qlIndexFixing(ONIndex1M,I297,TRUE,_xll.ohTrigger(RecalcTrigger,Trigger1M)),NA())</f>
        <v>1.03805385474387E-2</v>
      </c>
      <c r="L297" s="52">
        <f>IFERROR(_xll.qlIndexFixing(Index3M,H297,TRUE,_xll.ohTrigger(RecalcTrigger,Trigger3M)),NA())</f>
        <v>1.2622876696601693E-2</v>
      </c>
      <c r="M297" s="52">
        <f>IFERROR(_xll.qlIndexFixing(ONIndex3M,I297,TRUE,_xll.ohTrigger(RecalcTrigger,Trigger3M)),NA())</f>
        <v>1.1885569161633747E-2</v>
      </c>
      <c r="N297" s="52">
        <f>IFERROR(_xll.qlIndexFixing(Index6M,$H297,TRUE,_xll.ohTrigger(RecalcTrigger,Trigger6M)),NA())</f>
        <v>1.4684329243577357E-2</v>
      </c>
      <c r="O297" s="52">
        <f>IFERROR(_xll.qlIndexFixing(ONIndex6M,I297,TRUE,_xll.ohTrigger(RecalcTrigger,Trigger6M)),NA())</f>
        <v>1.2353444926065382E-2</v>
      </c>
      <c r="P297" s="52">
        <f>IFERROR(_xll.qlIndexFixing(Index1Y,$H297,TRUE,_xll.ohTrigger(RecalcTrigger,Trigger1Y)),NA())</f>
        <v>1.8782843839994973E-2</v>
      </c>
      <c r="Q297" s="52">
        <f>IFERROR(_xll.qlIndexFixing(ONIndex1Y,I297,TRUE,_xll.ohTrigger(RecalcTrigger,Trigger1Y)),NA())</f>
        <v>1.2426417253486033E-2</v>
      </c>
    </row>
    <row r="298" spans="2:17" x14ac:dyDescent="0.2">
      <c r="B298" s="46" t="s">
        <v>20</v>
      </c>
      <c r="D298" s="49">
        <f>_xll.qlCalendarAdvance(LocalCalendar,$D297,B298,"f",FALSE)</f>
        <v>42787</v>
      </c>
      <c r="E298" s="49">
        <f>_xll.qlInterestRateIndexValueDate(IndexON,D298)</f>
        <v>42787</v>
      </c>
      <c r="F298" s="52">
        <f>IFERROR(_xll.qlIndexFixing(IndexON,D298,TRUE,_xll.ohTrigger(RecalcTrigger,TriggerON)),NA())</f>
        <v>9.1978991248264919E-3</v>
      </c>
      <c r="H298" s="49">
        <f>_xll.qlCalendarAdvance(IborCalendar,$H297,B298,"f",FALSE)</f>
        <v>42782</v>
      </c>
      <c r="I298" s="49">
        <f>_xll.qlInterestRateIndexValueDate(Index1M,$H298)</f>
        <v>42787</v>
      </c>
      <c r="J298" s="52">
        <f>IFERROR(_xll.qlIndexFixing(Index1M,$H298,TRUE,_xll.ohTrigger(RecalcTrigger,Trigger1M)),NA())</f>
        <v>1.0637766912198516E-2</v>
      </c>
      <c r="K298" s="52">
        <f>IFERROR(_xll.qlIndexFixing(ONIndex1M,I298,TRUE,_xll.ohTrigger(RecalcTrigger,Trigger1M)),NA())</f>
        <v>1.0419957583414075E-2</v>
      </c>
      <c r="L298" s="52">
        <f>IFERROR(_xll.qlIndexFixing(Index3M,H298,TRUE,_xll.ohTrigger(RecalcTrigger,Trigger3M)),NA())</f>
        <v>1.2697140364629433E-2</v>
      </c>
      <c r="M298" s="52">
        <f>IFERROR(_xll.qlIndexFixing(ONIndex3M,I298,TRUE,_xll.ohTrigger(RecalcTrigger,Trigger3M)),NA())</f>
        <v>1.1928576943889269E-2</v>
      </c>
      <c r="N298" s="52">
        <f>IFERROR(_xll.qlIndexFixing(Index6M,$H298,TRUE,_xll.ohTrigger(RecalcTrigger,Trigger6M)),NA())</f>
        <v>1.4763663790527782E-2</v>
      </c>
      <c r="O298" s="52">
        <f>IFERROR(_xll.qlIndexFixing(ONIndex6M,I298,TRUE,_xll.ohTrigger(RecalcTrigger,Trigger6M)),NA())</f>
        <v>1.2504408972748848E-2</v>
      </c>
      <c r="P298" s="52">
        <f>IFERROR(_xll.qlIndexFixing(Index1Y,$H298,TRUE,_xll.ohTrigger(RecalcTrigger,Trigger1Y)),NA())</f>
        <v>1.8859144040497856E-2</v>
      </c>
      <c r="Q298" s="52">
        <f>IFERROR(_xll.qlIndexFixing(ONIndex1Y,I298,TRUE,_xll.ohTrigger(RecalcTrigger,Trigger1Y)),NA())</f>
        <v>1.2555153158642085E-2</v>
      </c>
    </row>
    <row r="299" spans="2:17" x14ac:dyDescent="0.2">
      <c r="B299" s="46" t="s">
        <v>20</v>
      </c>
      <c r="D299" s="49">
        <f>_xll.qlCalendarAdvance(LocalCalendar,$D298,B299,"f",FALSE)</f>
        <v>42788</v>
      </c>
      <c r="E299" s="49">
        <f>_xll.qlInterestRateIndexValueDate(IndexON,D299)</f>
        <v>42788</v>
      </c>
      <c r="F299" s="52">
        <f>IFERROR(_xll.qlIndexFixing(IndexON,D299,TRUE,_xll.ohTrigger(RecalcTrigger,TriggerON)),NA())</f>
        <v>9.2128703160732073E-3</v>
      </c>
      <c r="H299" s="49">
        <f>_xll.qlCalendarAdvance(IborCalendar,$H298,B299,"f",FALSE)</f>
        <v>42783</v>
      </c>
      <c r="I299" s="49">
        <f>_xll.qlInterestRateIndexValueDate(Index1M,$H299)</f>
        <v>42787</v>
      </c>
      <c r="J299" s="52">
        <f>IFERROR(_xll.qlIndexFixing(Index1M,$H299,TRUE,_xll.ohTrigger(RecalcTrigger,Trigger1M)),NA())</f>
        <v>1.0637766912198516E-2</v>
      </c>
      <c r="K299" s="52">
        <f>IFERROR(_xll.qlIndexFixing(ONIndex1M,I299,TRUE,_xll.ohTrigger(RecalcTrigger,Trigger1M)),NA())</f>
        <v>1.0419957583414075E-2</v>
      </c>
      <c r="L299" s="52">
        <f>IFERROR(_xll.qlIndexFixing(Index3M,H299,TRUE,_xll.ohTrigger(RecalcTrigger,Trigger3M)),NA())</f>
        <v>1.2697140364629433E-2</v>
      </c>
      <c r="M299" s="52">
        <f>IFERROR(_xll.qlIndexFixing(ONIndex3M,I299,TRUE,_xll.ohTrigger(RecalcTrigger,Trigger3M)),NA())</f>
        <v>1.1928576943889269E-2</v>
      </c>
      <c r="N299" s="52">
        <f>IFERROR(_xll.qlIndexFixing(Index6M,$H299,TRUE,_xll.ohTrigger(RecalcTrigger,Trigger6M)),NA())</f>
        <v>1.4763663790527782E-2</v>
      </c>
      <c r="O299" s="52">
        <f>IFERROR(_xll.qlIndexFixing(ONIndex6M,I299,TRUE,_xll.ohTrigger(RecalcTrigger,Trigger6M)),NA())</f>
        <v>1.2504408972748848E-2</v>
      </c>
      <c r="P299" s="52">
        <f>IFERROR(_xll.qlIndexFixing(Index1Y,$H299,TRUE,_xll.ohTrigger(RecalcTrigger,Trigger1Y)),NA())</f>
        <v>1.8859144040497856E-2</v>
      </c>
      <c r="Q299" s="52">
        <f>IFERROR(_xll.qlIndexFixing(ONIndex1Y,I299,TRUE,_xll.ohTrigger(RecalcTrigger,Trigger1Y)),NA())</f>
        <v>1.2555153158642085E-2</v>
      </c>
    </row>
    <row r="300" spans="2:17" x14ac:dyDescent="0.2">
      <c r="B300" s="46" t="s">
        <v>20</v>
      </c>
      <c r="D300" s="49">
        <f>_xll.qlCalendarAdvance(LocalCalendar,$D299,B300,"f",FALSE)</f>
        <v>42789</v>
      </c>
      <c r="E300" s="49">
        <f>_xll.qlInterestRateIndexValueDate(IndexON,D300)</f>
        <v>42789</v>
      </c>
      <c r="F300" s="52">
        <f>IFERROR(_xll.qlIndexFixing(IndexON,D300,TRUE,_xll.ohTrigger(RecalcTrigger,TriggerON)),NA())</f>
        <v>9.2278861038064264E-3</v>
      </c>
      <c r="H300" s="49">
        <f>_xll.qlCalendarAdvance(IborCalendar,$H299,B300,"f",FALSE)</f>
        <v>42786</v>
      </c>
      <c r="I300" s="49">
        <f>_xll.qlInterestRateIndexValueDate(Index1M,$H300)</f>
        <v>42788</v>
      </c>
      <c r="J300" s="52">
        <f>IFERROR(_xll.qlIndexFixing(Index1M,$H300,TRUE,_xll.ohTrigger(RecalcTrigger,Trigger1M)),NA())</f>
        <v>1.0653541654051286E-2</v>
      </c>
      <c r="K300" s="52">
        <f>IFERROR(_xll.qlIndexFixing(ONIndex1M,I300,TRUE,_xll.ohTrigger(RecalcTrigger,Trigger1M)),NA())</f>
        <v>1.0435880902477379E-2</v>
      </c>
      <c r="L300" s="52">
        <f>IFERROR(_xll.qlIndexFixing(Index3M,H300,TRUE,_xll.ohTrigger(RecalcTrigger,Trigger3M)),NA())</f>
        <v>1.2705354917560282E-2</v>
      </c>
      <c r="M300" s="52">
        <f>IFERROR(_xll.qlIndexFixing(ONIndex3M,I300,TRUE,_xll.ohTrigger(RecalcTrigger,Trigger3M)),NA())</f>
        <v>1.1945990166912779E-2</v>
      </c>
      <c r="N300" s="52">
        <f>IFERROR(_xll.qlIndexFixing(Index6M,$H300,TRUE,_xll.ohTrigger(RecalcTrigger,Trigger6M)),NA())</f>
        <v>1.4782937799912532E-2</v>
      </c>
      <c r="O300" s="52">
        <f>IFERROR(_xll.qlIndexFixing(ONIndex6M,I300,TRUE,_xll.ohTrigger(RecalcTrigger,Trigger6M)),NA())</f>
        <v>1.256846793959987E-2</v>
      </c>
      <c r="P300" s="52">
        <f>IFERROR(_xll.qlIndexFixing(Index1Y,$H300,TRUE,_xll.ohTrigger(RecalcTrigger,Trigger1Y)),NA())</f>
        <v>1.8884737852618457E-2</v>
      </c>
      <c r="Q300" s="52">
        <f>IFERROR(_xll.qlIndexFixing(ONIndex1Y,I300,TRUE,_xll.ohTrigger(RecalcTrigger,Trigger1Y)),NA())</f>
        <v>1.2613780283956544E-2</v>
      </c>
    </row>
    <row r="301" spans="2:17" x14ac:dyDescent="0.2">
      <c r="B301" s="46" t="s">
        <v>20</v>
      </c>
      <c r="D301" s="49">
        <f>_xll.qlCalendarAdvance(LocalCalendar,$D300,B301,"f",FALSE)</f>
        <v>42790</v>
      </c>
      <c r="E301" s="49">
        <f>_xll.qlInterestRateIndexValueDate(IndexON,D301)</f>
        <v>42790</v>
      </c>
      <c r="F301" s="52">
        <f>IFERROR(_xll.qlIndexFixing(IndexON,D301,TRUE,_xll.ohTrigger(RecalcTrigger,TriggerON)),NA())</f>
        <v>9.2583044253213842E-3</v>
      </c>
      <c r="H301" s="49">
        <f>_xll.qlCalendarAdvance(IborCalendar,$H300,B301,"f",FALSE)</f>
        <v>42787</v>
      </c>
      <c r="I301" s="49">
        <f>_xll.qlInterestRateIndexValueDate(Index1M,$H301)</f>
        <v>42789</v>
      </c>
      <c r="J301" s="52">
        <f>IFERROR(_xll.qlIndexFixing(Index1M,$H301,TRUE,_xll.ohTrigger(RecalcTrigger,Trigger1M)),NA())</f>
        <v>1.0669304467071847E-2</v>
      </c>
      <c r="K301" s="52">
        <f>IFERROR(_xll.qlIndexFixing(ONIndex1M,I301,TRUE,_xll.ohTrigger(RecalcTrigger,Trigger1M)),NA())</f>
        <v>1.0451792283570072E-2</v>
      </c>
      <c r="L301" s="52">
        <f>IFERROR(_xll.qlIndexFixing(Index3M,H301,TRUE,_xll.ohTrigger(RecalcTrigger,Trigger3M)),NA())</f>
        <v>1.2721767639570518E-2</v>
      </c>
      <c r="M301" s="52">
        <f>IFERROR(_xll.qlIndexFixing(ONIndex3M,I301,TRUE,_xll.ohTrigger(RecalcTrigger,Trigger3M)),NA())</f>
        <v>1.1963390731821733E-2</v>
      </c>
      <c r="N301" s="52">
        <f>IFERROR(_xll.qlIndexFixing(Index6M,$H301,TRUE,_xll.ohTrigger(RecalcTrigger,Trigger6M)),NA())</f>
        <v>1.4801967689383605E-2</v>
      </c>
      <c r="O301" s="52">
        <f>IFERROR(_xll.qlIndexFixing(ONIndex6M,I301,TRUE,_xll.ohTrigger(RecalcTrigger,Trigger6M)),NA())</f>
        <v>1.2631994444296524E-2</v>
      </c>
      <c r="P301" s="52">
        <f>IFERROR(_xll.qlIndexFixing(Index1Y,$H301,TRUE,_xll.ohTrigger(RecalcTrigger,Trigger1Y)),NA())</f>
        <v>1.8910119266715063E-2</v>
      </c>
      <c r="Q301" s="52">
        <f>IFERROR(_xll.qlIndexFixing(ONIndex1Y,I301,TRUE,_xll.ohTrigger(RecalcTrigger,Trigger1Y)),NA())</f>
        <v>1.2673478573468344E-2</v>
      </c>
    </row>
    <row r="302" spans="2:17" x14ac:dyDescent="0.2">
      <c r="B302" s="46" t="s">
        <v>20</v>
      </c>
      <c r="D302" s="49">
        <f>_xll.qlCalendarAdvance(LocalCalendar,$D301,B302,"f",FALSE)</f>
        <v>42793</v>
      </c>
      <c r="E302" s="49">
        <f>_xll.qlInterestRateIndexValueDate(IndexON,D302)</f>
        <v>42793</v>
      </c>
      <c r="F302" s="52">
        <f>IFERROR(_xll.qlIndexFixing(IndexON,D302,TRUE,_xll.ohTrigger(RecalcTrigger,TriggerON)),NA())</f>
        <v>9.2883952222422295E-3</v>
      </c>
      <c r="H302" s="49">
        <f>_xll.qlCalendarAdvance(IborCalendar,$H301,B302,"f",FALSE)</f>
        <v>42788</v>
      </c>
      <c r="I302" s="49">
        <f>_xll.qlInterestRateIndexValueDate(Index1M,$H302)</f>
        <v>42790</v>
      </c>
      <c r="J302" s="52">
        <f>IFERROR(_xll.qlIndexFixing(Index1M,$H302,TRUE,_xll.ohTrigger(RecalcTrigger,Trigger1M)),NA())</f>
        <v>1.0685055351220234E-2</v>
      </c>
      <c r="K302" s="52">
        <f>IFERROR(_xll.qlIndexFixing(ONIndex1M,I302,TRUE,_xll.ohTrigger(RecalcTrigger,Trigger1M)),NA())</f>
        <v>1.048388054809557E-2</v>
      </c>
      <c r="L302" s="52">
        <f>IFERROR(_xll.qlIndexFixing(Index3M,H302,TRUE,_xll.ohTrigger(RecalcTrigger,Trigger3M)),NA())</f>
        <v>1.2738152142778179E-2</v>
      </c>
      <c r="M302" s="52">
        <f>IFERROR(_xll.qlIndexFixing(ONIndex3M,I302,TRUE,_xll.ohTrigger(RecalcTrigger,Trigger3M)),NA())</f>
        <v>1.1998549548826176E-2</v>
      </c>
      <c r="N302" s="52">
        <f>IFERROR(_xll.qlIndexFixing(Index6M,$H302,TRUE,_xll.ohTrigger(RecalcTrigger,Trigger6M)),NA())</f>
        <v>1.4820755802392402E-2</v>
      </c>
      <c r="O302" s="52">
        <f>IFERROR(_xll.qlIndexFixing(ONIndex6M,I302,TRUE,_xll.ohTrigger(RecalcTrigger,Trigger6M)),NA())</f>
        <v>1.2757724658056802E-2</v>
      </c>
      <c r="P302" s="52">
        <f>IFERROR(_xll.qlIndexFixing(Index1Y,$H302,TRUE,_xll.ohTrigger(RecalcTrigger,Trigger1Y)),NA())</f>
        <v>1.8952407097790135E-2</v>
      </c>
      <c r="Q302" s="52">
        <f>IFERROR(_xll.qlIndexFixing(ONIndex1Y,I302,TRUE,_xll.ohTrigger(RecalcTrigger,Trigger1Y)),NA())</f>
        <v>1.2796900562523916E-2</v>
      </c>
    </row>
    <row r="303" spans="2:17" x14ac:dyDescent="0.2">
      <c r="B303" s="46" t="s">
        <v>20</v>
      </c>
      <c r="D303" s="49">
        <f>_xll.qlCalendarAdvance(LocalCalendar,$D302,B303,"f",FALSE)</f>
        <v>42794</v>
      </c>
      <c r="E303" s="49">
        <f>_xll.qlInterestRateIndexValueDate(IndexON,D303)</f>
        <v>42794</v>
      </c>
      <c r="F303" s="52">
        <f>IFERROR(_xll.qlIndexFixing(IndexON,D303,TRUE,_xll.ohTrigger(RecalcTrigger,TriggerON)),NA())</f>
        <v>9.3036339936869439E-3</v>
      </c>
      <c r="H303" s="49">
        <f>_xll.qlCalendarAdvance(IborCalendar,$H302,B303,"f",FALSE)</f>
        <v>42789</v>
      </c>
      <c r="I303" s="49">
        <f>_xll.qlInterestRateIndexValueDate(Index1M,$H303)</f>
        <v>42793</v>
      </c>
      <c r="J303" s="52">
        <f>IFERROR(_xll.qlIndexFixing(Index1M,$H303,TRUE,_xll.ohTrigger(RecalcTrigger,Trigger1M)),NA())</f>
        <v>1.073223642999269E-2</v>
      </c>
      <c r="K303" s="52">
        <f>IFERROR(_xll.qlIndexFixing(ONIndex1M,I303,TRUE,_xll.ohTrigger(RecalcTrigger,Trigger1M)),NA())</f>
        <v>1.0515318428794274E-2</v>
      </c>
      <c r="L303" s="52">
        <f>IFERROR(_xll.qlIndexFixing(Index3M,H303,TRUE,_xll.ohTrigger(RecalcTrigger,Trigger3M)),NA())</f>
        <v>1.2811493684236981E-2</v>
      </c>
      <c r="M303" s="52">
        <f>IFERROR(_xll.qlIndexFixing(ONIndex3M,I303,TRUE,_xll.ohTrigger(RecalcTrigger,Trigger3M)),NA())</f>
        <v>1.2032866410631726E-2</v>
      </c>
      <c r="N303" s="52">
        <f>IFERROR(_xll.qlIndexFixing(Index6M,$H303,TRUE,_xll.ohTrigger(RecalcTrigger,Trigger6M)),NA())</f>
        <v>1.4890354865012029E-2</v>
      </c>
      <c r="O303" s="52">
        <f>IFERROR(_xll.qlIndexFixing(ONIndex6M,I303,TRUE,_xll.ohTrigger(RecalcTrigger,Trigger6M)),NA())</f>
        <v>1.2880775836103808E-2</v>
      </c>
      <c r="P303" s="52">
        <f>IFERROR(_xll.qlIndexFixing(Index1Y,$H303,TRUE,_xll.ohTrigger(RecalcTrigger,Trigger1Y)),NA())</f>
        <v>1.9009466988458339E-2</v>
      </c>
      <c r="Q303" s="52">
        <f>IFERROR(_xll.qlIndexFixing(ONIndex1Y,I303,TRUE,_xll.ohTrigger(RecalcTrigger,Trigger1Y)),NA())</f>
        <v>1.2922983383880648E-2</v>
      </c>
    </row>
    <row r="304" spans="2:17" x14ac:dyDescent="0.2">
      <c r="B304" s="46" t="s">
        <v>20</v>
      </c>
      <c r="D304" s="49">
        <f>_xll.qlCalendarAdvance(LocalCalendar,$D303,B304,"f",FALSE)</f>
        <v>42795</v>
      </c>
      <c r="E304" s="49">
        <f>_xll.qlInterestRateIndexValueDate(IndexON,D304)</f>
        <v>42795</v>
      </c>
      <c r="F304" s="52">
        <f>IFERROR(_xll.qlIndexFixing(IndexON,D304,TRUE,_xll.ohTrigger(RecalcTrigger,TriggerON)),NA())</f>
        <v>9.3189173617780341E-3</v>
      </c>
      <c r="H304" s="49">
        <f>_xll.qlCalendarAdvance(IborCalendar,$H303,B304,"f",FALSE)</f>
        <v>42790</v>
      </c>
      <c r="I304" s="49">
        <f>_xll.qlInterestRateIndexValueDate(Index1M,$H304)</f>
        <v>42794</v>
      </c>
      <c r="J304" s="52">
        <f>IFERROR(_xll.qlIndexFixing(Index1M,$H304,TRUE,_xll.ohTrigger(RecalcTrigger,Trigger1M)),NA())</f>
        <v>1.077186717252192E-2</v>
      </c>
      <c r="K304" s="52">
        <f>IFERROR(_xll.qlIndexFixing(ONIndex1M,I304,TRUE,_xll.ohTrigger(RecalcTrigger,Trigger1M)),NA())</f>
        <v>1.0531170120433586E-2</v>
      </c>
      <c r="L304" s="52">
        <f>IFERROR(_xll.qlIndexFixing(Index3M,H304,TRUE,_xll.ohTrigger(RecalcTrigger,Trigger3M)),NA())</f>
        <v>1.2827714446653713E-2</v>
      </c>
      <c r="M304" s="52">
        <f>IFERROR(_xll.qlIndexFixing(ONIndex3M,I304,TRUE,_xll.ohTrigger(RecalcTrigger,Trigger3M)),NA())</f>
        <v>1.2050203685047833E-2</v>
      </c>
      <c r="N304" s="52">
        <f>IFERROR(_xll.qlIndexFixing(Index6M,$H304,TRUE,_xll.ohTrigger(RecalcTrigger,Trigger6M)),NA())</f>
        <v>1.4915606279930398E-2</v>
      </c>
      <c r="O304" s="52">
        <f>IFERROR(_xll.qlIndexFixing(ONIndex6M,I304,TRUE,_xll.ohTrigger(RecalcTrigger,Trigger6M)),NA())</f>
        <v>1.2941640025871948E-2</v>
      </c>
      <c r="P304" s="52">
        <f>IFERROR(_xll.qlIndexFixing(Index1Y,$H304,TRUE,_xll.ohTrigger(RecalcTrigger,Trigger1Y)),NA())</f>
        <v>1.903374594554225E-2</v>
      </c>
      <c r="Q304" s="52">
        <f>IFERROR(_xll.qlIndexFixing(ONIndex1Y,I304,TRUE,_xll.ohTrigger(RecalcTrigger,Trigger1Y)),NA())</f>
        <v>1.2988037502452698E-2</v>
      </c>
    </row>
    <row r="305" spans="2:17" x14ac:dyDescent="0.2">
      <c r="B305" s="46" t="s">
        <v>20</v>
      </c>
      <c r="D305" s="49">
        <f>_xll.qlCalendarAdvance(LocalCalendar,$D304,B305,"f",FALSE)</f>
        <v>42796</v>
      </c>
      <c r="E305" s="49">
        <f>_xll.qlInterestRateIndexValueDate(IndexON,D305)</f>
        <v>42796</v>
      </c>
      <c r="F305" s="52">
        <f>IFERROR(_xll.qlIndexFixing(IndexON,D305,TRUE,_xll.ohTrigger(RecalcTrigger,TriggerON)),NA())</f>
        <v>9.3342453267553083E-3</v>
      </c>
      <c r="H305" s="49">
        <f>_xll.qlCalendarAdvance(IborCalendar,$H304,B305,"f",FALSE)</f>
        <v>42793</v>
      </c>
      <c r="I305" s="49">
        <f>_xll.qlInterestRateIndexValueDate(Index1M,$H305)</f>
        <v>42795</v>
      </c>
      <c r="J305" s="52">
        <f>IFERROR(_xll.qlIndexFixing(Index1M,$H305,TRUE,_xll.ohTrigger(RecalcTrigger,Trigger1M)),NA())</f>
        <v>1.0803465114150061E-2</v>
      </c>
      <c r="K305" s="52">
        <f>IFERROR(_xll.qlIndexFixing(ONIndex1M,I305,TRUE,_xll.ohTrigger(RecalcTrigger,Trigger1M)),NA())</f>
        <v>1.0547009874022351E-2</v>
      </c>
      <c r="L305" s="52">
        <f>IFERROR(_xll.qlIndexFixing(Index3M,H305,TRUE,_xll.ohTrigger(RecalcTrigger,Trigger3M)),NA())</f>
        <v>1.2843905580487378E-2</v>
      </c>
      <c r="M305" s="52">
        <f>IFERROR(_xll.qlIndexFixing(ONIndex3M,I305,TRUE,_xll.ohTrigger(RecalcTrigger,Trigger3M)),NA())</f>
        <v>1.206752830142932E-2</v>
      </c>
      <c r="N305" s="52">
        <f>IFERROR(_xll.qlIndexFixing(Index6M,$H305,TRUE,_xll.ohTrigger(RecalcTrigger,Trigger6M)),NA())</f>
        <v>1.4933252597484542E-2</v>
      </c>
      <c r="O305" s="52">
        <f>IFERROR(_xll.qlIndexFixing(ONIndex6M,I305,TRUE,_xll.ohTrigger(RecalcTrigger,Trigger6M)),NA())</f>
        <v>1.3001971751886998E-2</v>
      </c>
      <c r="P305" s="52">
        <f>IFERROR(_xll.qlIndexFixing(Index1Y,$H305,TRUE,_xll.ohTrigger(RecalcTrigger,Trigger1Y)),NA())</f>
        <v>1.9057796317005816E-2</v>
      </c>
      <c r="Q305" s="52">
        <f>IFERROR(_xll.qlIndexFixing(ONIndex1Y,I305,TRUE,_xll.ohTrigger(RecalcTrigger,Trigger1Y)),NA())</f>
        <v>1.3054162788499468E-2</v>
      </c>
    </row>
    <row r="306" spans="2:17" x14ac:dyDescent="0.2">
      <c r="B306" s="46" t="s">
        <v>20</v>
      </c>
      <c r="D306" s="49">
        <f>_xll.qlCalendarAdvance(LocalCalendar,$D305,B306,"f",FALSE)</f>
        <v>42797</v>
      </c>
      <c r="E306" s="49">
        <f>_xll.qlInterestRateIndexValueDate(IndexON,D306)</f>
        <v>42797</v>
      </c>
      <c r="F306" s="52">
        <f>IFERROR(_xll.qlIndexFixing(IndexON,D306,TRUE,_xll.ohTrigger(RecalcTrigger,TriggerON)),NA())</f>
        <v>9.365293536891528E-3</v>
      </c>
      <c r="H306" s="49">
        <f>_xll.qlCalendarAdvance(IborCalendar,$H305,B306,"f",FALSE)</f>
        <v>42794</v>
      </c>
      <c r="I306" s="49">
        <f>_xll.qlInterestRateIndexValueDate(Index1M,$H306)</f>
        <v>42796</v>
      </c>
      <c r="J306" s="52">
        <f>IFERROR(_xll.qlIndexFixing(Index1M,$H306,TRUE,_xll.ohTrigger(RecalcTrigger,Trigger1M)),NA())</f>
        <v>1.0811162603072688E-2</v>
      </c>
      <c r="K306" s="52">
        <f>IFERROR(_xll.qlIndexFixing(ONIndex1M,I306,TRUE,_xll.ohTrigger(RecalcTrigger,Trigger1M)),NA())</f>
        <v>1.0562837689720439E-2</v>
      </c>
      <c r="L306" s="52">
        <f>IFERROR(_xll.qlIndexFixing(Index3M,H306,TRUE,_xll.ohTrigger(RecalcTrigger,Trigger3M)),NA())</f>
        <v>1.2860066845996707E-2</v>
      </c>
      <c r="M306" s="52">
        <f>IFERROR(_xll.qlIndexFixing(ONIndex3M,I306,TRUE,_xll.ohTrigger(RecalcTrigger,Trigger3M)),NA())</f>
        <v>1.2084840259776186E-2</v>
      </c>
      <c r="N306" s="52">
        <f>IFERROR(_xll.qlIndexFixing(Index6M,$H306,TRUE,_xll.ohTrigger(RecalcTrigger,Trigger6M)),NA())</f>
        <v>1.4973051955846578E-2</v>
      </c>
      <c r="O306" s="52">
        <f>IFERROR(_xll.qlIndexFixing(ONIndex6M,I306,TRUE,_xll.ohTrigger(RecalcTrigger,Trigger6M)),NA())</f>
        <v>1.3061771013829215E-2</v>
      </c>
      <c r="P306" s="52">
        <f>IFERROR(_xll.qlIndexFixing(Index1Y,$H306,TRUE,_xll.ohTrigger(RecalcTrigger,Trigger1Y)),NA())</f>
        <v>1.9081615404524615E-2</v>
      </c>
      <c r="Q306" s="52">
        <f>IFERROR(_xll.qlIndexFixing(ONIndex1Y,I306,TRUE,_xll.ohTrigger(RecalcTrigger,Trigger1Y)),NA())</f>
        <v>1.3121359242660446E-2</v>
      </c>
    </row>
    <row r="307" spans="2:17" x14ac:dyDescent="0.2">
      <c r="B307" s="46" t="s">
        <v>20</v>
      </c>
      <c r="D307" s="49">
        <f>_xll.qlCalendarAdvance(LocalCalendar,$D306,B307,"f",FALSE)</f>
        <v>42800</v>
      </c>
      <c r="E307" s="49">
        <f>_xll.qlInterestRateIndexValueDate(IndexON,D307)</f>
        <v>42800</v>
      </c>
      <c r="F307" s="52">
        <f>IFERROR(_xll.qlIndexFixing(IndexON,D307,TRUE,_xll.ohTrigger(RecalcTrigger,TriggerON)),NA())</f>
        <v>9.3960031537676514E-3</v>
      </c>
      <c r="H307" s="49">
        <f>_xll.qlCalendarAdvance(IborCalendar,$H306,B307,"f",FALSE)</f>
        <v>42795</v>
      </c>
      <c r="I307" s="49">
        <f>_xll.qlInterestRateIndexValueDate(Index1M,$H307)</f>
        <v>42797</v>
      </c>
      <c r="J307" s="52">
        <f>IFERROR(_xll.qlIndexFixing(Index1M,$H307,TRUE,_xll.ohTrigger(RecalcTrigger,Trigger1M)),NA())</f>
        <v>1.0818855645771048E-2</v>
      </c>
      <c r="K307" s="52">
        <f>IFERROR(_xll.qlIndexFixing(ONIndex1M,I307,TRUE,_xll.ohTrigger(RecalcTrigger,Trigger1M)),NA())</f>
        <v>1.0594765315543597E-2</v>
      </c>
      <c r="L307" s="52">
        <f>IFERROR(_xll.qlIndexFixing(Index3M,H307,TRUE,_xll.ohTrigger(RecalcTrigger,Trigger3M)),NA())</f>
        <v>1.2892253489228754E-2</v>
      </c>
      <c r="M307" s="52">
        <f>IFERROR(_xll.qlIndexFixing(ONIndex3M,I307,TRUE,_xll.ohTrigger(RecalcTrigger,Trigger3M)),NA())</f>
        <v>1.2119829988090913E-2</v>
      </c>
      <c r="N307" s="52">
        <f>IFERROR(_xll.qlIndexFixing(Index6M,$H307,TRUE,_xll.ohTrigger(RecalcTrigger,Trigger6M)),NA())</f>
        <v>1.4982784044018182E-2</v>
      </c>
      <c r="O307" s="52">
        <f>IFERROR(_xll.qlIndexFixing(ONIndex6M,I307,TRUE,_xll.ohTrigger(RecalcTrigger,Trigger6M)),NA())</f>
        <v>1.3180077163639226E-2</v>
      </c>
      <c r="P307" s="52">
        <f>IFERROR(_xll.qlIndexFixing(Index1Y,$H307,TRUE,_xll.ohTrigger(RecalcTrigger,Trigger1Y)),NA())</f>
        <v>1.9120757001592634E-2</v>
      </c>
      <c r="Q307" s="52">
        <f>IFERROR(_xll.qlIndexFixing(ONIndex1Y,I307,TRUE,_xll.ohTrigger(RecalcTrigger,Trigger1Y)),NA())</f>
        <v>1.3259811075831962E-2</v>
      </c>
    </row>
    <row r="308" spans="2:17" x14ac:dyDescent="0.2">
      <c r="B308" s="46" t="s">
        <v>20</v>
      </c>
      <c r="D308" s="49">
        <f>_xll.qlCalendarAdvance(LocalCalendar,$D307,B308,"f",FALSE)</f>
        <v>42801</v>
      </c>
      <c r="E308" s="49">
        <f>_xll.qlInterestRateIndexValueDate(IndexON,D308)</f>
        <v>42801</v>
      </c>
      <c r="F308" s="52">
        <f>IFERROR(_xll.qlIndexFixing(IndexON,D308,TRUE,_xll.ohTrigger(RecalcTrigger,TriggerON)),NA())</f>
        <v>9.4115541024564209E-3</v>
      </c>
      <c r="H308" s="49">
        <f>_xll.qlCalendarAdvance(IborCalendar,$H307,B308,"f",FALSE)</f>
        <v>42796</v>
      </c>
      <c r="I308" s="49">
        <f>_xll.qlInterestRateIndexValueDate(Index1M,$H308)</f>
        <v>42800</v>
      </c>
      <c r="J308" s="52">
        <f>IFERROR(_xll.qlIndexFixing(Index1M,$H308,TRUE,_xll.ohTrigger(RecalcTrigger,Trigger1M)),NA())</f>
        <v>1.0865736764095227E-2</v>
      </c>
      <c r="K308" s="52">
        <f>IFERROR(_xll.qlIndexFixing(ONIndex1M,I308,TRUE,_xll.ohTrigger(RecalcTrigger,Trigger1M)),NA())</f>
        <v>1.0626029573446161E-2</v>
      </c>
      <c r="L308" s="52">
        <f>IFERROR(_xll.qlIndexFixing(Index3M,H308,TRUE,_xll.ohTrigger(RecalcTrigger,Trigger3M)),NA())</f>
        <v>1.2924408429828851E-2</v>
      </c>
      <c r="M308" s="52">
        <f>IFERROR(_xll.qlIndexFixing(ONIndex3M,I308,TRUE,_xll.ohTrigger(RecalcTrigger,Trigger3M)),NA())</f>
        <v>1.2153961512018086E-2</v>
      </c>
      <c r="N308" s="52">
        <f>IFERROR(_xll.qlIndexFixing(Index6M,$H308,TRUE,_xll.ohTrigger(RecalcTrigger,Trigger6M)),NA())</f>
        <v>1.5018142807000309E-2</v>
      </c>
      <c r="O308" s="52">
        <f>IFERROR(_xll.qlIndexFixing(ONIndex6M,I308,TRUE,_xll.ohTrigger(RecalcTrigger,Trigger6M)),NA())</f>
        <v>1.3295643415593972E-2</v>
      </c>
      <c r="P308" s="52">
        <f>IFERROR(_xll.qlIndexFixing(Index1Y,$H308,TRUE,_xll.ohTrigger(RecalcTrigger,Trigger1Y)),NA())</f>
        <v>1.9174524945442823E-2</v>
      </c>
      <c r="Q308" s="52">
        <f>IFERROR(_xll.qlIndexFixing(ONIndex1Y,I308,TRUE,_xll.ohTrigger(RecalcTrigger,Trigger1Y)),NA())</f>
        <v>1.3400856752276979E-2</v>
      </c>
    </row>
    <row r="309" spans="2:17" x14ac:dyDescent="0.2">
      <c r="B309" s="46" t="s">
        <v>20</v>
      </c>
      <c r="D309" s="49">
        <f>_xll.qlCalendarAdvance(LocalCalendar,$D308,B309,"f",FALSE)</f>
        <v>42802</v>
      </c>
      <c r="E309" s="49">
        <f>_xll.qlInterestRateIndexValueDate(IndexON,D309)</f>
        <v>42802</v>
      </c>
      <c r="F309" s="52">
        <f>IFERROR(_xll.qlIndexFixing(IndexON,D309,TRUE,_xll.ohTrigger(RecalcTrigger,TriggerON)),NA())</f>
        <v>9.4271496478715022E-3</v>
      </c>
      <c r="H309" s="49">
        <f>_xll.qlCalendarAdvance(IborCalendar,$H308,B309,"f",FALSE)</f>
        <v>42797</v>
      </c>
      <c r="I309" s="49">
        <f>_xll.qlInterestRateIndexValueDate(Index1M,$H309)</f>
        <v>42801</v>
      </c>
      <c r="J309" s="52">
        <f>IFERROR(_xll.qlIndexFixing(Index1M,$H309,TRUE,_xll.ohTrigger(RecalcTrigger,Trigger1M)),NA())</f>
        <v>1.0881339946663154E-2</v>
      </c>
      <c r="K309" s="52">
        <f>IFERROR(_xll.qlIndexFixing(ONIndex1M,I309,TRUE,_xll.ohTrigger(RecalcTrigger,Trigger1M)),NA())</f>
        <v>1.0641797699610933E-2</v>
      </c>
      <c r="L309" s="52">
        <f>IFERROR(_xll.qlIndexFixing(Index3M,H309,TRUE,_xll.ohTrigger(RecalcTrigger,Trigger3M)),NA())</f>
        <v>1.2940416757468855E-2</v>
      </c>
      <c r="M309" s="52">
        <f>IFERROR(_xll.qlIndexFixing(ONIndex3M,I309,TRUE,_xll.ohTrigger(RecalcTrigger,Trigger3M)),NA())</f>
        <v>1.2171210179792169E-2</v>
      </c>
      <c r="N309" s="52">
        <f>IFERROR(_xll.qlIndexFixing(Index6M,$H309,TRUE,_xll.ohTrigger(RecalcTrigger,Trigger6M)),NA())</f>
        <v>1.5034468721299023E-2</v>
      </c>
      <c r="O309" s="52">
        <f>IFERROR(_xll.qlIndexFixing(ONIndex6M,I309,TRUE,_xll.ohTrigger(RecalcTrigger,Trigger6M)),NA())</f>
        <v>1.3352780353335092E-2</v>
      </c>
      <c r="P309" s="52">
        <f>IFERROR(_xll.qlIndexFixing(Index1Y,$H309,TRUE,_xll.ohTrigger(RecalcTrigger,Trigger1Y)),NA())</f>
        <v>1.9197147135238773E-2</v>
      </c>
      <c r="Q309" s="52">
        <f>IFERROR(_xll.qlIndexFixing(ONIndex1Y,I309,TRUE,_xll.ohTrigger(RecalcTrigger,Trigger1Y)),NA())</f>
        <v>1.347340905612171E-2</v>
      </c>
    </row>
    <row r="310" spans="2:17" x14ac:dyDescent="0.2">
      <c r="B310" s="46" t="s">
        <v>20</v>
      </c>
      <c r="D310" s="49">
        <f>_xll.qlCalendarAdvance(LocalCalendar,$D309,B310,"f",FALSE)</f>
        <v>42803</v>
      </c>
      <c r="E310" s="49">
        <f>_xll.qlInterestRateIndexValueDate(IndexON,D310)</f>
        <v>42803</v>
      </c>
      <c r="F310" s="52">
        <f>IFERROR(_xll.qlIndexFixing(IndexON,D310,TRUE,_xll.ohTrigger(RecalcTrigger,TriggerON)),NA())</f>
        <v>9.4427897901727675E-3</v>
      </c>
      <c r="H310" s="49">
        <f>_xll.qlCalendarAdvance(IborCalendar,$H309,B310,"f",FALSE)</f>
        <v>42800</v>
      </c>
      <c r="I310" s="49">
        <f>_xll.qlInterestRateIndexValueDate(Index1M,$H310)</f>
        <v>42802</v>
      </c>
      <c r="J310" s="52">
        <f>IFERROR(_xll.qlIndexFixing(Index1M,$H310,TRUE,_xll.ohTrigger(RecalcTrigger,Trigger1M)),NA())</f>
        <v>1.0912777480688005E-2</v>
      </c>
      <c r="K310" s="52">
        <f>IFERROR(_xll.qlIndexFixing(ONIndex1M,I310,TRUE,_xll.ohTrigger(RecalcTrigger,Trigger1M)),NA())</f>
        <v>1.0657553887805093E-2</v>
      </c>
      <c r="L310" s="52">
        <f>IFERROR(_xll.qlIndexFixing(Index3M,H310,TRUE,_xll.ohTrigger(RecalcTrigger,Trigger3M)),NA())</f>
        <v>1.2956393778263917E-2</v>
      </c>
      <c r="M310" s="52">
        <f>IFERROR(_xll.qlIndexFixing(ONIndex3M,I310,TRUE,_xll.ohTrigger(RecalcTrigger,Trigger3M)),NA())</f>
        <v>1.2188446189531632E-2</v>
      </c>
      <c r="N310" s="52">
        <f>IFERROR(_xll.qlIndexFixing(Index6M,$H310,TRUE,_xll.ohTrigger(RecalcTrigger,Trigger6M)),NA())</f>
        <v>1.5050582643115474E-2</v>
      </c>
      <c r="O310" s="52">
        <f>IFERROR(_xll.qlIndexFixing(ONIndex6M,I310,TRUE,_xll.ohTrigger(RecalcTrigger,Trigger6M)),NA())</f>
        <v>1.3409384825324722E-2</v>
      </c>
      <c r="P310" s="52">
        <f>IFERROR(_xll.qlIndexFixing(Index1Y,$H310,TRUE,_xll.ohTrigger(RecalcTrigger,Trigger1Y)),NA())</f>
        <v>1.9219521849352474E-2</v>
      </c>
      <c r="Q310" s="52">
        <f>IFERROR(_xll.qlIndexFixing(ONIndex1Y,I310,TRUE,_xll.ohTrigger(RecalcTrigger,Trigger1Y)),NA())</f>
        <v>1.3547032531837644E-2</v>
      </c>
    </row>
    <row r="311" spans="2:17" x14ac:dyDescent="0.2">
      <c r="B311" s="46" t="s">
        <v>20</v>
      </c>
      <c r="D311" s="49">
        <f>_xll.qlCalendarAdvance(LocalCalendar,$D310,B311,"f",FALSE)</f>
        <v>42804</v>
      </c>
      <c r="E311" s="49">
        <f>_xll.qlInterestRateIndexValueDate(IndexON,D311)</f>
        <v>42804</v>
      </c>
      <c r="F311" s="52">
        <f>IFERROR(_xll.qlIndexFixing(IndexON,D311,TRUE,_xll.ohTrigger(RecalcTrigger,TriggerON)),NA())</f>
        <v>9.4744680681202453E-3</v>
      </c>
      <c r="H311" s="49">
        <f>_xll.qlCalendarAdvance(IborCalendar,$H310,B311,"f",FALSE)</f>
        <v>42801</v>
      </c>
      <c r="I311" s="49">
        <f>_xll.qlInterestRateIndexValueDate(Index1M,$H311)</f>
        <v>42803</v>
      </c>
      <c r="J311" s="52">
        <f>IFERROR(_xll.qlIndexFixing(Index1M,$H311,TRUE,_xll.ohTrigger(RecalcTrigger,Trigger1M)),NA())</f>
        <v>1.0920429926104813E-2</v>
      </c>
      <c r="K311" s="52">
        <f>IFERROR(_xll.qlIndexFixing(ONIndex1M,I311,TRUE,_xll.ohTrigger(RecalcTrigger,Trigger1M)),NA())</f>
        <v>1.0673298138108578E-2</v>
      </c>
      <c r="L311" s="52">
        <f>IFERROR(_xll.qlIndexFixing(Index3M,H311,TRUE,_xll.ohTrigger(RecalcTrigger,Trigger3M)),NA())</f>
        <v>1.2972339252448437E-2</v>
      </c>
      <c r="M311" s="52">
        <f>IFERROR(_xll.qlIndexFixing(ONIndex3M,I311,TRUE,_xll.ohTrigger(RecalcTrigger,Trigger3M)),NA())</f>
        <v>1.2205669541076603E-2</v>
      </c>
      <c r="N311" s="52">
        <f>IFERROR(_xll.qlIndexFixing(Index6M,$H311,TRUE,_xll.ohTrigger(RecalcTrigger,Trigger6M)),NA())</f>
        <v>1.5081545718085858E-2</v>
      </c>
      <c r="O311" s="52">
        <f>IFERROR(_xll.qlIndexFixing(ONIndex6M,I311,TRUE,_xll.ohTrigger(RecalcTrigger,Trigger6M)),NA())</f>
        <v>1.3465456831562861E-2</v>
      </c>
      <c r="P311" s="52">
        <f>IFERROR(_xll.qlIndexFixing(Index1Y,$H311,TRUE,_xll.ohTrigger(RecalcTrigger,Trigger1Y)),NA())</f>
        <v>1.9241646388922957E-2</v>
      </c>
      <c r="Q311" s="52">
        <f>IFERROR(_xll.qlIndexFixing(ONIndex1Y,I311,TRUE,_xll.ohTrigger(RecalcTrigger,Trigger1Y)),NA())</f>
        <v>1.3621727179984333E-2</v>
      </c>
    </row>
    <row r="312" spans="2:17" x14ac:dyDescent="0.2">
      <c r="B312" s="46" t="s">
        <v>20</v>
      </c>
      <c r="D312" s="49">
        <f>_xll.qlCalendarAdvance(LocalCalendar,$D311,B312,"f",FALSE)</f>
        <v>42807</v>
      </c>
      <c r="E312" s="49">
        <f>_xll.qlInterestRateIndexValueDate(IndexON,D312)</f>
        <v>42807</v>
      </c>
      <c r="F312" s="52">
        <f>IFERROR(_xll.qlIndexFixing(IndexON,D312,TRUE,_xll.ohTrigger(RecalcTrigger,TriggerON)),NA())</f>
        <v>9.5057963269606915E-3</v>
      </c>
      <c r="H312" s="49">
        <f>_xll.qlCalendarAdvance(IborCalendar,$H311,B312,"f",FALSE)</f>
        <v>42802</v>
      </c>
      <c r="I312" s="49">
        <f>_xll.qlInterestRateIndexValueDate(Index1M,$H312)</f>
        <v>42804</v>
      </c>
      <c r="J312" s="52">
        <f>IFERROR(_xll.qlIndexFixing(Index1M,$H312,TRUE,_xll.ohTrigger(RecalcTrigger,Trigger1M)),NA())</f>
        <v>1.0928077923060633E-2</v>
      </c>
      <c r="K312" s="52">
        <f>IFERROR(_xll.qlIndexFixing(ONIndex1M,I312,TRUE,_xll.ohTrigger(RecalcTrigger,Trigger1M)),NA())</f>
        <v>1.0705065158482796E-2</v>
      </c>
      <c r="L312" s="52">
        <f>IFERROR(_xll.qlIndexFixing(Index3M,H312,TRUE,_xll.ohTrigger(RecalcTrigger,Trigger3M)),NA())</f>
        <v>1.3004077654990813E-2</v>
      </c>
      <c r="M312" s="52">
        <f>IFERROR(_xll.qlIndexFixing(ONIndex3M,I312,TRUE,_xll.ohTrigger(RecalcTrigger,Trigger3M)),NA())</f>
        <v>1.2240490220083444E-2</v>
      </c>
      <c r="N312" s="52">
        <f>IFERROR(_xll.qlIndexFixing(Index6M,$H312,TRUE,_xll.ohTrigger(RecalcTrigger,Trigger6M)),NA())</f>
        <v>1.5089716917211889E-2</v>
      </c>
      <c r="O312" s="52">
        <f>IFERROR(_xll.qlIndexFixing(ONIndex6M,I312,TRUE,_xll.ohTrigger(RecalcTrigger,Trigger6M)),NA())</f>
        <v>1.3576337912972747E-2</v>
      </c>
      <c r="P312" s="52">
        <f>IFERROR(_xll.qlIndexFixing(Index1Y,$H312,TRUE,_xll.ohTrigger(RecalcTrigger,Trigger1Y)),NA())</f>
        <v>1.9277601301801783E-2</v>
      </c>
      <c r="Q312" s="52">
        <f>IFERROR(_xll.qlIndexFixing(ONIndex1Y,I312,TRUE,_xll.ohTrigger(RecalcTrigger,Trigger1Y)),NA())</f>
        <v>1.3775214116957812E-2</v>
      </c>
    </row>
    <row r="313" spans="2:17" x14ac:dyDescent="0.2">
      <c r="B313" s="46" t="s">
        <v>20</v>
      </c>
      <c r="D313" s="49">
        <f>_xll.qlCalendarAdvance(LocalCalendar,$D312,B313,"f",FALSE)</f>
        <v>42808</v>
      </c>
      <c r="E313" s="49">
        <f>_xll.qlInterestRateIndexValueDate(IndexON,D313)</f>
        <v>42808</v>
      </c>
      <c r="F313" s="52">
        <f>IFERROR(_xll.qlIndexFixing(IndexON,D313,TRUE,_xll.ohTrigger(RecalcTrigger,TriggerON)),NA())</f>
        <v>9.5216594531333243E-3</v>
      </c>
      <c r="H313" s="49">
        <f>_xll.qlCalendarAdvance(IborCalendar,$H312,B313,"f",FALSE)</f>
        <v>42803</v>
      </c>
      <c r="I313" s="49">
        <f>_xll.qlInterestRateIndexValueDate(Index1M,$H313)</f>
        <v>42807</v>
      </c>
      <c r="J313" s="52">
        <f>IFERROR(_xll.qlIndexFixing(Index1M,$H313,TRUE,_xll.ohTrigger(RecalcTrigger,Trigger1M)),NA())</f>
        <v>1.097470854150333E-2</v>
      </c>
      <c r="K313" s="52">
        <f>IFERROR(_xll.qlIndexFixing(ONIndex1M,I313,TRUE,_xll.ohTrigger(RecalcTrigger,Trigger1M)),NA())</f>
        <v>1.0736155759936139E-2</v>
      </c>
      <c r="L313" s="52">
        <f>IFERROR(_xll.qlIndexFixing(Index3M,H313,TRUE,_xll.ohTrigger(RecalcTrigger,Trigger3M)),NA())</f>
        <v>1.3035800887690066E-2</v>
      </c>
      <c r="M313" s="52">
        <f>IFERROR(_xll.qlIndexFixing(ONIndex3M,I313,TRUE,_xll.ohTrigger(RecalcTrigger,Trigger3M)),NA())</f>
        <v>1.2274436366350727E-2</v>
      </c>
      <c r="N313" s="52">
        <f>IFERROR(_xll.qlIndexFixing(Index6M,$H313,TRUE,_xll.ohTrigger(RecalcTrigger,Trigger6M)),NA())</f>
        <v>1.5128053130955483E-2</v>
      </c>
      <c r="O313" s="52">
        <f>IFERROR(_xll.qlIndexFixing(ONIndex6M,I313,TRUE,_xll.ohTrigger(RecalcTrigger,Trigger6M)),NA())</f>
        <v>1.3684420192605629E-2</v>
      </c>
      <c r="P313" s="52">
        <f>IFERROR(_xll.qlIndexFixing(Index1Y,$H313,TRUE,_xll.ohTrigger(RecalcTrigger,Trigger1Y)),NA())</f>
        <v>1.9327588822906177E-2</v>
      </c>
      <c r="Q313" s="52">
        <f>IFERROR(_xll.qlIndexFixing(ONIndex1Y,I313,TRUE,_xll.ohTrigger(RecalcTrigger,Trigger1Y)),NA())</f>
        <v>1.3931217511107263E-2</v>
      </c>
    </row>
    <row r="314" spans="2:17" x14ac:dyDescent="0.2">
      <c r="B314" s="46" t="s">
        <v>20</v>
      </c>
      <c r="D314" s="49">
        <f>_xll.qlCalendarAdvance(LocalCalendar,$D313,B314,"f",FALSE)</f>
        <v>42809</v>
      </c>
      <c r="E314" s="49">
        <f>_xll.qlInterestRateIndexValueDate(IndexON,D314)</f>
        <v>42809</v>
      </c>
      <c r="F314" s="52">
        <f>IFERROR(_xll.qlIndexFixing(IndexON,D314,TRUE,_xll.ohTrigger(RecalcTrigger,TriggerON)),NA())</f>
        <v>9.537567176192141E-3</v>
      </c>
      <c r="H314" s="49">
        <f>_xll.qlCalendarAdvance(IborCalendar,$H313,B314,"f",FALSE)</f>
        <v>42804</v>
      </c>
      <c r="I314" s="49">
        <f>_xll.qlInterestRateIndexValueDate(Index1M,$H314)</f>
        <v>42808</v>
      </c>
      <c r="J314" s="52">
        <f>IFERROR(_xll.qlIndexFixing(Index1M,$H314,TRUE,_xll.ohTrigger(RecalcTrigger,Trigger1M)),NA())</f>
        <v>1.1021774972987126E-2</v>
      </c>
      <c r="K314" s="52">
        <f>IFERROR(_xll.qlIndexFixing(ONIndex1M,I314,TRUE,_xll.ohTrigger(RecalcTrigger,Trigger1M)),NA())</f>
        <v>1.0751840320546435E-2</v>
      </c>
      <c r="L314" s="52">
        <f>IFERROR(_xll.qlIndexFixing(Index3M,H314,TRUE,_xll.ohTrigger(RecalcTrigger,Trigger3M)),NA())</f>
        <v>1.3051585032249275E-2</v>
      </c>
      <c r="M314" s="52">
        <f>IFERROR(_xll.qlIndexFixing(ONIndex3M,I314,TRUE,_xll.ohTrigger(RecalcTrigger,Trigger3M)),NA())</f>
        <v>1.2291596427482787E-2</v>
      </c>
      <c r="N314" s="52">
        <f>IFERROR(_xll.qlIndexFixing(Index6M,$H314,TRUE,_xll.ohTrigger(RecalcTrigger,Trigger6M)),NA())</f>
        <v>1.5142943559404445E-2</v>
      </c>
      <c r="O314" s="52">
        <f>IFERROR(_xll.qlIndexFixing(ONIndex6M,I314,TRUE,_xll.ohTrigger(RecalcTrigger,Trigger6M)),NA())</f>
        <v>1.3737829865609896E-2</v>
      </c>
      <c r="P314" s="52">
        <f>IFERROR(_xll.qlIndexFixing(Index1Y,$H314,TRUE,_xll.ohTrigger(RecalcTrigger,Trigger1Y)),NA())</f>
        <v>1.9348422005299411E-2</v>
      </c>
      <c r="Q314" s="52">
        <f>IFERROR(_xll.qlIndexFixing(ONIndex1Y,I314,TRUE,_xll.ohTrigger(RecalcTrigger,Trigger1Y)),NA())</f>
        <v>1.401126803195929E-2</v>
      </c>
    </row>
    <row r="315" spans="2:17" x14ac:dyDescent="0.2">
      <c r="B315" s="46" t="s">
        <v>20</v>
      </c>
      <c r="D315" s="49">
        <f>_xll.qlCalendarAdvance(LocalCalendar,$D314,B315,"f",FALSE)</f>
        <v>42810</v>
      </c>
      <c r="E315" s="49">
        <f>_xll.qlInterestRateIndexValueDate(IndexON,D315)</f>
        <v>42810</v>
      </c>
      <c r="F315" s="52">
        <f>IFERROR(_xll.qlIndexFixing(IndexON,D315,TRUE,_xll.ohTrigger(RecalcTrigger,TriggerON)),NA())</f>
        <v>9.5535194960572056E-3</v>
      </c>
      <c r="H315" s="49">
        <f>_xll.qlCalendarAdvance(IborCalendar,$H314,B315,"f",FALSE)</f>
        <v>42807</v>
      </c>
      <c r="I315" s="49">
        <f>_xll.qlInterestRateIndexValueDate(Index1M,$H315)</f>
        <v>42809</v>
      </c>
      <c r="J315" s="52">
        <f>IFERROR(_xll.qlIndexFixing(Index1M,$H315,TRUE,_xll.ohTrigger(RecalcTrigger,Trigger1M)),NA())</f>
        <v>1.1029384821403549E-2</v>
      </c>
      <c r="K315" s="52">
        <f>IFERROR(_xll.qlIndexFixing(ONIndex1M,I315,TRUE,_xll.ohTrigger(RecalcTrigger,Trigger1M)),NA())</f>
        <v>1.0767512943266055E-2</v>
      </c>
      <c r="L315" s="52">
        <f>IFERROR(_xll.qlIndexFixing(Index3M,H315,TRUE,_xll.ohTrigger(RecalcTrigger,Trigger3M)),NA())</f>
        <v>1.3067336191546137E-2</v>
      </c>
      <c r="M315" s="52">
        <f>IFERROR(_xll.qlIndexFixing(ONIndex3M,I315,TRUE,_xll.ohTrigger(RecalcTrigger,Trigger3M)),NA())</f>
        <v>1.2308743830340418E-2</v>
      </c>
      <c r="N315" s="52">
        <f>IFERROR(_xll.qlIndexFixing(Index6M,$H315,TRUE,_xll.ohTrigger(RecalcTrigger,Trigger6M)),NA())</f>
        <v>1.5157638150481E-2</v>
      </c>
      <c r="O315" s="52">
        <f>IFERROR(_xll.qlIndexFixing(ONIndex6M,I315,TRUE,_xll.ohTrigger(RecalcTrigger,Trigger6M)),NA())</f>
        <v>1.3790707071503761E-2</v>
      </c>
      <c r="P315" s="52">
        <f>IFERROR(_xll.qlIndexFixing(Index1Y,$H315,TRUE,_xll.ohTrigger(RecalcTrigger,Trigger1Y)),NA())</f>
        <v>1.9368988819153807E-2</v>
      </c>
      <c r="Q315" s="52">
        <f>IFERROR(_xll.qlIndexFixing(ONIndex1Y,I315,TRUE,_xll.ohTrigger(RecalcTrigger,Trigger1Y)),NA())</f>
        <v>1.4092389729398747E-2</v>
      </c>
    </row>
    <row r="316" spans="2:17" x14ac:dyDescent="0.2">
      <c r="B316" s="46" t="s">
        <v>20</v>
      </c>
      <c r="D316" s="49">
        <f>_xll.qlCalendarAdvance(LocalCalendar,$D315,B316,"f",FALSE)</f>
        <v>42811</v>
      </c>
      <c r="E316" s="49">
        <f>_xll.qlInterestRateIndexValueDate(IndexON,D316)</f>
        <v>42811</v>
      </c>
      <c r="F316" s="52">
        <f>IFERROR(_xll.qlIndexFixing(IndexON,D316,TRUE,_xll.ohTrigger(RecalcTrigger,TriggerON)),NA())</f>
        <v>9.5858280250027406E-3</v>
      </c>
      <c r="H316" s="49">
        <f>_xll.qlCalendarAdvance(IborCalendar,$H315,B316,"f",FALSE)</f>
        <v>42808</v>
      </c>
      <c r="I316" s="49">
        <f>_xll.qlInterestRateIndexValueDate(Index1M,$H316)</f>
        <v>42810</v>
      </c>
      <c r="J316" s="52">
        <f>IFERROR(_xll.qlIndexFixing(Index1M,$H316,TRUE,_xll.ohTrigger(RecalcTrigger,Trigger1M)),NA())</f>
        <v>1.1036990219153772E-2</v>
      </c>
      <c r="K316" s="52">
        <f>IFERROR(_xll.qlIndexFixing(ONIndex1M,I316,TRUE,_xll.ohTrigger(RecalcTrigger,Trigger1M)),NA())</f>
        <v>1.0783173628015064E-2</v>
      </c>
      <c r="L316" s="52">
        <f>IFERROR(_xll.qlIndexFixing(Index3M,H316,TRUE,_xll.ohTrigger(RecalcTrigger,Trigger3M)),NA())</f>
        <v>1.3083054180501742E-2</v>
      </c>
      <c r="M316" s="52">
        <f>IFERROR(_xll.qlIndexFixing(ONIndex3M,I316,TRUE,_xll.ohTrigger(RecalcTrigger,Trigger3M)),NA())</f>
        <v>1.2325878575163429E-2</v>
      </c>
      <c r="N316" s="52">
        <f>IFERROR(_xll.qlIndexFixing(Index6M,$H316,TRUE,_xll.ohTrigger(RecalcTrigger,Trigger6M)),NA())</f>
        <v>1.5187413076807113E-2</v>
      </c>
      <c r="O316" s="52">
        <f>IFERROR(_xll.qlIndexFixing(ONIndex6M,I316,TRUE,_xll.ohTrigger(RecalcTrigger,Trigger6M)),NA())</f>
        <v>1.3843051809647733E-2</v>
      </c>
      <c r="P316" s="52">
        <f>IFERROR(_xll.qlIndexFixing(Index1Y,$H316,TRUE,_xll.ohTrigger(RecalcTrigger,Trigger1Y)),NA())</f>
        <v>1.9389286565397488E-2</v>
      </c>
      <c r="Q316" s="52">
        <f>IFERROR(_xll.qlIndexFixing(ONIndex1Y,I316,TRUE,_xll.ohTrigger(RecalcTrigger,Trigger1Y)),NA())</f>
        <v>1.4174582604384867E-2</v>
      </c>
    </row>
    <row r="317" spans="2:17" x14ac:dyDescent="0.2">
      <c r="B317" s="46" t="s">
        <v>20</v>
      </c>
      <c r="D317" s="49">
        <f>_xll.qlCalendarAdvance(LocalCalendar,$D316,B317,"f",FALSE)</f>
        <v>42814</v>
      </c>
      <c r="E317" s="49">
        <f>_xll.qlInterestRateIndexValueDate(IndexON,D317)</f>
        <v>42814</v>
      </c>
      <c r="F317" s="52">
        <f>IFERROR(_xll.qlIndexFixing(IndexON,D317,TRUE,_xll.ohTrigger(RecalcTrigger,TriggerON)),NA())</f>
        <v>9.6177747437398153E-3</v>
      </c>
      <c r="H317" s="49">
        <f>_xll.qlCalendarAdvance(IborCalendar,$H316,B317,"f",FALSE)</f>
        <v>42809</v>
      </c>
      <c r="I317" s="49">
        <f>_xll.qlInterestRateIndexValueDate(Index1M,$H317)</f>
        <v>42811</v>
      </c>
      <c r="J317" s="52">
        <f>IFERROR(_xll.qlIndexFixing(Index1M,$H317,TRUE,_xll.ohTrigger(RecalcTrigger,Trigger1M)),NA())</f>
        <v>1.104459116611417E-2</v>
      </c>
      <c r="K317" s="52">
        <f>IFERROR(_xll.qlIndexFixing(ONIndex1M,I317,TRUE,_xll.ohTrigger(RecalcTrigger,Trigger1M)),NA())</f>
        <v>1.0814780075341091E-2</v>
      </c>
      <c r="L317" s="52">
        <f>IFERROR(_xll.qlIndexFixing(Index3M,H317,TRUE,_xll.ohTrigger(RecalcTrigger,Trigger3M)),NA())</f>
        <v>1.3114333155828956E-2</v>
      </c>
      <c r="M317" s="52">
        <f>IFERROR(_xll.qlIndexFixing(ONIndex3M,I317,TRUE,_xll.ohTrigger(RecalcTrigger,Trigger3M)),NA())</f>
        <v>1.2360530242911949E-2</v>
      </c>
      <c r="N317" s="52">
        <f>IFERROR(_xll.qlIndexFixing(Index6M,$H317,TRUE,_xll.ohTrigger(RecalcTrigger,Trigger6M)),NA())</f>
        <v>1.5194095637097602E-2</v>
      </c>
      <c r="O317" s="52">
        <f>IFERROR(_xll.qlIndexFixing(ONIndex6M,I317,TRUE,_xll.ohTrigger(RecalcTrigger,Trigger6M)),NA())</f>
        <v>1.3946506647597445E-2</v>
      </c>
      <c r="P317" s="52">
        <f>IFERROR(_xll.qlIndexFixing(Index1Y,$H317,TRUE,_xll.ohTrigger(RecalcTrigger,Trigger1Y)),NA())</f>
        <v>1.9422019293605791E-2</v>
      </c>
      <c r="Q317" s="52">
        <f>IFERROR(_xll.qlIndexFixing(ONIndex1Y,I317,TRUE,_xll.ohTrigger(RecalcTrigger,Trigger1Y)),NA())</f>
        <v>1.4343110362187161E-2</v>
      </c>
    </row>
    <row r="318" spans="2:17" x14ac:dyDescent="0.2">
      <c r="B318" s="46" t="s">
        <v>20</v>
      </c>
      <c r="D318" s="49">
        <f>_xll.qlCalendarAdvance(LocalCalendar,$D317,B318,"f",FALSE)</f>
        <v>42815</v>
      </c>
      <c r="E318" s="49">
        <f>_xll.qlInterestRateIndexValueDate(IndexON,D318)</f>
        <v>42815</v>
      </c>
      <c r="F318" s="52">
        <f>IFERROR(_xll.qlIndexFixing(IndexON,D318,TRUE,_xll.ohTrigger(RecalcTrigger,TriggerON)),NA())</f>
        <v>9.63393875522911E-3</v>
      </c>
      <c r="H318" s="49">
        <f>_xll.qlCalendarAdvance(IborCalendar,$H317,B318,"f",FALSE)</f>
        <v>42810</v>
      </c>
      <c r="I318" s="49">
        <f>_xll.qlInterestRateIndexValueDate(Index1M,$H318)</f>
        <v>42814</v>
      </c>
      <c r="J318" s="52">
        <f>IFERROR(_xll.qlIndexFixing(Index1M,$H318,TRUE,_xll.ohTrigger(RecalcTrigger,Trigger1M)),NA())</f>
        <v>1.1083095807450264E-2</v>
      </c>
      <c r="K318" s="52">
        <f>IFERROR(_xll.qlIndexFixing(ONIndex1M,I318,TRUE,_xll.ohTrigger(RecalcTrigger,Trigger1M)),NA())</f>
        <v>1.0845696987704656E-2</v>
      </c>
      <c r="L318" s="52">
        <f>IFERROR(_xll.qlIndexFixing(Index3M,H318,TRUE,_xll.ohTrigger(RecalcTrigger,Trigger3M)),NA())</f>
        <v>1.3145595655097432E-2</v>
      </c>
      <c r="M318" s="52">
        <f>IFERROR(_xll.qlIndexFixing(ONIndex3M,I318,TRUE,_xll.ohTrigger(RecalcTrigger,Trigger3M)),NA())</f>
        <v>1.2394290973150035E-2</v>
      </c>
      <c r="N318" s="52">
        <f>IFERROR(_xll.qlIndexFixing(Index6M,$H318,TRUE,_xll.ohTrigger(RecalcTrigger,Trigger6M)),NA())</f>
        <v>1.5228254343718677E-2</v>
      </c>
      <c r="O318" s="52">
        <f>IFERROR(_xll.qlIndexFixing(ONIndex6M,I318,TRUE,_xll.ohTrigger(RecalcTrigger,Trigger6M)),NA())</f>
        <v>1.4047106082246685E-2</v>
      </c>
      <c r="P318" s="52">
        <f>IFERROR(_xll.qlIndexFixing(Index1Y,$H318,TRUE,_xll.ohTrigger(RecalcTrigger,Trigger1Y)),NA())</f>
        <v>1.9467732892895578E-2</v>
      </c>
      <c r="Q318" s="52">
        <f>IFERROR(_xll.qlIndexFixing(ONIndex1Y,I318,TRUE,_xll.ohTrigger(RecalcTrigger,Trigger1Y)),NA())</f>
        <v>1.4514065892266004E-2</v>
      </c>
    </row>
    <row r="319" spans="2:17" x14ac:dyDescent="0.2">
      <c r="B319" s="46" t="s">
        <v>20</v>
      </c>
      <c r="D319" s="49">
        <f>_xll.qlCalendarAdvance(LocalCalendar,$D318,B319,"f",FALSE)</f>
        <v>42816</v>
      </c>
      <c r="E319" s="49">
        <f>_xll.qlInterestRateIndexValueDate(IndexON,D319)</f>
        <v>42816</v>
      </c>
      <c r="F319" s="52">
        <f>IFERROR(_xll.qlIndexFixing(IndexON,D319,TRUE,_xll.ohTrigger(RecalcTrigger,TriggerON)),NA())</f>
        <v>9.6500909005303726E-3</v>
      </c>
      <c r="H319" s="49">
        <f>_xll.qlCalendarAdvance(IborCalendar,$H318,B319,"f",FALSE)</f>
        <v>42811</v>
      </c>
      <c r="I319" s="49">
        <f>_xll.qlInterestRateIndexValueDate(Index1M,$H319)</f>
        <v>42815</v>
      </c>
      <c r="J319" s="52">
        <f>IFERROR(_xll.qlIndexFixing(Index1M,$H319,TRUE,_xll.ohTrigger(RecalcTrigger,Trigger1M)),NA())</f>
        <v>1.1098531986407251E-2</v>
      </c>
      <c r="K319" s="52">
        <f>IFERROR(_xll.qlIndexFixing(ONIndex1M,I319,TRUE,_xll.ohTrigger(RecalcTrigger,Trigger1M)),NA())</f>
        <v>1.0861297982760476E-2</v>
      </c>
      <c r="L319" s="52">
        <f>IFERROR(_xll.qlIndexFixing(Index3M,H319,TRUE,_xll.ohTrigger(RecalcTrigger,Trigger3M)),NA())</f>
        <v>1.3161148845770191E-2</v>
      </c>
      <c r="M319" s="52">
        <f>IFERROR(_xll.qlIndexFixing(ONIndex3M,I319,TRUE,_xll.ohTrigger(RecalcTrigger,Trigger3M)),NA())</f>
        <v>1.2411358768806835E-2</v>
      </c>
      <c r="N319" s="52">
        <f>IFERROR(_xll.qlIndexFixing(Index6M,$H319,TRUE,_xll.ohTrigger(RecalcTrigger,Trigger6M)),NA())</f>
        <v>1.5241822391330633E-2</v>
      </c>
      <c r="O319" s="52">
        <f>IFERROR(_xll.qlIndexFixing(ONIndex6M,I319,TRUE,_xll.ohTrigger(RecalcTrigger,Trigger6M)),NA())</f>
        <v>1.4096598429906848E-2</v>
      </c>
      <c r="P319" s="52">
        <f>IFERROR(_xll.qlIndexFixing(Index1Y,$H319,TRUE,_xll.ohTrigger(RecalcTrigger,Trigger1Y)),NA())</f>
        <v>1.9486644815182193E-2</v>
      </c>
      <c r="Q319" s="52">
        <f>IFERROR(_xll.qlIndexFixing(ONIndex1Y,I319,TRUE,_xll.ohTrigger(RecalcTrigger,Trigger1Y)),NA())</f>
        <v>1.4600895786180956E-2</v>
      </c>
    </row>
    <row r="320" spans="2:17" x14ac:dyDescent="0.2">
      <c r="B320" s="46" t="s">
        <v>20</v>
      </c>
      <c r="D320" s="49">
        <f>_xll.qlCalendarAdvance(LocalCalendar,$D319,B320,"f",FALSE)</f>
        <v>42817</v>
      </c>
      <c r="E320" s="49">
        <f>_xll.qlInterestRateIndexValueDate(IndexON,D320)</f>
        <v>42817</v>
      </c>
      <c r="F320" s="52">
        <f>IFERROR(_xll.qlIndexFixing(IndexON,D320,TRUE,_xll.ohTrigger(RecalcTrigger,TriggerON)),NA())</f>
        <v>9.6662198871566574E-3</v>
      </c>
      <c r="H320" s="49">
        <f>_xll.qlCalendarAdvance(IborCalendar,$H319,B320,"f",FALSE)</f>
        <v>42814</v>
      </c>
      <c r="I320" s="49">
        <f>_xll.qlInterestRateIndexValueDate(Index1M,$H320)</f>
        <v>42816</v>
      </c>
      <c r="J320" s="52">
        <f>IFERROR(_xll.qlIndexFixing(Index1M,$H320,TRUE,_xll.ohTrigger(RecalcTrigger,Trigger1M)),NA())</f>
        <v>1.112964878171464E-2</v>
      </c>
      <c r="K320" s="52">
        <f>IFERROR(_xll.qlIndexFixing(ONIndex1M,I320,TRUE,_xll.ohTrigger(RecalcTrigger,Trigger1M)),NA())</f>
        <v>1.0876887039845684E-2</v>
      </c>
      <c r="L320" s="52">
        <f>IFERROR(_xll.qlIndexFixing(Index3M,H320,TRUE,_xll.ohTrigger(RecalcTrigger,Trigger3M)),NA())</f>
        <v>1.3176669382092422E-2</v>
      </c>
      <c r="M320" s="52">
        <f>IFERROR(_xll.qlIndexFixing(ONIndex3M,I320,TRUE,_xll.ohTrigger(RecalcTrigger,Trigger3M)),NA())</f>
        <v>1.2428395613781618E-2</v>
      </c>
      <c r="N320" s="52">
        <f>IFERROR(_xll.qlIndexFixing(Index6M,$H320,TRUE,_xll.ohTrigger(RecalcTrigger,Trigger6M)),NA())</f>
        <v>1.5255211803835012E-2</v>
      </c>
      <c r="O320" s="52">
        <f>IFERROR(_xll.qlIndexFixing(ONIndex6M,I320,TRUE,_xll.ohTrigger(RecalcTrigger,Trigger6M)),NA())</f>
        <v>1.4144608061936736E-2</v>
      </c>
      <c r="P320" s="52">
        <f>IFERROR(_xll.qlIndexFixing(Index1Y,$H320,TRUE,_xll.ohTrigger(RecalcTrigger,Trigger1Y)),NA())</f>
        <v>1.9505273484036481E-2</v>
      </c>
      <c r="Q320" s="52">
        <f>IFERROR(_xll.qlIndexFixing(ONIndex1Y,I320,TRUE,_xll.ohTrigger(RecalcTrigger,Trigger1Y)),NA())</f>
        <v>1.46852024660582E-2</v>
      </c>
    </row>
    <row r="321" spans="2:17" x14ac:dyDescent="0.2">
      <c r="B321" s="46" t="s">
        <v>20</v>
      </c>
      <c r="D321" s="49">
        <f>_xll.qlCalendarAdvance(LocalCalendar,$D320,B321,"f",FALSE)</f>
        <v>42818</v>
      </c>
      <c r="E321" s="49">
        <f>_xll.qlInterestRateIndexValueDate(IndexON,D321)</f>
        <v>42818</v>
      </c>
      <c r="F321" s="52">
        <f>IFERROR(_xll.qlIndexFixing(IndexON,D321,TRUE,_xll.ohTrigger(RecalcTrigger,TriggerON)),NA())</f>
        <v>9.6986619416927766E-3</v>
      </c>
      <c r="H321" s="49">
        <f>_xll.qlCalendarAdvance(IborCalendar,$H320,B321,"f",FALSE)</f>
        <v>42815</v>
      </c>
      <c r="I321" s="49">
        <f>_xll.qlInterestRateIndexValueDate(Index1M,$H321)</f>
        <v>42817</v>
      </c>
      <c r="J321" s="52">
        <f>IFERROR(_xll.qlIndexFixing(Index1M,$H321,TRUE,_xll.ohTrigger(RecalcTrigger,Trigger1M)),NA())</f>
        <v>1.1137211091183652E-2</v>
      </c>
      <c r="K321" s="52">
        <f>IFERROR(_xll.qlIndexFixing(ONIndex1M,I321,TRUE,_xll.ohTrigger(RecalcTrigger,Trigger1M)),NA())</f>
        <v>1.0892464159040216E-2</v>
      </c>
      <c r="L321" s="52">
        <f>IFERROR(_xll.qlIndexFixing(Index3M,H321,TRUE,_xll.ohTrigger(RecalcTrigger,Trigger3M)),NA())</f>
        <v>1.3192157552035512E-2</v>
      </c>
      <c r="M321" s="52">
        <f>IFERROR(_xll.qlIndexFixing(ONIndex3M,I321,TRUE,_xll.ohTrigger(RecalcTrigger,Trigger3M)),NA())</f>
        <v>1.2445397849480955E-2</v>
      </c>
      <c r="N321" s="52">
        <f>IFERROR(_xll.qlIndexFixing(Index6M,$H321,TRUE,_xll.ohTrigger(RecalcTrigger,Trigger6M)),NA())</f>
        <v>1.5283960428338707E-2</v>
      </c>
      <c r="O321" s="52">
        <f>IFERROR(_xll.qlIndexFixing(ONIndex6M,I321,TRUE,_xll.ohTrigger(RecalcTrigger,Trigger6M)),NA())</f>
        <v>1.4190944928360594E-2</v>
      </c>
      <c r="P321" s="52">
        <f>IFERROR(_xll.qlIndexFixing(Index1Y,$H321,TRUE,_xll.ohTrigger(RecalcTrigger,Trigger1Y)),NA())</f>
        <v>1.9523626242818115E-2</v>
      </c>
      <c r="Q321" s="52">
        <f>IFERROR(_xll.qlIndexFixing(ONIndex1Y,I321,TRUE,_xll.ohTrigger(RecalcTrigger,Trigger1Y)),NA())</f>
        <v>1.4766267050623227E-2</v>
      </c>
    </row>
    <row r="322" spans="2:17" x14ac:dyDescent="0.2">
      <c r="B322" s="46" t="s">
        <v>20</v>
      </c>
      <c r="D322" s="49">
        <f>_xll.qlCalendarAdvance(LocalCalendar,$D321,B322,"f",FALSE)</f>
        <v>42821</v>
      </c>
      <c r="E322" s="49">
        <f>_xll.qlInterestRateIndexValueDate(IndexON,D322)</f>
        <v>42821</v>
      </c>
      <c r="F322" s="52">
        <f>IFERROR(_xll.qlIndexFixing(IndexON,D322,TRUE,_xll.ohTrigger(RecalcTrigger,TriggerON)),NA())</f>
        <v>9.7305042464324032E-3</v>
      </c>
      <c r="H322" s="49">
        <f>_xll.qlCalendarAdvance(IborCalendar,$H321,B322,"f",FALSE)</f>
        <v>42816</v>
      </c>
      <c r="I322" s="49">
        <f>_xll.qlInterestRateIndexValueDate(Index1M,$H322)</f>
        <v>42818</v>
      </c>
      <c r="J322" s="52">
        <f>IFERROR(_xll.qlIndexFixing(Index1M,$H322,TRUE,_xll.ohTrigger(RecalcTrigger,Trigger1M)),NA())</f>
        <v>1.1144768947967372E-2</v>
      </c>
      <c r="K322" s="52">
        <f>IFERROR(_xll.qlIndexFixing(ONIndex1M,I322,TRUE,_xll.ohTrigger(RecalcTrigger,Trigger1M)),NA())</f>
        <v>1.0923910064493114E-2</v>
      </c>
      <c r="L322" s="52">
        <f>IFERROR(_xll.qlIndexFixing(Index3M,H322,TRUE,_xll.ohTrigger(RecalcTrigger,Trigger3M)),NA())</f>
        <v>1.3223001532321961E-2</v>
      </c>
      <c r="M322" s="52">
        <f>IFERROR(_xll.qlIndexFixing(ONIndex3M,I322,TRUE,_xll.ohTrigger(RecalcTrigger,Trigger3M)),NA())</f>
        <v>1.2479719551974355E-2</v>
      </c>
      <c r="N322" s="52">
        <f>IFERROR(_xll.qlIndexFixing(Index6M,$H322,TRUE,_xll.ohTrigger(RecalcTrigger,Trigger6M)),NA())</f>
        <v>1.5289265928200579E-2</v>
      </c>
      <c r="O322" s="52">
        <f>IFERROR(_xll.qlIndexFixing(ONIndex6M,I322,TRUE,_xll.ohTrigger(RecalcTrigger,Trigger6M)),NA())</f>
        <v>1.4278609063111958E-2</v>
      </c>
      <c r="P322" s="52">
        <f>IFERROR(_xll.qlIndexFixing(Index1Y,$H322,TRUE,_xll.ohTrigger(RecalcTrigger,Trigger1Y)),NA())</f>
        <v>1.9553144124485076E-2</v>
      </c>
      <c r="Q322" s="52">
        <f>IFERROR(_xll.qlIndexFixing(ONIndex1Y,I322,TRUE,_xll.ohTrigger(RecalcTrigger,Trigger1Y)),NA())</f>
        <v>1.4918207379821524E-2</v>
      </c>
    </row>
    <row r="323" spans="2:17" x14ac:dyDescent="0.2">
      <c r="B323" s="46" t="s">
        <v>20</v>
      </c>
      <c r="D323" s="49">
        <f>_xll.qlCalendarAdvance(LocalCalendar,$D322,B323,"f",FALSE)</f>
        <v>42822</v>
      </c>
      <c r="E323" s="49">
        <f>_xll.qlInterestRateIndexValueDate(IndexON,D323)</f>
        <v>42822</v>
      </c>
      <c r="F323" s="52">
        <f>IFERROR(_xll.qlIndexFixing(IndexON,D323,TRUE,_xll.ohTrigger(RecalcTrigger,TriggerON)),NA())</f>
        <v>9.7465174394439913E-3</v>
      </c>
      <c r="H323" s="49">
        <f>_xll.qlCalendarAdvance(IborCalendar,$H322,B323,"f",FALSE)</f>
        <v>42817</v>
      </c>
      <c r="I323" s="49">
        <f>_xll.qlInterestRateIndexValueDate(Index1M,$H323)</f>
        <v>42821</v>
      </c>
      <c r="J323" s="52">
        <f>IFERROR(_xll.qlIndexFixing(Index1M,$H323,TRUE,_xll.ohTrigger(RecalcTrigger,Trigger1M)),NA())</f>
        <v>1.1190898545556875E-2</v>
      </c>
      <c r="K323" s="52">
        <f>IFERROR(_xll.qlIndexFixing(ONIndex1M,I323,TRUE,_xll.ohTrigger(RecalcTrigger,Trigger1M)),NA())</f>
        <v>1.0954653256192159E-2</v>
      </c>
      <c r="L323" s="52">
        <f>IFERROR(_xll.qlIndexFixing(Index3M,H323,TRUE,_xll.ohTrigger(RecalcTrigger,Trigger3M)),NA())</f>
        <v>1.3253793125598752E-2</v>
      </c>
      <c r="M323" s="52">
        <f>IFERROR(_xll.qlIndexFixing(ONIndex3M,I323,TRUE,_xll.ohTrigger(RecalcTrigger,Trigger3M)),NA())</f>
        <v>1.2513060699603784E-2</v>
      </c>
      <c r="N323" s="52">
        <f>IFERROR(_xll.qlIndexFixing(Index6M,$H323,TRUE,_xll.ohTrigger(RecalcTrigger,Trigger6M)),NA())</f>
        <v>1.5319763147546187E-2</v>
      </c>
      <c r="O323" s="52">
        <f>IFERROR(_xll.qlIndexFixing(ONIndex6M,I323,TRUE,_xll.ohTrigger(RecalcTrigger,Trigger6M)),NA())</f>
        <v>1.4359564725285878E-2</v>
      </c>
      <c r="P323" s="52">
        <f>IFERROR(_xll.qlIndexFixing(Index1Y,$H323,TRUE,_xll.ohTrigger(RecalcTrigger,Trigger1Y)),NA())</f>
        <v>1.9594465242445663E-2</v>
      </c>
      <c r="Q323" s="52">
        <f>IFERROR(_xll.qlIndexFixing(ONIndex1Y,I323,TRUE,_xll.ohTrigger(RecalcTrigger,Trigger1Y)),NA())</f>
        <v>1.5058104394194416E-2</v>
      </c>
    </row>
    <row r="324" spans="2:17" x14ac:dyDescent="0.2">
      <c r="B324" s="46" t="s">
        <v>20</v>
      </c>
      <c r="D324" s="49">
        <f>_xll.qlCalendarAdvance(LocalCalendar,$D323,B324,"f",FALSE)</f>
        <v>42823</v>
      </c>
      <c r="E324" s="49">
        <f>_xll.qlInterestRateIndexValueDate(IndexON,D324)</f>
        <v>42823</v>
      </c>
      <c r="F324" s="52">
        <f>IFERROR(_xll.qlIndexFixing(IndexON,D324,TRUE,_xll.ohTrigger(RecalcTrigger,TriggerON)),NA())</f>
        <v>9.7625074737006656E-3</v>
      </c>
      <c r="H324" s="49">
        <f>_xll.qlCalendarAdvance(IborCalendar,$H323,B324,"f",FALSE)</f>
        <v>42818</v>
      </c>
      <c r="I324" s="49">
        <f>_xll.qlInterestRateIndexValueDate(Index1M,$H324)</f>
        <v>42822</v>
      </c>
      <c r="J324" s="52">
        <f>IFERROR(_xll.qlIndexFixing(Index1M,$H324,TRUE,_xll.ohTrigger(RecalcTrigger,Trigger1M)),NA())</f>
        <v>1.1206251219205387E-2</v>
      </c>
      <c r="K324" s="52">
        <f>IFERROR(_xll.qlIndexFixing(ONIndex1M,I324,TRUE,_xll.ohTrigger(RecalcTrigger,Trigger1M)),NA())</f>
        <v>1.0970170685613567E-2</v>
      </c>
      <c r="L324" s="52">
        <f>IFERROR(_xll.qlIndexFixing(Index3M,H324,TRUE,_xll.ohTrigger(RecalcTrigger,Trigger3M)),NA())</f>
        <v>1.3269124381889335E-2</v>
      </c>
      <c r="M324" s="52">
        <f>IFERROR(_xll.qlIndexFixing(ONIndex3M,I324,TRUE,_xll.ohTrigger(RecalcTrigger,Trigger3M)),NA())</f>
        <v>1.252988988900583E-2</v>
      </c>
      <c r="N324" s="52">
        <f>IFERROR(_xll.qlIndexFixing(Index6M,$H324,TRUE,_xll.ohTrigger(RecalcTrigger,Trigger6M)),NA())</f>
        <v>1.533225416041371E-2</v>
      </c>
      <c r="O324" s="52">
        <f>IFERROR(_xll.qlIndexFixing(ONIndex6M,I324,TRUE,_xll.ohTrigger(RecalcTrigger,Trigger6M)),NA())</f>
        <v>1.4397537754406997E-2</v>
      </c>
      <c r="P324" s="52">
        <f>IFERROR(_xll.qlIndexFixing(Index1Y,$H324,TRUE,_xll.ohTrigger(RecalcTrigger,Trigger1Y)),NA())</f>
        <v>1.9611578757327251E-2</v>
      </c>
      <c r="Q324" s="52">
        <f>IFERROR(_xll.qlIndexFixing(ONIndex1Y,I324,TRUE,_xll.ohTrigger(RecalcTrigger,Trigger1Y)),NA())</f>
        <v>1.5122958471582848E-2</v>
      </c>
    </row>
    <row r="325" spans="2:17" x14ac:dyDescent="0.2">
      <c r="B325" s="46" t="s">
        <v>20</v>
      </c>
      <c r="D325" s="49">
        <f>_xll.qlCalendarAdvance(LocalCalendar,$D324,B325,"f",FALSE)</f>
        <v>42824</v>
      </c>
      <c r="E325" s="49">
        <f>_xll.qlInterestRateIndexValueDate(IndexON,D325)</f>
        <v>42824</v>
      </c>
      <c r="F325" s="52">
        <f>IFERROR(_xll.qlIndexFixing(IndexON,D325,TRUE,_xll.ohTrigger(RecalcTrigger,TriggerON)),NA())</f>
        <v>9.7784743492024262E-3</v>
      </c>
      <c r="H325" s="49">
        <f>_xll.qlCalendarAdvance(IborCalendar,$H324,B325,"f",FALSE)</f>
        <v>42821</v>
      </c>
      <c r="I325" s="49">
        <f>_xll.qlInterestRateIndexValueDate(Index1M,$H325)</f>
        <v>42823</v>
      </c>
      <c r="J325" s="52">
        <f>IFERROR(_xll.qlIndexFixing(Index1M,$H325,TRUE,_xll.ohTrigger(RecalcTrigger,Trigger1M)),NA())</f>
        <v>1.1213778856246748E-2</v>
      </c>
      <c r="K325" s="52">
        <f>IFERROR(_xll.qlIndexFixing(ONIndex1M,I325,TRUE,_xll.ohTrigger(RecalcTrigger,Trigger1M)),NA())</f>
        <v>1.0985676177064363E-2</v>
      </c>
      <c r="L325" s="52">
        <f>IFERROR(_xll.qlIndexFixing(Index3M,H325,TRUE,_xll.ohTrigger(RecalcTrigger,Trigger3M)),NA())</f>
        <v>1.3284425239140979E-2</v>
      </c>
      <c r="M325" s="52">
        <f>IFERROR(_xll.qlIndexFixing(ONIndex3M,I325,TRUE,_xll.ohTrigger(RecalcTrigger,Trigger3M)),NA())</f>
        <v>1.254668446913243E-2</v>
      </c>
      <c r="N325" s="52">
        <f>IFERROR(_xll.qlIndexFixing(Index6M,$H325,TRUE,_xll.ohTrigger(RecalcTrigger,Trigger6M)),NA())</f>
        <v>1.5344625385131832E-2</v>
      </c>
      <c r="O325" s="52">
        <f>IFERROR(_xll.qlIndexFixing(ONIndex6M,I325,TRUE,_xll.ohTrigger(RecalcTrigger,Trigger6M)),NA())</f>
        <v>1.4433838014404898E-2</v>
      </c>
      <c r="P325" s="52">
        <f>IFERROR(_xll.qlIndexFixing(Index1Y,$H325,TRUE,_xll.ohTrigger(RecalcTrigger,Trigger1Y)),NA())</f>
        <v>1.96284724906261E-2</v>
      </c>
      <c r="Q325" s="52">
        <f>IFERROR(_xll.qlIndexFixing(ONIndex1Y,I325,TRUE,_xll.ohTrigger(RecalcTrigger,Trigger1Y)),NA())</f>
        <v>1.5184570441908463E-2</v>
      </c>
    </row>
    <row r="326" spans="2:17" x14ac:dyDescent="0.2">
      <c r="B326" s="46" t="s">
        <v>20</v>
      </c>
      <c r="D326" s="49">
        <f>_xll.qlCalendarAdvance(LocalCalendar,$D325,B326,"f",FALSE)</f>
        <v>42825</v>
      </c>
      <c r="E326" s="49">
        <f>_xll.qlInterestRateIndexValueDate(IndexON,D326)</f>
        <v>42825</v>
      </c>
      <c r="F326" s="52">
        <f>IFERROR(_xll.qlIndexFixing(IndexON,D326,TRUE,_xll.ohTrigger(RecalcTrigger,TriggerON)),NA())</f>
        <v>9.8105982471974329E-3</v>
      </c>
      <c r="H326" s="49">
        <f>_xll.qlCalendarAdvance(IborCalendar,$H325,B326,"f",FALSE)</f>
        <v>42822</v>
      </c>
      <c r="I326" s="49">
        <f>_xll.qlInterestRateIndexValueDate(Index1M,$H326)</f>
        <v>42824</v>
      </c>
      <c r="J326" s="52">
        <f>IFERROR(_xll.qlIndexFixing(Index1M,$H326,TRUE,_xll.ohTrigger(RecalcTrigger,Trigger1M)),NA())</f>
        <v>1.1221302039234958E-2</v>
      </c>
      <c r="K326" s="52">
        <f>IFERROR(_xll.qlIndexFixing(ONIndex1M,I326,TRUE,_xll.ohTrigger(RecalcTrigger,Trigger1M)),NA())</f>
        <v>1.1001169730624483E-2</v>
      </c>
      <c r="L326" s="52">
        <f>IFERROR(_xll.qlIndexFixing(Index3M,H326,TRUE,_xll.ohTrigger(RecalcTrigger,Trigger3M)),NA())</f>
        <v>1.3299696025263558E-2</v>
      </c>
      <c r="M326" s="52">
        <f>IFERROR(_xll.qlIndexFixing(ONIndex3M,I326,TRUE,_xll.ohTrigger(RecalcTrigger,Trigger3M)),NA())</f>
        <v>1.2563444439903648E-2</v>
      </c>
      <c r="N326" s="52">
        <f>IFERROR(_xll.qlIndexFixing(Index6M,$H326,TRUE,_xll.ohTrigger(RecalcTrigger,Trigger6M)),NA())</f>
        <v>1.534898696310103E-2</v>
      </c>
      <c r="O326" s="52">
        <f>IFERROR(_xll.qlIndexFixing(ONIndex6M,I326,TRUE,_xll.ohTrigger(RecalcTrigger,Trigger6M)),NA())</f>
        <v>1.4468465504799966E-2</v>
      </c>
      <c r="P326" s="52">
        <f>IFERROR(_xll.qlIndexFixing(Index1Y,$H326,TRUE,_xll.ohTrigger(RecalcTrigger,Trigger1Y)),NA())</f>
        <v>1.9639852616278181E-2</v>
      </c>
      <c r="Q326" s="52">
        <f>IFERROR(_xll.qlIndexFixing(ONIndex1Y,I326,TRUE,_xll.ohTrigger(RecalcTrigger,Trigger1Y)),NA())</f>
        <v>1.5242940303652475E-2</v>
      </c>
    </row>
    <row r="327" spans="2:17" x14ac:dyDescent="0.2">
      <c r="B327" s="46" t="s">
        <v>20</v>
      </c>
      <c r="D327" s="49">
        <f>_xll.qlCalendarAdvance(LocalCalendar,$D326,B327,"f",FALSE)</f>
        <v>42828</v>
      </c>
      <c r="E327" s="49">
        <f>_xll.qlInterestRateIndexValueDate(IndexON,D327)</f>
        <v>42828</v>
      </c>
      <c r="F327" s="52">
        <f>IFERROR(_xll.qlIndexFixing(IndexON,D327,TRUE,_xll.ohTrigger(RecalcTrigger,TriggerON)),NA())</f>
        <v>9.842110263900139E-3</v>
      </c>
      <c r="H327" s="49">
        <f>_xll.qlCalendarAdvance(IborCalendar,$H326,B327,"f",FALSE)</f>
        <v>42823</v>
      </c>
      <c r="I327" s="49">
        <f>_xll.qlInterestRateIndexValueDate(Index1M,$H327)</f>
        <v>42825</v>
      </c>
      <c r="J327" s="52">
        <f>IFERROR(_xll.qlIndexFixing(Index1M,$H327,TRUE,_xll.ohTrigger(RecalcTrigger,Trigger1M)),NA())</f>
        <v>1.1228820768056964E-2</v>
      </c>
      <c r="K327" s="52">
        <f>IFERROR(_xll.qlIndexFixing(ONIndex1M,I327,TRUE,_xll.ohTrigger(RecalcTrigger,Trigger1M)),NA())</f>
        <v>1.1032455124286855E-2</v>
      </c>
      <c r="L327" s="52">
        <f>IFERROR(_xll.qlIndexFixing(Index3M,H327,TRUE,_xll.ohTrigger(RecalcTrigger,Trigger3M)),NA())</f>
        <v>1.3307322297013726E-2</v>
      </c>
      <c r="M327" s="52">
        <f>IFERROR(_xll.qlIndexFixing(ONIndex3M,I327,TRUE,_xll.ohTrigger(RecalcTrigger,Trigger3M)),NA())</f>
        <v>1.259728980159025E-2</v>
      </c>
      <c r="N327" s="52">
        <f>IFERROR(_xll.qlIndexFixing(Index6M,$H327,TRUE,_xll.ohTrigger(RecalcTrigger,Trigger6M)),NA())</f>
        <v>1.5353207944871263E-2</v>
      </c>
      <c r="O327" s="52">
        <f>IFERROR(_xll.qlIndexFixing(ONIndex6M,I327,TRUE,_xll.ohTrigger(RecalcTrigger,Trigger6M)),NA())</f>
        <v>1.4532731211449601E-2</v>
      </c>
      <c r="P327" s="52">
        <f>IFERROR(_xll.qlIndexFixing(Index1Y,$H327,TRUE,_xll.ohTrigger(RecalcTrigger,Trigger1Y)),NA())</f>
        <v>1.9651133263897894E-2</v>
      </c>
      <c r="Q327" s="52">
        <f>IFERROR(_xll.qlIndexFixing(ONIndex1Y,I327,TRUE,_xll.ohTrigger(RecalcTrigger,Trigger1Y)),NA())</f>
        <v>1.5349527407941821E-2</v>
      </c>
    </row>
    <row r="328" spans="2:17" x14ac:dyDescent="0.2">
      <c r="B328" s="46" t="s">
        <v>20</v>
      </c>
      <c r="D328" s="49">
        <f>_xll.qlCalendarAdvance(LocalCalendar,$D327,B328,"f",FALSE)</f>
        <v>42829</v>
      </c>
      <c r="E328" s="49">
        <f>_xll.qlInterestRateIndexValueDate(IndexON,D328)</f>
        <v>42829</v>
      </c>
      <c r="F328" s="52">
        <f>IFERROR(_xll.qlIndexFixing(IndexON,D328,TRUE,_xll.ohTrigger(RecalcTrigger,TriggerON)),NA())</f>
        <v>9.8579613457072668E-3</v>
      </c>
      <c r="H328" s="49">
        <f>_xll.qlCalendarAdvance(IborCalendar,$H327,B328,"f",FALSE)</f>
        <v>42824</v>
      </c>
      <c r="I328" s="49">
        <f>_xll.qlInterestRateIndexValueDate(Index1M,$H328)</f>
        <v>42828</v>
      </c>
      <c r="J328" s="52">
        <f>IFERROR(_xll.qlIndexFixing(Index1M,$H328,TRUE,_xll.ohTrigger(RecalcTrigger,Trigger1M)),NA())</f>
        <v>1.1290331065231918E-2</v>
      </c>
      <c r="K328" s="52">
        <f>IFERROR(_xll.qlIndexFixing(ONIndex1M,I328,TRUE,_xll.ohTrigger(RecalcTrigger,Trigger1M)),NA())</f>
        <v>1.1063024564998969E-2</v>
      </c>
      <c r="L328" s="52">
        <f>IFERROR(_xll.qlIndexFixing(Index3M,H328,TRUE,_xll.ohTrigger(RecalcTrigger,Trigger3M)),NA())</f>
        <v>1.3352905301032995E-2</v>
      </c>
      <c r="M328" s="52">
        <f>IFERROR(_xll.qlIndexFixing(ONIndex3M,I328,TRUE,_xll.ohTrigger(RecalcTrigger,Trigger3M)),NA())</f>
        <v>1.2630138230234067E-2</v>
      </c>
      <c r="N328" s="52">
        <f>IFERROR(_xll.qlIndexFixing(Index6M,$H328,TRUE,_xll.ohTrigger(RecalcTrigger,Trigger6M)),NA())</f>
        <v>1.5397000450723048E-2</v>
      </c>
      <c r="O328" s="52">
        <f>IFERROR(_xll.qlIndexFixing(ONIndex6M,I328,TRUE,_xll.ohTrigger(RecalcTrigger,Trigger6M)),NA())</f>
        <v>1.4590247760519759E-2</v>
      </c>
      <c r="P328" s="52">
        <f>IFERROR(_xll.qlIndexFixing(Index1Y,$H328,TRUE,_xll.ohTrigger(RecalcTrigger,Trigger1Y)),NA())</f>
        <v>1.9709971975392895E-2</v>
      </c>
      <c r="Q328" s="52">
        <f>IFERROR(_xll.qlIndexFixing(ONIndex1Y,I328,TRUE,_xll.ohTrigger(RecalcTrigger,Trigger1Y)),NA())</f>
        <v>1.5443998632838074E-2</v>
      </c>
    </row>
    <row r="329" spans="2:17" x14ac:dyDescent="0.2">
      <c r="B329" s="46" t="s">
        <v>20</v>
      </c>
      <c r="D329" s="49">
        <f>_xll.qlCalendarAdvance(LocalCalendar,$D328,B329,"f",FALSE)</f>
        <v>42830</v>
      </c>
      <c r="E329" s="49">
        <f>_xll.qlInterestRateIndexValueDate(IndexON,D329)</f>
        <v>42830</v>
      </c>
      <c r="F329" s="52">
        <f>IFERROR(_xll.qlIndexFixing(IndexON,D329,TRUE,_xll.ohTrigger(RecalcTrigger,TriggerON)),NA())</f>
        <v>9.8737892686795448E-3</v>
      </c>
      <c r="H329" s="49">
        <f>_xll.qlCalendarAdvance(IborCalendar,$H328,B329,"f",FALSE)</f>
        <v>42825</v>
      </c>
      <c r="I329" s="49">
        <f>_xll.qlInterestRateIndexValueDate(Index1M,$H329)</f>
        <v>42829</v>
      </c>
      <c r="J329" s="52">
        <f>IFERROR(_xll.qlIndexFixing(Index1M,$H329,TRUE,_xll.ohTrigger(RecalcTrigger,Trigger1M)),NA())</f>
        <v>1.1305605717049971E-2</v>
      </c>
      <c r="K329" s="52">
        <f>IFERROR(_xll.qlIndexFixing(ONIndex1M,I329,TRUE,_xll.ohTrigger(RecalcTrigger,Trigger1M)),NA())</f>
        <v>1.1078458428626092E-2</v>
      </c>
      <c r="L329" s="52">
        <f>IFERROR(_xll.qlIndexFixing(Index3M,H329,TRUE,_xll.ohTrigger(RecalcTrigger,Trigger3M)),NA())</f>
        <v>1.3375610366231772E-2</v>
      </c>
      <c r="M329" s="52">
        <f>IFERROR(_xll.qlIndexFixing(ONIndex3M,I329,TRUE,_xll.ohTrigger(RecalcTrigger,Trigger3M)),NA())</f>
        <v>1.2646725154548122E-2</v>
      </c>
      <c r="N329" s="52">
        <f>IFERROR(_xll.qlIndexFixing(Index6M,$H329,TRUE,_xll.ohTrigger(RecalcTrigger,Trigger6M)),NA())</f>
        <v>1.5408811784620434E-2</v>
      </c>
      <c r="O329" s="52">
        <f>IFERROR(_xll.qlIndexFixing(ONIndex6M,I329,TRUE,_xll.ohTrigger(RecalcTrigger,Trigger6M)),NA())</f>
        <v>1.4616511396026155E-2</v>
      </c>
      <c r="P329" s="52">
        <f>IFERROR(_xll.qlIndexFixing(Index1Y,$H329,TRUE,_xll.ohTrigger(RecalcTrigger,Trigger1Y)),NA())</f>
        <v>1.9725743554593663E-2</v>
      </c>
      <c r="Q329" s="52">
        <f>IFERROR(_xll.qlIndexFixing(ONIndex1Y,I329,TRUE,_xll.ohTrigger(RecalcTrigger,Trigger1Y)),NA())</f>
        <v>1.5486157929052169E-2</v>
      </c>
    </row>
    <row r="330" spans="2:17" x14ac:dyDescent="0.2">
      <c r="B330" s="46" t="s">
        <v>20</v>
      </c>
      <c r="D330" s="49">
        <f>_xll.qlCalendarAdvance(LocalCalendar,$D329,B330,"f",FALSE)</f>
        <v>42831</v>
      </c>
      <c r="E330" s="49">
        <f>_xll.qlInterestRateIndexValueDate(IndexON,D330)</f>
        <v>42831</v>
      </c>
      <c r="F330" s="52">
        <f>IFERROR(_xll.qlIndexFixing(IndexON,D330,TRUE,_xll.ohTrigger(RecalcTrigger,TriggerON)),NA())</f>
        <v>9.889594032976845E-3</v>
      </c>
      <c r="H330" s="49">
        <f>_xll.qlCalendarAdvance(IborCalendar,$H329,B330,"f",FALSE)</f>
        <v>42828</v>
      </c>
      <c r="I330" s="49">
        <f>_xll.qlInterestRateIndexValueDate(Index1M,$H330)</f>
        <v>42830</v>
      </c>
      <c r="J330" s="52">
        <f>IFERROR(_xll.qlIndexFixing(Index1M,$H330,TRUE,_xll.ohTrigger(RecalcTrigger,Trigger1M)),NA())</f>
        <v>1.1320868438773779E-2</v>
      </c>
      <c r="K330" s="52">
        <f>IFERROR(_xll.qlIndexFixing(ONIndex1M,I330,TRUE,_xll.ohTrigger(RecalcTrigger,Trigger1M)),NA())</f>
        <v>1.109388035436254E-2</v>
      </c>
      <c r="L330" s="52">
        <f>IFERROR(_xll.qlIndexFixing(Index3M,H330,TRUE,_xll.ohTrigger(RecalcTrigger,Trigger3M)),NA())</f>
        <v>1.3383149946556854E-2</v>
      </c>
      <c r="M330" s="52">
        <f>IFERROR(_xll.qlIndexFixing(ONIndex3M,I330,TRUE,_xll.ohTrigger(RecalcTrigger,Trigger3M)),NA())</f>
        <v>1.2663277469586731E-2</v>
      </c>
      <c r="N330" s="52">
        <f>IFERROR(_xll.qlIndexFixing(Index6M,$H330,TRUE,_xll.ohTrigger(RecalcTrigger,Trigger6M)),NA())</f>
        <v>1.5420563511231281E-2</v>
      </c>
      <c r="O330" s="52">
        <f>IFERROR(_xll.qlIndexFixing(ONIndex6M,I330,TRUE,_xll.ohTrigger(RecalcTrigger,Trigger6M)),NA())</f>
        <v>1.4641102259211891E-2</v>
      </c>
      <c r="P330" s="52">
        <f>IFERROR(_xll.qlIndexFixing(Index1Y,$H330,TRUE,_xll.ohTrigger(RecalcTrigger,Trigger1Y)),NA())</f>
        <v>1.9741360870658902E-2</v>
      </c>
      <c r="Q330" s="52">
        <f>IFERROR(_xll.qlIndexFixing(ONIndex1Y,I330,TRUE,_xll.ohTrigger(RecalcTrigger,Trigger1Y)),NA())</f>
        <v>1.5525075108371311E-2</v>
      </c>
    </row>
    <row r="331" spans="2:17" x14ac:dyDescent="0.2">
      <c r="B331" s="46" t="s">
        <v>20</v>
      </c>
      <c r="D331" s="49">
        <f>_xll.qlCalendarAdvance(LocalCalendar,$D330,B331,"f",FALSE)</f>
        <v>42832</v>
      </c>
      <c r="E331" s="49">
        <f>_xll.qlInterestRateIndexValueDate(IndexON,D331)</f>
        <v>42832</v>
      </c>
      <c r="F331" s="52">
        <f>IFERROR(_xll.qlIndexFixing(IndexON,D331,TRUE,_xll.ohTrigger(RecalcTrigger,TriggerON)),NA())</f>
        <v>9.9213997811720134E-3</v>
      </c>
      <c r="H331" s="49">
        <f>_xll.qlCalendarAdvance(IborCalendar,$H330,B331,"f",FALSE)</f>
        <v>42829</v>
      </c>
      <c r="I331" s="49">
        <f>_xll.qlInterestRateIndexValueDate(Index1M,$H331)</f>
        <v>42831</v>
      </c>
      <c r="J331" s="52">
        <f>IFERROR(_xll.qlIndexFixing(Index1M,$H331,TRUE,_xll.ohTrigger(RecalcTrigger,Trigger1M)),NA())</f>
        <v>1.1351654169118597E-2</v>
      </c>
      <c r="K331" s="52">
        <f>IFERROR(_xll.qlIndexFixing(ONIndex1M,I331,TRUE,_xll.ohTrigger(RecalcTrigger,Trigger1M)),NA())</f>
        <v>1.1109290342128375E-2</v>
      </c>
      <c r="L331" s="52">
        <f>IFERROR(_xll.qlIndexFixing(Index3M,H331,TRUE,_xll.ohTrigger(RecalcTrigger,Trigger3M)),NA())</f>
        <v>1.3398230056792563E-2</v>
      </c>
      <c r="M331" s="52">
        <f>IFERROR(_xll.qlIndexFixing(ONIndex3M,I331,TRUE,_xll.ohTrigger(RecalcTrigger,Trigger3M)),NA())</f>
        <v>1.2679795175269959E-2</v>
      </c>
      <c r="N331" s="52">
        <f>IFERROR(_xll.qlIndexFixing(Index6M,$H331,TRUE,_xll.ohTrigger(RecalcTrigger,Trigger6M)),NA())</f>
        <v>1.543226423488377E-2</v>
      </c>
      <c r="O331" s="52">
        <f>IFERROR(_xll.qlIndexFixing(ONIndex6M,I331,TRUE,_xll.ohTrigger(RecalcTrigger,Trigger6M)),NA())</f>
        <v>1.4664020349917095E-2</v>
      </c>
      <c r="P331" s="52">
        <f>IFERROR(_xll.qlIndexFixing(Index1Y,$H331,TRUE,_xll.ohTrigger(RecalcTrigger,Trigger1Y)),NA())</f>
        <v>1.9756833286116902E-2</v>
      </c>
      <c r="Q331" s="52">
        <f>IFERROR(_xll.qlIndexFixing(ONIndex1Y,I331,TRUE,_xll.ohTrigger(RecalcTrigger,Trigger1Y)),NA())</f>
        <v>1.5560750169836268E-2</v>
      </c>
    </row>
    <row r="332" spans="2:17" x14ac:dyDescent="0.2">
      <c r="B332" s="46" t="s">
        <v>20</v>
      </c>
      <c r="D332" s="49">
        <f>_xll.qlCalendarAdvance(LocalCalendar,$D331,B332,"f",FALSE)</f>
        <v>42835</v>
      </c>
      <c r="E332" s="49">
        <f>_xll.qlInterestRateIndexValueDate(IndexON,D332)</f>
        <v>42835</v>
      </c>
      <c r="F332" s="52">
        <f>IFERROR(_xll.qlIndexFixing(IndexON,D332,TRUE,_xll.ohTrigger(RecalcTrigger,TriggerON)),NA())</f>
        <v>9.9525815024570363E-3</v>
      </c>
      <c r="H332" s="49">
        <f>_xll.qlCalendarAdvance(IborCalendar,$H331,B332,"f",FALSE)</f>
        <v>42830</v>
      </c>
      <c r="I332" s="49">
        <f>_xll.qlInterestRateIndexValueDate(Index1M,$H332)</f>
        <v>42832</v>
      </c>
      <c r="J332" s="52">
        <f>IFERROR(_xll.qlIndexFixing(Index1M,$H332,TRUE,_xll.ohTrigger(RecalcTrigger,Trigger1M)),NA())</f>
        <v>1.1359121824358017E-2</v>
      </c>
      <c r="K332" s="52">
        <f>IFERROR(_xll.qlIndexFixing(ONIndex1M,I332,TRUE,_xll.ohTrigger(RecalcTrigger,Trigger1M)),NA())</f>
        <v>1.1140415253230174E-2</v>
      </c>
      <c r="L332" s="52">
        <f>IFERROR(_xll.qlIndexFixing(Index3M,H332,TRUE,_xll.ohTrigger(RecalcTrigger,Trigger3M)),NA())</f>
        <v>1.3413282467408969E-2</v>
      </c>
      <c r="M332" s="52">
        <f>IFERROR(_xll.qlIndexFixing(ONIndex3M,I332,TRUE,_xll.ohTrigger(RecalcTrigger,Trigger3M)),NA())</f>
        <v>1.2713164152637901E-2</v>
      </c>
      <c r="N332" s="52">
        <f>IFERROR(_xll.qlIndexFixing(Index6M,$H332,TRUE,_xll.ohTrigger(RecalcTrigger,Trigger6M)),NA())</f>
        <v>1.5468113955744395E-2</v>
      </c>
      <c r="O332" s="52">
        <f>IFERROR(_xll.qlIndexFixing(ONIndex6M,I332,TRUE,_xll.ohTrigger(RecalcTrigger,Trigger6M)),NA())</f>
        <v>1.4704881228837507E-2</v>
      </c>
      <c r="P332" s="52">
        <f>IFERROR(_xll.qlIndexFixing(Index1Y,$H332,TRUE,_xll.ohTrigger(RecalcTrigger,Trigger1Y)),NA())</f>
        <v>1.9781324977332874E-2</v>
      </c>
      <c r="Q332" s="52">
        <f>IFERROR(_xll.qlIndexFixing(ONIndex1Y,I332,TRUE,_xll.ohTrigger(RecalcTrigger,Trigger1Y)),NA())</f>
        <v>1.5621971084121E-2</v>
      </c>
    </row>
    <row r="333" spans="2:17" x14ac:dyDescent="0.2">
      <c r="B333" s="46" t="s">
        <v>20</v>
      </c>
      <c r="D333" s="49">
        <f>_xll.qlCalendarAdvance(LocalCalendar,$D332,B333,"f",FALSE)</f>
        <v>42836</v>
      </c>
      <c r="E333" s="49">
        <f>_xll.qlInterestRateIndexValueDate(IndexON,D333)</f>
        <v>42836</v>
      </c>
      <c r="F333" s="52">
        <f>IFERROR(_xll.qlIndexFixing(IndexON,D333,TRUE,_xll.ohTrigger(RecalcTrigger,TriggerON)),NA())</f>
        <v>9.9682704728998317E-3</v>
      </c>
      <c r="H333" s="49">
        <f>_xll.qlCalendarAdvance(IborCalendar,$H332,B333,"f",FALSE)</f>
        <v>42831</v>
      </c>
      <c r="I333" s="49">
        <f>_xll.qlInterestRateIndexValueDate(Index1M,$H333)</f>
        <v>42835</v>
      </c>
      <c r="J333" s="52">
        <f>IFERROR(_xll.qlIndexFixing(Index1M,$H333,TRUE,_xll.ohTrigger(RecalcTrigger,Trigger1M)),NA())</f>
        <v>1.1397003094313796E-2</v>
      </c>
      <c r="K333" s="52">
        <f>IFERROR(_xll.qlIndexFixing(ONIndex1M,I333,TRUE,_xll.ohTrigger(RecalcTrigger,Trigger1M)),NA())</f>
        <v>1.1170810913485596E-2</v>
      </c>
      <c r="L333" s="52">
        <f>IFERROR(_xll.qlIndexFixing(Index3M,H333,TRUE,_xll.ohTrigger(RecalcTrigger,Trigger3M)),NA())</f>
        <v>1.3458276817147754E-2</v>
      </c>
      <c r="M333" s="52">
        <f>IFERROR(_xll.qlIndexFixing(ONIndex3M,I333,TRUE,_xll.ohTrigger(RecalcTrigger,Trigger3M)),NA())</f>
        <v>1.2745519904768798E-2</v>
      </c>
      <c r="N333" s="52">
        <f>IFERROR(_xll.qlIndexFixing(Index6M,$H333,TRUE,_xll.ohTrigger(RecalcTrigger,Trigger6M)),NA())</f>
        <v>1.5478729193708138E-2</v>
      </c>
      <c r="O333" s="52">
        <f>IFERROR(_xll.qlIndexFixing(ONIndex6M,I333,TRUE,_xll.ohTrigger(RecalcTrigger,Trigger6M)),NA())</f>
        <v>1.4738964981457769E-2</v>
      </c>
      <c r="P333" s="52">
        <f>IFERROR(_xll.qlIndexFixing(Index1Y,$H333,TRUE,_xll.ohTrigger(RecalcTrigger,Trigger1Y)),NA())</f>
        <v>1.9817461214632071E-2</v>
      </c>
      <c r="Q333" s="52">
        <f>IFERROR(_xll.qlIndexFixing(ONIndex1Y,I333,TRUE,_xll.ohTrigger(RecalcTrigger,Trigger1Y)),NA())</f>
        <v>1.5671029218529142E-2</v>
      </c>
    </row>
    <row r="334" spans="2:17" x14ac:dyDescent="0.2">
      <c r="B334" s="46" t="s">
        <v>20</v>
      </c>
      <c r="D334" s="49">
        <f>_xll.qlCalendarAdvance(LocalCalendar,$D333,B334,"f",FALSE)</f>
        <v>42837</v>
      </c>
      <c r="E334" s="49">
        <f>_xll.qlInterestRateIndexValueDate(IndexON,D334)</f>
        <v>42837</v>
      </c>
      <c r="F334" s="52">
        <f>IFERROR(_xll.qlIndexFixing(IndexON,D334,TRUE,_xll.ohTrigger(RecalcTrigger,TriggerON)),NA())</f>
        <v>9.9839362845877133E-3</v>
      </c>
      <c r="H334" s="49">
        <f>_xll.qlCalendarAdvance(IborCalendar,$H333,B334,"f",FALSE)</f>
        <v>42832</v>
      </c>
      <c r="I334" s="49">
        <f>_xll.qlInterestRateIndexValueDate(Index1M,$H334)</f>
        <v>42836</v>
      </c>
      <c r="J334" s="52">
        <f>IFERROR(_xll.qlIndexFixing(Index1M,$H334,TRUE,_xll.ohTrigger(RecalcTrigger,Trigger1M)),NA())</f>
        <v>1.1412194234488915E-2</v>
      </c>
      <c r="K334" s="52">
        <f>IFERROR(_xll.qlIndexFixing(ONIndex1M,I334,TRUE,_xll.ohTrigger(RecalcTrigger,Trigger1M)),NA())</f>
        <v>1.1186161211318435E-2</v>
      </c>
      <c r="L334" s="52">
        <f>IFERROR(_xll.qlIndexFixing(Index3M,H334,TRUE,_xll.ohTrigger(RecalcTrigger,Trigger3M)),NA())</f>
        <v>1.3473221744916922E-2</v>
      </c>
      <c r="M334" s="52">
        <f>IFERROR(_xll.qlIndexFixing(ONIndex3M,I334,TRUE,_xll.ohTrigger(RecalcTrigger,Trigger3M)),NA())</f>
        <v>1.276186456383499E-2</v>
      </c>
      <c r="N334" s="52">
        <f>IFERROR(_xll.qlIndexFixing(Index6M,$H334,TRUE,_xll.ohTrigger(RecalcTrigger,Trigger6M)),NA())</f>
        <v>1.5490303974700611E-2</v>
      </c>
      <c r="O334" s="52">
        <f>IFERROR(_xll.qlIndexFixing(ONIndex6M,I334,TRUE,_xll.ohTrigger(RecalcTrigger,Trigger6M)),NA())</f>
        <v>1.4753519205203958E-2</v>
      </c>
      <c r="P334" s="52">
        <f>IFERROR(_xll.qlIndexFixing(Index1Y,$H334,TRUE,_xll.ohTrigger(RecalcTrigger,Trigger1Y)),NA())</f>
        <v>1.9832349586998921E-2</v>
      </c>
      <c r="Q334" s="52">
        <f>IFERROR(_xll.qlIndexFixing(ONIndex1Y,I334,TRUE,_xll.ohTrigger(RecalcTrigger,Trigger1Y)),NA())</f>
        <v>1.5690493677693595E-2</v>
      </c>
    </row>
    <row r="335" spans="2:17" x14ac:dyDescent="0.2">
      <c r="B335" s="46" t="s">
        <v>20</v>
      </c>
      <c r="D335" s="49">
        <f>_xll.qlCalendarAdvance(LocalCalendar,$D334,B335,"f",FALSE)</f>
        <v>42838</v>
      </c>
      <c r="E335" s="49">
        <f>_xll.qlInterestRateIndexValueDate(IndexON,D335)</f>
        <v>42838</v>
      </c>
      <c r="F335" s="52">
        <f>IFERROR(_xll.qlIndexFixing(IndexON,D335,TRUE,_xll.ohTrigger(RecalcTrigger,TriggerON)),NA())</f>
        <v>9.9995789375206812E-3</v>
      </c>
      <c r="H335" s="49">
        <f>_xll.qlCalendarAdvance(IborCalendar,$H334,B335,"f",FALSE)</f>
        <v>42835</v>
      </c>
      <c r="I335" s="49">
        <f>_xll.qlInterestRateIndexValueDate(Index1M,$H335)</f>
        <v>42837</v>
      </c>
      <c r="J335" s="52">
        <f>IFERROR(_xll.qlIndexFixing(Index1M,$H335,TRUE,_xll.ohTrigger(RecalcTrigger,Trigger1M)),NA())</f>
        <v>1.142737344424738E-2</v>
      </c>
      <c r="K335" s="52">
        <f>IFERROR(_xll.qlIndexFixing(ONIndex1M,I335,TRUE,_xll.ohTrigger(RecalcTrigger,Trigger1M)),NA())</f>
        <v>1.1201499571180662E-2</v>
      </c>
      <c r="L335" s="52">
        <f>IFERROR(_xll.qlIndexFixing(Index3M,H335,TRUE,_xll.ohTrigger(RecalcTrigger,Trigger3M)),NA())</f>
        <v>1.3488140630908127E-2</v>
      </c>
      <c r="M335" s="52">
        <f>IFERROR(_xll.qlIndexFixing(ONIndex3M,I335,TRUE,_xll.ohTrigger(RecalcTrigger,Trigger3M)),NA())</f>
        <v>1.2778174613465865E-2</v>
      </c>
      <c r="N335" s="52">
        <f>IFERROR(_xll.qlIndexFixing(Index6M,$H335,TRUE,_xll.ohTrigger(RecalcTrigger,Trigger6M)),NA())</f>
        <v>1.5501879383007676E-2</v>
      </c>
      <c r="O335" s="52">
        <f>IFERROR(_xll.qlIndexFixing(ONIndex6M,I335,TRUE,_xll.ohTrigger(RecalcTrigger,Trigger6M)),NA())</f>
        <v>1.4766400654870893E-2</v>
      </c>
      <c r="P335" s="52">
        <f>IFERROR(_xll.qlIndexFixing(Index1Y,$H335,TRUE,_xll.ohTrigger(RecalcTrigger,Trigger1Y)),NA())</f>
        <v>1.9847149246978422E-2</v>
      </c>
      <c r="Q335" s="52">
        <f>IFERROR(_xll.qlIndexFixing(ONIndex1Y,I335,TRUE,_xll.ohTrigger(RecalcTrigger,Trigger1Y)),NA())</f>
        <v>1.5706716014527444E-2</v>
      </c>
    </row>
    <row r="336" spans="2:17" x14ac:dyDescent="0.2">
      <c r="B336" s="46" t="s">
        <v>20</v>
      </c>
      <c r="D336" s="49">
        <f>_xll.qlCalendarAdvance(LocalCalendar,$D335,B336,"f",FALSE)</f>
        <v>42839</v>
      </c>
      <c r="E336" s="49">
        <f>_xll.qlInterestRateIndexValueDate(IndexON,D336)</f>
        <v>42839</v>
      </c>
      <c r="F336" s="52">
        <f>IFERROR(_xll.qlIndexFixing(IndexON,D336,TRUE,_xll.ohTrigger(RecalcTrigger,TriggerON)),NA())</f>
        <v>1.0031066540499012E-2</v>
      </c>
      <c r="H336" s="49">
        <f>_xll.qlCalendarAdvance(IborCalendar,$H335,B336,"f",FALSE)</f>
        <v>42836</v>
      </c>
      <c r="I336" s="49">
        <f>_xll.qlInterestRateIndexValueDate(Index1M,$H336)</f>
        <v>42838</v>
      </c>
      <c r="J336" s="52">
        <f>IFERROR(_xll.qlIndexFixing(Index1M,$H336,TRUE,_xll.ohTrigger(RecalcTrigger,Trigger1M)),NA())</f>
        <v>1.1457998883560583E-2</v>
      </c>
      <c r="K336" s="52">
        <f>IFERROR(_xll.qlIndexFixing(ONIndex1M,I336,TRUE,_xll.ohTrigger(RecalcTrigger,Trigger1M)),NA())</f>
        <v>1.1248133910338964E-2</v>
      </c>
      <c r="L336" s="52">
        <f>IFERROR(_xll.qlIndexFixing(Index3M,H336,TRUE,_xll.ohTrigger(RecalcTrigger,Trigger3M)),NA())</f>
        <v>1.3503033806705795E-2</v>
      </c>
      <c r="M336" s="52">
        <f>IFERROR(_xll.qlIndexFixing(ONIndex3M,I336,TRUE,_xll.ohTrigger(RecalcTrigger,Trigger3M)),NA())</f>
        <v>1.2827776575619509E-2</v>
      </c>
      <c r="N336" s="52">
        <f>IFERROR(_xll.qlIndexFixing(Index6M,$H336,TRUE,_xll.ohTrigger(RecalcTrigger,Trigger6M)),NA())</f>
        <v>1.5513464024381075E-2</v>
      </c>
      <c r="O336" s="52">
        <f>IFERROR(_xll.qlIndexFixing(ONIndex6M,I336,TRUE,_xll.ohTrigger(RecalcTrigger,Trigger6M)),NA())</f>
        <v>1.4794551425929114E-2</v>
      </c>
      <c r="P336" s="52">
        <f>IFERROR(_xll.qlIndexFixing(Index1Y,$H336,TRUE,_xll.ohTrigger(RecalcTrigger,Trigger1Y)),NA())</f>
        <v>1.9861869561347507E-2</v>
      </c>
      <c r="Q336" s="52">
        <f>IFERROR(_xll.qlIndexFixing(ONIndex1Y,I336,TRUE,_xll.ohTrigger(RecalcTrigger,Trigger1Y)),NA())</f>
        <v>1.5734063320291369E-2</v>
      </c>
    </row>
    <row r="337" spans="2:17" x14ac:dyDescent="0.2">
      <c r="B337" s="46" t="s">
        <v>20</v>
      </c>
      <c r="D337" s="49">
        <f>_xll.qlCalendarAdvance(LocalCalendar,$D336,B337,"f",FALSE)</f>
        <v>42842</v>
      </c>
      <c r="E337" s="49">
        <f>_xll.qlInterestRateIndexValueDate(IndexON,D337)</f>
        <v>42842</v>
      </c>
      <c r="F337" s="52">
        <f>IFERROR(_xll.qlIndexFixing(IndexON,D337,TRUE,_xll.ohTrigger(RecalcTrigger,TriggerON)),NA())</f>
        <v>1.0061917961143862E-2</v>
      </c>
      <c r="H337" s="49">
        <f>_xll.qlCalendarAdvance(IborCalendar,$H336,B337,"f",FALSE)</f>
        <v>42837</v>
      </c>
      <c r="I337" s="49">
        <f>_xll.qlInterestRateIndexValueDate(Index1M,$H337)</f>
        <v>42843</v>
      </c>
      <c r="J337" s="52">
        <f>IFERROR(_xll.qlIndexFixing(Index1M,$H337,TRUE,_xll.ohTrigger(RecalcTrigger,Trigger1M)),NA())</f>
        <v>1.1518198161525106E-2</v>
      </c>
      <c r="K337" s="52">
        <f>IFERROR(_xll.qlIndexFixing(ONIndex1M,I337,TRUE,_xll.ohTrigger(RecalcTrigger,Trigger1M)),NA())</f>
        <v>1.1293279033051107E-2</v>
      </c>
      <c r="L337" s="52">
        <f>IFERROR(_xll.qlIndexFixing(Index3M,H337,TRUE,_xll.ohTrigger(RecalcTrigger,Trigger3M)),NA())</f>
        <v>1.3577125638638835E-2</v>
      </c>
      <c r="M337" s="52">
        <f>IFERROR(_xll.qlIndexFixing(ONIndex3M,I337,TRUE,_xll.ohTrigger(RecalcTrigger,Trigger3M)),NA())</f>
        <v>1.2875308115187778E-2</v>
      </c>
      <c r="N337" s="52">
        <f>IFERROR(_xll.qlIndexFixing(Index6M,$H337,TRUE,_xll.ohTrigger(RecalcTrigger,Trigger6M)),NA())</f>
        <v>1.5571826942700453E-2</v>
      </c>
      <c r="O337" s="52">
        <f>IFERROR(_xll.qlIndexFixing(ONIndex6M,I337,TRUE,_xll.ohTrigger(RecalcTrigger,Trigger6M)),NA())</f>
        <v>1.4808561088415217E-2</v>
      </c>
      <c r="P337" s="52">
        <f>IFERROR(_xll.qlIndexFixing(Index1Y,$H337,TRUE,_xll.ohTrigger(RecalcTrigger,Trigger1Y)),NA())</f>
        <v>1.9934608825676155E-2</v>
      </c>
      <c r="Q337" s="52">
        <f>IFERROR(_xll.qlIndexFixing(ONIndex1Y,I337,TRUE,_xll.ohTrigger(RecalcTrigger,Trigger1Y)),NA())</f>
        <v>1.5735965447083444E-2</v>
      </c>
    </row>
    <row r="338" spans="2:17" x14ac:dyDescent="0.2">
      <c r="B338" s="46" t="s">
        <v>20</v>
      </c>
      <c r="D338" s="49">
        <f>_xll.qlCalendarAdvance(LocalCalendar,$D337,B338,"f",FALSE)</f>
        <v>42843</v>
      </c>
      <c r="E338" s="49">
        <f>_xll.qlInterestRateIndexValueDate(IndexON,D338)</f>
        <v>42843</v>
      </c>
      <c r="F338" s="52">
        <f>IFERROR(_xll.qlIndexFixing(IndexON,D338,TRUE,_xll.ohTrigger(RecalcTrigger,TriggerON)),NA())</f>
        <v>1.0077444820142389E-2</v>
      </c>
      <c r="H338" s="49">
        <f>_xll.qlCalendarAdvance(IborCalendar,$H337,B338,"f",FALSE)</f>
        <v>42838</v>
      </c>
      <c r="I338" s="49">
        <f>_xll.qlInterestRateIndexValueDate(Index1M,$H338)</f>
        <v>42844</v>
      </c>
      <c r="J338" s="52">
        <f>IFERROR(_xll.qlIndexFixing(Index1M,$H338,TRUE,_xll.ohTrigger(RecalcTrigger,Trigger1M)),NA())</f>
        <v>1.1533293857103999E-2</v>
      </c>
      <c r="K338" s="52">
        <f>IFERROR(_xll.qlIndexFixing(ONIndex1M,I338,TRUE,_xll.ohTrigger(RecalcTrigger,Trigger1M)),NA())</f>
        <v>1.1308533827119049E-2</v>
      </c>
      <c r="L338" s="52">
        <f>IFERROR(_xll.qlIndexFixing(Index3M,H338,TRUE,_xll.ohTrigger(RecalcTrigger,Trigger3M)),NA())</f>
        <v>1.3591871516858414E-2</v>
      </c>
      <c r="M338" s="52">
        <f>IFERROR(_xll.qlIndexFixing(ONIndex3M,I338,TRUE,_xll.ohTrigger(RecalcTrigger,Trigger3M)),NA())</f>
        <v>1.2891375899251045E-2</v>
      </c>
      <c r="N338" s="52">
        <f>IFERROR(_xll.qlIndexFixing(Index6M,$H338,TRUE,_xll.ohTrigger(RecalcTrigger,Trigger6M)),NA())</f>
        <v>1.558364771459751E-2</v>
      </c>
      <c r="O338" s="52">
        <f>IFERROR(_xll.qlIndexFixing(ONIndex6M,I338,TRUE,_xll.ohTrigger(RecalcTrigger,Trigger6M)),NA())</f>
        <v>1.4809733115690449E-2</v>
      </c>
      <c r="P338" s="52">
        <f>IFERROR(_xll.qlIndexFixing(Index1Y,$H338,TRUE,_xll.ohTrigger(RecalcTrigger,Trigger1Y)),NA())</f>
        <v>1.9949049800109728E-2</v>
      </c>
      <c r="Q338" s="52">
        <f>IFERROR(_xll.qlIndexFixing(ONIndex1Y,I338,TRUE,_xll.ohTrigger(RecalcTrigger,Trigger1Y)),NA())</f>
        <v>1.57294929199292E-2</v>
      </c>
    </row>
    <row r="339" spans="2:17" x14ac:dyDescent="0.2">
      <c r="B339" s="46" t="s">
        <v>20</v>
      </c>
      <c r="D339" s="49">
        <f>_xll.qlCalendarAdvance(LocalCalendar,$D338,B339,"f",FALSE)</f>
        <v>42844</v>
      </c>
      <c r="E339" s="49">
        <f>_xll.qlInterestRateIndexValueDate(IndexON,D339)</f>
        <v>42844</v>
      </c>
      <c r="F339" s="52">
        <f>IFERROR(_xll.qlIndexFixing(IndexON,D339,TRUE,_xll.ohTrigger(RecalcTrigger,TriggerON)),NA())</f>
        <v>1.0092948520306066E-2</v>
      </c>
      <c r="H339" s="49">
        <f>_xll.qlCalendarAdvance(IborCalendar,$H338,B339,"f",FALSE)</f>
        <v>42843</v>
      </c>
      <c r="I339" s="49">
        <f>_xll.qlInterestRateIndexValueDate(Index1M,$H339)</f>
        <v>42845</v>
      </c>
      <c r="J339" s="52">
        <f>IFERROR(_xll.qlIndexFixing(Index1M,$H339,TRUE,_xll.ohTrigger(RecalcTrigger,Trigger1M)),NA())</f>
        <v>1.1563759026179121E-2</v>
      </c>
      <c r="K339" s="52">
        <f>IFERROR(_xll.qlIndexFixing(ONIndex1M,I339,TRUE,_xll.ohTrigger(RecalcTrigger,Trigger1M)),NA())</f>
        <v>1.1323776683136444E-2</v>
      </c>
      <c r="L339" s="52">
        <f>IFERROR(_xll.qlIndexFixing(Index3M,H339,TRUE,_xll.ohTrigger(RecalcTrigger,Trigger3M)),NA())</f>
        <v>1.360659400613095E-2</v>
      </c>
      <c r="M339" s="52">
        <f>IFERROR(_xll.qlIndexFixing(ONIndex3M,I339,TRUE,_xll.ohTrigger(RecalcTrigger,Trigger3M)),NA())</f>
        <v>1.2907409074118803E-2</v>
      </c>
      <c r="N339" s="52">
        <f>IFERROR(_xll.qlIndexFixing(Index6M,$H339,TRUE,_xll.ohTrigger(RecalcTrigger,Trigger6M)),NA())</f>
        <v>1.5595537965518196E-2</v>
      </c>
      <c r="O339" s="52">
        <f>IFERROR(_xll.qlIndexFixing(ONIndex6M,I339,TRUE,_xll.ohTrigger(RecalcTrigger,Trigger6M)),NA())</f>
        <v>1.4809232368087066E-2</v>
      </c>
      <c r="P339" s="52">
        <f>IFERROR(_xll.qlIndexFixing(Index1Y,$H339,TRUE,_xll.ohTrigger(RecalcTrigger,Trigger1Y)),NA())</f>
        <v>1.9963477011968007E-2</v>
      </c>
      <c r="Q339" s="52">
        <f>IFERROR(_xll.qlIndexFixing(ONIndex1Y,I339,TRUE,_xll.ohTrigger(RecalcTrigger,Trigger1Y)),NA())</f>
        <v>1.5719778269325246E-2</v>
      </c>
    </row>
    <row r="340" spans="2:17" x14ac:dyDescent="0.2">
      <c r="B340" s="46" t="s">
        <v>20</v>
      </c>
      <c r="D340" s="49">
        <f>_xll.qlCalendarAdvance(LocalCalendar,$D339,B340,"f",FALSE)</f>
        <v>42845</v>
      </c>
      <c r="E340" s="49">
        <f>_xll.qlInterestRateIndexValueDate(IndexON,D340)</f>
        <v>42845</v>
      </c>
      <c r="F340" s="52">
        <f>IFERROR(_xll.qlIndexFixing(IndexON,D340,TRUE,_xll.ohTrigger(RecalcTrigger,TriggerON)),NA())</f>
        <v>1.0108429061634894E-2</v>
      </c>
      <c r="H340" s="49">
        <f>_xll.qlCalendarAdvance(IborCalendar,$H339,B340,"f",FALSE)</f>
        <v>42844</v>
      </c>
      <c r="I340" s="49">
        <f>_xll.qlInterestRateIndexValueDate(Index1M,$H340)</f>
        <v>42846</v>
      </c>
      <c r="J340" s="52">
        <f>IFERROR(_xll.qlIndexFixing(Index1M,$H340,TRUE,_xll.ohTrigger(RecalcTrigger,Trigger1M)),NA())</f>
        <v>1.157113642273616E-2</v>
      </c>
      <c r="K340" s="52">
        <f>IFERROR(_xll.qlIndexFixing(ONIndex1M,I340,TRUE,_xll.ohTrigger(RecalcTrigger,Trigger1M)),NA())</f>
        <v>1.1354580712064077E-2</v>
      </c>
      <c r="L340" s="52">
        <f>IFERROR(_xll.qlIndexFixing(Index3M,H340,TRUE,_xll.ohTrigger(RecalcTrigger,Trigger3M)),NA())</f>
        <v>1.3621293438081281E-2</v>
      </c>
      <c r="M340" s="52">
        <f>IFERROR(_xll.qlIndexFixing(ONIndex3M,I340,TRUE,_xll.ohTrigger(RecalcTrigger,Trigger3M)),NA())</f>
        <v>1.2939825139417493E-2</v>
      </c>
      <c r="N340" s="52">
        <f>IFERROR(_xll.qlIndexFixing(Index6M,$H340,TRUE,_xll.ohTrigger(RecalcTrigger,Trigger6M)),NA())</f>
        <v>1.5624050848782175E-2</v>
      </c>
      <c r="O340" s="52">
        <f>IFERROR(_xll.qlIndexFixing(ONIndex6M,I340,TRUE,_xll.ohTrigger(RecalcTrigger,Trigger6M)),NA())</f>
        <v>1.4805922835385843E-2</v>
      </c>
      <c r="P340" s="52">
        <f>IFERROR(_xll.qlIndexFixing(Index1Y,$H340,TRUE,_xll.ohTrigger(RecalcTrigger,Trigger1Y)),NA())</f>
        <v>1.9985029974299542E-2</v>
      </c>
      <c r="Q340" s="52">
        <f>IFERROR(_xll.qlIndexFixing(ONIndex1Y,I340,TRUE,_xll.ohTrigger(RecalcTrigger,Trigger1Y)),NA())</f>
        <v>1.5696302098584525E-2</v>
      </c>
    </row>
    <row r="341" spans="2:17" x14ac:dyDescent="0.2">
      <c r="B341" s="46" t="s">
        <v>20</v>
      </c>
      <c r="D341" s="49">
        <f>_xll.qlCalendarAdvance(LocalCalendar,$D340,B341,"f",FALSE)</f>
        <v>42846</v>
      </c>
      <c r="E341" s="49">
        <f>_xll.qlInterestRateIndexValueDate(IndexON,D341)</f>
        <v>42846</v>
      </c>
      <c r="F341" s="52">
        <f>IFERROR(_xll.qlIndexFixing(IndexON,D341,TRUE,_xll.ohTrigger(RecalcTrigger,TriggerON)),NA())</f>
        <v>1.0139598522060922E-2</v>
      </c>
      <c r="H341" s="49">
        <f>_xll.qlCalendarAdvance(IborCalendar,$H340,B341,"f",FALSE)</f>
        <v>42845</v>
      </c>
      <c r="I341" s="49">
        <f>_xll.qlInterestRateIndexValueDate(Index1M,$H341)</f>
        <v>42849</v>
      </c>
      <c r="J341" s="52">
        <f>IFERROR(_xll.qlIndexFixing(Index1M,$H341,TRUE,_xll.ohTrigger(RecalcTrigger,Trigger1M)),NA())</f>
        <v>1.1608593372433695E-2</v>
      </c>
      <c r="K341" s="52">
        <f>IFERROR(_xll.qlIndexFixing(ONIndex1M,I341,TRUE,_xll.ohTrigger(RecalcTrigger,Trigger1M)),NA())</f>
        <v>1.1384628727419965E-2</v>
      </c>
      <c r="L341" s="52">
        <f>IFERROR(_xll.qlIndexFixing(Index3M,H341,TRUE,_xll.ohTrigger(RecalcTrigger,Trigger3M)),NA())</f>
        <v>1.3665256706370392E-2</v>
      </c>
      <c r="M341" s="52">
        <f>IFERROR(_xll.qlIndexFixing(ONIndex3M,I341,TRUE,_xll.ohTrigger(RecalcTrigger,Trigger3M)),NA())</f>
        <v>1.2971195679236658E-2</v>
      </c>
      <c r="N341" s="52">
        <f>IFERROR(_xll.qlIndexFixing(Index6M,$H341,TRUE,_xll.ohTrigger(RecalcTrigger,Trigger6M)),NA())</f>
        <v>1.5643921975877516E-2</v>
      </c>
      <c r="O341" s="52">
        <f>IFERROR(_xll.qlIndexFixing(ONIndex6M,I341,TRUE,_xll.ohTrigger(RecalcTrigger,Trigger6M)),NA())</f>
        <v>1.4801433027873401E-2</v>
      </c>
      <c r="P341" s="52">
        <f>IFERROR(_xll.qlIndexFixing(Index1Y,$H341,TRUE,_xll.ohTrigger(RecalcTrigger,Trigger1Y)),NA())</f>
        <v>2.0021184715044396E-2</v>
      </c>
      <c r="Q341" s="52">
        <f>IFERROR(_xll.qlIndexFixing(ONIndex1Y,I341,TRUE,_xll.ohTrigger(RecalcTrigger,Trigger1Y)),NA())</f>
        <v>1.5673477075965891E-2</v>
      </c>
    </row>
    <row r="342" spans="2:17" x14ac:dyDescent="0.2">
      <c r="B342" s="46" t="s">
        <v>20</v>
      </c>
      <c r="D342" s="49">
        <f>_xll.qlCalendarAdvance(LocalCalendar,$D341,B342,"f",FALSE)</f>
        <v>42849</v>
      </c>
      <c r="E342" s="49">
        <f>_xll.qlInterestRateIndexValueDate(IndexON,D342)</f>
        <v>42849</v>
      </c>
      <c r="F342" s="52">
        <f>IFERROR(_xll.qlIndexFixing(IndexON,D342,TRUE,_xll.ohTrigger(RecalcTrigger,TriggerON)),NA())</f>
        <v>1.0170119639001385E-2</v>
      </c>
      <c r="H342" s="49">
        <f>_xll.qlCalendarAdvance(IborCalendar,$H341,B342,"f",FALSE)</f>
        <v>42846</v>
      </c>
      <c r="I342" s="49">
        <f>_xll.qlInterestRateIndexValueDate(Index1M,$H342)</f>
        <v>42850</v>
      </c>
      <c r="J342" s="52">
        <f>IFERROR(_xll.qlIndexFixing(Index1M,$H342,TRUE,_xll.ohTrigger(RecalcTrigger,Trigger1M)),NA())</f>
        <v>1.1623617482669601E-2</v>
      </c>
      <c r="K342" s="52">
        <f>IFERROR(_xll.qlIndexFixing(ONIndex1M,I342,TRUE,_xll.ohTrigger(RecalcTrigger,Trigger1M)),NA())</f>
        <v>1.1399811893424427E-2</v>
      </c>
      <c r="L342" s="52">
        <f>IFERROR(_xll.qlIndexFixing(Index3M,H342,TRUE,_xll.ohTrigger(RecalcTrigger,Trigger3M)),NA())</f>
        <v>1.3679867225424337E-2</v>
      </c>
      <c r="M342" s="52">
        <f>IFERROR(_xll.qlIndexFixing(ONIndex3M,I342,TRUE,_xll.ohTrigger(RecalcTrigger,Trigger3M)),NA())</f>
        <v>1.2987055807007764E-2</v>
      </c>
      <c r="N342" s="52">
        <f>IFERROR(_xll.qlIndexFixing(Index6M,$H342,TRUE,_xll.ohTrigger(RecalcTrigger,Trigger6M)),NA())</f>
        <v>1.5656228529670593E-2</v>
      </c>
      <c r="O342" s="52">
        <f>IFERROR(_xll.qlIndexFixing(ONIndex6M,I342,TRUE,_xll.ohTrigger(RecalcTrigger,Trigger6M)),NA())</f>
        <v>1.4799659042994406E-2</v>
      </c>
      <c r="P342" s="52">
        <f>IFERROR(_xll.qlIndexFixing(Index1Y,$H342,TRUE,_xll.ohTrigger(RecalcTrigger,Trigger1Y)),NA())</f>
        <v>2.0035613870001068E-2</v>
      </c>
      <c r="Q342" s="52">
        <f>IFERROR(_xll.qlIndexFixing(ONIndex1Y,I342,TRUE,_xll.ohTrigger(RecalcTrigger,Trigger1Y)),NA())</f>
        <v>1.5663754170924804E-2</v>
      </c>
    </row>
    <row r="343" spans="2:17" x14ac:dyDescent="0.2">
      <c r="B343" s="46" t="s">
        <v>20</v>
      </c>
      <c r="D343" s="49">
        <f>_xll.qlCalendarAdvance(LocalCalendar,$D342,B343,"f",FALSE)</f>
        <v>42850</v>
      </c>
      <c r="E343" s="49">
        <f>_xll.qlInterestRateIndexValueDate(IndexON,D343)</f>
        <v>42850</v>
      </c>
      <c r="F343" s="52">
        <f>IFERROR(_xll.qlIndexFixing(IndexON,D343,TRUE,_xll.ohTrigger(RecalcTrigger,TriggerON)),NA())</f>
        <v>1.0185484386235899E-2</v>
      </c>
      <c r="H343" s="49">
        <f>_xll.qlCalendarAdvance(IborCalendar,$H342,B343,"f",FALSE)</f>
        <v>42849</v>
      </c>
      <c r="I343" s="49">
        <f>_xll.qlInterestRateIndexValueDate(Index1M,$H343)</f>
        <v>42851</v>
      </c>
      <c r="J343" s="52">
        <f>IFERROR(_xll.qlIndexFixing(Index1M,$H343,TRUE,_xll.ohTrigger(RecalcTrigger,Trigger1M)),NA())</f>
        <v>1.1638629661862687E-2</v>
      </c>
      <c r="K343" s="52">
        <f>IFERROR(_xll.qlIndexFixing(ONIndex1M,I343,TRUE,_xll.ohTrigger(RecalcTrigger,Trigger1M)),NA())</f>
        <v>1.1414983121538214E-2</v>
      </c>
      <c r="L343" s="52">
        <f>IFERROR(_xll.qlIndexFixing(Index3M,H343,TRUE,_xll.ohTrigger(RecalcTrigger,Trigger3M)),NA())</f>
        <v>1.3694456345376889E-2</v>
      </c>
      <c r="M343" s="52">
        <f>IFERROR(_xll.qlIndexFixing(ONIndex3M,I343,TRUE,_xll.ohTrigger(RecalcTrigger,Trigger3M)),NA())</f>
        <v>1.3002881325343552E-2</v>
      </c>
      <c r="N343" s="52">
        <f>IFERROR(_xll.qlIndexFixing(Index6M,$H343,TRUE,_xll.ohTrigger(RecalcTrigger,Trigger6M)),NA())</f>
        <v>1.5668617155788999E-2</v>
      </c>
      <c r="O343" s="52">
        <f>IFERROR(_xll.qlIndexFixing(ONIndex6M,I343,TRUE,_xll.ohTrigger(RecalcTrigger,Trigger6M)),NA())</f>
        <v>1.4797984942536146E-2</v>
      </c>
      <c r="P343" s="52">
        <f>IFERROR(_xll.qlIndexFixing(Index1Y,$H343,TRUE,_xll.ohTrigger(RecalcTrigger,Trigger1Y)),NA())</f>
        <v>2.0050040205090221E-2</v>
      </c>
      <c r="Q343" s="52">
        <f>IFERROR(_xll.qlIndexFixing(ONIndex1Y,I343,TRUE,_xll.ohTrigger(RecalcTrigger,Trigger1Y)),NA())</f>
        <v>1.5654839732777148E-2</v>
      </c>
    </row>
    <row r="344" spans="2:17" x14ac:dyDescent="0.2">
      <c r="B344" s="46" t="s">
        <v>20</v>
      </c>
      <c r="D344" s="49">
        <f>_xll.qlCalendarAdvance(LocalCalendar,$D343,B344,"f",FALSE)</f>
        <v>42851</v>
      </c>
      <c r="E344" s="49">
        <f>_xll.qlInterestRateIndexValueDate(IndexON,D344)</f>
        <v>42851</v>
      </c>
      <c r="F344" s="52">
        <f>IFERROR(_xll.qlIndexFixing(IndexON,D344,TRUE,_xll.ohTrigger(RecalcTrigger,TriggerON)),NA())</f>
        <v>1.0200825974715499E-2</v>
      </c>
      <c r="H344" s="49">
        <f>_xll.qlCalendarAdvance(IborCalendar,$H343,B344,"f",FALSE)</f>
        <v>42850</v>
      </c>
      <c r="I344" s="49">
        <f>_xll.qlInterestRateIndexValueDate(Index1M,$H344)</f>
        <v>42852</v>
      </c>
      <c r="J344" s="52">
        <f>IFERROR(_xll.qlIndexFixing(Index1M,$H344,TRUE,_xll.ohTrigger(RecalcTrigger,Trigger1M)),NA())</f>
        <v>1.1676581678945879E-2</v>
      </c>
      <c r="K344" s="52">
        <f>IFERROR(_xll.qlIndexFixing(ONIndex1M,I344,TRUE,_xll.ohTrigger(RecalcTrigger,Trigger1M)),NA())</f>
        <v>1.1430142411601452E-2</v>
      </c>
      <c r="L344" s="52">
        <f>IFERROR(_xll.qlIndexFixing(Index3M,H344,TRUE,_xll.ohTrigger(RecalcTrigger,Trigger3M)),NA())</f>
        <v>1.3709024397886266E-2</v>
      </c>
      <c r="M344" s="52">
        <f>IFERROR(_xll.qlIndexFixing(ONIndex3M,I344,TRUE,_xll.ohTrigger(RecalcTrigger,Trigger3M)),NA())</f>
        <v>1.3018672234323958E-2</v>
      </c>
      <c r="N344" s="52">
        <f>IFERROR(_xll.qlIndexFixing(Index6M,$H344,TRUE,_xll.ohTrigger(RecalcTrigger,Trigger6M)),NA())</f>
        <v>1.5681086698764446E-2</v>
      </c>
      <c r="O344" s="52">
        <f>IFERROR(_xll.qlIndexFixing(ONIndex6M,I344,TRUE,_xll.ohTrigger(RecalcTrigger,Trigger6M)),NA())</f>
        <v>1.4796410726498621E-2</v>
      </c>
      <c r="P344" s="52">
        <f>IFERROR(_xll.qlIndexFixing(Index1Y,$H344,TRUE,_xll.ohTrigger(RecalcTrigger,Trigger1Y)),NA())</f>
        <v>2.0064461769998192E-2</v>
      </c>
      <c r="Q344" s="52">
        <f>IFERROR(_xll.qlIndexFixing(ONIndex1Y,I344,TRUE,_xll.ohTrigger(RecalcTrigger,Trigger1Y)),NA())</f>
        <v>1.5646733761682796E-2</v>
      </c>
    </row>
    <row r="345" spans="2:17" x14ac:dyDescent="0.2">
      <c r="B345" s="46" t="s">
        <v>20</v>
      </c>
      <c r="D345" s="49">
        <f>_xll.qlCalendarAdvance(LocalCalendar,$D344,B345,"f",FALSE)</f>
        <v>42852</v>
      </c>
      <c r="E345" s="49">
        <f>_xll.qlInterestRateIndexValueDate(IndexON,D345)</f>
        <v>42852</v>
      </c>
      <c r="F345" s="52">
        <f>IFERROR(_xll.qlIndexFixing(IndexON,D345,TRUE,_xll.ohTrigger(RecalcTrigger,TriggerON)),NA())</f>
        <v>1.0216144404440186E-2</v>
      </c>
      <c r="H345" s="49">
        <f>_xll.qlCalendarAdvance(IborCalendar,$H344,B345,"f",FALSE)</f>
        <v>42851</v>
      </c>
      <c r="I345" s="49">
        <f>_xll.qlInterestRateIndexValueDate(Index1M,$H345)</f>
        <v>42853</v>
      </c>
      <c r="J345" s="52">
        <f>IFERROR(_xll.qlIndexFixing(Index1M,$H345,TRUE,_xll.ohTrigger(RecalcTrigger,Trigger1M)),NA())</f>
        <v>1.1691553555922855E-2</v>
      </c>
      <c r="K345" s="52">
        <f>IFERROR(_xll.qlIndexFixing(ONIndex1M,I345,TRUE,_xll.ohTrigger(RecalcTrigger,Trigger1M)),NA())</f>
        <v>1.1468528935441036E-2</v>
      </c>
      <c r="L345" s="52">
        <f>IFERROR(_xll.qlIndexFixing(Index3M,H345,TRUE,_xll.ohTrigger(RecalcTrigger,Trigger3M)),NA())</f>
        <v>1.3745675615526875E-2</v>
      </c>
      <c r="M345" s="52">
        <f>IFERROR(_xll.qlIndexFixing(ONIndex3M,I345,TRUE,_xll.ohTrigger(RecalcTrigger,Trigger3M)),NA())</f>
        <v>1.3058686937794661E-2</v>
      </c>
      <c r="N345" s="52">
        <f>IFERROR(_xll.qlIndexFixing(Index6M,$H345,TRUE,_xll.ohTrigger(RecalcTrigger,Trigger6M)),NA())</f>
        <v>1.5718537398348952E-2</v>
      </c>
      <c r="O345" s="52">
        <f>IFERROR(_xll.qlIndexFixing(ONIndex6M,I345,TRUE,_xll.ohTrigger(RecalcTrigger,Trigger6M)),NA())</f>
        <v>1.4793886433703829E-2</v>
      </c>
      <c r="P345" s="52">
        <f>IFERROR(_xll.qlIndexFixing(Index1Y,$H345,TRUE,_xll.ohTrigger(RecalcTrigger,Trigger1Y)),NA())</f>
        <v>2.0085049642242128E-2</v>
      </c>
      <c r="Q345" s="52">
        <f>IFERROR(_xll.qlIndexFixing(ONIndex1Y,I345,TRUE,_xll.ohTrigger(RecalcTrigger,Trigger1Y)),NA())</f>
        <v>1.5631529167838831E-2</v>
      </c>
    </row>
    <row r="346" spans="2:17" x14ac:dyDescent="0.2">
      <c r="B346" s="46" t="s">
        <v>20</v>
      </c>
      <c r="D346" s="49">
        <f>_xll.qlCalendarAdvance(LocalCalendar,$D345,B346,"f",FALSE)</f>
        <v>42853</v>
      </c>
      <c r="E346" s="49">
        <f>_xll.qlInterestRateIndexValueDate(IndexON,D346)</f>
        <v>42853</v>
      </c>
      <c r="F346" s="52">
        <f>IFERROR(_xll.qlIndexFixing(IndexON,D346,TRUE,_xll.ohTrigger(RecalcTrigger,TriggerON)),NA())</f>
        <v>1.0246995722820174E-2</v>
      </c>
      <c r="H346" s="49">
        <f>_xll.qlCalendarAdvance(IborCalendar,$H345,B346,"f",FALSE)</f>
        <v>42852</v>
      </c>
      <c r="I346" s="49">
        <f>_xll.qlInterestRateIndexValueDate(Index1M,$H346)</f>
        <v>42857</v>
      </c>
      <c r="J346" s="52">
        <f>IFERROR(_xll.qlIndexFixing(Index1M,$H346,TRUE,_xll.ohTrigger(RecalcTrigger,Trigger1M)),NA())</f>
        <v>1.173607886437149E-2</v>
      </c>
      <c r="K346" s="52">
        <f>IFERROR(_xll.qlIndexFixing(ONIndex1M,I346,TRUE,_xll.ohTrigger(RecalcTrigger,Trigger1M)),NA())</f>
        <v>1.1505759791878845E-2</v>
      </c>
      <c r="L346" s="52">
        <f>IFERROR(_xll.qlIndexFixing(Index3M,H346,TRUE,_xll.ohTrigger(RecalcTrigger,Trigger3M)),NA())</f>
        <v>1.3788908572772081E-2</v>
      </c>
      <c r="M346" s="52">
        <f>IFERROR(_xll.qlIndexFixing(ONIndex3M,I346,TRUE,_xll.ohTrigger(RecalcTrigger,Trigger3M)),NA())</f>
        <v>1.3097107637696226E-2</v>
      </c>
      <c r="N346" s="52">
        <f>IFERROR(_xll.qlIndexFixing(Index6M,$H346,TRUE,_xll.ohTrigger(RecalcTrigger,Trigger6M)),NA())</f>
        <v>1.5752924202042905E-2</v>
      </c>
      <c r="O346" s="52">
        <f>IFERROR(_xll.qlIndexFixing(ONIndex6M,I346,TRUE,_xll.ohTrigger(RecalcTrigger,Trigger6M)),NA())</f>
        <v>1.4790037912062459E-2</v>
      </c>
      <c r="P346" s="52">
        <f>IFERROR(_xll.qlIndexFixing(Index1Y,$H346,TRUE,_xll.ohTrigger(RecalcTrigger,Trigger1Y)),NA())</f>
        <v>2.0136429773021498E-2</v>
      </c>
      <c r="Q346" s="52">
        <f>IFERROR(_xll.qlIndexFixing(ONIndex1Y,I346,TRUE,_xll.ohTrigger(RecalcTrigger,Trigger1Y)),NA())</f>
        <v>1.5618330908413469E-2</v>
      </c>
    </row>
    <row r="347" spans="2:17" x14ac:dyDescent="0.2">
      <c r="B347" s="46" t="s">
        <v>20</v>
      </c>
      <c r="D347" s="49">
        <f>_xll.qlCalendarAdvance(LocalCalendar,$D346,B347,"f",FALSE)</f>
        <v>42856</v>
      </c>
      <c r="E347" s="49">
        <f>_xll.qlInterestRateIndexValueDate(IndexON,D347)</f>
        <v>42856</v>
      </c>
      <c r="F347" s="52">
        <f>IFERROR(_xll.qlIndexFixing(IndexON,D347,TRUE,_xll.ohTrigger(RecalcTrigger,TriggerON)),NA())</f>
        <v>1.0277186534750626E-2</v>
      </c>
      <c r="H347" s="49">
        <f>_xll.qlCalendarAdvance(IborCalendar,$H346,B347,"f",FALSE)</f>
        <v>42853</v>
      </c>
      <c r="I347" s="49">
        <f>_xll.qlInterestRateIndexValueDate(Index1M,$H347)</f>
        <v>42858</v>
      </c>
      <c r="J347" s="52">
        <f>IFERROR(_xll.qlIndexFixing(Index1M,$H347,TRUE,_xll.ohTrigger(RecalcTrigger,Trigger1M)),NA())</f>
        <v>1.1766233981635404E-2</v>
      </c>
      <c r="K347" s="52">
        <f>IFERROR(_xll.qlIndexFixing(ONIndex1M,I347,TRUE,_xll.ohTrigger(RecalcTrigger,Trigger1M)),NA())</f>
        <v>1.1520847453958538E-2</v>
      </c>
      <c r="L347" s="52">
        <f>IFERROR(_xll.qlIndexFixing(Index3M,H347,TRUE,_xll.ohTrigger(RecalcTrigger,Trigger3M)),NA())</f>
        <v>1.3803352087462433E-2</v>
      </c>
      <c r="M347" s="52">
        <f>IFERROR(_xll.qlIndexFixing(ONIndex3M,I347,TRUE,_xll.ohTrigger(RecalcTrigger,Trigger3M)),NA())</f>
        <v>1.3112690890144663E-2</v>
      </c>
      <c r="N347" s="52">
        <f>IFERROR(_xll.qlIndexFixing(Index6M,$H347,TRUE,_xll.ohTrigger(RecalcTrigger,Trigger6M)),NA())</f>
        <v>1.5765852326886171E-2</v>
      </c>
      <c r="O347" s="52">
        <f>IFERROR(_xll.qlIndexFixing(ONIndex6M,I347,TRUE,_xll.ohTrigger(RecalcTrigger,Trigger6M)),NA())</f>
        <v>1.4789063002389469E-2</v>
      </c>
      <c r="P347" s="52">
        <f>IFERROR(_xll.qlIndexFixing(Index1Y,$H347,TRUE,_xll.ohTrigger(RecalcTrigger,Trigger1Y)),NA())</f>
        <v>2.0150781754004438E-2</v>
      </c>
      <c r="Q347" s="52">
        <f>IFERROR(_xll.qlIndexFixing(ONIndex1Y,I347,TRUE,_xll.ohTrigger(RecalcTrigger,Trigger1Y)),NA())</f>
        <v>1.5615075737960282E-2</v>
      </c>
    </row>
    <row r="348" spans="2:17" x14ac:dyDescent="0.2">
      <c r="B348" s="46" t="s">
        <v>20</v>
      </c>
      <c r="D348" s="49">
        <f>_xll.qlCalendarAdvance(LocalCalendar,$D347,B348,"f",FALSE)</f>
        <v>42857</v>
      </c>
      <c r="E348" s="49">
        <f>_xll.qlInterestRateIndexValueDate(IndexON,D348)</f>
        <v>42857</v>
      </c>
      <c r="F348" s="52">
        <f>IFERROR(_xll.qlIndexFixing(IndexON,D348,TRUE,_xll.ohTrigger(RecalcTrigger,TriggerON)),NA())</f>
        <v>1.0292389170301064E-2</v>
      </c>
      <c r="H348" s="49">
        <f>_xll.qlCalendarAdvance(IborCalendar,$H347,B348,"f",FALSE)</f>
        <v>42857</v>
      </c>
      <c r="I348" s="49">
        <f>_xll.qlInterestRateIndexValueDate(Index1M,$H348)</f>
        <v>42859</v>
      </c>
      <c r="J348" s="52">
        <f>IFERROR(_xll.qlIndexFixing(Index1M,$H348,TRUE,_xll.ohTrigger(RecalcTrigger,Trigger1M)),NA())</f>
        <v>1.1773525530093532E-2</v>
      </c>
      <c r="K348" s="52">
        <f>IFERROR(_xll.qlIndexFixing(ONIndex1M,I348,TRUE,_xll.ohTrigger(RecalcTrigger,Trigger1M)),NA())</f>
        <v>1.1535923177907748E-2</v>
      </c>
      <c r="L348" s="52">
        <f>IFERROR(_xll.qlIndexFixing(Index3M,H348,TRUE,_xll.ohTrigger(RecalcTrigger,Trigger3M)),NA())</f>
        <v>1.3817777011391681E-2</v>
      </c>
      <c r="M348" s="52">
        <f>IFERROR(_xll.qlIndexFixing(ONIndex3M,I348,TRUE,_xll.ohTrigger(RecalcTrigger,Trigger3M)),NA())</f>
        <v>1.312823953299791E-2</v>
      </c>
      <c r="N348" s="52">
        <f>IFERROR(_xll.qlIndexFixing(Index6M,$H348,TRUE,_xll.ohTrigger(RecalcTrigger,Trigger6M)),NA())</f>
        <v>1.5795412579234957E-2</v>
      </c>
      <c r="O348" s="52">
        <f>IFERROR(_xll.qlIndexFixing(ONIndex6M,I348,TRUE,_xll.ohTrigger(RecalcTrigger,Trigger6M)),NA())</f>
        <v>1.4788187977137213E-2</v>
      </c>
      <c r="P348" s="52">
        <f>IFERROR(_xll.qlIndexFixing(Index1Y,$H348,TRUE,_xll.ohTrigger(RecalcTrigger,Trigger1Y)),NA())</f>
        <v>2.0165115309489758E-2</v>
      </c>
      <c r="Q348" s="52">
        <f>IFERROR(_xll.qlIndexFixing(ONIndex1Y,I348,TRUE,_xll.ohTrigger(RecalcTrigger,Trigger1Y)),NA())</f>
        <v>1.5612629034240655E-2</v>
      </c>
    </row>
    <row r="349" spans="2:17" x14ac:dyDescent="0.2">
      <c r="B349" s="46" t="s">
        <v>20</v>
      </c>
      <c r="D349" s="49">
        <f>_xll.qlCalendarAdvance(LocalCalendar,$D348,B349,"f",FALSE)</f>
        <v>42858</v>
      </c>
      <c r="E349" s="49">
        <f>_xll.qlInterestRateIndexValueDate(IndexON,D349)</f>
        <v>42858</v>
      </c>
      <c r="F349" s="52">
        <f>IFERROR(_xll.qlIndexFixing(IndexON,D349,TRUE,_xll.ohTrigger(RecalcTrigger,TriggerON)),NA())</f>
        <v>1.0307568646936716E-2</v>
      </c>
      <c r="H349" s="49">
        <f>_xll.qlCalendarAdvance(IborCalendar,$H348,B349,"f",FALSE)</f>
        <v>42858</v>
      </c>
      <c r="I349" s="49">
        <f>_xll.qlInterestRateIndexValueDate(Index1M,$H349)</f>
        <v>42860</v>
      </c>
      <c r="J349" s="52">
        <f>IFERROR(_xll.qlIndexFixing(Index1M,$H349,TRUE,_xll.ohTrigger(RecalcTrigger,Trigger1M)),NA())</f>
        <v>1.1780812615018446E-2</v>
      </c>
      <c r="K349" s="52">
        <f>IFERROR(_xll.qlIndexFixing(ONIndex1M,I349,TRUE,_xll.ohTrigger(RecalcTrigger,Trigger1M)),NA())</f>
        <v>1.156640642847151E-2</v>
      </c>
      <c r="L349" s="52">
        <f>IFERROR(_xll.qlIndexFixing(Index3M,H349,TRUE,_xll.ohTrigger(RecalcTrigger,Trigger3M)),NA())</f>
        <v>1.3846845149379422E-2</v>
      </c>
      <c r="M349" s="52">
        <f>IFERROR(_xll.qlIndexFixing(ONIndex3M,I349,TRUE,_xll.ohTrigger(RecalcTrigger,Trigger3M)),NA())</f>
        <v>1.3159702473863888E-2</v>
      </c>
      <c r="N349" s="52">
        <f>IFERROR(_xll.qlIndexFixing(Index6M,$H349,TRUE,_xll.ohTrigger(RecalcTrigger,Trigger6M)),NA())</f>
        <v>1.5800207990861102E-2</v>
      </c>
      <c r="O349" s="52">
        <f>IFERROR(_xll.qlIndexFixing(ONIndex6M,I349,TRUE,_xll.ohTrigger(RecalcTrigger,Trigger6M)),NA())</f>
        <v>1.4787378239926596E-2</v>
      </c>
      <c r="P349" s="52">
        <f>IFERROR(_xll.qlIndexFixing(Index1Y,$H349,TRUE,_xll.ohTrigger(RecalcTrigger,Trigger1Y)),NA())</f>
        <v>2.0187244922993713E-2</v>
      </c>
      <c r="Q349" s="52">
        <f>IFERROR(_xll.qlIndexFixing(ONIndex1Y,I349,TRUE,_xll.ohTrigger(RecalcTrigger,Trigger1Y)),NA())</f>
        <v>1.5611107429611693E-2</v>
      </c>
    </row>
    <row r="350" spans="2:17" x14ac:dyDescent="0.2">
      <c r="B350" s="46" t="s">
        <v>20</v>
      </c>
      <c r="D350" s="49">
        <f>_xll.qlCalendarAdvance(LocalCalendar,$D349,B350,"f",FALSE)</f>
        <v>42859</v>
      </c>
      <c r="E350" s="49">
        <f>_xll.qlInterestRateIndexValueDate(IndexON,D350)</f>
        <v>42859</v>
      </c>
      <c r="F350" s="52">
        <f>IFERROR(_xll.qlIndexFixing(IndexON,D350,TRUE,_xll.ohTrigger(RecalcTrigger,TriggerON)),NA())</f>
        <v>1.0322724964817453E-2</v>
      </c>
      <c r="H350" s="49">
        <f>_xll.qlCalendarAdvance(IborCalendar,$H349,B350,"f",FALSE)</f>
        <v>42859</v>
      </c>
      <c r="I350" s="49">
        <f>_xll.qlInterestRateIndexValueDate(Index1M,$H350)</f>
        <v>42863</v>
      </c>
      <c r="J350" s="52">
        <f>IFERROR(_xll.qlIndexFixing(Index1M,$H350,TRUE,_xll.ohTrigger(RecalcTrigger,Trigger1M)),NA())</f>
        <v>1.1825438984052123E-2</v>
      </c>
      <c r="K350" s="52">
        <f>IFERROR(_xll.qlIndexFixing(ONIndex1M,I350,TRUE,_xll.ohTrigger(RecalcTrigger,Trigger1M)),NA())</f>
        <v>1.1596106693838593E-2</v>
      </c>
      <c r="L350" s="52">
        <f>IFERROR(_xll.qlIndexFixing(Index3M,H350,TRUE,_xll.ohTrigger(RecalcTrigger,Trigger3M)),NA())</f>
        <v>1.3875297361704926E-2</v>
      </c>
      <c r="M350" s="52">
        <f>IFERROR(_xll.qlIndexFixing(ONIndex3M,I350,TRUE,_xll.ohTrigger(RecalcTrigger,Trigger3M)),NA())</f>
        <v>1.3190088010137657E-2</v>
      </c>
      <c r="N350" s="52">
        <f>IFERROR(_xll.qlIndexFixing(Index6M,$H350,TRUE,_xll.ohTrigger(RecalcTrigger,Trigger6M)),NA())</f>
        <v>1.5831547456299586E-2</v>
      </c>
      <c r="O350" s="52">
        <f>IFERROR(_xll.qlIndexFixing(ONIndex6M,I350,TRUE,_xll.ohTrigger(RecalcTrigger,Trigger6M)),NA())</f>
        <v>1.4785686719696045E-2</v>
      </c>
      <c r="P350" s="52">
        <f>IFERROR(_xll.qlIndexFixing(Index1Y,$H350,TRUE,_xll.ohTrigger(RecalcTrigger,Trigger1Y)),NA())</f>
        <v>2.022222625075993E-2</v>
      </c>
      <c r="Q350" s="52">
        <f>IFERROR(_xll.qlIndexFixing(ONIndex1Y,I350,TRUE,_xll.ohTrigger(RecalcTrigger,Trigger1Y)),NA())</f>
        <v>1.5610926885658571E-2</v>
      </c>
    </row>
    <row r="351" spans="2:17" x14ac:dyDescent="0.2">
      <c r="B351" s="46" t="s">
        <v>20</v>
      </c>
      <c r="D351" s="49">
        <f>_xll.qlCalendarAdvance(LocalCalendar,$D350,B351,"f",FALSE)</f>
        <v>42860</v>
      </c>
      <c r="E351" s="49">
        <f>_xll.qlInterestRateIndexValueDate(IndexON,D351)</f>
        <v>42860</v>
      </c>
      <c r="F351" s="52">
        <f>IFERROR(_xll.qlIndexFixing(IndexON,D351,TRUE,_xll.ohTrigger(RecalcTrigger,TriggerON)),NA())</f>
        <v>1.0353258139685906E-2</v>
      </c>
      <c r="H351" s="49">
        <f>_xll.qlCalendarAdvance(IborCalendar,$H350,B351,"f",FALSE)</f>
        <v>42860</v>
      </c>
      <c r="I351" s="49">
        <f>_xll.qlInterestRateIndexValueDate(Index1M,$H351)</f>
        <v>42864</v>
      </c>
      <c r="J351" s="52">
        <f>IFERROR(_xll.qlIndexFixing(Index1M,$H351,TRUE,_xll.ohTrigger(RecalcTrigger,Trigger1M)),NA())</f>
        <v>1.1840290577604509E-2</v>
      </c>
      <c r="K351" s="52">
        <f>IFERROR(_xll.qlIndexFixing(ONIndex1M,I351,TRUE,_xll.ohTrigger(RecalcTrigger,Trigger1M)),NA())</f>
        <v>1.1611122727854806E-2</v>
      </c>
      <c r="L351" s="52">
        <f>IFERROR(_xll.qlIndexFixing(Index3M,H351,TRUE,_xll.ohTrigger(RecalcTrigger,Trigger3M)),NA())</f>
        <v>1.388963425352301E-2</v>
      </c>
      <c r="M351" s="52">
        <f>IFERROR(_xll.qlIndexFixing(ONIndex3M,I351,TRUE,_xll.ohTrigger(RecalcTrigger,Trigger3M)),NA())</f>
        <v>1.320546360573438E-2</v>
      </c>
      <c r="N351" s="52">
        <f>IFERROR(_xll.qlIndexFixing(Index6M,$H351,TRUE,_xll.ohTrigger(RecalcTrigger,Trigger6M)),NA())</f>
        <v>1.5844889337005032E-2</v>
      </c>
      <c r="O351" s="52">
        <f>IFERROR(_xll.qlIndexFixing(ONIndex6M,I351,TRUE,_xll.ohTrigger(RecalcTrigger,Trigger6M)),NA())</f>
        <v>1.4785311116307653E-2</v>
      </c>
      <c r="P351" s="52">
        <f>IFERROR(_xll.qlIndexFixing(Index1Y,$H351,TRUE,_xll.ohTrigger(RecalcTrigger,Trigger1Y)),NA())</f>
        <v>2.0236438408530354E-2</v>
      </c>
      <c r="Q351" s="52">
        <f>IFERROR(_xll.qlIndexFixing(ONIndex1Y,I351,TRUE,_xll.ohTrigger(RecalcTrigger,Trigger1Y)),NA())</f>
        <v>1.5612522515207061E-2</v>
      </c>
    </row>
    <row r="352" spans="2:17" x14ac:dyDescent="0.2">
      <c r="B352" s="46" t="s">
        <v>20</v>
      </c>
      <c r="D352" s="49">
        <f>_xll.qlCalendarAdvance(LocalCalendar,$D351,B352,"f",FALSE)</f>
        <v>42863</v>
      </c>
      <c r="E352" s="49">
        <f>_xll.qlInterestRateIndexValueDate(IndexON,D352)</f>
        <v>42863</v>
      </c>
      <c r="F352" s="52">
        <f>IFERROR(_xll.qlIndexFixing(IndexON,D352,TRUE,_xll.ohTrigger(RecalcTrigger,TriggerON)),NA())</f>
        <v>1.0383118647592227E-2</v>
      </c>
      <c r="H352" s="49">
        <f>_xll.qlCalendarAdvance(IborCalendar,$H351,B352,"f",FALSE)</f>
        <v>42863</v>
      </c>
      <c r="I352" s="49">
        <f>_xll.qlInterestRateIndexValueDate(Index1M,$H352)</f>
        <v>42865</v>
      </c>
      <c r="J352" s="52">
        <f>IFERROR(_xll.qlIndexFixing(Index1M,$H352,TRUE,_xll.ohTrigger(RecalcTrigger,Trigger1M)),NA())</f>
        <v>1.1870285483060109E-2</v>
      </c>
      <c r="K352" s="52">
        <f>IFERROR(_xll.qlIndexFixing(ONIndex1M,I352,TRUE,_xll.ohTrigger(RecalcTrigger,Trigger1M)),NA())</f>
        <v>1.1626126823740535E-2</v>
      </c>
      <c r="L352" s="52">
        <f>IFERROR(_xll.qlIndexFixing(Index3M,H352,TRUE,_xll.ohTrigger(RecalcTrigger,Trigger3M)),NA())</f>
        <v>1.3903954523292137E-2</v>
      </c>
      <c r="M352" s="52">
        <f>IFERROR(_xll.qlIndexFixing(ONIndex3M,I352,TRUE,_xll.ohTrigger(RecalcTrigger,Trigger3M)),NA())</f>
        <v>1.3220804591975721E-2</v>
      </c>
      <c r="N352" s="52">
        <f>IFERROR(_xll.qlIndexFixing(Index6M,$H352,TRUE,_xll.ohTrigger(RecalcTrigger,Trigger6M)),NA())</f>
        <v>1.5882960294382232E-2</v>
      </c>
      <c r="O352" s="52">
        <f>IFERROR(_xll.qlIndexFixing(ONIndex6M,I352,TRUE,_xll.ohTrigger(RecalcTrigger,Trigger6M)),NA())</f>
        <v>1.4785035397339996E-2</v>
      </c>
      <c r="P352" s="52">
        <f>IFERROR(_xll.qlIndexFixing(Index1Y,$H352,TRUE,_xll.ohTrigger(RecalcTrigger,Trigger1Y)),NA())</f>
        <v>2.0250620431950309E-2</v>
      </c>
      <c r="Q352" s="52">
        <f>IFERROR(_xll.qlIndexFixing(ONIndex1Y,I352,TRUE,_xll.ohTrigger(RecalcTrigger,Trigger1Y)),NA())</f>
        <v>1.5614926611249302E-2</v>
      </c>
    </row>
    <row r="353" spans="2:17" x14ac:dyDescent="0.2">
      <c r="B353" s="46" t="s">
        <v>20</v>
      </c>
      <c r="D353" s="49">
        <f>_xll.qlCalendarAdvance(LocalCalendar,$D352,B353,"f",FALSE)</f>
        <v>42864</v>
      </c>
      <c r="E353" s="49">
        <f>_xll.qlInterestRateIndexValueDate(IndexON,D353)</f>
        <v>42864</v>
      </c>
      <c r="F353" s="52">
        <f>IFERROR(_xll.qlIndexFixing(IndexON,D353,TRUE,_xll.ohTrigger(RecalcTrigger,TriggerON)),NA())</f>
        <v>1.0398159171218779E-2</v>
      </c>
      <c r="H353" s="49">
        <f>_xll.qlCalendarAdvance(IborCalendar,$H352,B353,"f",FALSE)</f>
        <v>42864</v>
      </c>
      <c r="I353" s="49">
        <f>_xll.qlInterestRateIndexValueDate(Index1M,$H353)</f>
        <v>42866</v>
      </c>
      <c r="J353" s="52">
        <f>IFERROR(_xll.qlIndexFixing(Index1M,$H353,TRUE,_xll.ohTrigger(RecalcTrigger,Trigger1M)),NA())</f>
        <v>1.1877531858685564E-2</v>
      </c>
      <c r="K353" s="52">
        <f>IFERROR(_xll.qlIndexFixing(ONIndex1M,I353,TRUE,_xll.ohTrigger(RecalcTrigger,Trigger1M)),NA())</f>
        <v>1.1641118981655652E-2</v>
      </c>
      <c r="L353" s="52">
        <f>IFERROR(_xll.qlIndexFixing(Index3M,H353,TRUE,_xll.ohTrigger(RecalcTrigger,Trigger3M)),NA())</f>
        <v>1.3918258499147219E-2</v>
      </c>
      <c r="M353" s="52">
        <f>IFERROR(_xll.qlIndexFixing(ONIndex3M,I353,TRUE,_xll.ohTrigger(RecalcTrigger,Trigger3M)),NA())</f>
        <v>1.3236110968621873E-2</v>
      </c>
      <c r="N353" s="52">
        <f>IFERROR(_xll.qlIndexFixing(Index6M,$H353,TRUE,_xll.ohTrigger(RecalcTrigger,Trigger6M)),NA())</f>
        <v>1.5888210594864588E-2</v>
      </c>
      <c r="O353" s="52">
        <f>IFERROR(_xll.qlIndexFixing(ONIndex6M,I353,TRUE,_xll.ohTrigger(RecalcTrigger,Trigger6M)),NA())</f>
        <v>1.4784859562713137E-2</v>
      </c>
      <c r="P353" s="52">
        <f>IFERROR(_xll.qlIndexFixing(Index1Y,$H353,TRUE,_xll.ohTrigger(RecalcTrigger,Trigger1Y)),NA())</f>
        <v>2.0264770369165672E-2</v>
      </c>
      <c r="Q353" s="52">
        <f>IFERROR(_xll.qlIndexFixing(ONIndex1Y,I353,TRUE,_xll.ohTrigger(RecalcTrigger,Trigger1Y)),NA())</f>
        <v>1.5618139174105039E-2</v>
      </c>
    </row>
    <row r="354" spans="2:17" x14ac:dyDescent="0.2">
      <c r="B354" s="46" t="s">
        <v>20</v>
      </c>
      <c r="D354" s="49">
        <f>_xll.qlCalendarAdvance(LocalCalendar,$D353,B354,"f",FALSE)</f>
        <v>42865</v>
      </c>
      <c r="E354" s="49">
        <f>_xll.qlInterestRateIndexValueDate(IndexON,D354)</f>
        <v>42865</v>
      </c>
      <c r="F354" s="52">
        <f>IFERROR(_xll.qlIndexFixing(IndexON,D354,TRUE,_xll.ohTrigger(RecalcTrigger,TriggerON)),NA())</f>
        <v>1.0413176535930546E-2</v>
      </c>
      <c r="H354" s="49">
        <f>_xll.qlCalendarAdvance(IborCalendar,$H353,B354,"f",FALSE)</f>
        <v>42865</v>
      </c>
      <c r="I354" s="49">
        <f>_xll.qlInterestRateIndexValueDate(Index1M,$H354)</f>
        <v>42867</v>
      </c>
      <c r="J354" s="52">
        <f>IFERROR(_xll.qlIndexFixing(Index1M,$H354,TRUE,_xll.ohTrigger(RecalcTrigger,Trigger1M)),NA())</f>
        <v>1.1884773769232771E-2</v>
      </c>
      <c r="K354" s="52">
        <f>IFERROR(_xll.qlIndexFixing(ONIndex1M,I354,TRUE,_xll.ohTrigger(RecalcTrigger,Trigger1M)),NA())</f>
        <v>1.1671441879395061E-2</v>
      </c>
      <c r="L354" s="52">
        <f>IFERROR(_xll.qlIndexFixing(Index3M,H354,TRUE,_xll.ohTrigger(RecalcTrigger,Trigger3M)),NA())</f>
        <v>1.394714990804859E-2</v>
      </c>
      <c r="M354" s="52">
        <f>IFERROR(_xll.qlIndexFixing(ONIndex3M,I354,TRUE,_xll.ohTrigger(RecalcTrigger,Trigger3M)),NA())</f>
        <v>1.3267097259754834E-2</v>
      </c>
      <c r="N354" s="52">
        <f>IFERROR(_xll.qlIndexFixing(Index6M,$H354,TRUE,_xll.ohTrigger(RecalcTrigger,Trigger6M)),NA())</f>
        <v>1.5893521922582188E-2</v>
      </c>
      <c r="O354" s="52">
        <f>IFERROR(_xll.qlIndexFixing(ONIndex6M,I354,TRUE,_xll.ohTrigger(RecalcTrigger,Trigger6M)),NA())</f>
        <v>1.4785448048479921E-2</v>
      </c>
      <c r="P354" s="52">
        <f>IFERROR(_xll.qlIndexFixing(Index1Y,$H354,TRUE,_xll.ohTrigger(RecalcTrigger,Trigger1Y)),NA())</f>
        <v>2.0283245789268222E-2</v>
      </c>
      <c r="Q354" s="52">
        <f>IFERROR(_xll.qlIndexFixing(ONIndex1Y,I354,TRUE,_xll.ohTrigger(RecalcTrigger,Trigger1Y)),NA())</f>
        <v>1.5627937563031935E-2</v>
      </c>
    </row>
    <row r="355" spans="2:17" x14ac:dyDescent="0.2">
      <c r="B355" s="46" t="s">
        <v>20</v>
      </c>
      <c r="D355" s="49">
        <f>_xll.qlCalendarAdvance(LocalCalendar,$D354,B355,"f",FALSE)</f>
        <v>42866</v>
      </c>
      <c r="E355" s="49">
        <f>_xll.qlInterestRateIndexValueDate(IndexON,D355)</f>
        <v>42866</v>
      </c>
      <c r="F355" s="52">
        <f>IFERROR(_xll.qlIndexFixing(IndexON,D355,TRUE,_xll.ohTrigger(RecalcTrigger,TriggerON)),NA())</f>
        <v>1.0428170741807463E-2</v>
      </c>
      <c r="H355" s="49">
        <f>_xll.qlCalendarAdvance(IborCalendar,$H354,B355,"f",FALSE)</f>
        <v>42866</v>
      </c>
      <c r="I355" s="49">
        <f>_xll.qlInterestRateIndexValueDate(Index1M,$H355)</f>
        <v>42870</v>
      </c>
      <c r="J355" s="52">
        <f>IFERROR(_xll.qlIndexFixing(Index1M,$H355,TRUE,_xll.ohTrigger(RecalcTrigger,Trigger1M)),NA())</f>
        <v>1.1929149576362321E-2</v>
      </c>
      <c r="K355" s="52">
        <f>IFERROR(_xll.qlIndexFixing(ONIndex1M,I355,TRUE,_xll.ohTrigger(RecalcTrigger,Trigger1M)),NA())</f>
        <v>1.1700968233050446E-2</v>
      </c>
      <c r="L355" s="52">
        <f>IFERROR(_xll.qlIndexFixing(Index3M,H355,TRUE,_xll.ohTrigger(RecalcTrigger,Trigger3M)),NA())</f>
        <v>1.3975318026332114E-2</v>
      </c>
      <c r="M355" s="52">
        <f>IFERROR(_xll.qlIndexFixing(ONIndex3M,I355,TRUE,_xll.ohTrigger(RecalcTrigger,Trigger3M)),NA())</f>
        <v>1.3296990380453622E-2</v>
      </c>
      <c r="N355" s="52">
        <f>IFERROR(_xll.qlIndexFixing(Index6M,$H355,TRUE,_xll.ohTrigger(RecalcTrigger,Trigger6M)),NA())</f>
        <v>1.5926264043797957E-2</v>
      </c>
      <c r="O355" s="52">
        <f>IFERROR(_xll.qlIndexFixing(ONIndex6M,I355,TRUE,_xll.ohTrigger(RecalcTrigger,Trigger6M)),NA())</f>
        <v>1.4785155068173239E-2</v>
      </c>
      <c r="P355" s="52">
        <f>IFERROR(_xll.qlIndexFixing(Index1Y,$H355,TRUE,_xll.ohTrigger(RecalcTrigger,Trigger1Y)),NA())</f>
        <v>2.0321010215173508E-2</v>
      </c>
      <c r="Q355" s="52">
        <f>IFERROR(_xll.qlIndexFixing(ONIndex1Y,I355,TRUE,_xll.ohTrigger(RecalcTrigger,Trigger1Y)),NA())</f>
        <v>1.5639074092543837E-2</v>
      </c>
    </row>
    <row r="356" spans="2:17" x14ac:dyDescent="0.2">
      <c r="B356" s="46" t="s">
        <v>20</v>
      </c>
      <c r="D356" s="49">
        <f>_xll.qlCalendarAdvance(LocalCalendar,$D355,B356,"f",FALSE)</f>
        <v>42867</v>
      </c>
      <c r="E356" s="49">
        <f>_xll.qlInterestRateIndexValueDate(IndexON,D356)</f>
        <v>42867</v>
      </c>
      <c r="F356" s="52">
        <f>IFERROR(_xll.qlIndexFixing(IndexON,D356,TRUE,_xll.ohTrigger(RecalcTrigger,TriggerON)),NA())</f>
        <v>1.0458385769647194E-2</v>
      </c>
      <c r="H356" s="49">
        <f>_xll.qlCalendarAdvance(IborCalendar,$H355,B356,"f",FALSE)</f>
        <v>42867</v>
      </c>
      <c r="I356" s="49">
        <f>_xll.qlInterestRateIndexValueDate(Index1M,$H356)</f>
        <v>42871</v>
      </c>
      <c r="J356" s="52">
        <f>IFERROR(_xll.qlIndexFixing(Index1M,$H356,TRUE,_xll.ohTrigger(RecalcTrigger,Trigger1M)),NA())</f>
        <v>1.1943917648637071E-2</v>
      </c>
      <c r="K356" s="52">
        <f>IFERROR(_xll.qlIndexFixing(ONIndex1M,I356,TRUE,_xll.ohTrigger(RecalcTrigger,Trigger1M)),NA())</f>
        <v>1.1715900700792758E-2</v>
      </c>
      <c r="L356" s="52">
        <f>IFERROR(_xll.qlIndexFixing(Index3M,H356,TRUE,_xll.ohTrigger(RecalcTrigger,Trigger3M)),NA())</f>
        <v>1.3989545454836131E-2</v>
      </c>
      <c r="M356" s="52">
        <f>IFERROR(_xll.qlIndexFixing(ONIndex3M,I356,TRUE,_xll.ohTrigger(RecalcTrigger,Trigger3M)),NA())</f>
        <v>1.3312123709683377E-2</v>
      </c>
      <c r="N356" s="52">
        <f>IFERROR(_xll.qlIndexFixing(Index6M,$H356,TRUE,_xll.ohTrigger(RecalcTrigger,Trigger6M)),NA())</f>
        <v>1.5940036335569324E-2</v>
      </c>
      <c r="O356" s="52">
        <f>IFERROR(_xll.qlIndexFixing(ONIndex6M,I356,TRUE,_xll.ohTrigger(RecalcTrigger,Trigger6M)),NA())</f>
        <v>1.4785478655570117E-2</v>
      </c>
      <c r="P356" s="52">
        <f>IFERROR(_xll.qlIndexFixing(Index1Y,$H356,TRUE,_xll.ohTrigger(RecalcTrigger,Trigger1Y)),NA())</f>
        <v>2.0334970439839638E-2</v>
      </c>
      <c r="Q356" s="52">
        <f>IFERROR(_xll.qlIndexFixing(ONIndex1Y,I356,TRUE,_xll.ohTrigger(RecalcTrigger,Trigger1Y)),NA())</f>
        <v>1.5646328989147307E-2</v>
      </c>
    </row>
    <row r="357" spans="2:17" x14ac:dyDescent="0.2">
      <c r="B357" s="46" t="s">
        <v>20</v>
      </c>
      <c r="D357" s="49">
        <f>_xll.qlCalendarAdvance(LocalCalendar,$D356,B357,"f",FALSE)</f>
        <v>42870</v>
      </c>
      <c r="E357" s="49">
        <f>_xll.qlInterestRateIndexValueDate(IndexON,D357)</f>
        <v>42870</v>
      </c>
      <c r="F357" s="52">
        <f>IFERROR(_xll.qlIndexFixing(IndexON,D357,TRUE,_xll.ohTrigger(RecalcTrigger,TriggerON)),NA())</f>
        <v>1.0487915976566953E-2</v>
      </c>
      <c r="H357" s="49">
        <f>_xll.qlCalendarAdvance(IborCalendar,$H356,B357,"f",FALSE)</f>
        <v>42870</v>
      </c>
      <c r="I357" s="49">
        <f>_xll.qlInterestRateIndexValueDate(Index1M,$H357)</f>
        <v>42872</v>
      </c>
      <c r="J357" s="52">
        <f>IFERROR(_xll.qlIndexFixing(Index1M,$H357,TRUE,_xll.ohTrigger(RecalcTrigger,Trigger1M)),NA())</f>
        <v>1.1973752359016775E-2</v>
      </c>
      <c r="K357" s="52">
        <f>IFERROR(_xll.qlIndexFixing(ONIndex1M,I357,TRUE,_xll.ohTrigger(RecalcTrigger,Trigger1M)),NA())</f>
        <v>1.1730821230564459E-2</v>
      </c>
      <c r="L357" s="52">
        <f>IFERROR(_xll.qlIndexFixing(Index3M,H357,TRUE,_xll.ohTrigger(RecalcTrigger,Trigger3M)),NA())</f>
        <v>1.4003758558347651E-2</v>
      </c>
      <c r="M357" s="52">
        <f>IFERROR(_xll.qlIndexFixing(ONIndex3M,I357,TRUE,_xll.ohTrigger(RecalcTrigger,Trigger3M)),NA())</f>
        <v>1.3327222429397878E-2</v>
      </c>
      <c r="N357" s="52">
        <f>IFERROR(_xll.qlIndexFixing(Index6M,$H357,TRUE,_xll.ohTrigger(RecalcTrigger,Trigger6M)),NA())</f>
        <v>1.595386551599752E-2</v>
      </c>
      <c r="O357" s="52">
        <f>IFERROR(_xll.qlIndexFixing(ONIndex6M,I357,TRUE,_xll.ohTrigger(RecalcTrigger,Trigger6M)),NA())</f>
        <v>1.4785902127227857E-2</v>
      </c>
      <c r="P357" s="52">
        <f>IFERROR(_xll.qlIndexFixing(Index1Y,$H357,TRUE,_xll.ohTrigger(RecalcTrigger,Trigger1Y)),NA())</f>
        <v>2.0348886864958105E-2</v>
      </c>
      <c r="Q357" s="52">
        <f>IFERROR(_xll.qlIndexFixing(ONIndex1Y,I357,TRUE,_xll.ohTrigger(RecalcTrigger,Trigger1Y)),NA())</f>
        <v>1.5654392352644209E-2</v>
      </c>
    </row>
    <row r="358" spans="2:17" x14ac:dyDescent="0.2">
      <c r="B358" s="46" t="s">
        <v>20</v>
      </c>
      <c r="D358" s="49">
        <f>_xll.qlCalendarAdvance(LocalCalendar,$D357,B358,"f",FALSE)</f>
        <v>42871</v>
      </c>
      <c r="E358" s="49">
        <f>_xll.qlInterestRateIndexValueDate(IndexON,D358)</f>
        <v>42871</v>
      </c>
      <c r="F358" s="52">
        <f>IFERROR(_xll.qlIndexFixing(IndexON,D358,TRUE,_xll.ohTrigger(RecalcTrigger,TriggerON)),NA())</f>
        <v>1.0502794387949876E-2</v>
      </c>
      <c r="H358" s="49">
        <f>_xll.qlCalendarAdvance(IborCalendar,$H357,B358,"f",FALSE)</f>
        <v>42871</v>
      </c>
      <c r="I358" s="49">
        <f>_xll.qlInterestRateIndexValueDate(Index1M,$H358)</f>
        <v>42873</v>
      </c>
      <c r="J358" s="52">
        <f>IFERROR(_xll.qlIndexFixing(Index1M,$H358,TRUE,_xll.ohTrigger(RecalcTrigger,Trigger1M)),NA())</f>
        <v>1.1980953550046469E-2</v>
      </c>
      <c r="K358" s="52">
        <f>IFERROR(_xll.qlIndexFixing(ONIndex1M,I358,TRUE,_xll.ohTrigger(RecalcTrigger,Trigger1M)),NA())</f>
        <v>1.1745729822285611E-2</v>
      </c>
      <c r="L358" s="52">
        <f>IFERROR(_xll.qlIndexFixing(Index3M,H358,TRUE,_xll.ohTrigger(RecalcTrigger,Trigger3M)),NA())</f>
        <v>1.4017957665037209E-2</v>
      </c>
      <c r="M358" s="52">
        <f>IFERROR(_xll.qlIndexFixing(ONIndex3M,I358,TRUE,_xll.ohTrigger(RecalcTrigger,Trigger3M)),NA())</f>
        <v>1.3342286539597126E-2</v>
      </c>
      <c r="N358" s="52">
        <f>IFERROR(_xll.qlIndexFixing(Index6M,$H358,TRUE,_xll.ohTrigger(RecalcTrigger,Trigger6M)),NA())</f>
        <v>1.5983986659373544E-2</v>
      </c>
      <c r="O358" s="52">
        <f>IFERROR(_xll.qlIndexFixing(ONIndex6M,I358,TRUE,_xll.ohTrigger(RecalcTrigger,Trigger6M)),NA())</f>
        <v>1.4786425483306331E-2</v>
      </c>
      <c r="P358" s="52">
        <f>IFERROR(_xll.qlIndexFixing(Index1Y,$H358,TRUE,_xll.ohTrigger(RecalcTrigger,Trigger1Y)),NA())</f>
        <v>2.0362757537942436E-2</v>
      </c>
      <c r="Q358" s="52">
        <f>IFERROR(_xll.qlIndexFixing(ONIndex1Y,I358,TRUE,_xll.ohTrigger(RecalcTrigger,Trigger1Y)),NA())</f>
        <v>1.5663264183114478E-2</v>
      </c>
    </row>
    <row r="359" spans="2:17" x14ac:dyDescent="0.2">
      <c r="B359" s="46" t="s">
        <v>20</v>
      </c>
      <c r="D359" s="49">
        <f>_xll.qlCalendarAdvance(LocalCalendar,$D358,B359,"f",FALSE)</f>
        <v>42872</v>
      </c>
      <c r="E359" s="49">
        <f>_xll.qlInterestRateIndexValueDate(IndexON,D359)</f>
        <v>42872</v>
      </c>
      <c r="F359" s="52">
        <f>IFERROR(_xll.qlIndexFixing(IndexON,D359,TRUE,_xll.ohTrigger(RecalcTrigger,TriggerON)),NA())</f>
        <v>1.0517649640657822E-2</v>
      </c>
      <c r="H359" s="49">
        <f>_xll.qlCalendarAdvance(IborCalendar,$H358,B359,"f",FALSE)</f>
        <v>42872</v>
      </c>
      <c r="I359" s="49">
        <f>_xll.qlInterestRateIndexValueDate(Index1M,$H359)</f>
        <v>42874</v>
      </c>
      <c r="J359" s="52">
        <f>IFERROR(_xll.qlIndexFixing(Index1M,$H359,TRUE,_xll.ohTrigger(RecalcTrigger,Trigger1M)),NA())</f>
        <v>1.1988150274526854E-2</v>
      </c>
      <c r="K359" s="52">
        <f>IFERROR(_xll.qlIndexFixing(ONIndex1M,I359,TRUE,_xll.ohTrigger(RecalcTrigger,Trigger1M)),NA())</f>
        <v>1.1775892390089027E-2</v>
      </c>
      <c r="L359" s="52">
        <f>IFERROR(_xll.qlIndexFixing(Index3M,H359,TRUE,_xll.ohTrigger(RecalcTrigger,Trigger3M)),NA())</f>
        <v>1.4046700053016021E-2</v>
      </c>
      <c r="M359" s="52">
        <f>IFERROR(_xll.qlIndexFixing(ONIndex3M,I359,TRUE,_xll.ohTrigger(RecalcTrigger,Trigger3M)),NA())</f>
        <v>1.3372796118673591E-2</v>
      </c>
      <c r="N359" s="52">
        <f>IFERROR(_xll.qlIndexFixing(Index6M,$H359,TRUE,_xll.ohTrigger(RecalcTrigger,Trigger6M)),NA())</f>
        <v>1.598980320737875E-2</v>
      </c>
      <c r="O359" s="52">
        <f>IFERROR(_xll.qlIndexFixing(ONIndex6M,I359,TRUE,_xll.ohTrigger(RecalcTrigger,Trigger6M)),NA())</f>
        <v>1.4788412593969014E-2</v>
      </c>
      <c r="P359" s="52">
        <f>IFERROR(_xll.qlIndexFixing(Index1Y,$H359,TRUE,_xll.ohTrigger(RecalcTrigger,Trigger1Y)),NA())</f>
        <v>2.0380090796249667E-2</v>
      </c>
      <c r="Q359" s="52">
        <f>IFERROR(_xll.qlIndexFixing(ONIndex1Y,I359,TRUE,_xll.ohTrigger(RecalcTrigger,Trigger1Y)),NA())</f>
        <v>1.5684386017582597E-2</v>
      </c>
    </row>
    <row r="360" spans="2:17" x14ac:dyDescent="0.2">
      <c r="B360" s="46" t="s">
        <v>20</v>
      </c>
      <c r="D360" s="49">
        <f>_xll.qlCalendarAdvance(LocalCalendar,$D359,B360,"f",FALSE)</f>
        <v>42873</v>
      </c>
      <c r="E360" s="49">
        <f>_xll.qlInterestRateIndexValueDate(IndexON,D360)</f>
        <v>42873</v>
      </c>
      <c r="F360" s="52">
        <f>IFERROR(_xll.qlIndexFixing(IndexON,D360,TRUE,_xll.ohTrigger(RecalcTrigger,TriggerON)),NA())</f>
        <v>1.0532481734371046E-2</v>
      </c>
      <c r="H360" s="49">
        <f>_xll.qlCalendarAdvance(IborCalendar,$H359,B360,"f",FALSE)</f>
        <v>42873</v>
      </c>
      <c r="I360" s="49">
        <f>_xll.qlInterestRateIndexValueDate(Index1M,$H360)</f>
        <v>42877</v>
      </c>
      <c r="J360" s="52">
        <f>IFERROR(_xll.qlIndexFixing(Index1M,$H360,TRUE,_xll.ohTrigger(RecalcTrigger,Trigger1M)),NA())</f>
        <v>1.2032275513050538E-2</v>
      </c>
      <c r="K360" s="52">
        <f>IFERROR(_xll.qlIndexFixing(ONIndex1M,I360,TRUE,_xll.ohTrigger(RecalcTrigger,Trigger1M)),NA())</f>
        <v>1.1805244808824611E-2</v>
      </c>
      <c r="L360" s="52">
        <f>IFERROR(_xll.qlIndexFixing(Index3M,H360,TRUE,_xll.ohTrigger(RecalcTrigger,Trigger3M)),NA())</f>
        <v>1.4074620687162013E-2</v>
      </c>
      <c r="M360" s="52">
        <f>IFERROR(_xll.qlIndexFixing(ONIndex3M,I360,TRUE,_xll.ohTrigger(RecalcTrigger,Trigger3M)),NA())</f>
        <v>1.3402196885321516E-2</v>
      </c>
      <c r="N360" s="52">
        <f>IFERROR(_xll.qlIndexFixing(Index6M,$H360,TRUE,_xll.ohTrigger(RecalcTrigger,Trigger6M)),NA())</f>
        <v>1.6023824506129349E-2</v>
      </c>
      <c r="O360" s="52">
        <f>IFERROR(_xll.qlIndexFixing(ONIndex6M,I360,TRUE,_xll.ohTrigger(RecalcTrigger,Trigger6M)),NA())</f>
        <v>1.4789517751667702E-2</v>
      </c>
      <c r="P360" s="52">
        <f>IFERROR(_xll.qlIndexFixing(Index1Y,$H360,TRUE,_xll.ohTrigger(RecalcTrigger,Trigger1Y)),NA())</f>
        <v>2.0417743653274836E-2</v>
      </c>
      <c r="Q360" s="52">
        <f>IFERROR(_xll.qlIndexFixing(ONIndex1Y,I360,TRUE,_xll.ohTrigger(RecalcTrigger,Trigger1Y)),NA())</f>
        <v>1.5706620860322928E-2</v>
      </c>
    </row>
    <row r="361" spans="2:17" x14ac:dyDescent="0.2">
      <c r="B361" s="46" t="s">
        <v>20</v>
      </c>
      <c r="D361" s="49">
        <f>_xll.qlCalendarAdvance(LocalCalendar,$D360,B361,"f",FALSE)</f>
        <v>42874</v>
      </c>
      <c r="E361" s="49">
        <f>_xll.qlInterestRateIndexValueDate(IndexON,D361)</f>
        <v>42874</v>
      </c>
      <c r="F361" s="52">
        <f>IFERROR(_xll.qlIndexFixing(IndexON,D361,TRUE,_xll.ohTrigger(RecalcTrigger,TriggerON)),NA())</f>
        <v>1.0562378609746403E-2</v>
      </c>
      <c r="H361" s="49">
        <f>_xll.qlCalendarAdvance(IborCalendar,$H360,B361,"f",FALSE)</f>
        <v>42874</v>
      </c>
      <c r="I361" s="49">
        <f>_xll.qlInterestRateIndexValueDate(Index1M,$H361)</f>
        <v>42878</v>
      </c>
      <c r="J361" s="52">
        <f>IFERROR(_xll.qlIndexFixing(Index1M,$H361,TRUE,_xll.ohTrigger(RecalcTrigger,Trigger1M)),NA())</f>
        <v>1.2046960061822336E-2</v>
      </c>
      <c r="K361" s="52">
        <f>IFERROR(_xll.qlIndexFixing(ONIndex1M,I361,TRUE,_xll.ohTrigger(RecalcTrigger,Trigger1M)),NA())</f>
        <v>1.1820093710372959E-2</v>
      </c>
      <c r="L361" s="52">
        <f>IFERROR(_xll.qlIndexFixing(Index3M,H361,TRUE,_xll.ohTrigger(RecalcTrigger,Trigger3M)),NA())</f>
        <v>1.4088754732472678E-2</v>
      </c>
      <c r="M361" s="52">
        <f>IFERROR(_xll.qlIndexFixing(ONIndex3M,I361,TRUE,_xll.ohTrigger(RecalcTrigger,Trigger3M)),NA())</f>
        <v>1.3417087947864559E-2</v>
      </c>
      <c r="N361" s="52">
        <f>IFERROR(_xll.qlIndexFixing(Index6M,$H361,TRUE,_xll.ohTrigger(RecalcTrigger,Trigger6M)),NA())</f>
        <v>1.6046002417886493E-2</v>
      </c>
      <c r="O361" s="52">
        <f>IFERROR(_xll.qlIndexFixing(ONIndex6M,I361,TRUE,_xll.ohTrigger(RecalcTrigger,Trigger6M)),NA())</f>
        <v>1.4790540529610041E-2</v>
      </c>
      <c r="P361" s="52">
        <f>IFERROR(_xll.qlIndexFixing(Index1Y,$H361,TRUE,_xll.ohTrigger(RecalcTrigger,Trigger1Y)),NA())</f>
        <v>2.0431356875369847E-2</v>
      </c>
      <c r="Q361" s="52">
        <f>IFERROR(_xll.qlIndexFixing(ONIndex1Y,I361,TRUE,_xll.ohTrigger(RecalcTrigger,Trigger1Y)),NA())</f>
        <v>1.5718243135305343E-2</v>
      </c>
    </row>
    <row r="362" spans="2:17" x14ac:dyDescent="0.2">
      <c r="B362" s="46" t="s">
        <v>20</v>
      </c>
      <c r="D362" s="49">
        <f>_xll.qlCalendarAdvance(LocalCalendar,$D361,B362,"f",FALSE)</f>
        <v>42877</v>
      </c>
      <c r="E362" s="49">
        <f>_xll.qlInterestRateIndexValueDate(IndexON,D362)</f>
        <v>42877</v>
      </c>
      <c r="F362" s="52">
        <f>IFERROR(_xll.qlIndexFixing(IndexON,D362,TRUE,_xll.ohTrigger(RecalcTrigger,TriggerON)),NA())</f>
        <v>1.0591578520475764E-2</v>
      </c>
      <c r="H362" s="49">
        <f>_xll.qlCalendarAdvance(IborCalendar,$H361,B362,"f",FALSE)</f>
        <v>42877</v>
      </c>
      <c r="I362" s="49">
        <f>_xll.qlInterestRateIndexValueDate(Index1M,$H362)</f>
        <v>42879</v>
      </c>
      <c r="J362" s="52">
        <f>IFERROR(_xll.qlIndexFixing(Index1M,$H362,TRUE,_xll.ohTrigger(RecalcTrigger,Trigger1M)),NA())</f>
        <v>1.2076634592873862E-2</v>
      </c>
      <c r="K362" s="52">
        <f>IFERROR(_xll.qlIndexFixing(ONIndex1M,I362,TRUE,_xll.ohTrigger(RecalcTrigger,Trigger1M)),NA())</f>
        <v>1.1834930673870758E-2</v>
      </c>
      <c r="L362" s="52">
        <f>IFERROR(_xll.qlIndexFixing(Index3M,H362,TRUE,_xll.ohTrigger(RecalcTrigger,Trigger3M)),NA())</f>
        <v>1.410287675008972E-2</v>
      </c>
      <c r="M362" s="52">
        <f>IFERROR(_xll.qlIndexFixing(ONIndex3M,I362,TRUE,_xll.ohTrigger(RecalcTrigger,Trigger3M)),NA())</f>
        <v>1.3431944400972284E-2</v>
      </c>
      <c r="N362" s="52">
        <f>IFERROR(_xll.qlIndexFixing(Index6M,$H362,TRUE,_xll.ohTrigger(RecalcTrigger,Trigger6M)),NA())</f>
        <v>1.6052166079731249E-2</v>
      </c>
      <c r="O362" s="52">
        <f>IFERROR(_xll.qlIndexFixing(ONIndex6M,I362,TRUE,_xll.ohTrigger(RecalcTrigger,Trigger6M)),NA())</f>
        <v>1.4791663192053051E-2</v>
      </c>
      <c r="P362" s="52">
        <f>IFERROR(_xll.qlIndexFixing(Index1Y,$H362,TRUE,_xll.ohTrigger(RecalcTrigger,Trigger1Y)),NA())</f>
        <v>2.0444916240368323E-2</v>
      </c>
      <c r="Q362" s="52">
        <f>IFERROR(_xll.qlIndexFixing(ONIndex1Y,I362,TRUE,_xll.ohTrigger(RecalcTrigger,Trigger1Y)),NA())</f>
        <v>1.572938198634688E-2</v>
      </c>
    </row>
    <row r="363" spans="2:17" x14ac:dyDescent="0.2">
      <c r="B363" s="46" t="s">
        <v>20</v>
      </c>
      <c r="D363" s="49">
        <f>_xll.qlCalendarAdvance(LocalCalendar,$D362,B363,"f",FALSE)</f>
        <v>42878</v>
      </c>
      <c r="E363" s="49">
        <f>_xll.qlInterestRateIndexValueDate(IndexON,D363)</f>
        <v>42878</v>
      </c>
      <c r="F363" s="52">
        <f>IFERROR(_xll.qlIndexFixing(IndexON,D363,TRUE,_xll.ohTrigger(RecalcTrigger,TriggerON)),NA())</f>
        <v>1.0606294819774931E-2</v>
      </c>
      <c r="H363" s="49">
        <f>_xll.qlCalendarAdvance(IborCalendar,$H362,B363,"f",FALSE)</f>
        <v>42878</v>
      </c>
      <c r="I363" s="49">
        <f>_xll.qlInterestRateIndexValueDate(Index1M,$H363)</f>
        <v>42880</v>
      </c>
      <c r="J363" s="52">
        <f>IFERROR(_xll.qlIndexFixing(Index1M,$H363,TRUE,_xll.ohTrigger(RecalcTrigger,Trigger1M)),NA())</f>
        <v>1.2083790588056642E-2</v>
      </c>
      <c r="K363" s="52">
        <f>IFERROR(_xll.qlIndexFixing(ONIndex1M,I363,TRUE,_xll.ohTrigger(RecalcTrigger,Trigger1M)),NA())</f>
        <v>1.184975569931801E-2</v>
      </c>
      <c r="L363" s="52">
        <f>IFERROR(_xll.qlIndexFixing(Index3M,H363,TRUE,_xll.ohTrigger(RecalcTrigger,Trigger3M)),NA())</f>
        <v>1.411698706821495E-2</v>
      </c>
      <c r="M363" s="52">
        <f>IFERROR(_xll.qlIndexFixing(ONIndex3M,I363,TRUE,_xll.ohTrigger(RecalcTrigger,Trigger3M)),NA())</f>
        <v>1.344676624448482E-2</v>
      </c>
      <c r="N363" s="52">
        <f>IFERROR(_xll.qlIndexFixing(Index6M,$H363,TRUE,_xll.ohTrigger(RecalcTrigger,Trigger6M)),NA())</f>
        <v>1.6082350627615101E-2</v>
      </c>
      <c r="O363" s="52">
        <f>IFERROR(_xll.qlIndexFixing(ONIndex6M,I363,TRUE,_xll.ohTrigger(RecalcTrigger,Trigger6M)),NA())</f>
        <v>1.4792885738916794E-2</v>
      </c>
      <c r="P363" s="52">
        <f>IFERROR(_xll.qlIndexFixing(Index1Y,$H363,TRUE,_xll.ohTrigger(RecalcTrigger,Trigger1Y)),NA())</f>
        <v>2.0458423407826044E-2</v>
      </c>
      <c r="Q363" s="52">
        <f>IFERROR(_xll.qlIndexFixing(ONIndex1Y,I363,TRUE,_xll.ohTrigger(RecalcTrigger,Trigger1Y)),NA())</f>
        <v>1.5740037413287666E-2</v>
      </c>
    </row>
    <row r="364" spans="2:17" x14ac:dyDescent="0.2">
      <c r="B364" s="46" t="s">
        <v>20</v>
      </c>
      <c r="D364" s="49">
        <f>_xll.qlCalendarAdvance(LocalCalendar,$D363,B364,"f",FALSE)</f>
        <v>42879</v>
      </c>
      <c r="E364" s="49">
        <f>_xll.qlInterestRateIndexValueDate(IndexON,D364)</f>
        <v>42879</v>
      </c>
      <c r="F364" s="52">
        <f>IFERROR(_xll.qlIndexFixing(IndexON,D364,TRUE,_xll.ohTrigger(RecalcTrigger,TriggerON)),NA())</f>
        <v>1.0620987960079376E-2</v>
      </c>
      <c r="H364" s="49">
        <f>_xll.qlCalendarAdvance(IborCalendar,$H363,B364,"f",FALSE)</f>
        <v>42879</v>
      </c>
      <c r="I364" s="49">
        <f>_xll.qlInterestRateIndexValueDate(Index1M,$H364)</f>
        <v>42881</v>
      </c>
      <c r="J364" s="52">
        <f>IFERROR(_xll.qlIndexFixing(Index1M,$H364,TRUE,_xll.ohTrigger(RecalcTrigger,Trigger1M)),NA())</f>
        <v>1.2090942115289952E-2</v>
      </c>
      <c r="K364" s="52">
        <f>IFERROR(_xll.qlIndexFixing(ONIndex1M,I364,TRUE,_xll.ohTrigger(RecalcTrigger,Trigger1M)),NA())</f>
        <v>1.1887347314578633E-2</v>
      </c>
      <c r="L364" s="52">
        <f>IFERROR(_xll.qlIndexFixing(Index3M,H364,TRUE,_xll.ohTrigger(RecalcTrigger,Trigger3M)),NA())</f>
        <v>1.4152864069470781E-2</v>
      </c>
      <c r="M364" s="52">
        <f>IFERROR(_xll.qlIndexFixing(ONIndex3M,I364,TRUE,_xll.ohTrigger(RecalcTrigger,Trigger3M)),NA())</f>
        <v>1.3484405360608687E-2</v>
      </c>
      <c r="N364" s="52">
        <f>IFERROR(_xll.qlIndexFixing(Index6M,$H364,TRUE,_xll.ohTrigger(RecalcTrigger,Trigger6M)),NA())</f>
        <v>1.6088659603363378E-2</v>
      </c>
      <c r="O364" s="52">
        <f>IFERROR(_xll.qlIndexFixing(ONIndex6M,I364,TRUE,_xll.ohTrigger(RecalcTrigger,Trigger6M)),NA())</f>
        <v>1.4797353780773292E-2</v>
      </c>
      <c r="P364" s="52">
        <f>IFERROR(_xll.qlIndexFixing(Index1Y,$H364,TRUE,_xll.ohTrigger(RecalcTrigger,Trigger1Y)),NA())</f>
        <v>2.047589996040327E-2</v>
      </c>
      <c r="Q364" s="52">
        <f>IFERROR(_xll.qlIndexFixing(ONIndex1Y,I364,TRUE,_xll.ohTrigger(RecalcTrigger,Trigger1Y)),NA())</f>
        <v>1.5765294356844262E-2</v>
      </c>
    </row>
    <row r="365" spans="2:17" x14ac:dyDescent="0.2">
      <c r="B365" s="46" t="s">
        <v>20</v>
      </c>
      <c r="D365" s="49">
        <f>_xll.qlCalendarAdvance(LocalCalendar,$D364,B365,"f",FALSE)</f>
        <v>42880</v>
      </c>
      <c r="E365" s="49">
        <f>_xll.qlInterestRateIndexValueDate(IndexON,D365)</f>
        <v>42880</v>
      </c>
      <c r="F365" s="52">
        <f>IFERROR(_xll.qlIndexFixing(IndexON,D365,TRUE,_xll.ohTrigger(RecalcTrigger,TriggerON)),NA())</f>
        <v>1.0635657941628907E-2</v>
      </c>
      <c r="H365" s="49">
        <f>_xll.qlCalendarAdvance(IborCalendar,$H364,B365,"f",FALSE)</f>
        <v>42880</v>
      </c>
      <c r="I365" s="49">
        <f>_xll.qlInterestRateIndexValueDate(Index1M,$H365)</f>
        <v>42885</v>
      </c>
      <c r="J365" s="52">
        <f>IFERROR(_xll.qlIndexFixing(Index1M,$H365,TRUE,_xll.ohTrigger(RecalcTrigger,Trigger1M)),NA())</f>
        <v>1.2149417801590824E-2</v>
      </c>
      <c r="K365" s="52">
        <f>IFERROR(_xll.qlIndexFixing(ONIndex1M,I365,TRUE,_xll.ohTrigger(RecalcTrigger,Trigger1M)),NA())</f>
        <v>1.1923701755875982E-2</v>
      </c>
      <c r="L365" s="52">
        <f>IFERROR(_xll.qlIndexFixing(Index3M,H365,TRUE,_xll.ohTrigger(RecalcTrigger,Trigger3M)),NA())</f>
        <v>1.4187374653994011E-2</v>
      </c>
      <c r="M365" s="52">
        <f>IFERROR(_xll.qlIndexFixing(ONIndex3M,I365,TRUE,_xll.ohTrigger(RecalcTrigger,Trigger3M)),NA())</f>
        <v>1.3520356318919013E-2</v>
      </c>
      <c r="N365" s="52">
        <f>IFERROR(_xll.qlIndexFixing(Index6M,$H365,TRUE,_xll.ohTrigger(RecalcTrigger,Trigger6M)),NA())</f>
        <v>1.6138298559118767E-2</v>
      </c>
      <c r="O365" s="52">
        <f>IFERROR(_xll.qlIndexFixing(ONIndex6M,I365,TRUE,_xll.ohTrigger(RecalcTrigger,Trigger6M)),NA())</f>
        <v>1.4800496738907043E-2</v>
      </c>
      <c r="P365" s="52">
        <f>IFERROR(_xll.qlIndexFixing(Index1Y,$H365,TRUE,_xll.ohTrigger(RecalcTrigger,Trigger1Y)),NA())</f>
        <v>2.0525234373236622E-2</v>
      </c>
      <c r="Q365" s="52">
        <f>IFERROR(_xll.qlIndexFixing(ONIndex1Y,I365,TRUE,_xll.ohTrigger(RecalcTrigger,Trigger1Y)),NA())</f>
        <v>1.5786063187519517E-2</v>
      </c>
    </row>
    <row r="366" spans="2:17" x14ac:dyDescent="0.2">
      <c r="B366" s="46" t="s">
        <v>20</v>
      </c>
      <c r="D366" s="49">
        <f>_xll.qlCalendarAdvance(LocalCalendar,$D365,B366,"f",FALSE)</f>
        <v>42881</v>
      </c>
      <c r="E366" s="49">
        <f>_xll.qlInterestRateIndexValueDate(IndexON,D366)</f>
        <v>42881</v>
      </c>
      <c r="F366" s="52">
        <f>IFERROR(_xll.qlIndexFixing(IndexON,D366,TRUE,_xll.ohTrigger(RecalcTrigger,TriggerON)),NA())</f>
        <v>1.0672691677346968E-2</v>
      </c>
      <c r="H366" s="49">
        <f>_xll.qlCalendarAdvance(IborCalendar,$H365,B366,"f",FALSE)</f>
        <v>42881</v>
      </c>
      <c r="I366" s="49">
        <f>_xll.qlInterestRateIndexValueDate(Index1M,$H366)</f>
        <v>42886</v>
      </c>
      <c r="J366" s="52">
        <f>IFERROR(_xll.qlIndexFixing(Index1M,$H366,TRUE,_xll.ohTrigger(RecalcTrigger,Trigger1M)),NA())</f>
        <v>1.2156539028263857E-2</v>
      </c>
      <c r="K366" s="52">
        <f>IFERROR(_xll.qlIndexFixing(ONIndex1M,I366,TRUE,_xll.ohTrigger(RecalcTrigger,Trigger1M)),NA())</f>
        <v>1.1938455153019945E-2</v>
      </c>
      <c r="L366" s="52">
        <f>IFERROR(_xll.qlIndexFixing(Index3M,H366,TRUE,_xll.ohTrigger(RecalcTrigger,Trigger3M)),NA())</f>
        <v>1.4201421667747932E-2</v>
      </c>
      <c r="M366" s="52">
        <f>IFERROR(_xll.qlIndexFixing(ONIndex3M,I366,TRUE,_xll.ohTrigger(RecalcTrigger,Trigger3M)),NA())</f>
        <v>1.3534970505100219E-2</v>
      </c>
      <c r="N366" s="52">
        <f>IFERROR(_xll.qlIndexFixing(Index6M,$H366,TRUE,_xll.ohTrigger(RecalcTrigger,Trigger6M)),NA())</f>
        <v>1.6144945192665752E-2</v>
      </c>
      <c r="O366" s="52">
        <f>IFERROR(_xll.qlIndexFixing(ONIndex6M,I366,TRUE,_xll.ohTrigger(RecalcTrigger,Trigger6M)),NA())</f>
        <v>1.4802318592135322E-2</v>
      </c>
      <c r="P366" s="52">
        <f>IFERROR(_xll.qlIndexFixing(Index1Y,$H366,TRUE,_xll.ohTrigger(RecalcTrigger,Trigger1Y)),NA())</f>
        <v>2.0538463211523784E-2</v>
      </c>
      <c r="Q366" s="52">
        <f>IFERROR(_xll.qlIndexFixing(ONIndex1Y,I366,TRUE,_xll.ohTrigger(RecalcTrigger,Trigger1Y)),NA())</f>
        <v>1.5793818069775867E-2</v>
      </c>
    </row>
    <row r="367" spans="2:17" x14ac:dyDescent="0.2">
      <c r="B367" s="46" t="s">
        <v>20</v>
      </c>
      <c r="D367" s="49">
        <f>_xll.qlCalendarAdvance(LocalCalendar,$D366,B367,"f",FALSE)</f>
        <v>42885</v>
      </c>
      <c r="E367" s="49">
        <f>_xll.qlInterestRateIndexValueDate(IndexON,D367)</f>
        <v>42885</v>
      </c>
      <c r="F367" s="52">
        <f>IFERROR(_xll.qlIndexFixing(IndexON,D367,TRUE,_xll.ohTrigger(RecalcTrigger,TriggerON)),NA())</f>
        <v>1.0708660465335029E-2</v>
      </c>
      <c r="H367" s="49">
        <f>_xll.qlCalendarAdvance(IborCalendar,$H366,B367,"f",FALSE)</f>
        <v>42885</v>
      </c>
      <c r="I367" s="49">
        <f>_xll.qlInterestRateIndexValueDate(Index1M,$H367)</f>
        <v>42887</v>
      </c>
      <c r="J367" s="52">
        <f>IFERROR(_xll.qlIndexFixing(Index1M,$H367,TRUE,_xll.ohTrigger(RecalcTrigger,Trigger1M)),NA())</f>
        <v>1.2186042956678911E-2</v>
      </c>
      <c r="K367" s="52">
        <f>IFERROR(_xll.qlIndexFixing(ONIndex1M,I367,TRUE,_xll.ohTrigger(RecalcTrigger,Trigger1M)),NA())</f>
        <v>1.1953196612193295E-2</v>
      </c>
      <c r="L367" s="52">
        <f>IFERROR(_xll.qlIndexFixing(Index3M,H367,TRUE,_xll.ohTrigger(RecalcTrigger,Trigger3M)),NA())</f>
        <v>1.4215459279579134E-2</v>
      </c>
      <c r="M367" s="52">
        <f>IFERROR(_xll.qlIndexFixing(ONIndex3M,I367,TRUE,_xll.ohTrigger(RecalcTrigger,Trigger3M)),NA())</f>
        <v>1.3549550081766171E-2</v>
      </c>
      <c r="N367" s="52">
        <f>IFERROR(_xll.qlIndexFixing(Index6M,$H367,TRUE,_xll.ohTrigger(RecalcTrigger,Trigger6M)),NA())</f>
        <v>1.6159518703886728E-2</v>
      </c>
      <c r="O367" s="52">
        <f>IFERROR(_xll.qlIndexFixing(ONIndex6M,I367,TRUE,_xll.ohTrigger(RecalcTrigger,Trigger6M)),NA())</f>
        <v>1.4804240329704399E-2</v>
      </c>
      <c r="P367" s="52">
        <f>IFERROR(_xll.qlIndexFixing(Index1Y,$H367,TRUE,_xll.ohTrigger(RecalcTrigger,Trigger1Y)),NA())</f>
        <v>2.0551651471844314E-2</v>
      </c>
      <c r="Q367" s="52">
        <f>IFERROR(_xll.qlIndexFixing(ONIndex1Y,I367,TRUE,_xll.ohTrigger(RecalcTrigger,Trigger1Y)),NA())</f>
        <v>1.5801089527931467E-2</v>
      </c>
    </row>
    <row r="368" spans="2:17" x14ac:dyDescent="0.2">
      <c r="B368" s="46" t="s">
        <v>20</v>
      </c>
      <c r="D368" s="49">
        <f>_xll.qlCalendarAdvance(LocalCalendar,$D367,B368,"f",FALSE)</f>
        <v>42886</v>
      </c>
      <c r="E368" s="49">
        <f>_xll.qlInterestRateIndexValueDate(IndexON,D368)</f>
        <v>42886</v>
      </c>
      <c r="F368" s="52">
        <f>IFERROR(_xll.qlIndexFixing(IndexON,D368,TRUE,_xll.ohTrigger(RecalcTrigger,TriggerON)),NA())</f>
        <v>1.0723191493315909E-2</v>
      </c>
      <c r="H368" s="49">
        <f>_xll.qlCalendarAdvance(IborCalendar,$H367,B368,"f",FALSE)</f>
        <v>42886</v>
      </c>
      <c r="I368" s="49">
        <f>_xll.qlInterestRateIndexValueDate(Index1M,$H368)</f>
        <v>42888</v>
      </c>
      <c r="J368" s="52">
        <f>IFERROR(_xll.qlIndexFixing(Index1M,$H368,TRUE,_xll.ohTrigger(RecalcTrigger,Trigger1M)),NA())</f>
        <v>1.2193149275996422E-2</v>
      </c>
      <c r="K368" s="52">
        <f>IFERROR(_xll.qlIndexFixing(ONIndex1M,I368,TRUE,_xll.ohTrigger(RecalcTrigger,Trigger1M)),NA())</f>
        <v>1.1983038584606476E-2</v>
      </c>
      <c r="L368" s="52">
        <f>IFERROR(_xll.qlIndexFixing(Index3M,H368,TRUE,_xll.ohTrigger(RecalcTrigger,Trigger3M)),NA())</f>
        <v>1.4251220452505538E-2</v>
      </c>
      <c r="M368" s="52">
        <f>IFERROR(_xll.qlIndexFixing(ONIndex3M,I368,TRUE,_xll.ohTrigger(RecalcTrigger,Trigger3M)),NA())</f>
        <v>1.357910603774215E-2</v>
      </c>
      <c r="N368" s="52">
        <f>IFERROR(_xll.qlIndexFixing(Index6M,$H368,TRUE,_xll.ohTrigger(RecalcTrigger,Trigger6M)),NA())</f>
        <v>1.6189698800759197E-2</v>
      </c>
      <c r="O368" s="52">
        <f>IFERROR(_xll.qlIndexFixing(ONIndex6M,I368,TRUE,_xll.ohTrigger(RecalcTrigger,Trigger6M)),NA())</f>
        <v>1.4809025897966066E-2</v>
      </c>
      <c r="P368" s="52">
        <f>IFERROR(_xll.qlIndexFixing(Index1Y,$H368,TRUE,_xll.ohTrigger(RecalcTrigger,Trigger1Y)),NA())</f>
        <v>2.0566741330909435E-2</v>
      </c>
      <c r="Q368" s="52">
        <f>IFERROR(_xll.qlIndexFixing(ONIndex1Y,I368,TRUE,_xll.ohTrigger(RecalcTrigger,Trigger1Y)),NA())</f>
        <v>1.5814715715682937E-2</v>
      </c>
    </row>
    <row r="369" spans="2:17" x14ac:dyDescent="0.2">
      <c r="B369" s="46" t="s">
        <v>20</v>
      </c>
      <c r="D369" s="49">
        <f>_xll.qlCalendarAdvance(LocalCalendar,$D368,B369,"f",FALSE)</f>
        <v>42887</v>
      </c>
      <c r="E369" s="49">
        <f>_xll.qlInterestRateIndexValueDate(IndexON,D369)</f>
        <v>42887</v>
      </c>
      <c r="F369" s="52">
        <f>IFERROR(_xll.qlIndexFixing(IndexON,D369,TRUE,_xll.ohTrigger(RecalcTrigger,TriggerON)),NA())</f>
        <v>1.0737699362461939E-2</v>
      </c>
      <c r="H369" s="49">
        <f>_xll.qlCalendarAdvance(IborCalendar,$H368,B369,"f",FALSE)</f>
        <v>42887</v>
      </c>
      <c r="I369" s="49">
        <f>_xll.qlInterestRateIndexValueDate(Index1M,$H369)</f>
        <v>42891</v>
      </c>
      <c r="J369" s="52">
        <f>IFERROR(_xll.qlIndexFixing(Index1M,$H369,TRUE,_xll.ohTrigger(RecalcTrigger,Trigger1M)),NA())</f>
        <v>1.2229332860761666E-2</v>
      </c>
      <c r="K369" s="52">
        <f>IFERROR(_xll.qlIndexFixing(ONIndex1M,I369,TRUE,_xll.ohTrigger(RecalcTrigger,Trigger1M)),NA())</f>
        <v>1.2012043068061473E-2</v>
      </c>
      <c r="L369" s="52">
        <f>IFERROR(_xll.qlIndexFixing(Index3M,H369,TRUE,_xll.ohTrigger(RecalcTrigger,Trigger3M)),NA())</f>
        <v>1.4271522272614046E-2</v>
      </c>
      <c r="M369" s="52">
        <f>IFERROR(_xll.qlIndexFixing(ONIndex3M,I369,TRUE,_xll.ohTrigger(RecalcTrigger,Trigger3M)),NA())</f>
        <v>1.3607522292558016E-2</v>
      </c>
      <c r="N369" s="52">
        <f>IFERROR(_xll.qlIndexFixing(Index6M,$H369,TRUE,_xll.ohTrigger(RecalcTrigger,Trigger6M)),NA())</f>
        <v>1.6218194224903931E-2</v>
      </c>
      <c r="O369" s="52">
        <f>IFERROR(_xll.qlIndexFixing(ONIndex6M,I369,TRUE,_xll.ohTrigger(RecalcTrigger,Trigger6M)),NA())</f>
        <v>1.4812926124188053E-2</v>
      </c>
      <c r="P369" s="52">
        <f>IFERROR(_xll.qlIndexFixing(Index1Y,$H369,TRUE,_xll.ohTrigger(RecalcTrigger,Trigger1Y)),NA())</f>
        <v>2.0604031941101258E-2</v>
      </c>
      <c r="Q369" s="52">
        <f>IFERROR(_xll.qlIndexFixing(ONIndex1Y,I369,TRUE,_xll.ohTrigger(RecalcTrigger,Trigger1Y)),NA())</f>
        <v>1.5825341117388092E-2</v>
      </c>
    </row>
    <row r="370" spans="2:17" x14ac:dyDescent="0.2">
      <c r="B370" s="46" t="s">
        <v>20</v>
      </c>
      <c r="D370" s="49">
        <f>_xll.qlCalendarAdvance(LocalCalendar,$D369,B370,"f",FALSE)</f>
        <v>42888</v>
      </c>
      <c r="E370" s="49">
        <f>_xll.qlInterestRateIndexValueDate(IndexON,D370)</f>
        <v>42888</v>
      </c>
      <c r="F370" s="52">
        <f>IFERROR(_xll.qlIndexFixing(IndexON,D370,TRUE,_xll.ohTrigger(RecalcTrigger,TriggerON)),NA())</f>
        <v>1.0766959908581342E-2</v>
      </c>
      <c r="H370" s="49">
        <f>_xll.qlCalendarAdvance(IborCalendar,$H369,B370,"f",FALSE)</f>
        <v>42888</v>
      </c>
      <c r="I370" s="49">
        <f>_xll.qlInterestRateIndexValueDate(Index1M,$H370)</f>
        <v>42892</v>
      </c>
      <c r="J370" s="52">
        <f>IFERROR(_xll.qlIndexFixing(Index1M,$H370,TRUE,_xll.ohTrigger(RecalcTrigger,Trigger1M)),NA())</f>
        <v>1.2243855828872441E-2</v>
      </c>
      <c r="K370" s="52">
        <f>IFERROR(_xll.qlIndexFixing(ONIndex1M,I370,TRUE,_xll.ohTrigger(RecalcTrigger,Trigger1M)),NA())</f>
        <v>1.2026724836902147E-2</v>
      </c>
      <c r="L370" s="52">
        <f>IFERROR(_xll.qlIndexFixing(Index3M,H370,TRUE,_xll.ohTrigger(RecalcTrigger,Trigger3M)),NA())</f>
        <v>1.4285517798575677E-2</v>
      </c>
      <c r="M370" s="52">
        <f>IFERROR(_xll.qlIndexFixing(ONIndex3M,I370,TRUE,_xll.ohTrigger(RecalcTrigger,Trigger3M)),NA())</f>
        <v>1.3621928821327955E-2</v>
      </c>
      <c r="N370" s="52">
        <f>IFERROR(_xll.qlIndexFixing(Index6M,$H370,TRUE,_xll.ohTrigger(RecalcTrigger,Trigger6M)),NA())</f>
        <v>1.6232952691775264E-2</v>
      </c>
      <c r="O370" s="52">
        <f>IFERROR(_xll.qlIndexFixing(ONIndex6M,I370,TRUE,_xll.ohTrigger(RecalcTrigger,Trigger6M)),NA())</f>
        <v>1.4815347283780866E-2</v>
      </c>
      <c r="P370" s="52">
        <f>IFERROR(_xll.qlIndexFixing(Index1Y,$H370,TRUE,_xll.ohTrigger(RecalcTrigger,Trigger1Y)),NA())</f>
        <v>2.0617042218111288E-2</v>
      </c>
      <c r="Q370" s="52">
        <f>IFERROR(_xll.qlIndexFixing(ONIndex1Y,I370,TRUE,_xll.ohTrigger(RecalcTrigger,Trigger1Y)),NA())</f>
        <v>1.5830195453920837E-2</v>
      </c>
    </row>
    <row r="371" spans="2:17" x14ac:dyDescent="0.2">
      <c r="B371" s="46" t="s">
        <v>20</v>
      </c>
      <c r="D371" s="49">
        <f>_xll.qlCalendarAdvance(LocalCalendar,$D370,B371,"f",FALSE)</f>
        <v>42891</v>
      </c>
      <c r="E371" s="49">
        <f>_xll.qlInterestRateIndexValueDate(IndexON,D371)</f>
        <v>42891</v>
      </c>
      <c r="F371" s="52">
        <f>IFERROR(_xll.qlIndexFixing(IndexON,D371,TRUE,_xll.ohTrigger(RecalcTrigger,TriggerON)),NA())</f>
        <v>1.0795499249498519E-2</v>
      </c>
      <c r="H371" s="49">
        <f>_xll.qlCalendarAdvance(IborCalendar,$H370,B371,"f",FALSE)</f>
        <v>42891</v>
      </c>
      <c r="I371" s="49">
        <f>_xll.qlInterestRateIndexValueDate(Index1M,$H371)</f>
        <v>42893</v>
      </c>
      <c r="J371" s="52">
        <f>IFERROR(_xll.qlIndexFixing(Index1M,$H371,TRUE,_xll.ohTrigger(RecalcTrigger,Trigger1M)),NA())</f>
        <v>1.2258366864085879E-2</v>
      </c>
      <c r="K371" s="52">
        <f>IFERROR(_xll.qlIndexFixing(ONIndex1M,I371,TRUE,_xll.ohTrigger(RecalcTrigger,Trigger1M)),NA())</f>
        <v>1.2041394667692273E-2</v>
      </c>
      <c r="L371" s="52">
        <f>IFERROR(_xll.qlIndexFixing(Index3M,H371,TRUE,_xll.ohTrigger(RecalcTrigger,Trigger3M)),NA())</f>
        <v>1.4299505892145214E-2</v>
      </c>
      <c r="M371" s="52">
        <f>IFERROR(_xll.qlIndexFixing(ONIndex3M,I371,TRUE,_xll.ohTrigger(RecalcTrigger,Trigger3M)),NA())</f>
        <v>1.3636300740502705E-2</v>
      </c>
      <c r="N371" s="52">
        <f>IFERROR(_xll.qlIndexFixing(Index6M,$H371,TRUE,_xll.ohTrigger(RecalcTrigger,Trigger6M)),NA())</f>
        <v>1.6247744680212884E-2</v>
      </c>
      <c r="O371" s="52">
        <f>IFERROR(_xll.qlIndexFixing(ONIndex6M,I371,TRUE,_xll.ohTrigger(RecalcTrigger,Trigger6M)),NA())</f>
        <v>1.4817868327874351E-2</v>
      </c>
      <c r="P371" s="52">
        <f>IFERROR(_xll.qlIndexFixing(Index1Y,$H371,TRUE,_xll.ohTrigger(RecalcTrigger,Trigger1Y)),NA())</f>
        <v>2.0630021880395661E-2</v>
      </c>
      <c r="Q371" s="52">
        <f>IFERROR(_xll.qlIndexFixing(ONIndex1Y,I371,TRUE,_xll.ohTrigger(RecalcTrigger,Trigger1Y)),NA())</f>
        <v>1.5834566366033087E-2</v>
      </c>
    </row>
    <row r="372" spans="2:17" x14ac:dyDescent="0.2">
      <c r="B372" s="46" t="s">
        <v>20</v>
      </c>
      <c r="D372" s="49">
        <f>_xll.qlCalendarAdvance(LocalCalendar,$D371,B372,"f",FALSE)</f>
        <v>42892</v>
      </c>
      <c r="E372" s="49">
        <f>_xll.qlInterestRateIndexValueDate(IndexON,D372)</f>
        <v>42892</v>
      </c>
      <c r="F372" s="52">
        <f>IFERROR(_xll.qlIndexFixing(IndexON,D372,TRUE,_xll.ohTrigger(RecalcTrigger,TriggerON)),NA())</f>
        <v>1.0809891323910747E-2</v>
      </c>
      <c r="H372" s="49">
        <f>_xll.qlCalendarAdvance(IborCalendar,$H371,B372,"f",FALSE)</f>
        <v>42892</v>
      </c>
      <c r="I372" s="49">
        <f>_xll.qlInterestRateIndexValueDate(Index1M,$H372)</f>
        <v>42894</v>
      </c>
      <c r="J372" s="52">
        <f>IFERROR(_xll.qlIndexFixing(Index1M,$H372,TRUE,_xll.ohTrigger(RecalcTrigger,Trigger1M)),NA())</f>
        <v>1.2287710639971028E-2</v>
      </c>
      <c r="K372" s="52">
        <f>IFERROR(_xll.qlIndexFixing(ONIndex1M,I372,TRUE,_xll.ohTrigger(RecalcTrigger,Trigger1M)),NA())</f>
        <v>1.2056052560431851E-2</v>
      </c>
      <c r="L372" s="52">
        <f>IFERROR(_xll.qlIndexFixing(Index3M,H372,TRUE,_xll.ohTrigger(RecalcTrigger,Trigger3M)),NA())</f>
        <v>1.4313486881593111E-2</v>
      </c>
      <c r="M372" s="52">
        <f>IFERROR(_xll.qlIndexFixing(ONIndex3M,I372,TRUE,_xll.ohTrigger(RecalcTrigger,Trigger3M)),NA())</f>
        <v>1.3650638050002328E-2</v>
      </c>
      <c r="N372" s="52">
        <f>IFERROR(_xll.qlIndexFixing(Index6M,$H372,TRUE,_xll.ohTrigger(RecalcTrigger,Trigger6M)),NA())</f>
        <v>1.62625690336211E-2</v>
      </c>
      <c r="O372" s="52">
        <f>IFERROR(_xll.qlIndexFixing(ONIndex6M,I372,TRUE,_xll.ohTrigger(RecalcTrigger,Trigger6M)),NA())</f>
        <v>1.4820489256308633E-2</v>
      </c>
      <c r="P372" s="52">
        <f>IFERROR(_xll.qlIndexFixing(Index1Y,$H372,TRUE,_xll.ohTrigger(RecalcTrigger,Trigger1Y)),NA())</f>
        <v>2.064297258880687E-2</v>
      </c>
      <c r="Q372" s="52">
        <f>IFERROR(_xll.qlIndexFixing(ONIndex1Y,I372,TRUE,_xll.ohTrigger(RecalcTrigger,Trigger1Y)),NA())</f>
        <v>1.5838453853724843E-2</v>
      </c>
    </row>
    <row r="373" spans="2:17" x14ac:dyDescent="0.2">
      <c r="B373" s="46" t="s">
        <v>20</v>
      </c>
      <c r="D373" s="49">
        <f>_xll.qlCalendarAdvance(LocalCalendar,$D372,B373,"f",FALSE)</f>
        <v>42893</v>
      </c>
      <c r="E373" s="49">
        <f>_xll.qlInterestRateIndexValueDate(IndexON,D373)</f>
        <v>42893</v>
      </c>
      <c r="F373" s="52">
        <f>IFERROR(_xll.qlIndexFixing(IndexON,D373,TRUE,_xll.ohTrigger(RecalcTrigger,TriggerON)),NA())</f>
        <v>1.082426023940819E-2</v>
      </c>
      <c r="H373" s="49">
        <f>_xll.qlCalendarAdvance(IborCalendar,$H372,B373,"f",FALSE)</f>
        <v>42893</v>
      </c>
      <c r="I373" s="49">
        <f>_xll.qlInterestRateIndexValueDate(Index1M,$H373)</f>
        <v>42895</v>
      </c>
      <c r="J373" s="52">
        <f>IFERROR(_xll.qlIndexFixing(Index1M,$H373,TRUE,_xll.ohTrigger(RecalcTrigger,Trigger1M)),NA())</f>
        <v>1.2294771741208292E-2</v>
      </c>
      <c r="K373" s="52">
        <f>IFERROR(_xll.qlIndexFixing(ONIndex1M,I373,TRUE,_xll.ohTrigger(RecalcTrigger,Trigger1M)),NA())</f>
        <v>1.2085734265419035E-2</v>
      </c>
      <c r="L373" s="52">
        <f>IFERROR(_xll.qlIndexFixing(Index3M,H373,TRUE,_xll.ohTrigger(RecalcTrigger,Trigger3M)),NA())</f>
        <v>1.4341924597982321E-2</v>
      </c>
      <c r="M373" s="52">
        <f>IFERROR(_xll.qlIndexFixing(ONIndex3M,I373,TRUE,_xll.ohTrigger(RecalcTrigger,Trigger3M)),NA())</f>
        <v>1.3679717089125631E-2</v>
      </c>
      <c r="N373" s="52">
        <f>IFERROR(_xll.qlIndexFixing(Index6M,$H373,TRUE,_xll.ohTrigger(RecalcTrigger,Trigger6M)),NA())</f>
        <v>1.6292528417137818E-2</v>
      </c>
      <c r="O373" s="52">
        <f>IFERROR(_xll.qlIndexFixing(ONIndex6M,I373,TRUE,_xll.ohTrigger(RecalcTrigger,Trigger6M)),NA())</f>
        <v>1.4826674658978689E-2</v>
      </c>
      <c r="P373" s="52">
        <f>IFERROR(_xll.qlIndexFixing(Index1Y,$H373,TRUE,_xll.ohTrigger(RecalcTrigger,Trigger1Y)),NA())</f>
        <v>2.0657112961601162E-2</v>
      </c>
      <c r="Q373" s="52">
        <f>IFERROR(_xll.qlIndexFixing(ONIndex1Y,I373,TRUE,_xll.ohTrigger(RecalcTrigger,Trigger1Y)),NA())</f>
        <v>1.5845314791089748E-2</v>
      </c>
    </row>
    <row r="374" spans="2:17" x14ac:dyDescent="0.2">
      <c r="B374" s="46" t="s">
        <v>20</v>
      </c>
      <c r="D374" s="49">
        <f>_xll.qlCalendarAdvance(LocalCalendar,$D373,B374,"f",FALSE)</f>
        <v>42894</v>
      </c>
      <c r="E374" s="49">
        <f>_xll.qlInterestRateIndexValueDate(IndexON,D374)</f>
        <v>42894</v>
      </c>
      <c r="F374" s="52">
        <f>IFERROR(_xll.qlIndexFixing(IndexON,D374,TRUE,_xll.ohTrigger(RecalcTrigger,TriggerON)),NA())</f>
        <v>1.0838605995990847E-2</v>
      </c>
      <c r="H374" s="49">
        <f>_xll.qlCalendarAdvance(IborCalendar,$H373,B374,"f",FALSE)</f>
        <v>42894</v>
      </c>
      <c r="I374" s="49">
        <f>_xll.qlInterestRateIndexValueDate(Index1M,$H374)</f>
        <v>42898</v>
      </c>
      <c r="J374" s="52">
        <f>IFERROR(_xll.qlIndexFixing(Index1M,$H374,TRUE,_xll.ohTrigger(RecalcTrigger,Trigger1M)),NA())</f>
        <v>1.233074304517956E-2</v>
      </c>
      <c r="K374" s="52">
        <f>IFERROR(_xll.qlIndexFixing(ONIndex1M,I374,TRUE,_xll.ohTrigger(RecalcTrigger,Trigger1M)),NA())</f>
        <v>1.2114564750564938E-2</v>
      </c>
      <c r="L374" s="52">
        <f>IFERROR(_xll.qlIndexFixing(Index3M,H374,TRUE,_xll.ohTrigger(RecalcTrigger,Trigger3M)),NA())</f>
        <v>1.4369346363773768E-2</v>
      </c>
      <c r="M374" s="52">
        <f>IFERROR(_xll.qlIndexFixing(ONIndex3M,I374,TRUE,_xll.ohTrigger(RecalcTrigger,Trigger3M)),NA())</f>
        <v>1.3707641192128861E-2</v>
      </c>
      <c r="N374" s="52">
        <f>IFERROR(_xll.qlIndexFixing(Index6M,$H374,TRUE,_xll.ohTrigger(RecalcTrigger,Trigger6M)),NA())</f>
        <v>1.6322166963852233E-2</v>
      </c>
      <c r="O374" s="52">
        <f>IFERROR(_xll.qlIndexFixing(ONIndex6M,I374,TRUE,_xll.ohTrigger(RecalcTrigger,Trigger6M)),NA())</f>
        <v>1.4831971814253109E-2</v>
      </c>
      <c r="P374" s="52">
        <f>IFERROR(_xll.qlIndexFixing(Index1Y,$H374,TRUE,_xll.ohTrigger(RecalcTrigger,Trigger1Y)),NA())</f>
        <v>2.0694519103862337E-2</v>
      </c>
      <c r="Q374" s="52">
        <f>IFERROR(_xll.qlIndexFixing(ONIndex1Y,I374,TRUE,_xll.ohTrigger(RecalcTrigger,Trigger1Y)),NA())</f>
        <v>1.584916956036686E-2</v>
      </c>
    </row>
    <row r="375" spans="2:17" x14ac:dyDescent="0.2">
      <c r="B375" s="46" t="s">
        <v>20</v>
      </c>
      <c r="D375" s="49">
        <f>_xll.qlCalendarAdvance(LocalCalendar,$D374,B375,"f",FALSE)</f>
        <v>42895</v>
      </c>
      <c r="E375" s="49">
        <f>_xll.qlInterestRateIndexValueDate(IndexON,D375)</f>
        <v>42895</v>
      </c>
      <c r="F375" s="52">
        <f>IFERROR(_xll.qlIndexFixing(IndexON,D375,TRUE,_xll.ohTrigger(RecalcTrigger,TriggerON)),NA())</f>
        <v>1.0867548361481738E-2</v>
      </c>
      <c r="H375" s="49">
        <f>_xll.qlCalendarAdvance(IborCalendar,$H374,B375,"f",FALSE)</f>
        <v>42895</v>
      </c>
      <c r="I375" s="49">
        <f>_xll.qlInterestRateIndexValueDate(Index1M,$H375)</f>
        <v>42899</v>
      </c>
      <c r="J375" s="52">
        <f>IFERROR(_xll.qlIndexFixing(Index1M,$H375,TRUE,_xll.ohTrigger(RecalcTrigger,Trigger1M)),NA())</f>
        <v>1.2345182482103034E-2</v>
      </c>
      <c r="K375" s="52">
        <f>IFERROR(_xll.qlIndexFixing(ONIndex1M,I375,TRUE,_xll.ohTrigger(RecalcTrigger,Trigger1M)),NA())</f>
        <v>1.2129162952971839E-2</v>
      </c>
      <c r="L375" s="52">
        <f>IFERROR(_xll.qlIndexFixing(Index3M,H375,TRUE,_xll.ohTrigger(RecalcTrigger,Trigger3M)),NA())</f>
        <v>1.4383296756855356E-2</v>
      </c>
      <c r="M375" s="52">
        <f>IFERROR(_xll.qlIndexFixing(ONIndex3M,I375,TRUE,_xll.ohTrigger(RecalcTrigger,Trigger3M)),NA())</f>
        <v>1.3721805453652536E-2</v>
      </c>
      <c r="N375" s="52">
        <f>IFERROR(_xll.qlIndexFixing(Index6M,$H375,TRUE,_xll.ohTrigger(RecalcTrigger,Trigger6M)),NA())</f>
        <v>1.6337135791992953E-2</v>
      </c>
      <c r="O375" s="52">
        <f>IFERROR(_xll.qlIndexFixing(ONIndex6M,I375,TRUE,_xll.ohTrigger(RecalcTrigger,Trigger6M)),NA())</f>
        <v>1.4835092164791064E-2</v>
      </c>
      <c r="P375" s="52">
        <f>IFERROR(_xll.qlIndexFixing(Index1Y,$H375,TRUE,_xll.ohTrigger(RecalcTrigger,Trigger1Y)),NA())</f>
        <v>2.0707349958776117E-2</v>
      </c>
      <c r="Q375" s="52">
        <f>IFERROR(_xll.qlIndexFixing(ONIndex1Y,I375,TRUE,_xll.ohTrigger(RecalcTrigger,Trigger1Y)),NA())</f>
        <v>1.5850639925876209E-2</v>
      </c>
    </row>
    <row r="376" spans="2:17" x14ac:dyDescent="0.2">
      <c r="B376" s="46" t="s">
        <v>20</v>
      </c>
      <c r="D376" s="49">
        <f>_xll.qlCalendarAdvance(LocalCalendar,$D375,B376,"f",FALSE)</f>
        <v>42898</v>
      </c>
      <c r="E376" s="49">
        <f>_xll.qlInterestRateIndexValueDate(IndexON,D376)</f>
        <v>42898</v>
      </c>
      <c r="F376" s="52">
        <f>IFERROR(_xll.qlIndexFixing(IndexON,D376,TRUE,_xll.ohTrigger(RecalcTrigger,TriggerON)),NA())</f>
        <v>1.0895757432693998E-2</v>
      </c>
      <c r="H376" s="49">
        <f>_xll.qlCalendarAdvance(IborCalendar,$H375,B376,"f",FALSE)</f>
        <v>42898</v>
      </c>
      <c r="I376" s="49">
        <f>_xll.qlInterestRateIndexValueDate(Index1M,$H376)</f>
        <v>42900</v>
      </c>
      <c r="J376" s="52">
        <f>IFERROR(_xll.qlIndexFixing(Index1M,$H376,TRUE,_xll.ohTrigger(RecalcTrigger,Trigger1M)),NA())</f>
        <v>1.2359609985825415E-2</v>
      </c>
      <c r="K376" s="52">
        <f>IFERROR(_xll.qlIndexFixing(ONIndex1M,I376,TRUE,_xll.ohTrigger(RecalcTrigger,Trigger1M)),NA())</f>
        <v>1.2143749217328192E-2</v>
      </c>
      <c r="L376" s="52">
        <f>IFERROR(_xll.qlIndexFixing(Index3M,H376,TRUE,_xll.ohTrigger(RecalcTrigger,Trigger3M)),NA())</f>
        <v>1.4397242015545772E-2</v>
      </c>
      <c r="M376" s="52">
        <f>IFERROR(_xll.qlIndexFixing(ONIndex3M,I376,TRUE,_xll.ohTrigger(RecalcTrigger,Trigger3M)),NA())</f>
        <v>1.3735935105501085E-2</v>
      </c>
      <c r="N376" s="52">
        <f>IFERROR(_xll.qlIndexFixing(Index6M,$H376,TRUE,_xll.ohTrigger(RecalcTrigger,Trigger6M)),NA())</f>
        <v>1.6352130044822475E-2</v>
      </c>
      <c r="O376" s="52">
        <f>IFERROR(_xll.qlIndexFixing(ONIndex6M,I376,TRUE,_xll.ohTrigger(RecalcTrigger,Trigger6M)),NA())</f>
        <v>1.4838312399749753E-2</v>
      </c>
      <c r="P376" s="52">
        <f>IFERROR(_xll.qlIndexFixing(Index1Y,$H376,TRUE,_xll.ohTrigger(RecalcTrigger,Trigger1Y)),NA())</f>
        <v>2.072016182677134E-2</v>
      </c>
      <c r="Q376" s="52">
        <f>IFERROR(_xll.qlIndexFixing(ONIndex1Y,I376,TRUE,_xll.ohTrigger(RecalcTrigger,Trigger1Y)),NA())</f>
        <v>1.5851626866965063E-2</v>
      </c>
    </row>
    <row r="377" spans="2:17" x14ac:dyDescent="0.2">
      <c r="B377" s="46" t="s">
        <v>20</v>
      </c>
      <c r="D377" s="49">
        <f>_xll.qlCalendarAdvance(LocalCalendar,$D376,B377,"f",FALSE)</f>
        <v>42899</v>
      </c>
      <c r="E377" s="49">
        <f>_xll.qlInterestRateIndexValueDate(IndexON,D377)</f>
        <v>42899</v>
      </c>
      <c r="F377" s="52">
        <f>IFERROR(_xll.qlIndexFixing(IndexON,D377,TRUE,_xll.ohTrigger(RecalcTrigger,TriggerON)),NA())</f>
        <v>1.0909987394542853E-2</v>
      </c>
      <c r="H377" s="49">
        <f>_xll.qlCalendarAdvance(IborCalendar,$H376,B377,"f",FALSE)</f>
        <v>42899</v>
      </c>
      <c r="I377" s="49">
        <f>_xll.qlInterestRateIndexValueDate(Index1M,$H377)</f>
        <v>42901</v>
      </c>
      <c r="J377" s="52">
        <f>IFERROR(_xll.qlIndexFixing(Index1M,$H377,TRUE,_xll.ohTrigger(RecalcTrigger,Trigger1M)),NA())</f>
        <v>1.2388793622088168E-2</v>
      </c>
      <c r="K377" s="52">
        <f>IFERROR(_xll.qlIndexFixing(ONIndex1M,I377,TRUE,_xll.ohTrigger(RecalcTrigger,Trigger1M)),NA())</f>
        <v>1.2158323543554062E-2</v>
      </c>
      <c r="L377" s="52">
        <f>IFERROR(_xll.qlIndexFixing(Index3M,H377,TRUE,_xll.ohTrigger(RecalcTrigger,Trigger3M)),NA())</f>
        <v>1.4411182468146749E-2</v>
      </c>
      <c r="M377" s="52">
        <f>IFERROR(_xll.qlIndexFixing(ONIndex3M,I377,TRUE,_xll.ohTrigger(RecalcTrigger,Trigger3M)),NA())</f>
        <v>1.3750035164301622E-2</v>
      </c>
      <c r="N377" s="52">
        <f>IFERROR(_xll.qlIndexFixing(Index6M,$H377,TRUE,_xll.ohTrigger(RecalcTrigger,Trigger6M)),NA())</f>
        <v>1.6367148565509668E-2</v>
      </c>
      <c r="O377" s="52">
        <f>IFERROR(_xll.qlIndexFixing(ONIndex6M,I377,TRUE,_xll.ohTrigger(RecalcTrigger,Trigger6M)),NA())</f>
        <v>1.4841632519209114E-2</v>
      </c>
      <c r="P377" s="52">
        <f>IFERROR(_xll.qlIndexFixing(Index1Y,$H377,TRUE,_xll.ohTrigger(RecalcTrigger,Trigger1Y)),NA())</f>
        <v>2.073295636930933E-2</v>
      </c>
      <c r="Q377" s="52">
        <f>IFERROR(_xll.qlIndexFixing(ONIndex1Y,I377,TRUE,_xll.ohTrigger(RecalcTrigger,Trigger1Y)),NA())</f>
        <v>1.5852130383553487E-2</v>
      </c>
    </row>
    <row r="378" spans="2:17" x14ac:dyDescent="0.2">
      <c r="B378" s="46" t="s">
        <v>20</v>
      </c>
      <c r="D378" s="49">
        <f>_xll.qlCalendarAdvance(LocalCalendar,$D377,B378,"f",FALSE)</f>
        <v>42900</v>
      </c>
      <c r="E378" s="49">
        <f>_xll.qlInterestRateIndexValueDate(IndexON,D378)</f>
        <v>42900</v>
      </c>
      <c r="F378" s="52">
        <f>IFERROR(_xll.qlIndexFixing(IndexON,D378,TRUE,_xll.ohTrigger(RecalcTrigger,TriggerON)),NA())</f>
        <v>1.0924194197396986E-2</v>
      </c>
      <c r="H378" s="49">
        <f>_xll.qlCalendarAdvance(IborCalendar,$H377,B378,"f",FALSE)</f>
        <v>42900</v>
      </c>
      <c r="I378" s="49">
        <f>_xll.qlInterestRateIndexValueDate(Index1M,$H378)</f>
        <v>42902</v>
      </c>
      <c r="J378" s="52">
        <f>IFERROR(_xll.qlIndexFixing(Index1M,$H378,TRUE,_xll.ohTrigger(RecalcTrigger,Trigger1M)),NA())</f>
        <v>1.2395809495577836E-2</v>
      </c>
      <c r="K378" s="52">
        <f>IFERROR(_xll.qlIndexFixing(ONIndex1M,I378,TRUE,_xll.ohTrigger(RecalcTrigger,Trigger1M)),NA())</f>
        <v>1.2187844999926867E-2</v>
      </c>
      <c r="L378" s="52">
        <f>IFERROR(_xll.qlIndexFixing(Index3M,H378,TRUE,_xll.ohTrigger(RecalcTrigger,Trigger3M)),NA())</f>
        <v>1.4439558084755893E-2</v>
      </c>
      <c r="M378" s="52">
        <f>IFERROR(_xll.qlIndexFixing(ONIndex3M,I378,TRUE,_xll.ohTrigger(RecalcTrigger,Trigger3M)),NA())</f>
        <v>1.3778737551968234E-2</v>
      </c>
      <c r="N378" s="52">
        <f>IFERROR(_xll.qlIndexFixing(Index6M,$H378,TRUE,_xll.ohTrigger(RecalcTrigger,Trigger6M)),NA())</f>
        <v>1.6396755993448035E-2</v>
      </c>
      <c r="O378" s="52">
        <f>IFERROR(_xll.qlIndexFixing(ONIndex6M,I378,TRUE,_xll.ohTrigger(RecalcTrigger,Trigger6M)),NA())</f>
        <v>1.4849218162016342E-2</v>
      </c>
      <c r="P378" s="52">
        <f>IFERROR(_xll.qlIndexFixing(Index1Y,$H378,TRUE,_xll.ohTrigger(RecalcTrigger,Trigger1Y)),NA())</f>
        <v>2.0746265520173994E-2</v>
      </c>
      <c r="Q378" s="52">
        <f>IFERROR(_xll.qlIndexFixing(ONIndex1Y,I378,TRUE,_xll.ohTrigger(RecalcTrigger,Trigger1Y)),NA())</f>
        <v>1.5852223986705383E-2</v>
      </c>
    </row>
    <row r="379" spans="2:17" x14ac:dyDescent="0.2">
      <c r="B379" s="46" t="s">
        <v>20</v>
      </c>
      <c r="D379" s="49">
        <f>_xll.qlCalendarAdvance(LocalCalendar,$D378,B379,"f",FALSE)</f>
        <v>42901</v>
      </c>
      <c r="E379" s="49">
        <f>_xll.qlInterestRateIndexValueDate(IndexON,D379)</f>
        <v>42901</v>
      </c>
      <c r="F379" s="52">
        <f>IFERROR(_xll.qlIndexFixing(IndexON,D379,TRUE,_xll.ohTrigger(RecalcTrigger,TriggerON)),NA())</f>
        <v>1.0938377841176461E-2</v>
      </c>
      <c r="H379" s="49">
        <f>_xll.qlCalendarAdvance(IborCalendar,$H378,B379,"f",FALSE)</f>
        <v>42901</v>
      </c>
      <c r="I379" s="49">
        <f>_xll.qlInterestRateIndexValueDate(Index1M,$H379)</f>
        <v>42905</v>
      </c>
      <c r="J379" s="52">
        <f>IFERROR(_xll.qlIndexFixing(Index1M,$H379,TRUE,_xll.ohTrigger(RecalcTrigger,Trigger1M)),NA())</f>
        <v>1.2431568504936763E-2</v>
      </c>
      <c r="K379" s="52">
        <f>IFERROR(_xll.qlIndexFixing(ONIndex1M,I379,TRUE,_xll.ohTrigger(RecalcTrigger,Trigger1M)),NA())</f>
        <v>1.2216501467712249E-2</v>
      </c>
      <c r="L379" s="52">
        <f>IFERROR(_xll.qlIndexFixing(Index3M,H379,TRUE,_xll.ohTrigger(RecalcTrigger,Trigger3M)),NA())</f>
        <v>1.4466899281372493E-2</v>
      </c>
      <c r="M379" s="52">
        <f>IFERROR(_xll.qlIndexFixing(ONIndex3M,I379,TRUE,_xll.ohTrigger(RecalcTrigger,Trigger3M)),NA())</f>
        <v>1.3806370230753373E-2</v>
      </c>
      <c r="N379" s="52">
        <f>IFERROR(_xll.qlIndexFixing(Index6M,$H379,TRUE,_xll.ohTrigger(RecalcTrigger,Trigger6M)),NA())</f>
        <v>1.6427442188999868E-2</v>
      </c>
      <c r="O379" s="52">
        <f>IFERROR(_xll.qlIndexFixing(ONIndex6M,I379,TRUE,_xll.ohTrigger(RecalcTrigger,Trigger6M)),NA())</f>
        <v>1.4855911841253899E-2</v>
      </c>
      <c r="P379" s="52">
        <f>IFERROR(_xll.qlIndexFixing(Index1Y,$H379,TRUE,_xll.ohTrigger(RecalcTrigger,Trigger1Y)),NA())</f>
        <v>2.0783994517097174E-2</v>
      </c>
      <c r="Q379" s="52">
        <f>IFERROR(_xll.qlIndexFixing(ONIndex1Y,I379,TRUE,_xll.ohTrigger(RecalcTrigger,Trigger1Y)),NA())</f>
        <v>1.5849310205142686E-2</v>
      </c>
    </row>
    <row r="380" spans="2:17" x14ac:dyDescent="0.2">
      <c r="B380" s="46" t="s">
        <v>20</v>
      </c>
      <c r="D380" s="49">
        <f>_xll.qlCalendarAdvance(LocalCalendar,$D379,B380,"f",FALSE)</f>
        <v>42902</v>
      </c>
      <c r="E380" s="49">
        <f>_xll.qlInterestRateIndexValueDate(IndexON,D380)</f>
        <v>42902</v>
      </c>
      <c r="F380" s="52">
        <f>IFERROR(_xll.qlIndexFixing(IndexON,D380,TRUE,_xll.ohTrigger(RecalcTrigger,TriggerON)),NA())</f>
        <v>1.0967002012902682E-2</v>
      </c>
      <c r="H380" s="49">
        <f>_xll.qlCalendarAdvance(IborCalendar,$H379,B380,"f",FALSE)</f>
        <v>42902</v>
      </c>
      <c r="I380" s="49">
        <f>_xll.qlInterestRateIndexValueDate(Index1M,$H380)</f>
        <v>42906</v>
      </c>
      <c r="J380" s="52">
        <f>IFERROR(_xll.qlIndexFixing(Index1M,$H380,TRUE,_xll.ohTrigger(RecalcTrigger,Trigger1M)),NA())</f>
        <v>1.2445924408557296E-2</v>
      </c>
      <c r="K380" s="52">
        <f>IFERROR(_xll.qlIndexFixing(ONIndex1M,I380,TRUE,_xll.ohTrigger(RecalcTrigger,Trigger1M)),NA())</f>
        <v>1.2231016103525505E-2</v>
      </c>
      <c r="L380" s="52">
        <f>IFERROR(_xll.qlIndexFixing(Index3M,H380,TRUE,_xll.ohTrigger(RecalcTrigger,Trigger3M)),NA())</f>
        <v>1.4480817289870371E-2</v>
      </c>
      <c r="M380" s="52">
        <f>IFERROR(_xll.qlIndexFixing(ONIndex3M,I380,TRUE,_xll.ohTrigger(RecalcTrigger,Trigger3M)),NA())</f>
        <v>1.3820442721765858E-2</v>
      </c>
      <c r="N380" s="52">
        <f>IFERROR(_xll.qlIndexFixing(Index6M,$H380,TRUE,_xll.ohTrigger(RecalcTrigger,Trigger6M)),NA())</f>
        <v>1.6442564695300185E-2</v>
      </c>
      <c r="O380" s="52">
        <f>IFERROR(_xll.qlIndexFixing(ONIndex6M,I380,TRUE,_xll.ohTrigger(RecalcTrigger,Trigger6M)),NA())</f>
        <v>1.4859731382816932E-2</v>
      </c>
      <c r="P380" s="52">
        <f>IFERROR(_xll.qlIndexFixing(Index1Y,$H380,TRUE,_xll.ohTrigger(RecalcTrigger,Trigger1Y)),NA())</f>
        <v>2.0796727357247965E-2</v>
      </c>
      <c r="Q380" s="52">
        <f>IFERROR(_xll.qlIndexFixing(ONIndex1Y,I380,TRUE,_xll.ohTrigger(RecalcTrigger,Trigger1Y)),NA())</f>
        <v>1.5847396599468766E-2</v>
      </c>
    </row>
    <row r="381" spans="2:17" x14ac:dyDescent="0.2">
      <c r="B381" s="46" t="s">
        <v>20</v>
      </c>
      <c r="D381" s="49">
        <f>_xll.qlCalendarAdvance(LocalCalendar,$D380,B381,"f",FALSE)</f>
        <v>42905</v>
      </c>
      <c r="E381" s="49">
        <f>_xll.qlInterestRateIndexValueDate(IndexON,D381)</f>
        <v>42905</v>
      </c>
      <c r="F381" s="52">
        <f>IFERROR(_xll.qlIndexFixing(IndexON,D381,TRUE,_xll.ohTrigger(RecalcTrigger,TriggerON)),NA())</f>
        <v>1.0994880827146503E-2</v>
      </c>
      <c r="H381" s="49">
        <f>_xll.qlCalendarAdvance(IborCalendar,$H380,B381,"f",FALSE)</f>
        <v>42905</v>
      </c>
      <c r="I381" s="49">
        <f>_xll.qlInterestRateIndexValueDate(Index1M,$H381)</f>
        <v>42907</v>
      </c>
      <c r="J381" s="52">
        <f>IFERROR(_xll.qlIndexFixing(Index1M,$H381,TRUE,_xll.ohTrigger(RecalcTrigger,Trigger1M)),NA())</f>
        <v>1.2460268378678307E-2</v>
      </c>
      <c r="K381" s="52">
        <f>IFERROR(_xll.qlIndexFixing(ONIndex1M,I381,TRUE,_xll.ohTrigger(RecalcTrigger,Trigger1M)),NA())</f>
        <v>1.2245518801288213E-2</v>
      </c>
      <c r="L381" s="52">
        <f>IFERROR(_xll.qlIndexFixing(Index3M,H381,TRUE,_xll.ohTrigger(RecalcTrigger,Trigger3M)),NA())</f>
        <v>1.4494730820348556E-2</v>
      </c>
      <c r="M381" s="52">
        <f>IFERROR(_xll.qlIndexFixing(ONIndex3M,I381,TRUE,_xll.ohTrigger(RecalcTrigger,Trigger3M)),NA())</f>
        <v>1.3834510702466218E-2</v>
      </c>
      <c r="N381" s="52">
        <f>IFERROR(_xll.qlIndexFixing(Index6M,$H381,TRUE,_xll.ohTrigger(RecalcTrigger,Trigger6M)),NA())</f>
        <v>1.6457704527746704E-2</v>
      </c>
      <c r="O381" s="52">
        <f>IFERROR(_xll.qlIndexFixing(ONIndex6M,I381,TRUE,_xll.ohTrigger(RecalcTrigger,Trigger6M)),NA())</f>
        <v>1.486374400233359E-2</v>
      </c>
      <c r="P381" s="52">
        <f>IFERROR(_xll.qlIndexFixing(Index1Y,$H381,TRUE,_xll.ohTrigger(RecalcTrigger,Trigger1Y)),NA())</f>
        <v>2.0809452842493904E-2</v>
      </c>
      <c r="Q381" s="52">
        <f>IFERROR(_xll.qlIndexFixing(ONIndex1Y,I381,TRUE,_xll.ohTrigger(RecalcTrigger,Trigger1Y)),NA())</f>
        <v>1.5845251434223329E-2</v>
      </c>
    </row>
    <row r="382" spans="2:17" x14ac:dyDescent="0.2">
      <c r="B382" s="46" t="s">
        <v>20</v>
      </c>
      <c r="D382" s="49">
        <f>_xll.qlCalendarAdvance(LocalCalendar,$D381,B382,"f",FALSE)</f>
        <v>42906</v>
      </c>
      <c r="E382" s="49">
        <f>_xll.qlInterestRateIndexValueDate(IndexON,D382)</f>
        <v>42906</v>
      </c>
      <c r="F382" s="52">
        <f>IFERROR(_xll.qlIndexFixing(IndexON,D382,TRUE,_xll.ohTrigger(RecalcTrigger,TriggerON)),NA())</f>
        <v>1.100894867611224E-2</v>
      </c>
      <c r="H382" s="49">
        <f>_xll.qlCalendarAdvance(IborCalendar,$H381,B382,"f",FALSE)</f>
        <v>42906</v>
      </c>
      <c r="I382" s="49">
        <f>_xll.qlInterestRateIndexValueDate(Index1M,$H382)</f>
        <v>42908</v>
      </c>
      <c r="J382" s="52">
        <f>IFERROR(_xll.qlIndexFixing(Index1M,$H382,TRUE,_xll.ohTrigger(RecalcTrigger,Trigger1M)),NA())</f>
        <v>1.2489291887260445E-2</v>
      </c>
      <c r="K382" s="52">
        <f>IFERROR(_xll.qlIndexFixing(ONIndex1M,I382,TRUE,_xll.ohTrigger(RecalcTrigger,Trigger1M)),NA())</f>
        <v>1.2260009561000373E-2</v>
      </c>
      <c r="L382" s="52">
        <f>IFERROR(_xll.qlIndexFixing(Index3M,H382,TRUE,_xll.ohTrigger(RecalcTrigger,Trigger3M)),NA())</f>
        <v>1.450863992142902E-2</v>
      </c>
      <c r="M382" s="52">
        <f>IFERROR(_xll.qlIndexFixing(ONIndex3M,I382,TRUE,_xll.ohTrigger(RecalcTrigger,Trigger3M)),NA())</f>
        <v>1.3848574172934391E-2</v>
      </c>
      <c r="N382" s="52">
        <f>IFERROR(_xll.qlIndexFixing(Index6M,$H382,TRUE,_xll.ohTrigger(RecalcTrigger,Trigger6M)),NA())</f>
        <v>1.6472860122200877E-2</v>
      </c>
      <c r="O382" s="52">
        <f>IFERROR(_xll.qlIndexFixing(ONIndex6M,I382,TRUE,_xll.ohTrigger(RecalcTrigger,Trigger6M)),NA())</f>
        <v>1.4868322473775564E-2</v>
      </c>
      <c r="P382" s="52">
        <f>IFERROR(_xll.qlIndexFixing(Index1Y,$H382,TRUE,_xll.ohTrigger(RecalcTrigger,Trigger1Y)),NA())</f>
        <v>2.0822171930311942E-2</v>
      </c>
      <c r="Q382" s="52">
        <f>IFERROR(_xll.qlIndexFixing(ONIndex1Y,I382,TRUE,_xll.ohTrigger(RecalcTrigger,Trigger1Y)),NA())</f>
        <v>1.5843882169681578E-2</v>
      </c>
    </row>
    <row r="383" spans="2:17" x14ac:dyDescent="0.2">
      <c r="B383" s="46" t="s">
        <v>20</v>
      </c>
      <c r="D383" s="49">
        <f>_xll.qlCalendarAdvance(LocalCalendar,$D382,B383,"f",FALSE)</f>
        <v>42907</v>
      </c>
      <c r="E383" s="49">
        <f>_xll.qlInterestRateIndexValueDate(IndexON,D383)</f>
        <v>42907</v>
      </c>
      <c r="F383" s="52">
        <f>IFERROR(_xll.qlIndexFixing(IndexON,D383,TRUE,_xll.ohTrigger(RecalcTrigger,TriggerON)),NA())</f>
        <v>1.1022994339784375E-2</v>
      </c>
      <c r="H383" s="49">
        <f>_xll.qlCalendarAdvance(IborCalendar,$H382,B383,"f",FALSE)</f>
        <v>42907</v>
      </c>
      <c r="I383" s="49">
        <f>_xll.qlInterestRateIndexValueDate(Index1M,$H383)</f>
        <v>42909</v>
      </c>
      <c r="J383" s="52">
        <f>IFERROR(_xll.qlIndexFixing(Index1M,$H383,TRUE,_xll.ohTrigger(RecalcTrigger,Trigger1M)),NA())</f>
        <v>1.2496262523839848E-2</v>
      </c>
      <c r="K383" s="52">
        <f>IFERROR(_xll.qlIndexFixing(ONIndex1M,I383,TRUE,_xll.ohTrigger(RecalcTrigger,Trigger1M)),NA())</f>
        <v>1.2289370786664477E-2</v>
      </c>
      <c r="L383" s="52">
        <f>IFERROR(_xll.qlIndexFixing(Index3M,H383,TRUE,_xll.ohTrigger(RecalcTrigger,Trigger3M)),NA())</f>
        <v>1.4536963669370193E-2</v>
      </c>
      <c r="M383" s="52">
        <f>IFERROR(_xll.qlIndexFixing(ONIndex3M,I383,TRUE,_xll.ohTrigger(RecalcTrigger,Trigger3M)),NA())</f>
        <v>1.3877220981965976E-2</v>
      </c>
      <c r="N383" s="52">
        <f>IFERROR(_xll.qlIndexFixing(Index6M,$H383,TRUE,_xll.ohTrigger(RecalcTrigger,Trigger6M)),NA())</f>
        <v>1.6515822889881914E-2</v>
      </c>
      <c r="O383" s="52">
        <f>IFERROR(_xll.qlIndexFixing(ONIndex6M,I383,TRUE,_xll.ohTrigger(RecalcTrigger,Trigger6M)),NA())</f>
        <v>1.4880291256380573E-2</v>
      </c>
      <c r="P383" s="52">
        <f>IFERROR(_xll.qlIndexFixing(Index1Y,$H383,TRUE,_xll.ohTrigger(RecalcTrigger,Trigger1Y)),NA())</f>
        <v>2.0834760218689172E-2</v>
      </c>
      <c r="Q383" s="52">
        <f>IFERROR(_xll.qlIndexFixing(ONIndex1Y,I383,TRUE,_xll.ohTrigger(RecalcTrigger,Trigger1Y)),NA())</f>
        <v>1.5845266898413257E-2</v>
      </c>
    </row>
    <row r="384" spans="2:17" x14ac:dyDescent="0.2">
      <c r="B384" s="46" t="s">
        <v>20</v>
      </c>
      <c r="D384" s="49">
        <f>_xll.qlCalendarAdvance(LocalCalendar,$D383,B384,"f",FALSE)</f>
        <v>42908</v>
      </c>
      <c r="E384" s="49">
        <f>_xll.qlInterestRateIndexValueDate(IndexON,D384)</f>
        <v>42908</v>
      </c>
      <c r="F384" s="52">
        <f>IFERROR(_xll.qlIndexFixing(IndexON,D384,TRUE,_xll.ohTrigger(RecalcTrigger,TriggerON)),NA())</f>
        <v>1.1037021712567707E-2</v>
      </c>
      <c r="H384" s="49">
        <f>_xll.qlCalendarAdvance(IborCalendar,$H383,B384,"f",FALSE)</f>
        <v>42908</v>
      </c>
      <c r="I384" s="49">
        <f>_xll.qlInterestRateIndexValueDate(Index1M,$H384)</f>
        <v>42912</v>
      </c>
      <c r="J384" s="52">
        <f>IFERROR(_xll.qlIndexFixing(Index1M,$H384,TRUE,_xll.ohTrigger(RecalcTrigger,Trigger1M)),NA())</f>
        <v>1.2531809225290402E-2</v>
      </c>
      <c r="K384" s="52">
        <f>IFERROR(_xll.qlIndexFixing(ONIndex1M,I384,TRUE,_xll.ohTrigger(RecalcTrigger,Trigger1M)),NA())</f>
        <v>1.2317853218863917E-2</v>
      </c>
      <c r="L384" s="52">
        <f>IFERROR(_xll.qlIndexFixing(Index3M,H384,TRUE,_xll.ohTrigger(RecalcTrigger,Trigger3M)),NA())</f>
        <v>1.4564237384506741E-2</v>
      </c>
      <c r="M384" s="52">
        <f>IFERROR(_xll.qlIndexFixing(ONIndex3M,I384,TRUE,_xll.ohTrigger(RecalcTrigger,Trigger3M)),NA())</f>
        <v>1.3904782952245398E-2</v>
      </c>
      <c r="N384" s="52">
        <f>IFERROR(_xll.qlIndexFixing(Index6M,$H384,TRUE,_xll.ohTrigger(RecalcTrigger,Trigger6M)),NA())</f>
        <v>1.6540438112043174E-2</v>
      </c>
      <c r="O384" s="52">
        <f>IFERROR(_xll.qlIndexFixing(ONIndex6M,I384,TRUE,_xll.ohTrigger(RecalcTrigger,Trigger6M)),NA())</f>
        <v>1.4893226813885718E-2</v>
      </c>
      <c r="P384" s="52">
        <f>IFERROR(_xll.qlIndexFixing(Index1Y,$H384,TRUE,_xll.ohTrigger(RecalcTrigger,Trigger1Y)),NA())</f>
        <v>2.0872940043326724E-2</v>
      </c>
      <c r="Q384" s="52">
        <f>IFERROR(_xll.qlIndexFixing(ONIndex1Y,I384,TRUE,_xll.ohTrigger(RecalcTrigger,Trigger1Y)),NA())</f>
        <v>1.5848682767760636E-2</v>
      </c>
    </row>
    <row r="385" spans="2:17" x14ac:dyDescent="0.2">
      <c r="B385" s="46" t="s">
        <v>20</v>
      </c>
      <c r="D385" s="49">
        <f>_xll.qlCalendarAdvance(LocalCalendar,$D384,B385,"f",FALSE)</f>
        <v>42909</v>
      </c>
      <c r="E385" s="49">
        <f>_xll.qlInterestRateIndexValueDate(IndexON,D385)</f>
        <v>42909</v>
      </c>
      <c r="F385" s="52">
        <f>IFERROR(_xll.qlIndexFixing(IndexON,D385,TRUE,_xll.ohTrigger(RecalcTrigger,TriggerON)),NA())</f>
        <v>1.1065358833270977E-2</v>
      </c>
      <c r="H385" s="49">
        <f>_xll.qlCalendarAdvance(IborCalendar,$H384,B385,"f",FALSE)</f>
        <v>42909</v>
      </c>
      <c r="I385" s="49">
        <f>_xll.qlInterestRateIndexValueDate(Index1M,$H385)</f>
        <v>42913</v>
      </c>
      <c r="J385" s="52">
        <f>IFERROR(_xll.qlIndexFixing(Index1M,$H385,TRUE,_xll.ohTrigger(RecalcTrigger,Trigger1M)),NA())</f>
        <v>1.2546081593516334E-2</v>
      </c>
      <c r="K385" s="52">
        <f>IFERROR(_xll.qlIndexFixing(ONIndex1M,I385,TRUE,_xll.ohTrigger(RecalcTrigger,Trigger1M)),NA())</f>
        <v>1.2332284288163464E-2</v>
      </c>
      <c r="L385" s="52">
        <f>IFERROR(_xll.qlIndexFixing(Index3M,H385,TRUE,_xll.ohTrigger(RecalcTrigger,Trigger3M)),NA())</f>
        <v>1.4578128474858646E-2</v>
      </c>
      <c r="M385" s="52">
        <f>IFERROR(_xll.qlIndexFixing(ONIndex3M,I385,TRUE,_xll.ohTrigger(RecalcTrigger,Trigger3M)),NA())</f>
        <v>1.391882387139276E-2</v>
      </c>
      <c r="N385" s="52">
        <f>IFERROR(_xll.qlIndexFixing(Index6M,$H385,TRUE,_xll.ohTrigger(RecalcTrigger,Trigger6M)),NA())</f>
        <v>1.6548754643466022E-2</v>
      </c>
      <c r="O385" s="52">
        <f>IFERROR(_xll.qlIndexFixing(ONIndex6M,I385,TRUE,_xll.ohTrigger(RecalcTrigger,Trigger6M)),NA())</f>
        <v>1.4901100512698662E-2</v>
      </c>
      <c r="P385" s="52">
        <f>IFERROR(_xll.qlIndexFixing(Index1Y,$H385,TRUE,_xll.ohTrigger(RecalcTrigger,Trigger1Y)),NA())</f>
        <v>2.0885592183493392E-2</v>
      </c>
      <c r="Q385" s="52">
        <f>IFERROR(_xll.qlIndexFixing(ONIndex1Y,I385,TRUE,_xll.ohTrigger(RecalcTrigger,Trigger1Y)),NA())</f>
        <v>1.5852452331461819E-2</v>
      </c>
    </row>
    <row r="386" spans="2:17" x14ac:dyDescent="0.2">
      <c r="B386" s="46" t="s">
        <v>20</v>
      </c>
      <c r="D386" s="49">
        <f>_xll.qlCalendarAdvance(LocalCalendar,$D385,B386,"f",FALSE)</f>
        <v>42912</v>
      </c>
      <c r="E386" s="49">
        <f>_xll.qlInterestRateIndexValueDate(IndexON,D386)</f>
        <v>42912</v>
      </c>
      <c r="F386" s="52">
        <f>IFERROR(_xll.qlIndexFixing(IndexON,D386,TRUE,_xll.ohTrigger(RecalcTrigger,TriggerON)),NA())</f>
        <v>1.1092958030545219E-2</v>
      </c>
      <c r="H386" s="49">
        <f>_xll.qlCalendarAdvance(IborCalendar,$H385,B386,"f",FALSE)</f>
        <v>42912</v>
      </c>
      <c r="I386" s="49">
        <f>_xll.qlInterestRateIndexValueDate(Index1M,$H386)</f>
        <v>42914</v>
      </c>
      <c r="J386" s="52">
        <f>IFERROR(_xll.qlIndexFixing(Index1M,$H386,TRUE,_xll.ohTrigger(RecalcTrigger,Trigger1M)),NA())</f>
        <v>1.2560342027941651E-2</v>
      </c>
      <c r="K386" s="52">
        <f>IFERROR(_xll.qlIndexFixing(ONIndex1M,I386,TRUE,_xll.ohTrigger(RecalcTrigger,Trigger1M)),NA())</f>
        <v>1.2346703419252592E-2</v>
      </c>
      <c r="L386" s="52">
        <f>IFERROR(_xll.qlIndexFixing(Index3M,H386,TRUE,_xll.ohTrigger(RecalcTrigger,Trigger3M)),NA())</f>
        <v>1.4592016839015629E-2</v>
      </c>
      <c r="M386" s="52">
        <f>IFERROR(_xll.qlIndexFixing(ONIndex3M,I386,TRUE,_xll.ohTrigger(RecalcTrigger,Trigger3M)),NA())</f>
        <v>1.3932860280307935E-2</v>
      </c>
      <c r="N386" s="52">
        <f>IFERROR(_xll.qlIndexFixing(Index6M,$H386,TRUE,_xll.ohTrigger(RecalcTrigger,Trigger6M)),NA())</f>
        <v>1.6563931658573425E-2</v>
      </c>
      <c r="O386" s="52">
        <f>IFERROR(_xll.qlIndexFixing(ONIndex6M,I386,TRUE,_xll.ohTrigger(RecalcTrigger,Trigger6M)),NA())</f>
        <v>1.4909633257049748E-2</v>
      </c>
      <c r="P386" s="52">
        <f>IFERROR(_xll.qlIndexFixing(Index1Y,$H386,TRUE,_xll.ohTrigger(RecalcTrigger,Trigger1Y)),NA())</f>
        <v>2.0898223236566569E-2</v>
      </c>
      <c r="Q386" s="52">
        <f>IFERROR(_xll.qlIndexFixing(ONIndex1Y,I386,TRUE,_xll.ohTrigger(RecalcTrigger,Trigger1Y)),NA())</f>
        <v>1.5857249660955475E-2</v>
      </c>
    </row>
    <row r="387" spans="2:17" x14ac:dyDescent="0.2">
      <c r="B387" s="46" t="s">
        <v>20</v>
      </c>
      <c r="D387" s="49">
        <f>_xll.qlCalendarAdvance(LocalCalendar,$D386,B387,"f",FALSE)</f>
        <v>42913</v>
      </c>
      <c r="E387" s="49">
        <f>_xll.qlInterestRateIndexValueDate(IndexON,D387)</f>
        <v>42913</v>
      </c>
      <c r="F387" s="52">
        <f>IFERROR(_xll.qlIndexFixing(IndexON,D387,TRUE,_xll.ohTrigger(RecalcTrigger,TriggerON)),NA())</f>
        <v>1.1106898816750643E-2</v>
      </c>
      <c r="H387" s="49">
        <f>_xll.qlCalendarAdvance(IborCalendar,$H386,B387,"f",FALSE)</f>
        <v>42913</v>
      </c>
      <c r="I387" s="49">
        <f>_xll.qlInterestRateIndexValueDate(Index1M,$H387)</f>
        <v>42915</v>
      </c>
      <c r="J387" s="52">
        <f>IFERROR(_xll.qlIndexFixing(Index1M,$H387,TRUE,_xll.ohTrigger(RecalcTrigger,Trigger1M)),NA())</f>
        <v>1.2589205419827887E-2</v>
      </c>
      <c r="K387" s="52">
        <f>IFERROR(_xll.qlIndexFixing(ONIndex1M,I387,TRUE,_xll.ohTrigger(RecalcTrigger,Trigger1M)),NA())</f>
        <v>1.2361110612291171E-2</v>
      </c>
      <c r="L387" s="52">
        <f>IFERROR(_xll.qlIndexFixing(Index3M,H387,TRUE,_xll.ohTrigger(RecalcTrigger,Trigger3M)),NA())</f>
        <v>1.4605902768971075E-2</v>
      </c>
      <c r="M387" s="52">
        <f>IFERROR(_xll.qlIndexFixing(ONIndex3M,I387,TRUE,_xll.ohTrigger(RecalcTrigger,Trigger3M)),NA())</f>
        <v>1.3946892178990922E-2</v>
      </c>
      <c r="N387" s="52">
        <f>IFERROR(_xll.qlIndexFixing(Index6M,$H387,TRUE,_xll.ohTrigger(RecalcTrigger,Trigger6M)),NA())</f>
        <v>1.6579099643804527E-2</v>
      </c>
      <c r="O387" s="52">
        <f>IFERROR(_xll.qlIndexFixing(ONIndex6M,I387,TRUE,_xll.ohTrigger(RecalcTrigger,Trigger6M)),NA())</f>
        <v>1.4918825047098849E-2</v>
      </c>
      <c r="P387" s="52">
        <f>IFERROR(_xll.qlIndexFixing(Index1Y,$H387,TRUE,_xll.ohTrigger(RecalcTrigger,Trigger1Y)),NA())</f>
        <v>2.0910830636393367E-2</v>
      </c>
      <c r="Q387" s="52">
        <f>IFERROR(_xll.qlIndexFixing(ONIndex1Y,I387,TRUE,_xll.ohTrigger(RecalcTrigger,Trigger1Y)),NA())</f>
        <v>1.5863074756001794E-2</v>
      </c>
    </row>
    <row r="388" spans="2:17" x14ac:dyDescent="0.2">
      <c r="B388" s="46" t="s">
        <v>20</v>
      </c>
      <c r="D388" s="49">
        <f>_xll.qlCalendarAdvance(LocalCalendar,$D387,B388,"f",FALSE)</f>
        <v>42914</v>
      </c>
      <c r="E388" s="49">
        <f>_xll.qlInterestRateIndexValueDate(IndexON,D388)</f>
        <v>42914</v>
      </c>
      <c r="F388" s="52">
        <f>IFERROR(_xll.qlIndexFixing(IndexON,D388,TRUE,_xll.ohTrigger(RecalcTrigger,TriggerON)),NA())</f>
        <v>1.1120822285688448E-2</v>
      </c>
      <c r="H388" s="49">
        <f>_xll.qlCalendarAdvance(IborCalendar,$H387,B388,"f",FALSE)</f>
        <v>42914</v>
      </c>
      <c r="I388" s="49">
        <f>_xll.qlInterestRateIndexValueDate(Index1M,$H388)</f>
        <v>42916</v>
      </c>
      <c r="J388" s="52">
        <f>IFERROR(_xll.qlIndexFixing(Index1M,$H388,TRUE,_xll.ohTrigger(RecalcTrigger,Trigger1M)),NA())</f>
        <v>1.2596130810827104E-2</v>
      </c>
      <c r="K388" s="52">
        <f>IFERROR(_xll.qlIndexFixing(ONIndex1M,I388,TRUE,_xll.ohTrigger(RecalcTrigger,Trigger1M)),NA())</f>
        <v>1.2390311624086436E-2</v>
      </c>
      <c r="L388" s="52">
        <f>IFERROR(_xll.qlIndexFixing(Index3M,H388,TRUE,_xll.ohTrigger(RecalcTrigger,Trigger3M)),NA())</f>
        <v>1.4612578532315852E-2</v>
      </c>
      <c r="M388" s="52">
        <f>IFERROR(_xll.qlIndexFixing(ONIndex3M,I388,TRUE,_xll.ohTrigger(RecalcTrigger,Trigger3M)),NA())</f>
        <v>1.3975483446104775E-2</v>
      </c>
      <c r="N388" s="52">
        <f>IFERROR(_xll.qlIndexFixing(Index6M,$H388,TRUE,_xll.ohTrigger(RecalcTrigger,Trigger6M)),NA())</f>
        <v>1.6587534624679295E-2</v>
      </c>
      <c r="O388" s="52">
        <f>IFERROR(_xll.qlIndexFixing(ONIndex6M,I388,TRUE,_xll.ohTrigger(RecalcTrigger,Trigger6M)),NA())</f>
        <v>1.4940025415173253E-2</v>
      </c>
      <c r="P388" s="52">
        <f>IFERROR(_xll.qlIndexFixing(Index1Y,$H388,TRUE,_xll.ohTrigger(RecalcTrigger,Trigger1Y)),NA())</f>
        <v>2.0923776110312542E-2</v>
      </c>
      <c r="Q388" s="52">
        <f>IFERROR(_xll.qlIndexFixing(ONIndex1Y,I388,TRUE,_xll.ohTrigger(RecalcTrigger,Trigger1Y)),NA())</f>
        <v>1.5878851163968477E-2</v>
      </c>
    </row>
    <row r="389" spans="2:17" x14ac:dyDescent="0.2">
      <c r="B389" s="46" t="s">
        <v>20</v>
      </c>
      <c r="D389" s="49">
        <f>_xll.qlCalendarAdvance(LocalCalendar,$D388,B389,"f",FALSE)</f>
        <v>42915</v>
      </c>
      <c r="E389" s="49">
        <f>_xll.qlInterestRateIndexValueDate(IndexON,D389)</f>
        <v>42915</v>
      </c>
      <c r="F389" s="52">
        <f>IFERROR(_xll.qlIndexFixing(IndexON,D389,TRUE,_xll.ohTrigger(RecalcTrigger,TriggerON)),NA())</f>
        <v>1.1134728437278696E-2</v>
      </c>
      <c r="H389" s="49">
        <f>_xll.qlCalendarAdvance(IborCalendar,$H388,B389,"f",FALSE)</f>
        <v>42915</v>
      </c>
      <c r="I389" s="49">
        <f>_xll.qlInterestRateIndexValueDate(Index1M,$H389)</f>
        <v>42919</v>
      </c>
      <c r="J389" s="52">
        <f>IFERROR(_xll.qlIndexFixing(Index1M,$H389,TRUE,_xll.ohTrigger(RecalcTrigger,Trigger1M)),NA())</f>
        <v>1.2638752499075537E-2</v>
      </c>
      <c r="K389" s="52">
        <f>IFERROR(_xll.qlIndexFixing(ONIndex1M,I389,TRUE,_xll.ohTrigger(RecalcTrigger,Trigger1M)),NA())</f>
        <v>1.2426008199795113E-2</v>
      </c>
      <c r="L389" s="52">
        <f>IFERROR(_xll.qlIndexFixing(Index3M,H389,TRUE,_xll.ohTrigger(RecalcTrigger,Trigger3M)),NA())</f>
        <v>1.4661427986775553E-2</v>
      </c>
      <c r="M389" s="52">
        <f>IFERROR(_xll.qlIndexFixing(ONIndex3M,I389,TRUE,_xll.ohTrigger(RecalcTrigger,Trigger3M)),NA())</f>
        <v>1.4010251955056674E-2</v>
      </c>
      <c r="N389" s="52">
        <f>IFERROR(_xll.qlIndexFixing(Index6M,$H389,TRUE,_xll.ohTrigger(RecalcTrigger,Trigger6M)),NA())</f>
        <v>1.6646168196478163E-2</v>
      </c>
      <c r="O389" s="52">
        <f>IFERROR(_xll.qlIndexFixing(ONIndex6M,I389,TRUE,_xll.ohTrigger(RecalcTrigger,Trigger6M)),NA())</f>
        <v>1.4968737359661866E-2</v>
      </c>
      <c r="P389" s="52">
        <f>IFERROR(_xll.qlIndexFixing(Index1Y,$H389,TRUE,_xll.ohTrigger(RecalcTrigger,Trigger1Y)),NA())</f>
        <v>2.0960972375750769E-2</v>
      </c>
      <c r="Q389" s="52">
        <f>IFERROR(_xll.qlIndexFixing(ONIndex1Y,I389,TRUE,_xll.ohTrigger(RecalcTrigger,Trigger1Y)),NA())</f>
        <v>1.590248597692856E-2</v>
      </c>
    </row>
    <row r="390" spans="2:17" x14ac:dyDescent="0.2">
      <c r="B390" s="46" t="s">
        <v>20</v>
      </c>
      <c r="D390" s="49">
        <f>_xll.qlCalendarAdvance(LocalCalendar,$D389,B390,"f",FALSE)</f>
        <v>42916</v>
      </c>
      <c r="E390" s="49">
        <f>_xll.qlInterestRateIndexValueDate(IndexON,D390)</f>
        <v>42916</v>
      </c>
      <c r="F390" s="52">
        <f>IFERROR(_xll.qlIndexFixing(IndexON,D390,TRUE,_xll.ohTrigger(RecalcTrigger,TriggerON)),NA())</f>
        <v>1.1162829133422036E-2</v>
      </c>
      <c r="H390" s="49">
        <f>_xll.qlCalendarAdvance(IborCalendar,$H389,B390,"f",FALSE)</f>
        <v>42916</v>
      </c>
      <c r="I390" s="49">
        <f>_xll.qlInterestRateIndexValueDate(Index1M,$H390)</f>
        <v>42921</v>
      </c>
      <c r="J390" s="52">
        <f>IFERROR(_xll.qlIndexFixing(Index1M,$H390,TRUE,_xll.ohTrigger(RecalcTrigger,Trigger1M)),NA())</f>
        <v>1.2681649592161519E-2</v>
      </c>
      <c r="K390" s="52">
        <f>IFERROR(_xll.qlIndexFixing(ONIndex1M,I390,TRUE,_xll.ohTrigger(RecalcTrigger,Trigger1M)),NA())</f>
        <v>1.2447303070661775E-2</v>
      </c>
      <c r="L390" s="52">
        <f>IFERROR(_xll.qlIndexFixing(Index3M,H390,TRUE,_xll.ohTrigger(RecalcTrigger,Trigger3M)),NA())</f>
        <v>1.4689183582589421E-2</v>
      </c>
      <c r="M390" s="52">
        <f>IFERROR(_xll.qlIndexFixing(ONIndex3M,I390,TRUE,_xll.ohTrigger(RecalcTrigger,Trigger3M)),NA())</f>
        <v>1.403098885541354E-2</v>
      </c>
      <c r="N390" s="52">
        <f>IFERROR(_xll.qlIndexFixing(Index6M,$H390,TRUE,_xll.ohTrigger(RecalcTrigger,Trigger6M)),NA())</f>
        <v>1.6676188815392415E-2</v>
      </c>
      <c r="O390" s="52">
        <f>IFERROR(_xll.qlIndexFixing(ONIndex6M,I390,TRUE,_xll.ohTrigger(RecalcTrigger,Trigger6M)),NA())</f>
        <v>1.4987815748410682E-2</v>
      </c>
      <c r="P390" s="52">
        <f>IFERROR(_xll.qlIndexFixing(Index1Y,$H390,TRUE,_xll.ohTrigger(RecalcTrigger,Trigger1Y)),NA())</f>
        <v>2.0985834596713521E-2</v>
      </c>
      <c r="Q390" s="52">
        <f>IFERROR(_xll.qlIndexFixing(ONIndex1Y,I390,TRUE,_xll.ohTrigger(RecalcTrigger,Trigger1Y)),NA())</f>
        <v>1.5919608411119057E-2</v>
      </c>
    </row>
    <row r="391" spans="2:17" x14ac:dyDescent="0.2">
      <c r="B391" s="46" t="s">
        <v>20</v>
      </c>
      <c r="D391" s="49">
        <f>_xll.qlCalendarAdvance(LocalCalendar,$D390,B391,"f",FALSE)</f>
        <v>42919</v>
      </c>
      <c r="E391" s="49">
        <f>_xll.qlInterestRateIndexValueDate(IndexON,D391)</f>
        <v>42919</v>
      </c>
      <c r="F391" s="52">
        <f>IFERROR(_xll.qlIndexFixing(IndexON,D391,TRUE,_xll.ohTrigger(RecalcTrigger,TriggerON)),NA())</f>
        <v>1.1197263784579192E-2</v>
      </c>
      <c r="H391" s="49">
        <f>_xll.qlCalendarAdvance(IborCalendar,$H390,B391,"f",FALSE)</f>
        <v>42919</v>
      </c>
      <c r="I391" s="49">
        <f>_xll.qlInterestRateIndexValueDate(Index1M,$H391)</f>
        <v>42921</v>
      </c>
      <c r="J391" s="52">
        <f>IFERROR(_xll.qlIndexFixing(Index1M,$H391,TRUE,_xll.ohTrigger(RecalcTrigger,Trigger1M)),NA())</f>
        <v>1.2681649592161519E-2</v>
      </c>
      <c r="K391" s="52">
        <f>IFERROR(_xll.qlIndexFixing(ONIndex1M,I391,TRUE,_xll.ohTrigger(RecalcTrigger,Trigger1M)),NA())</f>
        <v>1.2447303070661775E-2</v>
      </c>
      <c r="L391" s="52">
        <f>IFERROR(_xll.qlIndexFixing(Index3M,H391,TRUE,_xll.ohTrigger(RecalcTrigger,Trigger3M)),NA())</f>
        <v>1.4689183582589421E-2</v>
      </c>
      <c r="M391" s="52">
        <f>IFERROR(_xll.qlIndexFixing(ONIndex3M,I391,TRUE,_xll.ohTrigger(RecalcTrigger,Trigger3M)),NA())</f>
        <v>1.403098885541354E-2</v>
      </c>
      <c r="N391" s="52">
        <f>IFERROR(_xll.qlIndexFixing(Index6M,$H391,TRUE,_xll.ohTrigger(RecalcTrigger,Trigger6M)),NA())</f>
        <v>1.6676188815392415E-2</v>
      </c>
      <c r="O391" s="52">
        <f>IFERROR(_xll.qlIndexFixing(ONIndex6M,I391,TRUE,_xll.ohTrigger(RecalcTrigger,Trigger6M)),NA())</f>
        <v>1.4987815748410682E-2</v>
      </c>
      <c r="P391" s="52">
        <f>IFERROR(_xll.qlIndexFixing(Index1Y,$H391,TRUE,_xll.ohTrigger(RecalcTrigger,Trigger1Y)),NA())</f>
        <v>2.0985834596713521E-2</v>
      </c>
      <c r="Q391" s="52">
        <f>IFERROR(_xll.qlIndexFixing(ONIndex1Y,I391,TRUE,_xll.ohTrigger(RecalcTrigger,Trigger1Y)),NA())</f>
        <v>1.5919608411119057E-2</v>
      </c>
    </row>
    <row r="392" spans="2:17" x14ac:dyDescent="0.2">
      <c r="B392" s="46" t="s">
        <v>20</v>
      </c>
      <c r="D392" s="49">
        <f>_xll.qlCalendarAdvance(LocalCalendar,$D391,B392,"f",FALSE)</f>
        <v>42921</v>
      </c>
      <c r="E392" s="49">
        <f>_xll.qlInterestRateIndexValueDate(IndexON,D392)</f>
        <v>42921</v>
      </c>
      <c r="F392" s="52">
        <f>IFERROR(_xll.qlIndexFixing(IndexON,D392,TRUE,_xll.ohTrigger(RecalcTrigger,TriggerON)),NA())</f>
        <v>1.1217801683160999E-2</v>
      </c>
      <c r="H392" s="49">
        <f>_xll.qlCalendarAdvance(IborCalendar,$H391,B392,"f",FALSE)</f>
        <v>42920</v>
      </c>
      <c r="I392" s="49">
        <f>_xll.qlInterestRateIndexValueDate(Index1M,$H392)</f>
        <v>42922</v>
      </c>
      <c r="J392" s="52">
        <f>IFERROR(_xll.qlIndexFixing(Index1M,$H392,TRUE,_xll.ohTrigger(RecalcTrigger,Trigger1M)),NA())</f>
        <v>1.2688534204205459E-2</v>
      </c>
      <c r="K392" s="52">
        <f>IFERROR(_xll.qlIndexFixing(ONIndex1M,I392,TRUE,_xll.ohTrigger(RecalcTrigger,Trigger1M)),NA())</f>
        <v>1.2461626697026773E-2</v>
      </c>
      <c r="L392" s="52">
        <f>IFERROR(_xll.qlIndexFixing(Index3M,H392,TRUE,_xll.ohTrigger(RecalcTrigger,Trigger3M)),NA())</f>
        <v>1.470306064928344E-2</v>
      </c>
      <c r="M392" s="52">
        <f>IFERROR(_xll.qlIndexFixing(ONIndex3M,I392,TRUE,_xll.ohTrigger(RecalcTrigger,Trigger3M)),NA())</f>
        <v>1.4044989182231404E-2</v>
      </c>
      <c r="N392" s="52">
        <f>IFERROR(_xll.qlIndexFixing(Index6M,$H392,TRUE,_xll.ohTrigger(RecalcTrigger,Trigger6M)),NA())</f>
        <v>1.6703928584811685E-2</v>
      </c>
      <c r="O392" s="52">
        <f>IFERROR(_xll.qlIndexFixing(ONIndex6M,I392,TRUE,_xll.ohTrigger(RecalcTrigger,Trigger6M)),NA())</f>
        <v>1.5001620859385056E-2</v>
      </c>
      <c r="P392" s="52">
        <f>IFERROR(_xll.qlIndexFixing(Index1Y,$H392,TRUE,_xll.ohTrigger(RecalcTrigger,Trigger1Y)),NA())</f>
        <v>2.0998204560963366E-2</v>
      </c>
      <c r="Q392" s="52">
        <f>IFERROR(_xll.qlIndexFixing(ONIndex1Y,I392,TRUE,_xll.ohTrigger(RecalcTrigger,Trigger1Y)),NA())</f>
        <v>1.5932627868391336E-2</v>
      </c>
    </row>
    <row r="393" spans="2:17" x14ac:dyDescent="0.2">
      <c r="B393" s="46" t="s">
        <v>20</v>
      </c>
      <c r="D393" s="49">
        <f>_xll.qlCalendarAdvance(LocalCalendar,$D392,B393,"f",FALSE)</f>
        <v>42922</v>
      </c>
      <c r="E393" s="49">
        <f>_xll.qlInterestRateIndexValueDate(IndexON,D393)</f>
        <v>42922</v>
      </c>
      <c r="F393" s="52">
        <f>IFERROR(_xll.qlIndexFixing(IndexON,D393,TRUE,_xll.ohTrigger(RecalcTrigger,TriggerON)),NA())</f>
        <v>1.1231586613478228E-2</v>
      </c>
      <c r="H393" s="49">
        <f>_xll.qlCalendarAdvance(IborCalendar,$H392,B393,"f",FALSE)</f>
        <v>42921</v>
      </c>
      <c r="I393" s="49">
        <f>_xll.qlInterestRateIndexValueDate(Index1M,$H393)</f>
        <v>42923</v>
      </c>
      <c r="J393" s="52">
        <f>IFERROR(_xll.qlIndexFixing(Index1M,$H393,TRUE,_xll.ohTrigger(RecalcTrigger,Trigger1M)),NA())</f>
        <v>1.2695414341449739E-2</v>
      </c>
      <c r="K393" s="52">
        <f>IFERROR(_xll.qlIndexFixing(ONIndex1M,I393,TRUE,_xll.ohTrigger(RecalcTrigger,Trigger1M)),NA())</f>
        <v>1.249066751078054E-2</v>
      </c>
      <c r="L393" s="52">
        <f>IFERROR(_xll.qlIndexFixing(Index3M,H393,TRUE,_xll.ohTrigger(RecalcTrigger,Trigger3M)),NA())</f>
        <v>1.4738614043230238E-2</v>
      </c>
      <c r="M393" s="52">
        <f>IFERROR(_xll.qlIndexFixing(ONIndex3M,I393,TRUE,_xll.ohTrigger(RecalcTrigger,Trigger3M)),NA())</f>
        <v>1.4073524943745142E-2</v>
      </c>
      <c r="N393" s="52">
        <f>IFERROR(_xll.qlIndexFixing(Index6M,$H393,TRUE,_xll.ohTrigger(RecalcTrigger,Trigger6M)),NA())</f>
        <v>1.6712433821537219E-2</v>
      </c>
      <c r="O393" s="52">
        <f>IFERROR(_xll.qlIndexFixing(ONIndex6M,I393,TRUE,_xll.ohTrigger(RecalcTrigger,Trigger6M)),NA())</f>
        <v>1.5032055532326893E-2</v>
      </c>
      <c r="P393" s="52">
        <f>IFERROR(_xll.qlIndexFixing(Index1Y,$H393,TRUE,_xll.ohTrigger(RecalcTrigger,Trigger1Y)),NA())</f>
        <v>2.1009206872744879E-2</v>
      </c>
      <c r="Q393" s="52">
        <f>IFERROR(_xll.qlIndexFixing(ONIndex1Y,I393,TRUE,_xll.ohTrigger(RecalcTrigger,Trigger1Y)),NA())</f>
        <v>1.5962800426949642E-2</v>
      </c>
    </row>
    <row r="394" spans="2:17" x14ac:dyDescent="0.2">
      <c r="B394" s="46" t="s">
        <v>20</v>
      </c>
      <c r="D394" s="49">
        <f>_xll.qlCalendarAdvance(LocalCalendar,$D393,B394,"f",FALSE)</f>
        <v>42923</v>
      </c>
      <c r="E394" s="49">
        <f>_xll.qlInterestRateIndexValueDate(IndexON,D394)</f>
        <v>42923</v>
      </c>
      <c r="F394" s="52">
        <f>IFERROR(_xll.qlIndexFixing(IndexON,D394,TRUE,_xll.ohTrigger(RecalcTrigger,TriggerON)),NA())</f>
        <v>1.1259450884528732E-2</v>
      </c>
      <c r="H394" s="49">
        <f>_xll.qlCalendarAdvance(IborCalendar,$H393,B394,"f",FALSE)</f>
        <v>42922</v>
      </c>
      <c r="I394" s="49">
        <f>_xll.qlInterestRateIndexValueDate(Index1M,$H394)</f>
        <v>42926</v>
      </c>
      <c r="J394" s="52">
        <f>IFERROR(_xll.qlIndexFixing(Index1M,$H394,TRUE,_xll.ohTrigger(RecalcTrigger,Trigger1M)),NA())</f>
        <v>1.273778541523222E-2</v>
      </c>
      <c r="K394" s="52">
        <f>IFERROR(_xll.qlIndexFixing(ONIndex1M,I394,TRUE,_xll.ohTrigger(RecalcTrigger,Trigger1M)),NA())</f>
        <v>1.2518801821501668E-2</v>
      </c>
      <c r="L394" s="52">
        <f>IFERROR(_xll.qlIndexFixing(Index3M,H394,TRUE,_xll.ohTrigger(RecalcTrigger,Trigger3M)),NA())</f>
        <v>1.4758570855297845E-2</v>
      </c>
      <c r="M394" s="52">
        <f>IFERROR(_xll.qlIndexFixing(ONIndex3M,I394,TRUE,_xll.ohTrigger(RecalcTrigger,Trigger3M)),NA())</f>
        <v>1.4100945386861241E-2</v>
      </c>
      <c r="N394" s="52">
        <f>IFERROR(_xll.qlIndexFixing(Index6M,$H394,TRUE,_xll.ohTrigger(RecalcTrigger,Trigger6M)),NA())</f>
        <v>1.6750582368169595E-2</v>
      </c>
      <c r="O394" s="52">
        <f>IFERROR(_xll.qlIndexFixing(ONIndex6M,I394,TRUE,_xll.ohTrigger(RecalcTrigger,Trigger6M)),NA())</f>
        <v>1.506343176577829E-2</v>
      </c>
      <c r="P394" s="52">
        <f>IFERROR(_xll.qlIndexFixing(Index1Y,$H394,TRUE,_xll.ohTrigger(RecalcTrigger,Trigger1Y)),NA())</f>
        <v>2.1047216874941464E-2</v>
      </c>
      <c r="Q394" s="52">
        <f>IFERROR(_xll.qlIndexFixing(ONIndex1Y,I394,TRUE,_xll.ohTrigger(RecalcTrigger,Trigger1Y)),NA())</f>
        <v>1.5994983362759285E-2</v>
      </c>
    </row>
    <row r="395" spans="2:17" x14ac:dyDescent="0.2">
      <c r="B395" s="46" t="s">
        <v>20</v>
      </c>
      <c r="D395" s="49">
        <f>_xll.qlCalendarAdvance(LocalCalendar,$D394,B395,"f",FALSE)</f>
        <v>42926</v>
      </c>
      <c r="E395" s="49">
        <f>_xll.qlInterestRateIndexValueDate(IndexON,D395)</f>
        <v>42926</v>
      </c>
      <c r="F395" s="52">
        <f>IFERROR(_xll.qlIndexFixing(IndexON,D395,TRUE,_xll.ohTrigger(RecalcTrigger,TriggerON)),NA())</f>
        <v>1.1286553161431456E-2</v>
      </c>
      <c r="H395" s="49">
        <f>_xll.qlCalendarAdvance(IborCalendar,$H394,B395,"f",FALSE)</f>
        <v>42923</v>
      </c>
      <c r="I395" s="49">
        <f>_xll.qlInterestRateIndexValueDate(Index1M,$H395)</f>
        <v>42927</v>
      </c>
      <c r="J395" s="52">
        <f>IFERROR(_xll.qlIndexFixing(Index1M,$H395,TRUE,_xll.ohTrigger(RecalcTrigger,Trigger1M)),NA())</f>
        <v>1.2751885238071829E-2</v>
      </c>
      <c r="K395" s="52">
        <f>IFERROR(_xll.qlIndexFixing(ONIndex1M,I395,TRUE,_xll.ohTrigger(RecalcTrigger,Trigger1M)),NA())</f>
        <v>1.2533065757374118E-2</v>
      </c>
      <c r="L395" s="52">
        <f>IFERROR(_xll.qlIndexFixing(Index3M,H395,TRUE,_xll.ohTrigger(RecalcTrigger,Trigger3M)),NA())</f>
        <v>1.477245035179431E-2</v>
      </c>
      <c r="M395" s="52">
        <f>IFERROR(_xll.qlIndexFixing(ONIndex3M,I395,TRUE,_xll.ohTrigger(RecalcTrigger,Trigger3M)),NA())</f>
        <v>1.4114923162358295E-2</v>
      </c>
      <c r="N395" s="52">
        <f>IFERROR(_xll.qlIndexFixing(Index6M,$H395,TRUE,_xll.ohTrigger(RecalcTrigger,Trigger6M)),NA())</f>
        <v>1.6765319624930615E-2</v>
      </c>
      <c r="O395" s="52">
        <f>IFERROR(_xll.qlIndexFixing(ONIndex6M,I395,TRUE,_xll.ohTrigger(RecalcTrigger,Trigger6M)),NA())</f>
        <v>1.5080532108280309E-2</v>
      </c>
      <c r="P395" s="52">
        <f>IFERROR(_xll.qlIndexFixing(Index1Y,$H395,TRUE,_xll.ohTrigger(RecalcTrigger,Trigger1Y)),NA())</f>
        <v>2.1059340230462256E-2</v>
      </c>
      <c r="Q395" s="52">
        <f>IFERROR(_xll.qlIndexFixing(ONIndex1Y,I395,TRUE,_xll.ohTrigger(RecalcTrigger,Trigger1Y)),NA())</f>
        <v>1.601314165331047E-2</v>
      </c>
    </row>
    <row r="396" spans="2:17" x14ac:dyDescent="0.2">
      <c r="B396" s="46" t="s">
        <v>20</v>
      </c>
      <c r="D396" s="49">
        <f>_xll.qlCalendarAdvance(LocalCalendar,$D395,B396,"f",FALSE)</f>
        <v>42927</v>
      </c>
      <c r="E396" s="49">
        <f>_xll.qlInterestRateIndexValueDate(IndexON,D396)</f>
        <v>42927</v>
      </c>
      <c r="F396" s="52">
        <f>IFERROR(_xll.qlIndexFixing(IndexON,D396,TRUE,_xll.ohTrigger(RecalcTrigger,TriggerON)),NA())</f>
        <v>1.1300251505010905E-2</v>
      </c>
      <c r="H396" s="49">
        <f>_xll.qlCalendarAdvance(IborCalendar,$H395,B396,"f",FALSE)</f>
        <v>42926</v>
      </c>
      <c r="I396" s="49">
        <f>_xll.qlInterestRateIndexValueDate(Index1M,$H396)</f>
        <v>42928</v>
      </c>
      <c r="J396" s="52">
        <f>IFERROR(_xll.qlIndexFixing(Index1M,$H396,TRUE,_xll.ohTrigger(RecalcTrigger,Trigger1M)),NA())</f>
        <v>1.2780438873413888E-2</v>
      </c>
      <c r="K396" s="52">
        <f>IFERROR(_xll.qlIndexFixing(ONIndex1M,I396,TRUE,_xll.ohTrigger(RecalcTrigger,Trigger1M)),NA())</f>
        <v>1.2547317755036147E-2</v>
      </c>
      <c r="L396" s="52">
        <f>IFERROR(_xll.qlIndexFixing(Index3M,H396,TRUE,_xll.ohTrigger(RecalcTrigger,Trigger3M)),NA())</f>
        <v>1.4786331210374263E-2</v>
      </c>
      <c r="M396" s="52">
        <f>IFERROR(_xll.qlIndexFixing(ONIndex3M,I396,TRUE,_xll.ohTrigger(RecalcTrigger,Trigger3M)),NA())</f>
        <v>1.4128896427623161E-2</v>
      </c>
      <c r="N396" s="52">
        <f>IFERROR(_xll.qlIndexFixing(Index6M,$H396,TRUE,_xll.ohTrigger(RecalcTrigger,Trigger6M)),NA())</f>
        <v>1.6780001372246771E-2</v>
      </c>
      <c r="O396" s="52">
        <f>IFERROR(_xll.qlIndexFixing(ONIndex6M,I396,TRUE,_xll.ohTrigger(RecalcTrigger,Trigger6M)),NA())</f>
        <v>1.5098291497439575E-2</v>
      </c>
      <c r="P396" s="52">
        <f>IFERROR(_xll.qlIndexFixing(Index1Y,$H396,TRUE,_xll.ohTrigger(RecalcTrigger,Trigger1Y)),NA())</f>
        <v>2.1071406561498623E-2</v>
      </c>
      <c r="Q396" s="52">
        <f>IFERROR(_xll.qlIndexFixing(ONIndex1Y,I396,TRUE,_xll.ohTrigger(RecalcTrigger,Trigger1Y)),NA())</f>
        <v>1.6032327711013039E-2</v>
      </c>
    </row>
    <row r="397" spans="2:17" x14ac:dyDescent="0.2">
      <c r="B397" s="46" t="s">
        <v>20</v>
      </c>
      <c r="D397" s="49">
        <f>_xll.qlCalendarAdvance(LocalCalendar,$D396,B397,"f",FALSE)</f>
        <v>42928</v>
      </c>
      <c r="E397" s="49">
        <f>_xll.qlInterestRateIndexValueDate(IndexON,D397)</f>
        <v>42928</v>
      </c>
      <c r="F397" s="52">
        <f>IFERROR(_xll.qlIndexFixing(IndexON,D397,TRUE,_xll.ohTrigger(RecalcTrigger,TriggerON)),NA())</f>
        <v>1.1313932531322735E-2</v>
      </c>
      <c r="H397" s="49">
        <f>_xll.qlCalendarAdvance(IborCalendar,$H396,B397,"f",FALSE)</f>
        <v>42927</v>
      </c>
      <c r="I397" s="49">
        <f>_xll.qlInterestRateIndexValueDate(Index1M,$H397)</f>
        <v>42929</v>
      </c>
      <c r="J397" s="52">
        <f>IFERROR(_xll.qlIndexFixing(Index1M,$H397,TRUE,_xll.ohTrigger(RecalcTrigger,Trigger1M)),NA())</f>
        <v>1.2787278224910548E-2</v>
      </c>
      <c r="K397" s="52">
        <f>IFERROR(_xll.qlIndexFixing(ONIndex1M,I397,TRUE,_xll.ohTrigger(RecalcTrigger,Trigger1M)),NA())</f>
        <v>1.2561557814647628E-2</v>
      </c>
      <c r="L397" s="52">
        <f>IFERROR(_xll.qlIndexFixing(Index3M,H397,TRUE,_xll.ohTrigger(RecalcTrigger,Trigger3M)),NA())</f>
        <v>1.4800213723089307E-2</v>
      </c>
      <c r="M397" s="52">
        <f>IFERROR(_xll.qlIndexFixing(ONIndex3M,I397,TRUE,_xll.ohTrigger(RecalcTrigger,Trigger3M)),NA())</f>
        <v>1.4142865182575903E-2</v>
      </c>
      <c r="N397" s="52">
        <f>IFERROR(_xll.qlIndexFixing(Index6M,$H397,TRUE,_xll.ohTrigger(RecalcTrigger,Trigger6M)),NA())</f>
        <v>1.6812895362529015E-2</v>
      </c>
      <c r="O397" s="52">
        <f>IFERROR(_xll.qlIndexFixing(ONIndex6M,I397,TRUE,_xll.ohTrigger(RecalcTrigger,Trigger6M)),NA())</f>
        <v>1.5116709933176153E-2</v>
      </c>
      <c r="P397" s="52">
        <f>IFERROR(_xll.qlIndexFixing(Index1Y,$H397,TRUE,_xll.ohTrigger(RecalcTrigger,Trigger1Y)),NA())</f>
        <v>2.1083413300202171E-2</v>
      </c>
      <c r="Q397" s="52">
        <f>IFERROR(_xll.qlIndexFixing(ONIndex1Y,I397,TRUE,_xll.ohTrigger(RecalcTrigger,Trigger1Y)),NA())</f>
        <v>1.6052541535866993E-2</v>
      </c>
    </row>
    <row r="398" spans="2:17" x14ac:dyDescent="0.2">
      <c r="B398" s="46" t="s">
        <v>20</v>
      </c>
      <c r="D398" s="49">
        <f>_xll.qlCalendarAdvance(LocalCalendar,$D397,B398,"f",FALSE)</f>
        <v>42929</v>
      </c>
      <c r="E398" s="49">
        <f>_xll.qlInterestRateIndexValueDate(IndexON,D398)</f>
        <v>42929</v>
      </c>
      <c r="F398" s="52">
        <f>IFERROR(_xll.qlIndexFixing(IndexON,D398,TRUE,_xll.ohTrigger(RecalcTrigger,TriggerON)),NA())</f>
        <v>1.1327596240366944E-2</v>
      </c>
      <c r="H398" s="49">
        <f>_xll.qlCalendarAdvance(IborCalendar,$H397,B398,"f",FALSE)</f>
        <v>42928</v>
      </c>
      <c r="I398" s="49">
        <f>_xll.qlInterestRateIndexValueDate(Index1M,$H398)</f>
        <v>42930</v>
      </c>
      <c r="J398" s="52">
        <f>IFERROR(_xll.qlIndexFixing(Index1M,$H398,TRUE,_xll.ohTrigger(RecalcTrigger,Trigger1M)),NA())</f>
        <v>1.2794113100713298E-2</v>
      </c>
      <c r="K398" s="52">
        <f>IFERROR(_xll.qlIndexFixing(ONIndex1M,I398,TRUE,_xll.ohTrigger(RecalcTrigger,Trigger1M)),NA())</f>
        <v>1.2590438445254648E-2</v>
      </c>
      <c r="L398" s="52">
        <f>IFERROR(_xll.qlIndexFixing(Index3M,H398,TRUE,_xll.ohTrigger(RecalcTrigger,Trigger3M)),NA())</f>
        <v>1.4828596172955557E-2</v>
      </c>
      <c r="M398" s="52">
        <f>IFERROR(_xll.qlIndexFixing(ONIndex3M,I398,TRUE,_xll.ohTrigger(RecalcTrigger,Trigger3M)),NA())</f>
        <v>1.4171345474354169E-2</v>
      </c>
      <c r="N398" s="52">
        <f>IFERROR(_xll.qlIndexFixing(Index6M,$H398,TRUE,_xll.ohTrigger(RecalcTrigger,Trigger6M)),NA())</f>
        <v>1.6821308297813135E-2</v>
      </c>
      <c r="O398" s="52">
        <f>IFERROR(_xll.qlIndexFixing(ONIndex6M,I398,TRUE,_xll.ohTrigger(RecalcTrigger,Trigger6M)),NA())</f>
        <v>1.5156381682102094E-2</v>
      </c>
      <c r="P398" s="52">
        <f>IFERROR(_xll.qlIndexFixing(Index1Y,$H398,TRUE,_xll.ohTrigger(RecalcTrigger,Trigger1Y)),NA())</f>
        <v>2.1093495245538753E-2</v>
      </c>
      <c r="Q398" s="52">
        <f>IFERROR(_xll.qlIndexFixing(ONIndex1Y,I398,TRUE,_xll.ohTrigger(RecalcTrigger,Trigger1Y)),NA())</f>
        <v>1.6097114793058864E-2</v>
      </c>
    </row>
    <row r="399" spans="2:17" x14ac:dyDescent="0.2">
      <c r="B399" s="46" t="s">
        <v>20</v>
      </c>
      <c r="D399" s="49">
        <f>_xll.qlCalendarAdvance(LocalCalendar,$D398,B399,"f",FALSE)</f>
        <v>42930</v>
      </c>
      <c r="E399" s="49">
        <f>_xll.qlInterestRateIndexValueDate(IndexON,D399)</f>
        <v>42930</v>
      </c>
      <c r="F399" s="52">
        <f>IFERROR(_xll.qlIndexFixing(IndexON,D399,TRUE,_xll.ohTrigger(RecalcTrigger,TriggerON)),NA())</f>
        <v>1.1355224084539373E-2</v>
      </c>
      <c r="H399" s="49">
        <f>_xll.qlCalendarAdvance(IborCalendar,$H398,B399,"f",FALSE)</f>
        <v>42929</v>
      </c>
      <c r="I399" s="49">
        <f>_xll.qlInterestRateIndexValueDate(Index1M,$H399)</f>
        <v>42933</v>
      </c>
      <c r="J399" s="52">
        <f>IFERROR(_xll.qlIndexFixing(Index1M,$H399,TRUE,_xll.ohTrigger(RecalcTrigger,Trigger1M)),NA())</f>
        <v>1.2836233553629782E-2</v>
      </c>
      <c r="K399" s="52">
        <f>IFERROR(_xll.qlIndexFixing(ONIndex1M,I399,TRUE,_xll.ohTrigger(RecalcTrigger,Trigger1M)),NA())</f>
        <v>1.2618398671948583E-2</v>
      </c>
      <c r="L399" s="52">
        <f>IFERROR(_xll.qlIndexFixing(Index3M,H399,TRUE,_xll.ohTrigger(RecalcTrigger,Trigger3M)),NA())</f>
        <v>1.4855766156463583E-2</v>
      </c>
      <c r="M399" s="52">
        <f>IFERROR(_xll.qlIndexFixing(ONIndex3M,I399,TRUE,_xll.ohTrigger(RecalcTrigger,Trigger3M)),NA())</f>
        <v>1.4198695099745251E-2</v>
      </c>
      <c r="N399" s="52">
        <f>IFERROR(_xll.qlIndexFixing(Index6M,$H399,TRUE,_xll.ohTrigger(RecalcTrigger,Trigger6M)),NA())</f>
        <v>1.6852452083736973E-2</v>
      </c>
      <c r="O399" s="52">
        <f>IFERROR(_xll.qlIndexFixing(ONIndex6M,I399,TRUE,_xll.ohTrigger(RecalcTrigger,Trigger6M)),NA())</f>
        <v>1.5196974145093023E-2</v>
      </c>
      <c r="P399" s="52">
        <f>IFERROR(_xll.qlIndexFixing(Index1Y,$H399,TRUE,_xll.ohTrigger(RecalcTrigger,Trigger1Y)),NA())</f>
        <v>2.1130792970848401E-2</v>
      </c>
      <c r="Q399" s="52">
        <f>IFERROR(_xll.qlIndexFixing(ONIndex1Y,I399,TRUE,_xll.ohTrigger(RecalcTrigger,Trigger1Y)),NA())</f>
        <v>1.614367451159282E-2</v>
      </c>
    </row>
    <row r="400" spans="2:17" x14ac:dyDescent="0.2">
      <c r="B400" s="46" t="s">
        <v>20</v>
      </c>
      <c r="D400" s="49">
        <f>_xll.qlCalendarAdvance(LocalCalendar,$D399,B400,"f",FALSE)</f>
        <v>42933</v>
      </c>
      <c r="E400" s="49">
        <f>_xll.qlInterestRateIndexValueDate(IndexON,D400)</f>
        <v>42933</v>
      </c>
      <c r="F400" s="52">
        <f>IFERROR(_xll.qlIndexFixing(IndexON,D400,TRUE,_xll.ohTrigger(RecalcTrigger,TriggerON)),NA())</f>
        <v>1.1382077902748478E-2</v>
      </c>
      <c r="H400" s="49">
        <f>_xll.qlCalendarAdvance(IborCalendar,$H399,B400,"f",FALSE)</f>
        <v>42930</v>
      </c>
      <c r="I400" s="49">
        <f>_xll.qlInterestRateIndexValueDate(Index1M,$H400)</f>
        <v>42934</v>
      </c>
      <c r="J400" s="52">
        <f>IFERROR(_xll.qlIndexFixing(Index1M,$H400,TRUE,_xll.ohTrigger(RecalcTrigger,Trigger1M)),NA())</f>
        <v>1.2850249835573899E-2</v>
      </c>
      <c r="K400" s="52">
        <f>IFERROR(_xll.qlIndexFixing(ONIndex1M,I400,TRUE,_xll.ohTrigger(RecalcTrigger,Trigger1M)),NA())</f>
        <v>1.2632579040987579E-2</v>
      </c>
      <c r="L400" s="52">
        <f>IFERROR(_xll.qlIndexFixing(Index3M,H400,TRUE,_xll.ohTrigger(RecalcTrigger,Trigger3M)),NA())</f>
        <v>1.4869661320762754E-2</v>
      </c>
      <c r="M400" s="52">
        <f>IFERROR(_xll.qlIndexFixing(ONIndex3M,I400,TRUE,_xll.ohTrigger(RecalcTrigger,Trigger3M)),NA())</f>
        <v>1.4212641303297247E-2</v>
      </c>
      <c r="N400" s="52">
        <f>IFERROR(_xll.qlIndexFixing(Index6M,$H400,TRUE,_xll.ohTrigger(RecalcTrigger,Trigger6M)),NA())</f>
        <v>1.6866725542945018E-2</v>
      </c>
      <c r="O400" s="52">
        <f>IFERROR(_xll.qlIndexFixing(ONIndex6M,I400,TRUE,_xll.ohTrigger(RecalcTrigger,Trigger6M)),NA())</f>
        <v>1.5218687815874432E-2</v>
      </c>
      <c r="P400" s="52">
        <f>IFERROR(_xll.qlIndexFixing(Index1Y,$H400,TRUE,_xll.ohTrigger(RecalcTrigger,Trigger1Y)),NA())</f>
        <v>2.1142463226307393E-2</v>
      </c>
      <c r="Q400" s="52">
        <f>IFERROR(_xll.qlIndexFixing(ONIndex1Y,I400,TRUE,_xll.ohTrigger(RecalcTrigger,Trigger1Y)),NA())</f>
        <v>1.6169027175561013E-2</v>
      </c>
    </row>
    <row r="401" spans="2:17" x14ac:dyDescent="0.2">
      <c r="B401" s="46" t="s">
        <v>20</v>
      </c>
      <c r="D401" s="49">
        <f>_xll.qlCalendarAdvance(LocalCalendar,$D400,B401,"f",FALSE)</f>
        <v>42934</v>
      </c>
      <c r="E401" s="49">
        <f>_xll.qlInterestRateIndexValueDate(IndexON,D401)</f>
        <v>42934</v>
      </c>
      <c r="F401" s="52">
        <f>IFERROR(_xll.qlIndexFixing(IndexON,D401,TRUE,_xll.ohTrigger(RecalcTrigger,TriggerON)),NA())</f>
        <v>1.1395655024974971E-2</v>
      </c>
      <c r="H401" s="49">
        <f>_xll.qlCalendarAdvance(IborCalendar,$H400,B401,"f",FALSE)</f>
        <v>42933</v>
      </c>
      <c r="I401" s="49">
        <f>_xll.qlInterestRateIndexValueDate(Index1M,$H401)</f>
        <v>42935</v>
      </c>
      <c r="J401" s="52">
        <f>IFERROR(_xll.qlIndexFixing(Index1M,$H401,TRUE,_xll.ohTrigger(RecalcTrigger,Trigger1M)),NA())</f>
        <v>1.2878643382864366E-2</v>
      </c>
      <c r="K401" s="52">
        <f>IFERROR(_xll.qlIndexFixing(ONIndex1M,I401,TRUE,_xll.ohTrigger(RecalcTrigger,Trigger1M)),NA())</f>
        <v>1.2646747471896091E-2</v>
      </c>
      <c r="L401" s="52">
        <f>IFERROR(_xll.qlIndexFixing(Index3M,H401,TRUE,_xll.ohTrigger(RecalcTrigger,Trigger3M)),NA())</f>
        <v>1.4883559891589159E-2</v>
      </c>
      <c r="M401" s="52">
        <f>IFERROR(_xll.qlIndexFixing(ONIndex3M,I401,TRUE,_xll.ohTrigger(RecalcTrigger,Trigger3M)),NA())</f>
        <v>1.422658299669699E-2</v>
      </c>
      <c r="N401" s="52">
        <f>IFERROR(_xll.qlIndexFixing(Index6M,$H401,TRUE,_xll.ohTrigger(RecalcTrigger,Trigger6M)),NA())</f>
        <v>1.6880918414645965E-2</v>
      </c>
      <c r="O401" s="52">
        <f>IFERROR(_xll.qlIndexFixing(ONIndex6M,I401,TRUE,_xll.ohTrigger(RecalcTrigger,Trigger6M)),NA())</f>
        <v>1.5241060533872641E-2</v>
      </c>
      <c r="P401" s="52">
        <f>IFERROR(_xll.qlIndexFixing(Index1Y,$H401,TRUE,_xll.ohTrigger(RecalcTrigger,Trigger1Y)),NA())</f>
        <v>2.1154058480050645E-2</v>
      </c>
      <c r="Q401" s="52">
        <f>IFERROR(_xll.qlIndexFixing(ONIndex1Y,I401,TRUE,_xll.ohTrigger(RecalcTrigger,Trigger1Y)),NA())</f>
        <v>1.6195407607959567E-2</v>
      </c>
    </row>
    <row r="402" spans="2:17" x14ac:dyDescent="0.2">
      <c r="B402" s="46" t="s">
        <v>20</v>
      </c>
      <c r="D402" s="49">
        <f>_xll.qlCalendarAdvance(LocalCalendar,$D401,B402,"f",FALSE)</f>
        <v>42935</v>
      </c>
      <c r="E402" s="49">
        <f>_xll.qlInterestRateIndexValueDate(IndexON,D402)</f>
        <v>42935</v>
      </c>
      <c r="F402" s="52">
        <f>IFERROR(_xll.qlIndexFixing(IndexON,D402,TRUE,_xll.ohTrigger(RecalcTrigger,TriggerON)),NA())</f>
        <v>1.1409214829853909E-2</v>
      </c>
      <c r="H402" s="49">
        <f>_xll.qlCalendarAdvance(IborCalendar,$H401,B402,"f",FALSE)</f>
        <v>42934</v>
      </c>
      <c r="I402" s="49">
        <f>_xll.qlInterestRateIndexValueDate(Index1M,$H402)</f>
        <v>42936</v>
      </c>
      <c r="J402" s="52">
        <f>IFERROR(_xll.qlIndexFixing(Index1M,$H402,TRUE,_xll.ohTrigger(RecalcTrigger,Trigger1M)),NA())</f>
        <v>1.2885437466545469E-2</v>
      </c>
      <c r="K402" s="52">
        <f>IFERROR(_xll.qlIndexFixing(ONIndex1M,I402,TRUE,_xll.ohTrigger(RecalcTrigger,Trigger1M)),NA())</f>
        <v>1.2660903964674119E-2</v>
      </c>
      <c r="L402" s="52">
        <f>IFERROR(_xll.qlIndexFixing(Index3M,H402,TRUE,_xll.ohTrigger(RecalcTrigger,Trigger3M)),NA())</f>
        <v>1.4897462161023941E-2</v>
      </c>
      <c r="M402" s="52">
        <f>IFERROR(_xll.qlIndexFixing(ONIndex3M,I402,TRUE,_xll.ohTrigger(RecalcTrigger,Trigger3M)),NA())</f>
        <v>1.424052017978461E-2</v>
      </c>
      <c r="N402" s="52">
        <f>IFERROR(_xll.qlIndexFixing(Index6M,$H402,TRUE,_xll.ohTrigger(RecalcTrigger,Trigger6M)),NA())</f>
        <v>1.690669183047238E-2</v>
      </c>
      <c r="O402" s="52">
        <f>IFERROR(_xll.qlIndexFixing(ONIndex6M,I402,TRUE,_xll.ohTrigger(RecalcTrigger,Trigger6M)),NA())</f>
        <v>1.5264092299407395E-2</v>
      </c>
      <c r="P402" s="52">
        <f>IFERROR(_xll.qlIndexFixing(Index1Y,$H402,TRUE,_xll.ohTrigger(RecalcTrigger,Trigger1Y)),NA())</f>
        <v>2.1165576163481199E-2</v>
      </c>
      <c r="Q402" s="52">
        <f>IFERROR(_xll.qlIndexFixing(ONIndex1Y,I402,TRUE,_xll.ohTrigger(RecalcTrigger,Trigger1Y)),NA())</f>
        <v>1.6222815808948354E-2</v>
      </c>
    </row>
    <row r="403" spans="2:17" x14ac:dyDescent="0.2">
      <c r="B403" s="46" t="s">
        <v>20</v>
      </c>
      <c r="D403" s="49">
        <f>_xll.qlCalendarAdvance(LocalCalendar,$D402,B403,"f",FALSE)</f>
        <v>42936</v>
      </c>
      <c r="E403" s="49">
        <f>_xll.qlInterestRateIndexValueDate(IndexON,D403)</f>
        <v>42936</v>
      </c>
      <c r="F403" s="52">
        <f>IFERROR(_xll.qlIndexFixing(IndexON,D403,TRUE,_xll.ohTrigger(RecalcTrigger,TriggerON)),NA())</f>
        <v>1.1422757317305354E-2</v>
      </c>
      <c r="H403" s="49">
        <f>_xll.qlCalendarAdvance(IborCalendar,$H402,B403,"f",FALSE)</f>
        <v>42935</v>
      </c>
      <c r="I403" s="49">
        <f>_xll.qlInterestRateIndexValueDate(Index1M,$H403)</f>
        <v>42937</v>
      </c>
      <c r="J403" s="52">
        <f>IFERROR(_xll.qlIndexFixing(Index1M,$H403,TRUE,_xll.ohTrigger(RecalcTrigger,Trigger1M)),NA())</f>
        <v>1.2892227073710993E-2</v>
      </c>
      <c r="K403" s="52">
        <f>IFERROR(_xll.qlIndexFixing(ONIndex1M,I403,TRUE,_xll.ohTrigger(RecalcTrigger,Trigger1M)),NA())</f>
        <v>1.2689624426016621E-2</v>
      </c>
      <c r="L403" s="52">
        <f>IFERROR(_xll.qlIndexFixing(Index3M,H403,TRUE,_xll.ohTrigger(RecalcTrigger,Trigger3M)),NA())</f>
        <v>1.4925937774732105E-2</v>
      </c>
      <c r="M403" s="52">
        <f>IFERROR(_xll.qlIndexFixing(ONIndex3M,I403,TRUE,_xll.ohTrigger(RecalcTrigger,Trigger3M)),NA())</f>
        <v>1.4268945037452241E-2</v>
      </c>
      <c r="N403" s="52">
        <f>IFERROR(_xll.qlIndexFixing(Index6M,$H403,TRUE,_xll.ohTrigger(RecalcTrigger,Trigger6M)),NA())</f>
        <v>1.6914853552729297E-2</v>
      </c>
      <c r="O403" s="52">
        <f>IFERROR(_xll.qlIndexFixing(ONIndex6M,I403,TRUE,_xll.ohTrigger(RecalcTrigger,Trigger6M)),NA())</f>
        <v>1.5311850024408713E-2</v>
      </c>
      <c r="P403" s="52">
        <f>IFERROR(_xll.qlIndexFixing(Index1Y,$H403,TRUE,_xll.ohTrigger(RecalcTrigger,Trigger1Y)),NA())</f>
        <v>2.1174659048477242E-2</v>
      </c>
      <c r="Q403" s="52">
        <f>IFERROR(_xll.qlIndexFixing(ONIndex1Y,I403,TRUE,_xll.ohTrigger(RecalcTrigger,Trigger1Y)),NA())</f>
        <v>1.6281794431387553E-2</v>
      </c>
    </row>
    <row r="404" spans="2:17" x14ac:dyDescent="0.2">
      <c r="B404" s="46" t="s">
        <v>20</v>
      </c>
      <c r="D404" s="49">
        <f>_xll.qlCalendarAdvance(LocalCalendar,$D403,B404,"f",FALSE)</f>
        <v>42937</v>
      </c>
      <c r="E404" s="49">
        <f>_xll.qlInterestRateIndexValueDate(IndexON,D404)</f>
        <v>42937</v>
      </c>
      <c r="F404" s="52">
        <f>IFERROR(_xll.qlIndexFixing(IndexON,D404,TRUE,_xll.ohTrigger(RecalcTrigger,TriggerON)),NA())</f>
        <v>1.1450148731402265E-2</v>
      </c>
      <c r="H404" s="49">
        <f>_xll.qlCalendarAdvance(IborCalendar,$H403,B404,"f",FALSE)</f>
        <v>42936</v>
      </c>
      <c r="I404" s="49">
        <f>_xll.qlInterestRateIndexValueDate(Index1M,$H404)</f>
        <v>42940</v>
      </c>
      <c r="J404" s="52">
        <f>IFERROR(_xll.qlIndexFixing(Index1M,$H404,TRUE,_xll.ohTrigger(RecalcTrigger,Trigger1M)),NA())</f>
        <v>1.2934096899400118E-2</v>
      </c>
      <c r="K404" s="52">
        <f>IFERROR(_xll.qlIndexFixing(ONIndex1M,I404,TRUE,_xll.ohTrigger(RecalcTrigger,Trigger1M)),NA())</f>
        <v>1.2717410554561326E-2</v>
      </c>
      <c r="L404" s="52">
        <f>IFERROR(_xll.qlIndexFixing(Index3M,H404,TRUE,_xll.ohTrigger(RecalcTrigger,Trigger3M)),NA())</f>
        <v>1.4953114066575669E-2</v>
      </c>
      <c r="M404" s="52">
        <f>IFERROR(_xll.qlIndexFixing(ONIndex3M,I404,TRUE,_xll.ohTrigger(RecalcTrigger,Trigger3M)),NA())</f>
        <v>1.4296223809333597E-2</v>
      </c>
      <c r="N404" s="52">
        <f>IFERROR(_xll.qlIndexFixing(Index6M,$H404,TRUE,_xll.ohTrigger(RecalcTrigger,Trigger6M)),NA())</f>
        <v>1.6950567528428429E-2</v>
      </c>
      <c r="O404" s="52">
        <f>IFERROR(_xll.qlIndexFixing(ONIndex6M,I404,TRUE,_xll.ohTrigger(RecalcTrigger,Trigger6M)),NA())</f>
        <v>1.5358066263617687E-2</v>
      </c>
      <c r="P404" s="52">
        <f>IFERROR(_xll.qlIndexFixing(Index1Y,$H404,TRUE,_xll.ohTrigger(RecalcTrigger,Trigger1Y)),NA())</f>
        <v>2.1210819818681156E-2</v>
      </c>
      <c r="Q404" s="52">
        <f>IFERROR(_xll.qlIndexFixing(ONIndex1Y,I404,TRUE,_xll.ohTrigger(RecalcTrigger,Trigger1Y)),NA())</f>
        <v>1.6342726304241495E-2</v>
      </c>
    </row>
    <row r="405" spans="2:17" x14ac:dyDescent="0.2">
      <c r="B405" s="46" t="s">
        <v>20</v>
      </c>
      <c r="D405" s="49">
        <f>_xll.qlCalendarAdvance(LocalCalendar,$D404,B405,"f",FALSE)</f>
        <v>42940</v>
      </c>
      <c r="E405" s="49">
        <f>_xll.qlInterestRateIndexValueDate(IndexON,D405)</f>
        <v>42940</v>
      </c>
      <c r="F405" s="52">
        <f>IFERROR(_xll.qlIndexFixing(IndexON,D405,TRUE,_xll.ohTrigger(RecalcTrigger,TriggerON)),NA())</f>
        <v>1.1476754093715513E-2</v>
      </c>
      <c r="H405" s="49">
        <f>_xll.qlCalendarAdvance(IborCalendar,$H404,B405,"f",FALSE)</f>
        <v>42937</v>
      </c>
      <c r="I405" s="49">
        <f>_xll.qlInterestRateIndexValueDate(Index1M,$H405)</f>
        <v>42941</v>
      </c>
      <c r="J405" s="52">
        <f>IFERROR(_xll.qlIndexFixing(Index1M,$H405,TRUE,_xll.ohTrigger(RecalcTrigger,Trigger1M)),NA())</f>
        <v>1.2948029638331728E-2</v>
      </c>
      <c r="K405" s="52">
        <f>IFERROR(_xll.qlIndexFixing(ONIndex1M,I405,TRUE,_xll.ohTrigger(RecalcTrigger,Trigger1M)),NA())</f>
        <v>1.2731507356686933E-2</v>
      </c>
      <c r="L405" s="52">
        <f>IFERROR(_xll.qlIndexFixing(Index3M,H405,TRUE,_xll.ohTrigger(RecalcTrigger,Trigger3M)),NA())</f>
        <v>1.4967039210389362E-2</v>
      </c>
      <c r="M405" s="52">
        <f>IFERROR(_xll.qlIndexFixing(ONIndex3M,I405,TRUE,_xll.ohTrigger(RecalcTrigger,Trigger3M)),NA())</f>
        <v>1.431013844102047E-2</v>
      </c>
      <c r="N405" s="52">
        <f>IFERROR(_xll.qlIndexFixing(Index6M,$H405,TRUE,_xll.ohTrigger(RecalcTrigger,Trigger6M)),NA())</f>
        <v>1.6964227632518911E-2</v>
      </c>
      <c r="O405" s="52">
        <f>IFERROR(_xll.qlIndexFixing(ONIndex6M,I405,TRUE,_xll.ohTrigger(RecalcTrigger,Trigger6M)),NA())</f>
        <v>1.5381316354350361E-2</v>
      </c>
      <c r="P405" s="52">
        <f>IFERROR(_xll.qlIndexFixing(Index1Y,$H405,TRUE,_xll.ohTrigger(RecalcTrigger,Trigger1Y)),NA())</f>
        <v>2.1221911118168107E-2</v>
      </c>
      <c r="Q405" s="52">
        <f>IFERROR(_xll.qlIndexFixing(ONIndex1Y,I405,TRUE,_xll.ohTrigger(RecalcTrigger,Trigger1Y)),NA())</f>
        <v>1.6375273352178255E-2</v>
      </c>
    </row>
    <row r="406" spans="2:17" x14ac:dyDescent="0.2">
      <c r="B406" s="46" t="s">
        <v>20</v>
      </c>
      <c r="D406" s="49">
        <f>_xll.qlCalendarAdvance(LocalCalendar,$D405,B406,"f",FALSE)</f>
        <v>42941</v>
      </c>
      <c r="E406" s="49">
        <f>_xll.qlInterestRateIndexValueDate(IndexON,D406)</f>
        <v>42941</v>
      </c>
      <c r="F406" s="52">
        <f>IFERROR(_xll.qlIndexFixing(IndexON,D406,TRUE,_xll.ohTrigger(RecalcTrigger,TriggerON)),NA())</f>
        <v>1.1490209994429179E-2</v>
      </c>
      <c r="H406" s="49">
        <f>_xll.qlCalendarAdvance(IborCalendar,$H405,B406,"f",FALSE)</f>
        <v>42940</v>
      </c>
      <c r="I406" s="49">
        <f>_xll.qlInterestRateIndexValueDate(Index1M,$H406)</f>
        <v>42942</v>
      </c>
      <c r="J406" s="52">
        <f>IFERROR(_xll.qlIndexFixing(Index1M,$H406,TRUE,_xll.ohTrigger(RecalcTrigger,Trigger1M)),NA())</f>
        <v>1.2983414222423295E-2</v>
      </c>
      <c r="K406" s="52">
        <f>IFERROR(_xll.qlIndexFixing(ONIndex1M,I406,TRUE,_xll.ohTrigger(RecalcTrigger,Trigger1M)),NA())</f>
        <v>1.2745592220682056E-2</v>
      </c>
      <c r="L406" s="52">
        <f>IFERROR(_xll.qlIndexFixing(Index3M,H406,TRUE,_xll.ohTrigger(RecalcTrigger,Trigger3M)),NA())</f>
        <v>1.4980969805377352E-2</v>
      </c>
      <c r="M406" s="52">
        <f>IFERROR(_xll.qlIndexFixing(ONIndex3M,I406,TRUE,_xll.ohTrigger(RecalcTrigger,Trigger3M)),NA())</f>
        <v>1.4324048562475156E-2</v>
      </c>
      <c r="N406" s="52">
        <f>IFERROR(_xll.qlIndexFixing(Index6M,$H406,TRUE,_xll.ohTrigger(RecalcTrigger,Trigger6M)),NA())</f>
        <v>1.6977798933575771E-2</v>
      </c>
      <c r="O406" s="52">
        <f>IFERROR(_xll.qlIndexFixing(ONIndex6M,I406,TRUE,_xll.ohTrigger(RecalcTrigger,Trigger6M)),NA())</f>
        <v>1.5404456264498378E-2</v>
      </c>
      <c r="P406" s="52">
        <f>IFERROR(_xll.qlIndexFixing(Index1Y,$H406,TRUE,_xll.ohTrigger(RecalcTrigger,Trigger1Y)),NA())</f>
        <v>2.123290943373532E-2</v>
      </c>
      <c r="Q406" s="52">
        <f>IFERROR(_xll.qlIndexFixing(ONIndex1Y,I406,TRUE,_xll.ohTrigger(RecalcTrigger,Trigger1Y)),NA())</f>
        <v>1.6408848170303969E-2</v>
      </c>
    </row>
    <row r="407" spans="2:17" x14ac:dyDescent="0.2">
      <c r="B407" s="46" t="s">
        <v>20</v>
      </c>
      <c r="D407" s="49">
        <f>_xll.qlCalendarAdvance(LocalCalendar,$D406,B407,"f",FALSE)</f>
        <v>42942</v>
      </c>
      <c r="E407" s="49">
        <f>_xll.qlInterestRateIndexValueDate(IndexON,D407)</f>
        <v>42942</v>
      </c>
      <c r="F407" s="52">
        <f>IFERROR(_xll.qlIndexFixing(IndexON,D407,TRUE,_xll.ohTrigger(RecalcTrigger,TriggerON)),NA())</f>
        <v>1.1503648577715353E-2</v>
      </c>
      <c r="H407" s="49">
        <f>_xll.qlCalendarAdvance(IborCalendar,$H406,B407,"f",FALSE)</f>
        <v>42941</v>
      </c>
      <c r="I407" s="49">
        <f>_xll.qlInterestRateIndexValueDate(Index1M,$H407)</f>
        <v>42943</v>
      </c>
      <c r="J407" s="52">
        <f>IFERROR(_xll.qlIndexFixing(Index1M,$H407,TRUE,_xll.ohTrigger(RecalcTrigger,Trigger1M)),NA())</f>
        <v>1.2990161040595603E-2</v>
      </c>
      <c r="K407" s="52">
        <f>IFERROR(_xll.qlIndexFixing(ONIndex1M,I407,TRUE,_xll.ohTrigger(RecalcTrigger,Trigger1M)),NA())</f>
        <v>1.2759665146626631E-2</v>
      </c>
      <c r="L407" s="52">
        <f>IFERROR(_xll.qlIndexFixing(Index3M,H407,TRUE,_xll.ohTrigger(RecalcTrigger,Trigger3M)),NA())</f>
        <v>1.4994906143646843E-2</v>
      </c>
      <c r="M407" s="52">
        <f>IFERROR(_xll.qlIndexFixing(ONIndex3M,I407,TRUE,_xll.ohTrigger(RecalcTrigger,Trigger3M)),NA())</f>
        <v>1.4337954173697653E-2</v>
      </c>
      <c r="N407" s="52">
        <f>IFERROR(_xll.qlIndexFixing(Index6M,$H407,TRUE,_xll.ohTrigger(RecalcTrigger,Trigger6M)),NA())</f>
        <v>1.700245498326276E-2</v>
      </c>
      <c r="O407" s="52">
        <f>IFERROR(_xll.qlIndexFixing(ONIndex6M,I407,TRUE,_xll.ohTrigger(RecalcTrigger,Trigger6M)),NA())</f>
        <v>1.5427485993981804E-2</v>
      </c>
      <c r="P407" s="52">
        <f>IFERROR(_xll.qlIndexFixing(Index1Y,$H407,TRUE,_xll.ohTrigger(RecalcTrigger,Trigger1Y)),NA())</f>
        <v>2.1243812196131893E-2</v>
      </c>
      <c r="Q407" s="52">
        <f>IFERROR(_xll.qlIndexFixing(ONIndex1Y,I407,TRUE,_xll.ohTrigger(RecalcTrigger,Trigger1Y)),NA())</f>
        <v>1.6443450758938383E-2</v>
      </c>
    </row>
    <row r="408" spans="2:17" x14ac:dyDescent="0.2">
      <c r="B408" s="46" t="s">
        <v>20</v>
      </c>
      <c r="D408" s="49">
        <f>_xll.qlCalendarAdvance(LocalCalendar,$D407,B408,"f",FALSE)</f>
        <v>42943</v>
      </c>
      <c r="E408" s="49">
        <f>_xll.qlInterestRateIndexValueDate(IndexON,D408)</f>
        <v>42943</v>
      </c>
      <c r="F408" s="52">
        <f>IFERROR(_xll.qlIndexFixing(IndexON,D408,TRUE,_xll.ohTrigger(RecalcTrigger,TriggerON)),NA())</f>
        <v>1.1517069843733907E-2</v>
      </c>
      <c r="H408" s="49">
        <f>_xll.qlCalendarAdvance(IborCalendar,$H407,B408,"f",FALSE)</f>
        <v>42942</v>
      </c>
      <c r="I408" s="49">
        <f>_xll.qlInterestRateIndexValueDate(Index1M,$H408)</f>
        <v>42944</v>
      </c>
      <c r="J408" s="52">
        <f>IFERROR(_xll.qlIndexFixing(Index1M,$H408,TRUE,_xll.ohTrigger(RecalcTrigger,Trigger1M)),NA())</f>
        <v>1.2996903381351232E-2</v>
      </c>
      <c r="K408" s="52">
        <f>IFERROR(_xll.qlIndexFixing(ONIndex1M,I408,TRUE,_xll.ohTrigger(RecalcTrigger,Trigger1M)),NA())</f>
        <v>1.2788225451680901E-2</v>
      </c>
      <c r="L408" s="52">
        <f>IFERROR(_xll.qlIndexFixing(Index3M,H408,TRUE,_xll.ohTrigger(RecalcTrigger,Trigger3M)),NA())</f>
        <v>1.5023508186712629E-2</v>
      </c>
      <c r="M408" s="52">
        <f>IFERROR(_xll.qlIndexFixing(ONIndex3M,I408,TRUE,_xll.ohTrigger(RecalcTrigger,Trigger3M)),NA())</f>
        <v>1.436632363245316E-2</v>
      </c>
      <c r="N408" s="52">
        <f>IFERROR(_xll.qlIndexFixing(Index6M,$H408,TRUE,_xll.ohTrigger(RecalcTrigger,Trigger6M)),NA())</f>
        <v>1.7010239370179744E-2</v>
      </c>
      <c r="O408" s="52">
        <f>IFERROR(_xll.qlIndexFixing(ONIndex6M,I408,TRUE,_xll.ohTrigger(RecalcTrigger,Trigger6M)),NA())</f>
        <v>1.5473843246445185E-2</v>
      </c>
      <c r="P408" s="52">
        <f>IFERROR(_xll.qlIndexFixing(Index1Y,$H408,TRUE,_xll.ohTrigger(RecalcTrigger,Trigger1Y)),NA())</f>
        <v>2.1251822001556148E-2</v>
      </c>
      <c r="Q408" s="52">
        <f>IFERROR(_xll.qlIndexFixing(ONIndex1Y,I408,TRUE,_xll.ohTrigger(RecalcTrigger,Trigger1Y)),NA())</f>
        <v>1.6516839574416409E-2</v>
      </c>
    </row>
    <row r="409" spans="2:17" x14ac:dyDescent="0.2">
      <c r="B409" s="46" t="s">
        <v>20</v>
      </c>
      <c r="D409" s="49">
        <f>_xll.qlCalendarAdvance(LocalCalendar,$D408,B409,"f",FALSE)</f>
        <v>42944</v>
      </c>
      <c r="E409" s="49">
        <f>_xll.qlInterestRateIndexValueDate(IndexON,D409)</f>
        <v>42944</v>
      </c>
      <c r="F409" s="52">
        <f>IFERROR(_xll.qlIndexFixing(IndexON,D409,TRUE,_xll.ohTrigger(RecalcTrigger,TriggerON)),NA())</f>
        <v>1.1544224823092364E-2</v>
      </c>
      <c r="H409" s="49">
        <f>_xll.qlCalendarAdvance(IborCalendar,$H408,B409,"f",FALSE)</f>
        <v>42943</v>
      </c>
      <c r="I409" s="49">
        <f>_xll.qlInterestRateIndexValueDate(Index1M,$H409)</f>
        <v>42947</v>
      </c>
      <c r="J409" s="52">
        <f>IFERROR(_xll.qlIndexFixing(Index1M,$H409,TRUE,_xll.ohTrigger(RecalcTrigger,Trigger1M)),NA())</f>
        <v>1.3031375437760215E-2</v>
      </c>
      <c r="K409" s="52">
        <f>IFERROR(_xll.qlIndexFixing(ONIndex1M,I409,TRUE,_xll.ohTrigger(RecalcTrigger,Trigger1M)),NA())</f>
        <v>1.2815837468780344E-2</v>
      </c>
      <c r="L409" s="52">
        <f>IFERROR(_xll.qlIndexFixing(Index3M,H409,TRUE,_xll.ohTrigger(RecalcTrigger,Trigger3M)),NA())</f>
        <v>1.5050714771879491E-2</v>
      </c>
      <c r="M409" s="52">
        <f>IFERROR(_xll.qlIndexFixing(ONIndex3M,I409,TRUE,_xll.ohTrigger(RecalcTrigger,Trigger3M)),NA())</f>
        <v>1.4393531515546343E-2</v>
      </c>
      <c r="N409" s="52">
        <f>IFERROR(_xll.qlIndexFixing(Index6M,$H409,TRUE,_xll.ohTrigger(RecalcTrigger,Trigger6M)),NA())</f>
        <v>1.7044345566268375E-2</v>
      </c>
      <c r="O409" s="52">
        <f>IFERROR(_xll.qlIndexFixing(ONIndex6M,I409,TRUE,_xll.ohTrigger(RecalcTrigger,Trigger6M)),NA())</f>
        <v>1.5518503104949843E-2</v>
      </c>
      <c r="P409" s="52">
        <f>IFERROR(_xll.qlIndexFixing(Index1Y,$H409,TRUE,_xll.ohTrigger(RecalcTrigger,Trigger1Y)),NA())</f>
        <v>2.1286416326078795E-2</v>
      </c>
      <c r="Q409" s="52">
        <f>IFERROR(_xll.qlIndexFixing(ONIndex1Y,I409,TRUE,_xll.ohTrigger(RecalcTrigger,Trigger1Y)),NA())</f>
        <v>1.6592138824158553E-2</v>
      </c>
    </row>
    <row r="410" spans="2:17" x14ac:dyDescent="0.2">
      <c r="B410" s="46" t="s">
        <v>20</v>
      </c>
      <c r="D410" s="49">
        <f>_xll.qlCalendarAdvance(LocalCalendar,$D409,B410,"f",FALSE)</f>
        <v>42947</v>
      </c>
      <c r="E410" s="49">
        <f>_xll.qlInterestRateIndexValueDate(IndexON,D410)</f>
        <v>42947</v>
      </c>
      <c r="F410" s="52">
        <f>IFERROR(_xll.qlIndexFixing(IndexON,D410,TRUE,_xll.ohTrigger(RecalcTrigger,TriggerON)),NA())</f>
        <v>1.1570581733773011E-2</v>
      </c>
      <c r="H410" s="49">
        <f>_xll.qlCalendarAdvance(IborCalendar,$H409,B410,"f",FALSE)</f>
        <v>42944</v>
      </c>
      <c r="I410" s="49">
        <f>_xll.qlInterestRateIndexValueDate(Index1M,$H410)</f>
        <v>42948</v>
      </c>
      <c r="J410" s="52">
        <f>IFERROR(_xll.qlIndexFixing(Index1M,$H410,TRUE,_xll.ohTrigger(RecalcTrigger,Trigger1M)),NA())</f>
        <v>1.3045224631572613E-2</v>
      </c>
      <c r="K410" s="52">
        <f>IFERROR(_xll.qlIndexFixing(ONIndex1M,I410,TRUE,_xll.ohTrigger(RecalcTrigger,Trigger1M)),NA())</f>
        <v>1.2829850703912626E-2</v>
      </c>
      <c r="L410" s="52">
        <f>IFERROR(_xll.qlIndexFixing(Index3M,H410,TRUE,_xll.ohTrigger(RecalcTrigger,Trigger3M)),NA())</f>
        <v>1.5064684208343601E-2</v>
      </c>
      <c r="M410" s="52">
        <f>IFERROR(_xll.qlIndexFixing(ONIndex3M,I410,TRUE,_xll.ohTrigger(RecalcTrigger,Trigger3M)),NA())</f>
        <v>1.4407414575288158E-2</v>
      </c>
      <c r="N410" s="52">
        <f>IFERROR(_xll.qlIndexFixing(Index6M,$H410,TRUE,_xll.ohTrigger(RecalcTrigger,Trigger6M)),NA())</f>
        <v>1.705739735327259E-2</v>
      </c>
      <c r="O410" s="52">
        <f>IFERROR(_xll.qlIndexFixing(ONIndex6M,I410,TRUE,_xll.ohTrigger(RecalcTrigger,Trigger6M)),NA())</f>
        <v>1.5540981930790565E-2</v>
      </c>
      <c r="P410" s="52">
        <f>IFERROR(_xll.qlIndexFixing(Index1Y,$H410,TRUE,_xll.ohTrigger(RecalcTrigger,Trigger1Y)),NA())</f>
        <v>2.1296802780983923E-2</v>
      </c>
      <c r="Q410" s="52">
        <f>IFERROR(_xll.qlIndexFixing(ONIndex1Y,I410,TRUE,_xll.ohTrigger(RecalcTrigger,Trigger1Y)),NA())</f>
        <v>1.6631880269732946E-2</v>
      </c>
    </row>
    <row r="411" spans="2:17" x14ac:dyDescent="0.2">
      <c r="B411" s="46" t="s">
        <v>20</v>
      </c>
      <c r="D411" s="49">
        <f>_xll.qlCalendarAdvance(LocalCalendar,$D410,B411,"f",FALSE)</f>
        <v>42948</v>
      </c>
      <c r="E411" s="49">
        <f>_xll.qlInterestRateIndexValueDate(IndexON,D411)</f>
        <v>42948</v>
      </c>
      <c r="F411" s="52">
        <f>IFERROR(_xll.qlIndexFixing(IndexON,D411,TRUE,_xll.ohTrigger(RecalcTrigger,TriggerON)),NA())</f>
        <v>1.1583916412813977E-2</v>
      </c>
      <c r="H411" s="49">
        <f>_xll.qlCalendarAdvance(IborCalendar,$H410,B411,"f",FALSE)</f>
        <v>42947</v>
      </c>
      <c r="I411" s="49">
        <f>_xll.qlInterestRateIndexValueDate(Index1M,$H411)</f>
        <v>42949</v>
      </c>
      <c r="J411" s="52">
        <f>IFERROR(_xll.qlIndexFixing(Index1M,$H411,TRUE,_xll.ohTrigger(RecalcTrigger,Trigger1M)),NA())</f>
        <v>1.3080410877470042E-2</v>
      </c>
      <c r="K411" s="52">
        <f>IFERROR(_xll.qlIndexFixing(ONIndex1M,I411,TRUE,_xll.ohTrigger(RecalcTrigger,Trigger1M)),NA())</f>
        <v>1.284385200099436E-2</v>
      </c>
      <c r="L411" s="52">
        <f>IFERROR(_xll.qlIndexFixing(Index3M,H411,TRUE,_xll.ohTrigger(RecalcTrigger,Trigger3M)),NA())</f>
        <v>1.5078661140831515E-2</v>
      </c>
      <c r="M411" s="52">
        <f>IFERROR(_xll.qlIndexFixing(ONIndex3M,I411,TRUE,_xll.ohTrigger(RecalcTrigger,Trigger3M)),NA())</f>
        <v>1.4421293124797785E-2</v>
      </c>
      <c r="N411" s="52">
        <f>IFERROR(_xll.qlIndexFixing(Index6M,$H411,TRUE,_xll.ohTrigger(RecalcTrigger,Trigger6M)),NA())</f>
        <v>1.7070364772225129E-2</v>
      </c>
      <c r="O411" s="52">
        <f>IFERROR(_xll.qlIndexFixing(ONIndex6M,I411,TRUE,_xll.ohTrigger(RecalcTrigger,Trigger6M)),NA())</f>
        <v>1.5563350575886759E-2</v>
      </c>
      <c r="P411" s="52">
        <f>IFERROR(_xll.qlIndexFixing(Index1Y,$H411,TRUE,_xll.ohTrigger(RecalcTrigger,Trigger1Y)),NA())</f>
        <v>2.1307078265526729E-2</v>
      </c>
      <c r="Q411" s="52">
        <f>IFERROR(_xll.qlIndexFixing(ONIndex1Y,I411,TRUE,_xll.ohTrigger(RecalcTrigger,Trigger1Y)),NA())</f>
        <v>1.6672649487734503E-2</v>
      </c>
    </row>
    <row r="412" spans="2:17" x14ac:dyDescent="0.2">
      <c r="B412" s="46" t="s">
        <v>20</v>
      </c>
      <c r="D412" s="49">
        <f>_xll.qlCalendarAdvance(LocalCalendar,$D411,B412,"f",FALSE)</f>
        <v>42949</v>
      </c>
      <c r="E412" s="49">
        <f>_xll.qlInterestRateIndexValueDate(IndexON,D412)</f>
        <v>42949</v>
      </c>
      <c r="F412" s="52">
        <f>IFERROR(_xll.qlIndexFixing(IndexON,D412,TRUE,_xll.ohTrigger(RecalcTrigger,TriggerON)),NA())</f>
        <v>1.1597233774507387E-2</v>
      </c>
      <c r="H412" s="49">
        <f>_xll.qlCalendarAdvance(IborCalendar,$H411,B412,"f",FALSE)</f>
        <v>42948</v>
      </c>
      <c r="I412" s="49">
        <f>_xll.qlInterestRateIndexValueDate(Index1M,$H412)</f>
        <v>42950</v>
      </c>
      <c r="J412" s="52">
        <f>IFERROR(_xll.qlIndexFixing(Index1M,$H412,TRUE,_xll.ohTrigger(RecalcTrigger,Trigger1M)),NA())</f>
        <v>1.3087112414562216E-2</v>
      </c>
      <c r="K412" s="52">
        <f>IFERROR(_xll.qlIndexFixing(ONIndex1M,I412,TRUE,_xll.ohTrigger(RecalcTrigger,Trigger1M)),NA())</f>
        <v>1.285784135994561E-2</v>
      </c>
      <c r="L412" s="52">
        <f>IFERROR(_xll.qlIndexFixing(Index3M,H412,TRUE,_xll.ohTrigger(RecalcTrigger,Trigger3M)),NA())</f>
        <v>1.5092645861481718E-2</v>
      </c>
      <c r="M412" s="52">
        <f>IFERROR(_xll.qlIndexFixing(ONIndex3M,I412,TRUE,_xll.ohTrigger(RecalcTrigger,Trigger3M)),NA())</f>
        <v>1.4435167163995288E-2</v>
      </c>
      <c r="N412" s="52">
        <f>IFERROR(_xll.qlIndexFixing(Index6M,$H412,TRUE,_xll.ohTrigger(RecalcTrigger,Trigger6M)),NA())</f>
        <v>1.7093978359168299E-2</v>
      </c>
      <c r="O412" s="52">
        <f>IFERROR(_xll.qlIndexFixing(ONIndex6M,I412,TRUE,_xll.ohTrigger(RecalcTrigger,Trigger6M)),NA())</f>
        <v>1.5585609040238424E-2</v>
      </c>
      <c r="P412" s="52">
        <f>IFERROR(_xll.qlIndexFixing(Index1Y,$H412,TRUE,_xll.ohTrigger(RecalcTrigger,Trigger1Y)),NA())</f>
        <v>2.1317240209918664E-2</v>
      </c>
      <c r="Q412" s="52">
        <f>IFERROR(_xll.qlIndexFixing(ONIndex1Y,I412,TRUE,_xll.ohTrigger(RecalcTrigger,Trigger1Y)),NA())</f>
        <v>1.6714446478482969E-2</v>
      </c>
    </row>
    <row r="413" spans="2:17" x14ac:dyDescent="0.2">
      <c r="B413" s="46" t="s">
        <v>20</v>
      </c>
      <c r="D413" s="49">
        <f>_xll.qlCalendarAdvance(LocalCalendar,$D412,B413,"f",FALSE)</f>
        <v>42950</v>
      </c>
      <c r="E413" s="49">
        <f>_xll.qlInterestRateIndexValueDate(IndexON,D413)</f>
        <v>42950</v>
      </c>
      <c r="F413" s="52">
        <f>IFERROR(_xll.qlIndexFixing(IndexON,D413,TRUE,_xll.ohTrigger(RecalcTrigger,TriggerON)),NA())</f>
        <v>1.1610533818853241E-2</v>
      </c>
      <c r="H413" s="49">
        <f>_xll.qlCalendarAdvance(IborCalendar,$H412,B413,"f",FALSE)</f>
        <v>42949</v>
      </c>
      <c r="I413" s="49">
        <f>_xll.qlInterestRateIndexValueDate(Index1M,$H413)</f>
        <v>42951</v>
      </c>
      <c r="J413" s="52">
        <f>IFERROR(_xll.qlIndexFixing(Index1M,$H413,TRUE,_xll.ohTrigger(RecalcTrigger,Trigger1M)),NA())</f>
        <v>1.3093809473561924E-2</v>
      </c>
      <c r="K413" s="52">
        <f>IFERROR(_xll.qlIndexFixing(ONIndex1M,I413,TRUE,_xll.ohTrigger(RecalcTrigger,Trigger1M)),NA())</f>
        <v>1.2886241520755348E-2</v>
      </c>
      <c r="L413" s="52">
        <f>IFERROR(_xll.qlIndexFixing(Index3M,H413,TRUE,_xll.ohTrigger(RecalcTrigger,Trigger3M)),NA())</f>
        <v>1.5121405479797465E-2</v>
      </c>
      <c r="M413" s="52">
        <f>IFERROR(_xll.qlIndexFixing(ONIndex3M,I413,TRUE,_xll.ohTrigger(RecalcTrigger,Trigger3M)),NA())</f>
        <v>1.4463481258797373E-2</v>
      </c>
      <c r="N413" s="52">
        <f>IFERROR(_xll.qlIndexFixing(Index6M,$H413,TRUE,_xll.ohTrigger(RecalcTrigger,Trigger6M)),NA())</f>
        <v>1.7101391330173566E-2</v>
      </c>
      <c r="O413" s="52">
        <f>IFERROR(_xll.qlIndexFixing(ONIndex6M,I413,TRUE,_xll.ohTrigger(RecalcTrigger,Trigger6M)),NA())</f>
        <v>1.5630437290337085E-2</v>
      </c>
      <c r="P413" s="52">
        <f>IFERROR(_xll.qlIndexFixing(Index1Y,$H413,TRUE,_xll.ohTrigger(RecalcTrigger,Trigger1Y)),NA())</f>
        <v>2.1324107596823259E-2</v>
      </c>
      <c r="Q413" s="52">
        <f>IFERROR(_xll.qlIndexFixing(ONIndex1Y,I413,TRUE,_xll.ohTrigger(RecalcTrigger,Trigger1Y)),NA())</f>
        <v>1.6802250518095363E-2</v>
      </c>
    </row>
    <row r="414" spans="2:17" x14ac:dyDescent="0.2">
      <c r="B414" s="46" t="s">
        <v>20</v>
      </c>
      <c r="D414" s="49">
        <f>_xll.qlCalendarAdvance(LocalCalendar,$D413,B414,"f",FALSE)</f>
        <v>42951</v>
      </c>
      <c r="E414" s="49">
        <f>_xll.qlInterestRateIndexValueDate(IndexON,D414)</f>
        <v>42951</v>
      </c>
      <c r="F414" s="52">
        <f>IFERROR(_xll.qlIndexFixing(IndexON,D414,TRUE,_xll.ohTrigger(RecalcTrigger,TriggerON)),NA())</f>
        <v>1.1637452357664557E-2</v>
      </c>
      <c r="H414" s="49">
        <f>_xll.qlCalendarAdvance(IborCalendar,$H413,B414,"f",FALSE)</f>
        <v>42950</v>
      </c>
      <c r="I414" s="49">
        <f>_xll.qlInterestRateIndexValueDate(Index1M,$H414)</f>
        <v>42954</v>
      </c>
      <c r="J414" s="52">
        <f>IFERROR(_xll.qlIndexFixing(Index1M,$H414,TRUE,_xll.ohTrigger(RecalcTrigger,Trigger1M)),NA())</f>
        <v>1.3128069154014729E-2</v>
      </c>
      <c r="K414" s="52">
        <f>IFERROR(_xll.qlIndexFixing(ONIndex1M,I414,TRUE,_xll.ohTrigger(RecalcTrigger,Trigger1M)),NA())</f>
        <v>1.2913679414126022E-2</v>
      </c>
      <c r="L414" s="52">
        <f>IFERROR(_xll.qlIndexFixing(Index3M,H414,TRUE,_xll.ohTrigger(RecalcTrigger,Trigger3M)),NA())</f>
        <v>1.5148668468618525E-2</v>
      </c>
      <c r="M414" s="52">
        <f>IFERROR(_xll.qlIndexFixing(ONIndex3M,I414,TRUE,_xll.ohTrigger(RecalcTrigger,Trigger3M)),NA())</f>
        <v>1.449061821814368E-2</v>
      </c>
      <c r="N414" s="52">
        <f>IFERROR(_xll.qlIndexFixing(Index6M,$H414,TRUE,_xll.ohTrigger(RecalcTrigger,Trigger6M)),NA())</f>
        <v>1.7133958526011992E-2</v>
      </c>
      <c r="O414" s="52">
        <f>IFERROR(_xll.qlIndexFixing(ONIndex6M,I414,TRUE,_xll.ohTrigger(RecalcTrigger,Trigger6M)),NA())</f>
        <v>1.56735410890807E-2</v>
      </c>
      <c r="P414" s="52">
        <f>IFERROR(_xll.qlIndexFixing(Index1Y,$H414,TRUE,_xll.ohTrigger(RecalcTrigger,Trigger1Y)),NA())</f>
        <v>2.1356701187986302E-2</v>
      </c>
      <c r="Q414" s="52">
        <f>IFERROR(_xll.qlIndexFixing(ONIndex1Y,I414,TRUE,_xll.ohTrigger(RecalcTrigger,Trigger1Y)),NA())</f>
        <v>1.6891912175980295E-2</v>
      </c>
    </row>
    <row r="415" spans="2:17" x14ac:dyDescent="0.2">
      <c r="B415" s="46" t="s">
        <v>20</v>
      </c>
      <c r="D415" s="49">
        <f>_xll.qlCalendarAdvance(LocalCalendar,$D414,B415,"f",FALSE)</f>
        <v>42954</v>
      </c>
      <c r="E415" s="49">
        <f>_xll.qlInterestRateIndexValueDate(IndexON,D415)</f>
        <v>42954</v>
      </c>
      <c r="F415" s="52">
        <f>IFERROR(_xll.qlIndexFixing(IndexON,D415,TRUE,_xll.ohTrigger(RecalcTrigger,TriggerON)),NA())</f>
        <v>1.166356082212161E-2</v>
      </c>
      <c r="H415" s="49">
        <f>_xll.qlCalendarAdvance(IborCalendar,$H414,B415,"f",FALSE)</f>
        <v>42951</v>
      </c>
      <c r="I415" s="49">
        <f>_xll.qlInterestRateIndexValueDate(Index1M,$H415)</f>
        <v>42955</v>
      </c>
      <c r="J415" s="52">
        <f>IFERROR(_xll.qlIndexFixing(Index1M,$H415,TRUE,_xll.ohTrigger(RecalcTrigger,Trigger1M)),NA())</f>
        <v>1.3141834800616689E-2</v>
      </c>
      <c r="K415" s="52">
        <f>IFERROR(_xll.qlIndexFixing(ONIndex1M,I415,TRUE,_xll.ohTrigger(RecalcTrigger,Trigger1M)),NA())</f>
        <v>1.2927609082344915E-2</v>
      </c>
      <c r="L415" s="52">
        <f>IFERROR(_xll.qlIndexFixing(Index3M,H415,TRUE,_xll.ohTrigger(RecalcTrigger,Trigger3M)),NA())</f>
        <v>1.5162696512300846E-2</v>
      </c>
      <c r="M415" s="52">
        <f>IFERROR(_xll.qlIndexFixing(ONIndex3M,I415,TRUE,_xll.ohTrigger(RecalcTrigger,Trigger3M)),NA())</f>
        <v>1.4504469705940437E-2</v>
      </c>
      <c r="N415" s="52">
        <f>IFERROR(_xll.qlIndexFixing(Index6M,$H415,TRUE,_xll.ohTrigger(RecalcTrigger,Trigger6M)),NA())</f>
        <v>1.7146433044909846E-2</v>
      </c>
      <c r="O415" s="52">
        <f>IFERROR(_xll.qlIndexFixing(ONIndex6M,I415,TRUE,_xll.ohTrigger(RecalcTrigger,Trigger6M)),NA())</f>
        <v>1.5695248649070237E-2</v>
      </c>
      <c r="P415" s="52">
        <f>IFERROR(_xll.qlIndexFixing(Index1Y,$H415,TRUE,_xll.ohTrigger(RecalcTrigger,Trigger1Y)),NA())</f>
        <v>2.1366256882611356E-2</v>
      </c>
      <c r="Q415" s="52">
        <f>IFERROR(_xll.qlIndexFixing(ONIndex1Y,I415,TRUE,_xll.ohTrigger(RecalcTrigger,Trigger1Y)),NA())</f>
        <v>1.6938848035978893E-2</v>
      </c>
    </row>
    <row r="416" spans="2:17" x14ac:dyDescent="0.2">
      <c r="B416" s="46" t="s">
        <v>20</v>
      </c>
      <c r="D416" s="49">
        <f>_xll.qlCalendarAdvance(LocalCalendar,$D415,B416,"f",FALSE)</f>
        <v>42955</v>
      </c>
      <c r="E416" s="49">
        <f>_xll.qlInterestRateIndexValueDate(IndexON,D416)</f>
        <v>42955</v>
      </c>
      <c r="F416" s="52">
        <f>IFERROR(_xll.qlIndexFixing(IndexON,D416,TRUE,_xll.ohTrigger(RecalcTrigger,TriggerON)),NA())</f>
        <v>1.1676774279489877E-2</v>
      </c>
      <c r="H416" s="49">
        <f>_xll.qlCalendarAdvance(IborCalendar,$H415,B416,"f",FALSE)</f>
        <v>42954</v>
      </c>
      <c r="I416" s="49">
        <f>_xll.qlInterestRateIndexValueDate(Index1M,$H416)</f>
        <v>42956</v>
      </c>
      <c r="J416" s="52">
        <f>IFERROR(_xll.qlIndexFixing(Index1M,$H416,TRUE,_xll.ohTrigger(RecalcTrigger,Trigger1M)),NA())</f>
        <v>1.31697481229716E-2</v>
      </c>
      <c r="K416" s="52">
        <f>IFERROR(_xll.qlIndexFixing(ONIndex1M,I416,TRUE,_xll.ohTrigger(RecalcTrigger,Trigger1M)),NA())</f>
        <v>1.2941526812353388E-2</v>
      </c>
      <c r="L416" s="52">
        <f>IFERROR(_xll.qlIndexFixing(Index3M,H416,TRUE,_xll.ohTrigger(RecalcTrigger,Trigger3M)),NA())</f>
        <v>1.5176734097064134E-2</v>
      </c>
      <c r="M416" s="52">
        <f>IFERROR(_xll.qlIndexFixing(ONIndex3M,I416,TRUE,_xll.ohTrigger(RecalcTrigger,Trigger3M)),NA())</f>
        <v>1.451831668342507E-2</v>
      </c>
      <c r="N416" s="52">
        <f>IFERROR(_xll.qlIndexFixing(Index6M,$H416,TRUE,_xll.ohTrigger(RecalcTrigger,Trigger6M)),NA())</f>
        <v>1.7158827632089497E-2</v>
      </c>
      <c r="O416" s="52">
        <f>IFERROR(_xll.qlIndexFixing(ONIndex6M,I416,TRUE,_xll.ohTrigger(RecalcTrigger,Trigger6M)),NA())</f>
        <v>1.571684602823531E-2</v>
      </c>
      <c r="P416" s="52">
        <f>IFERROR(_xll.qlIndexFixing(Index1Y,$H416,TRUE,_xll.ohTrigger(RecalcTrigger,Trigger1Y)),NA())</f>
        <v>2.137568361708295E-2</v>
      </c>
      <c r="Q416" s="52">
        <f>IFERROR(_xll.qlIndexFixing(ONIndex1Y,I416,TRUE,_xll.ohTrigger(RecalcTrigger,Trigger1Y)),NA())</f>
        <v>1.6986811670882673E-2</v>
      </c>
    </row>
    <row r="417" spans="2:17" x14ac:dyDescent="0.2">
      <c r="B417" s="46" t="s">
        <v>20</v>
      </c>
      <c r="D417" s="49">
        <f>_xll.qlCalendarAdvance(LocalCalendar,$D416,B417,"f",FALSE)</f>
        <v>42956</v>
      </c>
      <c r="E417" s="49">
        <f>_xll.qlInterestRateIndexValueDate(IndexON,D417)</f>
        <v>42956</v>
      </c>
      <c r="F417" s="52">
        <f>IFERROR(_xll.qlIndexFixing(IndexON,D417,TRUE,_xll.ohTrigger(RecalcTrigger,TriggerON)),NA())</f>
        <v>1.1689970419510587E-2</v>
      </c>
      <c r="H417" s="49">
        <f>_xll.qlCalendarAdvance(IborCalendar,$H416,B417,"f",FALSE)</f>
        <v>42955</v>
      </c>
      <c r="I417" s="49">
        <f>_xll.qlInterestRateIndexValueDate(Index1M,$H417)</f>
        <v>42957</v>
      </c>
      <c r="J417" s="52">
        <f>IFERROR(_xll.qlIndexFixing(Index1M,$H417,TRUE,_xll.ohTrigger(RecalcTrigger,Trigger1M)),NA())</f>
        <v>1.3176406364441284E-2</v>
      </c>
      <c r="K417" s="52">
        <f>IFERROR(_xll.qlIndexFixing(ONIndex1M,I417,TRUE,_xll.ohTrigger(RecalcTrigger,Trigger1M)),NA())</f>
        <v>1.2955432604231376E-2</v>
      </c>
      <c r="L417" s="52">
        <f>IFERROR(_xll.qlIndexFixing(Index3M,H417,TRUE,_xll.ohTrigger(RecalcTrigger,Trigger3M)),NA())</f>
        <v>1.5213098080183696E-2</v>
      </c>
      <c r="M417" s="52">
        <f>IFERROR(_xll.qlIndexFixing(ONIndex3M,I417,TRUE,_xll.ohTrigger(RecalcTrigger,Trigger3M)),NA())</f>
        <v>1.4532159150757451E-2</v>
      </c>
      <c r="N417" s="52">
        <f>IFERROR(_xll.qlIndexFixing(Index6M,$H417,TRUE,_xll.ohTrigger(RecalcTrigger,Trigger6M)),NA())</f>
        <v>1.7181476277522888E-2</v>
      </c>
      <c r="O417" s="52">
        <f>IFERROR(_xll.qlIndexFixing(ONIndex6M,I417,TRUE,_xll.ohTrigger(RecalcTrigger,Trigger6M)),NA())</f>
        <v>1.573833322633611E-2</v>
      </c>
      <c r="P417" s="52">
        <f>IFERROR(_xll.qlIndexFixing(Index1Y,$H417,TRUE,_xll.ohTrigger(RecalcTrigger,Trigger1Y)),NA())</f>
        <v>2.1384978821217454E-2</v>
      </c>
      <c r="Q417" s="52">
        <f>IFERROR(_xll.qlIndexFixing(ONIndex1Y,I417,TRUE,_xll.ohTrigger(RecalcTrigger,Trigger1Y)),NA())</f>
        <v>1.7035803081251188E-2</v>
      </c>
    </row>
    <row r="418" spans="2:17" x14ac:dyDescent="0.2">
      <c r="B418" s="46" t="s">
        <v>20</v>
      </c>
      <c r="D418" s="49">
        <f>_xll.qlCalendarAdvance(LocalCalendar,$D417,B418,"f",FALSE)</f>
        <v>42957</v>
      </c>
      <c r="E418" s="49">
        <f>_xll.qlInterestRateIndexValueDate(IndexON,D418)</f>
        <v>42957</v>
      </c>
      <c r="F418" s="52">
        <f>IFERROR(_xll.qlIndexFixing(IndexON,D418,TRUE,_xll.ohTrigger(RecalcTrigger,TriggerON)),NA())</f>
        <v>1.1703149242023869E-2</v>
      </c>
      <c r="H418" s="49">
        <f>_xll.qlCalendarAdvance(IborCalendar,$H417,B418,"f",FALSE)</f>
        <v>42956</v>
      </c>
      <c r="I418" s="49">
        <f>_xll.qlInterestRateIndexValueDate(Index1M,$H418)</f>
        <v>42958</v>
      </c>
      <c r="J418" s="52">
        <f>IFERROR(_xll.qlIndexFixing(Index1M,$H418,TRUE,_xll.ohTrigger(RecalcTrigger,Trigger1M)),NA())</f>
        <v>1.3183060127345807E-2</v>
      </c>
      <c r="K418" s="52">
        <f>IFERROR(_xll.qlIndexFixing(ONIndex1M,I418,TRUE,_xll.ohTrigger(RecalcTrigger,Trigger1M)),NA())</f>
        <v>1.2983672631827758E-2</v>
      </c>
      <c r="L418" s="52">
        <f>IFERROR(_xll.qlIndexFixing(Index3M,H418,TRUE,_xll.ohTrigger(RecalcTrigger,Trigger3M)),NA())</f>
        <v>1.5219727734942736E-2</v>
      </c>
      <c r="M418" s="52">
        <f>IFERROR(_xll.qlIndexFixing(ONIndex3M,I418,TRUE,_xll.ohTrigger(RecalcTrigger,Trigger3M)),NA())</f>
        <v>1.4560417916005264E-2</v>
      </c>
      <c r="N418" s="52">
        <f>IFERROR(_xll.qlIndexFixing(Index6M,$H418,TRUE,_xll.ohTrigger(RecalcTrigger,Trigger6M)),NA())</f>
        <v>1.7188525609817682E-2</v>
      </c>
      <c r="O418" s="52">
        <f>IFERROR(_xll.qlIndexFixing(ONIndex6M,I418,TRUE,_xll.ohTrigger(RecalcTrigger,Trigger6M)),NA())</f>
        <v>1.5781632134928003E-2</v>
      </c>
      <c r="P418" s="52">
        <f>IFERROR(_xll.qlIndexFixing(Index1Y,$H418,TRUE,_xll.ohTrigger(RecalcTrigger,Trigger1Y)),NA())</f>
        <v>2.1390639137183268E-2</v>
      </c>
      <c r="Q418" s="52">
        <f>IFERROR(_xll.qlIndexFixing(ONIndex1Y,I418,TRUE,_xll.ohTrigger(RecalcTrigger,Trigger1Y)),NA())</f>
        <v>1.713802762171035E-2</v>
      </c>
    </row>
    <row r="419" spans="2:17" x14ac:dyDescent="0.2">
      <c r="B419" s="46" t="s">
        <v>20</v>
      </c>
      <c r="D419" s="49">
        <f>_xll.qlCalendarAdvance(LocalCalendar,$D418,B419,"f",FALSE)</f>
        <v>42958</v>
      </c>
      <c r="E419" s="49">
        <f>_xll.qlInterestRateIndexValueDate(IndexON,D419)</f>
        <v>42958</v>
      </c>
      <c r="F419" s="52">
        <f>IFERROR(_xll.qlIndexFixing(IndexON,D419,TRUE,_xll.ohTrigger(RecalcTrigger,TriggerON)),NA())</f>
        <v>1.1729831333093799E-2</v>
      </c>
      <c r="H419" s="49">
        <f>_xll.qlCalendarAdvance(IborCalendar,$H418,B419,"f",FALSE)</f>
        <v>42957</v>
      </c>
      <c r="I419" s="49">
        <f>_xll.qlInterestRateIndexValueDate(Index1M,$H419)</f>
        <v>42961</v>
      </c>
      <c r="J419" s="52">
        <f>IFERROR(_xll.qlIndexFixing(Index1M,$H419,TRUE,_xll.ohTrigger(RecalcTrigger,Trigger1M)),NA())</f>
        <v>1.3224178033555994E-2</v>
      </c>
      <c r="K419" s="52">
        <f>IFERROR(_xll.qlIndexFixing(ONIndex1M,I419,TRUE,_xll.ohTrigger(RecalcTrigger,Trigger1M)),NA())</f>
        <v>1.301093639019868E-2</v>
      </c>
      <c r="L419" s="52">
        <f>IFERROR(_xll.qlIndexFixing(Index3M,H419,TRUE,_xll.ohTrigger(RecalcTrigger,Trigger3M)),NA())</f>
        <v>1.5247075363104715E-2</v>
      </c>
      <c r="M419" s="52">
        <f>IFERROR(_xll.qlIndexFixing(ONIndex3M,I419,TRUE,_xll.ohTrigger(RecalcTrigger,Trigger3M)),NA())</f>
        <v>1.4587483916965738E-2</v>
      </c>
      <c r="N419" s="52">
        <f>IFERROR(_xll.qlIndexFixing(Index6M,$H419,TRUE,_xll.ohTrigger(RecalcTrigger,Trigger6M)),NA())</f>
        <v>1.7219623778438477E-2</v>
      </c>
      <c r="O419" s="52">
        <f>IFERROR(_xll.qlIndexFixing(ONIndex6M,I419,TRUE,_xll.ohTrigger(RecalcTrigger,Trigger6M)),NA())</f>
        <v>1.5823180209215693E-2</v>
      </c>
      <c r="P419" s="52">
        <f>IFERROR(_xll.qlIndexFixing(Index1Y,$H419,TRUE,_xll.ohTrigger(RecalcTrigger,Trigger1Y)),NA())</f>
        <v>2.1420792929233781E-2</v>
      </c>
      <c r="Q419" s="52">
        <f>IFERROR(_xll.qlIndexFixing(ONIndex1Y,I419,TRUE,_xll.ohTrigger(RecalcTrigger,Trigger1Y)),NA())</f>
        <v>1.7242046485606011E-2</v>
      </c>
    </row>
    <row r="420" spans="2:17" x14ac:dyDescent="0.2">
      <c r="B420" s="46" t="s">
        <v>20</v>
      </c>
      <c r="D420" s="49">
        <f>_xll.qlCalendarAdvance(LocalCalendar,$D419,B420,"f",FALSE)</f>
        <v>42961</v>
      </c>
      <c r="E420" s="49">
        <f>_xll.qlInterestRateIndexValueDate(IndexON,D420)</f>
        <v>42961</v>
      </c>
      <c r="F420" s="52">
        <f>IFERROR(_xll.qlIndexFixing(IndexON,D420,TRUE,_xll.ohTrigger(RecalcTrigger,TriggerON)),NA())</f>
        <v>1.1755691358201759E-2</v>
      </c>
      <c r="H420" s="49">
        <f>_xll.qlCalendarAdvance(IborCalendar,$H419,B420,"f",FALSE)</f>
        <v>42958</v>
      </c>
      <c r="I420" s="49">
        <f>_xll.qlInterestRateIndexValueDate(Index1M,$H420)</f>
        <v>42962</v>
      </c>
      <c r="J420" s="52">
        <f>IFERROR(_xll.qlIndexFixing(Index1M,$H420,TRUE,_xll.ohTrigger(RecalcTrigger,Trigger1M)),NA())</f>
        <v>1.3237860130871753E-2</v>
      </c>
      <c r="K420" s="52">
        <f>IFERROR(_xll.qlIndexFixing(ONIndex1M,I420,TRUE,_xll.ohTrigger(RecalcTrigger,Trigger1M)),NA())</f>
        <v>1.3024782491344311E-2</v>
      </c>
      <c r="L420" s="52">
        <f>IFERROR(_xll.qlIndexFixing(Index3M,H420,TRUE,_xll.ohTrigger(RecalcTrigger,Trigger3M)),NA())</f>
        <v>1.5261176330022313E-2</v>
      </c>
      <c r="M420" s="52">
        <f>IFERROR(_xll.qlIndexFixing(ONIndex3M,I420,TRUE,_xll.ohTrigger(RecalcTrigger,Trigger3M)),NA())</f>
        <v>1.46013038327375E-2</v>
      </c>
      <c r="N420" s="52">
        <f>IFERROR(_xll.qlIndexFixing(Index6M,$H420,TRUE,_xll.ohTrigger(RecalcTrigger,Trigger6M)),NA())</f>
        <v>1.7231552087395574E-2</v>
      </c>
      <c r="O420" s="52">
        <f>IFERROR(_xll.qlIndexFixing(ONIndex6M,I420,TRUE,_xll.ohTrigger(RecalcTrigger,Trigger6M)),NA())</f>
        <v>1.5844116502394812E-2</v>
      </c>
      <c r="P420" s="52">
        <f>IFERROR(_xll.qlIndexFixing(Index1Y,$H420,TRUE,_xll.ohTrigger(RecalcTrigger,Trigger1Y)),NA())</f>
        <v>2.1429391927503164E-2</v>
      </c>
      <c r="Q420" s="52">
        <f>IFERROR(_xll.qlIndexFixing(ONIndex1Y,I420,TRUE,_xll.ohTrigger(RecalcTrigger,Trigger1Y)),NA())</f>
        <v>1.7296176779613148E-2</v>
      </c>
    </row>
    <row r="421" spans="2:17" x14ac:dyDescent="0.2">
      <c r="B421" s="46" t="s">
        <v>20</v>
      </c>
      <c r="D421" s="49">
        <f>_xll.qlCalendarAdvance(LocalCalendar,$D420,B421,"f",FALSE)</f>
        <v>42962</v>
      </c>
      <c r="E421" s="49">
        <f>_xll.qlInterestRateIndexValueDate(IndexON,D421)</f>
        <v>42962</v>
      </c>
      <c r="F421" s="52">
        <f>IFERROR(_xll.qlIndexFixing(IndexON,D421,TRUE,_xll.ohTrigger(RecalcTrigger,TriggerON)),NA())</f>
        <v>1.1768783593817389E-2</v>
      </c>
      <c r="H421" s="49">
        <f>_xll.qlCalendarAdvance(IborCalendar,$H420,B421,"f",FALSE)</f>
        <v>42961</v>
      </c>
      <c r="I421" s="49">
        <f>_xll.qlInterestRateIndexValueDate(Index1M,$H421)</f>
        <v>42963</v>
      </c>
      <c r="J421" s="52">
        <f>IFERROR(_xll.qlIndexFixing(Index1M,$H421,TRUE,_xll.ohTrigger(RecalcTrigger,Trigger1M)),NA())</f>
        <v>1.326561338825401E-2</v>
      </c>
      <c r="K421" s="52">
        <f>IFERROR(_xll.qlIndexFixing(ONIndex1M,I421,TRUE,_xll.ohTrigger(RecalcTrigger,Trigger1M)),NA())</f>
        <v>1.3038616654279522E-2</v>
      </c>
      <c r="L421" s="52">
        <f>IFERROR(_xll.qlIndexFixing(Index3M,H421,TRUE,_xll.ohTrigger(RecalcTrigger,Trigger3M)),NA())</f>
        <v>1.5275288883283967E-2</v>
      </c>
      <c r="M421" s="52">
        <f>IFERROR(_xll.qlIndexFixing(ONIndex3M,I421,TRUE,_xll.ohTrigger(RecalcTrigger,Trigger3M)),NA())</f>
        <v>1.4615119238277074E-2</v>
      </c>
      <c r="N421" s="52">
        <f>IFERROR(_xll.qlIndexFixing(Index6M,$H421,TRUE,_xll.ohTrigger(RecalcTrigger,Trigger6M)),NA())</f>
        <v>1.7243404902227373E-2</v>
      </c>
      <c r="O421" s="52">
        <f>IFERROR(_xll.qlIndexFixing(ONIndex6M,I421,TRUE,_xll.ohTrigger(RecalcTrigger,Trigger6M)),NA())</f>
        <v>1.5864942614509658E-2</v>
      </c>
      <c r="P421" s="52">
        <f>IFERROR(_xll.qlIndexFixing(Index1Y,$H421,TRUE,_xll.ohTrigger(RecalcTrigger,Trigger1Y)),NA())</f>
        <v>2.1437843973530171E-2</v>
      </c>
      <c r="Q421" s="52">
        <f>IFERROR(_xll.qlIndexFixing(ONIndex1Y,I421,TRUE,_xll.ohTrigger(RecalcTrigger,Trigger1Y)),NA())</f>
        <v>1.7351334851642974E-2</v>
      </c>
    </row>
    <row r="422" spans="2:17" x14ac:dyDescent="0.2">
      <c r="B422" s="46" t="s">
        <v>20</v>
      </c>
      <c r="D422" s="49">
        <f>_xll.qlCalendarAdvance(LocalCalendar,$D421,B422,"f",FALSE)</f>
        <v>42963</v>
      </c>
      <c r="E422" s="49">
        <f>_xll.qlInterestRateIndexValueDate(IndexON,D422)</f>
        <v>42963</v>
      </c>
      <c r="F422" s="52">
        <f>IFERROR(_xll.qlIndexFixing(IndexON,D422,TRUE,_xll.ohTrigger(RecalcTrigger,TriggerON)),NA())</f>
        <v>1.1781858511925591E-2</v>
      </c>
      <c r="H422" s="49">
        <f>_xll.qlCalendarAdvance(IborCalendar,$H421,B422,"f",FALSE)</f>
        <v>42962</v>
      </c>
      <c r="I422" s="49">
        <f>_xll.qlInterestRateIndexValueDate(Index1M,$H422)</f>
        <v>42964</v>
      </c>
      <c r="J422" s="52">
        <f>IFERROR(_xll.qlIndexFixing(Index1M,$H422,TRUE,_xll.ohTrigger(RecalcTrigger,Trigger1M)),NA())</f>
        <v>1.3272226337659732E-2</v>
      </c>
      <c r="K422" s="52">
        <f>IFERROR(_xll.qlIndexFixing(ONIndex1M,I422,TRUE,_xll.ohTrigger(RecalcTrigger,Trigger1M)),NA())</f>
        <v>1.3052438879004313E-2</v>
      </c>
      <c r="L422" s="52">
        <f>IFERROR(_xll.qlIndexFixing(Index3M,H422,TRUE,_xll.ohTrigger(RecalcTrigger,Trigger3M)),NA())</f>
        <v>1.528941331508725E-2</v>
      </c>
      <c r="M422" s="52">
        <f>IFERROR(_xll.qlIndexFixing(ONIndex3M,I422,TRUE,_xll.ohTrigger(RecalcTrigger,Trigger3M)),NA())</f>
        <v>1.4628930133584461E-2</v>
      </c>
      <c r="N422" s="52">
        <f>IFERROR(_xll.qlIndexFixing(Index6M,$H422,TRUE,_xll.ohTrigger(RecalcTrigger,Trigger6M)),NA())</f>
        <v>1.7270139597550128E-2</v>
      </c>
      <c r="O422" s="52">
        <f>IFERROR(_xll.qlIndexFixing(ONIndex6M,I422,TRUE,_xll.ohTrigger(RecalcTrigger,Trigger6M)),NA())</f>
        <v>1.5885658545560233E-2</v>
      </c>
      <c r="P422" s="52">
        <f>IFERROR(_xll.qlIndexFixing(Index1Y,$H422,TRUE,_xll.ohTrigger(RecalcTrigger,Trigger1Y)),NA())</f>
        <v>2.1446146496896409E-2</v>
      </c>
      <c r="Q422" s="52">
        <f>IFERROR(_xll.qlIndexFixing(ONIndex1Y,I422,TRUE,_xll.ohTrigger(RecalcTrigger,Trigger1Y)),NA())</f>
        <v>1.7407520702255042E-2</v>
      </c>
    </row>
    <row r="423" spans="2:17" x14ac:dyDescent="0.2">
      <c r="B423" s="46" t="s">
        <v>20</v>
      </c>
      <c r="D423" s="49">
        <f>_xll.qlCalendarAdvance(LocalCalendar,$D422,B423,"f",FALSE)</f>
        <v>42964</v>
      </c>
      <c r="E423" s="49">
        <f>_xll.qlInterestRateIndexValueDate(IndexON,D423)</f>
        <v>42964</v>
      </c>
      <c r="F423" s="52">
        <f>IFERROR(_xll.qlIndexFixing(IndexON,D423,TRUE,_xll.ohTrigger(RecalcTrigger,TriggerON)),NA())</f>
        <v>1.1794916112686238E-2</v>
      </c>
      <c r="H423" s="49">
        <f>_xll.qlCalendarAdvance(IborCalendar,$H422,B423,"f",FALSE)</f>
        <v>42963</v>
      </c>
      <c r="I423" s="49">
        <f>_xll.qlInterestRateIndexValueDate(Index1M,$H423)</f>
        <v>42965</v>
      </c>
      <c r="J423" s="52">
        <f>IFERROR(_xll.qlIndexFixing(Index1M,$H423,TRUE,_xll.ohTrigger(RecalcTrigger,Trigger1M)),NA())</f>
        <v>1.3278834807957895E-2</v>
      </c>
      <c r="K423" s="52">
        <f>IFERROR(_xll.qlIndexFixing(ONIndex1M,I423,TRUE,_xll.ohTrigger(RecalcTrigger,Trigger1M)),NA())</f>
        <v>1.3080518783459283E-2</v>
      </c>
      <c r="L423" s="52">
        <f>IFERROR(_xll.qlIndexFixing(Index3M,H423,TRUE,_xll.ohTrigger(RecalcTrigger,Trigger3M)),NA())</f>
        <v>1.5318573043255592E-2</v>
      </c>
      <c r="M423" s="52">
        <f>IFERROR(_xll.qlIndexFixing(ONIndex3M,I423,TRUE,_xll.ohTrigger(RecalcTrigger,Trigger3M)),NA())</f>
        <v>1.4657133603517281E-2</v>
      </c>
      <c r="N423" s="52">
        <f>IFERROR(_xll.qlIndexFixing(Index6M,$H423,TRUE,_xll.ohTrigger(RecalcTrigger,Trigger6M)),NA())</f>
        <v>1.727682067274916E-2</v>
      </c>
      <c r="O423" s="52">
        <f>IFERROR(_xll.qlIndexFixing(ONIndex6M,I423,TRUE,_xll.ohTrigger(RecalcTrigger,Trigger6M)),NA())</f>
        <v>1.59274277598076E-2</v>
      </c>
      <c r="P423" s="52">
        <f>IFERROR(_xll.qlIndexFixing(Index1Y,$H423,TRUE,_xll.ohTrigger(RecalcTrigger,Trigger1Y)),NA())</f>
        <v>2.1450539782865038E-2</v>
      </c>
      <c r="Q423" s="52">
        <f>IFERROR(_xll.qlIndexFixing(ONIndex1Y,I423,TRUE,_xll.ohTrigger(RecalcTrigger,Trigger1Y)),NA())</f>
        <v>1.7524171308016534E-2</v>
      </c>
    </row>
    <row r="424" spans="2:17" x14ac:dyDescent="0.2">
      <c r="B424" s="46" t="s">
        <v>20</v>
      </c>
      <c r="D424" s="49">
        <f>_xll.qlCalendarAdvance(LocalCalendar,$D423,B424,"f",FALSE)</f>
        <v>42965</v>
      </c>
      <c r="E424" s="49">
        <f>_xll.qlInterestRateIndexValueDate(IndexON,D424)</f>
        <v>42965</v>
      </c>
      <c r="F424" s="52">
        <f>IFERROR(_xll.qlIndexFixing(IndexON,D424,TRUE,_xll.ohTrigger(RecalcTrigger,TriggerON)),NA())</f>
        <v>1.1821361747434977E-2</v>
      </c>
      <c r="H424" s="49">
        <f>_xll.qlCalendarAdvance(IborCalendar,$H423,B424,"f",FALSE)</f>
        <v>42964</v>
      </c>
      <c r="I424" s="49">
        <f>_xll.qlInterestRateIndexValueDate(Index1M,$H424)</f>
        <v>42968</v>
      </c>
      <c r="J424" s="52">
        <f>IFERROR(_xll.qlIndexFixing(Index1M,$H424,TRUE,_xll.ohTrigger(RecalcTrigger,Trigger1M)),NA())</f>
        <v>1.3319702061874323E-2</v>
      </c>
      <c r="K424" s="52">
        <f>IFERROR(_xll.qlIndexFixing(ONIndex1M,I424,TRUE,_xll.ohTrigger(RecalcTrigger,Trigger1M)),NA())</f>
        <v>1.31076083965187E-2</v>
      </c>
      <c r="L424" s="52">
        <f>IFERROR(_xll.qlIndexFixing(Index3M,H424,TRUE,_xll.ohTrigger(RecalcTrigger,Trigger3M)),NA())</f>
        <v>1.5346035671827083E-2</v>
      </c>
      <c r="M424" s="52">
        <f>IFERROR(_xll.qlIndexFixing(ONIndex3M,I424,TRUE,_xll.ohTrigger(RecalcTrigger,Trigger3M)),NA())</f>
        <v>1.4684128611852643E-2</v>
      </c>
      <c r="N424" s="52">
        <f>IFERROR(_xll.qlIndexFixing(Index6M,$H424,TRUE,_xll.ohTrigger(RecalcTrigger,Trigger6M)),NA())</f>
        <v>1.7301558756747104E-2</v>
      </c>
      <c r="O424" s="52">
        <f>IFERROR(_xll.qlIndexFixing(ONIndex6M,I424,TRUE,_xll.ohTrigger(RecalcTrigger,Trigger6M)),NA())</f>
        <v>1.5967420458480319E-2</v>
      </c>
      <c r="P424" s="52">
        <f>IFERROR(_xll.qlIndexFixing(Index1Y,$H424,TRUE,_xll.ohTrigger(RecalcTrigger,Trigger1Y)),NA())</f>
        <v>2.1477809954824775E-2</v>
      </c>
      <c r="Q424" s="52">
        <f>IFERROR(_xll.qlIndexFixing(ONIndex1Y,I424,TRUE,_xll.ohTrigger(RecalcTrigger,Trigger1Y)),NA())</f>
        <v>1.7642541899878239E-2</v>
      </c>
    </row>
    <row r="425" spans="2:17" x14ac:dyDescent="0.2">
      <c r="B425" s="46" t="s">
        <v>20</v>
      </c>
      <c r="D425" s="49">
        <f>_xll.qlCalendarAdvance(LocalCalendar,$D424,B425,"f",FALSE)</f>
        <v>42968</v>
      </c>
      <c r="E425" s="49">
        <f>_xll.qlInterestRateIndexValueDate(IndexON,D425)</f>
        <v>42968</v>
      </c>
      <c r="F425" s="52">
        <f>IFERROR(_xll.qlIndexFixing(IndexON,D425,TRUE,_xll.ohTrigger(RecalcTrigger,TriggerON)),NA())</f>
        <v>1.1846973341453904E-2</v>
      </c>
      <c r="H425" s="49">
        <f>_xll.qlCalendarAdvance(IborCalendar,$H424,B425,"f",FALSE)</f>
        <v>42965</v>
      </c>
      <c r="I425" s="49">
        <f>_xll.qlInterestRateIndexValueDate(Index1M,$H425)</f>
        <v>42969</v>
      </c>
      <c r="J425" s="52">
        <f>IFERROR(_xll.qlIndexFixing(Index1M,$H425,TRUE,_xll.ohTrigger(RecalcTrigger,Trigger1M)),NA())</f>
        <v>1.3333300607835861E-2</v>
      </c>
      <c r="K425" s="52">
        <f>IFERROR(_xll.qlIndexFixing(ONIndex1M,I425,TRUE,_xll.ohTrigger(RecalcTrigger,Trigger1M)),NA())</f>
        <v>1.3121370930431198E-2</v>
      </c>
      <c r="L425" s="52">
        <f>IFERROR(_xll.qlIndexFixing(Index3M,H425,TRUE,_xll.ohTrigger(RecalcTrigger,Trigger3M)),NA())</f>
        <v>1.5360223879456725E-2</v>
      </c>
      <c r="M425" s="52">
        <f>IFERROR(_xll.qlIndexFixing(ONIndex3M,I425,TRUE,_xll.ohTrigger(RecalcTrigger,Trigger3M)),NA())</f>
        <v>1.469791695559941E-2</v>
      </c>
      <c r="N425" s="52">
        <f>IFERROR(_xll.qlIndexFixing(Index6M,$H425,TRUE,_xll.ohTrigger(RecalcTrigger,Trigger6M)),NA())</f>
        <v>1.7312971922493942E-2</v>
      </c>
      <c r="O425" s="52">
        <f>IFERROR(_xll.qlIndexFixing(ONIndex6M,I425,TRUE,_xll.ohTrigger(RecalcTrigger,Trigger6M)),NA())</f>
        <v>1.5987585483969724E-2</v>
      </c>
      <c r="P425" s="52">
        <f>IFERROR(_xll.qlIndexFixing(Index1Y,$H425,TRUE,_xll.ohTrigger(RecalcTrigger,Trigger1Y)),NA())</f>
        <v>2.148532630810001E-2</v>
      </c>
      <c r="Q425" s="52">
        <f>IFERROR(_xll.qlIndexFixing(ONIndex1Y,I425,TRUE,_xll.ohTrigger(RecalcTrigger,Trigger1Y)),NA())</f>
        <v>1.7703866650675693E-2</v>
      </c>
    </row>
    <row r="426" spans="2:17" x14ac:dyDescent="0.2">
      <c r="B426" s="46" t="s">
        <v>20</v>
      </c>
      <c r="D426" s="49">
        <f>_xll.qlCalendarAdvance(LocalCalendar,$D425,B426,"f",FALSE)</f>
        <v>42969</v>
      </c>
      <c r="E426" s="49">
        <f>_xll.qlInterestRateIndexValueDate(IndexON,D426)</f>
        <v>42969</v>
      </c>
      <c r="F426" s="52">
        <f>IFERROR(_xll.qlIndexFixing(IndexON,D426,TRUE,_xll.ohTrigger(RecalcTrigger,TriggerON)),NA())</f>
        <v>1.185994435507709E-2</v>
      </c>
      <c r="H426" s="49">
        <f>_xll.qlCalendarAdvance(IborCalendar,$H425,B426,"f",FALSE)</f>
        <v>42968</v>
      </c>
      <c r="I426" s="49">
        <f>_xll.qlInterestRateIndexValueDate(Index1M,$H426)</f>
        <v>42970</v>
      </c>
      <c r="J426" s="52">
        <f>IFERROR(_xll.qlIndexFixing(Index1M,$H426,TRUE,_xll.ohTrigger(RecalcTrigger,Trigger1M)),NA())</f>
        <v>1.3360893803724204E-2</v>
      </c>
      <c r="K426" s="52">
        <f>IFERROR(_xll.qlIndexFixing(ONIndex1M,I426,TRUE,_xll.ohTrigger(RecalcTrigger,Trigger1M)),NA())</f>
        <v>1.3135121526213211E-2</v>
      </c>
      <c r="L426" s="52">
        <f>IFERROR(_xll.qlIndexFixing(Index3M,H426,TRUE,_xll.ohTrigger(RecalcTrigger,Trigger3M)),NA())</f>
        <v>1.5381984657870411E-2</v>
      </c>
      <c r="M426" s="52">
        <f>IFERROR(_xll.qlIndexFixing(ONIndex3M,I426,TRUE,_xll.ohTrigger(RecalcTrigger,Trigger3M)),NA())</f>
        <v>1.4711700789193927E-2</v>
      </c>
      <c r="N426" s="52">
        <f>IFERROR(_xll.qlIndexFixing(Index6M,$H426,TRUE,_xll.ohTrigger(RecalcTrigger,Trigger6M)),NA())</f>
        <v>1.7324314032885698E-2</v>
      </c>
      <c r="O426" s="52">
        <f>IFERROR(_xll.qlIndexFixing(ONIndex6M,I426,TRUE,_xll.ohTrigger(RecalcTrigger,Trigger6M)),NA())</f>
        <v>1.6007640328075112E-2</v>
      </c>
      <c r="P426" s="52">
        <f>IFERROR(_xll.qlIndexFixing(Index1Y,$H426,TRUE,_xll.ohTrigger(RecalcTrigger,Trigger1Y)),NA())</f>
        <v>2.1492677715950474E-2</v>
      </c>
      <c r="Q426" s="52">
        <f>IFERROR(_xll.qlIndexFixing(ONIndex1Y,I426,TRUE,_xll.ohTrigger(RecalcTrigger,Trigger1Y)),NA())</f>
        <v>1.7766219182933085E-2</v>
      </c>
    </row>
    <row r="427" spans="2:17" x14ac:dyDescent="0.2">
      <c r="B427" s="46" t="s">
        <v>20</v>
      </c>
      <c r="D427" s="49">
        <f>_xll.qlCalendarAdvance(LocalCalendar,$D426,B427,"f",FALSE)</f>
        <v>42970</v>
      </c>
      <c r="E427" s="49">
        <f>_xll.qlInterestRateIndexValueDate(IndexON,D427)</f>
        <v>42970</v>
      </c>
      <c r="F427" s="52">
        <f>IFERROR(_xll.qlIndexFixing(IndexON,D427,TRUE,_xll.ohTrigger(RecalcTrigger,TriggerON)),NA())</f>
        <v>1.1872898051272784E-2</v>
      </c>
      <c r="H427" s="49">
        <f>_xll.qlCalendarAdvance(IborCalendar,$H426,B427,"f",FALSE)</f>
        <v>42969</v>
      </c>
      <c r="I427" s="49">
        <f>_xll.qlInterestRateIndexValueDate(Index1M,$H427)</f>
        <v>42971</v>
      </c>
      <c r="J427" s="52">
        <f>IFERROR(_xll.qlIndexFixing(Index1M,$H427,TRUE,_xll.ohTrigger(RecalcTrigger,Trigger1M)),NA())</f>
        <v>1.3367461456198493E-2</v>
      </c>
      <c r="K427" s="52">
        <f>IFERROR(_xll.qlIndexFixing(ONIndex1M,I427,TRUE,_xll.ohTrigger(RecalcTrigger,Trigger1M)),NA())</f>
        <v>1.3148860183864741E-2</v>
      </c>
      <c r="L427" s="52">
        <f>IFERROR(_xll.qlIndexFixing(Index3M,H427,TRUE,_xll.ohTrigger(RecalcTrigger,Trigger3M)),NA())</f>
        <v>1.5388641482403183E-2</v>
      </c>
      <c r="M427" s="52">
        <f>IFERROR(_xll.qlIndexFixing(ONIndex3M,I427,TRUE,_xll.ohTrigger(RecalcTrigger,Trigger3M)),NA())</f>
        <v>1.4725480112396383E-2</v>
      </c>
      <c r="N427" s="52">
        <f>IFERROR(_xll.qlIndexFixing(Index6M,$H427,TRUE,_xll.ohTrigger(RecalcTrigger,Trigger6M)),NA())</f>
        <v>1.734525611792272E-2</v>
      </c>
      <c r="O427" s="52">
        <f>IFERROR(_xll.qlIndexFixing(ONIndex6M,I427,TRUE,_xll.ohTrigger(RecalcTrigger,Trigger6M)),NA())</f>
        <v>1.6027584991036292E-2</v>
      </c>
      <c r="P427" s="52">
        <f>IFERROR(_xll.qlIndexFixing(Index1Y,$H427,TRUE,_xll.ohTrigger(RecalcTrigger,Trigger1Y)),NA())</f>
        <v>2.1499861607909808E-2</v>
      </c>
      <c r="Q427" s="52">
        <f>IFERROR(_xll.qlIndexFixing(ONIndex1Y,I427,TRUE,_xll.ohTrigger(RecalcTrigger,Trigger1Y)),NA())</f>
        <v>1.7829599497369841E-2</v>
      </c>
    </row>
    <row r="428" spans="2:17" x14ac:dyDescent="0.2">
      <c r="B428" s="46" t="s">
        <v>20</v>
      </c>
      <c r="D428" s="49">
        <f>_xll.qlCalendarAdvance(LocalCalendar,$D427,B428,"f",FALSE)</f>
        <v>42971</v>
      </c>
      <c r="E428" s="49">
        <f>_xll.qlInterestRateIndexValueDate(IndexON,D428)</f>
        <v>42971</v>
      </c>
      <c r="F428" s="52">
        <f>IFERROR(_xll.qlIndexFixing(IndexON,D428,TRUE,_xll.ohTrigger(RecalcTrigger,TriggerON)),NA())</f>
        <v>1.1885834430040987E-2</v>
      </c>
      <c r="H428" s="49">
        <f>_xll.qlCalendarAdvance(IborCalendar,$H427,B428,"f",FALSE)</f>
        <v>42970</v>
      </c>
      <c r="I428" s="49">
        <f>_xll.qlInterestRateIndexValueDate(Index1M,$H428)</f>
        <v>42972</v>
      </c>
      <c r="J428" s="52">
        <f>IFERROR(_xll.qlIndexFixing(Index1M,$H428,TRUE,_xll.ohTrigger(RecalcTrigger,Trigger1M)),NA())</f>
        <v>1.3374024629090427E-2</v>
      </c>
      <c r="K428" s="52">
        <f>IFERROR(_xll.qlIndexFixing(ONIndex1M,I428,TRUE,_xll.ohTrigger(RecalcTrigger,Trigger1M)),NA())</f>
        <v>1.3183871301709615E-2</v>
      </c>
      <c r="L428" s="52">
        <f>IFERROR(_xll.qlIndexFixing(Index3M,H428,TRUE,_xll.ohTrigger(RecalcTrigger,Trigger3M)),NA())</f>
        <v>1.5418039506115823E-2</v>
      </c>
      <c r="M428" s="52">
        <f>IFERROR(_xll.qlIndexFixing(ONIndex3M,I428,TRUE,_xll.ohTrigger(RecalcTrigger,Trigger3M)),NA())</f>
        <v>1.4760813622014535E-2</v>
      </c>
      <c r="N428" s="52">
        <f>IFERROR(_xll.qlIndexFixing(Index6M,$H428,TRUE,_xll.ohTrigger(RecalcTrigger,Trigger6M)),NA())</f>
        <v>1.7351606152492437E-2</v>
      </c>
      <c r="O428" s="52">
        <f>IFERROR(_xll.qlIndexFixing(ONIndex6M,I428,TRUE,_xll.ohTrigger(RecalcTrigger,Trigger6M)),NA())</f>
        <v>1.6077972717827294E-2</v>
      </c>
      <c r="P428" s="52">
        <f>IFERROR(_xll.qlIndexFixing(Index1Y,$H428,TRUE,_xll.ohTrigger(RecalcTrigger,Trigger1Y)),NA())</f>
        <v>2.1500994129913052E-2</v>
      </c>
      <c r="Q428" s="52">
        <f>IFERROR(_xll.qlIndexFixing(ONIndex1Y,I428,TRUE,_xll.ohTrigger(RecalcTrigger,Trigger1Y)),NA())</f>
        <v>1.7994538214474165E-2</v>
      </c>
    </row>
    <row r="429" spans="2:17" x14ac:dyDescent="0.2">
      <c r="B429" s="46" t="s">
        <v>20</v>
      </c>
      <c r="D429" s="49">
        <f>_xll.qlCalendarAdvance(LocalCalendar,$D428,B429,"f",FALSE)</f>
        <v>42972</v>
      </c>
      <c r="E429" s="49">
        <f>_xll.qlInterestRateIndexValueDate(IndexON,D429)</f>
        <v>42972</v>
      </c>
      <c r="F429" s="52">
        <f>IFERROR(_xll.qlIndexFixing(IndexON,D429,TRUE,_xll.ohTrigger(RecalcTrigger,TriggerON)),NA())</f>
        <v>1.1912043598742983E-2</v>
      </c>
      <c r="H429" s="49">
        <f>_xll.qlCalendarAdvance(IborCalendar,$H428,B429,"f",FALSE)</f>
        <v>42971</v>
      </c>
      <c r="I429" s="49">
        <f>_xll.qlInterestRateIndexValueDate(Index1M,$H429)</f>
        <v>42976</v>
      </c>
      <c r="J429" s="52">
        <f>IFERROR(_xll.qlIndexFixing(Index1M,$H429,TRUE,_xll.ohTrigger(RecalcTrigger,Trigger1M)),NA())</f>
        <v>1.3428156217084418E-2</v>
      </c>
      <c r="K429" s="52">
        <f>IFERROR(_xll.qlIndexFixing(ONIndex1M,I429,TRUE,_xll.ohTrigger(RecalcTrigger,Trigger1M)),NA())</f>
        <v>1.3217374399285831E-2</v>
      </c>
      <c r="L429" s="52">
        <f>IFERROR(_xll.qlIndexFixing(Index3M,H429,TRUE,_xll.ohTrigger(RecalcTrigger,Trigger3M)),NA())</f>
        <v>1.5459939388881067E-2</v>
      </c>
      <c r="M429" s="52">
        <f>IFERROR(_xll.qlIndexFixing(ONIndex3M,I429,TRUE,_xll.ohTrigger(RecalcTrigger,Trigger3M)),NA())</f>
        <v>1.479430907428636E-2</v>
      </c>
      <c r="N429" s="52">
        <f>IFERROR(_xll.qlIndexFixing(Index6M,$H429,TRUE,_xll.ohTrigger(RecalcTrigger,Trigger6M)),NA())</f>
        <v>1.7386163315829532E-2</v>
      </c>
      <c r="O429" s="52">
        <f>IFERROR(_xll.qlIndexFixing(ONIndex6M,I429,TRUE,_xll.ohTrigger(RecalcTrigger,Trigger6M)),NA())</f>
        <v>1.6125655587240217E-2</v>
      </c>
      <c r="P429" s="52">
        <f>IFERROR(_xll.qlIndexFixing(Index1Y,$H429,TRUE,_xll.ohTrigger(RecalcTrigger,Trigger1Y)),NA())</f>
        <v>2.1533178363926413E-2</v>
      </c>
      <c r="Q429" s="52">
        <f>IFERROR(_xll.qlIndexFixing(ONIndex1Y,I429,TRUE,_xll.ohTrigger(RecalcTrigger,Trigger1Y)),NA())</f>
        <v>1.8161917820149753E-2</v>
      </c>
    </row>
    <row r="430" spans="2:17" x14ac:dyDescent="0.2">
      <c r="B430" s="46" t="s">
        <v>20</v>
      </c>
      <c r="D430" s="49">
        <f>_xll.qlCalendarAdvance(LocalCalendar,$D429,B430,"f",FALSE)</f>
        <v>42975</v>
      </c>
      <c r="E430" s="49">
        <f>_xll.qlInterestRateIndexValueDate(IndexON,D430)</f>
        <v>42975</v>
      </c>
      <c r="F430" s="52">
        <f>IFERROR(_xll.qlIndexFixing(IndexON,D430,TRUE,_xll.ohTrigger(RecalcTrigger,TriggerON)),NA())</f>
        <v>1.1937406770998749E-2</v>
      </c>
      <c r="H430" s="49">
        <f>_xll.qlCalendarAdvance(IborCalendar,$H429,B430,"f",FALSE)</f>
        <v>42972</v>
      </c>
      <c r="I430" s="49">
        <f>_xll.qlInterestRateIndexValueDate(Index1M,$H430)</f>
        <v>42977</v>
      </c>
      <c r="J430" s="52">
        <f>IFERROR(_xll.qlIndexFixing(Index1M,$H430,TRUE,_xll.ohTrigger(RecalcTrigger,Trigger1M)),NA())</f>
        <v>1.3434689024026447E-2</v>
      </c>
      <c r="K430" s="52">
        <f>IFERROR(_xll.qlIndexFixing(ONIndex1M,I430,TRUE,_xll.ohTrigger(RecalcTrigger,Trigger1M)),NA())</f>
        <v>1.3231041427834711E-2</v>
      </c>
      <c r="L430" s="52">
        <f>IFERROR(_xll.qlIndexFixing(Index3M,H430,TRUE,_xll.ohTrigger(RecalcTrigger,Trigger3M)),NA())</f>
        <v>1.5474244833695017E-2</v>
      </c>
      <c r="M430" s="52">
        <f>IFERROR(_xll.qlIndexFixing(ONIndex3M,I430,TRUE,_xll.ohTrigger(RecalcTrigger,Trigger3M)),NA())</f>
        <v>1.4808061335855882E-2</v>
      </c>
      <c r="N430" s="52">
        <f>IFERROR(_xll.qlIndexFixing(Index6M,$H430,TRUE,_xll.ohTrigger(RecalcTrigger,Trigger6M)),NA())</f>
        <v>1.739231012024002E-2</v>
      </c>
      <c r="O430" s="52">
        <f>IFERROR(_xll.qlIndexFixing(ONIndex6M,I430,TRUE,_xll.ohTrigger(RecalcTrigger,Trigger6M)),NA())</f>
        <v>1.6144939162616723E-2</v>
      </c>
      <c r="P430" s="52">
        <f>IFERROR(_xll.qlIndexFixing(Index1Y,$H430,TRUE,_xll.ohTrigger(RecalcTrigger,Trigger1Y)),NA())</f>
        <v>2.15393031815833E-2</v>
      </c>
      <c r="Q430" s="52">
        <f>IFERROR(_xll.qlIndexFixing(ONIndex1Y,I430,TRUE,_xll.ohTrigger(RecalcTrigger,Trigger1Y)),NA())</f>
        <v>1.8231464838853739E-2</v>
      </c>
    </row>
    <row r="431" spans="2:17" x14ac:dyDescent="0.2">
      <c r="B431" s="46" t="s">
        <v>20</v>
      </c>
      <c r="D431" s="49">
        <f>_xll.qlCalendarAdvance(LocalCalendar,$D430,B431,"f",FALSE)</f>
        <v>42976</v>
      </c>
      <c r="E431" s="49">
        <f>_xll.qlInterestRateIndexValueDate(IndexON,D431)</f>
        <v>42976</v>
      </c>
      <c r="F431" s="52">
        <f>IFERROR(_xll.qlIndexFixing(IndexON,D431,TRUE,_xll.ohTrigger(RecalcTrigger,TriggerON)),NA())</f>
        <v>1.1950256562629491E-2</v>
      </c>
      <c r="H431" s="49">
        <f>_xll.qlCalendarAdvance(IborCalendar,$H430,B431,"f",FALSE)</f>
        <v>42976</v>
      </c>
      <c r="I431" s="49">
        <f>_xll.qlInterestRateIndexValueDate(Index1M,$H431)</f>
        <v>42978</v>
      </c>
      <c r="J431" s="52">
        <f>IFERROR(_xll.qlIndexFixing(Index1M,$H431,TRUE,_xll.ohTrigger(RecalcTrigger,Trigger1M)),NA())</f>
        <v>1.3441217351310908E-2</v>
      </c>
      <c r="K431" s="52">
        <f>IFERROR(_xll.qlIndexFixing(ONIndex1M,I431,TRUE,_xll.ohTrigger(RecalcTrigger,Trigger1M)),NA())</f>
        <v>1.3244696518173171E-2</v>
      </c>
      <c r="L431" s="52">
        <f>IFERROR(_xll.qlIndexFixing(Index3M,H431,TRUE,_xll.ohTrigger(RecalcTrigger,Trigger3M)),NA())</f>
        <v>1.5480928746634105E-2</v>
      </c>
      <c r="M431" s="52">
        <f>IFERROR(_xll.qlIndexFixing(ONIndex3M,I431,TRUE,_xll.ohTrigger(RecalcTrigger,Trigger3M)),NA())</f>
        <v>1.4821809087033344E-2</v>
      </c>
      <c r="N431" s="52">
        <f>IFERROR(_xll.qlIndexFixing(Index6M,$H431,TRUE,_xll.ohTrigger(RecalcTrigger,Trigger6M)),NA())</f>
        <v>1.7398421404561371E-2</v>
      </c>
      <c r="O431" s="52">
        <f>IFERROR(_xll.qlIndexFixing(ONIndex6M,I431,TRUE,_xll.ohTrigger(RecalcTrigger,Trigger6M)),NA())</f>
        <v>1.6164112556609211E-2</v>
      </c>
      <c r="P431" s="52">
        <f>IFERROR(_xll.qlIndexFixing(Index1Y,$H431,TRUE,_xll.ohTrigger(RecalcTrigger,Trigger1Y)),NA())</f>
        <v>2.1545242490596781E-2</v>
      </c>
      <c r="Q431" s="52">
        <f>IFERROR(_xll.qlIndexFixing(ONIndex1Y,I431,TRUE,_xll.ohTrigger(RecalcTrigger,Trigger1Y)),NA())</f>
        <v>1.8302039643653956E-2</v>
      </c>
    </row>
    <row r="432" spans="2:17" x14ac:dyDescent="0.2">
      <c r="B432" s="46" t="s">
        <v>20</v>
      </c>
      <c r="D432" s="49">
        <f>_xll.qlCalendarAdvance(LocalCalendar,$D431,B432,"f",FALSE)</f>
        <v>42977</v>
      </c>
      <c r="E432" s="49">
        <f>_xll.qlInterestRateIndexValueDate(IndexON,D432)</f>
        <v>42977</v>
      </c>
      <c r="F432" s="52">
        <f>IFERROR(_xll.qlIndexFixing(IndexON,D432,TRUE,_xll.ohTrigger(RecalcTrigger,TriggerON)),NA())</f>
        <v>1.1963089036832741E-2</v>
      </c>
      <c r="H432" s="49">
        <f>_xll.qlCalendarAdvance(IborCalendar,$H431,B432,"f",FALSE)</f>
        <v>42977</v>
      </c>
      <c r="I432" s="49">
        <f>_xll.qlInterestRateIndexValueDate(Index1M,$H432)</f>
        <v>42979</v>
      </c>
      <c r="J432" s="52">
        <f>IFERROR(_xll.qlIndexFixing(Index1M,$H432,TRUE,_xll.ohTrigger(RecalcTrigger,Trigger1M)),NA())</f>
        <v>1.346862957636007E-2</v>
      </c>
      <c r="K432" s="52">
        <f>IFERROR(_xll.qlIndexFixing(ONIndex1M,I432,TRUE,_xll.ohTrigger(RecalcTrigger,Trigger1M)),NA())</f>
        <v>1.3279509261980849E-2</v>
      </c>
      <c r="L432" s="52">
        <f>IFERROR(_xll.qlIndexFixing(Index3M,H432,TRUE,_xll.ohTrigger(RecalcTrigger,Trigger3M)),NA())</f>
        <v>1.5495255284171065E-2</v>
      </c>
      <c r="M432" s="52">
        <f>IFERROR(_xll.qlIndexFixing(ONIndex3M,I432,TRUE,_xll.ohTrigger(RecalcTrigger,Trigger3M)),NA())</f>
        <v>1.4857075544287834E-2</v>
      </c>
      <c r="N432" s="52">
        <f>IFERROR(_xll.qlIndexFixing(Index6M,$H432,TRUE,_xll.ohTrigger(RecalcTrigger,Trigger6M)),NA())</f>
        <v>1.7409207753760828E-2</v>
      </c>
      <c r="O432" s="52">
        <f>IFERROR(_xll.qlIndexFixing(ONIndex6M,I432,TRUE,_xll.ohTrigger(RecalcTrigger,Trigger6M)),NA())</f>
        <v>1.6212590219533141E-2</v>
      </c>
      <c r="P432" s="52">
        <f>IFERROR(_xll.qlIndexFixing(Index1Y,$H432,TRUE,_xll.ohTrigger(RecalcTrigger,Trigger1Y)),NA())</f>
        <v>2.1544950735284084E-2</v>
      </c>
      <c r="Q432" s="52">
        <f>IFERROR(_xll.qlIndexFixing(ONIndex1Y,I432,TRUE,_xll.ohTrigger(RecalcTrigger,Trigger1Y)),NA())</f>
        <v>1.8485039147564386E-2</v>
      </c>
    </row>
    <row r="433" spans="2:17" x14ac:dyDescent="0.2">
      <c r="B433" s="46" t="s">
        <v>20</v>
      </c>
      <c r="D433" s="49">
        <f>_xll.qlCalendarAdvance(LocalCalendar,$D432,B433,"f",FALSE)</f>
        <v>42978</v>
      </c>
      <c r="E433" s="49">
        <f>_xll.qlInterestRateIndexValueDate(IndexON,D433)</f>
        <v>42978</v>
      </c>
      <c r="F433" s="52">
        <f>IFERROR(_xll.qlIndexFixing(IndexON,D433,TRUE,_xll.ohTrigger(RecalcTrigger,TriggerON)),NA())</f>
        <v>1.19759041936085E-2</v>
      </c>
      <c r="H433" s="49">
        <f>_xll.qlCalendarAdvance(IborCalendar,$H432,B433,"f",FALSE)</f>
        <v>42978</v>
      </c>
      <c r="I433" s="49">
        <f>_xll.qlInterestRateIndexValueDate(Index1M,$H433)</f>
        <v>42983</v>
      </c>
      <c r="J433" s="52">
        <f>IFERROR(_xll.qlIndexFixing(Index1M,$H433,TRUE,_xll.ohTrigger(RecalcTrigger,Trigger1M)),NA())</f>
        <v>1.3515489482054832E-2</v>
      </c>
      <c r="K433" s="52">
        <f>IFERROR(_xll.qlIndexFixing(ONIndex1M,I433,TRUE,_xll.ohTrigger(RecalcTrigger,Trigger1M)),NA())</f>
        <v>1.3312792897268722E-2</v>
      </c>
      <c r="L433" s="52">
        <f>IFERROR(_xll.qlIndexFixing(Index3M,H433,TRUE,_xll.ohTrigger(RecalcTrigger,Trigger3M)),NA())</f>
        <v>1.5552729276179759E-2</v>
      </c>
      <c r="M433" s="52">
        <f>IFERROR(_xll.qlIndexFixing(ONIndex3M,I433,TRUE,_xll.ohTrigger(RecalcTrigger,Trigger3M)),NA())</f>
        <v>1.4890480188718414E-2</v>
      </c>
      <c r="N433" s="52">
        <f>IFERROR(_xll.qlIndexFixing(Index6M,$H433,TRUE,_xll.ohTrigger(RecalcTrigger,Trigger6M)),NA())</f>
        <v>1.7451700880323922E-2</v>
      </c>
      <c r="O433" s="52">
        <f>IFERROR(_xll.qlIndexFixing(ONIndex6M,I433,TRUE,_xll.ohTrigger(RecalcTrigger,Trigger6M)),NA())</f>
        <v>1.6258326806131151E-2</v>
      </c>
      <c r="P433" s="52">
        <f>IFERROR(_xll.qlIndexFixing(Index1Y,$H433,TRUE,_xll.ohTrigger(RecalcTrigger,Trigger1Y)),NA())</f>
        <v>2.1572066448396286E-2</v>
      </c>
      <c r="Q433" s="52">
        <f>IFERROR(_xll.qlIndexFixing(ONIndex1Y,I433,TRUE,_xll.ohTrigger(RecalcTrigger,Trigger1Y)),NA())</f>
        <v>1.8670330480361486E-2</v>
      </c>
    </row>
    <row r="434" spans="2:17" x14ac:dyDescent="0.2">
      <c r="B434" s="46" t="s">
        <v>20</v>
      </c>
      <c r="D434" s="49">
        <f>_xll.qlCalendarAdvance(LocalCalendar,$D433,B434,"f",FALSE)</f>
        <v>42979</v>
      </c>
      <c r="E434" s="49">
        <f>_xll.qlInterestRateIndexValueDate(IndexON,D434)</f>
        <v>42979</v>
      </c>
      <c r="F434" s="52">
        <f>IFERROR(_xll.qlIndexFixing(IndexON,D434,TRUE,_xll.ohTrigger(RecalcTrigger,TriggerON)),NA())</f>
        <v>1.2008456297221137E-2</v>
      </c>
      <c r="H434" s="49">
        <f>_xll.qlCalendarAdvance(IborCalendar,$H433,B434,"f",FALSE)</f>
        <v>42979</v>
      </c>
      <c r="I434" s="49">
        <f>_xll.qlInterestRateIndexValueDate(Index1M,$H434)</f>
        <v>42983</v>
      </c>
      <c r="J434" s="52">
        <f>IFERROR(_xll.qlIndexFixing(Index1M,$H434,TRUE,_xll.ohTrigger(RecalcTrigger,Trigger1M)),NA())</f>
        <v>1.3515489482054832E-2</v>
      </c>
      <c r="K434" s="52">
        <f>IFERROR(_xll.qlIndexFixing(ONIndex1M,I434,TRUE,_xll.ohTrigger(RecalcTrigger,Trigger1M)),NA())</f>
        <v>1.3312792897268722E-2</v>
      </c>
      <c r="L434" s="52">
        <f>IFERROR(_xll.qlIndexFixing(Index3M,H434,TRUE,_xll.ohTrigger(RecalcTrigger,Trigger3M)),NA())</f>
        <v>1.5552729276179759E-2</v>
      </c>
      <c r="M434" s="52">
        <f>IFERROR(_xll.qlIndexFixing(ONIndex3M,I434,TRUE,_xll.ohTrigger(RecalcTrigger,Trigger3M)),NA())</f>
        <v>1.4890480188718414E-2</v>
      </c>
      <c r="N434" s="52">
        <f>IFERROR(_xll.qlIndexFixing(Index6M,$H434,TRUE,_xll.ohTrigger(RecalcTrigger,Trigger6M)),NA())</f>
        <v>1.7451700880323922E-2</v>
      </c>
      <c r="O434" s="52">
        <f>IFERROR(_xll.qlIndexFixing(ONIndex6M,I434,TRUE,_xll.ohTrigger(RecalcTrigger,Trigger6M)),NA())</f>
        <v>1.6258326806131151E-2</v>
      </c>
      <c r="P434" s="52">
        <f>IFERROR(_xll.qlIndexFixing(Index1Y,$H434,TRUE,_xll.ohTrigger(RecalcTrigger,Trigger1Y)),NA())</f>
        <v>2.1572066448396286E-2</v>
      </c>
      <c r="Q434" s="52">
        <f>IFERROR(_xll.qlIndexFixing(ONIndex1Y,I434,TRUE,_xll.ohTrigger(RecalcTrigger,Trigger1Y)),NA())</f>
        <v>1.8670330480361486E-2</v>
      </c>
    </row>
    <row r="435" spans="2:17" x14ac:dyDescent="0.2">
      <c r="B435" s="46" t="s">
        <v>20</v>
      </c>
      <c r="D435" s="49">
        <f>_xll.qlCalendarAdvance(LocalCalendar,$D434,B435,"f",FALSE)</f>
        <v>42983</v>
      </c>
      <c r="E435" s="49">
        <f>_xll.qlInterestRateIndexValueDate(IndexON,D435)</f>
        <v>42983</v>
      </c>
      <c r="F435" s="52">
        <f>IFERROR(_xll.qlIndexFixing(IndexON,D435,TRUE,_xll.ohTrigger(RecalcTrigger,TriggerON)),NA())</f>
        <v>1.203972021591504E-2</v>
      </c>
      <c r="H435" s="49">
        <f>_xll.qlCalendarAdvance(IborCalendar,$H434,B435,"f",FALSE)</f>
        <v>42982</v>
      </c>
      <c r="I435" s="49">
        <f>_xll.qlInterestRateIndexValueDate(Index1M,$H435)</f>
        <v>42984</v>
      </c>
      <c r="J435" s="52">
        <f>IFERROR(_xll.qlIndexFixing(Index1M,$H435,TRUE,_xll.ohTrigger(RecalcTrigger,Trigger1M)),NA())</f>
        <v>1.3528914446874651E-2</v>
      </c>
      <c r="K435" s="52">
        <f>IFERROR(_xll.qlIndexFixing(ONIndex1M,I435,TRUE,_xll.ohTrigger(RecalcTrigger,Trigger1M)),NA())</f>
        <v>1.3326376358504533E-2</v>
      </c>
      <c r="L435" s="52">
        <f>IFERROR(_xll.qlIndexFixing(Index3M,H435,TRUE,_xll.ohTrigger(RecalcTrigger,Trigger3M)),NA())</f>
        <v>1.5567141212009993E-2</v>
      </c>
      <c r="M435" s="52">
        <f>IFERROR(_xll.qlIndexFixing(ONIndex3M,I435,TRUE,_xll.ohTrigger(RecalcTrigger,Trigger3M)),NA())</f>
        <v>1.4904200878183005E-2</v>
      </c>
      <c r="N435" s="52">
        <f>IFERROR(_xll.qlIndexFixing(Index6M,$H435,TRUE,_xll.ohTrigger(RecalcTrigger,Trigger6M)),NA())</f>
        <v>1.7462164318756523E-2</v>
      </c>
      <c r="O435" s="52">
        <f>IFERROR(_xll.qlIndexFixing(ONIndex6M,I435,TRUE,_xll.ohTrigger(RecalcTrigger,Trigger6M)),NA())</f>
        <v>1.6276839111819541E-2</v>
      </c>
      <c r="P435" s="52">
        <f>IFERROR(_xll.qlIndexFixing(Index1Y,$H435,TRUE,_xll.ohTrigger(RecalcTrigger,Trigger1Y)),NA())</f>
        <v>2.157683873172973E-2</v>
      </c>
      <c r="Q435" s="52">
        <f>IFERROR(_xll.qlIndexFixing(ONIndex1Y,I435,TRUE,_xll.ohTrigger(RecalcTrigger,Trigger1Y)),NA())</f>
        <v>1.8747072014688726E-2</v>
      </c>
    </row>
    <row r="436" spans="2:17" x14ac:dyDescent="0.2">
      <c r="B436" s="46" t="s">
        <v>20</v>
      </c>
      <c r="D436" s="49">
        <f>_xll.qlCalendarAdvance(LocalCalendar,$D435,B436,"f",FALSE)</f>
        <v>42984</v>
      </c>
      <c r="E436" s="49">
        <f>_xll.qlInterestRateIndexValueDate(IndexON,D436)</f>
        <v>42984</v>
      </c>
      <c r="F436" s="52">
        <f>IFERROR(_xll.qlIndexFixing(IndexON,D436,TRUE,_xll.ohTrigger(RecalcTrigger,TriggerON)),NA())</f>
        <v>1.2052431467965974E-2</v>
      </c>
      <c r="H436" s="49">
        <f>_xll.qlCalendarAdvance(IborCalendar,$H435,B436,"f",FALSE)</f>
        <v>42983</v>
      </c>
      <c r="I436" s="49">
        <f>_xll.qlInterestRateIndexValueDate(Index1M,$H436)</f>
        <v>42985</v>
      </c>
      <c r="J436" s="52">
        <f>IFERROR(_xll.qlIndexFixing(Index1M,$H436,TRUE,_xll.ohTrigger(RecalcTrigger,Trigger1M)),NA())</f>
        <v>1.3563096659240484E-2</v>
      </c>
      <c r="K436" s="52">
        <f>IFERROR(_xll.qlIndexFixing(ONIndex1M,I436,TRUE,_xll.ohTrigger(RecalcTrigger,Trigger1M)),NA())</f>
        <v>1.3339947881609859E-2</v>
      </c>
      <c r="L436" s="52">
        <f>IFERROR(_xll.qlIndexFixing(Index3M,H436,TRUE,_xll.ohTrigger(RecalcTrigger,Trigger3M)),NA())</f>
        <v>1.5581571113933892E-2</v>
      </c>
      <c r="M436" s="52">
        <f>IFERROR(_xll.qlIndexFixing(ONIndex3M,I436,TRUE,_xll.ohTrigger(RecalcTrigger,Trigger3M)),NA())</f>
        <v>1.4917917057255536E-2</v>
      </c>
      <c r="N436" s="52">
        <f>IFERROR(_xll.qlIndexFixing(Index6M,$H436,TRUE,_xll.ohTrigger(RecalcTrigger,Trigger6M)),NA())</f>
        <v>1.7472565109715617E-2</v>
      </c>
      <c r="O436" s="52">
        <f>IFERROR(_xll.qlIndexFixing(ONIndex6M,I436,TRUE,_xll.ohTrigger(RecalcTrigger,Trigger6M)),NA())</f>
        <v>1.6295241236043978E-2</v>
      </c>
      <c r="P436" s="52">
        <f>IFERROR(_xll.qlIndexFixing(Index1Y,$H436,TRUE,_xll.ohTrigger(RecalcTrigger,Trigger1Y)),NA())</f>
        <v>2.1581407515688447E-2</v>
      </c>
      <c r="Q436" s="52">
        <f>IFERROR(_xll.qlIndexFixing(ONIndex1Y,I436,TRUE,_xll.ohTrigger(RecalcTrigger,Trigger1Y)),NA())</f>
        <v>1.882484133950868E-2</v>
      </c>
    </row>
    <row r="437" spans="2:17" x14ac:dyDescent="0.2">
      <c r="B437" s="46" t="s">
        <v>20</v>
      </c>
      <c r="D437" s="49">
        <f>_xll.qlCalendarAdvance(LocalCalendar,$D436,B437,"f",FALSE)</f>
        <v>42985</v>
      </c>
      <c r="E437" s="49">
        <f>_xll.qlInterestRateIndexValueDate(IndexON,D437)</f>
        <v>42985</v>
      </c>
      <c r="F437" s="52">
        <f>IFERROR(_xll.qlIndexFixing(IndexON,D437,TRUE,_xll.ohTrigger(RecalcTrigger,TriggerON)),NA())</f>
        <v>1.2065125402669352E-2</v>
      </c>
      <c r="H437" s="49">
        <f>_xll.qlCalendarAdvance(IborCalendar,$H436,B437,"f",FALSE)</f>
        <v>42984</v>
      </c>
      <c r="I437" s="49">
        <f>_xll.qlInterestRateIndexValueDate(Index1M,$H437)</f>
        <v>42986</v>
      </c>
      <c r="J437" s="52">
        <f>IFERROR(_xll.qlIndexFixing(Index1M,$H437,TRUE,_xll.ohTrigger(RecalcTrigger,Trigger1M)),NA())</f>
        <v>1.3569567232653013E-2</v>
      </c>
      <c r="K437" s="52">
        <f>IFERROR(_xll.qlIndexFixing(ONIndex1M,I437,TRUE,_xll.ohTrigger(RecalcTrigger,Trigger1M)),NA())</f>
        <v>1.3367547467639795E-2</v>
      </c>
      <c r="L437" s="52">
        <f>IFERROR(_xll.qlIndexFixing(Index3M,H437,TRUE,_xll.ohTrigger(RecalcTrigger,Trigger3M)),NA())</f>
        <v>1.5596019277439052E-2</v>
      </c>
      <c r="M437" s="52">
        <f>IFERROR(_xll.qlIndexFixing(ONIndex3M,I437,TRUE,_xll.ohTrigger(RecalcTrigger,Trigger3M)),NA())</f>
        <v>1.4945954842522369E-2</v>
      </c>
      <c r="N437" s="52">
        <f>IFERROR(_xll.qlIndexFixing(Index6M,$H437,TRUE,_xll.ohTrigger(RecalcTrigger,Trigger6M)),NA())</f>
        <v>1.7482903898139453E-2</v>
      </c>
      <c r="O437" s="52">
        <f>IFERROR(_xll.qlIndexFixing(ONIndex6M,I437,TRUE,_xll.ohTrigger(RecalcTrigger,Trigger6M)),NA())</f>
        <v>1.6332419122973008E-2</v>
      </c>
      <c r="P437" s="52">
        <f>IFERROR(_xll.qlIndexFixing(Index1Y,$H437,TRUE,_xll.ohTrigger(RecalcTrigger,Trigger1Y)),NA())</f>
        <v>2.1581687004549828E-2</v>
      </c>
      <c r="Q437" s="52">
        <f>IFERROR(_xll.qlIndexFixing(ONIndex1Y,I437,TRUE,_xll.ohTrigger(RecalcTrigger,Trigger1Y)),NA())</f>
        <v>1.8984807041553253E-2</v>
      </c>
    </row>
    <row r="438" spans="2:17" x14ac:dyDescent="0.2">
      <c r="B438" s="46" t="s">
        <v>20</v>
      </c>
      <c r="D438" s="49">
        <f>_xll.qlCalendarAdvance(LocalCalendar,$D437,B438,"f",FALSE)</f>
        <v>42986</v>
      </c>
      <c r="E438" s="49">
        <f>_xll.qlInterestRateIndexValueDate(IndexON,D438)</f>
        <v>42986</v>
      </c>
      <c r="F438" s="52">
        <f>IFERROR(_xll.qlIndexFixing(IndexON,D438,TRUE,_xll.ohTrigger(RecalcTrigger,TriggerON)),NA())</f>
        <v>1.2090861604612257E-2</v>
      </c>
      <c r="H438" s="49">
        <f>_xll.qlCalendarAdvance(IborCalendar,$H437,B438,"f",FALSE)</f>
        <v>42985</v>
      </c>
      <c r="I438" s="49">
        <f>_xll.qlInterestRateIndexValueDate(Index1M,$H438)</f>
        <v>42989</v>
      </c>
      <c r="J438" s="52">
        <f>IFERROR(_xll.qlIndexFixing(Index1M,$H438,TRUE,_xll.ohTrigger(RecalcTrigger,Trigger1M)),NA())</f>
        <v>1.3595860219213662E-2</v>
      </c>
      <c r="K438" s="52">
        <f>IFERROR(_xll.qlIndexFixing(ONIndex1M,I438,TRUE,_xll.ohTrigger(RecalcTrigger,Trigger1M)),NA())</f>
        <v>1.3394114591926964E-2</v>
      </c>
      <c r="L438" s="52">
        <f>IFERROR(_xll.qlIndexFixing(Index3M,H438,TRUE,_xll.ohTrigger(RecalcTrigger,Trigger3M)),NA())</f>
        <v>1.563947629239704E-2</v>
      </c>
      <c r="M438" s="52">
        <f>IFERROR(_xll.qlIndexFixing(ONIndex3M,I438,TRUE,_xll.ohTrigger(RecalcTrigger,Trigger3M)),NA())</f>
        <v>1.4972736670904041E-2</v>
      </c>
      <c r="N438" s="52">
        <f>IFERROR(_xll.qlIndexFixing(Index6M,$H438,TRUE,_xll.ohTrigger(RecalcTrigger,Trigger6M)),NA())</f>
        <v>1.751809315713693E-2</v>
      </c>
      <c r="O438" s="52">
        <f>IFERROR(_xll.qlIndexFixing(ONIndex6M,I438,TRUE,_xll.ohTrigger(RecalcTrigger,Trigger6M)),NA())</f>
        <v>1.6367747918062392E-2</v>
      </c>
      <c r="P438" s="52">
        <f>IFERROR(_xll.qlIndexFixing(Index1Y,$H438,TRUE,_xll.ohTrigger(RecalcTrigger,Trigger1Y)),NA())</f>
        <v>2.1597596262174917E-2</v>
      </c>
      <c r="Q438" s="52">
        <f>IFERROR(_xll.qlIndexFixing(ONIndex1Y,I438,TRUE,_xll.ohTrigger(RecalcTrigger,Trigger1Y)),NA())</f>
        <v>1.914619655714489E-2</v>
      </c>
    </row>
    <row r="439" spans="2:17" x14ac:dyDescent="0.2">
      <c r="B439" s="46" t="s">
        <v>20</v>
      </c>
      <c r="D439" s="49">
        <f>_xll.qlCalendarAdvance(LocalCalendar,$D438,B439,"f",FALSE)</f>
        <v>42989</v>
      </c>
      <c r="E439" s="49">
        <f>_xll.qlInterestRateIndexValueDate(IndexON,D439)</f>
        <v>42989</v>
      </c>
      <c r="F439" s="52">
        <f>IFERROR(_xll.qlIndexFixing(IndexON,D439,TRUE,_xll.ohTrigger(RecalcTrigger,TriggerON)),NA())</f>
        <v>1.2115727966728329E-2</v>
      </c>
      <c r="H439" s="49">
        <f>_xll.qlCalendarAdvance(IborCalendar,$H438,B439,"f",FALSE)</f>
        <v>42986</v>
      </c>
      <c r="I439" s="49">
        <f>_xll.qlInterestRateIndexValueDate(Index1M,$H439)</f>
        <v>42990</v>
      </c>
      <c r="J439" s="52">
        <f>IFERROR(_xll.qlIndexFixing(Index1M,$H439,TRUE,_xll.ohTrigger(RecalcTrigger,Trigger1M)),NA())</f>
        <v>1.3609213563049671E-2</v>
      </c>
      <c r="K439" s="52">
        <f>IFERROR(_xll.qlIndexFixing(ONIndex1M,I439,TRUE,_xll.ohTrigger(RecalcTrigger,Trigger1M)),NA())</f>
        <v>1.340762642398019E-2</v>
      </c>
      <c r="L439" s="52">
        <f>IFERROR(_xll.qlIndexFixing(Index3M,H439,TRUE,_xll.ohTrigger(RecalcTrigger,Trigger3M)),NA())</f>
        <v>1.5654000457204154E-2</v>
      </c>
      <c r="M439" s="52">
        <f>IFERROR(_xll.qlIndexFixing(ONIndex3M,I439,TRUE,_xll.ohTrigger(RecalcTrigger,Trigger3M)),NA())</f>
        <v>1.4986430298575826E-2</v>
      </c>
      <c r="N439" s="52">
        <f>IFERROR(_xll.qlIndexFixing(Index6M,$H439,TRUE,_xll.ohTrigger(RecalcTrigger,Trigger6M)),NA())</f>
        <v>1.7523651925925018E-2</v>
      </c>
      <c r="O439" s="52">
        <f>IFERROR(_xll.qlIndexFixing(ONIndex6M,I439,TRUE,_xll.ohTrigger(RecalcTrigger,Trigger6M)),NA())</f>
        <v>1.6385599134647322E-2</v>
      </c>
      <c r="P439" s="52">
        <f>IFERROR(_xll.qlIndexFixing(Index1Y,$H439,TRUE,_xll.ohTrigger(RecalcTrigger,Trigger1Y)),NA())</f>
        <v>2.1601109003323179E-2</v>
      </c>
      <c r="Q439" s="52">
        <f>IFERROR(_xll.qlIndexFixing(ONIndex1Y,I439,TRUE,_xll.ohTrigger(RecalcTrigger,Trigger1Y)),NA())</f>
        <v>1.9229104844660228E-2</v>
      </c>
    </row>
    <row r="440" spans="2:17" x14ac:dyDescent="0.2">
      <c r="B440" s="46" t="s">
        <v>20</v>
      </c>
      <c r="D440" s="49">
        <f>_xll.qlCalendarAdvance(LocalCalendar,$D439,B440,"f",FALSE)</f>
        <v>42990</v>
      </c>
      <c r="E440" s="49">
        <f>_xll.qlInterestRateIndexValueDate(IndexON,D440)</f>
        <v>42990</v>
      </c>
      <c r="F440" s="52">
        <f>IFERROR(_xll.qlIndexFixing(IndexON,D440,TRUE,_xll.ohTrigger(RecalcTrigger,TriggerON)),NA())</f>
        <v>1.2128335314134375E-2</v>
      </c>
      <c r="H440" s="49">
        <f>_xll.qlCalendarAdvance(IborCalendar,$H439,B440,"f",FALSE)</f>
        <v>42989</v>
      </c>
      <c r="I440" s="49">
        <f>_xll.qlInterestRateIndexValueDate(Index1M,$H440)</f>
        <v>42991</v>
      </c>
      <c r="J440" s="52">
        <f>IFERROR(_xll.qlIndexFixing(Index1M,$H440,TRUE,_xll.ohTrigger(RecalcTrigger,Trigger1M)),NA())</f>
        <v>1.3622554969916933E-2</v>
      </c>
      <c r="K440" s="52">
        <f>IFERROR(_xll.qlIndexFixing(ONIndex1M,I440,TRUE,_xll.ohTrigger(RecalcTrigger,Trigger1M)),NA())</f>
        <v>1.3421126317902932E-2</v>
      </c>
      <c r="L440" s="52">
        <f>IFERROR(_xll.qlIndexFixing(Index3M,H440,TRUE,_xll.ohTrigger(RecalcTrigger,Trigger3M)),NA())</f>
        <v>1.5668544361103386E-2</v>
      </c>
      <c r="M440" s="52">
        <f>IFERROR(_xll.qlIndexFixing(ONIndex3M,I440,TRUE,_xll.ohTrigger(RecalcTrigger,Trigger3M)),NA())</f>
        <v>1.5000119415935487E-2</v>
      </c>
      <c r="N440" s="52">
        <f>IFERROR(_xll.qlIndexFixing(Index6M,$H440,TRUE,_xll.ohTrigger(RecalcTrigger,Trigger6M)),NA())</f>
        <v>1.753369037641709E-2</v>
      </c>
      <c r="O440" s="52">
        <f>IFERROR(_xll.qlIndexFixing(ONIndex6M,I440,TRUE,_xll.ohTrigger(RecalcTrigger,Trigger6M)),NA())</f>
        <v>1.6403340169848235E-2</v>
      </c>
      <c r="P440" s="52">
        <f>IFERROR(_xll.qlIndexFixing(Index1Y,$H440,TRUE,_xll.ohTrigger(RecalcTrigger,Trigger1Y)),NA())</f>
        <v>2.1604402827363436E-2</v>
      </c>
      <c r="Q440" s="52">
        <f>IFERROR(_xll.qlIndexFixing(ONIndex1Y,I440,TRUE,_xll.ohTrigger(RecalcTrigger,Trigger1Y)),NA())</f>
        <v>1.9313040926824954E-2</v>
      </c>
    </row>
    <row r="441" spans="2:17" x14ac:dyDescent="0.2">
      <c r="B441" s="46" t="s">
        <v>20</v>
      </c>
      <c r="D441" s="49">
        <f>_xll.qlCalendarAdvance(LocalCalendar,$D440,B441,"f",FALSE)</f>
        <v>42991</v>
      </c>
      <c r="E441" s="49">
        <f>_xll.qlInterestRateIndexValueDate(IndexON,D441)</f>
        <v>42991</v>
      </c>
      <c r="F441" s="52">
        <f>IFERROR(_xll.qlIndexFixing(IndexON,D441,TRUE,_xll.ohTrigger(RecalcTrigger,TriggerON)),NA())</f>
        <v>1.2140925344112929E-2</v>
      </c>
      <c r="H441" s="49">
        <f>_xll.qlCalendarAdvance(IborCalendar,$H440,B441,"f",FALSE)</f>
        <v>42990</v>
      </c>
      <c r="I441" s="49">
        <f>_xll.qlInterestRateIndexValueDate(Index1M,$H441)</f>
        <v>42992</v>
      </c>
      <c r="J441" s="52">
        <f>IFERROR(_xll.qlIndexFixing(Index1M,$H441,TRUE,_xll.ohTrigger(RecalcTrigger,Trigger1M)),NA())</f>
        <v>1.3649657535682591E-2</v>
      </c>
      <c r="K441" s="52">
        <f>IFERROR(_xll.qlIndexFixing(ONIndex1M,I441,TRUE,_xll.ohTrigger(RecalcTrigger,Trigger1M)),NA())</f>
        <v>1.3434614273615253E-2</v>
      </c>
      <c r="L441" s="52">
        <f>IFERROR(_xll.qlIndexFixing(Index3M,H441,TRUE,_xll.ohTrigger(RecalcTrigger,Trigger3M)),NA())</f>
        <v>1.5683108299611316E-2</v>
      </c>
      <c r="M441" s="52">
        <f>IFERROR(_xll.qlIndexFixing(ONIndex3M,I441,TRUE,_xll.ohTrigger(RecalcTrigger,Trigger3M)),NA())</f>
        <v>1.5013804022983024E-2</v>
      </c>
      <c r="N441" s="52">
        <f>IFERROR(_xll.qlIndexFixing(Index6M,$H441,TRUE,_xll.ohTrigger(RecalcTrigger,Trigger6M)),NA())</f>
        <v>1.754367069440085E-2</v>
      </c>
      <c r="O441" s="52">
        <f>IFERROR(_xll.qlIndexFixing(ONIndex6M,I441,TRUE,_xll.ohTrigger(RecalcTrigger,Trigger6M)),NA())</f>
        <v>1.6420971023425324E-2</v>
      </c>
      <c r="P441" s="52">
        <f>IFERROR(_xll.qlIndexFixing(Index1Y,$H441,TRUE,_xll.ohTrigger(RecalcTrigger,Trigger1Y)),NA())</f>
        <v>2.1607475165018954E-2</v>
      </c>
      <c r="Q441" s="52">
        <f>IFERROR(_xll.qlIndexFixing(ONIndex1Y,I441,TRUE,_xll.ohTrigger(RecalcTrigger,Trigger1Y)),NA())</f>
        <v>1.9398004804198621E-2</v>
      </c>
    </row>
    <row r="442" spans="2:17" x14ac:dyDescent="0.2">
      <c r="B442" s="46" t="s">
        <v>20</v>
      </c>
      <c r="D442" s="49">
        <f>_xll.qlCalendarAdvance(LocalCalendar,$D441,B442,"f",FALSE)</f>
        <v>42992</v>
      </c>
      <c r="E442" s="49">
        <f>_xll.qlInterestRateIndexValueDate(IndexON,D442)</f>
        <v>42992</v>
      </c>
      <c r="F442" s="52">
        <f>IFERROR(_xll.qlIndexFixing(IndexON,D442,TRUE,_xll.ohTrigger(RecalcTrigger,TriggerON)),NA())</f>
        <v>1.215349805650412E-2</v>
      </c>
      <c r="H442" s="49">
        <f>_xll.qlCalendarAdvance(IborCalendar,$H441,B442,"f",FALSE)</f>
        <v>42991</v>
      </c>
      <c r="I442" s="49">
        <f>_xll.qlInterestRateIndexValueDate(Index1M,$H442)</f>
        <v>42993</v>
      </c>
      <c r="J442" s="52">
        <f>IFERROR(_xll.qlIndexFixing(Index1M,$H442,TRUE,_xll.ohTrigger(RecalcTrigger,Trigger1M)),NA())</f>
        <v>1.3656084792236341E-2</v>
      </c>
      <c r="K442" s="52">
        <f>IFERROR(_xll.qlIndexFixing(ONIndex1M,I442,TRUE,_xll.ohTrigger(RecalcTrigger,Trigger1M)),NA())</f>
        <v>1.3462053767465676E-2</v>
      </c>
      <c r="L442" s="52">
        <f>IFERROR(_xll.qlIndexFixing(Index3M,H442,TRUE,_xll.ohTrigger(RecalcTrigger,Trigger3M)),NA())</f>
        <v>1.5697692568249794E-2</v>
      </c>
      <c r="M442" s="52">
        <f>IFERROR(_xll.qlIndexFixing(ONIndex3M,I442,TRUE,_xll.ohTrigger(RecalcTrigger,Trigger3M)),NA())</f>
        <v>1.5041786645895172E-2</v>
      </c>
      <c r="N442" s="52">
        <f>IFERROR(_xll.qlIndexFixing(Index6M,$H442,TRUE,_xll.ohTrigger(RecalcTrigger,Trigger6M)),NA())</f>
        <v>1.7553593524944833E-2</v>
      </c>
      <c r="O442" s="52">
        <f>IFERROR(_xll.qlIndexFixing(ONIndex6M,I442,TRUE,_xll.ohTrigger(RecalcTrigger,Trigger6M)),NA())</f>
        <v>1.645661767950557E-2</v>
      </c>
      <c r="P442" s="52">
        <f>IFERROR(_xll.qlIndexFixing(Index1Y,$H442,TRUE,_xll.ohTrigger(RecalcTrigger,Trigger1Y)),NA())</f>
        <v>2.1606294876091923E-2</v>
      </c>
      <c r="Q442" s="52">
        <f>IFERROR(_xll.qlIndexFixing(ONIndex1Y,I442,TRUE,_xll.ohTrigger(RecalcTrigger,Trigger1Y)),NA())</f>
        <v>1.9572422554148261E-2</v>
      </c>
    </row>
    <row r="443" spans="2:17" x14ac:dyDescent="0.2">
      <c r="B443" s="46" t="s">
        <v>20</v>
      </c>
      <c r="D443" s="49">
        <f>_xll.qlCalendarAdvance(LocalCalendar,$D442,B443,"f",FALSE)</f>
        <v>42993</v>
      </c>
      <c r="E443" s="49">
        <f>_xll.qlInterestRateIndexValueDate(IndexON,D443)</f>
        <v>42993</v>
      </c>
      <c r="F443" s="52">
        <f>IFERROR(_xll.qlIndexFixing(IndexON,D443,TRUE,_xll.ohTrigger(RecalcTrigger,TriggerON)),NA())</f>
        <v>1.2178997755389886E-2</v>
      </c>
      <c r="H443" s="49">
        <f>_xll.qlCalendarAdvance(IborCalendar,$H442,B443,"f",FALSE)</f>
        <v>42992</v>
      </c>
      <c r="I443" s="49">
        <f>_xll.qlInterestRateIndexValueDate(Index1M,$H443)</f>
        <v>42996</v>
      </c>
      <c r="J443" s="52">
        <f>IFERROR(_xll.qlIndexFixing(Index1M,$H443,TRUE,_xll.ohTrigger(RecalcTrigger,Trigger1M)),NA())</f>
        <v>1.3689082948291187E-2</v>
      </c>
      <c r="K443" s="52">
        <f>IFERROR(_xll.qlIndexFixing(ONIndex1M,I443,TRUE,_xll.ohTrigger(RecalcTrigger,Trigger1M)),NA())</f>
        <v>1.3488446714360336E-2</v>
      </c>
      <c r="L443" s="52">
        <f>IFERROR(_xll.qlIndexFixing(Index3M,H443,TRUE,_xll.ohTrigger(RecalcTrigger,Trigger3M)),NA())</f>
        <v>1.5741570310213542E-2</v>
      </c>
      <c r="M443" s="52">
        <f>IFERROR(_xll.qlIndexFixing(ONIndex3M,I443,TRUE,_xll.ohTrigger(RecalcTrigger,Trigger3M)),NA())</f>
        <v>1.5068497348131871E-2</v>
      </c>
      <c r="N443" s="52">
        <f>IFERROR(_xll.qlIndexFixing(Index6M,$H443,TRUE,_xll.ohTrigger(RecalcTrigger,Trigger6M)),NA())</f>
        <v>1.7587467550882634E-2</v>
      </c>
      <c r="O443" s="52">
        <f>IFERROR(_xll.qlIndexFixing(ONIndex6M,I443,TRUE,_xll.ohTrigger(RecalcTrigger,Trigger6M)),NA())</f>
        <v>1.6490392621655303E-2</v>
      </c>
      <c r="P443" s="52">
        <f>IFERROR(_xll.qlIndexFixing(Index1Y,$H443,TRUE,_xll.ohTrigger(RecalcTrigger,Trigger1Y)),NA())</f>
        <v>2.1617498270367175E-2</v>
      </c>
      <c r="Q443" s="52">
        <f>IFERROR(_xll.qlIndexFixing(ONIndex1Y,I443,TRUE,_xll.ohTrigger(RecalcTrigger,Trigger1Y)),NA())</f>
        <v>1.9748138282249528E-2</v>
      </c>
    </row>
    <row r="444" spans="2:17" x14ac:dyDescent="0.2">
      <c r="B444" s="46" t="s">
        <v>20</v>
      </c>
      <c r="D444" s="49">
        <f>_xll.qlCalendarAdvance(LocalCalendar,$D443,B444,"f",FALSE)</f>
        <v>42996</v>
      </c>
      <c r="E444" s="49">
        <f>_xll.qlInterestRateIndexValueDate(IndexON,D444)</f>
        <v>42996</v>
      </c>
      <c r="F444" s="52">
        <f>IFERROR(_xll.qlIndexFixing(IndexON,D444,TRUE,_xll.ohTrigger(RecalcTrigger,TriggerON)),NA())</f>
        <v>1.2203615731714024E-2</v>
      </c>
      <c r="H444" s="49">
        <f>_xll.qlCalendarAdvance(IborCalendar,$H443,B444,"f",FALSE)</f>
        <v>42993</v>
      </c>
      <c r="I444" s="49">
        <f>_xll.qlInterestRateIndexValueDate(Index1M,$H444)</f>
        <v>42997</v>
      </c>
      <c r="J444" s="52">
        <f>IFERROR(_xll.qlIndexFixing(Index1M,$H444,TRUE,_xll.ohTrigger(RecalcTrigger,Trigger1M)),NA())</f>
        <v>1.3702352732498646E-2</v>
      </c>
      <c r="K444" s="52">
        <f>IFERROR(_xll.qlIndexFixing(ONIndex1M,I444,TRUE,_xll.ohTrigger(RecalcTrigger,Trigger1M)),NA())</f>
        <v>1.3501874979020556E-2</v>
      </c>
      <c r="L444" s="52">
        <f>IFERROR(_xll.qlIndexFixing(Index3M,H444,TRUE,_xll.ohTrigger(RecalcTrigger,Trigger3M)),NA())</f>
        <v>1.5756238854668234E-2</v>
      </c>
      <c r="M444" s="52">
        <f>IFERROR(_xll.qlIndexFixing(ONIndex3M,I444,TRUE,_xll.ohTrigger(RecalcTrigger,Trigger3M)),NA())</f>
        <v>1.5082159403778661E-2</v>
      </c>
      <c r="N444" s="52">
        <f>IFERROR(_xll.qlIndexFixing(Index6M,$H444,TRUE,_xll.ohTrigger(RecalcTrigger,Trigger6M)),NA())</f>
        <v>1.7592722874705192E-2</v>
      </c>
      <c r="O444" s="52">
        <f>IFERROR(_xll.qlIndexFixing(ONIndex6M,I444,TRUE,_xll.ohTrigger(RecalcTrigger,Trigger6M)),NA())</f>
        <v>1.6507472567113268E-2</v>
      </c>
      <c r="P444" s="52">
        <f>IFERROR(_xll.qlIndexFixing(Index1Y,$H444,TRUE,_xll.ohTrigger(RecalcTrigger,Trigger1Y)),NA())</f>
        <v>2.1619424641132434E-2</v>
      </c>
      <c r="Q444" s="52">
        <f>IFERROR(_xll.qlIndexFixing(ONIndex1Y,I444,TRUE,_xll.ohTrigger(RecalcTrigger,Trigger1Y)),NA())</f>
        <v>1.9838241147498437E-2</v>
      </c>
    </row>
    <row r="445" spans="2:17" x14ac:dyDescent="0.2">
      <c r="B445" s="46" t="s">
        <v>20</v>
      </c>
      <c r="D445" s="49">
        <f>_xll.qlCalendarAdvance(LocalCalendar,$D444,B445,"f",FALSE)</f>
        <v>42997</v>
      </c>
      <c r="E445" s="49">
        <f>_xll.qlInterestRateIndexValueDate(IndexON,D445)</f>
        <v>42997</v>
      </c>
      <c r="F445" s="52">
        <f>IFERROR(_xll.qlIndexFixing(IndexON,D445,TRUE,_xll.ohTrigger(RecalcTrigger,TriggerON)),NA())</f>
        <v>1.2216101856807882E-2</v>
      </c>
      <c r="H445" s="49">
        <f>_xll.qlCalendarAdvance(IborCalendar,$H444,B445,"f",FALSE)</f>
        <v>42996</v>
      </c>
      <c r="I445" s="49">
        <f>_xll.qlInterestRateIndexValueDate(Index1M,$H445)</f>
        <v>42998</v>
      </c>
      <c r="J445" s="52">
        <f>IFERROR(_xll.qlIndexFixing(Index1M,$H445,TRUE,_xll.ohTrigger(RecalcTrigger,Trigger1M)),NA())</f>
        <v>1.3715610579457582E-2</v>
      </c>
      <c r="K445" s="52">
        <f>IFERROR(_xll.qlIndexFixing(ONIndex1M,I445,TRUE,_xll.ohTrigger(RecalcTrigger,Trigger1M)),NA())</f>
        <v>1.3515291305470356E-2</v>
      </c>
      <c r="L445" s="52">
        <f>IFERROR(_xll.qlIndexFixing(Index3M,H445,TRUE,_xll.ohTrigger(RecalcTrigger,Trigger3M)),NA())</f>
        <v>1.5770929206925084E-2</v>
      </c>
      <c r="M445" s="52">
        <f>IFERROR(_xll.qlIndexFixing(ONIndex3M,I445,TRUE,_xll.ohTrigger(RecalcTrigger,Trigger3M)),NA())</f>
        <v>1.5095816948953455E-2</v>
      </c>
      <c r="N445" s="52">
        <f>IFERROR(_xll.qlIndexFixing(Index6M,$H445,TRUE,_xll.ohTrigger(RecalcTrigger,Trigger6M)),NA())</f>
        <v>1.7602367944689865E-2</v>
      </c>
      <c r="O445" s="52">
        <f>IFERROR(_xll.qlIndexFixing(ONIndex6M,I445,TRUE,_xll.ohTrigger(RecalcTrigger,Trigger6M)),NA())</f>
        <v>1.6524442330947409E-2</v>
      </c>
      <c r="P445" s="52">
        <f>IFERROR(_xll.qlIndexFixing(Index1Y,$H445,TRUE,_xll.ohTrigger(RecalcTrigger,Trigger1Y)),NA())</f>
        <v>2.1621114112442025E-2</v>
      </c>
      <c r="Q445" s="52">
        <f>IFERROR(_xll.qlIndexFixing(ONIndex1Y,I445,TRUE,_xll.ohTrigger(RecalcTrigger,Trigger1Y)),NA())</f>
        <v>1.9929371812672514E-2</v>
      </c>
    </row>
    <row r="446" spans="2:17" x14ac:dyDescent="0.2">
      <c r="B446" s="46" t="s">
        <v>20</v>
      </c>
      <c r="D446" s="49">
        <f>_xll.qlCalendarAdvance(LocalCalendar,$D445,B446,"f",FALSE)</f>
        <v>42998</v>
      </c>
      <c r="E446" s="49">
        <f>_xll.qlInterestRateIndexValueDate(IndexON,D446)</f>
        <v>42998</v>
      </c>
      <c r="F446" s="52">
        <f>IFERROR(_xll.qlIndexFixing(IndexON,D446,TRUE,_xll.ohTrigger(RecalcTrigger,TriggerON)),NA())</f>
        <v>1.2228570664554184E-2</v>
      </c>
      <c r="H446" s="49">
        <f>_xll.qlCalendarAdvance(IborCalendar,$H445,B446,"f",FALSE)</f>
        <v>42997</v>
      </c>
      <c r="I446" s="49">
        <f>_xll.qlInterestRateIndexValueDate(Index1M,$H446)</f>
        <v>42999</v>
      </c>
      <c r="J446" s="52">
        <f>IFERROR(_xll.qlIndexFixing(Index1M,$H446,TRUE,_xll.ohTrigger(RecalcTrigger,Trigger1M)),NA())</f>
        <v>1.3742553087908171E-2</v>
      </c>
      <c r="K446" s="52">
        <f>IFERROR(_xll.qlIndexFixing(ONIndex1M,I446,TRUE,_xll.ohTrigger(RecalcTrigger,Trigger1M)),NA())</f>
        <v>1.3528695693789672E-2</v>
      </c>
      <c r="L446" s="52">
        <f>IFERROR(_xll.qlIndexFixing(Index3M,H446,TRUE,_xll.ohTrigger(RecalcTrigger,Trigger3M)),NA())</f>
        <v>1.57856413936476E-2</v>
      </c>
      <c r="M446" s="52">
        <f>IFERROR(_xll.qlIndexFixing(ONIndex3M,I446,TRUE,_xll.ohTrigger(RecalcTrigger,Trigger3M)),NA())</f>
        <v>1.5109474445127447E-2</v>
      </c>
      <c r="N446" s="52">
        <f>IFERROR(_xll.qlIndexFixing(Index6M,$H446,TRUE,_xll.ohTrigger(RecalcTrigger,Trigger6M)),NA())</f>
        <v>1.7611959398010728E-2</v>
      </c>
      <c r="O446" s="52">
        <f>IFERROR(_xll.qlIndexFixing(ONIndex6M,I446,TRUE,_xll.ohTrigger(RecalcTrigger,Trigger6M)),NA())</f>
        <v>1.6541301913077788E-2</v>
      </c>
      <c r="P446" s="52">
        <f>IFERROR(_xll.qlIndexFixing(Index1Y,$H446,TRUE,_xll.ohTrigger(RecalcTrigger,Trigger1Y)),NA())</f>
        <v>2.1622564115936396E-2</v>
      </c>
      <c r="Q446" s="52">
        <f>IFERROR(_xll.qlIndexFixing(ONIndex1Y,I446,TRUE,_xll.ohTrigger(RecalcTrigger,Trigger1Y)),NA())</f>
        <v>2.0021145033934928E-2</v>
      </c>
    </row>
    <row r="447" spans="2:17" x14ac:dyDescent="0.2">
      <c r="B447" s="46" t="s">
        <v>20</v>
      </c>
      <c r="D447" s="49">
        <f>_xll.qlCalendarAdvance(LocalCalendar,$D446,B447,"f",FALSE)</f>
        <v>42999</v>
      </c>
      <c r="E447" s="49">
        <f>_xll.qlInterestRateIndexValueDate(IndexON,D447)</f>
        <v>42999</v>
      </c>
      <c r="F447" s="52">
        <f>IFERROR(_xll.qlIndexFixing(IndexON,D447,TRUE,_xll.ohTrigger(RecalcTrigger,TriggerON)),NA())</f>
        <v>1.2241023809149709E-2</v>
      </c>
      <c r="H447" s="49">
        <f>_xll.qlCalendarAdvance(IborCalendar,$H446,B447,"f",FALSE)</f>
        <v>42998</v>
      </c>
      <c r="I447" s="49">
        <f>_xll.qlInterestRateIndexValueDate(Index1M,$H447)</f>
        <v>43000</v>
      </c>
      <c r="J447" s="52">
        <f>IFERROR(_xll.qlIndexFixing(Index1M,$H447,TRUE,_xll.ohTrigger(RecalcTrigger,Trigger1M)),NA())</f>
        <v>1.3748935032532713E-2</v>
      </c>
      <c r="K447" s="52">
        <f>IFERROR(_xll.qlIndexFixing(ONIndex1M,I447,TRUE,_xll.ohTrigger(RecalcTrigger,Trigger1M)),NA())</f>
        <v>1.3555975100869588E-2</v>
      </c>
      <c r="L447" s="52">
        <f>IFERROR(_xll.qlIndexFixing(Index3M,H447,TRUE,_xll.ohTrigger(RecalcTrigger,Trigger3M)),NA())</f>
        <v>1.5800374316737462E-2</v>
      </c>
      <c r="M447" s="52">
        <f>IFERROR(_xll.qlIndexFixing(ONIndex3M,I447,TRUE,_xll.ohTrigger(RecalcTrigger,Trigger3M)),NA())</f>
        <v>1.513749117025398E-2</v>
      </c>
      <c r="N447" s="52">
        <f>IFERROR(_xll.qlIndexFixing(Index6M,$H447,TRUE,_xll.ohTrigger(RecalcTrigger,Trigger6M)),NA())</f>
        <v>1.7621497879858193E-2</v>
      </c>
      <c r="O447" s="52">
        <f>IFERROR(_xll.qlIndexFixing(ONIndex6M,I447,TRUE,_xll.ohTrigger(RecalcTrigger,Trigger6M)),NA())</f>
        <v>1.6575416925199704E-2</v>
      </c>
      <c r="P447" s="52">
        <f>IFERROR(_xll.qlIndexFixing(Index1Y,$H447,TRUE,_xll.ohTrigger(RecalcTrigger,Trigger1Y)),NA())</f>
        <v>2.1619888749850675E-2</v>
      </c>
      <c r="Q447" s="52">
        <f>IFERROR(_xll.qlIndexFixing(ONIndex1Y,I447,TRUE,_xll.ohTrigger(RecalcTrigger,Trigger1Y)),NA())</f>
        <v>2.0202316666724229E-2</v>
      </c>
    </row>
    <row r="448" spans="2:17" x14ac:dyDescent="0.2">
      <c r="B448" s="46" t="s">
        <v>20</v>
      </c>
      <c r="D448" s="49">
        <f>_xll.qlCalendarAdvance(LocalCalendar,$D447,B448,"f",FALSE)</f>
        <v>43000</v>
      </c>
      <c r="E448" s="49">
        <f>_xll.qlInterestRateIndexValueDate(IndexON,D448)</f>
        <v>43000</v>
      </c>
      <c r="F448" s="52">
        <f>IFERROR(_xll.qlIndexFixing(IndexON,D448,TRUE,_xll.ohTrigger(RecalcTrigger,TriggerON)),NA())</f>
        <v>1.226632008254569E-2</v>
      </c>
      <c r="H448" s="49">
        <f>_xll.qlCalendarAdvance(IborCalendar,$H447,B448,"f",FALSE)</f>
        <v>42999</v>
      </c>
      <c r="I448" s="49">
        <f>_xll.qlInterestRateIndexValueDate(Index1M,$H448)</f>
        <v>43003</v>
      </c>
      <c r="J448" s="52">
        <f>IFERROR(_xll.qlIndexFixing(Index1M,$H448,TRUE,_xll.ohTrigger(RecalcTrigger,Trigger1M)),NA())</f>
        <v>1.3781720754144189E-2</v>
      </c>
      <c r="K448" s="52">
        <f>IFERROR(_xll.qlIndexFixing(ONIndex1M,I448,TRUE,_xll.ohTrigger(RecalcTrigger,Trigger1M)),NA())</f>
        <v>1.3582193864642989E-2</v>
      </c>
      <c r="L448" s="52">
        <f>IFERROR(_xll.qlIndexFixing(Index3M,H448,TRUE,_xll.ohTrigger(RecalcTrigger,Trigger3M)),NA())</f>
        <v>1.5860489847851898E-2</v>
      </c>
      <c r="M448" s="52">
        <f>IFERROR(_xll.qlIndexFixing(ONIndex3M,I448,TRUE,_xll.ohTrigger(RecalcTrigger,Trigger3M)),NA())</f>
        <v>1.5164309154620526E-2</v>
      </c>
      <c r="N448" s="52">
        <f>IFERROR(_xll.qlIndexFixing(Index6M,$H448,TRUE,_xll.ohTrigger(RecalcTrigger,Trigger6M)),NA())</f>
        <v>1.7654167724046214E-2</v>
      </c>
      <c r="O448" s="52">
        <f>IFERROR(_xll.qlIndexFixing(ONIndex6M,I448,TRUE,_xll.ohTrigger(RecalcTrigger,Trigger6M)),NA())</f>
        <v>1.6607638424481763E-2</v>
      </c>
      <c r="P448" s="52">
        <f>IFERROR(_xll.qlIndexFixing(Index1Y,$H448,TRUE,_xll.ohTrigger(RecalcTrigger,Trigger1Y)),NA())</f>
        <v>2.1625987117116215E-2</v>
      </c>
      <c r="Q448" s="52">
        <f>IFERROR(_xll.qlIndexFixing(ONIndex1Y,I448,TRUE,_xll.ohTrigger(RecalcTrigger,Trigger1Y)),NA())</f>
        <v>2.0376942223006012E-2</v>
      </c>
    </row>
    <row r="449" spans="2:17" x14ac:dyDescent="0.2">
      <c r="B449" s="46" t="s">
        <v>20</v>
      </c>
      <c r="D449" s="49">
        <f>_xll.qlCalendarAdvance(LocalCalendar,$D448,B449,"f",FALSE)</f>
        <v>43003</v>
      </c>
      <c r="E449" s="49">
        <f>_xll.qlInterestRateIndexValueDate(IndexON,D449)</f>
        <v>43003</v>
      </c>
      <c r="F449" s="52">
        <f>IFERROR(_xll.qlIndexFixing(IndexON,D449,TRUE,_xll.ohTrigger(RecalcTrigger,TriggerON)),NA())</f>
        <v>1.2290755865462799E-2</v>
      </c>
      <c r="H449" s="49">
        <f>_xll.qlCalendarAdvance(IborCalendar,$H448,B449,"f",FALSE)</f>
        <v>43000</v>
      </c>
      <c r="I449" s="49">
        <f>_xll.qlInterestRateIndexValueDate(Index1M,$H449)</f>
        <v>43004</v>
      </c>
      <c r="J449" s="52">
        <f>IFERROR(_xll.qlIndexFixing(Index1M,$H449,TRUE,_xll.ohTrigger(RecalcTrigger,Trigger1M)),NA())</f>
        <v>1.3794906976785981E-2</v>
      </c>
      <c r="K449" s="52">
        <f>IFERROR(_xll.qlIndexFixing(ONIndex1M,I449,TRUE,_xll.ohTrigger(RecalcTrigger,Trigger1M)),NA())</f>
        <v>1.3595538561910203E-2</v>
      </c>
      <c r="L449" s="52">
        <f>IFERROR(_xll.qlIndexFixing(Index3M,H449,TRUE,_xll.ohTrigger(RecalcTrigger,Trigger3M)),NA())</f>
        <v>1.5867388646003535E-2</v>
      </c>
      <c r="M449" s="52">
        <f>IFERROR(_xll.qlIndexFixing(ONIndex3M,I449,TRUE,_xll.ohTrigger(RecalcTrigger,Trigger3M)),NA())</f>
        <v>1.5178073474464426E-2</v>
      </c>
      <c r="N449" s="52">
        <f>IFERROR(_xll.qlIndexFixing(Index6M,$H449,TRUE,_xll.ohTrigger(RecalcTrigger,Trigger6M)),NA())</f>
        <v>1.765913499685335E-2</v>
      </c>
      <c r="O449" s="52">
        <f>IFERROR(_xll.qlIndexFixing(ONIndex6M,I449,TRUE,_xll.ohTrigger(RecalcTrigger,Trigger6M)),NA())</f>
        <v>1.6623947098013403E-2</v>
      </c>
      <c r="P449" s="52">
        <f>IFERROR(_xll.qlIndexFixing(Index1Y,$H449,TRUE,_xll.ohTrigger(RecalcTrigger,Trigger1Y)),NA())</f>
        <v>2.1626267053166663E-2</v>
      </c>
      <c r="Q449" s="52">
        <f>IFERROR(_xll.qlIndexFixing(ONIndex1Y,I449,TRUE,_xll.ohTrigger(RecalcTrigger,Trigger1Y)),NA())</f>
        <v>2.046268234712656E-2</v>
      </c>
    </row>
    <row r="450" spans="2:17" x14ac:dyDescent="0.2">
      <c r="B450" s="46" t="s">
        <v>20</v>
      </c>
      <c r="D450" s="49">
        <f>_xll.qlCalendarAdvance(LocalCalendar,$D449,B450,"f",FALSE)</f>
        <v>43004</v>
      </c>
      <c r="E450" s="49">
        <f>_xll.qlInterestRateIndexValueDate(IndexON,D450)</f>
        <v>43004</v>
      </c>
      <c r="F450" s="52">
        <f>IFERROR(_xll.qlIndexFixing(IndexON,D450,TRUE,_xll.ohTrigger(RecalcTrigger,TriggerON)),NA())</f>
        <v>1.2303170403500374E-2</v>
      </c>
      <c r="H450" s="49">
        <f>_xll.qlCalendarAdvance(IborCalendar,$H449,B450,"f",FALSE)</f>
        <v>43003</v>
      </c>
      <c r="I450" s="49">
        <f>_xll.qlInterestRateIndexValueDate(Index1M,$H450)</f>
        <v>43005</v>
      </c>
      <c r="J450" s="52">
        <f>IFERROR(_xll.qlIndexFixing(Index1M,$H450,TRUE,_xll.ohTrigger(RecalcTrigger,Trigger1M)),NA())</f>
        <v>1.3808081261899474E-2</v>
      </c>
      <c r="K450" s="52">
        <f>IFERROR(_xll.qlIndexFixing(ONIndex1M,I450,TRUE,_xll.ohTrigger(RecalcTrigger,Trigger1M)),NA())</f>
        <v>1.3608871320807125E-2</v>
      </c>
      <c r="L450" s="52">
        <f>IFERROR(_xll.qlIndexFixing(Index3M,H450,TRUE,_xll.ohTrigger(RecalcTrigger,Trigger3M)),NA())</f>
        <v>1.5874294256874758E-2</v>
      </c>
      <c r="M450" s="52">
        <f>IFERROR(_xll.qlIndexFixing(ONIndex3M,I450,TRUE,_xll.ohTrigger(RecalcTrigger,Trigger3M)),NA())</f>
        <v>1.5191860051304573E-2</v>
      </c>
      <c r="N450" s="52">
        <f>IFERROR(_xll.qlIndexFixing(Index6M,$H450,TRUE,_xll.ohTrigger(RecalcTrigger,Trigger6M)),NA())</f>
        <v>1.7668418299733354E-2</v>
      </c>
      <c r="O450" s="52">
        <f>IFERROR(_xll.qlIndexFixing(ONIndex6M,I450,TRUE,_xll.ohTrigger(RecalcTrigger,Trigger6M)),NA())</f>
        <v>1.664014558968141E-2</v>
      </c>
      <c r="P450" s="52">
        <f>IFERROR(_xll.qlIndexFixing(Index1Y,$H450,TRUE,_xll.ohTrigger(RecalcTrigger,Trigger1Y)),NA())</f>
        <v>2.1626324471110816E-2</v>
      </c>
      <c r="Q450" s="52">
        <f>IFERROR(_xll.qlIndexFixing(ONIndex1Y,I450,TRUE,_xll.ohTrigger(RecalcTrigger,Trigger1Y)),NA())</f>
        <v>2.0547138800157683E-2</v>
      </c>
    </row>
    <row r="451" spans="2:17" x14ac:dyDescent="0.2">
      <c r="B451" s="46" t="s">
        <v>20</v>
      </c>
      <c r="D451" s="49">
        <f>_xll.qlCalendarAdvance(LocalCalendar,$D450,B451,"f",FALSE)</f>
        <v>43005</v>
      </c>
      <c r="E451" s="49">
        <f>_xll.qlInterestRateIndexValueDate(IndexON,D451)</f>
        <v>43005</v>
      </c>
      <c r="F451" s="52">
        <f>IFERROR(_xll.qlIndexFixing(IndexON,D451,TRUE,_xll.ohTrigger(RecalcTrigger,TriggerON)),NA())</f>
        <v>1.2315577550969792E-2</v>
      </c>
      <c r="H451" s="49">
        <f>_xll.qlCalendarAdvance(IborCalendar,$H450,B451,"f",FALSE)</f>
        <v>43004</v>
      </c>
      <c r="I451" s="49">
        <f>_xll.qlInterestRateIndexValueDate(Index1M,$H451)</f>
        <v>43006</v>
      </c>
      <c r="J451" s="52">
        <f>IFERROR(_xll.qlIndexFixing(Index1M,$H451,TRUE,_xll.ohTrigger(RecalcTrigger,Trigger1M)),NA())</f>
        <v>1.3834863712117729E-2</v>
      </c>
      <c r="K451" s="52">
        <f>IFERROR(_xll.qlIndexFixing(ONIndex1M,I451,TRUE,_xll.ohTrigger(RecalcTrigger,Trigger1M)),NA())</f>
        <v>1.3622192141573564E-2</v>
      </c>
      <c r="L451" s="52">
        <f>IFERROR(_xll.qlIndexFixing(Index3M,H451,TRUE,_xll.ohTrigger(RecalcTrigger,Trigger3M)),NA())</f>
        <v>1.5889118017688778E-2</v>
      </c>
      <c r="M451" s="52">
        <f>IFERROR(_xll.qlIndexFixing(ONIndex3M,I451,TRUE,_xll.ohTrigger(RecalcTrigger,Trigger3M)),NA())</f>
        <v>1.5205668885140966E-2</v>
      </c>
      <c r="N451" s="52">
        <f>IFERROR(_xll.qlIndexFixing(Index6M,$H451,TRUE,_xll.ohTrigger(RecalcTrigger,Trigger6M)),NA())</f>
        <v>1.7677652502612832E-2</v>
      </c>
      <c r="O451" s="52">
        <f>IFERROR(_xll.qlIndexFixing(ONIndex6M,I451,TRUE,_xll.ohTrigger(RecalcTrigger,Trigger6M)),NA())</f>
        <v>1.6656233899645656E-2</v>
      </c>
      <c r="P451" s="52">
        <f>IFERROR(_xll.qlIndexFixing(Index1Y,$H451,TRUE,_xll.ohTrigger(RecalcTrigger,Trigger1Y)),NA())</f>
        <v>2.1626163275016316E-2</v>
      </c>
      <c r="Q451" s="52">
        <f>IFERROR(_xll.qlIndexFixing(ONIndex1Y,I451,TRUE,_xll.ohTrigger(RecalcTrigger,Trigger1Y)),NA())</f>
        <v>2.0630311581140148E-2</v>
      </c>
    </row>
    <row r="452" spans="2:17" x14ac:dyDescent="0.2">
      <c r="B452" s="46" t="s">
        <v>20</v>
      </c>
      <c r="D452" s="49">
        <f>_xll.qlCalendarAdvance(LocalCalendar,$D451,B452,"f",FALSE)</f>
        <v>43006</v>
      </c>
      <c r="E452" s="49">
        <f>_xll.qlInterestRateIndexValueDate(IndexON,D452)</f>
        <v>43006</v>
      </c>
      <c r="F452" s="52">
        <f>IFERROR(_xll.qlIndexFixing(IndexON,D452,TRUE,_xll.ohTrigger(RecalcTrigger,TriggerON)),NA())</f>
        <v>1.2327977308030924E-2</v>
      </c>
      <c r="H452" s="49">
        <f>_xll.qlCalendarAdvance(IborCalendar,$H451,B452,"f",FALSE)</f>
        <v>43005</v>
      </c>
      <c r="I452" s="49">
        <f>_xll.qlInterestRateIndexValueDate(Index1M,$H452)</f>
        <v>43007</v>
      </c>
      <c r="J452" s="52">
        <f>IFERROR(_xll.qlIndexFixing(Index1M,$H452,TRUE,_xll.ohTrigger(RecalcTrigger,Trigger1M)),NA())</f>
        <v>1.3848003194082692E-2</v>
      </c>
      <c r="K452" s="52">
        <f>IFERROR(_xll.qlIndexFixing(ONIndex1M,I452,TRUE,_xll.ohTrigger(RecalcTrigger,Trigger1M)),NA())</f>
        <v>1.3649311466465974E-2</v>
      </c>
      <c r="L452" s="52">
        <f>IFERROR(_xll.qlIndexFixing(Index3M,H452,TRUE,_xll.ohTrigger(RecalcTrigger,Trigger3M)),NA())</f>
        <v>1.5903951271938284E-2</v>
      </c>
      <c r="M452" s="52">
        <f>IFERROR(_xll.qlIndexFixing(ONIndex3M,I452,TRUE,_xll.ohTrigger(RecalcTrigger,Trigger3M)),NA())</f>
        <v>1.5234005349542556E-2</v>
      </c>
      <c r="N452" s="52">
        <f>IFERROR(_xll.qlIndexFixing(Index6M,$H452,TRUE,_xll.ohTrigger(RecalcTrigger,Trigger6M)),NA())</f>
        <v>1.7686838250792609E-2</v>
      </c>
      <c r="O452" s="52">
        <f>IFERROR(_xll.qlIndexFixing(ONIndex6M,I452,TRUE,_xll.ohTrigger(RecalcTrigger,Trigger6M)),NA())</f>
        <v>1.6688816844041554E-2</v>
      </c>
      <c r="P452" s="52">
        <f>IFERROR(_xll.qlIndexFixing(Index1Y,$H452,TRUE,_xll.ohTrigger(RecalcTrigger,Trigger1Y)),NA())</f>
        <v>2.1627659727543398E-2</v>
      </c>
      <c r="Q452" s="52">
        <f>IFERROR(_xll.qlIndexFixing(ONIndex1Y,I452,TRUE,_xll.ohTrigger(RecalcTrigger,Trigger1Y)),NA())</f>
        <v>2.0793579146394237E-2</v>
      </c>
    </row>
    <row r="453" spans="2:17" x14ac:dyDescent="0.2">
      <c r="B453" s="46" t="s">
        <v>20</v>
      </c>
      <c r="D453" s="49">
        <f>_xll.qlCalendarAdvance(LocalCalendar,$D452,B453,"f",FALSE)</f>
        <v>43007</v>
      </c>
      <c r="E453" s="49">
        <f>_xll.qlInterestRateIndexValueDate(IndexON,D453)</f>
        <v>43007</v>
      </c>
      <c r="F453" s="52">
        <f>IFERROR(_xll.qlIndexFixing(IndexON,D453,TRUE,_xll.ohTrigger(RecalcTrigger,TriggerON)),NA())</f>
        <v>1.2353176054586967E-2</v>
      </c>
      <c r="H453" s="49">
        <f>_xll.qlCalendarAdvance(IborCalendar,$H452,B453,"f",FALSE)</f>
        <v>43006</v>
      </c>
      <c r="I453" s="49">
        <f>_xll.qlInterestRateIndexValueDate(Index1M,$H453)</f>
        <v>43010</v>
      </c>
      <c r="J453" s="52">
        <f>IFERROR(_xll.qlIndexFixing(Index1M,$H453,TRUE,_xll.ohTrigger(RecalcTrigger,Trigger1M)),NA())</f>
        <v>1.3880563554150608E-2</v>
      </c>
      <c r="K453" s="52">
        <f>IFERROR(_xll.qlIndexFixing(ONIndex1M,I453,TRUE,_xll.ohTrigger(RecalcTrigger,Trigger1M)),NA())</f>
        <v>1.3675356042375242E-2</v>
      </c>
      <c r="L453" s="52">
        <f>IFERROR(_xll.qlIndexFixing(Index3M,H453,TRUE,_xll.ohTrigger(RecalcTrigger,Trigger3M)),NA())</f>
        <v>1.5956383492681636E-2</v>
      </c>
      <c r="M453" s="52">
        <f>IFERROR(_xll.qlIndexFixing(ONIndex3M,I453,TRUE,_xll.ohTrigger(RecalcTrigger,Trigger3M)),NA())</f>
        <v>1.5261126790129254E-2</v>
      </c>
      <c r="N453" s="52">
        <f>IFERROR(_xll.qlIndexFixing(Index6M,$H453,TRUE,_xll.ohTrigger(RecalcTrigger,Trigger6M)),NA())</f>
        <v>1.7722715343737559E-2</v>
      </c>
      <c r="O453" s="52">
        <f>IFERROR(_xll.qlIndexFixing(ONIndex6M,I453,TRUE,_xll.ohTrigger(RecalcTrigger,Trigger6M)),NA())</f>
        <v>1.6719485321186056E-2</v>
      </c>
      <c r="P453" s="52">
        <f>IFERROR(_xll.qlIndexFixing(Index1Y,$H453,TRUE,_xll.ohTrigger(RecalcTrigger,Trigger1Y)),NA())</f>
        <v>2.1623410436375223E-2</v>
      </c>
      <c r="Q453" s="52">
        <f>IFERROR(_xll.qlIndexFixing(ONIndex1Y,I453,TRUE,_xll.ohTrigger(RecalcTrigger,Trigger1Y)),NA())</f>
        <v>2.0950165967397183E-2</v>
      </c>
    </row>
    <row r="454" spans="2:17" x14ac:dyDescent="0.2">
      <c r="B454" s="46" t="s">
        <v>20</v>
      </c>
      <c r="D454" s="49">
        <f>_xll.qlCalendarAdvance(LocalCalendar,$D453,B454,"f",FALSE)</f>
        <v>43010</v>
      </c>
      <c r="E454" s="49">
        <f>_xll.qlInterestRateIndexValueDate(IndexON,D454)</f>
        <v>43010</v>
      </c>
      <c r="F454" s="52">
        <f>IFERROR(_xll.qlIndexFixing(IndexON,D454,TRUE,_xll.ohTrigger(RecalcTrigger,TriggerON)),NA())</f>
        <v>1.2377502431952792E-2</v>
      </c>
      <c r="H454" s="49">
        <f>_xll.qlCalendarAdvance(IborCalendar,$H453,B454,"f",FALSE)</f>
        <v>43007</v>
      </c>
      <c r="I454" s="49">
        <f>_xll.qlInterestRateIndexValueDate(Index1M,$H454)</f>
        <v>43011</v>
      </c>
      <c r="J454" s="52">
        <f>IFERROR(_xll.qlIndexFixing(Index1M,$H454,TRUE,_xll.ohTrigger(RecalcTrigger,Trigger1M)),NA())</f>
        <v>1.3893660749282905E-2</v>
      </c>
      <c r="K454" s="52">
        <f>IFERROR(_xll.qlIndexFixing(ONIndex1M,I454,TRUE,_xll.ohTrigger(RecalcTrigger,Trigger1M)),NA())</f>
        <v>1.3688617172089579E-2</v>
      </c>
      <c r="L454" s="52">
        <f>IFERROR(_xll.qlIndexFixing(Index3M,H454,TRUE,_xll.ohTrigger(RecalcTrigger,Trigger3M)),NA())</f>
        <v>1.5971231070490605E-2</v>
      </c>
      <c r="M454" s="52">
        <f>IFERROR(_xll.qlIndexFixing(ONIndex3M,I454,TRUE,_xll.ohTrigger(RecalcTrigger,Trigger3M)),NA())</f>
        <v>1.5275046908946877E-2</v>
      </c>
      <c r="N454" s="52">
        <f>IFERROR(_xll.qlIndexFixing(Index6M,$H454,TRUE,_xll.ohTrigger(RecalcTrigger,Trigger6M)),NA())</f>
        <v>1.7727404282509625E-2</v>
      </c>
      <c r="O454" s="52">
        <f>IFERROR(_xll.qlIndexFixing(ONIndex6M,I454,TRUE,_xll.ohTrigger(RecalcTrigger,Trigger6M)),NA())</f>
        <v>1.673502272199201E-2</v>
      </c>
      <c r="P454" s="52">
        <f>IFERROR(_xll.qlIndexFixing(Index1Y,$H454,TRUE,_xll.ohTrigger(RecalcTrigger,Trigger1Y)),NA())</f>
        <v>2.1622214735759003E-2</v>
      </c>
      <c r="Q454" s="52">
        <f>IFERROR(_xll.qlIndexFixing(ONIndex1Y,I454,TRUE,_xll.ohTrigger(RecalcTrigger,Trigger1Y)),NA())</f>
        <v>2.102692037518672E-2</v>
      </c>
    </row>
    <row r="455" spans="2:17" x14ac:dyDescent="0.2">
      <c r="B455" s="46" t="s">
        <v>20</v>
      </c>
      <c r="D455" s="49">
        <f>_xll.qlCalendarAdvance(LocalCalendar,$D454,B455,"f",FALSE)</f>
        <v>43011</v>
      </c>
      <c r="E455" s="49">
        <f>_xll.qlInterestRateIndexValueDate(IndexON,D455)</f>
        <v>43011</v>
      </c>
      <c r="F455" s="52">
        <f>IFERROR(_xll.qlIndexFixing(IndexON,D455,TRUE,_xll.ohTrigger(RecalcTrigger,TriggerON)),NA())</f>
        <v>1.2389865236812625E-2</v>
      </c>
      <c r="H455" s="49">
        <f>_xll.qlCalendarAdvance(IborCalendar,$H454,B455,"f",FALSE)</f>
        <v>43010</v>
      </c>
      <c r="I455" s="49">
        <f>_xll.qlInterestRateIndexValueDate(Index1M,$H455)</f>
        <v>43012</v>
      </c>
      <c r="J455" s="52">
        <f>IFERROR(_xll.qlIndexFixing(Index1M,$H455,TRUE,_xll.ohTrigger(RecalcTrigger,Trigger1M)),NA())</f>
        <v>1.3920293599101994E-2</v>
      </c>
      <c r="K455" s="52">
        <f>IFERROR(_xll.qlIndexFixing(ONIndex1M,I455,TRUE,_xll.ohTrigger(RecalcTrigger,Trigger1M)),NA())</f>
        <v>1.3701866363433624E-2</v>
      </c>
      <c r="L455" s="52">
        <f>IFERROR(_xll.qlIndexFixing(Index3M,H455,TRUE,_xll.ohTrigger(RecalcTrigger,Trigger3M)),NA())</f>
        <v>1.5986078707871051E-2</v>
      </c>
      <c r="M455" s="52">
        <f>IFERROR(_xll.qlIndexFixing(ONIndex3M,I455,TRUE,_xll.ohTrigger(RecalcTrigger,Trigger3M)),NA())</f>
        <v>1.528898928468081E-2</v>
      </c>
      <c r="N455" s="52">
        <f>IFERROR(_xll.qlIndexFixing(Index6M,$H455,TRUE,_xll.ohTrigger(RecalcTrigger,Trigger6M)),NA())</f>
        <v>1.7736349839337223E-2</v>
      </c>
      <c r="O455" s="52">
        <f>IFERROR(_xll.qlIndexFixing(ONIndex6M,I455,TRUE,_xll.ohTrigger(RecalcTrigger,Trigger6M)),NA())</f>
        <v>1.6750449940934331E-2</v>
      </c>
      <c r="P455" s="52">
        <f>IFERROR(_xll.qlIndexFixing(Index1Y,$H455,TRUE,_xll.ohTrigger(RecalcTrigger,Trigger1Y)),NA())</f>
        <v>2.1620823848191254E-2</v>
      </c>
      <c r="Q455" s="52">
        <f>IFERROR(_xll.qlIndexFixing(ONIndex1Y,I455,TRUE,_xll.ohTrigger(RecalcTrigger,Trigger1Y)),NA())</f>
        <v>2.1102391105891627E-2</v>
      </c>
    </row>
    <row r="456" spans="2:17" x14ac:dyDescent="0.2">
      <c r="B456" s="46" t="s">
        <v>20</v>
      </c>
      <c r="D456" s="49">
        <f>_xll.qlCalendarAdvance(LocalCalendar,$D455,B456,"f",FALSE)</f>
        <v>43012</v>
      </c>
      <c r="E456" s="49">
        <f>_xll.qlInterestRateIndexValueDate(IndexON,D456)</f>
        <v>43012</v>
      </c>
      <c r="F456" s="52">
        <f>IFERROR(_xll.qlIndexFixing(IndexON,D456,TRUE,_xll.ohTrigger(RecalcTrigger,TriggerON)),NA())</f>
        <v>1.2402220651184237E-2</v>
      </c>
      <c r="H456" s="49">
        <f>_xll.qlCalendarAdvance(IborCalendar,$H455,B456,"f",FALSE)</f>
        <v>43011</v>
      </c>
      <c r="I456" s="49">
        <f>_xll.qlInterestRateIndexValueDate(Index1M,$H456)</f>
        <v>43013</v>
      </c>
      <c r="J456" s="52">
        <f>IFERROR(_xll.qlIndexFixing(Index1M,$H456,TRUE,_xll.ohTrigger(RecalcTrigger,Trigger1M)),NA())</f>
        <v>1.3926589393917777E-2</v>
      </c>
      <c r="K456" s="52">
        <f>IFERROR(_xll.qlIndexFixing(ONIndex1M,I456,TRUE,_xll.ohTrigger(RecalcTrigger,Trigger1M)),NA())</f>
        <v>1.371510361672712E-2</v>
      </c>
      <c r="L456" s="52">
        <f>IFERROR(_xll.qlIndexFixing(Index3M,H456,TRUE,_xll.ohTrigger(RecalcTrigger,Trigger3M)),NA())</f>
        <v>1.6000924808889157E-2</v>
      </c>
      <c r="M456" s="52">
        <f>IFERROR(_xll.qlIndexFixing(ONIndex3M,I456,TRUE,_xll.ohTrigger(RecalcTrigger,Trigger3M)),NA())</f>
        <v>1.5302953917490925E-2</v>
      </c>
      <c r="N456" s="52">
        <f>IFERROR(_xll.qlIndexFixing(Index6M,$H456,TRUE,_xll.ohTrigger(RecalcTrigger,Trigger6M)),NA())</f>
        <v>1.774525108833357E-2</v>
      </c>
      <c r="O456" s="52">
        <f>IFERROR(_xll.qlIndexFixing(ONIndex6M,I456,TRUE,_xll.ohTrigger(RecalcTrigger,Trigger6M)),NA())</f>
        <v>1.6765766977933083E-2</v>
      </c>
      <c r="P456" s="52">
        <f>IFERROR(_xll.qlIndexFixing(Index1Y,$H456,TRUE,_xll.ohTrigger(RecalcTrigger,Trigger1Y)),NA())</f>
        <v>2.1619241678558249E-2</v>
      </c>
      <c r="Q456" s="52">
        <f>IFERROR(_xll.qlIndexFixing(ONIndex1Y,I456,TRUE,_xll.ohTrigger(RecalcTrigger,Trigger1Y)),NA())</f>
        <v>2.1176578158632609E-2</v>
      </c>
    </row>
    <row r="457" spans="2:17" x14ac:dyDescent="0.2">
      <c r="B457" s="46" t="s">
        <v>20</v>
      </c>
      <c r="D457" s="49">
        <f>_xll.qlCalendarAdvance(LocalCalendar,$D456,B457,"f",FALSE)</f>
        <v>43013</v>
      </c>
      <c r="E457" s="49">
        <f>_xll.qlInterestRateIndexValueDate(IndexON,D457)</f>
        <v>43013</v>
      </c>
      <c r="F457" s="52">
        <f>IFERROR(_xll.qlIndexFixing(IndexON,D457,TRUE,_xll.ohTrigger(RecalcTrigger,TriggerON)),NA())</f>
        <v>1.24145686752275E-2</v>
      </c>
      <c r="H457" s="49">
        <f>_xll.qlCalendarAdvance(IborCalendar,$H456,B457,"f",FALSE)</f>
        <v>43012</v>
      </c>
      <c r="I457" s="49">
        <f>_xll.qlInterestRateIndexValueDate(Index1M,$H457)</f>
        <v>43014</v>
      </c>
      <c r="J457" s="52">
        <f>IFERROR(_xll.qlIndexFixing(Index1M,$H457,TRUE,_xll.ohTrigger(RecalcTrigger,Trigger1M)),NA())</f>
        <v>1.3932880707701906E-2</v>
      </c>
      <c r="K457" s="52">
        <f>IFERROR(_xll.qlIndexFixing(ONIndex1M,I457,TRUE,_xll.ohTrigger(RecalcTrigger,Trigger1M)),NA())</f>
        <v>1.3748924625200942E-2</v>
      </c>
      <c r="L457" s="52">
        <f>IFERROR(_xll.qlIndexFixing(Index3M,H457,TRUE,_xll.ohTrigger(RecalcTrigger,Trigger3M)),NA())</f>
        <v>1.6031430929352192E-2</v>
      </c>
      <c r="M457" s="52">
        <f>IFERROR(_xll.qlIndexFixing(ONIndex3M,I457,TRUE,_xll.ohTrigger(RecalcTrigger,Trigger3M)),NA())</f>
        <v>1.5338957034998213E-2</v>
      </c>
      <c r="N457" s="52">
        <f>IFERROR(_xll.qlIndexFixing(Index6M,$H457,TRUE,_xll.ohTrigger(RecalcTrigger,Trigger6M)),NA())</f>
        <v>1.7754108671388283E-2</v>
      </c>
      <c r="O457" s="52">
        <f>IFERROR(_xll.qlIndexFixing(ONIndex6M,I457,TRUE,_xll.ohTrigger(RecalcTrigger,Trigger6M)),NA())</f>
        <v>1.6804685188367419E-2</v>
      </c>
      <c r="P457" s="52">
        <f>IFERROR(_xll.qlIndexFixing(Index1Y,$H457,TRUE,_xll.ohTrigger(RecalcTrigger,Trigger1Y)),NA())</f>
        <v>2.1612529755469574E-2</v>
      </c>
      <c r="Q457" s="52">
        <f>IFERROR(_xll.qlIndexFixing(ONIndex1Y,I457,TRUE,_xll.ohTrigger(RecalcTrigger,Trigger1Y)),NA())</f>
        <v>2.1357527722165592E-2</v>
      </c>
    </row>
    <row r="458" spans="2:17" x14ac:dyDescent="0.2">
      <c r="B458" s="46" t="s">
        <v>20</v>
      </c>
      <c r="D458" s="49">
        <f>_xll.qlCalendarAdvance(LocalCalendar,$D457,B458,"f",FALSE)</f>
        <v>43014</v>
      </c>
      <c r="E458" s="49">
        <f>_xll.qlInterestRateIndexValueDate(IndexON,D458)</f>
        <v>43014</v>
      </c>
      <c r="F458" s="52">
        <f>IFERROR(_xll.qlIndexFixing(IndexON,D458,TRUE,_xll.ohTrigger(RecalcTrigger,TriggerON)),NA())</f>
        <v>1.2446047164222929E-2</v>
      </c>
      <c r="H458" s="49">
        <f>_xll.qlCalendarAdvance(IborCalendar,$H457,B458,"f",FALSE)</f>
        <v>43013</v>
      </c>
      <c r="I458" s="49">
        <f>_xll.qlInterestRateIndexValueDate(Index1M,$H458)</f>
        <v>43018</v>
      </c>
      <c r="J458" s="52">
        <f>IFERROR(_xll.qlIndexFixing(Index1M,$H458,TRUE,_xll.ohTrigger(RecalcTrigger,Trigger1M)),NA())</f>
        <v>1.4005224684165332E-2</v>
      </c>
      <c r="K458" s="52">
        <f>IFERROR(_xll.qlIndexFixing(ONIndex1M,I458,TRUE,_xll.ohTrigger(RecalcTrigger,Trigger1M)),NA())</f>
        <v>1.3781110809159003E-2</v>
      </c>
      <c r="L458" s="52">
        <f>IFERROR(_xll.qlIndexFixing(Index3M,H458,TRUE,_xll.ohTrigger(RecalcTrigger,Trigger3M)),NA())</f>
        <v>1.6075076409215221E-2</v>
      </c>
      <c r="M458" s="52">
        <f>IFERROR(_xll.qlIndexFixing(ONIndex3M,I458,TRUE,_xll.ohTrigger(RecalcTrigger,Trigger3M)),NA())</f>
        <v>1.537311093648519E-2</v>
      </c>
      <c r="N458" s="52">
        <f>IFERROR(_xll.qlIndexFixing(Index6M,$H458,TRUE,_xll.ohTrigger(RecalcTrigger,Trigger6M)),NA())</f>
        <v>1.7789115182482572E-2</v>
      </c>
      <c r="O458" s="52">
        <f>IFERROR(_xll.qlIndexFixing(ONIndex6M,I458,TRUE,_xll.ohTrigger(RecalcTrigger,Trigger6M)),NA())</f>
        <v>1.684069943417299E-2</v>
      </c>
      <c r="P458" s="52">
        <f>IFERROR(_xll.qlIndexFixing(Index1Y,$H458,TRUE,_xll.ohTrigger(RecalcTrigger,Trigger1Y)),NA())</f>
        <v>2.1608598276058301E-2</v>
      </c>
      <c r="Q458" s="52">
        <f>IFERROR(_xll.qlIndexFixing(ONIndex1Y,I458,TRUE,_xll.ohTrigger(RecalcTrigger,Trigger1Y)),NA())</f>
        <v>2.1528258225780306E-2</v>
      </c>
    </row>
    <row r="459" spans="2:17" x14ac:dyDescent="0.2">
      <c r="B459" s="46" t="s">
        <v>20</v>
      </c>
      <c r="D459" s="49">
        <f>_xll.qlCalendarAdvance(LocalCalendar,$D458,B459,"f",FALSE)</f>
        <v>43018</v>
      </c>
      <c r="E459" s="49">
        <f>_xll.qlInterestRateIndexValueDate(IndexON,D459)</f>
        <v>43018</v>
      </c>
      <c r="F459" s="52">
        <f>IFERROR(_xll.qlIndexFixing(IndexON,D459,TRUE,_xll.ohTrigger(RecalcTrigger,TriggerON)),NA())</f>
        <v>1.2476197938280364E-2</v>
      </c>
      <c r="H459" s="49">
        <f>_xll.qlCalendarAdvance(IborCalendar,$H458,B459,"f",FALSE)</f>
        <v>43014</v>
      </c>
      <c r="I459" s="49">
        <f>_xll.qlInterestRateIndexValueDate(Index1M,$H459)</f>
        <v>43018</v>
      </c>
      <c r="J459" s="52">
        <f>IFERROR(_xll.qlIndexFixing(Index1M,$H459,TRUE,_xll.ohTrigger(RecalcTrigger,Trigger1M)),NA())</f>
        <v>1.4005224684165332E-2</v>
      </c>
      <c r="K459" s="52">
        <f>IFERROR(_xll.qlIndexFixing(ONIndex1M,I459,TRUE,_xll.ohTrigger(RecalcTrigger,Trigger1M)),NA())</f>
        <v>1.3781110809159003E-2</v>
      </c>
      <c r="L459" s="52">
        <f>IFERROR(_xll.qlIndexFixing(Index3M,H459,TRUE,_xll.ohTrigger(RecalcTrigger,Trigger3M)),NA())</f>
        <v>1.6075076409215221E-2</v>
      </c>
      <c r="M459" s="52">
        <f>IFERROR(_xll.qlIndexFixing(ONIndex3M,I459,TRUE,_xll.ohTrigger(RecalcTrigger,Trigger3M)),NA())</f>
        <v>1.537311093648519E-2</v>
      </c>
      <c r="N459" s="52">
        <f>IFERROR(_xll.qlIndexFixing(Index6M,$H459,TRUE,_xll.ohTrigger(RecalcTrigger,Trigger6M)),NA())</f>
        <v>1.7789115182482572E-2</v>
      </c>
      <c r="O459" s="52">
        <f>IFERROR(_xll.qlIndexFixing(ONIndex6M,I459,TRUE,_xll.ohTrigger(RecalcTrigger,Trigger6M)),NA())</f>
        <v>1.684069943417299E-2</v>
      </c>
      <c r="P459" s="52">
        <f>IFERROR(_xll.qlIndexFixing(Index1Y,$H459,TRUE,_xll.ohTrigger(RecalcTrigger,Trigger1Y)),NA())</f>
        <v>2.1608598276058301E-2</v>
      </c>
      <c r="Q459" s="52">
        <f>IFERROR(_xll.qlIndexFixing(ONIndex1Y,I459,TRUE,_xll.ohTrigger(RecalcTrigger,Trigger1Y)),NA())</f>
        <v>2.1528258225780306E-2</v>
      </c>
    </row>
    <row r="460" spans="2:17" x14ac:dyDescent="0.2">
      <c r="B460" s="46" t="s">
        <v>20</v>
      </c>
      <c r="D460" s="49">
        <f>_xll.qlCalendarAdvance(LocalCalendar,$D459,B460,"f",FALSE)</f>
        <v>43019</v>
      </c>
      <c r="E460" s="49">
        <f>_xll.qlInterestRateIndexValueDate(IndexON,D460)</f>
        <v>43019</v>
      </c>
      <c r="F460" s="52">
        <f>IFERROR(_xll.qlIndexFixing(IndexON,D460,TRUE,_xll.ohTrigger(RecalcTrigger,TriggerON)),NA())</f>
        <v>1.2488501619474235E-2</v>
      </c>
      <c r="H460" s="49">
        <f>_xll.qlCalendarAdvance(IborCalendar,$H459,B460,"f",FALSE)</f>
        <v>43017</v>
      </c>
      <c r="I460" s="49">
        <f>_xll.qlInterestRateIndexValueDate(Index1M,$H460)</f>
        <v>43019</v>
      </c>
      <c r="J460" s="52">
        <f>IFERROR(_xll.qlIndexFixing(Index1M,$H460,TRUE,_xll.ohTrigger(RecalcTrigger,Trigger1M)),NA())</f>
        <v>1.4011479642172279E-2</v>
      </c>
      <c r="K460" s="52">
        <f>IFERROR(_xll.qlIndexFixing(ONIndex1M,I460,TRUE,_xll.ohTrigger(RecalcTrigger,Trigger1M)),NA())</f>
        <v>1.379427643295017E-2</v>
      </c>
      <c r="L460" s="52">
        <f>IFERROR(_xll.qlIndexFixing(Index3M,H460,TRUE,_xll.ohTrigger(RecalcTrigger,Trigger3M)),NA())</f>
        <v>1.6089879776123164E-2</v>
      </c>
      <c r="M460" s="52">
        <f>IFERROR(_xll.qlIndexFixing(ONIndex3M,I460,TRUE,_xll.ohTrigger(RecalcTrigger,Trigger3M)),NA())</f>
        <v>1.5387209111352718E-2</v>
      </c>
      <c r="N460" s="52">
        <f>IFERROR(_xll.qlIndexFixing(Index6M,$H460,TRUE,_xll.ohTrigger(RecalcTrigger,Trigger6M)),NA())</f>
        <v>1.7797764064669271E-2</v>
      </c>
      <c r="O460" s="52">
        <f>IFERROR(_xll.qlIndexFixing(ONIndex6M,I460,TRUE,_xll.ohTrigger(RecalcTrigger,Trigger6M)),NA())</f>
        <v>1.6855355379510328E-2</v>
      </c>
      <c r="P460" s="52">
        <f>IFERROR(_xll.qlIndexFixing(Index1Y,$H460,TRUE,_xll.ohTrigger(RecalcTrigger,Trigger1Y)),NA())</f>
        <v>2.1605950420961036E-2</v>
      </c>
      <c r="Q460" s="52">
        <f>IFERROR(_xll.qlIndexFixing(ONIndex1Y,I460,TRUE,_xll.ohTrigger(RecalcTrigger,Trigger1Y)),NA())</f>
        <v>2.1594743194510713E-2</v>
      </c>
    </row>
    <row r="461" spans="2:17" x14ac:dyDescent="0.2">
      <c r="B461" s="46" t="s">
        <v>20</v>
      </c>
      <c r="D461" s="49">
        <f>_xll.qlCalendarAdvance(LocalCalendar,$D460,B461,"f",FALSE)</f>
        <v>43020</v>
      </c>
      <c r="E461" s="49">
        <f>_xll.qlInterestRateIndexValueDate(IndexON,D461)</f>
        <v>43020</v>
      </c>
      <c r="F461" s="52">
        <f>IFERROR(_xll.qlIndexFixing(IndexON,D461,TRUE,_xll.ohTrigger(RecalcTrigger,TriggerON)),NA())</f>
        <v>1.2500797910339756E-2</v>
      </c>
      <c r="H461" s="49">
        <f>_xll.qlCalendarAdvance(IborCalendar,$H460,B461,"f",FALSE)</f>
        <v>43018</v>
      </c>
      <c r="I461" s="49">
        <f>_xll.qlInterestRateIndexValueDate(Index1M,$H461)</f>
        <v>43020</v>
      </c>
      <c r="J461" s="52">
        <f>IFERROR(_xll.qlIndexFixing(Index1M,$H461,TRUE,_xll.ohTrigger(RecalcTrigger,Trigger1M)),NA())</f>
        <v>1.4017730119004757E-2</v>
      </c>
      <c r="K461" s="52">
        <f>IFERROR(_xll.qlIndexFixing(ONIndex1M,I461,TRUE,_xll.ohTrigger(RecalcTrigger,Trigger1M)),NA())</f>
        <v>1.3807430118530917E-2</v>
      </c>
      <c r="L461" s="52">
        <f>IFERROR(_xll.qlIndexFixing(Index3M,H461,TRUE,_xll.ohTrigger(RecalcTrigger,Trigger3M)),NA())</f>
        <v>1.61046704344656E-2</v>
      </c>
      <c r="M461" s="52">
        <f>IFERROR(_xll.qlIndexFixing(ONIndex3M,I461,TRUE,_xll.ohTrigger(RecalcTrigger,Trigger3M)),NA())</f>
        <v>1.5401329543216491E-2</v>
      </c>
      <c r="N461" s="52">
        <f>IFERROR(_xll.qlIndexFixing(Index6M,$H461,TRUE,_xll.ohTrigger(RecalcTrigger,Trigger6M)),NA())</f>
        <v>1.7806373132548074E-2</v>
      </c>
      <c r="O461" s="52">
        <f>IFERROR(_xll.qlIndexFixing(ONIndex6M,I461,TRUE,_xll.ohTrigger(RecalcTrigger,Trigger6M)),NA())</f>
        <v>1.6869901142984034E-2</v>
      </c>
      <c r="P461" s="52">
        <f>IFERROR(_xll.qlIndexFixing(Index1Y,$H461,TRUE,_xll.ohTrigger(RecalcTrigger,Trigger1Y)),NA())</f>
        <v>2.1603138620010277E-2</v>
      </c>
      <c r="Q461" s="52">
        <f>IFERROR(_xll.qlIndexFixing(ONIndex1Y,I461,TRUE,_xll.ohTrigger(RecalcTrigger,Trigger1Y)),NA())</f>
        <v>2.1659944480161286E-2</v>
      </c>
    </row>
    <row r="462" spans="2:17" x14ac:dyDescent="0.2">
      <c r="B462" s="46" t="s">
        <v>20</v>
      </c>
      <c r="D462" s="49">
        <f>_xll.qlCalendarAdvance(LocalCalendar,$D461,B462,"f",FALSE)</f>
        <v>43021</v>
      </c>
      <c r="E462" s="49">
        <f>_xll.qlInterestRateIndexValueDate(IndexON,D462)</f>
        <v>43021</v>
      </c>
      <c r="F462" s="52">
        <f>IFERROR(_xll.qlIndexFixing(IndexON,D462,TRUE,_xll.ohTrigger(RecalcTrigger,TriggerON)),NA())</f>
        <v>1.2525801653042734E-2</v>
      </c>
      <c r="H462" s="49">
        <f>_xll.qlCalendarAdvance(IborCalendar,$H461,B462,"f",FALSE)</f>
        <v>43019</v>
      </c>
      <c r="I462" s="49">
        <f>_xll.qlInterestRateIndexValueDate(Index1M,$H462)</f>
        <v>43021</v>
      </c>
      <c r="J462" s="52">
        <f>IFERROR(_xll.qlIndexFixing(Index1M,$H462,TRUE,_xll.ohTrigger(RecalcTrigger,Trigger1M)),NA())</f>
        <v>1.4023976114793077E-2</v>
      </c>
      <c r="K462" s="52">
        <f>IFERROR(_xll.qlIndexFixing(ONIndex1M,I462,TRUE,_xll.ohTrigger(RecalcTrigger,Trigger1M)),NA())</f>
        <v>1.3834229288800515E-2</v>
      </c>
      <c r="L462" s="52">
        <f>IFERROR(_xll.qlIndexFixing(Index3M,H462,TRUE,_xll.ohTrigger(RecalcTrigger,Trigger3M)),NA())</f>
        <v>1.6142527851503836E-2</v>
      </c>
      <c r="M462" s="52">
        <f>IFERROR(_xll.qlIndexFixing(ONIndex3M,I462,TRUE,_xll.ohTrigger(RecalcTrigger,Trigger3M)),NA())</f>
        <v>1.5430305922805587E-2</v>
      </c>
      <c r="N462" s="52">
        <f>IFERROR(_xll.qlIndexFixing(Index6M,$H462,TRUE,_xll.ohTrigger(RecalcTrigger,Trigger6M)),NA())</f>
        <v>1.7814943028104789E-2</v>
      </c>
      <c r="O462" s="52">
        <f>IFERROR(_xll.qlIndexFixing(ONIndex6M,I462,TRUE,_xll.ohTrigger(RecalcTrigger,Trigger6M)),NA())</f>
        <v>1.6899418640710095E-2</v>
      </c>
      <c r="P462" s="52">
        <f>IFERROR(_xll.qlIndexFixing(Index1Y,$H462,TRUE,_xll.ohTrigger(RecalcTrigger,Trigger1Y)),NA())</f>
        <v>2.1597237576510411E-2</v>
      </c>
      <c r="Q462" s="52">
        <f>IFERROR(_xll.qlIndexFixing(ONIndex1Y,I462,TRUE,_xll.ohTrigger(RecalcTrigger,Trigger1Y)),NA())</f>
        <v>2.178738655116419E-2</v>
      </c>
    </row>
    <row r="463" spans="2:17" x14ac:dyDescent="0.2">
      <c r="B463" s="46" t="s">
        <v>20</v>
      </c>
      <c r="D463" s="49">
        <f>_xll.qlCalendarAdvance(LocalCalendar,$D462,B463,"f",FALSE)</f>
        <v>43024</v>
      </c>
      <c r="E463" s="49">
        <f>_xll.qlInterestRateIndexValueDate(IndexON,D463)</f>
        <v>43024</v>
      </c>
      <c r="F463" s="52">
        <f>IFERROR(_xll.qlIndexFixing(IndexON,D463,TRUE,_xll.ohTrigger(RecalcTrigger,TriggerON)),NA())</f>
        <v>1.2549909168999562E-2</v>
      </c>
      <c r="H463" s="49">
        <f>_xll.qlCalendarAdvance(IborCalendar,$H462,B463,"f",FALSE)</f>
        <v>43020</v>
      </c>
      <c r="I463" s="49">
        <f>_xll.qlInterestRateIndexValueDate(Index1M,$H463)</f>
        <v>43024</v>
      </c>
      <c r="J463" s="52">
        <f>IFERROR(_xll.qlIndexFixing(Index1M,$H463,TRUE,_xll.ohTrigger(RecalcTrigger,Trigger1M)),NA())</f>
        <v>1.4062837931270167E-2</v>
      </c>
      <c r="K463" s="52">
        <f>IFERROR(_xll.qlIndexFixing(ONIndex1M,I463,TRUE,_xll.ohTrigger(RecalcTrigger,Trigger1M)),NA())</f>
        <v>1.3859925478350021E-2</v>
      </c>
      <c r="L463" s="52">
        <f>IFERROR(_xll.qlIndexFixing(Index3M,H463,TRUE,_xll.ohTrigger(RecalcTrigger,Trigger3M)),NA())</f>
        <v>1.6163674059316822E-2</v>
      </c>
      <c r="M463" s="52">
        <f>IFERROR(_xll.qlIndexFixing(ONIndex3M,I463,TRUE,_xll.ohTrigger(RecalcTrigger,Trigger3M)),NA())</f>
        <v>1.5458033841033725E-2</v>
      </c>
      <c r="N463" s="52">
        <f>IFERROR(_xll.qlIndexFixing(Index6M,$H463,TRUE,_xll.ohTrigger(RecalcTrigger,Trigger6M)),NA())</f>
        <v>1.7840424100913903E-2</v>
      </c>
      <c r="O463" s="52">
        <f>IFERROR(_xll.qlIndexFixing(ONIndex6M,I463,TRUE,_xll.ohTrigger(RecalcTrigger,Trigger6M)),NA())</f>
        <v>1.6926982376483934E-2</v>
      </c>
      <c r="P463" s="52">
        <f>IFERROR(_xll.qlIndexFixing(Index1Y,$H463,TRUE,_xll.ohTrigger(RecalcTrigger,Trigger1Y)),NA())</f>
        <v>2.1590330065648915E-2</v>
      </c>
      <c r="Q463" s="52">
        <f>IFERROR(_xll.qlIndexFixing(ONIndex1Y,I463,TRUE,_xll.ohTrigger(RecalcTrigger,Trigger1Y)),NA())</f>
        <v>2.1907912776537586E-2</v>
      </c>
    </row>
    <row r="464" spans="2:17" x14ac:dyDescent="0.2">
      <c r="B464" s="46" t="s">
        <v>20</v>
      </c>
      <c r="D464" s="49">
        <f>_xll.qlCalendarAdvance(LocalCalendar,$D463,B464,"f",FALSE)</f>
        <v>43025</v>
      </c>
      <c r="E464" s="49">
        <f>_xll.qlInterestRateIndexValueDate(IndexON,D464)</f>
        <v>43025</v>
      </c>
      <c r="F464" s="52">
        <f>IFERROR(_xll.qlIndexFixing(IndexON,D464,TRUE,_xll.ohTrigger(RecalcTrigger,TriggerON)),NA())</f>
        <v>1.2562168507423976E-2</v>
      </c>
      <c r="H464" s="49">
        <f>_xll.qlCalendarAdvance(IborCalendar,$H463,B464,"f",FALSE)</f>
        <v>43021</v>
      </c>
      <c r="I464" s="49">
        <f>_xll.qlInterestRateIndexValueDate(Index1M,$H464)</f>
        <v>43025</v>
      </c>
      <c r="J464" s="52">
        <f>IFERROR(_xll.qlIndexFixing(Index1M,$H464,TRUE,_xll.ohTrigger(RecalcTrigger,Trigger1M)),NA())</f>
        <v>1.4075767993501399E-2</v>
      </c>
      <c r="K464" s="52">
        <f>IFERROR(_xll.qlIndexFixing(ONIndex1M,I464,TRUE,_xll.ohTrigger(RecalcTrigger,Trigger1M)),NA())</f>
        <v>1.3873019472718795E-2</v>
      </c>
      <c r="L464" s="52">
        <f>IFERROR(_xll.qlIndexFixing(Index3M,H464,TRUE,_xll.ohTrigger(RecalcTrigger,Trigger3M)),NA())</f>
        <v>1.6178377232477552E-2</v>
      </c>
      <c r="M464" s="52">
        <f>IFERROR(_xll.qlIndexFixing(ONIndex3M,I464,TRUE,_xll.ohTrigger(RecalcTrigger,Trigger3M)),NA())</f>
        <v>1.54722655580386E-2</v>
      </c>
      <c r="N464" s="52">
        <f>IFERROR(_xll.qlIndexFixing(Index6M,$H464,TRUE,_xll.ohTrigger(RecalcTrigger,Trigger6M)),NA())</f>
        <v>1.7848843727318771E-2</v>
      </c>
      <c r="O464" s="52">
        <f>IFERROR(_xll.qlIndexFixing(ONIndex6M,I464,TRUE,_xll.ohTrigger(RecalcTrigger,Trigger6M)),NA())</f>
        <v>1.6940977229760179E-2</v>
      </c>
      <c r="P464" s="52">
        <f>IFERROR(_xll.qlIndexFixing(Index1Y,$H464,TRUE,_xll.ohTrigger(RecalcTrigger,Trigger1Y)),NA())</f>
        <v>2.1586757116623834E-2</v>
      </c>
      <c r="Q464" s="52">
        <f>IFERROR(_xll.qlIndexFixing(ONIndex1Y,I464,TRUE,_xll.ohTrigger(RecalcTrigger,Trigger1Y)),NA())</f>
        <v>2.1966695635837752E-2</v>
      </c>
    </row>
    <row r="465" spans="2:17" x14ac:dyDescent="0.2">
      <c r="B465" s="46" t="s">
        <v>20</v>
      </c>
      <c r="D465" s="49">
        <f>_xll.qlCalendarAdvance(LocalCalendar,$D464,B465,"f",FALSE)</f>
        <v>43026</v>
      </c>
      <c r="E465" s="49">
        <f>_xll.qlInterestRateIndexValueDate(IndexON,D465)</f>
        <v>43026</v>
      </c>
      <c r="F465" s="52">
        <f>IFERROR(_xll.qlIndexFixing(IndexON,D465,TRUE,_xll.ohTrigger(RecalcTrigger,TriggerON)),NA())</f>
        <v>1.2574420455520041E-2</v>
      </c>
      <c r="H465" s="49">
        <f>_xll.qlCalendarAdvance(IborCalendar,$H464,B465,"f",FALSE)</f>
        <v>43024</v>
      </c>
      <c r="I465" s="49">
        <f>_xll.qlInterestRateIndexValueDate(Index1M,$H465)</f>
        <v>43026</v>
      </c>
      <c r="J465" s="52">
        <f>IFERROR(_xll.qlIndexFixing(Index1M,$H465,TRUE,_xll.ohTrigger(RecalcTrigger,Trigger1M)),NA())</f>
        <v>1.4102080715497194E-2</v>
      </c>
      <c r="K465" s="52">
        <f>IFERROR(_xll.qlIndexFixing(ONIndex1M,I465,TRUE,_xll.ohTrigger(RecalcTrigger,Trigger1M)),NA())</f>
        <v>1.3886101528797212E-2</v>
      </c>
      <c r="L465" s="52">
        <f>IFERROR(_xll.qlIndexFixing(Index3M,H465,TRUE,_xll.ohTrigger(RecalcTrigger,Trigger3M)),NA())</f>
        <v>1.6193058119964975E-2</v>
      </c>
      <c r="M465" s="52">
        <f>IFERROR(_xll.qlIndexFixing(ONIndex3M,I465,TRUE,_xll.ohTrigger(RecalcTrigger,Trigger3M)),NA())</f>
        <v>1.5486519532119658E-2</v>
      </c>
      <c r="N465" s="52">
        <f>IFERROR(_xll.qlIndexFixing(Index6M,$H465,TRUE,_xll.ohTrigger(RecalcTrigger,Trigger6M)),NA())</f>
        <v>1.7857227391533489E-2</v>
      </c>
      <c r="O465" s="52">
        <f>IFERROR(_xll.qlIndexFixing(ONIndex6M,I465,TRUE,_xll.ohTrigger(RecalcTrigger,Trigger6M)),NA())</f>
        <v>1.6954861901012919E-2</v>
      </c>
      <c r="P465" s="52">
        <f>IFERROR(_xll.qlIndexFixing(Index1Y,$H465,TRUE,_xll.ohTrigger(RecalcTrigger,Trigger1Y)),NA())</f>
        <v>2.1583043654358695E-2</v>
      </c>
      <c r="Q465" s="52">
        <f>IFERROR(_xll.qlIndexFixing(ONIndex1Y,I465,TRUE,_xll.ohTrigger(RecalcTrigger,Trigger1Y)),NA())</f>
        <v>2.2024194807901409E-2</v>
      </c>
    </row>
    <row r="466" spans="2:17" x14ac:dyDescent="0.2">
      <c r="B466" s="46" t="s">
        <v>20</v>
      </c>
      <c r="D466" s="49">
        <f>_xll.qlCalendarAdvance(LocalCalendar,$D465,B466,"f",FALSE)</f>
        <v>43027</v>
      </c>
      <c r="E466" s="49">
        <f>_xll.qlInterestRateIndexValueDate(IndexON,D466)</f>
        <v>43027</v>
      </c>
      <c r="F466" s="52">
        <f>IFERROR(_xll.qlIndexFixing(IndexON,D466,TRUE,_xll.ohTrigger(RecalcTrigger,TriggerON)),NA())</f>
        <v>1.2586665013127885E-2</v>
      </c>
      <c r="H466" s="49">
        <f>_xll.qlCalendarAdvance(IborCalendar,$H465,B466,"f",FALSE)</f>
        <v>43025</v>
      </c>
      <c r="I466" s="49">
        <f>_xll.qlInterestRateIndexValueDate(Index1M,$H466)</f>
        <v>43027</v>
      </c>
      <c r="J466" s="52">
        <f>IFERROR(_xll.qlIndexFixing(Index1M,$H466,TRUE,_xll.ohTrigger(RecalcTrigger,Trigger1M)),NA())</f>
        <v>1.4108285873165038E-2</v>
      </c>
      <c r="K466" s="52">
        <f>IFERROR(_xll.qlIndexFixing(ONIndex1M,I466,TRUE,_xll.ohTrigger(RecalcTrigger,Trigger1M)),NA())</f>
        <v>1.3899171646665209E-2</v>
      </c>
      <c r="L466" s="52">
        <f>IFERROR(_xll.qlIndexFixing(Index3M,H466,TRUE,_xll.ohTrigger(RecalcTrigger,Trigger3M)),NA())</f>
        <v>1.6207715125512494E-2</v>
      </c>
      <c r="M466" s="52">
        <f>IFERROR(_xll.qlIndexFixing(ONIndex3M,I466,TRUE,_xll.ohTrigger(RecalcTrigger,Trigger3M)),NA())</f>
        <v>1.5500795763276898E-2</v>
      </c>
      <c r="N466" s="52">
        <f>IFERROR(_xll.qlIndexFixing(Index6M,$H466,TRUE,_xll.ohTrigger(RecalcTrigger,Trigger6M)),NA())</f>
        <v>1.7865575735625118E-2</v>
      </c>
      <c r="O466" s="52">
        <f>IFERROR(_xll.qlIndexFixing(ONIndex6M,I466,TRUE,_xll.ohTrigger(RecalcTrigger,Trigger6M)),NA())</f>
        <v>1.6968636390162217E-2</v>
      </c>
      <c r="P466" s="52">
        <f>IFERROR(_xll.qlIndexFixing(Index1Y,$H466,TRUE,_xll.ohTrigger(RecalcTrigger,Trigger1Y)),NA())</f>
        <v>2.1579193584330206E-2</v>
      </c>
      <c r="Q466" s="52">
        <f>IFERROR(_xll.qlIndexFixing(ONIndex1Y,I466,TRUE,_xll.ohTrigger(RecalcTrigger,Trigger1Y)),NA())</f>
        <v>2.2080410292248942E-2</v>
      </c>
    </row>
    <row r="467" spans="2:17" x14ac:dyDescent="0.2">
      <c r="B467" s="46" t="s">
        <v>20</v>
      </c>
      <c r="D467" s="49">
        <f>_xll.qlCalendarAdvance(LocalCalendar,$D466,B467,"f",FALSE)</f>
        <v>43028</v>
      </c>
      <c r="E467" s="49">
        <f>_xll.qlInterestRateIndexValueDate(IndexON,D467)</f>
        <v>43028</v>
      </c>
      <c r="F467" s="52">
        <f>IFERROR(_xll.qlIndexFixing(IndexON,D467,TRUE,_xll.ohTrigger(RecalcTrigger,TriggerON)),NA())</f>
        <v>1.2611571277858502E-2</v>
      </c>
      <c r="H467" s="49">
        <f>_xll.qlCalendarAdvance(IborCalendar,$H466,B467,"f",FALSE)</f>
        <v>43026</v>
      </c>
      <c r="I467" s="49">
        <f>_xll.qlInterestRateIndexValueDate(Index1M,$H467)</f>
        <v>43028</v>
      </c>
      <c r="J467" s="52">
        <f>IFERROR(_xll.qlIndexFixing(Index1M,$H467,TRUE,_xll.ohTrigger(RecalcTrigger,Trigger1M)),NA())</f>
        <v>1.4114486549841831E-2</v>
      </c>
      <c r="K467" s="52">
        <f>IFERROR(_xll.qlIndexFixing(ONIndex1M,I467,TRUE,_xll.ohTrigger(RecalcTrigger,Trigger1M)),NA())</f>
        <v>1.3925810742847489E-2</v>
      </c>
      <c r="L467" s="52">
        <f>IFERROR(_xll.qlIndexFixing(Index3M,H467,TRUE,_xll.ohTrigger(RecalcTrigger,Trigger3M)),NA())</f>
        <v>1.623738923422767E-2</v>
      </c>
      <c r="M467" s="52">
        <f>IFERROR(_xll.qlIndexFixing(ONIndex3M,I467,TRUE,_xll.ohTrigger(RecalcTrigger,Trigger3M)),NA())</f>
        <v>1.5530092322162403E-2</v>
      </c>
      <c r="N467" s="52">
        <f>IFERROR(_xll.qlIndexFixing(Index6M,$H467,TRUE,_xll.ohTrigger(RecalcTrigger,Trigger6M)),NA())</f>
        <v>1.7873889401669941E-2</v>
      </c>
      <c r="O467" s="52">
        <f>IFERROR(_xll.qlIndexFixing(ONIndex6M,I467,TRUE,_xll.ohTrigger(RecalcTrigger,Trigger6M)),NA())</f>
        <v>1.6996620490106196E-2</v>
      </c>
      <c r="P467" s="52">
        <f>IFERROR(_xll.qlIndexFixing(Index1Y,$H467,TRUE,_xll.ohTrigger(RecalcTrigger,Trigger1Y)),NA())</f>
        <v>2.1572751650418678E-2</v>
      </c>
      <c r="Q467" s="52">
        <f>IFERROR(_xll.qlIndexFixing(ONIndex1Y,I467,TRUE,_xll.ohTrigger(RecalcTrigger,Trigger1Y)),NA())</f>
        <v>2.2189929913594142E-2</v>
      </c>
    </row>
    <row r="468" spans="2:17" x14ac:dyDescent="0.2">
      <c r="B468" s="46" t="s">
        <v>20</v>
      </c>
      <c r="D468" s="49">
        <f>_xll.qlCalendarAdvance(LocalCalendar,$D467,B468,"f",FALSE)</f>
        <v>43031</v>
      </c>
      <c r="E468" s="49">
        <f>_xll.qlInterestRateIndexValueDate(IndexON,D468)</f>
        <v>43031</v>
      </c>
      <c r="F468" s="52">
        <f>IFERROR(_xll.qlIndexFixing(IndexON,D468,TRUE,_xll.ohTrigger(RecalcTrigger,TriggerON)),NA())</f>
        <v>1.2635569338836916E-2</v>
      </c>
      <c r="H468" s="49">
        <f>_xll.qlCalendarAdvance(IborCalendar,$H467,B468,"f",FALSE)</f>
        <v>43027</v>
      </c>
      <c r="I468" s="49">
        <f>_xll.qlInterestRateIndexValueDate(Index1M,$H468)</f>
        <v>43031</v>
      </c>
      <c r="J468" s="52">
        <f>IFERROR(_xll.qlIndexFixing(Index1M,$H468,TRUE,_xll.ohTrigger(RecalcTrigger,Trigger1M)),NA())</f>
        <v>1.4159769372955877E-2</v>
      </c>
      <c r="K468" s="52">
        <f>IFERROR(_xll.qlIndexFixing(ONIndex1M,I468,TRUE,_xll.ohTrigger(RecalcTrigger,Trigger1M)),NA())</f>
        <v>1.3951332735633315E-2</v>
      </c>
      <c r="L468" s="52">
        <f>IFERROR(_xll.qlIndexFixing(Index3M,H468,TRUE,_xll.ohTrigger(RecalcTrigger,Trigger3M)),NA())</f>
        <v>1.626607240213921E-2</v>
      </c>
      <c r="M468" s="52">
        <f>IFERROR(_xll.qlIndexFixing(ONIndex3M,I468,TRUE,_xll.ohTrigger(RecalcTrigger,Trigger3M)),NA())</f>
        <v>1.5558123258108125E-2</v>
      </c>
      <c r="N468" s="52">
        <f>IFERROR(_xll.qlIndexFixing(Index6M,$H468,TRUE,_xll.ohTrigger(RecalcTrigger,Trigger6M)),NA())</f>
        <v>1.7898628752493248E-2</v>
      </c>
      <c r="O468" s="52">
        <f>IFERROR(_xll.qlIndexFixing(ONIndex6M,I468,TRUE,_xll.ohTrigger(RecalcTrigger,Trigger6M)),NA())</f>
        <v>1.7022632525725001E-2</v>
      </c>
      <c r="P468" s="52">
        <f>IFERROR(_xll.qlIndexFixing(Index1Y,$H468,TRUE,_xll.ohTrigger(RecalcTrigger,Trigger1Y)),NA())</f>
        <v>2.156250533590278E-2</v>
      </c>
      <c r="Q468" s="52">
        <f>IFERROR(_xll.qlIndexFixing(ONIndex1Y,I468,TRUE,_xll.ohTrigger(RecalcTrigger,Trigger1Y)),NA())</f>
        <v>2.2292435339368311E-2</v>
      </c>
    </row>
    <row r="469" spans="2:17" x14ac:dyDescent="0.2">
      <c r="B469" s="46" t="s">
        <v>20</v>
      </c>
      <c r="D469" s="49">
        <f>_xll.qlCalendarAdvance(LocalCalendar,$D468,B469,"f",FALSE)</f>
        <v>43032</v>
      </c>
      <c r="E469" s="49">
        <f>_xll.qlInterestRateIndexValueDate(IndexON,D469)</f>
        <v>43032</v>
      </c>
      <c r="F469" s="52">
        <f>IFERROR(_xll.qlIndexFixing(IndexON,D469,TRUE,_xll.ohTrigger(RecalcTrigger,TriggerON)),NA())</f>
        <v>1.2647776944163525E-2</v>
      </c>
      <c r="H469" s="49">
        <f>_xll.qlCalendarAdvance(IborCalendar,$H468,B469,"f",FALSE)</f>
        <v>43028</v>
      </c>
      <c r="I469" s="49">
        <f>_xll.qlInterestRateIndexValueDate(Index1M,$H469)</f>
        <v>43032</v>
      </c>
      <c r="J469" s="52">
        <f>IFERROR(_xll.qlIndexFixing(Index1M,$H469,TRUE,_xll.ohTrigger(RecalcTrigger,Trigger1M)),NA())</f>
        <v>1.416594415266834E-2</v>
      </c>
      <c r="K469" s="52">
        <f>IFERROR(_xll.qlIndexFixing(ONIndex1M,I469,TRUE,_xll.ohTrigger(RecalcTrigger,Trigger1M)),NA())</f>
        <v>1.3964343162289339E-2</v>
      </c>
      <c r="L469" s="52">
        <f>IFERROR(_xll.qlIndexFixing(Index3M,H469,TRUE,_xll.ohTrigger(RecalcTrigger,Trigger3M)),NA())</f>
        <v>1.6280586053162825E-2</v>
      </c>
      <c r="M469" s="52">
        <f>IFERROR(_xll.qlIndexFixing(ONIndex3M,I469,TRUE,_xll.ohTrigger(RecalcTrigger,Trigger3M)),NA())</f>
        <v>1.5572510774486403E-2</v>
      </c>
      <c r="N469" s="52">
        <f>IFERROR(_xll.qlIndexFixing(Index6M,$H469,TRUE,_xll.ohTrigger(RecalcTrigger,Trigger6M)),NA())</f>
        <v>1.7906810127381139E-2</v>
      </c>
      <c r="O469" s="52">
        <f>IFERROR(_xll.qlIndexFixing(ONIndex6M,I469,TRUE,_xll.ohTrigger(RecalcTrigger,Trigger6M)),NA())</f>
        <v>1.7035856104277158E-2</v>
      </c>
      <c r="P469" s="52">
        <f>IFERROR(_xll.qlIndexFixing(Index1Y,$H469,TRUE,_xll.ohTrigger(RecalcTrigger,Trigger1Y)),NA())</f>
        <v>2.1558030808923268E-2</v>
      </c>
      <c r="Q469" s="52">
        <f>IFERROR(_xll.qlIndexFixing(ONIndex1Y,I469,TRUE,_xll.ohTrigger(RecalcTrigger,Trigger1Y)),NA())</f>
        <v>2.23422323757827E-2</v>
      </c>
    </row>
    <row r="470" spans="2:17" x14ac:dyDescent="0.2">
      <c r="B470" s="46" t="s">
        <v>20</v>
      </c>
      <c r="D470" s="49">
        <f>_xll.qlCalendarAdvance(LocalCalendar,$D469,B470,"f",FALSE)</f>
        <v>43033</v>
      </c>
      <c r="E470" s="49">
        <f>_xll.qlInterestRateIndexValueDate(IndexON,D470)</f>
        <v>43033</v>
      </c>
      <c r="F470" s="52">
        <f>IFERROR(_xll.qlIndexFixing(IndexON,D470,TRUE,_xll.ohTrigger(RecalcTrigger,TriggerON)),NA())</f>
        <v>1.2659977159001912E-2</v>
      </c>
      <c r="H470" s="49">
        <f>_xll.qlCalendarAdvance(IborCalendar,$H469,B470,"f",FALSE)</f>
        <v>43031</v>
      </c>
      <c r="I470" s="49">
        <f>_xll.qlInterestRateIndexValueDate(Index1M,$H470)</f>
        <v>43033</v>
      </c>
      <c r="J470" s="52">
        <f>IFERROR(_xll.qlIndexFixing(Index1M,$H470,TRUE,_xll.ohTrigger(RecalcTrigger,Trigger1M)),NA())</f>
        <v>1.4192096804511421E-2</v>
      </c>
      <c r="K470" s="52">
        <f>IFERROR(_xll.qlIndexFixing(ONIndex1M,I470,TRUE,_xll.ohTrigger(RecalcTrigger,Trigger1M)),NA())</f>
        <v>1.3977341650655006E-2</v>
      </c>
      <c r="L470" s="52">
        <f>IFERROR(_xll.qlIndexFixing(Index3M,H470,TRUE,_xll.ohTrigger(RecalcTrigger,Trigger3M)),NA())</f>
        <v>1.6295066244155172E-2</v>
      </c>
      <c r="M470" s="52">
        <f>IFERROR(_xll.qlIndexFixing(ONIndex3M,I470,TRUE,_xll.ohTrigger(RecalcTrigger,Trigger3M)),NA())</f>
        <v>1.5586920547940863E-2</v>
      </c>
      <c r="N470" s="52">
        <f>IFERROR(_xll.qlIndexFixing(Index6M,$H470,TRUE,_xll.ohTrigger(RecalcTrigger,Trigger6M)),NA())</f>
        <v>1.7914960034798203E-2</v>
      </c>
      <c r="O470" s="52">
        <f>IFERROR(_xll.qlIndexFixing(ONIndex6M,I470,TRUE,_xll.ohTrigger(RecalcTrigger,Trigger6M)),NA())</f>
        <v>1.7048969500725875E-2</v>
      </c>
      <c r="P470" s="52">
        <f>IFERROR(_xll.qlIndexFixing(Index1Y,$H470,TRUE,_xll.ohTrigger(RecalcTrigger,Trigger1Y)),NA())</f>
        <v>2.1553443106799977E-2</v>
      </c>
      <c r="Q470" s="52">
        <f>IFERROR(_xll.qlIndexFixing(ONIndex1Y,I470,TRUE,_xll.ohTrigger(RecalcTrigger,Trigger1Y)),NA())</f>
        <v>2.2390745721043714E-2</v>
      </c>
    </row>
    <row r="471" spans="2:17" x14ac:dyDescent="0.2">
      <c r="B471" s="46" t="s">
        <v>20</v>
      </c>
      <c r="D471" s="49">
        <f>_xll.qlCalendarAdvance(LocalCalendar,$D470,B471,"f",FALSE)</f>
        <v>43034</v>
      </c>
      <c r="E471" s="49">
        <f>_xll.qlInterestRateIndexValueDate(IndexON,D471)</f>
        <v>43034</v>
      </c>
      <c r="F471" s="52">
        <f>IFERROR(_xll.qlIndexFixing(IndexON,D471,TRUE,_xll.ohTrigger(RecalcTrigger,TriggerON)),NA())</f>
        <v>1.2672169983352077E-2</v>
      </c>
      <c r="H471" s="49">
        <f>_xll.qlCalendarAdvance(IborCalendar,$H470,B471,"f",FALSE)</f>
        <v>43032</v>
      </c>
      <c r="I471" s="49">
        <f>_xll.qlInterestRateIndexValueDate(Index1M,$H471)</f>
        <v>43034</v>
      </c>
      <c r="J471" s="52">
        <f>IFERROR(_xll.qlIndexFixing(Index1M,$H471,TRUE,_xll.ohTrigger(RecalcTrigger,Trigger1M)),NA())</f>
        <v>1.4198256642279916E-2</v>
      </c>
      <c r="K471" s="52">
        <f>IFERROR(_xll.qlIndexFixing(ONIndex1M,I471,TRUE,_xll.ohTrigger(RecalcTrigger,Trigger1M)),NA())</f>
        <v>1.3990328200730318E-2</v>
      </c>
      <c r="L471" s="52">
        <f>IFERROR(_xll.qlIndexFixing(Index3M,H471,TRUE,_xll.ohTrigger(RecalcTrigger,Trigger3M)),NA())</f>
        <v>1.6309511378687178E-2</v>
      </c>
      <c r="M471" s="52">
        <f>IFERROR(_xll.qlIndexFixing(ONIndex3M,I471,TRUE,_xll.ohTrigger(RecalcTrigger,Trigger3M)),NA())</f>
        <v>1.5601352578311634E-2</v>
      </c>
      <c r="N471" s="52">
        <f>IFERROR(_xll.qlIndexFixing(Index6M,$H471,TRUE,_xll.ohTrigger(RecalcTrigger,Trigger6M)),NA())</f>
        <v>1.7923079116895387E-2</v>
      </c>
      <c r="O471" s="52">
        <f>IFERROR(_xll.qlIndexFixing(ONIndex6M,I471,TRUE,_xll.ohTrigger(RecalcTrigger,Trigger6M)),NA())</f>
        <v>1.7061972714991214E-2</v>
      </c>
      <c r="P471" s="52">
        <f>IFERROR(_xll.qlIndexFixing(Index1Y,$H471,TRUE,_xll.ohTrigger(RecalcTrigger,Trigger1Y)),NA())</f>
        <v>2.1548746134884569E-2</v>
      </c>
      <c r="Q471" s="52">
        <f>IFERROR(_xll.qlIndexFixing(ONIndex1Y,I471,TRUE,_xll.ohTrigger(RecalcTrigger,Trigger1Y)),NA())</f>
        <v>2.2437975374511865E-2</v>
      </c>
    </row>
    <row r="472" spans="2:17" x14ac:dyDescent="0.2">
      <c r="B472" s="46" t="s">
        <v>20</v>
      </c>
      <c r="D472" s="49">
        <f>_xll.qlCalendarAdvance(LocalCalendar,$D471,B472,"f",FALSE)</f>
        <v>43035</v>
      </c>
      <c r="E472" s="49">
        <f>_xll.qlInterestRateIndexValueDate(IndexON,D472)</f>
        <v>43035</v>
      </c>
      <c r="F472" s="52">
        <f>IFERROR(_xll.qlIndexFixing(IndexON,D472,TRUE,_xll.ohTrigger(RecalcTrigger,TriggerON)),NA())</f>
        <v>1.2696978785404767E-2</v>
      </c>
      <c r="H472" s="49">
        <f>_xll.qlCalendarAdvance(IborCalendar,$H471,B472,"f",FALSE)</f>
        <v>43033</v>
      </c>
      <c r="I472" s="49">
        <f>_xll.qlInterestRateIndexValueDate(Index1M,$H472)</f>
        <v>43035</v>
      </c>
      <c r="J472" s="52">
        <f>IFERROR(_xll.qlIndexFixing(Index1M,$H472,TRUE,_xll.ohTrigger(RecalcTrigger,Trigger1M)),NA())</f>
        <v>1.4204411999179101E-2</v>
      </c>
      <c r="K472" s="52">
        <f>IFERROR(_xll.qlIndexFixing(ONIndex1M,I472,TRUE,_xll.ohTrigger(RecalcTrigger,Trigger1M)),NA())</f>
        <v>1.4016807223651284E-2</v>
      </c>
      <c r="L472" s="52">
        <f>IFERROR(_xll.qlIndexFixing(Index3M,H472,TRUE,_xll.ohTrigger(RecalcTrigger,Trigger3M)),NA())</f>
        <v>1.6338493964602741E-2</v>
      </c>
      <c r="M472" s="52">
        <f>IFERROR(_xll.qlIndexFixing(ONIndex3M,I472,TRUE,_xll.ohTrigger(RecalcTrigger,Trigger3M)),NA())</f>
        <v>1.5630969466933209E-2</v>
      </c>
      <c r="N472" s="52">
        <f>IFERROR(_xll.qlIndexFixing(Index6M,$H472,TRUE,_xll.ohTrigger(RecalcTrigger,Trigger6M)),NA())</f>
        <v>1.7931168015836378E-2</v>
      </c>
      <c r="O472" s="52">
        <f>IFERROR(_xll.qlIndexFixing(ONIndex6M,I472,TRUE,_xll.ohTrigger(RecalcTrigger,Trigger6M)),NA())</f>
        <v>1.7088422955788829E-2</v>
      </c>
      <c r="P472" s="52">
        <f>IFERROR(_xll.qlIndexFixing(Index1Y,$H472,TRUE,_xll.ohTrigger(RecalcTrigger,Trigger1Y)),NA())</f>
        <v>2.1542018568636315E-2</v>
      </c>
      <c r="Q472" s="52">
        <f>IFERROR(_xll.qlIndexFixing(ONIndex1Y,I472,TRUE,_xll.ohTrigger(RecalcTrigger,Trigger1Y)),NA())</f>
        <v>2.2529565505804428E-2</v>
      </c>
    </row>
    <row r="473" spans="2:17" x14ac:dyDescent="0.2">
      <c r="B473" s="46" t="s">
        <v>20</v>
      </c>
      <c r="D473" s="49">
        <f>_xll.qlCalendarAdvance(LocalCalendar,$D472,B473,"f",FALSE)</f>
        <v>43038</v>
      </c>
      <c r="E473" s="49">
        <f>_xll.qlInterestRateIndexValueDate(IndexON,D473)</f>
        <v>43038</v>
      </c>
      <c r="F473" s="52">
        <f>IFERROR(_xll.qlIndexFixing(IndexON,D473,TRUE,_xll.ohTrigger(RecalcTrigger,TriggerON)),NA())</f>
        <v>1.272086737619027E-2</v>
      </c>
      <c r="H473" s="49">
        <f>_xll.qlCalendarAdvance(IborCalendar,$H472,B473,"f",FALSE)</f>
        <v>43034</v>
      </c>
      <c r="I473" s="49">
        <f>_xll.qlInterestRateIndexValueDate(Index1M,$H473)</f>
        <v>43038</v>
      </c>
      <c r="J473" s="52">
        <f>IFERROR(_xll.qlIndexFixing(Index1M,$H473,TRUE,_xll.ohTrigger(RecalcTrigger,Trigger1M)),NA())</f>
        <v>1.4242772396837466E-2</v>
      </c>
      <c r="K473" s="52">
        <f>IFERROR(_xll.qlIndexFixing(ONIndex1M,I473,TRUE,_xll.ohTrigger(RecalcTrigger,Trigger1M)),NA())</f>
        <v>1.4042155018607616E-2</v>
      </c>
      <c r="L473" s="52">
        <f>IFERROR(_xll.qlIndexFixing(Index3M,H473,TRUE,_xll.ohTrigger(RecalcTrigger,Trigger3M)),NA())</f>
        <v>1.6366909422857821E-2</v>
      </c>
      <c r="M473" s="52">
        <f>IFERROR(_xll.qlIndexFixing(ONIndex3M,I473,TRUE,_xll.ohTrigger(RecalcTrigger,Trigger3M)),NA())</f>
        <v>1.5659303270956215E-2</v>
      </c>
      <c r="N473" s="52">
        <f>IFERROR(_xll.qlIndexFixing(Index6M,$H473,TRUE,_xll.ohTrigger(RecalcTrigger,Trigger6M)),NA())</f>
        <v>1.7955260035532959E-2</v>
      </c>
      <c r="O473" s="52">
        <f>IFERROR(_xll.qlIndexFixing(ONIndex6M,I473,TRUE,_xll.ohTrigger(RecalcTrigger,Trigger6M)),NA())</f>
        <v>1.7112883750138863E-2</v>
      </c>
      <c r="P473" s="52">
        <f>IFERROR(_xll.qlIndexFixing(Index1Y,$H473,TRUE,_xll.ohTrigger(RecalcTrigger,Trigger1Y)),NA())</f>
        <v>2.1528943654964841E-2</v>
      </c>
      <c r="Q473" s="52">
        <f>IFERROR(_xll.qlIndexFixing(ONIndex1Y,I473,TRUE,_xll.ohTrigger(RecalcTrigger,Trigger1Y)),NA())</f>
        <v>2.2614057061183246E-2</v>
      </c>
    </row>
    <row r="474" spans="2:17" x14ac:dyDescent="0.2">
      <c r="B474" s="46" t="s">
        <v>20</v>
      </c>
      <c r="D474" s="49">
        <f>_xll.qlCalendarAdvance(LocalCalendar,$D473,B474,"f",FALSE)</f>
        <v>43039</v>
      </c>
      <c r="E474" s="49">
        <f>_xll.qlInterestRateIndexValueDate(IndexON,D474)</f>
        <v>43039</v>
      </c>
      <c r="F474" s="52">
        <f>IFERROR(_xll.qlIndexFixing(IndexON,D474,TRUE,_xll.ohTrigger(RecalcTrigger,TriggerON)),NA())</f>
        <v>1.2733023248179265E-2</v>
      </c>
      <c r="H474" s="49">
        <f>_xll.qlCalendarAdvance(IborCalendar,$H473,B474,"f",FALSE)</f>
        <v>43035</v>
      </c>
      <c r="I474" s="49">
        <f>_xll.qlInterestRateIndexValueDate(Index1M,$H474)</f>
        <v>43039</v>
      </c>
      <c r="J474" s="52">
        <f>IFERROR(_xll.qlIndexFixing(Index1M,$H474,TRUE,_xll.ohTrigger(RecalcTrigger,Trigger1M)),NA())</f>
        <v>1.4248903850233141E-2</v>
      </c>
      <c r="K474" s="52">
        <f>IFERROR(_xll.qlIndexFixing(ONIndex1M,I474,TRUE,_xll.ohTrigger(RecalcTrigger,Trigger1M)),NA())</f>
        <v>1.4055081877391018E-2</v>
      </c>
      <c r="L474" s="52">
        <f>IFERROR(_xll.qlIndexFixing(Index3M,H474,TRUE,_xll.ohTrigger(RecalcTrigger,Trigger3M)),NA())</f>
        <v>1.6381155327876935E-2</v>
      </c>
      <c r="M474" s="52">
        <f>IFERROR(_xll.qlIndexFixing(ONIndex3M,I474,TRUE,_xll.ohTrigger(RecalcTrigger,Trigger3M)),NA())</f>
        <v>1.5673846586707896E-2</v>
      </c>
      <c r="N474" s="52">
        <f>IFERROR(_xll.qlIndexFixing(Index6M,$H474,TRUE,_xll.ohTrigger(RecalcTrigger,Trigger6M)),NA())</f>
        <v>1.7959060350069989E-2</v>
      </c>
      <c r="O474" s="52">
        <f>IFERROR(_xll.qlIndexFixing(ONIndex6M,I474,TRUE,_xll.ohTrigger(RecalcTrigger,Trigger6M)),NA())</f>
        <v>1.7125336053407381E-2</v>
      </c>
      <c r="P474" s="52">
        <f>IFERROR(_xll.qlIndexFixing(Index1Y,$H474,TRUE,_xll.ohTrigger(RecalcTrigger,Trigger1Y)),NA())</f>
        <v>2.1523758912941292E-2</v>
      </c>
      <c r="Q474" s="52">
        <f>IFERROR(_xll.qlIndexFixing(ONIndex1Y,I474,TRUE,_xll.ohTrigger(RecalcTrigger,Trigger1Y)),NA())</f>
        <v>2.265486824873264E-2</v>
      </c>
    </row>
    <row r="475" spans="2:17" x14ac:dyDescent="0.2">
      <c r="B475" s="46" t="s">
        <v>20</v>
      </c>
      <c r="D475" s="49">
        <f>_xll.qlCalendarAdvance(LocalCalendar,$D474,B475,"f",FALSE)</f>
        <v>43040</v>
      </c>
      <c r="E475" s="49">
        <f>_xll.qlInterestRateIndexValueDate(IndexON,D475)</f>
        <v>43040</v>
      </c>
      <c r="F475" s="52">
        <f>IFERROR(_xll.qlIndexFixing(IndexON,D475,TRUE,_xll.ohTrigger(RecalcTrigger,TriggerON)),NA())</f>
        <v>1.2745171729759974E-2</v>
      </c>
      <c r="H475" s="49">
        <f>_xll.qlCalendarAdvance(IborCalendar,$H474,B475,"f",FALSE)</f>
        <v>43038</v>
      </c>
      <c r="I475" s="49">
        <f>_xll.qlInterestRateIndexValueDate(Index1M,$H475)</f>
        <v>43040</v>
      </c>
      <c r="J475" s="52">
        <f>IFERROR(_xll.qlIndexFixing(Index1M,$H475,TRUE,_xll.ohTrigger(RecalcTrigger,Trigger1M)),NA())</f>
        <v>1.4261660297486323E-2</v>
      </c>
      <c r="K475" s="52">
        <f>IFERROR(_xll.qlIndexFixing(ONIndex1M,I475,TRUE,_xll.ohTrigger(RecalcTrigger,Trigger1M)),NA())</f>
        <v>1.4067996797964E-2</v>
      </c>
      <c r="L475" s="52">
        <f>IFERROR(_xll.qlIndexFixing(Index3M,H475,TRUE,_xll.ohTrigger(RecalcTrigger,Trigger3M)),NA())</f>
        <v>1.639535659739641E-2</v>
      </c>
      <c r="M475" s="52">
        <f>IFERROR(_xll.qlIndexFixing(ONIndex3M,I475,TRUE,_xll.ohTrigger(RecalcTrigger,Trigger3M)),NA())</f>
        <v>1.5688412159695631E-2</v>
      </c>
      <c r="N475" s="52">
        <f>IFERROR(_xll.qlIndexFixing(Index6M,$H475,TRUE,_xll.ohTrigger(RecalcTrigger,Trigger6M)),NA())</f>
        <v>1.796700920016879E-2</v>
      </c>
      <c r="O475" s="52">
        <f>IFERROR(_xll.qlIndexFixing(ONIndex6M,I475,TRUE,_xll.ohTrigger(RecalcTrigger,Trigger6M)),NA())</f>
        <v>1.7137678174492521E-2</v>
      </c>
      <c r="P475" s="52">
        <f>IFERROR(_xll.qlIndexFixing(Index1Y,$H475,TRUE,_xll.ohTrigger(RecalcTrigger,Trigger1Y)),NA())</f>
        <v>2.1518488332329125E-2</v>
      </c>
      <c r="Q475" s="52">
        <f>IFERROR(_xll.qlIndexFixing(ONIndex1Y,I475,TRUE,_xll.ohTrigger(RecalcTrigger,Trigger1Y)),NA())</f>
        <v>2.2694395741611473E-2</v>
      </c>
    </row>
    <row r="476" spans="2:17" x14ac:dyDescent="0.2">
      <c r="B476" s="46" t="s">
        <v>20</v>
      </c>
      <c r="D476" s="49">
        <f>_xll.qlCalendarAdvance(LocalCalendar,$D475,B476,"f",FALSE)</f>
        <v>43041</v>
      </c>
      <c r="E476" s="49">
        <f>_xll.qlInterestRateIndexValueDate(IndexON,D476)</f>
        <v>43041</v>
      </c>
      <c r="F476" s="52">
        <f>IFERROR(_xll.qlIndexFixing(IndexON,D476,TRUE,_xll.ohTrigger(RecalcTrigger,TriggerON)),NA())</f>
        <v>1.2757312820852462E-2</v>
      </c>
      <c r="H476" s="49">
        <f>_xll.qlCalendarAdvance(IborCalendar,$H475,B476,"f",FALSE)</f>
        <v>43039</v>
      </c>
      <c r="I476" s="49">
        <f>_xll.qlInterestRateIndexValueDate(Index1M,$H476)</f>
        <v>43041</v>
      </c>
      <c r="J476" s="52">
        <f>IFERROR(_xll.qlIndexFixing(Index1M,$H476,TRUE,_xll.ohTrigger(RecalcTrigger,Trigger1M)),NA())</f>
        <v>1.4287642412320611E-2</v>
      </c>
      <c r="K476" s="52">
        <f>IFERROR(_xll.qlIndexFixing(ONIndex1M,I476,TRUE,_xll.ohTrigger(RecalcTrigger,Trigger1M)),NA())</f>
        <v>1.4080899780246625E-2</v>
      </c>
      <c r="L476" s="52">
        <f>IFERROR(_xll.qlIndexFixing(Index3M,H476,TRUE,_xll.ohTrigger(RecalcTrigger,Trigger3M)),NA())</f>
        <v>1.6409511634830766E-2</v>
      </c>
      <c r="M476" s="52">
        <f>IFERROR(_xll.qlIndexFixing(ONIndex3M,I476,TRUE,_xll.ohTrigger(RecalcTrigger,Trigger3M)),NA())</f>
        <v>1.5702999989599675E-2</v>
      </c>
      <c r="N476" s="52">
        <f>IFERROR(_xll.qlIndexFixing(Index6M,$H476,TRUE,_xll.ohTrigger(RecalcTrigger,Trigger6M)),NA())</f>
        <v>1.7974931544040541E-2</v>
      </c>
      <c r="O476" s="52">
        <f>IFERROR(_xll.qlIndexFixing(ONIndex6M,I476,TRUE,_xll.ohTrigger(RecalcTrigger,Trigger6M)),NA())</f>
        <v>1.7149910113234412E-2</v>
      </c>
      <c r="P476" s="52">
        <f>IFERROR(_xll.qlIndexFixing(Index1Y,$H476,TRUE,_xll.ohTrigger(RecalcTrigger,Trigger1Y)),NA())</f>
        <v>2.1513135818143167E-2</v>
      </c>
      <c r="Q476" s="52">
        <f>IFERROR(_xll.qlIndexFixing(ONIndex1Y,I476,TRUE,_xll.ohTrigger(RecalcTrigger,Trigger1Y)),NA())</f>
        <v>2.2732639539579935E-2</v>
      </c>
    </row>
    <row r="477" spans="2:17" x14ac:dyDescent="0.2">
      <c r="B477" s="46" t="s">
        <v>20</v>
      </c>
      <c r="D477" s="49">
        <f>_xll.qlCalendarAdvance(LocalCalendar,$D476,B477,"f",FALSE)</f>
        <v>43042</v>
      </c>
      <c r="E477" s="49">
        <f>_xll.qlInterestRateIndexValueDate(IndexON,D477)</f>
        <v>43042</v>
      </c>
      <c r="F477" s="52">
        <f>IFERROR(_xll.qlIndexFixing(IndexON,D477,TRUE,_xll.ohTrigger(RecalcTrigger,TriggerON)),NA())</f>
        <v>1.2782024174855522E-2</v>
      </c>
      <c r="H477" s="49">
        <f>_xll.qlCalendarAdvance(IborCalendar,$H476,B477,"f",FALSE)</f>
        <v>43040</v>
      </c>
      <c r="I477" s="49">
        <f>_xll.qlInterestRateIndexValueDate(Index1M,$H477)</f>
        <v>43042</v>
      </c>
      <c r="J477" s="52">
        <f>IFERROR(_xll.qlIndexFixing(Index1M,$H477,TRUE,_xll.ohTrigger(RecalcTrigger,Trigger1M)),NA())</f>
        <v>1.4293752449218334E-2</v>
      </c>
      <c r="K477" s="52">
        <f>IFERROR(_xll.qlIndexFixing(ONIndex1M,I477,TRUE,_xll.ohTrigger(RecalcTrigger,Trigger1M)),NA())</f>
        <v>1.4107218729932924E-2</v>
      </c>
      <c r="L477" s="52">
        <f>IFERROR(_xll.qlIndexFixing(Index3M,H477,TRUE,_xll.ohTrigger(RecalcTrigger,Trigger3M)),NA())</f>
        <v>1.6437634459691895E-2</v>
      </c>
      <c r="M477" s="52">
        <f>IFERROR(_xll.qlIndexFixing(ONIndex3M,I477,TRUE,_xll.ohTrigger(RecalcTrigger,Trigger3M)),NA())</f>
        <v>1.5732937359862476E-2</v>
      </c>
      <c r="N477" s="52">
        <f>IFERROR(_xll.qlIndexFixing(Index6M,$H477,TRUE,_xll.ohTrigger(RecalcTrigger,Trigger6M)),NA())</f>
        <v>1.7982828027445819E-2</v>
      </c>
      <c r="O477" s="52">
        <f>IFERROR(_xll.qlIndexFixing(ONIndex6M,I477,TRUE,_xll.ohTrigger(RecalcTrigger,Trigger6M)),NA())</f>
        <v>1.7174826025394552E-2</v>
      </c>
      <c r="P477" s="52">
        <f>IFERROR(_xll.qlIndexFixing(Index1Y,$H477,TRUE,_xll.ohTrigger(RecalcTrigger,Trigger1Y)),NA())</f>
        <v>2.1506370712882826E-2</v>
      </c>
      <c r="Q477" s="52">
        <f>IFERROR(_xll.qlIndexFixing(ONIndex1Y,I477,TRUE,_xll.ohTrigger(RecalcTrigger,Trigger1Y)),NA())</f>
        <v>2.2806292793715599E-2</v>
      </c>
    </row>
    <row r="478" spans="2:17" x14ac:dyDescent="0.2">
      <c r="B478" s="46" t="s">
        <v>20</v>
      </c>
      <c r="D478" s="49">
        <f>_xll.qlCalendarAdvance(LocalCalendar,$D477,B478,"f",FALSE)</f>
        <v>43045</v>
      </c>
      <c r="E478" s="49">
        <f>_xll.qlInterestRateIndexValueDate(IndexON,D478)</f>
        <v>43045</v>
      </c>
      <c r="F478" s="52">
        <f>IFERROR(_xll.qlIndexFixing(IndexON,D478,TRUE,_xll.ohTrigger(RecalcTrigger,TriggerON)),NA())</f>
        <v>1.2805803280500072E-2</v>
      </c>
      <c r="H478" s="49">
        <f>_xll.qlCalendarAdvance(IborCalendar,$H477,B478,"f",FALSE)</f>
        <v>43041</v>
      </c>
      <c r="I478" s="49">
        <f>_xll.qlInterestRateIndexValueDate(Index1M,$H478)</f>
        <v>43045</v>
      </c>
      <c r="J478" s="52">
        <f>IFERROR(_xll.qlIndexFixing(Index1M,$H478,TRUE,_xll.ohTrigger(RecalcTrigger,Trigger1M)),NA())</f>
        <v>1.432526344922902E-2</v>
      </c>
      <c r="K478" s="52">
        <f>IFERROR(_xll.qlIndexFixing(ONIndex1M,I478,TRUE,_xll.ohTrigger(RecalcTrigger,Trigger1M)),NA())</f>
        <v>1.4132392326713372E-2</v>
      </c>
      <c r="L478" s="52">
        <f>IFERROR(_xll.qlIndexFixing(Index3M,H478,TRUE,_xll.ohTrigger(RecalcTrigger,Trigger3M)),NA())</f>
        <v>1.646563753132638E-2</v>
      </c>
      <c r="M478" s="52">
        <f>IFERROR(_xll.qlIndexFixing(ONIndex3M,I478,TRUE,_xll.ohTrigger(RecalcTrigger,Trigger3M)),NA())</f>
        <v>1.5761573880297419E-2</v>
      </c>
      <c r="N478" s="52">
        <f>IFERROR(_xll.qlIndexFixing(Index6M,$H478,TRUE,_xll.ohTrigger(RecalcTrigger,Trigger6M)),NA())</f>
        <v>1.8014709384546666E-2</v>
      </c>
      <c r="O478" s="52">
        <f>IFERROR(_xll.qlIndexFixing(ONIndex6M,I478,TRUE,_xll.ohTrigger(RecalcTrigger,Trigger6M)),NA())</f>
        <v>1.7197736045728718E-2</v>
      </c>
      <c r="P478" s="52">
        <f>IFERROR(_xll.qlIndexFixing(Index1Y,$H478,TRUE,_xll.ohTrigger(RecalcTrigger,Trigger1Y)),NA())</f>
        <v>2.1490984523709157E-2</v>
      </c>
      <c r="Q478" s="52">
        <f>IFERROR(_xll.qlIndexFixing(ONIndex1Y,I478,TRUE,_xll.ohTrigger(RecalcTrigger,Trigger1Y)),NA())</f>
        <v>2.2872777773557118E-2</v>
      </c>
    </row>
    <row r="479" spans="2:17" x14ac:dyDescent="0.2">
      <c r="B479" s="46" t="s">
        <v>20</v>
      </c>
      <c r="D479" s="49">
        <f>_xll.qlCalendarAdvance(LocalCalendar,$D478,B479,"f",FALSE)</f>
        <v>43046</v>
      </c>
      <c r="E479" s="49">
        <f>_xll.qlInterestRateIndexValueDate(IndexON,D479)</f>
        <v>43046</v>
      </c>
      <c r="F479" s="52">
        <f>IFERROR(_xll.qlIndexFixing(IndexON,D479,TRUE,_xll.ohTrigger(RecalcTrigger,TriggerON)),NA())</f>
        <v>1.2817907419231389E-2</v>
      </c>
      <c r="H479" s="49">
        <f>_xll.qlCalendarAdvance(IborCalendar,$H478,B479,"f",FALSE)</f>
        <v>43042</v>
      </c>
      <c r="I479" s="49">
        <f>_xll.qlInterestRateIndexValueDate(Index1M,$H479)</f>
        <v>43046</v>
      </c>
      <c r="J479" s="52">
        <f>IFERROR(_xll.qlIndexFixing(Index1M,$H479,TRUE,_xll.ohTrigger(RecalcTrigger,Trigger1M)),NA())</f>
        <v>1.4337948262410194E-2</v>
      </c>
      <c r="K479" s="52">
        <f>IFERROR(_xll.qlIndexFixing(ONIndex1M,I479,TRUE,_xll.ohTrigger(RecalcTrigger,Trigger1M)),NA())</f>
        <v>1.4145235617704088E-2</v>
      </c>
      <c r="L479" s="52">
        <f>IFERROR(_xll.qlIndexFixing(Index3M,H479,TRUE,_xll.ohTrigger(RecalcTrigger,Trigger3M)),NA())</f>
        <v>1.6479537458852753E-2</v>
      </c>
      <c r="M479" s="52">
        <f>IFERROR(_xll.qlIndexFixing(ONIndex3M,I479,TRUE,_xll.ohTrigger(RecalcTrigger,Trigger3M)),NA())</f>
        <v>1.5776272995742247E-2</v>
      </c>
      <c r="N479" s="52">
        <f>IFERROR(_xll.qlIndexFixing(Index6M,$H479,TRUE,_xll.ohTrigger(RecalcTrigger,Trigger6M)),NA())</f>
        <v>1.8018337486234305E-2</v>
      </c>
      <c r="O479" s="52">
        <f>IFERROR(_xll.qlIndexFixing(ONIndex6M,I479,TRUE,_xll.ohTrigger(RecalcTrigger,Trigger6M)),NA())</f>
        <v>1.7209417073154043E-2</v>
      </c>
      <c r="P479" s="52">
        <f>IFERROR(_xll.qlIndexFixing(Index1Y,$H479,TRUE,_xll.ohTrigger(RecalcTrigger,Trigger1Y)),NA())</f>
        <v>2.1485280914588158E-2</v>
      </c>
      <c r="Q479" s="52">
        <f>IFERROR(_xll.qlIndexFixing(ONIndex1Y,I479,TRUE,_xll.ohTrigger(RecalcTrigger,Trigger1Y)),NA())</f>
        <v>2.2904603090738718E-2</v>
      </c>
    </row>
    <row r="480" spans="2:17" x14ac:dyDescent="0.2">
      <c r="B480" s="46" t="s">
        <v>20</v>
      </c>
      <c r="D480" s="49">
        <f>_xll.qlCalendarAdvance(LocalCalendar,$D479,B480,"f",FALSE)</f>
        <v>43047</v>
      </c>
      <c r="E480" s="49">
        <f>_xll.qlInterestRateIndexValueDate(IndexON,D480)</f>
        <v>43047</v>
      </c>
      <c r="F480" s="52">
        <f>IFERROR(_xll.qlIndexFixing(IndexON,D480,TRUE,_xll.ohTrigger(RecalcTrigger,TriggerON)),NA())</f>
        <v>1.2830004167474485E-2</v>
      </c>
      <c r="H480" s="49">
        <f>_xll.qlCalendarAdvance(IborCalendar,$H479,B480,"f",FALSE)</f>
        <v>43045</v>
      </c>
      <c r="I480" s="49">
        <f>_xll.qlInterestRateIndexValueDate(Index1M,$H480)</f>
        <v>43047</v>
      </c>
      <c r="J480" s="52">
        <f>IFERROR(_xll.qlIndexFixing(Index1M,$H480,TRUE,_xll.ohTrigger(RecalcTrigger,Trigger1M)),NA())</f>
        <v>1.4350621136445696E-2</v>
      </c>
      <c r="K480" s="52">
        <f>IFERROR(_xll.qlIndexFixing(ONIndex1M,I480,TRUE,_xll.ohTrigger(RecalcTrigger,Trigger1M)),NA())</f>
        <v>1.4158066970324512E-2</v>
      </c>
      <c r="L480" s="52">
        <f>IFERROR(_xll.qlIndexFixing(Index3M,H480,TRUE,_xll.ohTrigger(RecalcTrigger,Trigger3M)),NA())</f>
        <v>1.6493381574352824E-2</v>
      </c>
      <c r="M480" s="52">
        <f>IFERROR(_xll.qlIndexFixing(ONIndex3M,I480,TRUE,_xll.ohTrigger(RecalcTrigger,Trigger3M)),NA())</f>
        <v>1.5790994368263256E-2</v>
      </c>
      <c r="N480" s="52">
        <f>IFERROR(_xll.qlIndexFixing(Index6M,$H480,TRUE,_xll.ohTrigger(RecalcTrigger,Trigger6M)),NA())</f>
        <v>1.8021945139869291E-2</v>
      </c>
      <c r="O480" s="52">
        <f>IFERROR(_xll.qlIndexFixing(ONIndex6M,I480,TRUE,_xll.ohTrigger(RecalcTrigger,Trigger6M)),NA())</f>
        <v>1.7220987918316055E-2</v>
      </c>
      <c r="P480" s="52">
        <f>IFERROR(_xll.qlIndexFixing(Index1Y,$H480,TRUE,_xll.ohTrigger(RecalcTrigger,Trigger1Y)),NA())</f>
        <v>2.1479518800570231E-2</v>
      </c>
      <c r="Q480" s="52">
        <f>IFERROR(_xll.qlIndexFixing(ONIndex1Y,I480,TRUE,_xll.ohTrigger(RecalcTrigger,Trigger1Y)),NA())</f>
        <v>2.2935144710691802E-2</v>
      </c>
    </row>
    <row r="481" spans="2:17" x14ac:dyDescent="0.2">
      <c r="B481" s="46" t="s">
        <v>20</v>
      </c>
      <c r="D481" s="49">
        <f>_xll.qlCalendarAdvance(LocalCalendar,$D480,B481,"f",FALSE)</f>
        <v>43048</v>
      </c>
      <c r="E481" s="49">
        <f>_xll.qlInterestRateIndexValueDate(IndexON,D481)</f>
        <v>43048</v>
      </c>
      <c r="F481" s="52">
        <f>IFERROR(_xll.qlIndexFixing(IndexON,D481,TRUE,_xll.ohTrigger(RecalcTrigger,TriggerON)),NA())</f>
        <v>1.2860898205981908E-2</v>
      </c>
      <c r="H481" s="49">
        <f>_xll.qlCalendarAdvance(IborCalendar,$H480,B481,"f",FALSE)</f>
        <v>43046</v>
      </c>
      <c r="I481" s="49">
        <f>_xll.qlInterestRateIndexValueDate(Index1M,$H481)</f>
        <v>43048</v>
      </c>
      <c r="J481" s="52">
        <f>IFERROR(_xll.qlIndexFixing(Index1M,$H481,TRUE,_xll.ohTrigger(RecalcTrigger,Trigger1M)),NA())</f>
        <v>1.4376443169350772E-2</v>
      </c>
      <c r="K481" s="52">
        <f>IFERROR(_xll.qlIndexFixing(ONIndex1M,I481,TRUE,_xll.ohTrigger(RecalcTrigger,Trigger1M)),NA())</f>
        <v>1.4190924676280581E-2</v>
      </c>
      <c r="L481" s="52">
        <f>IFERROR(_xll.qlIndexFixing(Index3M,H481,TRUE,_xll.ohTrigger(RecalcTrigger,Trigger3M)),NA())</f>
        <v>1.6507168281098623E-2</v>
      </c>
      <c r="M481" s="52">
        <f>IFERROR(_xll.qlIndexFixing(ONIndex3M,I481,TRUE,_xll.ohTrigger(RecalcTrigger,Trigger3M)),NA())</f>
        <v>1.5828952959793252E-2</v>
      </c>
      <c r="N481" s="52">
        <f>IFERROR(_xll.qlIndexFixing(Index6M,$H481,TRUE,_xll.ohTrigger(RecalcTrigger,Trigger6M)),NA())</f>
        <v>1.8029700022064252E-2</v>
      </c>
      <c r="O481" s="52">
        <f>IFERROR(_xll.qlIndexFixing(ONIndex6M,I481,TRUE,_xll.ohTrigger(RecalcTrigger,Trigger6M)),NA())</f>
        <v>1.7250603911114215E-2</v>
      </c>
      <c r="P481" s="52">
        <f>IFERROR(_xll.qlIndexFixing(Index1Y,$H481,TRUE,_xll.ohTrigger(RecalcTrigger,Trigger1Y)),NA())</f>
        <v>2.1473702086173729E-2</v>
      </c>
      <c r="Q481" s="52">
        <f>IFERROR(_xll.qlIndexFixing(ONIndex1Y,I481,TRUE,_xll.ohTrigger(RecalcTrigger,Trigger1Y)),NA())</f>
        <v>2.3007285504730302E-2</v>
      </c>
    </row>
    <row r="482" spans="2:17" x14ac:dyDescent="0.2">
      <c r="B482" s="46" t="s">
        <v>20</v>
      </c>
      <c r="D482" s="49">
        <f>_xll.qlCalendarAdvance(LocalCalendar,$D481,B482,"f",FALSE)</f>
        <v>43052</v>
      </c>
      <c r="E482" s="49">
        <f>_xll.qlInterestRateIndexValueDate(IndexON,D482)</f>
        <v>43052</v>
      </c>
      <c r="F482" s="52">
        <f>IFERROR(_xll.qlIndexFixing(IndexON,D482,TRUE,_xll.ohTrigger(RecalcTrigger,TriggerON)),NA())</f>
        <v>1.289037705160645E-2</v>
      </c>
      <c r="H482" s="49">
        <f>_xll.qlCalendarAdvance(IborCalendar,$H481,B482,"f",FALSE)</f>
        <v>43047</v>
      </c>
      <c r="I482" s="49">
        <f>_xll.qlInterestRateIndexValueDate(Index1M,$H482)</f>
        <v>43052</v>
      </c>
      <c r="J482" s="52">
        <f>IFERROR(_xll.qlIndexFixing(Index1M,$H482,TRUE,_xll.ohTrigger(RecalcTrigger,Trigger1M)),NA())</f>
        <v>1.4413806418132502E-2</v>
      </c>
      <c r="K482" s="52">
        <f>IFERROR(_xll.qlIndexFixing(ONIndex1M,I482,TRUE,_xll.ohTrigger(RecalcTrigger,Trigger1M)),NA())</f>
        <v>1.4222044659550903E-2</v>
      </c>
      <c r="L482" s="52">
        <f>IFERROR(_xll.qlIndexFixing(Index3M,H482,TRUE,_xll.ohTrigger(RecalcTrigger,Trigger3M)),NA())</f>
        <v>1.6561709085262933E-2</v>
      </c>
      <c r="M482" s="52">
        <f>IFERROR(_xll.qlIndexFixing(ONIndex3M,I482,TRUE,_xll.ohTrigger(RecalcTrigger,Trigger3M)),NA())</f>
        <v>1.5864935087250842E-2</v>
      </c>
      <c r="N482" s="52">
        <f>IFERROR(_xll.qlIndexFixing(Index6M,$H482,TRUE,_xll.ohTrigger(RecalcTrigger,Trigger6M)),NA())</f>
        <v>1.8064683587026599E-2</v>
      </c>
      <c r="O482" s="52">
        <f>IFERROR(_xll.qlIndexFixing(ONIndex6M,I482,TRUE,_xll.ohTrigger(RecalcTrigger,Trigger6M)),NA())</f>
        <v>1.727718940873757E-2</v>
      </c>
      <c r="P482" s="52">
        <f>IFERROR(_xll.qlIndexFixing(Index1Y,$H482,TRUE,_xll.ohTrigger(RecalcTrigger,Trigger1Y)),NA())</f>
        <v>2.1449967312311038E-2</v>
      </c>
      <c r="Q482" s="52">
        <f>IFERROR(_xll.qlIndexFixing(ONIndex1Y,I482,TRUE,_xll.ohTrigger(RecalcTrigger,Trigger1Y)),NA())</f>
        <v>2.3068597340838437E-2</v>
      </c>
    </row>
    <row r="483" spans="2:17" x14ac:dyDescent="0.2">
      <c r="B483" s="46" t="s">
        <v>20</v>
      </c>
      <c r="D483" s="49">
        <f>_xll.qlCalendarAdvance(LocalCalendar,$D482,B483,"f",FALSE)</f>
        <v>43053</v>
      </c>
      <c r="E483" s="49">
        <f>_xll.qlInterestRateIndexValueDate(IndexON,D483)</f>
        <v>43053</v>
      </c>
      <c r="F483" s="52">
        <f>IFERROR(_xll.qlIndexFixing(IndexON,D483,TRUE,_xll.ohTrigger(RecalcTrigger,TriggerON)),NA())</f>
        <v>1.2902429457000153E-2</v>
      </c>
      <c r="H483" s="49">
        <f>_xll.qlCalendarAdvance(IborCalendar,$H482,B483,"f",FALSE)</f>
        <v>43048</v>
      </c>
      <c r="I483" s="49">
        <f>_xll.qlInterestRateIndexValueDate(Index1M,$H483)</f>
        <v>43052</v>
      </c>
      <c r="J483" s="52">
        <f>IFERROR(_xll.qlIndexFixing(Index1M,$H483,TRUE,_xll.ohTrigger(RecalcTrigger,Trigger1M)),NA())</f>
        <v>1.4413806418132502E-2</v>
      </c>
      <c r="K483" s="52">
        <f>IFERROR(_xll.qlIndexFixing(ONIndex1M,I483,TRUE,_xll.ohTrigger(RecalcTrigger,Trigger1M)),NA())</f>
        <v>1.4222044659550903E-2</v>
      </c>
      <c r="L483" s="52">
        <f>IFERROR(_xll.qlIndexFixing(Index3M,H483,TRUE,_xll.ohTrigger(RecalcTrigger,Trigger3M)),NA())</f>
        <v>1.6561709085262933E-2</v>
      </c>
      <c r="M483" s="52">
        <f>IFERROR(_xll.qlIndexFixing(ONIndex3M,I483,TRUE,_xll.ohTrigger(RecalcTrigger,Trigger3M)),NA())</f>
        <v>1.5864935087250842E-2</v>
      </c>
      <c r="N483" s="52">
        <f>IFERROR(_xll.qlIndexFixing(Index6M,$H483,TRUE,_xll.ohTrigger(RecalcTrigger,Trigger6M)),NA())</f>
        <v>1.8064683587026599E-2</v>
      </c>
      <c r="O483" s="52">
        <f>IFERROR(_xll.qlIndexFixing(ONIndex6M,I483,TRUE,_xll.ohTrigger(RecalcTrigger,Trigger6M)),NA())</f>
        <v>1.727718940873757E-2</v>
      </c>
      <c r="P483" s="52">
        <f>IFERROR(_xll.qlIndexFixing(Index1Y,$H483,TRUE,_xll.ohTrigger(RecalcTrigger,Trigger1Y)),NA())</f>
        <v>2.1449967312311038E-2</v>
      </c>
      <c r="Q483" s="52">
        <f>IFERROR(_xll.qlIndexFixing(ONIndex1Y,I483,TRUE,_xll.ohTrigger(RecalcTrigger,Trigger1Y)),NA())</f>
        <v>2.3068597340838437E-2</v>
      </c>
    </row>
    <row r="484" spans="2:17" x14ac:dyDescent="0.2">
      <c r="B484" s="46" t="s">
        <v>20</v>
      </c>
      <c r="D484" s="49">
        <f>_xll.qlCalendarAdvance(LocalCalendar,$D483,B484,"f",FALSE)</f>
        <v>43054</v>
      </c>
      <c r="E484" s="49">
        <f>_xll.qlInterestRateIndexValueDate(IndexON,D484)</f>
        <v>43054</v>
      </c>
      <c r="F484" s="52">
        <f>IFERROR(_xll.qlIndexFixing(IndexON,D484,TRUE,_xll.ohTrigger(RecalcTrigger,TriggerON)),NA())</f>
        <v>1.2914474471905635E-2</v>
      </c>
      <c r="H484" s="49">
        <f>_xll.qlCalendarAdvance(IborCalendar,$H483,B484,"f",FALSE)</f>
        <v>43049</v>
      </c>
      <c r="I484" s="49">
        <f>_xll.qlInterestRateIndexValueDate(Index1M,$H484)</f>
        <v>43053</v>
      </c>
      <c r="J484" s="52">
        <f>IFERROR(_xll.qlIndexFixing(Index1M,$H484,TRUE,_xll.ohTrigger(RecalcTrigger,Trigger1M)),NA())</f>
        <v>1.4426407656510598E-2</v>
      </c>
      <c r="K484" s="52">
        <f>IFERROR(_xll.qlIndexFixing(ONIndex1M,I484,TRUE,_xll.ohTrigger(RecalcTrigger,Trigger1M)),NA())</f>
        <v>1.4234804382589061E-2</v>
      </c>
      <c r="L484" s="52">
        <f>IFERROR(_xll.qlIndexFixing(Index3M,H484,TRUE,_xll.ohTrigger(RecalcTrigger,Trigger3M)),NA())</f>
        <v>1.6575184796613209E-2</v>
      </c>
      <c r="M484" s="52">
        <f>IFERROR(_xll.qlIndexFixing(ONIndex3M,I484,TRUE,_xll.ohTrigger(RecalcTrigger,Trigger3M)),NA())</f>
        <v>1.5879790002388816E-2</v>
      </c>
      <c r="N484" s="52">
        <f>IFERROR(_xll.qlIndexFixing(Index6M,$H484,TRUE,_xll.ohTrigger(RecalcTrigger,Trigger6M)),NA())</f>
        <v>1.8068167252624921E-2</v>
      </c>
      <c r="O484" s="52">
        <f>IFERROR(_xll.qlIndexFixing(ONIndex6M,I484,TRUE,_xll.ohTrigger(RecalcTrigger,Trigger6M)),NA())</f>
        <v>1.7288099159760151E-2</v>
      </c>
      <c r="P484" s="52">
        <f>IFERROR(_xll.qlIndexFixing(Index1Y,$H484,TRUE,_xll.ohTrigger(RecalcTrigger,Trigger1Y)),NA())</f>
        <v>2.1443936160908963E-2</v>
      </c>
      <c r="Q484" s="52">
        <f>IFERROR(_xll.qlIndexFixing(ONIndex1Y,I484,TRUE,_xll.ohTrigger(RecalcTrigger,Trigger1Y)),NA())</f>
        <v>2.3091436771025542E-2</v>
      </c>
    </row>
    <row r="485" spans="2:17" x14ac:dyDescent="0.2">
      <c r="B485" s="46" t="s">
        <v>20</v>
      </c>
      <c r="D485" s="49">
        <f>_xll.qlCalendarAdvance(LocalCalendar,$D484,B485,"f",FALSE)</f>
        <v>43055</v>
      </c>
      <c r="E485" s="49">
        <f>_xll.qlInterestRateIndexValueDate(IndexON,D485)</f>
        <v>43055</v>
      </c>
      <c r="F485" s="52">
        <f>IFERROR(_xll.qlIndexFixing(IndexON,D485,TRUE,_xll.ohTrigger(RecalcTrigger,TriggerON)),NA())</f>
        <v>1.2926512096322895E-2</v>
      </c>
      <c r="H485" s="49">
        <f>_xll.qlCalendarAdvance(IborCalendar,$H484,B485,"f",FALSE)</f>
        <v>43052</v>
      </c>
      <c r="I485" s="49">
        <f>_xll.qlInterestRateIndexValueDate(Index1M,$H485)</f>
        <v>43054</v>
      </c>
      <c r="J485" s="52">
        <f>IFERROR(_xll.qlIndexFixing(Index1M,$H485,TRUE,_xll.ohTrigger(RecalcTrigger,Trigger1M)),NA())</f>
        <v>1.4438996955473904E-2</v>
      </c>
      <c r="K485" s="52">
        <f>IFERROR(_xll.qlIndexFixing(ONIndex1M,I485,TRUE,_xll.ohTrigger(RecalcTrigger,Trigger1M)),NA())</f>
        <v>1.4247552167336863E-2</v>
      </c>
      <c r="L485" s="52">
        <f>IFERROR(_xll.qlIndexFixing(Index3M,H485,TRUE,_xll.ohTrigger(RecalcTrigger,Trigger3M)),NA())</f>
        <v>1.6588593518425218E-2</v>
      </c>
      <c r="M485" s="52">
        <f>IFERROR(_xll.qlIndexFixing(ONIndex3M,I485,TRUE,_xll.ohTrigger(RecalcTrigger,Trigger3M)),NA())</f>
        <v>1.5894667174602972E-2</v>
      </c>
      <c r="N485" s="52">
        <f>IFERROR(_xll.qlIndexFixing(Index6M,$H485,TRUE,_xll.ohTrigger(RecalcTrigger,Trigger6M)),NA())</f>
        <v>1.8075803783734929E-2</v>
      </c>
      <c r="O485" s="52">
        <f>IFERROR(_xll.qlIndexFixing(ONIndex6M,I485,TRUE,_xll.ohTrigger(RecalcTrigger,Trigger6M)),NA())</f>
        <v>1.7298898728439482E-2</v>
      </c>
      <c r="P485" s="52">
        <f>IFERROR(_xll.qlIndexFixing(Index1Y,$H485,TRUE,_xll.ohTrigger(RecalcTrigger,Trigger1Y)),NA())</f>
        <v>2.1437873834478517E-2</v>
      </c>
      <c r="Q485" s="52">
        <f>IFERROR(_xll.qlIndexFixing(ONIndex1Y,I485,TRUE,_xll.ohTrigger(RecalcTrigger,Trigger1Y)),NA())</f>
        <v>2.3112992501905794E-2</v>
      </c>
    </row>
    <row r="486" spans="2:17" x14ac:dyDescent="0.2">
      <c r="B486" s="46" t="s">
        <v>20</v>
      </c>
      <c r="D486" s="49">
        <f>_xll.qlCalendarAdvance(LocalCalendar,$D485,B486,"f",FALSE)</f>
        <v>43056</v>
      </c>
      <c r="E486" s="49">
        <f>_xll.qlInterestRateIndexValueDate(IndexON,D486)</f>
        <v>43056</v>
      </c>
      <c r="F486" s="52">
        <f>IFERROR(_xll.qlIndexFixing(IndexON,D486,TRUE,_xll.ohTrigger(RecalcTrigger,TriggerON)),NA())</f>
        <v>1.295102859651287E-2</v>
      </c>
      <c r="H486" s="49">
        <f>_xll.qlCalendarAdvance(IborCalendar,$H485,B486,"f",FALSE)</f>
        <v>43053</v>
      </c>
      <c r="I486" s="49">
        <f>_xll.qlInterestRateIndexValueDate(Index1M,$H486)</f>
        <v>43055</v>
      </c>
      <c r="J486" s="52">
        <f>IFERROR(_xll.qlIndexFixing(Index1M,$H486,TRUE,_xll.ohTrigger(RecalcTrigger,Trigger1M)),NA())</f>
        <v>1.4464658899521476E-2</v>
      </c>
      <c r="K486" s="52">
        <f>IFERROR(_xll.qlIndexFixing(ONIndex1M,I486,TRUE,_xll.ohTrigger(RecalcTrigger,Trigger1M)),NA())</f>
        <v>1.4260288013794309E-2</v>
      </c>
      <c r="L486" s="52">
        <f>IFERROR(_xll.qlIndexFixing(Index3M,H486,TRUE,_xll.ohTrigger(RecalcTrigger,Trigger3M)),NA())</f>
        <v>1.6601933653835454E-2</v>
      </c>
      <c r="M486" s="52">
        <f>IFERROR(_xll.qlIndexFixing(ONIndex3M,I486,TRUE,_xll.ohTrigger(RecalcTrigger,Trigger3M)),NA())</f>
        <v>1.5909566603973246E-2</v>
      </c>
      <c r="N486" s="52">
        <f>IFERROR(_xll.qlIndexFixing(Index6M,$H486,TRUE,_xll.ohTrigger(RecalcTrigger,Trigger6M)),NA())</f>
        <v>1.8083422850252513E-2</v>
      </c>
      <c r="O486" s="52">
        <f>IFERROR(_xll.qlIndexFixing(ONIndex6M,I486,TRUE,_xll.ohTrigger(RecalcTrigger,Trigger6M)),NA())</f>
        <v>1.7309588114695629E-2</v>
      </c>
      <c r="P486" s="52">
        <f>IFERROR(_xll.qlIndexFixing(Index1Y,$H486,TRUE,_xll.ohTrigger(RecalcTrigger,Trigger1Y)),NA())</f>
        <v>2.1431784236935363E-2</v>
      </c>
      <c r="Q486" s="52">
        <f>IFERROR(_xll.qlIndexFixing(ONIndex1Y,I486,TRUE,_xll.ohTrigger(RecalcTrigger,Trigger1Y)),NA())</f>
        <v>2.313326453331932E-2</v>
      </c>
    </row>
    <row r="487" spans="2:17" x14ac:dyDescent="0.2">
      <c r="B487" s="46" t="s">
        <v>20</v>
      </c>
      <c r="D487" s="49">
        <f>_xll.qlCalendarAdvance(LocalCalendar,$D486,B487,"f",FALSE)</f>
        <v>43059</v>
      </c>
      <c r="E487" s="49">
        <f>_xll.qlInterestRateIndexValueDate(IndexON,D487)</f>
        <v>43059</v>
      </c>
      <c r="F487" s="52">
        <f>IFERROR(_xll.qlIndexFixing(IndexON,D487,TRUE,_xll.ohTrigger(RecalcTrigger,TriggerON)),NA())</f>
        <v>1.2974588689269595E-2</v>
      </c>
      <c r="H487" s="49">
        <f>_xll.qlCalendarAdvance(IborCalendar,$H486,B487,"f",FALSE)</f>
        <v>43054</v>
      </c>
      <c r="I487" s="49">
        <f>_xll.qlInterestRateIndexValueDate(Index1M,$H487)</f>
        <v>43056</v>
      </c>
      <c r="J487" s="52">
        <f>IFERROR(_xll.qlIndexFixing(Index1M,$H487,TRUE,_xll.ohTrigger(RecalcTrigger,Trigger1M)),NA())</f>
        <v>1.4470678297515478E-2</v>
      </c>
      <c r="K487" s="52">
        <f>IFERROR(_xll.qlIndexFixing(ONIndex1M,I487,TRUE,_xll.ohTrigger(RecalcTrigger,Trigger1M)),NA())</f>
        <v>1.4286286813600668E-2</v>
      </c>
      <c r="L487" s="52">
        <f>IFERROR(_xll.qlIndexFixing(Index3M,H487,TRUE,_xll.ohTrigger(RecalcTrigger,Trigger3M)),NA())</f>
        <v>1.6634157855748313E-2</v>
      </c>
      <c r="M487" s="52">
        <f>IFERROR(_xll.qlIndexFixing(ONIndex3M,I487,TRUE,_xll.ohTrigger(RecalcTrigger,Trigger3M)),NA())</f>
        <v>1.5940145401440731E-2</v>
      </c>
      <c r="N487" s="52">
        <f>IFERROR(_xll.qlIndexFixing(Index6M,$H487,TRUE,_xll.ohTrigger(RecalcTrigger,Trigger6M)),NA())</f>
        <v>1.8091025098088843E-2</v>
      </c>
      <c r="O487" s="52">
        <f>IFERROR(_xll.qlIndexFixing(ONIndex6M,I487,TRUE,_xll.ohTrigger(RecalcTrigger,Trigger6M)),NA())</f>
        <v>1.7331433930412032E-2</v>
      </c>
      <c r="P487" s="52">
        <f>IFERROR(_xll.qlIndexFixing(Index1Y,$H487,TRUE,_xll.ohTrigger(RecalcTrigger,Trigger1Y)),NA())</f>
        <v>2.1425659638251278E-2</v>
      </c>
      <c r="Q487" s="52">
        <f>IFERROR(_xll.qlIndexFixing(ONIndex1Y,I487,TRUE,_xll.ohTrigger(RecalcTrigger,Trigger1Y)),NA())</f>
        <v>2.3171020815100363E-2</v>
      </c>
    </row>
    <row r="488" spans="2:17" x14ac:dyDescent="0.2">
      <c r="B488" s="46" t="s">
        <v>20</v>
      </c>
      <c r="D488" s="49">
        <f>_xll.qlCalendarAdvance(LocalCalendar,$D487,B488,"f",FALSE)</f>
        <v>43060</v>
      </c>
      <c r="E488" s="49">
        <f>_xll.qlInterestRateIndexValueDate(IndexON,D488)</f>
        <v>43060</v>
      </c>
      <c r="F488" s="52">
        <f>IFERROR(_xll.qlIndexFixing(IndexON,D488,TRUE,_xll.ohTrigger(RecalcTrigger,TriggerON)),NA())</f>
        <v>1.2986589361245748E-2</v>
      </c>
      <c r="H488" s="49">
        <f>_xll.qlCalendarAdvance(IborCalendar,$H487,B488,"f",FALSE)</f>
        <v>43055</v>
      </c>
      <c r="I488" s="49">
        <f>_xll.qlInterestRateIndexValueDate(Index1M,$H488)</f>
        <v>43059</v>
      </c>
      <c r="J488" s="52">
        <f>IFERROR(_xll.qlIndexFixing(Index1M,$H488,TRUE,_xll.ohTrigger(RecalcTrigger,Trigger1M)),NA())</f>
        <v>1.450176435786954E-2</v>
      </c>
      <c r="K488" s="52">
        <f>IFERROR(_xll.qlIndexFixing(ONIndex1M,I488,TRUE,_xll.ohTrigger(RecalcTrigger,Trigger1M)),NA())</f>
        <v>1.4311112016720529E-2</v>
      </c>
      <c r="L488" s="52">
        <f>IFERROR(_xll.qlIndexFixing(Index3M,H488,TRUE,_xll.ohTrigger(RecalcTrigger,Trigger3M)),NA())</f>
        <v>1.6654576393571527E-2</v>
      </c>
      <c r="M488" s="52">
        <f>IFERROR(_xll.qlIndexFixing(ONIndex3M,I488,TRUE,_xll.ohTrigger(RecalcTrigger,Trigger3M)),NA())</f>
        <v>1.5969386892615844E-2</v>
      </c>
      <c r="N488" s="52">
        <f>IFERROR(_xll.qlIndexFixing(Index6M,$H488,TRUE,_xll.ohTrigger(RecalcTrigger,Trigger6M)),NA())</f>
        <v>1.8117916468351109E-2</v>
      </c>
      <c r="O488" s="52">
        <f>IFERROR(_xll.qlIndexFixing(ONIndex6M,I488,TRUE,_xll.ohTrigger(RecalcTrigger,Trigger6M)),NA())</f>
        <v>1.7351243835488361E-2</v>
      </c>
      <c r="P488" s="52">
        <f>IFERROR(_xll.qlIndexFixing(Index1Y,$H488,TRUE,_xll.ohTrigger(RecalcTrigger,Trigger1Y)),NA())</f>
        <v>2.1407231210711464E-2</v>
      </c>
      <c r="Q488" s="52">
        <f>IFERROR(_xll.qlIndexFixing(ONIndex1Y,I488,TRUE,_xll.ohTrigger(RecalcTrigger,Trigger1Y)),NA())</f>
        <v>2.3201515660389305E-2</v>
      </c>
    </row>
    <row r="489" spans="2:17" x14ac:dyDescent="0.2">
      <c r="B489" s="46" t="s">
        <v>20</v>
      </c>
      <c r="D489" s="49">
        <f>_xll.qlCalendarAdvance(LocalCalendar,$D488,B489,"f",FALSE)</f>
        <v>43061</v>
      </c>
      <c r="E489" s="49">
        <f>_xll.qlInterestRateIndexValueDate(IndexON,D489)</f>
        <v>43061</v>
      </c>
      <c r="F489" s="52">
        <f>IFERROR(_xll.qlIndexFixing(IndexON,D489,TRUE,_xll.ohTrigger(RecalcTrigger,TriggerON)),NA())</f>
        <v>1.3004810475782946E-2</v>
      </c>
      <c r="H489" s="49">
        <f>_xll.qlCalendarAdvance(IborCalendar,$H488,B489,"f",FALSE)</f>
        <v>43056</v>
      </c>
      <c r="I489" s="49">
        <f>_xll.qlInterestRateIndexValueDate(Index1M,$H489)</f>
        <v>43060</v>
      </c>
      <c r="J489" s="52">
        <f>IFERROR(_xll.qlIndexFixing(Index1M,$H489,TRUE,_xll.ohTrigger(RecalcTrigger,Trigger1M)),NA())</f>
        <v>1.4514282019600699E-2</v>
      </c>
      <c r="K489" s="52">
        <f>IFERROR(_xll.qlIndexFixing(ONIndex1M,I489,TRUE,_xll.ohTrigger(RecalcTrigger,Trigger1M)),NA())</f>
        <v>1.4323788171806129E-2</v>
      </c>
      <c r="L489" s="52">
        <f>IFERROR(_xll.qlIndexFixing(Index3M,H489,TRUE,_xll.ohTrigger(RecalcTrigger,Trigger3M)),NA())</f>
        <v>1.666754964340332E-2</v>
      </c>
      <c r="M489" s="52">
        <f>IFERROR(_xll.qlIndexFixing(ONIndex3M,I489,TRUE,_xll.ohTrigger(RecalcTrigger,Trigger3M)),NA())</f>
        <v>1.5984397607606837E-2</v>
      </c>
      <c r="N489" s="52">
        <f>IFERROR(_xll.qlIndexFixing(Index6M,$H489,TRUE,_xll.ohTrigger(RecalcTrigger,Trigger6M)),NA())</f>
        <v>1.8121278821177127E-2</v>
      </c>
      <c r="O489" s="52">
        <f>IFERROR(_xll.qlIndexFixing(ONIndex6M,I489,TRUE,_xll.ohTrigger(RecalcTrigger,Trigger6M)),NA())</f>
        <v>1.7361382309628581E-2</v>
      </c>
      <c r="P489" s="52">
        <f>IFERROR(_xll.qlIndexFixing(Index1Y,$H489,TRUE,_xll.ohTrigger(RecalcTrigger,Trigger1Y)),NA())</f>
        <v>2.1401063813091131E-2</v>
      </c>
      <c r="Q489" s="52">
        <f>IFERROR(_xll.qlIndexFixing(ONIndex1Y,I489,TRUE,_xll.ohTrigger(RecalcTrigger,Trigger1Y)),NA())</f>
        <v>2.321536919151157E-2</v>
      </c>
    </row>
    <row r="490" spans="2:17" x14ac:dyDescent="0.2">
      <c r="B490" s="46" t="s">
        <v>20</v>
      </c>
      <c r="D490" s="49">
        <f>_xll.qlCalendarAdvance(LocalCalendar,$D489,B490,"f",FALSE)</f>
        <v>43063</v>
      </c>
      <c r="E490" s="49">
        <f>_xll.qlInterestRateIndexValueDate(IndexON,D490)</f>
        <v>43063</v>
      </c>
      <c r="F490" s="52">
        <f>IFERROR(_xll.qlIndexFixing(IndexON,D490,TRUE,_xll.ohTrigger(RecalcTrigger,TriggerON)),NA())</f>
        <v>1.3034987627147387E-2</v>
      </c>
      <c r="H490" s="49">
        <f>_xll.qlCalendarAdvance(IborCalendar,$H489,B490,"f",FALSE)</f>
        <v>43059</v>
      </c>
      <c r="I490" s="49">
        <f>_xll.qlInterestRateIndexValueDate(Index1M,$H490)</f>
        <v>43061</v>
      </c>
      <c r="J490" s="52">
        <f>IFERROR(_xll.qlIndexFixing(Index1M,$H490,TRUE,_xll.ohTrigger(RecalcTrigger,Trigger1M)),NA())</f>
        <v>1.4526787717819012E-2</v>
      </c>
      <c r="K490" s="52">
        <f>IFERROR(_xll.qlIndexFixing(ONIndex1M,I490,TRUE,_xll.ohTrigger(RecalcTrigger,Trigger1M)),NA())</f>
        <v>1.4343064243345083E-2</v>
      </c>
      <c r="L490" s="52">
        <f>IFERROR(_xll.qlIndexFixing(Index3M,H490,TRUE,_xll.ohTrigger(RecalcTrigger,Trigger3M)),NA())</f>
        <v>1.6680444725283874E-2</v>
      </c>
      <c r="M490" s="52">
        <f>IFERROR(_xll.qlIndexFixing(ONIndex3M,I490,TRUE,_xll.ohTrigger(RecalcTrigger,Trigger3M)),NA())</f>
        <v>1.6007314059143241E-2</v>
      </c>
      <c r="N490" s="52">
        <f>IFERROR(_xll.qlIndexFixing(Index6M,$H490,TRUE,_xll.ohTrigger(RecalcTrigger,Trigger6M)),NA())</f>
        <v>1.812880666461391E-2</v>
      </c>
      <c r="O490" s="52">
        <f>IFERROR(_xll.qlIndexFixing(ONIndex6M,I490,TRUE,_xll.ohTrigger(RecalcTrigger,Trigger6M)),NA())</f>
        <v>1.7376789014580396E-2</v>
      </c>
      <c r="P490" s="52">
        <f>IFERROR(_xll.qlIndexFixing(Index1Y,$H490,TRUE,_xll.ohTrigger(RecalcTrigger,Trigger1Y)),NA())</f>
        <v>2.1395122830806884E-2</v>
      </c>
      <c r="Q490" s="52">
        <f>IFERROR(_xll.qlIndexFixing(ONIndex1Y,I490,TRUE,_xll.ohTrigger(RecalcTrigger,Trigger1Y)),NA())</f>
        <v>2.323433180834833E-2</v>
      </c>
    </row>
    <row r="491" spans="2:17" x14ac:dyDescent="0.2">
      <c r="B491" s="46" t="s">
        <v>20</v>
      </c>
      <c r="D491" s="49">
        <f>_xll.qlCalendarAdvance(LocalCalendar,$D490,B491,"f",FALSE)</f>
        <v>43066</v>
      </c>
      <c r="E491" s="49">
        <f>_xll.qlInterestRateIndexValueDate(IndexON,D491)</f>
        <v>43066</v>
      </c>
      <c r="F491" s="52">
        <f>IFERROR(_xll.qlIndexFixing(IndexON,D491,TRUE,_xll.ohTrigger(RecalcTrigger,TriggerON)),NA())</f>
        <v>1.30584381932497E-2</v>
      </c>
      <c r="H491" s="49">
        <f>_xll.qlCalendarAdvance(IborCalendar,$H490,B491,"f",FALSE)</f>
        <v>43060</v>
      </c>
      <c r="I491" s="49">
        <f>_xll.qlInterestRateIndexValueDate(Index1M,$H491)</f>
        <v>43063</v>
      </c>
      <c r="J491" s="52">
        <f>IFERROR(_xll.qlIndexFixing(Index1M,$H491,TRUE,_xll.ohTrigger(RecalcTrigger,Trigger1M)),NA())</f>
        <v>1.4571249177374282E-2</v>
      </c>
      <c r="K491" s="52">
        <f>IFERROR(_xll.qlIndexFixing(ONIndex1M,I491,TRUE,_xll.ohTrigger(RecalcTrigger,Trigger1M)),NA())</f>
        <v>1.4374943388375527E-2</v>
      </c>
      <c r="L491" s="52">
        <f>IFERROR(_xll.qlIndexFixing(Index3M,H491,TRUE,_xll.ohTrigger(RecalcTrigger,Trigger3M)),NA())</f>
        <v>1.6717909969953614E-2</v>
      </c>
      <c r="M491" s="52">
        <f>IFERROR(_xll.qlIndexFixing(ONIndex3M,I491,TRUE,_xll.ohTrigger(RecalcTrigger,Trigger3M)),NA())</f>
        <v>1.6045385555711889E-2</v>
      </c>
      <c r="N491" s="52">
        <f>IFERROR(_xll.qlIndexFixing(Index6M,$H491,TRUE,_xll.ohTrigger(RecalcTrigger,Trigger6M)),NA())</f>
        <v>1.8143824168445771E-2</v>
      </c>
      <c r="O491" s="52">
        <f>IFERROR(_xll.qlIndexFixing(ONIndex6M,I491,TRUE,_xll.ohTrigger(RecalcTrigger,Trigger6M)),NA())</f>
        <v>1.7401638744720671E-2</v>
      </c>
      <c r="P491" s="52">
        <f>IFERROR(_xll.qlIndexFixing(Index1Y,$H491,TRUE,_xll.ohTrigger(RecalcTrigger,Trigger1Y)),NA())</f>
        <v>2.1383260463057944E-2</v>
      </c>
      <c r="Q491" s="52">
        <f>IFERROR(_xll.qlIndexFixing(ONIndex1Y,I491,TRUE,_xll.ohTrigger(RecalcTrigger,Trigger1Y)),NA())</f>
        <v>2.3259020975059386E-2</v>
      </c>
    </row>
    <row r="492" spans="2:17" x14ac:dyDescent="0.2">
      <c r="B492" s="46" t="s">
        <v>20</v>
      </c>
      <c r="D492" s="49">
        <f>_xll.qlCalendarAdvance(LocalCalendar,$D491,B492,"f",FALSE)</f>
        <v>43067</v>
      </c>
      <c r="E492" s="49">
        <f>_xll.qlInterestRateIndexValueDate(IndexON,D492)</f>
        <v>43067</v>
      </c>
      <c r="F492" s="52">
        <f>IFERROR(_xll.qlIndexFixing(IndexON,D492,TRUE,_xll.ohTrigger(RecalcTrigger,TriggerON)),NA())</f>
        <v>1.3070387131808303E-2</v>
      </c>
      <c r="H492" s="49">
        <f>_xll.qlCalendarAdvance(IborCalendar,$H491,B492,"f",FALSE)</f>
        <v>43061</v>
      </c>
      <c r="I492" s="49">
        <f>_xll.qlInterestRateIndexValueDate(Index1M,$H492)</f>
        <v>43063</v>
      </c>
      <c r="J492" s="52">
        <f>IFERROR(_xll.qlIndexFixing(Index1M,$H492,TRUE,_xll.ohTrigger(RecalcTrigger,Trigger1M)),NA())</f>
        <v>1.4571249177374282E-2</v>
      </c>
      <c r="K492" s="52">
        <f>IFERROR(_xll.qlIndexFixing(ONIndex1M,I492,TRUE,_xll.ohTrigger(RecalcTrigger,Trigger1M)),NA())</f>
        <v>1.4374943388375527E-2</v>
      </c>
      <c r="L492" s="52">
        <f>IFERROR(_xll.qlIndexFixing(Index3M,H492,TRUE,_xll.ohTrigger(RecalcTrigger,Trigger3M)),NA())</f>
        <v>1.6717909969953614E-2</v>
      </c>
      <c r="M492" s="52">
        <f>IFERROR(_xll.qlIndexFixing(ONIndex3M,I492,TRUE,_xll.ohTrigger(RecalcTrigger,Trigger3M)),NA())</f>
        <v>1.6045385555711889E-2</v>
      </c>
      <c r="N492" s="52">
        <f>IFERROR(_xll.qlIndexFixing(Index6M,$H492,TRUE,_xll.ohTrigger(RecalcTrigger,Trigger6M)),NA())</f>
        <v>1.8143824168445771E-2</v>
      </c>
      <c r="O492" s="52">
        <f>IFERROR(_xll.qlIndexFixing(ONIndex6M,I492,TRUE,_xll.ohTrigger(RecalcTrigger,Trigger6M)),NA())</f>
        <v>1.7401638744720671E-2</v>
      </c>
      <c r="P492" s="52">
        <f>IFERROR(_xll.qlIndexFixing(Index1Y,$H492,TRUE,_xll.ohTrigger(RecalcTrigger,Trigger1Y)),NA())</f>
        <v>2.1383260463057944E-2</v>
      </c>
      <c r="Q492" s="52">
        <f>IFERROR(_xll.qlIndexFixing(ONIndex1Y,I492,TRUE,_xll.ohTrigger(RecalcTrigger,Trigger1Y)),NA())</f>
        <v>2.3259020975059386E-2</v>
      </c>
    </row>
    <row r="493" spans="2:17" x14ac:dyDescent="0.2">
      <c r="B493" s="46" t="s">
        <v>20</v>
      </c>
      <c r="D493" s="49">
        <f>_xll.qlCalendarAdvance(LocalCalendar,$D492,B493,"f",FALSE)</f>
        <v>43068</v>
      </c>
      <c r="E493" s="49">
        <f>_xll.qlInterestRateIndexValueDate(IndexON,D493)</f>
        <v>43068</v>
      </c>
      <c r="F493" s="52">
        <f>IFERROR(_xll.qlIndexFixing(IndexON,D493,TRUE,_xll.ohTrigger(RecalcTrigger,TriggerON)),NA())</f>
        <v>1.3082328679958621E-2</v>
      </c>
      <c r="H493" s="49">
        <f>_xll.qlCalendarAdvance(IborCalendar,$H492,B493,"f",FALSE)</f>
        <v>43062</v>
      </c>
      <c r="I493" s="49">
        <f>_xll.qlInterestRateIndexValueDate(Index1M,$H493)</f>
        <v>43066</v>
      </c>
      <c r="J493" s="52">
        <f>IFERROR(_xll.qlIndexFixing(Index1M,$H493,TRUE,_xll.ohTrigger(RecalcTrigger,Trigger1M)),NA())</f>
        <v>1.4589132106707758E-2</v>
      </c>
      <c r="K493" s="52">
        <f>IFERROR(_xll.qlIndexFixing(ONIndex1M,I493,TRUE,_xll.ohTrigger(RecalcTrigger,Trigger1M)),NA())</f>
        <v>1.4399594397742632E-2</v>
      </c>
      <c r="L493" s="52">
        <f>IFERROR(_xll.qlIndexFixing(Index3M,H493,TRUE,_xll.ohTrigger(RecalcTrigger,Trigger3M)),NA())</f>
        <v>1.6743691720421554E-2</v>
      </c>
      <c r="M493" s="52">
        <f>IFERROR(_xll.qlIndexFixing(ONIndex3M,I493,TRUE,_xll.ohTrigger(RecalcTrigger,Trigger3M)),NA())</f>
        <v>1.6074929297351659E-2</v>
      </c>
      <c r="N493" s="52">
        <f>IFERROR(_xll.qlIndexFixing(Index6M,$H493,TRUE,_xll.ohTrigger(RecalcTrigger,Trigger6M)),NA())</f>
        <v>1.8174651982933235E-2</v>
      </c>
      <c r="O493" s="52">
        <f>IFERROR(_xll.qlIndexFixing(ONIndex6M,I493,TRUE,_xll.ohTrigger(RecalcTrigger,Trigger6M)),NA())</f>
        <v>1.7419899322703714E-2</v>
      </c>
      <c r="P493" s="52">
        <f>IFERROR(_xll.qlIndexFixing(Index1Y,$H493,TRUE,_xll.ohTrigger(RecalcTrigger,Trigger1Y)),NA())</f>
        <v>2.1364115196881334E-2</v>
      </c>
      <c r="Q493" s="52">
        <f>IFERROR(_xll.qlIndexFixing(ONIndex1Y,I493,TRUE,_xll.ohTrigger(RecalcTrigger,Trigger1Y)),NA())</f>
        <v>2.3271532662585415E-2</v>
      </c>
    </row>
    <row r="494" spans="2:17" x14ac:dyDescent="0.2">
      <c r="B494" s="46" t="s">
        <v>20</v>
      </c>
      <c r="D494" s="49">
        <f>_xll.qlCalendarAdvance(LocalCalendar,$D493,B494,"f",FALSE)</f>
        <v>43069</v>
      </c>
      <c r="E494" s="49">
        <f>_xll.qlInterestRateIndexValueDate(IndexON,D494)</f>
        <v>43069</v>
      </c>
      <c r="F494" s="52">
        <f>IFERROR(_xll.qlIndexFixing(IndexON,D494,TRUE,_xll.ohTrigger(RecalcTrigger,TriggerON)),NA())</f>
        <v>1.3094262837620718E-2</v>
      </c>
      <c r="H494" s="49">
        <f>_xll.qlCalendarAdvance(IborCalendar,$H493,B494,"f",FALSE)</f>
        <v>43063</v>
      </c>
      <c r="I494" s="49">
        <f>_xll.qlInterestRateIndexValueDate(Index1M,$H494)</f>
        <v>43067</v>
      </c>
      <c r="J494" s="52">
        <f>IFERROR(_xll.qlIndexFixing(Index1M,$H494,TRUE,_xll.ohTrigger(RecalcTrigger,Trigger1M)),NA())</f>
        <v>1.4601563162604414E-2</v>
      </c>
      <c r="K494" s="52">
        <f>IFERROR(_xll.qlIndexFixing(ONIndex1M,I494,TRUE,_xll.ohTrigger(RecalcTrigger,Trigger1M)),NA())</f>
        <v>1.4412186984715802E-2</v>
      </c>
      <c r="L494" s="52">
        <f>IFERROR(_xll.qlIndexFixing(Index3M,H494,TRUE,_xll.ohTrigger(RecalcTrigger,Trigger3M)),NA())</f>
        <v>1.6756084257380777E-2</v>
      </c>
      <c r="M494" s="52">
        <f>IFERROR(_xll.qlIndexFixing(ONIndex3M,I494,TRUE,_xll.ohTrigger(RecalcTrigger,Trigger3M)),NA())</f>
        <v>1.6090095812355543E-2</v>
      </c>
      <c r="N494" s="52">
        <f>IFERROR(_xll.qlIndexFixing(Index6M,$H494,TRUE,_xll.ohTrigger(RecalcTrigger,Trigger6M)),NA())</f>
        <v>1.8177919371334499E-2</v>
      </c>
      <c r="O494" s="52">
        <f>IFERROR(_xll.qlIndexFixing(ONIndex6M,I494,TRUE,_xll.ohTrigger(RecalcTrigger,Trigger6M)),NA())</f>
        <v>1.7429266519561892E-2</v>
      </c>
      <c r="P494" s="52">
        <f>IFERROR(_xll.qlIndexFixing(Index1Y,$H494,TRUE,_xll.ohTrigger(RecalcTrigger,Trigger1Y)),NA())</f>
        <v>2.1358002817271095E-2</v>
      </c>
      <c r="Q494" s="52">
        <f>IFERROR(_xll.qlIndexFixing(ONIndex1Y,I494,TRUE,_xll.ohTrigger(RecalcTrigger,Trigger1Y)),NA())</f>
        <v>2.3276400287448595E-2</v>
      </c>
    </row>
    <row r="495" spans="2:17" x14ac:dyDescent="0.2">
      <c r="B495" s="46" t="s">
        <v>20</v>
      </c>
      <c r="D495" s="49">
        <f>_xll.qlCalendarAdvance(LocalCalendar,$D494,B495,"f",FALSE)</f>
        <v>43070</v>
      </c>
      <c r="E495" s="49">
        <f>_xll.qlInterestRateIndexValueDate(IndexON,D495)</f>
        <v>43070</v>
      </c>
      <c r="F495" s="52">
        <f>IFERROR(_xll.qlIndexFixing(IndexON,D495,TRUE,_xll.ohTrigger(RecalcTrigger,TriggerON)),NA())</f>
        <v>1.3118584536675471E-2</v>
      </c>
      <c r="H495" s="49">
        <f>_xll.qlCalendarAdvance(IborCalendar,$H494,B495,"f",FALSE)</f>
        <v>43066</v>
      </c>
      <c r="I495" s="49">
        <f>_xll.qlInterestRateIndexValueDate(Index1M,$H495)</f>
        <v>43068</v>
      </c>
      <c r="J495" s="52">
        <f>IFERROR(_xll.qlIndexFixing(Index1M,$H495,TRUE,_xll.ohTrigger(RecalcTrigger,Trigger1M)),NA())</f>
        <v>1.4613981277391552E-2</v>
      </c>
      <c r="K495" s="52">
        <f>IFERROR(_xll.qlIndexFixing(ONIndex1M,I495,TRUE,_xll.ohTrigger(RecalcTrigger,Trigger1M)),NA())</f>
        <v>1.4424767633398616E-2</v>
      </c>
      <c r="L495" s="52">
        <f>IFERROR(_xll.qlIndexFixing(Index3M,H495,TRUE,_xll.ohTrigger(RecalcTrigger,Trigger3M)),NA())</f>
        <v>1.6762653609770247E-2</v>
      </c>
      <c r="M495" s="52">
        <f>IFERROR(_xll.qlIndexFixing(ONIndex3M,I495,TRUE,_xll.ohTrigger(RecalcTrigger,Trigger3M)),NA())</f>
        <v>1.6105284584515545E-2</v>
      </c>
      <c r="N495" s="52">
        <f>IFERROR(_xll.qlIndexFixing(Index6M,$H495,TRUE,_xll.ohTrigger(RecalcTrigger,Trigger6M)),NA())</f>
        <v>1.8181175340072773E-2</v>
      </c>
      <c r="O495" s="52">
        <f>IFERROR(_xll.qlIndexFixing(ONIndex6M,I495,TRUE,_xll.ohTrigger(RecalcTrigger,Trigger6M)),NA())</f>
        <v>1.7438523533837014E-2</v>
      </c>
      <c r="P495" s="52">
        <f>IFERROR(_xll.qlIndexFixing(Index1Y,$H495,TRUE,_xll.ohTrigger(RecalcTrigger,Trigger1Y)),NA())</f>
        <v>2.135191390888188E-2</v>
      </c>
      <c r="Q495" s="52">
        <f>IFERROR(_xll.qlIndexFixing(ONIndex1Y,I495,TRUE,_xll.ohTrigger(RecalcTrigger,Trigger1Y)),NA())</f>
        <v>2.3279984211166393E-2</v>
      </c>
    </row>
    <row r="496" spans="2:17" x14ac:dyDescent="0.2">
      <c r="B496" s="46" t="s">
        <v>20</v>
      </c>
      <c r="D496" s="49">
        <f>_xll.qlCalendarAdvance(LocalCalendar,$D495,B496,"f",FALSE)</f>
        <v>43073</v>
      </c>
      <c r="E496" s="49">
        <f>_xll.qlInterestRateIndexValueDate(IndexON,D496)</f>
        <v>43073</v>
      </c>
      <c r="F496" s="52">
        <f>IFERROR(_xll.qlIndexFixing(IndexON,D496,TRUE,_xll.ohTrigger(RecalcTrigger,TriggerON)),NA())</f>
        <v>1.3141925563147083E-2</v>
      </c>
      <c r="H496" s="49">
        <f>_xll.qlCalendarAdvance(IborCalendar,$H495,B496,"f",FALSE)</f>
        <v>43067</v>
      </c>
      <c r="I496" s="49">
        <f>_xll.qlInterestRateIndexValueDate(Index1M,$H496)</f>
        <v>43069</v>
      </c>
      <c r="J496" s="52">
        <f>IFERROR(_xll.qlIndexFixing(Index1M,$H496,TRUE,_xll.ohTrigger(RecalcTrigger,Trigger1M)),NA())</f>
        <v>1.4619920083165601E-2</v>
      </c>
      <c r="K496" s="52">
        <f>IFERROR(_xll.qlIndexFixing(ONIndex1M,I496,TRUE,_xll.ohTrigger(RecalcTrigger,Trigger1M)),NA())</f>
        <v>1.4437336343791074E-2</v>
      </c>
      <c r="L496" s="52">
        <f>IFERROR(_xll.qlIndexFixing(Index3M,H496,TRUE,_xll.ohTrigger(RecalcTrigger,Trigger3M)),NA())</f>
        <v>1.6769207507664419E-2</v>
      </c>
      <c r="M496" s="52">
        <f>IFERROR(_xll.qlIndexFixing(ONIndex3M,I496,TRUE,_xll.ohTrigger(RecalcTrigger,Trigger3M)),NA())</f>
        <v>1.6120495613831665E-2</v>
      </c>
      <c r="N496" s="52">
        <f>IFERROR(_xll.qlIndexFixing(Index6M,$H496,TRUE,_xll.ohTrigger(RecalcTrigger,Trigger6M)),NA())</f>
        <v>1.8192817390911172E-2</v>
      </c>
      <c r="O496" s="52">
        <f>IFERROR(_xll.qlIndexFixing(ONIndex6M,I496,TRUE,_xll.ohTrigger(RecalcTrigger,Trigger6M)),NA())</f>
        <v>1.7447670365609014E-2</v>
      </c>
      <c r="P496" s="52">
        <f>IFERROR(_xll.qlIndexFixing(Index1Y,$H496,TRUE,_xll.ohTrigger(RecalcTrigger,Trigger1Y)),NA())</f>
        <v>2.1345852374308756E-2</v>
      </c>
      <c r="Q496" s="52">
        <f>IFERROR(_xll.qlIndexFixing(ONIndex1Y,I496,TRUE,_xll.ohTrigger(RecalcTrigger,Trigger1Y)),NA())</f>
        <v>2.3282284433578937E-2</v>
      </c>
    </row>
    <row r="497" spans="2:17" x14ac:dyDescent="0.2">
      <c r="B497" s="46" t="s">
        <v>20</v>
      </c>
      <c r="D497" s="49">
        <f>_xll.qlCalendarAdvance(LocalCalendar,$D496,B497,"f",FALSE)</f>
        <v>43074</v>
      </c>
      <c r="E497" s="49">
        <f>_xll.qlInterestRateIndexValueDate(IndexON,D497)</f>
        <v>43074</v>
      </c>
      <c r="F497" s="52">
        <f>IFERROR(_xll.qlIndexFixing(IndexON,D497,TRUE,_xll.ohTrigger(RecalcTrigger,TriggerON)),NA())</f>
        <v>1.3153822768368073E-2</v>
      </c>
      <c r="H497" s="49">
        <f>_xll.qlCalendarAdvance(IborCalendar,$H496,B497,"f",FALSE)</f>
        <v>43068</v>
      </c>
      <c r="I497" s="49">
        <f>_xll.qlInterestRateIndexValueDate(Index1M,$H497)</f>
        <v>43070</v>
      </c>
      <c r="J497" s="52">
        <f>IFERROR(_xll.qlIndexFixing(Index1M,$H497,TRUE,_xll.ohTrigger(RecalcTrigger,Trigger1M)),NA())</f>
        <v>1.4651683934890081E-2</v>
      </c>
      <c r="K497" s="52">
        <f>IFERROR(_xll.qlIndexFixing(ONIndex1M,I497,TRUE,_xll.ohTrigger(RecalcTrigger,Trigger1M)),NA())</f>
        <v>1.4463014983352451E-2</v>
      </c>
      <c r="L497" s="52">
        <f>IFERROR(_xll.qlIndexFixing(Index3M,H497,TRUE,_xll.ohTrigger(RecalcTrigger,Trigger3M)),NA())</f>
        <v>1.6781443799503748E-2</v>
      </c>
      <c r="M497" s="52">
        <f>IFERROR(_xll.qlIndexFixing(ONIndex3M,I497,TRUE,_xll.ohTrigger(RecalcTrigger,Trigger3M)),NA())</f>
        <v>1.6151716469465782E-2</v>
      </c>
      <c r="N497" s="52">
        <f>IFERROR(_xll.qlIndexFixing(Index6M,$H497,TRUE,_xll.ohTrigger(RecalcTrigger,Trigger6M)),NA())</f>
        <v>1.820025452858479E-2</v>
      </c>
      <c r="O497" s="52">
        <f>IFERROR(_xll.qlIndexFixing(ONIndex6M,I497,TRUE,_xll.ohTrigger(RecalcTrigger,Trigger6M)),NA())</f>
        <v>1.7466444120612934E-2</v>
      </c>
      <c r="P497" s="52">
        <f>IFERROR(_xll.qlIndexFixing(Index1Y,$H497,TRUE,_xll.ohTrigger(RecalcTrigger,Trigger1Y)),NA())</f>
        <v>2.1341274541458351E-2</v>
      </c>
      <c r="Q497" s="52">
        <f>IFERROR(_xll.qlIndexFixing(ONIndex1Y,I497,TRUE,_xll.ohTrigger(RecalcTrigger,Trigger1Y)),NA())</f>
        <v>2.3284111683716802E-2</v>
      </c>
    </row>
    <row r="498" spans="2:17" x14ac:dyDescent="0.2">
      <c r="B498" s="46" t="s">
        <v>20</v>
      </c>
      <c r="D498" s="49">
        <f>_xll.qlCalendarAdvance(LocalCalendar,$D497,B498,"f",FALSE)</f>
        <v>43075</v>
      </c>
      <c r="E498" s="49">
        <f>_xll.qlInterestRateIndexValueDate(IndexON,D498)</f>
        <v>43075</v>
      </c>
      <c r="F498" s="52">
        <f>IFERROR(_xll.qlIndexFixing(IndexON,D498,TRUE,_xll.ohTrigger(RecalcTrigger,TriggerON)),NA())</f>
        <v>1.3165712583020905E-2</v>
      </c>
      <c r="H498" s="49">
        <f>_xll.qlCalendarAdvance(IborCalendar,$H497,B498,"f",FALSE)</f>
        <v>43069</v>
      </c>
      <c r="I498" s="49">
        <f>_xll.qlInterestRateIndexValueDate(Index1M,$H498)</f>
        <v>43073</v>
      </c>
      <c r="J498" s="52">
        <f>IFERROR(_xll.qlIndexFixing(Index1M,$H498,TRUE,_xll.ohTrigger(RecalcTrigger,Trigger1M)),NA())</f>
        <v>1.4682307434849891E-2</v>
      </c>
      <c r="K498" s="52">
        <f>IFERROR(_xll.qlIndexFixing(ONIndex1M,I498,TRUE,_xll.ohTrigger(RecalcTrigger,Trigger1M)),NA())</f>
        <v>1.448749180229747E-2</v>
      </c>
      <c r="L498" s="52">
        <f>IFERROR(_xll.qlIndexFixing(Index3M,H498,TRUE,_xll.ohTrigger(RecalcTrigger,Trigger3M)),NA())</f>
        <v>1.6823066721955188E-2</v>
      </c>
      <c r="M498" s="52">
        <f>IFERROR(_xll.qlIndexFixing(ONIndex3M,I498,TRUE,_xll.ohTrigger(RecalcTrigger,Trigger3M)),NA())</f>
        <v>1.618156230257739E-2</v>
      </c>
      <c r="N498" s="52">
        <f>IFERROR(_xll.qlIndexFixing(Index6M,$H498,TRUE,_xll.ohTrigger(RecalcTrigger,Trigger6M)),NA())</f>
        <v>1.8222526163684465E-2</v>
      </c>
      <c r="O498" s="52">
        <f>IFERROR(_xll.qlIndexFixing(ONIndex6M,I498,TRUE,_xll.ohTrigger(RecalcTrigger,Trigger6M)),NA())</f>
        <v>1.7483155867346056E-2</v>
      </c>
      <c r="P498" s="52">
        <f>IFERROR(_xll.qlIndexFixing(Index1Y,$H498,TRUE,_xll.ohTrigger(RecalcTrigger,Trigger1Y)),NA())</f>
        <v>2.1321958022877813E-2</v>
      </c>
      <c r="Q498" s="52">
        <f>IFERROR(_xll.qlIndexFixing(ONIndex1Y,I498,TRUE,_xll.ohTrigger(RecalcTrigger,Trigger1Y)),NA())</f>
        <v>2.3278648310496308E-2</v>
      </c>
    </row>
    <row r="499" spans="2:17" x14ac:dyDescent="0.2">
      <c r="B499" s="46" t="s">
        <v>20</v>
      </c>
      <c r="D499" s="49">
        <f>_xll.qlCalendarAdvance(LocalCalendar,$D498,B499,"f",FALSE)</f>
        <v>43076</v>
      </c>
      <c r="E499" s="49">
        <f>_xll.qlInterestRateIndexValueDate(IndexON,D499)</f>
        <v>43076</v>
      </c>
      <c r="F499" s="52">
        <f>IFERROR(_xll.qlIndexFixing(IndexON,D499,TRUE,_xll.ohTrigger(RecalcTrigger,TriggerON)),NA())</f>
        <v>1.3177595007265452E-2</v>
      </c>
      <c r="H499" s="49">
        <f>_xll.qlCalendarAdvance(IborCalendar,$H498,B499,"f",FALSE)</f>
        <v>43070</v>
      </c>
      <c r="I499" s="49">
        <f>_xll.qlInterestRateIndexValueDate(Index1M,$H499)</f>
        <v>43074</v>
      </c>
      <c r="J499" s="52">
        <f>IFERROR(_xll.qlIndexFixing(Index1M,$H499,TRUE,_xll.ohTrigger(RecalcTrigger,Trigger1M)),NA())</f>
        <v>1.4694637914083679E-2</v>
      </c>
      <c r="K499" s="52">
        <f>IFERROR(_xll.qlIndexFixing(ONIndex1M,I499,TRUE,_xll.ohTrigger(RecalcTrigger,Trigger1M)),NA())</f>
        <v>1.4500000821078274E-2</v>
      </c>
      <c r="L499" s="52">
        <f>IFERROR(_xll.qlIndexFixing(Index3M,H499,TRUE,_xll.ohTrigger(RecalcTrigger,Trigger3M)),NA())</f>
        <v>1.6829438086056747E-2</v>
      </c>
      <c r="M499" s="52">
        <f>IFERROR(_xll.qlIndexFixing(ONIndex3M,I499,TRUE,_xll.ohTrigger(RecalcTrigger,Trigger3M)),NA())</f>
        <v>1.6196884617674101E-2</v>
      </c>
      <c r="N499" s="52">
        <f>IFERROR(_xll.qlIndexFixing(Index6M,$H499,TRUE,_xll.ohTrigger(RecalcTrigger,Trigger6M)),NA())</f>
        <v>1.8229938924617016E-2</v>
      </c>
      <c r="O499" s="52">
        <f>IFERROR(_xll.qlIndexFixing(ONIndex6M,I499,TRUE,_xll.ohTrigger(RecalcTrigger,Trigger6M)),NA())</f>
        <v>1.7491751786362641E-2</v>
      </c>
      <c r="P499" s="52">
        <f>IFERROR(_xll.qlIndexFixing(Index1Y,$H499,TRUE,_xll.ohTrigger(RecalcTrigger,Trigger1Y)),NA())</f>
        <v>2.131609189313147E-2</v>
      </c>
      <c r="Q499" s="52">
        <f>IFERROR(_xll.qlIndexFixing(ONIndex1Y,I499,TRUE,_xll.ohTrigger(RecalcTrigger,Trigger1Y)),NA())</f>
        <v>2.3274530026702323E-2</v>
      </c>
    </row>
    <row r="500" spans="2:17" x14ac:dyDescent="0.2">
      <c r="B500" s="46" t="s">
        <v>20</v>
      </c>
      <c r="D500" s="49">
        <f>_xll.qlCalendarAdvance(LocalCalendar,$D499,B500,"f",FALSE)</f>
        <v>43077</v>
      </c>
      <c r="E500" s="49">
        <f>_xll.qlInterestRateIndexValueDate(IndexON,D500)</f>
        <v>43077</v>
      </c>
      <c r="F500" s="52">
        <f>IFERROR(_xll.qlIndexFixing(IndexON,D500,TRUE,_xll.ohTrigger(RecalcTrigger,TriggerON)),NA())</f>
        <v>1.3201819324297759E-2</v>
      </c>
      <c r="H500" s="49">
        <f>_xll.qlCalendarAdvance(IborCalendar,$H499,B500,"f",FALSE)</f>
        <v>43073</v>
      </c>
      <c r="I500" s="49">
        <f>_xll.qlInterestRateIndexValueDate(Index1M,$H500)</f>
        <v>43075</v>
      </c>
      <c r="J500" s="52">
        <f>IFERROR(_xll.qlIndexFixing(Index1M,$H500,TRUE,_xll.ohTrigger(RecalcTrigger,Trigger1M)),NA())</f>
        <v>1.4719781465707304E-2</v>
      </c>
      <c r="K500" s="52">
        <f>IFERROR(_xll.qlIndexFixing(ONIndex1M,I500,TRUE,_xll.ohTrigger(RecalcTrigger,Trigger1M)),NA())</f>
        <v>1.4512497901648658E-2</v>
      </c>
      <c r="L500" s="52">
        <f>IFERROR(_xll.qlIndexFixing(Index3M,H500,TRUE,_xll.ohTrigger(RecalcTrigger,Trigger3M)),NA())</f>
        <v>1.6841190775255477E-2</v>
      </c>
      <c r="M500" s="52">
        <f>IFERROR(_xll.qlIndexFixing(ONIndex3M,I500,TRUE,_xll.ohTrigger(RecalcTrigger,Trigger3M)),NA())</f>
        <v>1.6212229190006866E-2</v>
      </c>
      <c r="N500" s="52">
        <f>IFERROR(_xll.qlIndexFixing(Index6M,$H500,TRUE,_xll.ohTrigger(RecalcTrigger,Trigger6M)),NA())</f>
        <v>1.8237347197792589E-2</v>
      </c>
      <c r="O500" s="52">
        <f>IFERROR(_xll.qlIndexFixing(ONIndex6M,I500,TRUE,_xll.ohTrigger(RecalcTrigger,Trigger6M)),NA())</f>
        <v>1.7500237522796169E-2</v>
      </c>
      <c r="P500" s="52">
        <f>IFERROR(_xll.qlIndexFixing(Index1Y,$H500,TRUE,_xll.ohTrigger(RecalcTrigger,Trigger1Y)),NA())</f>
        <v>2.1310276550884705E-2</v>
      </c>
      <c r="Q500" s="52">
        <f>IFERROR(_xll.qlIndexFixing(ONIndex1Y,I500,TRUE,_xll.ohTrigger(RecalcTrigger,Trigger1Y)),NA())</f>
        <v>2.3269128041603082E-2</v>
      </c>
    </row>
    <row r="501" spans="2:17" x14ac:dyDescent="0.2">
      <c r="B501" s="46" t="s">
        <v>20</v>
      </c>
      <c r="D501" s="49">
        <f>_xll.qlCalendarAdvance(LocalCalendar,$D500,B501,"f",FALSE)</f>
        <v>43080</v>
      </c>
      <c r="E501" s="49">
        <f>_xll.qlInterestRateIndexValueDate(IndexON,D501)</f>
        <v>43080</v>
      </c>
      <c r="F501" s="52">
        <f>IFERROR(_xll.qlIndexFixing(IndexON,D501,TRUE,_xll.ohTrigger(RecalcTrigger,TriggerON)),NA())</f>
        <v>1.3225050798961746E-2</v>
      </c>
      <c r="H501" s="49">
        <f>_xll.qlCalendarAdvance(IborCalendar,$H500,B501,"f",FALSE)</f>
        <v>43074</v>
      </c>
      <c r="I501" s="49">
        <f>_xll.qlInterestRateIndexValueDate(Index1M,$H501)</f>
        <v>43076</v>
      </c>
      <c r="J501" s="52">
        <f>IFERROR(_xll.qlIndexFixing(Index1M,$H501,TRUE,_xll.ohTrigger(RecalcTrigger,Trigger1M)),NA())</f>
        <v>1.4725665448780123E-2</v>
      </c>
      <c r="K501" s="52">
        <f>IFERROR(_xll.qlIndexFixing(ONIndex1M,I501,TRUE,_xll.ohTrigger(RecalcTrigger,Trigger1M)),NA())</f>
        <v>1.4524983043928685E-2</v>
      </c>
      <c r="L501" s="52">
        <f>IFERROR(_xll.qlIndexFixing(Index3M,H501,TRUE,_xll.ohTrigger(RecalcTrigger,Trigger3M)),NA())</f>
        <v>1.6852841846540123E-2</v>
      </c>
      <c r="M501" s="52">
        <f>IFERROR(_xll.qlIndexFixing(ONIndex3M,I501,TRUE,_xll.ohTrigger(RecalcTrigger,Trigger3M)),NA())</f>
        <v>1.6227596019415813E-2</v>
      </c>
      <c r="N501" s="52">
        <f>IFERROR(_xll.qlIndexFixing(Index6M,$H501,TRUE,_xll.ohTrigger(RecalcTrigger,Trigger6M)),NA())</f>
        <v>1.8244751625802216E-2</v>
      </c>
      <c r="O501" s="52">
        <f>IFERROR(_xll.qlIndexFixing(ONIndex6M,I501,TRUE,_xll.ohTrigger(RecalcTrigger,Trigger6M)),NA())</f>
        <v>1.7508613076726576E-2</v>
      </c>
      <c r="P501" s="52">
        <f>IFERROR(_xll.qlIndexFixing(Index1Y,$H501,TRUE,_xll.ohTrigger(RecalcTrigger,Trigger1Y)),NA())</f>
        <v>2.1304515898118284E-2</v>
      </c>
      <c r="Q501" s="52">
        <f>IFERROR(_xll.qlIndexFixing(ONIndex1Y,I501,TRUE,_xll.ohTrigger(RecalcTrigger,Trigger1Y)),NA())</f>
        <v>2.3262442355358459E-2</v>
      </c>
    </row>
    <row r="502" spans="2:17" x14ac:dyDescent="0.2">
      <c r="B502" s="46" t="s">
        <v>20</v>
      </c>
      <c r="D502" s="49">
        <f>_xll.qlCalendarAdvance(LocalCalendar,$D501,B502,"f",FALSE)</f>
        <v>43081</v>
      </c>
      <c r="E502" s="49">
        <f>_xll.qlInterestRateIndexValueDate(IndexON,D502)</f>
        <v>43081</v>
      </c>
      <c r="F502" s="52">
        <f>IFERROR(_xll.qlIndexFixing(IndexON,D502,TRUE,_xll.ohTrigger(RecalcTrigger,TriggerON)),NA())</f>
        <v>1.3236896270605314E-2</v>
      </c>
      <c r="H502" s="49">
        <f>_xll.qlCalendarAdvance(IborCalendar,$H501,B502,"f",FALSE)</f>
        <v>43075</v>
      </c>
      <c r="I502" s="49">
        <f>_xll.qlInterestRateIndexValueDate(Index1M,$H502)</f>
        <v>43077</v>
      </c>
      <c r="J502" s="52">
        <f>IFERROR(_xll.qlIndexFixing(Index1M,$H502,TRUE,_xll.ohTrigger(RecalcTrigger,Trigger1M)),NA())</f>
        <v>1.4731544698530309E-2</v>
      </c>
      <c r="K502" s="52">
        <f>IFERROR(_xll.qlIndexFixing(ONIndex1M,I502,TRUE,_xll.ohTrigger(RecalcTrigger,Trigger1M)),NA())</f>
        <v>1.4550501597279109E-2</v>
      </c>
      <c r="L502" s="52">
        <f>IFERROR(_xll.qlIndexFixing(Index3M,H502,TRUE,_xll.ohTrigger(RecalcTrigger,Trigger3M)),NA())</f>
        <v>1.6864389667422763E-2</v>
      </c>
      <c r="M502" s="52">
        <f>IFERROR(_xll.qlIndexFixing(ONIndex3M,I502,TRUE,_xll.ohTrigger(RecalcTrigger,Trigger3M)),NA())</f>
        <v>1.6259138145606755E-2</v>
      </c>
      <c r="N502" s="52">
        <f>IFERROR(_xll.qlIndexFixing(Index6M,$H502,TRUE,_xll.ohTrigger(RecalcTrigger,Trigger6M)),NA())</f>
        <v>1.825215285124572E-2</v>
      </c>
      <c r="O502" s="52">
        <f>IFERROR(_xll.qlIndexFixing(ONIndex6M,I502,TRUE,_xll.ohTrigger(RecalcTrigger,Trigger6M)),NA())</f>
        <v>1.7525850049429081E-2</v>
      </c>
      <c r="P502" s="52">
        <f>IFERROR(_xll.qlIndexFixing(Index1Y,$H502,TRUE,_xll.ohTrigger(RecalcTrigger,Trigger1Y)),NA())</f>
        <v>2.1301033355996337E-2</v>
      </c>
      <c r="Q502" s="52">
        <f>IFERROR(_xll.qlIndexFixing(ONIndex1Y,I502,TRUE,_xll.ohTrigger(RecalcTrigger,Trigger1Y)),NA())</f>
        <v>2.3246292901584198E-2</v>
      </c>
    </row>
    <row r="503" spans="2:17" x14ac:dyDescent="0.2">
      <c r="B503" s="46" t="s">
        <v>20</v>
      </c>
      <c r="D503" s="49">
        <f>_xll.qlCalendarAdvance(LocalCalendar,$D502,B503,"f",FALSE)</f>
        <v>43082</v>
      </c>
      <c r="E503" s="49">
        <f>_xll.qlInterestRateIndexValueDate(IndexON,D503)</f>
        <v>43082</v>
      </c>
      <c r="F503" s="52">
        <f>IFERROR(_xll.qlIndexFixing(IndexON,D503,TRUE,_xll.ohTrigger(RecalcTrigger,TriggerON)),NA())</f>
        <v>1.3248734351840596E-2</v>
      </c>
      <c r="H503" s="49">
        <f>_xll.qlCalendarAdvance(IborCalendar,$H502,B503,"f",FALSE)</f>
        <v>43076</v>
      </c>
      <c r="I503" s="49">
        <f>_xll.qlInterestRateIndexValueDate(Index1M,$H503)</f>
        <v>43080</v>
      </c>
      <c r="J503" s="52">
        <f>IFERROR(_xll.qlIndexFixing(Index1M,$H503,TRUE,_xll.ohTrigger(RecalcTrigger,Trigger1M)),NA())</f>
        <v>1.4768321595374331E-2</v>
      </c>
      <c r="K503" s="52">
        <f>IFERROR(_xll.qlIndexFixing(ONIndex1M,I503,TRUE,_xll.ohTrigger(RecalcTrigger,Trigger1M)),NA())</f>
        <v>1.4574804229745553E-2</v>
      </c>
      <c r="L503" s="52">
        <f>IFERROR(_xll.qlIndexFixing(Index3M,H503,TRUE,_xll.ohTrigger(RecalcTrigger,Trigger3M)),NA())</f>
        <v>1.6903456797843611E-2</v>
      </c>
      <c r="M503" s="52">
        <f>IFERROR(_xll.qlIndexFixing(ONIndex3M,I503,TRUE,_xll.ohTrigger(RecalcTrigger,Trigger3M)),NA())</f>
        <v>1.6289285909092399E-2</v>
      </c>
      <c r="N503" s="52">
        <f>IFERROR(_xll.qlIndexFixing(Index6M,$H503,TRUE,_xll.ohTrigger(RecalcTrigger,Trigger6M)),NA())</f>
        <v>1.8274343738326135E-2</v>
      </c>
      <c r="O503" s="52">
        <f>IFERROR(_xll.qlIndexFixing(ONIndex6M,I503,TRUE,_xll.ohTrigger(RecalcTrigger,Trigger6M)),NA())</f>
        <v>1.7541013466377819E-2</v>
      </c>
      <c r="P503" s="52">
        <f>IFERROR(_xll.qlIndexFixing(Index1Y,$H503,TRUE,_xll.ohTrigger(RecalcTrigger,Trigger1Y)),NA())</f>
        <v>2.1282098218689767E-2</v>
      </c>
      <c r="Q503" s="52">
        <f>IFERROR(_xll.qlIndexFixing(ONIndex1Y,I503,TRUE,_xll.ohTrigger(RecalcTrigger,Trigger1Y)),NA())</f>
        <v>2.3222862600764671E-2</v>
      </c>
    </row>
    <row r="504" spans="2:17" x14ac:dyDescent="0.2">
      <c r="B504" s="46" t="s">
        <v>20</v>
      </c>
      <c r="D504" s="49">
        <f>_xll.qlCalendarAdvance(LocalCalendar,$D503,B504,"f",FALSE)</f>
        <v>43083</v>
      </c>
      <c r="E504" s="49">
        <f>_xll.qlInterestRateIndexValueDate(IndexON,D504)</f>
        <v>43083</v>
      </c>
      <c r="F504" s="52">
        <f>IFERROR(_xll.qlIndexFixing(IndexON,D504,TRUE,_xll.ohTrigger(RecalcTrigger,TriggerON)),NA())</f>
        <v>1.3260565042507722E-2</v>
      </c>
      <c r="H504" s="49">
        <f>_xll.qlCalendarAdvance(IborCalendar,$H503,B504,"f",FALSE)</f>
        <v>43077</v>
      </c>
      <c r="I504" s="49">
        <f>_xll.qlInterestRateIndexValueDate(Index1M,$H504)</f>
        <v>43081</v>
      </c>
      <c r="J504" s="52">
        <f>IFERROR(_xll.qlIndexFixing(Index1M,$H504,TRUE,_xll.ohTrigger(RecalcTrigger,Trigger1M)),NA())</f>
        <v>1.4780551050910322E-2</v>
      </c>
      <c r="K504" s="52">
        <f>IFERROR(_xll.qlIndexFixing(ONIndex1M,I504,TRUE,_xll.ohTrigger(RecalcTrigger,Trigger1M)),NA())</f>
        <v>1.4587229680413927E-2</v>
      </c>
      <c r="L504" s="52">
        <f>IFERROR(_xll.qlIndexFixing(Index3M,H504,TRUE,_xll.ohTrigger(RecalcTrigger,Trigger3M)),NA())</f>
        <v>1.6909515796781349E-2</v>
      </c>
      <c r="M504" s="52">
        <f>IFERROR(_xll.qlIndexFixing(ONIndex3M,I504,TRUE,_xll.ohTrigger(RecalcTrigger,Trigger3M)),NA())</f>
        <v>1.6304764024441809E-2</v>
      </c>
      <c r="N504" s="52">
        <f>IFERROR(_xll.qlIndexFixing(Index6M,$H504,TRUE,_xll.ohTrigger(RecalcTrigger,Trigger6M)),NA())</f>
        <v>1.8281738579698344E-2</v>
      </c>
      <c r="O504" s="52">
        <f>IFERROR(_xll.qlIndexFixing(ONIndex6M,I504,TRUE,_xll.ohTrigger(RecalcTrigger,Trigger6M)),NA())</f>
        <v>1.7548838107313003E-2</v>
      </c>
      <c r="P504" s="52">
        <f>IFERROR(_xll.qlIndexFixing(Index1Y,$H504,TRUE,_xll.ohTrigger(RecalcTrigger,Trigger1Y)),NA())</f>
        <v>2.1276669540288274E-2</v>
      </c>
      <c r="Q504" s="52">
        <f>IFERROR(_xll.qlIndexFixing(ONIndex1Y,I504,TRUE,_xll.ohTrigger(RecalcTrigger,Trigger1Y)),NA())</f>
        <v>2.3209758410231984E-2</v>
      </c>
    </row>
    <row r="505" spans="2:17" x14ac:dyDescent="0.2">
      <c r="B505" s="46" t="s">
        <v>20</v>
      </c>
      <c r="D505" s="49">
        <f>_xll.qlCalendarAdvance(LocalCalendar,$D504,B505,"f",FALSE)</f>
        <v>43084</v>
      </c>
      <c r="E505" s="49">
        <f>_xll.qlInterestRateIndexValueDate(IndexON,D505)</f>
        <v>43084</v>
      </c>
      <c r="F505" s="52">
        <f>IFERROR(_xll.qlIndexFixing(IndexON,D505,TRUE,_xll.ohTrigger(RecalcTrigger,TriggerON)),NA())</f>
        <v>1.3284691989294828E-2</v>
      </c>
      <c r="H505" s="49">
        <f>_xll.qlCalendarAdvance(IborCalendar,$H504,B505,"f",FALSE)</f>
        <v>43080</v>
      </c>
      <c r="I505" s="49">
        <f>_xll.qlInterestRateIndexValueDate(Index1M,$H505)</f>
        <v>43082</v>
      </c>
      <c r="J505" s="52">
        <f>IFERROR(_xll.qlIndexFixing(Index1M,$H505,TRUE,_xll.ohTrigger(RecalcTrigger,Trigger1M)),NA())</f>
        <v>1.4811844936173641E-2</v>
      </c>
      <c r="K505" s="52">
        <f>IFERROR(_xll.qlIndexFixing(ONIndex1M,I505,TRUE,_xll.ohTrigger(RecalcTrigger,Trigger1M)),NA())</f>
        <v>1.4599643192791945E-2</v>
      </c>
      <c r="L505" s="52">
        <f>IFERROR(_xll.qlIndexFixing(Index3M,H505,TRUE,_xll.ohTrigger(RecalcTrigger,Trigger3M)),NA())</f>
        <v>1.6920522877954092E-2</v>
      </c>
      <c r="M505" s="52">
        <f>IFERROR(_xll.qlIndexFixing(ONIndex3M,I505,TRUE,_xll.ohTrigger(RecalcTrigger,Trigger3M)),NA())</f>
        <v>1.6320264397027273E-2</v>
      </c>
      <c r="N505" s="52">
        <f>IFERROR(_xll.qlIndexFixing(Index6M,$H505,TRUE,_xll.ohTrigger(RecalcTrigger,Trigger6M)),NA())</f>
        <v>1.828913343164847E-2</v>
      </c>
      <c r="O505" s="52">
        <f>IFERROR(_xll.qlIndexFixing(ONIndex6M,I505,TRUE,_xll.ohTrigger(RecalcTrigger,Trigger6M)),NA())</f>
        <v>1.7556552565585193E-2</v>
      </c>
      <c r="P505" s="52">
        <f>IFERROR(_xll.qlIndexFixing(Index1Y,$H505,TRUE,_xll.ohTrigger(RecalcTrigger,Trigger1Y)),NA())</f>
        <v>2.1271318961637229E-2</v>
      </c>
      <c r="Q505" s="52">
        <f>IFERROR(_xll.qlIndexFixing(ONIndex1Y,I505,TRUE,_xll.ohTrigger(RecalcTrigger,Trigger1Y)),NA())</f>
        <v>2.3195370519193403E-2</v>
      </c>
    </row>
    <row r="506" spans="2:17" x14ac:dyDescent="0.2">
      <c r="B506" s="46" t="s">
        <v>20</v>
      </c>
      <c r="D506" s="49">
        <f>_xll.qlCalendarAdvance(LocalCalendar,$D505,B506,"f",FALSE)</f>
        <v>43087</v>
      </c>
      <c r="E506" s="49">
        <f>_xll.qlInterestRateIndexValueDate(IndexON,D506)</f>
        <v>43087</v>
      </c>
      <c r="F506" s="52">
        <f>IFERROR(_xll.qlIndexFixing(IndexON,D506,TRUE,_xll.ohTrigger(RecalcTrigger,TriggerON)),NA())</f>
        <v>1.3307813900294008E-2</v>
      </c>
      <c r="H506" s="49">
        <f>_xll.qlCalendarAdvance(IborCalendar,$H505,B506,"f",FALSE)</f>
        <v>43081</v>
      </c>
      <c r="I506" s="49">
        <f>_xll.qlInterestRateIndexValueDate(Index1M,$H506)</f>
        <v>43083</v>
      </c>
      <c r="J506" s="52">
        <f>IFERROR(_xll.qlIndexFixing(Index1M,$H506,TRUE,_xll.ohTrigger(RecalcTrigger,Trigger1M)),NA())</f>
        <v>1.4817674367702791E-2</v>
      </c>
      <c r="K506" s="52">
        <f>IFERROR(_xll.qlIndexFixing(ONIndex1M,I506,TRUE,_xll.ohTrigger(RecalcTrigger,Trigger1M)),NA())</f>
        <v>1.461204476679967E-2</v>
      </c>
      <c r="L506" s="52">
        <f>IFERROR(_xll.qlIndexFixing(Index3M,H506,TRUE,_xll.ohTrigger(RecalcTrigger,Trigger3M)),NA())</f>
        <v>1.6931416913576136E-2</v>
      </c>
      <c r="M506" s="52">
        <f>IFERROR(_xll.qlIndexFixing(ONIndex3M,I506,TRUE,_xll.ohTrigger(RecalcTrigger,Trigger3M)),NA())</f>
        <v>1.6335787026768855E-2</v>
      </c>
      <c r="N506" s="52">
        <f>IFERROR(_xll.qlIndexFixing(Index6M,$H506,TRUE,_xll.ohTrigger(RecalcTrigger,Trigger6M)),NA())</f>
        <v>1.8296528936834297E-2</v>
      </c>
      <c r="O506" s="52">
        <f>IFERROR(_xll.qlIndexFixing(ONIndex6M,I506,TRUE,_xll.ohTrigger(RecalcTrigger,Trigger6M)),NA())</f>
        <v>1.7564156841274325E-2</v>
      </c>
      <c r="P506" s="52">
        <f>IFERROR(_xll.qlIndexFixing(Index1Y,$H506,TRUE,_xll.ohTrigger(RecalcTrigger,Trigger1Y)),NA())</f>
        <v>2.1266050384203615E-2</v>
      </c>
      <c r="Q506" s="52">
        <f>IFERROR(_xll.qlIndexFixing(ONIndex1Y,I506,TRUE,_xll.ohTrigger(RecalcTrigger,Trigger1Y)),NA())</f>
        <v>2.3179698927808801E-2</v>
      </c>
    </row>
    <row r="507" spans="2:17" x14ac:dyDescent="0.2">
      <c r="B507" s="46" t="s">
        <v>20</v>
      </c>
      <c r="D507" s="49">
        <f>_xll.qlCalendarAdvance(LocalCalendar,$D506,B507,"f",FALSE)</f>
        <v>43088</v>
      </c>
      <c r="E507" s="49">
        <f>_xll.qlInterestRateIndexValueDate(IndexON,D507)</f>
        <v>43088</v>
      </c>
      <c r="F507" s="52">
        <f>IFERROR(_xll.qlIndexFixing(IndexON,D507,TRUE,_xll.ohTrigger(RecalcTrigger,TriggerON)),NA())</f>
        <v>1.331960763844009E-2</v>
      </c>
      <c r="H507" s="49">
        <f>_xll.qlCalendarAdvance(IborCalendar,$H506,B507,"f",FALSE)</f>
        <v>43082</v>
      </c>
      <c r="I507" s="49">
        <f>_xll.qlInterestRateIndexValueDate(Index1M,$H507)</f>
        <v>43084</v>
      </c>
      <c r="J507" s="52">
        <f>IFERROR(_xll.qlIndexFixing(Index1M,$H507,TRUE,_xll.ohTrigger(RecalcTrigger,Trigger1M)),NA())</f>
        <v>1.4823498621550635E-2</v>
      </c>
      <c r="K507" s="52">
        <f>IFERROR(_xll.qlIndexFixing(ONIndex1M,I507,TRUE,_xll.ohTrigger(RecalcTrigger,Trigger1M)),NA())</f>
        <v>1.4637403228849877E-2</v>
      </c>
      <c r="L507" s="52">
        <f>IFERROR(_xll.qlIndexFixing(Index3M,H507,TRUE,_xll.ohTrigger(RecalcTrigger,Trigger3M)),NA())</f>
        <v>1.6942196271093835E-2</v>
      </c>
      <c r="M507" s="52">
        <f>IFERROR(_xll.qlIndexFixing(ONIndex3M,I507,TRUE,_xll.ohTrigger(RecalcTrigger,Trigger3M)),NA())</f>
        <v>1.6367650587012506E-2</v>
      </c>
      <c r="N507" s="52">
        <f>IFERROR(_xll.qlIndexFixing(Index6M,$H507,TRUE,_xll.ohTrigger(RecalcTrigger,Trigger6M)),NA())</f>
        <v>1.8303925737921535E-2</v>
      </c>
      <c r="O507" s="52">
        <f>IFERROR(_xll.qlIndexFixing(ONIndex6M,I507,TRUE,_xll.ohTrigger(RecalcTrigger,Trigger6M)),NA())</f>
        <v>1.7579856523148862E-2</v>
      </c>
      <c r="P507" s="52">
        <f>IFERROR(_xll.qlIndexFixing(Index1Y,$H507,TRUE,_xll.ohTrigger(RecalcTrigger,Trigger1Y)),NA())</f>
        <v>2.1263868181605469E-2</v>
      </c>
      <c r="Q507" s="52">
        <f>IFERROR(_xll.qlIndexFixing(ONIndex1Y,I507,TRUE,_xll.ohTrigger(RecalcTrigger,Trigger1Y)),NA())</f>
        <v>2.3145564688213938E-2</v>
      </c>
    </row>
    <row r="508" spans="2:17" x14ac:dyDescent="0.2">
      <c r="B508" s="46" t="s">
        <v>20</v>
      </c>
      <c r="D508" s="49">
        <f>_xll.qlCalendarAdvance(LocalCalendar,$D507,B508,"f",FALSE)</f>
        <v>43089</v>
      </c>
      <c r="E508" s="49">
        <f>_xll.qlInterestRateIndexValueDate(IndexON,D508)</f>
        <v>43089</v>
      </c>
      <c r="F508" s="52">
        <f>IFERROR(_xll.qlIndexFixing(IndexON,D508,TRUE,_xll.ohTrigger(RecalcTrigger,TriggerON)),NA())</f>
        <v>1.333139398609795E-2</v>
      </c>
      <c r="H508" s="49">
        <f>_xll.qlCalendarAdvance(IborCalendar,$H507,B508,"f",FALSE)</f>
        <v>43083</v>
      </c>
      <c r="I508" s="49">
        <f>_xll.qlInterestRateIndexValueDate(Index1M,$H508)</f>
        <v>43087</v>
      </c>
      <c r="J508" s="52">
        <f>IFERROR(_xll.qlIndexFixing(Index1M,$H508,TRUE,_xll.ohTrigger(RecalcTrigger,Trigger1M)),NA())</f>
        <v>1.4853608235681798E-2</v>
      </c>
      <c r="K508" s="52">
        <f>IFERROR(_xll.qlIndexFixing(ONIndex1M,I508,TRUE,_xll.ohTrigger(RecalcTrigger,Trigger1M)),NA())</f>
        <v>1.4661531679847073E-2</v>
      </c>
      <c r="L508" s="52">
        <f>IFERROR(_xll.qlIndexFixing(Index3M,H508,TRUE,_xll.ohTrigger(RecalcTrigger,Trigger3M)),NA())</f>
        <v>1.6978459463592055E-2</v>
      </c>
      <c r="M508" s="52">
        <f>IFERROR(_xll.qlIndexFixing(ONIndex3M,I508,TRUE,_xll.ohTrigger(RecalcTrigger,Trigger3M)),NA())</f>
        <v>1.6398100117855918E-2</v>
      </c>
      <c r="N508" s="52">
        <f>IFERROR(_xll.qlIndexFixing(Index6M,$H508,TRUE,_xll.ohTrigger(RecalcTrigger,Trigger6M)),NA())</f>
        <v>1.8326130343408142E-2</v>
      </c>
      <c r="O508" s="52">
        <f>IFERROR(_xll.qlIndexFixing(ONIndex6M,I508,TRUE,_xll.ohTrigger(RecalcTrigger,Trigger6M)),NA())</f>
        <v>1.7593472117400921E-2</v>
      </c>
      <c r="P508" s="52">
        <f>IFERROR(_xll.qlIndexFixing(Index1Y,$H508,TRUE,_xll.ohTrigger(RecalcTrigger,Trigger1Y)),NA())</f>
        <v>2.1245874113866307E-2</v>
      </c>
      <c r="Q508" s="52">
        <f>IFERROR(_xll.qlIndexFixing(ONIndex1Y,I508,TRUE,_xll.ohTrigger(RecalcTrigger,Trigger1Y)),NA())</f>
        <v>2.3104175562407292E-2</v>
      </c>
    </row>
    <row r="509" spans="2:17" x14ac:dyDescent="0.2">
      <c r="B509" s="46" t="s">
        <v>20</v>
      </c>
      <c r="D509" s="49">
        <f>_xll.qlCalendarAdvance(LocalCalendar,$D508,B509,"f",FALSE)</f>
        <v>43090</v>
      </c>
      <c r="E509" s="49">
        <f>_xll.qlInterestRateIndexValueDate(IndexON,D509)</f>
        <v>43090</v>
      </c>
      <c r="F509" s="52">
        <f>IFERROR(_xll.qlIndexFixing(IndexON,D509,TRUE,_xll.ohTrigger(RecalcTrigger,TriggerON)),NA())</f>
        <v>1.3343171246225083E-2</v>
      </c>
      <c r="H509" s="49">
        <f>_xll.qlCalendarAdvance(IborCalendar,$H508,B509,"f",FALSE)</f>
        <v>43084</v>
      </c>
      <c r="I509" s="49">
        <f>_xll.qlInterestRateIndexValueDate(Index1M,$H509)</f>
        <v>43088</v>
      </c>
      <c r="J509" s="52">
        <f>IFERROR(_xll.qlIndexFixing(Index1M,$H509,TRUE,_xll.ohTrigger(RecalcTrigger,Trigger1M)),NA())</f>
        <v>1.4865729882707283E-2</v>
      </c>
      <c r="K509" s="52">
        <f>IFERROR(_xll.qlIndexFixing(ONIndex1M,I509,TRUE,_xll.ohTrigger(RecalcTrigger,Trigger1M)),NA())</f>
        <v>1.4673873562243145E-2</v>
      </c>
      <c r="L509" s="52">
        <f>IFERROR(_xll.qlIndexFixing(Index3M,H509,TRUE,_xll.ohTrigger(RecalcTrigger,Trigger3M)),NA())</f>
        <v>1.6984134268726692E-2</v>
      </c>
      <c r="M509" s="52">
        <f>IFERROR(_xll.qlIndexFixing(ONIndex3M,I509,TRUE,_xll.ohTrigger(RecalcTrigger,Trigger3M)),NA())</f>
        <v>1.6413734033697835E-2</v>
      </c>
      <c r="N509" s="52">
        <f>IFERROR(_xll.qlIndexFixing(Index6M,$H509,TRUE,_xll.ohTrigger(RecalcTrigger,Trigger6M)),NA())</f>
        <v>1.8333538754963571E-2</v>
      </c>
      <c r="O509" s="52">
        <f>IFERROR(_xll.qlIndexFixing(ONIndex6M,I509,TRUE,_xll.ohTrigger(RecalcTrigger,Trigger6M)),NA())</f>
        <v>1.7600525479855023E-2</v>
      </c>
      <c r="P509" s="52">
        <f>IFERROR(_xll.qlIndexFixing(Index1Y,$H509,TRUE,_xll.ohTrigger(RecalcTrigger,Trigger1Y)),NA())</f>
        <v>2.1241074062458343E-2</v>
      </c>
      <c r="Q509" s="52">
        <f>IFERROR(_xll.qlIndexFixing(ONIndex1Y,I509,TRUE,_xll.ohTrigger(RecalcTrigger,Trigger1Y)),NA())</f>
        <v>2.3082085472010405E-2</v>
      </c>
    </row>
    <row r="510" spans="2:17" x14ac:dyDescent="0.2">
      <c r="B510" s="46" t="s">
        <v>20</v>
      </c>
      <c r="D510" s="49">
        <f>_xll.qlCalendarAdvance(LocalCalendar,$D509,B510,"f",FALSE)</f>
        <v>43091</v>
      </c>
      <c r="E510" s="49">
        <f>_xll.qlInterestRateIndexValueDate(IndexON,D510)</f>
        <v>43091</v>
      </c>
      <c r="F510" s="52">
        <f>IFERROR(_xll.qlIndexFixing(IndexON,D510,TRUE,_xll.ohTrigger(RecalcTrigger,TriggerON)),NA())</f>
        <v>1.3373275895998127E-2</v>
      </c>
      <c r="H510" s="49">
        <f>_xll.qlCalendarAdvance(IborCalendar,$H509,B510,"f",FALSE)</f>
        <v>43087</v>
      </c>
      <c r="I510" s="49">
        <f>_xll.qlInterestRateIndexValueDate(Index1M,$H510)</f>
        <v>43089</v>
      </c>
      <c r="J510" s="52">
        <f>IFERROR(_xll.qlIndexFixing(Index1M,$H510,TRUE,_xll.ohTrigger(RecalcTrigger,Trigger1M)),NA())</f>
        <v>1.4890454164449615E-2</v>
      </c>
      <c r="K510" s="52">
        <f>IFERROR(_xll.qlIndexFixing(ONIndex1M,I510,TRUE,_xll.ohTrigger(RecalcTrigger,Trigger1M)),NA())</f>
        <v>1.4686203506348861E-2</v>
      </c>
      <c r="L510" s="52">
        <f>IFERROR(_xll.qlIndexFixing(Index3M,H510,TRUE,_xll.ohTrigger(RecalcTrigger,Trigger3M)),NA())</f>
        <v>1.6994315747121291E-2</v>
      </c>
      <c r="M510" s="52">
        <f>IFERROR(_xll.qlIndexFixing(ONIndex3M,I510,TRUE,_xll.ohTrigger(RecalcTrigger,Trigger3M)),NA())</f>
        <v>1.6429365834271792E-2</v>
      </c>
      <c r="N510" s="52">
        <f>IFERROR(_xll.qlIndexFixing(Index6M,$H510,TRUE,_xll.ohTrigger(RecalcTrigger,Trigger6M)),NA())</f>
        <v>1.8340951675897804E-2</v>
      </c>
      <c r="O510" s="52">
        <f>IFERROR(_xll.qlIndexFixing(ONIndex6M,I510,TRUE,_xll.ohTrigger(RecalcTrigger,Trigger6M)),NA())</f>
        <v>1.7607468659486258E-2</v>
      </c>
      <c r="P510" s="52">
        <f>IFERROR(_xll.qlIndexFixing(Index1Y,$H510,TRUE,_xll.ohTrigger(RecalcTrigger,Trigger1Y)),NA())</f>
        <v>2.1236379419880533E-2</v>
      </c>
      <c r="Q510" s="52">
        <f>IFERROR(_xll.qlIndexFixing(ONIndex1Y,I510,TRUE,_xll.ohTrigger(RecalcTrigger,Trigger1Y)),NA())</f>
        <v>2.3058711682626409E-2</v>
      </c>
    </row>
    <row r="511" spans="2:17" x14ac:dyDescent="0.2">
      <c r="B511" s="46" t="s">
        <v>20</v>
      </c>
      <c r="D511" s="49">
        <f>_xll.qlCalendarAdvance(LocalCalendar,$D510,B511,"f",FALSE)</f>
        <v>43095</v>
      </c>
      <c r="E511" s="49">
        <f>_xll.qlInterestRateIndexValueDate(IndexON,D511)</f>
        <v>43095</v>
      </c>
      <c r="F511" s="52">
        <f>IFERROR(_xll.qlIndexFixing(IndexON,D511,TRUE,_xll.ohTrigger(RecalcTrigger,TriggerON)),NA())</f>
        <v>1.3401802440764499E-2</v>
      </c>
      <c r="H511" s="49">
        <f>_xll.qlCalendarAdvance(IborCalendar,$H510,B511,"f",FALSE)</f>
        <v>43088</v>
      </c>
      <c r="I511" s="49">
        <f>_xll.qlInterestRateIndexValueDate(Index1M,$H511)</f>
        <v>43090</v>
      </c>
      <c r="J511" s="52">
        <f>IFERROR(_xll.qlIndexFixing(Index1M,$H511,TRUE,_xll.ohTrigger(RecalcTrigger,Trigger1M)),NA())</f>
        <v>1.4896229305695896E-2</v>
      </c>
      <c r="K511" s="52">
        <f>IFERROR(_xll.qlIndexFixing(ONIndex1M,I511,TRUE,_xll.ohTrigger(RecalcTrigger,Trigger1M)),NA())</f>
        <v>1.4698520797855608E-2</v>
      </c>
      <c r="L511" s="52">
        <f>IFERROR(_xll.qlIndexFixing(Index3M,H511,TRUE,_xll.ohTrigger(RecalcTrigger,Trigger3M)),NA())</f>
        <v>1.700437328794191E-2</v>
      </c>
      <c r="M511" s="52">
        <f>IFERROR(_xll.qlIndexFixing(ONIndex3M,I511,TRUE,_xll.ohTrigger(RecalcTrigger,Trigger3M)),NA())</f>
        <v>1.6444898029881472E-2</v>
      </c>
      <c r="N511" s="52">
        <f>IFERROR(_xll.qlIndexFixing(Index6M,$H511,TRUE,_xll.ohTrigger(RecalcTrigger,Trigger6M)),NA())</f>
        <v>1.8348369748936715E-2</v>
      </c>
      <c r="O511" s="52">
        <f>IFERROR(_xll.qlIndexFixing(ONIndex6M,I511,TRUE,_xll.ohTrigger(RecalcTrigger,Trigger6M)),NA())</f>
        <v>1.7614320972842989E-2</v>
      </c>
      <c r="P511" s="52">
        <f>IFERROR(_xll.qlIndexFixing(Index1Y,$H511,TRUE,_xll.ohTrigger(RecalcTrigger,Trigger1Y)),NA())</f>
        <v>2.123179408723698E-2</v>
      </c>
      <c r="Q511" s="52">
        <f>IFERROR(_xll.qlIndexFixing(ONIndex1Y,I511,TRUE,_xll.ohTrigger(RecalcTrigger,Trigger1Y)),NA())</f>
        <v>2.3034286613059507E-2</v>
      </c>
    </row>
    <row r="512" spans="2:17" x14ac:dyDescent="0.2">
      <c r="B512" s="46" t="s">
        <v>20</v>
      </c>
      <c r="D512" s="49">
        <f>_xll.qlCalendarAdvance(LocalCalendar,$D511,B512,"f",FALSE)</f>
        <v>43096</v>
      </c>
      <c r="E512" s="49">
        <f>_xll.qlInterestRateIndexValueDate(IndexON,D512)</f>
        <v>43096</v>
      </c>
      <c r="F512" s="52">
        <f>IFERROR(_xll.qlIndexFixing(IndexON,D512,TRUE,_xll.ohTrigger(RecalcTrigger,TriggerON)),NA())</f>
        <v>1.3413475961394639E-2</v>
      </c>
      <c r="H512" s="49">
        <f>_xll.qlCalendarAdvance(IborCalendar,$H511,B512,"f",FALSE)</f>
        <v>43089</v>
      </c>
      <c r="I512" s="49">
        <f>_xll.qlInterestRateIndexValueDate(Index1M,$H512)</f>
        <v>43091</v>
      </c>
      <c r="J512" s="52">
        <f>IFERROR(_xll.qlIndexFixing(Index1M,$H512,TRUE,_xll.ohTrigger(RecalcTrigger,Trigger1M)),NA())</f>
        <v>1.4901998562451934E-2</v>
      </c>
      <c r="K512" s="52">
        <f>IFERROR(_xll.qlIndexFixing(ONIndex1M,I512,TRUE,_xll.ohTrigger(RecalcTrigger,Trigger1M)),NA())</f>
        <v>1.4736567578669479E-2</v>
      </c>
      <c r="L512" s="52">
        <f>IFERROR(_xll.qlIndexFixing(Index3M,H512,TRUE,_xll.ohTrigger(RecalcTrigger,Trigger3M)),NA())</f>
        <v>1.70143079386742E-2</v>
      </c>
      <c r="M512" s="52">
        <f>IFERROR(_xll.qlIndexFixing(ONIndex3M,I512,TRUE,_xll.ohTrigger(RecalcTrigger,Trigger3M)),NA())</f>
        <v>1.6492137625780501E-2</v>
      </c>
      <c r="N512" s="52">
        <f>IFERROR(_xll.qlIndexFixing(Index6M,$H512,TRUE,_xll.ohTrigger(RecalcTrigger,Trigger6M)),NA())</f>
        <v>1.8355793509699327E-2</v>
      </c>
      <c r="O512" s="52">
        <f>IFERROR(_xll.qlIndexFixing(ONIndex6M,I512,TRUE,_xll.ohTrigger(RecalcTrigger,Trigger6M)),NA())</f>
        <v>1.7636587763782074E-2</v>
      </c>
      <c r="P512" s="52">
        <f>IFERROR(_xll.qlIndexFixing(Index1Y,$H512,TRUE,_xll.ohTrigger(RecalcTrigger,Trigger1Y)),NA())</f>
        <v>2.1231107635361068E-2</v>
      </c>
      <c r="Q512" s="52">
        <f>IFERROR(_xll.qlIndexFixing(ONIndex1Y,I512,TRUE,_xll.ohTrigger(RecalcTrigger,Trigger1Y)),NA())</f>
        <v>2.2964018985662804E-2</v>
      </c>
    </row>
    <row r="513" spans="2:17" x14ac:dyDescent="0.2">
      <c r="B513" s="46" t="s">
        <v>20</v>
      </c>
      <c r="D513" s="49">
        <f>_xll.qlCalendarAdvance(LocalCalendar,$D512,B513,"f",FALSE)</f>
        <v>43097</v>
      </c>
      <c r="E513" s="49">
        <f>_xll.qlInterestRateIndexValueDate(IndexON,D513)</f>
        <v>43097</v>
      </c>
      <c r="F513" s="52">
        <f>IFERROR(_xll.qlIndexFixing(IndexON,D513,TRUE,_xll.ohTrigger(RecalcTrigger,TriggerON)),NA())</f>
        <v>1.3425131909281518E-2</v>
      </c>
      <c r="H513" s="49">
        <f>_xll.qlCalendarAdvance(IborCalendar,$H512,B513,"f",FALSE)</f>
        <v>43090</v>
      </c>
      <c r="I513" s="49">
        <f>_xll.qlInterestRateIndexValueDate(Index1M,$H513)</f>
        <v>43096</v>
      </c>
      <c r="J513" s="52">
        <f>IFERROR(_xll.qlIndexFixing(Index1M,$H513,TRUE,_xll.ohTrigger(RecalcTrigger,Trigger1M)),NA())</f>
        <v>1.4974633971087671E-2</v>
      </c>
      <c r="K513" s="52">
        <f>IFERROR(_xll.qlIndexFixing(ONIndex1M,I513,TRUE,_xll.ohTrigger(RecalcTrigger,Trigger1M)),NA())</f>
        <v>1.4772088128163219E-2</v>
      </c>
      <c r="L513" s="52">
        <f>IFERROR(_xll.qlIndexFixing(Index3M,H513,TRUE,_xll.ohTrigger(RecalcTrigger,Trigger3M)),NA())</f>
        <v>1.7062193265211967E-2</v>
      </c>
      <c r="M513" s="52">
        <f>IFERROR(_xll.qlIndexFixing(ONIndex3M,I513,TRUE,_xll.ohTrigger(RecalcTrigger,Trigger3M)),NA())</f>
        <v>1.6535487678384087E-2</v>
      </c>
      <c r="N513" s="52">
        <f>IFERROR(_xll.qlIndexFixing(Index6M,$H513,TRUE,_xll.ohTrigger(RecalcTrigger,Trigger6M)),NA())</f>
        <v>1.8392999238319066E-2</v>
      </c>
      <c r="O513" s="52">
        <f>IFERROR(_xll.qlIndexFixing(ONIndex6M,I513,TRUE,_xll.ohTrigger(RecalcTrigger,Trigger6M)),NA())</f>
        <v>1.7655438962895786E-2</v>
      </c>
      <c r="P513" s="52">
        <f>IFERROR(_xll.qlIndexFixing(Index1Y,$H513,TRUE,_xll.ohTrigger(RecalcTrigger,Trigger1Y)),NA())</f>
        <v>2.1206640807669722E-2</v>
      </c>
      <c r="Q513" s="52">
        <f>IFERROR(_xll.qlIndexFixing(ONIndex1Y,I513,TRUE,_xll.ohTrigger(RecalcTrigger,Trigger1Y)),NA())</f>
        <v>2.2888668779188492E-2</v>
      </c>
    </row>
    <row r="514" spans="2:17" x14ac:dyDescent="0.2">
      <c r="B514" s="46" t="s">
        <v>20</v>
      </c>
      <c r="D514" s="49">
        <f>_xll.qlCalendarAdvance(LocalCalendar,$D513,B514,"f",FALSE)</f>
        <v>43098</v>
      </c>
      <c r="E514" s="49">
        <f>_xll.qlInterestRateIndexValueDate(IndexON,D514)</f>
        <v>43098</v>
      </c>
      <c r="F514" s="52">
        <f>IFERROR(_xll.qlIndexFixing(IndexON,D514,TRUE,_xll.ohTrigger(RecalcTrigger,TriggerON)),NA())</f>
        <v>1.3454938163186547E-2</v>
      </c>
      <c r="H514" s="49">
        <f>_xll.qlCalendarAdvance(IborCalendar,$H513,B514,"f",FALSE)</f>
        <v>43091</v>
      </c>
      <c r="I514" s="49">
        <f>_xll.qlInterestRateIndexValueDate(Index1M,$H514)</f>
        <v>43097</v>
      </c>
      <c r="J514" s="52">
        <f>IFERROR(_xll.qlIndexFixing(Index1M,$H514,TRUE,_xll.ohTrigger(RecalcTrigger,Trigger1M)),NA())</f>
        <v>1.4980348831366008E-2</v>
      </c>
      <c r="K514" s="52">
        <f>IFERROR(_xll.qlIndexFixing(ONIndex1M,I514,TRUE,_xll.ohTrigger(RecalcTrigger,Trigger1M)),NA())</f>
        <v>1.478429256578373E-2</v>
      </c>
      <c r="L514" s="52">
        <f>IFERROR(_xll.qlIndexFixing(Index3M,H514,TRUE,_xll.ohTrigger(RecalcTrigger,Trigger3M)),NA())</f>
        <v>1.7071423830302024E-2</v>
      </c>
      <c r="M514" s="52">
        <f>IFERROR(_xll.qlIndexFixing(ONIndex3M,I514,TRUE,_xll.ohTrigger(RecalcTrigger,Trigger3M)),NA())</f>
        <v>1.6550152032115406E-2</v>
      </c>
      <c r="N514" s="52">
        <f>IFERROR(_xll.qlIndexFixing(Index6M,$H514,TRUE,_xll.ohTrigger(RecalcTrigger,Trigger6M)),NA())</f>
        <v>1.8400457769456386E-2</v>
      </c>
      <c r="O514" s="52">
        <f>IFERROR(_xll.qlIndexFixing(ONIndex6M,I514,TRUE,_xll.ohTrigger(RecalcTrigger,Trigger6M)),NA())</f>
        <v>1.7662311962585164E-2</v>
      </c>
      <c r="P514" s="52">
        <f>IFERROR(_xll.qlIndexFixing(Index1Y,$H514,TRUE,_xll.ohTrigger(RecalcTrigger,Trigger1Y)),NA())</f>
        <v>2.1202838592577249E-2</v>
      </c>
      <c r="Q514" s="52">
        <f>IFERROR(_xll.qlIndexFixing(ONIndex1Y,I514,TRUE,_xll.ohTrigger(RecalcTrigger,Trigger1Y)),NA())</f>
        <v>2.2864786989362784E-2</v>
      </c>
    </row>
    <row r="515" spans="2:17" x14ac:dyDescent="0.2">
      <c r="B515" s="46" t="s">
        <v>20</v>
      </c>
      <c r="D515" s="49">
        <f>_xll.qlCalendarAdvance(LocalCalendar,$D514,B515,"f",FALSE)</f>
        <v>43102</v>
      </c>
      <c r="E515" s="49">
        <f>_xll.qlInterestRateIndexValueDate(IndexON,D515)</f>
        <v>43102</v>
      </c>
      <c r="F515" s="52">
        <f>IFERROR(_xll.qlIndexFixing(IndexON,D515,TRUE,_xll.ohTrigger(RecalcTrigger,TriggerON)),NA())</f>
        <v>1.3483148057327199E-2</v>
      </c>
      <c r="H515" s="49">
        <f>_xll.qlCalendarAdvance(IborCalendar,$H514,B515,"f",FALSE)</f>
        <v>43096</v>
      </c>
      <c r="I515" s="49">
        <f>_xll.qlInterestRateIndexValueDate(Index1M,$H515)</f>
        <v>43098</v>
      </c>
      <c r="J515" s="52">
        <f>IFERROR(_xll.qlIndexFixing(Index1M,$H515,TRUE,_xll.ohTrigger(RecalcTrigger,Trigger1M)),NA())</f>
        <v>1.4998539254995211E-2</v>
      </c>
      <c r="K515" s="52">
        <f>IFERROR(_xll.qlIndexFixing(ONIndex1M,I515,TRUE,_xll.ohTrigger(RecalcTrigger,Trigger1M)),NA())</f>
        <v>1.4815637047813635E-2</v>
      </c>
      <c r="L515" s="52">
        <f>IFERROR(_xll.qlIndexFixing(Index3M,H515,TRUE,_xll.ohTrigger(RecalcTrigger,Trigger3M)),NA())</f>
        <v>1.7080542590504066E-2</v>
      </c>
      <c r="M515" s="52">
        <f>IFERROR(_xll.qlIndexFixing(ONIndex3M,I515,TRUE,_xll.ohTrigger(RecalcTrigger,Trigger3M)),NA())</f>
        <v>1.6587339321303407E-2</v>
      </c>
      <c r="N515" s="52">
        <f>IFERROR(_xll.qlIndexFixing(Index6M,$H515,TRUE,_xll.ohTrigger(RecalcTrigger,Trigger6M)),NA())</f>
        <v>1.8407922095882351E-2</v>
      </c>
      <c r="O515" s="52">
        <f>IFERROR(_xll.qlIndexFixing(ONIndex6M,I515,TRUE,_xll.ohTrigger(RecalcTrigger,Trigger6M)),NA())</f>
        <v>1.7680825433981084E-2</v>
      </c>
      <c r="P515" s="52">
        <f>IFERROR(_xll.qlIndexFixing(Index1Y,$H515,TRUE,_xll.ohTrigger(RecalcTrigger,Trigger1Y)),NA())</f>
        <v>2.1203690930753763E-2</v>
      </c>
      <c r="Q515" s="52">
        <f>IFERROR(_xll.qlIndexFixing(ONIndex1Y,I515,TRUE,_xll.ohTrigger(RecalcTrigger,Trigger1Y)),NA())</f>
        <v>2.2807803746318633E-2</v>
      </c>
    </row>
    <row r="516" spans="2:17" x14ac:dyDescent="0.2">
      <c r="B516" s="46" t="s">
        <v>20</v>
      </c>
      <c r="D516" s="49">
        <f>_xll.qlCalendarAdvance(LocalCalendar,$D515,B516,"f",FALSE)</f>
        <v>43103</v>
      </c>
      <c r="E516" s="49">
        <f>_xll.qlInterestRateIndexValueDate(IndexON,D516)</f>
        <v>43103</v>
      </c>
      <c r="F516" s="52">
        <f>IFERROR(_xll.qlIndexFixing(IndexON,D516,TRUE,_xll.ohTrigger(RecalcTrigger,TriggerON)),NA())</f>
        <v>1.3494698568594643E-2</v>
      </c>
      <c r="H516" s="49">
        <f>_xll.qlCalendarAdvance(IborCalendar,$H515,B516,"f",FALSE)</f>
        <v>43097</v>
      </c>
      <c r="I516" s="49">
        <f>_xll.qlInterestRateIndexValueDate(Index1M,$H516)</f>
        <v>43102</v>
      </c>
      <c r="J516" s="52">
        <f>IFERROR(_xll.qlIndexFixing(Index1M,$H516,TRUE,_xll.ohTrigger(RecalcTrigger,Trigger1M)),NA())</f>
        <v>1.503373451788651E-2</v>
      </c>
      <c r="K516" s="52">
        <f>IFERROR(_xll.qlIndexFixing(ONIndex1M,I516,TRUE,_xll.ohTrigger(RecalcTrigger,Trigger1M)),NA())</f>
        <v>1.4845071393354559E-2</v>
      </c>
      <c r="L516" s="52">
        <f>IFERROR(_xll.qlIndexFixing(Index3M,H516,TRUE,_xll.ohTrigger(RecalcTrigger,Trigger3M)),NA())</f>
        <v>1.7119770338143769E-2</v>
      </c>
      <c r="M516" s="52">
        <f>IFERROR(_xll.qlIndexFixing(ONIndex3M,I516,TRUE,_xll.ohTrigger(RecalcTrigger,Trigger3M)),NA())</f>
        <v>1.6621614138188079E-2</v>
      </c>
      <c r="N516" s="52">
        <f>IFERROR(_xll.qlIndexFixing(Index6M,$H516,TRUE,_xll.ohTrigger(RecalcTrigger,Trigger6M)),NA())</f>
        <v>1.8433535149226365E-2</v>
      </c>
      <c r="O516" s="52">
        <f>IFERROR(_xll.qlIndexFixing(ONIndex6M,I516,TRUE,_xll.ohTrigger(RecalcTrigger,Trigger6M)),NA())</f>
        <v>1.7696762680703415E-2</v>
      </c>
      <c r="P516" s="52">
        <f>IFERROR(_xll.qlIndexFixing(Index1Y,$H516,TRUE,_xll.ohTrigger(RecalcTrigger,Trigger1Y)),NA())</f>
        <v>2.1185474260671525E-2</v>
      </c>
      <c r="Q516" s="52">
        <f>IFERROR(_xll.qlIndexFixing(ONIndex1Y,I516,TRUE,_xll.ohTrigger(RecalcTrigger,Trigger1Y)),NA())</f>
        <v>2.2747040249644357E-2</v>
      </c>
    </row>
    <row r="517" spans="2:17" x14ac:dyDescent="0.2">
      <c r="B517" s="46" t="s">
        <v>20</v>
      </c>
      <c r="D517" s="49">
        <f>_xll.qlCalendarAdvance(LocalCalendar,$D516,B517,"f",FALSE)</f>
        <v>43104</v>
      </c>
      <c r="E517" s="49">
        <f>_xll.qlInterestRateIndexValueDate(IndexON,D517)</f>
        <v>43104</v>
      </c>
      <c r="F517" s="52">
        <f>IFERROR(_xll.qlIndexFixing(IndexON,D517,TRUE,_xll.ohTrigger(RecalcTrigger,TriggerON)),NA())</f>
        <v>1.3506231507118827E-2</v>
      </c>
      <c r="H517" s="49">
        <f>_xll.qlCalendarAdvance(IborCalendar,$H516,B517,"f",FALSE)</f>
        <v>43098</v>
      </c>
      <c r="I517" s="49">
        <f>_xll.qlInterestRateIndexValueDate(Index1M,$H517)</f>
        <v>43103</v>
      </c>
      <c r="J517" s="52">
        <f>IFERROR(_xll.qlIndexFixing(Index1M,$H517,TRUE,_xll.ohTrigger(RecalcTrigger,Trigger1M)),NA())</f>
        <v>1.5058018385607498E-2</v>
      </c>
      <c r="K517" s="52">
        <f>IFERROR(_xll.qlIndexFixing(ONIndex1M,I517,TRUE,_xll.ohTrigger(RecalcTrigger,Trigger1M)),NA())</f>
        <v>1.4857178486682443E-2</v>
      </c>
      <c r="L517" s="52">
        <f>IFERROR(_xll.qlIndexFixing(Index3M,H517,TRUE,_xll.ohTrigger(RecalcTrigger,Trigger3M)),NA())</f>
        <v>1.7124514748486419E-2</v>
      </c>
      <c r="M517" s="52">
        <f>IFERROR(_xll.qlIndexFixing(ONIndex3M,I517,TRUE,_xll.ohTrigger(RecalcTrigger,Trigger3M)),NA())</f>
        <v>1.6635534626789905E-2</v>
      </c>
      <c r="N517" s="52">
        <f>IFERROR(_xll.qlIndexFixing(Index6M,$H517,TRUE,_xll.ohTrigger(RecalcTrigger,Trigger6M)),NA())</f>
        <v>1.84410251730854E-2</v>
      </c>
      <c r="O517" s="52">
        <f>IFERROR(_xll.qlIndexFixing(ONIndex6M,I517,TRUE,_xll.ohTrigger(RecalcTrigger,Trigger6M)),NA())</f>
        <v>1.7703669968325286E-2</v>
      </c>
      <c r="P517" s="52">
        <f>IFERROR(_xll.qlIndexFixing(Index1Y,$H517,TRUE,_xll.ohTrigger(RecalcTrigger,Trigger1Y)),NA())</f>
        <v>2.1182327864955938E-2</v>
      </c>
      <c r="Q517" s="52">
        <f>IFERROR(_xll.qlIndexFixing(ONIndex1Y,I517,TRUE,_xll.ohTrigger(RecalcTrigger,Trigger1Y)),NA())</f>
        <v>2.2723823343406835E-2</v>
      </c>
    </row>
    <row r="518" spans="2:17" x14ac:dyDescent="0.2">
      <c r="B518" s="46" t="s">
        <v>20</v>
      </c>
      <c r="D518" s="49">
        <f>_xll.qlCalendarAdvance(LocalCalendar,$D517,B518,"f",FALSE)</f>
        <v>43105</v>
      </c>
      <c r="E518" s="49">
        <f>_xll.qlInterestRateIndexValueDate(IndexON,D518)</f>
        <v>43105</v>
      </c>
      <c r="F518" s="52">
        <f>IFERROR(_xll.qlIndexFixing(IndexON,D518,TRUE,_xll.ohTrigger(RecalcTrigger,TriggerON)),NA())</f>
        <v>1.3529747259797276E-2</v>
      </c>
      <c r="H518" s="49">
        <f>_xll.qlCalendarAdvance(IborCalendar,$H517,B518,"f",FALSE)</f>
        <v>43102</v>
      </c>
      <c r="I518" s="49">
        <f>_xll.qlInterestRateIndexValueDate(Index1M,$H518)</f>
        <v>43104</v>
      </c>
      <c r="J518" s="52">
        <f>IFERROR(_xll.qlIndexFixing(Index1M,$H518,TRUE,_xll.ohTrigger(RecalcTrigger,Trigger1M)),NA())</f>
        <v>1.5063672955563934E-2</v>
      </c>
      <c r="K518" s="52">
        <f>IFERROR(_xll.qlIndexFixing(ONIndex1M,I518,TRUE,_xll.ohTrigger(RecalcTrigger,Trigger1M)),NA())</f>
        <v>1.4869269356108106E-2</v>
      </c>
      <c r="L518" s="52">
        <f>IFERROR(_xll.qlIndexFixing(Index3M,H518,TRUE,_xll.ohTrigger(RecalcTrigger,Trigger3M)),NA())</f>
        <v>1.7132995937850559E-2</v>
      </c>
      <c r="M518" s="52">
        <f>IFERROR(_xll.qlIndexFixing(ONIndex3M,I518,TRUE,_xll.ohTrigger(RecalcTrigger,Trigger3M)),NA())</f>
        <v>1.6649331137763568E-2</v>
      </c>
      <c r="N518" s="52">
        <f>IFERROR(_xll.qlIndexFixing(Index6M,$H518,TRUE,_xll.ohTrigger(RecalcTrigger,Trigger6M)),NA())</f>
        <v>1.845282975913282E-2</v>
      </c>
      <c r="O518" s="52">
        <f>IFERROR(_xll.qlIndexFixing(ONIndex6M,I518,TRUE,_xll.ohTrigger(RecalcTrigger,Trigger6M)),NA())</f>
        <v>1.7710582970575928E-2</v>
      </c>
      <c r="P518" s="52">
        <f>IFERROR(_xll.qlIndexFixing(Index1Y,$H518,TRUE,_xll.ohTrigger(RecalcTrigger,Trigger1Y)),NA())</f>
        <v>2.1179289333637656E-2</v>
      </c>
      <c r="Q518" s="52">
        <f>IFERROR(_xll.qlIndexFixing(ONIndex1Y,I518,TRUE,_xll.ohTrigger(RecalcTrigger,Trigger1Y)),NA())</f>
        <v>2.2700717251007418E-2</v>
      </c>
    </row>
    <row r="519" spans="2:17" x14ac:dyDescent="0.2">
      <c r="B519" s="46" t="s">
        <v>20</v>
      </c>
      <c r="D519" s="49">
        <f>_xll.qlCalendarAdvance(LocalCalendar,$D518,B519,"f",FALSE)</f>
        <v>43108</v>
      </c>
      <c r="E519" s="49">
        <f>_xll.qlInterestRateIndexValueDate(IndexON,D519)</f>
        <v>43108</v>
      </c>
      <c r="F519" s="52">
        <f>IFERROR(_xll.qlIndexFixing(IndexON,D519,TRUE,_xll.ohTrigger(RecalcTrigger,TriggerON)),NA())</f>
        <v>1.3552187533543147E-2</v>
      </c>
      <c r="H519" s="49">
        <f>_xll.qlCalendarAdvance(IborCalendar,$H518,B519,"f",FALSE)</f>
        <v>43103</v>
      </c>
      <c r="I519" s="49">
        <f>_xll.qlInterestRateIndexValueDate(Index1M,$H519)</f>
        <v>43105</v>
      </c>
      <c r="J519" s="52">
        <f>IFERROR(_xll.qlIndexFixing(Index1M,$H519,TRUE,_xll.ohTrigger(RecalcTrigger,Trigger1M)),NA())</f>
        <v>1.506932162330128E-2</v>
      </c>
      <c r="K519" s="52">
        <f>IFERROR(_xll.qlIndexFixing(ONIndex1M,I519,TRUE,_xll.ohTrigger(RecalcTrigger,Trigger1M)),NA())</f>
        <v>1.4894013171025122E-2</v>
      </c>
      <c r="L519" s="52">
        <f>IFERROR(_xll.qlIndexFixing(Index3M,H519,TRUE,_xll.ohTrigger(RecalcTrigger,Trigger3M)),NA())</f>
        <v>1.7141376408698505E-2</v>
      </c>
      <c r="M519" s="52">
        <f>IFERROR(_xll.qlIndexFixing(ONIndex3M,I519,TRUE,_xll.ohTrigger(RecalcTrigger,Trigger3M)),NA())</f>
        <v>1.6677283429711309E-2</v>
      </c>
      <c r="N519" s="52">
        <f>IFERROR(_xll.qlIndexFixing(Index6M,$H519,TRUE,_xll.ohTrigger(RecalcTrigger,Trigger6M)),NA())</f>
        <v>1.8456022606453522E-2</v>
      </c>
      <c r="O519" s="52">
        <f>IFERROR(_xll.qlIndexFixing(ONIndex6M,I519,TRUE,_xll.ohTrigger(RecalcTrigger,Trigger6M)),NA())</f>
        <v>1.7725300692017498E-2</v>
      </c>
      <c r="P519" s="52">
        <f>IFERROR(_xll.qlIndexFixing(Index1Y,$H519,TRUE,_xll.ohTrigger(RecalcTrigger,Trigger1Y)),NA())</f>
        <v>2.1181621831236098E-2</v>
      </c>
      <c r="Q519" s="52">
        <f>IFERROR(_xll.qlIndexFixing(ONIndex1Y,I519,TRUE,_xll.ohTrigger(RecalcTrigger,Trigger1Y)),NA())</f>
        <v>2.265630015106268E-2</v>
      </c>
    </row>
    <row r="520" spans="2:17" x14ac:dyDescent="0.2">
      <c r="B520" s="46" t="s">
        <v>20</v>
      </c>
      <c r="D520" s="49">
        <f>_xll.qlCalendarAdvance(LocalCalendar,$D519,B520,"f",FALSE)</f>
        <v>43109</v>
      </c>
      <c r="E520" s="49">
        <f>_xll.qlInterestRateIndexValueDate(IndexON,D520)</f>
        <v>43109</v>
      </c>
      <c r="F520" s="52">
        <f>IFERROR(_xll.qlIndexFixing(IndexON,D520,TRUE,_xll.ohTrigger(RecalcTrigger,TriggerON)),NA())</f>
        <v>1.356363260811122E-2</v>
      </c>
      <c r="H520" s="49">
        <f>_xll.qlCalendarAdvance(IborCalendar,$H519,B520,"f",FALSE)</f>
        <v>43104</v>
      </c>
      <c r="I520" s="49">
        <f>_xll.qlInterestRateIndexValueDate(Index1M,$H520)</f>
        <v>43108</v>
      </c>
      <c r="J520" s="52">
        <f>IFERROR(_xll.qlIndexFixing(Index1M,$H520,TRUE,_xll.ohTrigger(RecalcTrigger,Trigger1M)),NA())</f>
        <v>1.5104762633703837E-2</v>
      </c>
      <c r="K520" s="52">
        <f>IFERROR(_xll.qlIndexFixing(ONIndex1M,I520,TRUE,_xll.ohTrigger(RecalcTrigger,Trigger1M)),NA())</f>
        <v>1.4917470593109883E-2</v>
      </c>
      <c r="L520" s="52">
        <f>IFERROR(_xll.qlIndexFixing(Index3M,H520,TRUE,_xll.ohTrigger(RecalcTrigger,Trigger3M)),NA())</f>
        <v>1.7169538936176839E-2</v>
      </c>
      <c r="M520" s="52">
        <f>IFERROR(_xll.qlIndexFixing(ONIndex3M,I520,TRUE,_xll.ohTrigger(RecalcTrigger,Trigger3M)),NA())</f>
        <v>1.6703277405936134E-2</v>
      </c>
      <c r="N520" s="52">
        <f>IFERROR(_xll.qlIndexFixing(Index6M,$H520,TRUE,_xll.ohTrigger(RecalcTrigger,Trigger6M)),NA())</f>
        <v>1.8482884115300097E-2</v>
      </c>
      <c r="O520" s="52">
        <f>IFERROR(_xll.qlIndexFixing(ONIndex6M,I520,TRUE,_xll.ohTrigger(RecalcTrigger,Trigger6M)),NA())</f>
        <v>1.7738292126185939E-2</v>
      </c>
      <c r="P520" s="52">
        <f>IFERROR(_xll.qlIndexFixing(Index1Y,$H520,TRUE,_xll.ohTrigger(RecalcTrigger,Trigger1Y)),NA())</f>
        <v>2.1168205633169325E-2</v>
      </c>
      <c r="Q520" s="52">
        <f>IFERROR(_xll.qlIndexFixing(ONIndex1Y,I520,TRUE,_xll.ohTrigger(RecalcTrigger,Trigger1Y)),NA())</f>
        <v>2.2609401019710873E-2</v>
      </c>
    </row>
    <row r="521" spans="2:17" x14ac:dyDescent="0.2">
      <c r="B521" s="46" t="s">
        <v>20</v>
      </c>
      <c r="D521" s="49">
        <f>_xll.qlCalendarAdvance(LocalCalendar,$D520,B521,"f",FALSE)</f>
        <v>43110</v>
      </c>
      <c r="E521" s="49">
        <f>_xll.qlInterestRateIndexValueDate(IndexON,D521)</f>
        <v>43110</v>
      </c>
      <c r="F521" s="52">
        <f>IFERROR(_xll.qlIndexFixing(IndexON,D521,TRUE,_xll.ohTrigger(RecalcTrigger,TriggerON)),NA())</f>
        <v>1.3575060110015968E-2</v>
      </c>
      <c r="H521" s="49">
        <f>_xll.qlCalendarAdvance(IborCalendar,$H520,B521,"f",FALSE)</f>
        <v>43105</v>
      </c>
      <c r="I521" s="49">
        <f>_xll.qlInterestRateIndexValueDate(Index1M,$H521)</f>
        <v>43109</v>
      </c>
      <c r="J521" s="52">
        <f>IFERROR(_xll.qlIndexFixing(Index1M,$H521,TRUE,_xll.ohTrigger(RecalcTrigger,Trigger1M)),NA())</f>
        <v>1.5116543838048824E-2</v>
      </c>
      <c r="K521" s="52">
        <f>IFERROR(_xll.qlIndexFixing(ONIndex1M,I521,TRUE,_xll.ohTrigger(RecalcTrigger,Trigger1M)),NA())</f>
        <v>1.4929480342225077E-2</v>
      </c>
      <c r="L521" s="52">
        <f>IFERROR(_xll.qlIndexFixing(Index3M,H521,TRUE,_xll.ohTrigger(RecalcTrigger,Trigger3M)),NA())</f>
        <v>1.7173922784301077E-2</v>
      </c>
      <c r="M521" s="52">
        <f>IFERROR(_xll.qlIndexFixing(ONIndex3M,I521,TRUE,_xll.ohTrigger(RecalcTrigger,Trigger3M)),NA())</f>
        <v>1.6716454028928851E-2</v>
      </c>
      <c r="N521" s="52">
        <f>IFERROR(_xll.qlIndexFixing(Index6M,$H521,TRUE,_xll.ohTrigger(RecalcTrigger,Trigger6M)),NA())</f>
        <v>1.8486087017607278E-2</v>
      </c>
      <c r="O521" s="52">
        <f>IFERROR(_xll.qlIndexFixing(ONIndex6M,I521,TRUE,_xll.ohTrigger(RecalcTrigger,Trigger6M)),NA())</f>
        <v>1.774523370182024E-2</v>
      </c>
      <c r="P521" s="52">
        <f>IFERROR(_xll.qlIndexFixing(Index1Y,$H521,TRUE,_xll.ohTrigger(RecalcTrigger,Trigger1Y)),NA())</f>
        <v>2.1165700259800614E-2</v>
      </c>
      <c r="Q521" s="52">
        <f>IFERROR(_xll.qlIndexFixing(ONIndex1Y,I521,TRUE,_xll.ohTrigger(RecalcTrigger,Trigger1Y)),NA())</f>
        <v>2.2586848996262177E-2</v>
      </c>
    </row>
    <row r="522" spans="2:17" x14ac:dyDescent="0.2">
      <c r="B522" s="46" t="s">
        <v>51</v>
      </c>
      <c r="D522" s="49">
        <f>_xll.qlCalendarAdvance(LocalCalendar,$D521,B522,"f",FALSE)</f>
        <v>43117</v>
      </c>
      <c r="E522" s="49">
        <f>_xll.qlInterestRateIndexValueDate(IndexON,D522)</f>
        <v>43117</v>
      </c>
      <c r="F522" s="52">
        <f>IFERROR(_xll.qlIndexFixing(IndexON,D522,TRUE,_xll.ohTrigger(RecalcTrigger,TriggerON)),NA())</f>
        <v>1.3654560585099063E-2</v>
      </c>
      <c r="H522" s="49">
        <f>_xll.qlCalendarAdvance(IborCalendar,$H521,B522,"f",FALSE)</f>
        <v>43112</v>
      </c>
      <c r="I522" s="49">
        <f>_xll.qlInterestRateIndexValueDate(Index1M,$H522)</f>
        <v>43116</v>
      </c>
      <c r="J522" s="52">
        <f>IFERROR(_xll.qlIndexFixing(Index1M,$H522,TRUE,_xll.ohTrigger(RecalcTrigger,Trigger1M)),NA())</f>
        <v>1.5198557742346352E-2</v>
      </c>
      <c r="K522" s="52">
        <f>IFERROR(_xll.qlIndexFixing(ONIndex1M,I522,TRUE,_xll.ohTrigger(RecalcTrigger,Trigger1M)),NA())</f>
        <v>1.5013094312612552E-2</v>
      </c>
      <c r="L522" s="52">
        <f>IFERROR(_xll.qlIndexFixing(Index3M,H522,TRUE,_xll.ohTrigger(RecalcTrigger,Trigger3M)),NA())</f>
        <v>1.7227367162278462E-2</v>
      </c>
      <c r="M522" s="52">
        <f>IFERROR(_xll.qlIndexFixing(ONIndex3M,I522,TRUE,_xll.ohTrigger(RecalcTrigger,Trigger3M)),NA())</f>
        <v>1.6805219014690564E-2</v>
      </c>
      <c r="N522" s="52">
        <f>IFERROR(_xll.qlIndexFixing(Index6M,$H522,TRUE,_xll.ohTrigger(RecalcTrigger,Trigger6M)),NA())</f>
        <v>1.8538922869634513E-2</v>
      </c>
      <c r="O522" s="52">
        <f>IFERROR(_xll.qlIndexFixing(ONIndex6M,I522,TRUE,_xll.ohTrigger(RecalcTrigger,Trigger6M)),NA())</f>
        <v>1.7793984741345525E-2</v>
      </c>
      <c r="P522" s="52">
        <f>IFERROR(_xll.qlIndexFixing(Index1Y,$H522,TRUE,_xll.ohTrigger(RecalcTrigger,Trigger1Y)),NA())</f>
        <v>2.1151090819706109E-2</v>
      </c>
      <c r="Q522" s="52">
        <f>IFERROR(_xll.qlIndexFixing(ONIndex1Y,I522,TRUE,_xll.ohTrigger(RecalcTrigger,Trigger1Y)),NA())</f>
        <v>2.2432087615671392E-2</v>
      </c>
    </row>
    <row r="523" spans="2:17" x14ac:dyDescent="0.2">
      <c r="B523" s="46" t="s">
        <v>51</v>
      </c>
      <c r="D523" s="49">
        <f>_xll.qlCalendarAdvance(LocalCalendar,$D522,B523,"f",FALSE)</f>
        <v>43124</v>
      </c>
      <c r="E523" s="49">
        <f>_xll.qlInterestRateIndexValueDate(IndexON,D523)</f>
        <v>43124</v>
      </c>
      <c r="F523" s="52">
        <f>IFERROR(_xll.qlIndexFixing(IndexON,D523,TRUE,_xll.ohTrigger(RecalcTrigger,TriggerON)),NA())</f>
        <v>1.3733199993284373E-2</v>
      </c>
      <c r="H523" s="49">
        <f>_xll.qlCalendarAdvance(IborCalendar,$H522,B523,"f",FALSE)</f>
        <v>43119</v>
      </c>
      <c r="I523" s="49">
        <f>_xll.qlInterestRateIndexValueDate(Index1M,$H523)</f>
        <v>43123</v>
      </c>
      <c r="J523" s="52">
        <f>IFERROR(_xll.qlIndexFixing(Index1M,$H523,TRUE,_xll.ohTrigger(RecalcTrigger,Trigger1M)),NA())</f>
        <v>1.5279776213946107E-2</v>
      </c>
      <c r="K523" s="52">
        <f>IFERROR(_xll.qlIndexFixing(ONIndex1M,I523,TRUE,_xll.ohTrigger(RecalcTrigger,Trigger1M)),NA())</f>
        <v>1.5095913303957431E-2</v>
      </c>
      <c r="L523" s="52">
        <f>IFERROR(_xll.qlIndexFixing(Index3M,H523,TRUE,_xll.ohTrigger(RecalcTrigger,Trigger3M)),NA())</f>
        <v>1.727680770450668E-2</v>
      </c>
      <c r="M523" s="52">
        <f>IFERROR(_xll.qlIndexFixing(ONIndex3M,I523,TRUE,_xll.ohTrigger(RecalcTrigger,Trigger3M)),NA())</f>
        <v>1.68879090909968E-2</v>
      </c>
      <c r="N523" s="52">
        <f>IFERROR(_xll.qlIndexFixing(Index6M,$H523,TRUE,_xll.ohTrigger(RecalcTrigger,Trigger6M)),NA())</f>
        <v>1.8592042727660133E-2</v>
      </c>
      <c r="O523" s="52">
        <f>IFERROR(_xll.qlIndexFixing(ONIndex6M,I523,TRUE,_xll.ohTrigger(RecalcTrigger,Trigger6M)),NA())</f>
        <v>1.7843015799359208E-2</v>
      </c>
      <c r="P523" s="52">
        <f>IFERROR(_xll.qlIndexFixing(Index1Y,$H523,TRUE,_xll.ohTrigger(RecalcTrigger,Trigger1Y)),NA())</f>
        <v>2.1141505086542167E-2</v>
      </c>
      <c r="Q523" s="52">
        <f>IFERROR(_xll.qlIndexFixing(ONIndex1Y,I523,TRUE,_xll.ohTrigger(RecalcTrigger,Trigger1Y)),NA())</f>
        <v>2.2282756100917567E-2</v>
      </c>
    </row>
    <row r="524" spans="2:17" x14ac:dyDescent="0.2">
      <c r="B524" s="46" t="s">
        <v>51</v>
      </c>
      <c r="D524" s="49">
        <f>_xll.qlCalendarAdvance(LocalCalendar,$D523,B524,"f",FALSE)</f>
        <v>43131</v>
      </c>
      <c r="E524" s="49">
        <f>_xll.qlInterestRateIndexValueDate(IndexON,D524)</f>
        <v>43131</v>
      </c>
      <c r="F524" s="52">
        <f>IFERROR(_xll.qlIndexFixing(IndexON,D524,TRUE,_xll.ohTrigger(RecalcTrigger,TriggerON)),NA())</f>
        <v>1.3810978334012347E-2</v>
      </c>
      <c r="H524" s="49">
        <f>_xll.qlCalendarAdvance(IborCalendar,$H523,B524,"f",FALSE)</f>
        <v>43126</v>
      </c>
      <c r="I524" s="49">
        <f>_xll.qlInterestRateIndexValueDate(Index1M,$H524)</f>
        <v>43130</v>
      </c>
      <c r="J524" s="52">
        <f>IFERROR(_xll.qlIndexFixing(Index1M,$H524,TRUE,_xll.ohTrigger(RecalcTrigger,Trigger1M)),NA())</f>
        <v>1.5348186059373969E-2</v>
      </c>
      <c r="K524" s="52">
        <f>IFERROR(_xll.qlIndexFixing(ONIndex1M,I524,TRUE,_xll.ohTrigger(RecalcTrigger,Trigger1M)),NA())</f>
        <v>1.5177937315620227E-2</v>
      </c>
      <c r="L524" s="52">
        <f>IFERROR(_xll.qlIndexFixing(Index3M,H524,TRUE,_xll.ohTrigger(RecalcTrigger,Trigger3M)),NA())</f>
        <v>1.7322787764666892E-2</v>
      </c>
      <c r="M524" s="52">
        <f>IFERROR(_xll.qlIndexFixing(ONIndex3M,I524,TRUE,_xll.ohTrigger(RecalcTrigger,Trigger3M)),NA())</f>
        <v>1.6964524253690882E-2</v>
      </c>
      <c r="N524" s="52">
        <f>IFERROR(_xll.qlIndexFixing(Index6M,$H524,TRUE,_xll.ohTrigger(RecalcTrigger,Trigger6M)),NA())</f>
        <v>1.8645446614154567E-2</v>
      </c>
      <c r="O524" s="52">
        <f>IFERROR(_xll.qlIndexFixing(ONIndex6M,I524,TRUE,_xll.ohTrigger(RecalcTrigger,Trigger6M)),NA())</f>
        <v>1.7892326875941222E-2</v>
      </c>
      <c r="P524" s="52">
        <f>IFERROR(_xll.qlIndexFixing(Index1Y,$H524,TRUE,_xll.ohTrigger(RecalcTrigger,Trigger1Y)),NA())</f>
        <v>2.1136802288390388E-2</v>
      </c>
      <c r="Q524" s="52">
        <f>IFERROR(_xll.qlIndexFixing(ONIndex1Y,I524,TRUE,_xll.ohTrigger(RecalcTrigger,Trigger1Y)),NA())</f>
        <v>2.2138854445126199E-2</v>
      </c>
    </row>
    <row r="525" spans="2:17" x14ac:dyDescent="0.2">
      <c r="B525" s="46" t="s">
        <v>51</v>
      </c>
      <c r="D525" s="49">
        <f>_xll.qlCalendarAdvance(LocalCalendar,$D524,B525,"f",FALSE)</f>
        <v>43138</v>
      </c>
      <c r="E525" s="49">
        <f>_xll.qlInterestRateIndexValueDate(IndexON,D525)</f>
        <v>43138</v>
      </c>
      <c r="F525" s="52">
        <f>IFERROR(_xll.qlIndexFixing(IndexON,D525,TRUE,_xll.ohTrigger(RecalcTrigger,TriggerON)),NA())</f>
        <v>1.3887895606723433E-2</v>
      </c>
      <c r="H525" s="49">
        <f>_xll.qlCalendarAdvance(IborCalendar,$H524,B525,"f",FALSE)</f>
        <v>43133</v>
      </c>
      <c r="I525" s="49">
        <f>_xll.qlInterestRateIndexValueDate(Index1M,$H525)</f>
        <v>43137</v>
      </c>
      <c r="J525" s="52">
        <f>IFERROR(_xll.qlIndexFixing(Index1M,$H525,TRUE,_xll.ohTrigger(RecalcTrigger,Trigger1M)),NA())</f>
        <v>1.5421959886761412E-2</v>
      </c>
      <c r="K525" s="52">
        <f>IFERROR(_xll.qlIndexFixing(ONIndex1M,I525,TRUE,_xll.ohTrigger(RecalcTrigger,Trigger1M)),NA())</f>
        <v>1.5259166347201258E-2</v>
      </c>
      <c r="L525" s="52">
        <f>IFERROR(_xll.qlIndexFixing(Index3M,H525,TRUE,_xll.ohTrigger(RecalcTrigger,Trigger3M)),NA())</f>
        <v>1.7368908785349049E-2</v>
      </c>
      <c r="M525" s="52">
        <f>IFERROR(_xll.qlIndexFixing(ONIndex3M,I525,TRUE,_xll.ohTrigger(RecalcTrigger,Trigger3M)),NA())</f>
        <v>1.7035064498855945E-2</v>
      </c>
      <c r="N525" s="52">
        <f>IFERROR(_xll.qlIndexFixing(Index6M,$H525,TRUE,_xll.ohTrigger(RecalcTrigger,Trigger6M)),NA())</f>
        <v>1.8699134551709684E-2</v>
      </c>
      <c r="O525" s="52">
        <f>IFERROR(_xll.qlIndexFixing(ONIndex6M,I525,TRUE,_xll.ohTrigger(RecalcTrigger,Trigger6M)),NA())</f>
        <v>1.7941917971411314E-2</v>
      </c>
      <c r="P525" s="52">
        <f>IFERROR(_xll.qlIndexFixing(Index1Y,$H525,TRUE,_xll.ohTrigger(RecalcTrigger,Trigger1Y)),NA())</f>
        <v>2.1136841728342404E-2</v>
      </c>
      <c r="Q525" s="52">
        <f>IFERROR(_xll.qlIndexFixing(ONIndex1Y,I525,TRUE,_xll.ohTrigger(RecalcTrigger,Trigger1Y)),NA())</f>
        <v>2.2000382641822469E-2</v>
      </c>
    </row>
    <row r="526" spans="2:17" x14ac:dyDescent="0.2">
      <c r="B526" s="46" t="s">
        <v>51</v>
      </c>
      <c r="D526" s="49">
        <f>_xll.qlCalendarAdvance(LocalCalendar,$D525,B526,"f",FALSE)</f>
        <v>43145</v>
      </c>
      <c r="E526" s="49">
        <f>_xll.qlInterestRateIndexValueDate(IndexON,D526)</f>
        <v>43145</v>
      </c>
      <c r="F526" s="52">
        <f>IFERROR(_xll.qlIndexFixing(IndexON,D526,TRUE,_xll.ohTrigger(RecalcTrigger,TriggerON)),NA())</f>
        <v>1.3963951810778141E-2</v>
      </c>
      <c r="H526" s="49">
        <f>_xll.qlCalendarAdvance(IborCalendar,$H525,B526,"f",FALSE)</f>
        <v>43140</v>
      </c>
      <c r="I526" s="49">
        <f>_xll.qlInterestRateIndexValueDate(Index1M,$H526)</f>
        <v>43144</v>
      </c>
      <c r="J526" s="52">
        <f>IFERROR(_xll.qlIndexFixing(Index1M,$H526,TRUE,_xll.ohTrigger(RecalcTrigger,Trigger1M)),NA())</f>
        <v>1.5500952251173823E-2</v>
      </c>
      <c r="K526" s="52">
        <f>IFERROR(_xll.qlIndexFixing(ONIndex1M,I526,TRUE,_xll.ohTrigger(RecalcTrigger,Trigger1M)),NA())</f>
        <v>1.5339600398061037E-2</v>
      </c>
      <c r="L526" s="52">
        <f>IFERROR(_xll.qlIndexFixing(Index3M,H526,TRUE,_xll.ohTrigger(RecalcTrigger,Trigger3M)),NA())</f>
        <v>1.7406540023381822E-2</v>
      </c>
      <c r="M526" s="52">
        <f>IFERROR(_xll.qlIndexFixing(ONIndex3M,I526,TRUE,_xll.ohTrigger(RecalcTrigger,Trigger3M)),NA())</f>
        <v>1.709952982281493E-2</v>
      </c>
      <c r="N526" s="52">
        <f>IFERROR(_xll.qlIndexFixing(Index6M,$H526,TRUE,_xll.ohTrigger(RecalcTrigger,Trigger6M)),NA())</f>
        <v>1.8753106563038809E-2</v>
      </c>
      <c r="O526" s="52">
        <f>IFERROR(_xll.qlIndexFixing(ONIndex6M,I526,TRUE,_xll.ohTrigger(RecalcTrigger,Trigger6M)),NA())</f>
        <v>1.7991789085689547E-2</v>
      </c>
      <c r="P526" s="52">
        <f>IFERROR(_xll.qlIndexFixing(Index1Y,$H526,TRUE,_xll.ohTrigger(RecalcTrigger,Trigger1Y)),NA())</f>
        <v>2.114148277777933E-2</v>
      </c>
      <c r="Q526" s="52">
        <f>IFERROR(_xll.qlIndexFixing(ONIndex1Y,I526,TRUE,_xll.ohTrigger(RecalcTrigger,Trigger1Y)),NA())</f>
        <v>2.1867340684771364E-2</v>
      </c>
    </row>
    <row r="527" spans="2:17" x14ac:dyDescent="0.2">
      <c r="B527" s="46" t="s">
        <v>51</v>
      </c>
      <c r="D527" s="49">
        <f>_xll.qlCalendarAdvance(LocalCalendar,$D526,B527,"f",FALSE)</f>
        <v>43152</v>
      </c>
      <c r="E527" s="49">
        <f>_xll.qlInterestRateIndexValueDate(IndexON,D527)</f>
        <v>43152</v>
      </c>
      <c r="F527" s="52">
        <f>IFERROR(_xll.qlIndexFixing(IndexON,D527,TRUE,_xll.ohTrigger(RecalcTrigger,TriggerON)),NA())</f>
        <v>1.4039146945856729E-2</v>
      </c>
      <c r="H527" s="49">
        <f>_xll.qlCalendarAdvance(IborCalendar,$H526,B527,"f",FALSE)</f>
        <v>43147</v>
      </c>
      <c r="I527" s="49">
        <f>_xll.qlInterestRateIndexValueDate(Index1M,$H527)</f>
        <v>43151</v>
      </c>
      <c r="J527" s="52">
        <f>IFERROR(_xll.qlIndexFixing(Index1M,$H527,TRUE,_xll.ohTrigger(RecalcTrigger,Trigger1M)),NA())</f>
        <v>1.5579149171881048E-2</v>
      </c>
      <c r="K527" s="52">
        <f>IFERROR(_xll.qlIndexFixing(ONIndex1M,I527,TRUE,_xll.ohTrigger(RecalcTrigger,Trigger1M)),NA())</f>
        <v>1.5419239467719947E-2</v>
      </c>
      <c r="L527" s="52">
        <f>IFERROR(_xll.qlIndexFixing(Index3M,H527,TRUE,_xll.ohTrigger(RecalcTrigger,Trigger3M)),NA())</f>
        <v>1.7445399086957636E-2</v>
      </c>
      <c r="M527" s="52">
        <f>IFERROR(_xll.qlIndexFixing(ONIndex3M,I527,TRUE,_xll.ohTrigger(RecalcTrigger,Trigger3M)),NA())</f>
        <v>1.7157920222450329E-2</v>
      </c>
      <c r="N527" s="52">
        <f>IFERROR(_xll.qlIndexFixing(Index6M,$H527,TRUE,_xll.ohTrigger(RecalcTrigger,Trigger6M)),NA())</f>
        <v>1.8807362670974059E-2</v>
      </c>
      <c r="O527" s="52">
        <f>IFERROR(_xll.qlIndexFixing(ONIndex6M,I527,TRUE,_xll.ohTrigger(RecalcTrigger,Trigger6M)),NA())</f>
        <v>1.8041940218935792E-2</v>
      </c>
      <c r="P527" s="52">
        <f>IFERROR(_xll.qlIndexFixing(Index1Y,$H527,TRUE,_xll.ohTrigger(RecalcTrigger,Trigger1Y)),NA())</f>
        <v>2.1150584869850726E-2</v>
      </c>
      <c r="Q527" s="52">
        <f>IFERROR(_xll.qlIndexFixing(ONIndex1Y,I527,TRUE,_xll.ohTrigger(RecalcTrigger,Trigger1Y)),NA())</f>
        <v>2.1739728567977679E-2</v>
      </c>
    </row>
    <row r="528" spans="2:17" x14ac:dyDescent="0.2">
      <c r="B528" s="46" t="s">
        <v>51</v>
      </c>
      <c r="D528" s="49">
        <f>_xll.qlCalendarAdvance(LocalCalendar,$D527,B528,"f",FALSE)</f>
        <v>43159</v>
      </c>
      <c r="E528" s="49">
        <f>_xll.qlInterestRateIndexValueDate(IndexON,D528)</f>
        <v>43159</v>
      </c>
      <c r="F528" s="52">
        <f>IFERROR(_xll.qlIndexFixing(IndexON,D528,TRUE,_xll.ohTrigger(RecalcTrigger,TriggerON)),NA())</f>
        <v>1.4113481011159834E-2</v>
      </c>
      <c r="H528" s="49">
        <f>_xll.qlCalendarAdvance(IborCalendar,$H527,B528,"f",FALSE)</f>
        <v>43154</v>
      </c>
      <c r="I528" s="49">
        <f>_xll.qlInterestRateIndexValueDate(Index1M,$H528)</f>
        <v>43158</v>
      </c>
      <c r="J528" s="52">
        <f>IFERROR(_xll.qlIndexFixing(Index1M,$H528,TRUE,_xll.ohTrigger(RecalcTrigger,Trigger1M)),NA())</f>
        <v>1.5656550634383253E-2</v>
      </c>
      <c r="K528" s="52">
        <f>IFERROR(_xll.qlIndexFixing(ONIndex1M,I528,TRUE,_xll.ohTrigger(RecalcTrigger,Trigger1M)),NA())</f>
        <v>1.54980835555385E-2</v>
      </c>
      <c r="L528" s="52">
        <f>IFERROR(_xll.qlIndexFixing(Index3M,H528,TRUE,_xll.ohTrigger(RecalcTrigger,Trigger3M)),NA())</f>
        <v>1.7486037100615609E-2</v>
      </c>
      <c r="M528" s="52">
        <f>IFERROR(_xll.qlIndexFixing(ONIndex3M,I528,TRUE,_xll.ohTrigger(RecalcTrigger,Trigger3M)),NA())</f>
        <v>1.721023569480451E-2</v>
      </c>
      <c r="N528" s="52">
        <f>IFERROR(_xll.qlIndexFixing(Index6M,$H528,TRUE,_xll.ohTrigger(RecalcTrigger,Trigger6M)),NA())</f>
        <v>1.8866389538457679E-2</v>
      </c>
      <c r="O528" s="52">
        <f>IFERROR(_xll.qlIndexFixing(ONIndex6M,I528,TRUE,_xll.ohTrigger(RecalcTrigger,Trigger6M)),NA())</f>
        <v>1.8092371371309923E-2</v>
      </c>
      <c r="P528" s="52">
        <f>IFERROR(_xll.qlIndexFixing(Index1Y,$H528,TRUE,_xll.ohTrigger(RecalcTrigger,Trigger1Y)),NA())</f>
        <v>2.1164007493150911E-2</v>
      </c>
      <c r="Q528" s="52">
        <f>IFERROR(_xll.qlIndexFixing(ONIndex1Y,I528,TRUE,_xll.ohTrigger(RecalcTrigger,Trigger1Y)),NA())</f>
        <v>2.1617546285606082E-2</v>
      </c>
    </row>
    <row r="529" spans="2:17" x14ac:dyDescent="0.2">
      <c r="B529" s="46" t="s">
        <v>51</v>
      </c>
      <c r="D529" s="49">
        <f>_xll.qlCalendarAdvance(LocalCalendar,$D528,B529,"f",FALSE)</f>
        <v>43166</v>
      </c>
      <c r="E529" s="49">
        <f>_xll.qlInterestRateIndexValueDate(IndexON,D529)</f>
        <v>43166</v>
      </c>
      <c r="F529" s="52">
        <f>IFERROR(_xll.qlIndexFixing(IndexON,D529,TRUE,_xll.ohTrigger(RecalcTrigger,TriggerON)),NA())</f>
        <v>1.4186954006287777E-2</v>
      </c>
      <c r="H529" s="49">
        <f>_xll.qlCalendarAdvance(IborCalendar,$H528,B529,"f",FALSE)</f>
        <v>43161</v>
      </c>
      <c r="I529" s="49">
        <f>_xll.qlInterestRateIndexValueDate(Index1M,$H529)</f>
        <v>43165</v>
      </c>
      <c r="J529" s="52">
        <f>IFERROR(_xll.qlIndexFixing(Index1M,$H529,TRUE,_xll.ohTrigger(RecalcTrigger,Trigger1M)),NA())</f>
        <v>1.5750382034424134E-2</v>
      </c>
      <c r="K529" s="52">
        <f>IFERROR(_xll.qlIndexFixing(ONIndex1M,I529,TRUE,_xll.ohTrigger(RecalcTrigger,Trigger1M)),NA())</f>
        <v>1.5576132661196951E-2</v>
      </c>
      <c r="L529" s="52">
        <f>IFERROR(_xll.qlIndexFixing(Index3M,H529,TRUE,_xll.ohTrigger(RecalcTrigger,Trigger3M)),NA())</f>
        <v>1.7526030493783033E-2</v>
      </c>
      <c r="M529" s="52">
        <f>IFERROR(_xll.qlIndexFixing(ONIndex3M,I529,TRUE,_xll.ohTrigger(RecalcTrigger,Trigger3M)),NA())</f>
        <v>1.7256476237159646E-2</v>
      </c>
      <c r="N529" s="52">
        <f>IFERROR(_xll.qlIndexFixing(Index6M,$H529,TRUE,_xll.ohTrigger(RecalcTrigger,Trigger6M)),NA())</f>
        <v>1.8930263786267901E-2</v>
      </c>
      <c r="O529" s="52">
        <f>IFERROR(_xll.qlIndexFixing(ONIndex6M,I529,TRUE,_xll.ohTrigger(RecalcTrigger,Trigger6M)),NA())</f>
        <v>1.8143082542891875E-2</v>
      </c>
      <c r="P529" s="52">
        <f>IFERROR(_xll.qlIndexFixing(Index1Y,$H529,TRUE,_xll.ohTrigger(RecalcTrigger,Trigger1Y)),NA())</f>
        <v>2.1181610185592111E-2</v>
      </c>
      <c r="Q529" s="52">
        <f>IFERROR(_xll.qlIndexFixing(ONIndex1Y,I529,TRUE,_xll.ohTrigger(RecalcTrigger,Trigger1Y)),NA())</f>
        <v>2.1500793832140985E-2</v>
      </c>
    </row>
    <row r="530" spans="2:17" x14ac:dyDescent="0.2">
      <c r="B530" s="46" t="s">
        <v>51</v>
      </c>
      <c r="D530" s="49">
        <f>_xll.qlCalendarAdvance(LocalCalendar,$D529,B530,"f",FALSE)</f>
        <v>43173</v>
      </c>
      <c r="E530" s="49">
        <f>_xll.qlInterestRateIndexValueDate(IndexON,D530)</f>
        <v>43173</v>
      </c>
      <c r="F530" s="52">
        <f>IFERROR(_xll.qlIndexFixing(IndexON,D530,TRUE,_xll.ohTrigger(RecalcTrigger,TriggerON)),NA())</f>
        <v>1.4259565930681006E-2</v>
      </c>
      <c r="H530" s="49">
        <f>_xll.qlCalendarAdvance(IborCalendar,$H529,B530,"f",FALSE)</f>
        <v>43168</v>
      </c>
      <c r="I530" s="49">
        <f>_xll.qlInterestRateIndexValueDate(Index1M,$H530)</f>
        <v>43172</v>
      </c>
      <c r="J530" s="52">
        <f>IFERROR(_xll.qlIndexFixing(Index1M,$H530,TRUE,_xll.ohTrigger(RecalcTrigger,Trigger1M)),NA())</f>
        <v>1.5826032019345671E-2</v>
      </c>
      <c r="K530" s="52">
        <f>IFERROR(_xll.qlIndexFixing(ONIndex1M,I530,TRUE,_xll.ohTrigger(RecalcTrigger,Trigger1M)),NA())</f>
        <v>1.5653386784055812E-2</v>
      </c>
      <c r="L530" s="52">
        <f>IFERROR(_xll.qlIndexFixing(Index3M,H530,TRUE,_xll.ohTrigger(RecalcTrigger,Trigger3M)),NA())</f>
        <v>1.7562776326900207E-2</v>
      </c>
      <c r="M530" s="52">
        <f>IFERROR(_xll.qlIndexFixing(ONIndex3M,I530,TRUE,_xll.ohTrigger(RecalcTrigger,Trigger3M)),NA())</f>
        <v>1.7296641847197591E-2</v>
      </c>
      <c r="N530" s="52">
        <f>IFERROR(_xll.qlIndexFixing(Index6M,$H530,TRUE,_xll.ohTrigger(RecalcTrigger,Trigger6M)),NA())</f>
        <v>1.8985441899676284E-2</v>
      </c>
      <c r="O530" s="52">
        <f>IFERROR(_xll.qlIndexFixing(ONIndex6M,I530,TRUE,_xll.ohTrigger(RecalcTrigger,Trigger6M)),NA())</f>
        <v>1.819407373384152E-2</v>
      </c>
      <c r="P530" s="52">
        <f>IFERROR(_xll.qlIndexFixing(Index1Y,$H530,TRUE,_xll.ohTrigger(RecalcTrigger,Trigger1Y)),NA())</f>
        <v>2.1203252528475193E-2</v>
      </c>
      <c r="Q530" s="52">
        <f>IFERROR(_xll.qlIndexFixing(ONIndex1Y,I530,TRUE,_xll.ohTrigger(RecalcTrigger,Trigger1Y)),NA())</f>
        <v>2.1389471202386545E-2</v>
      </c>
    </row>
    <row r="531" spans="2:17" x14ac:dyDescent="0.2">
      <c r="B531" s="46" t="s">
        <v>51</v>
      </c>
      <c r="D531" s="49">
        <f>_xll.qlCalendarAdvance(LocalCalendar,$D530,B531,"f",FALSE)</f>
        <v>43180</v>
      </c>
      <c r="E531" s="49">
        <f>_xll.qlInterestRateIndexValueDate(IndexON,D531)</f>
        <v>43180</v>
      </c>
      <c r="F531" s="52">
        <f>IFERROR(_xll.qlIndexFixing(IndexON,D531,TRUE,_xll.ohTrigger(RecalcTrigger,TriggerON)),NA())</f>
        <v>1.433131678393984E-2</v>
      </c>
      <c r="H531" s="49">
        <f>_xll.qlCalendarAdvance(IborCalendar,$H530,B531,"f",FALSE)</f>
        <v>43175</v>
      </c>
      <c r="I531" s="49">
        <f>_xll.qlInterestRateIndexValueDate(Index1M,$H531)</f>
        <v>43179</v>
      </c>
      <c r="J531" s="52">
        <f>IFERROR(_xll.qlIndexFixing(Index1M,$H531,TRUE,_xll.ohTrigger(RecalcTrigger,Trigger1M)),NA())</f>
        <v>1.5900886442733141E-2</v>
      </c>
      <c r="K531" s="52">
        <f>IFERROR(_xll.qlIndexFixing(ONIndex1M,I531,TRUE,_xll.ohTrigger(RecalcTrigger,Trigger1M)),NA())</f>
        <v>1.572984592355553E-2</v>
      </c>
      <c r="L531" s="52">
        <f>IFERROR(_xll.qlIndexFixing(Index3M,H531,TRUE,_xll.ohTrigger(RecalcTrigger,Trigger3M)),NA())</f>
        <v>1.7599877799768071E-2</v>
      </c>
      <c r="M531" s="52">
        <f>IFERROR(_xll.qlIndexFixing(ONIndex3M,I531,TRUE,_xll.ohTrigger(RecalcTrigger,Trigger3M)),NA())</f>
        <v>1.7330756189828378E-2</v>
      </c>
      <c r="N531" s="52">
        <f>IFERROR(_xll.qlIndexFixing(Index6M,$H531,TRUE,_xll.ohTrigger(RecalcTrigger,Trigger6M)),NA())</f>
        <v>1.904090427728641E-2</v>
      </c>
      <c r="O531" s="52">
        <f>IFERROR(_xll.qlIndexFixing(ONIndex6M,I531,TRUE,_xll.ohTrigger(RecalcTrigger,Trigger6M)),NA())</f>
        <v>1.8245344944238795E-2</v>
      </c>
      <c r="P531" s="52">
        <f>IFERROR(_xll.qlIndexFixing(Index1Y,$H531,TRUE,_xll.ohTrigger(RecalcTrigger,Trigger1Y)),NA())</f>
        <v>2.1228794140756381E-2</v>
      </c>
      <c r="Q531" s="52">
        <f>IFERROR(_xll.qlIndexFixing(ONIndex1Y,I531,TRUE,_xll.ohTrigger(RecalcTrigger,Trigger1Y)),NA())</f>
        <v>2.1283578391146918E-2</v>
      </c>
    </row>
    <row r="532" spans="2:17" x14ac:dyDescent="0.2">
      <c r="B532" s="46" t="s">
        <v>51</v>
      </c>
      <c r="D532" s="49">
        <f>_xll.qlCalendarAdvance(LocalCalendar,$D531,B532,"f",FALSE)</f>
        <v>43187</v>
      </c>
      <c r="E532" s="49">
        <f>_xll.qlInterestRateIndexValueDate(IndexON,D532)</f>
        <v>43187</v>
      </c>
      <c r="F532" s="52">
        <f>IFERROR(_xll.qlIndexFixing(IndexON,D532,TRUE,_xll.ohTrigger(RecalcTrigger,TriggerON)),NA())</f>
        <v>1.4402206565344855E-2</v>
      </c>
      <c r="H532" s="49">
        <f>_xll.qlCalendarAdvance(IborCalendar,$H531,B532,"f",FALSE)</f>
        <v>43182</v>
      </c>
      <c r="I532" s="49">
        <f>_xll.qlInterestRateIndexValueDate(Index1M,$H532)</f>
        <v>43186</v>
      </c>
      <c r="J532" s="52">
        <f>IFERROR(_xll.qlIndexFixing(Index1M,$H532,TRUE,_xll.ohTrigger(RecalcTrigger,Trigger1M)),NA())</f>
        <v>1.5974945289218188E-2</v>
      </c>
      <c r="K532" s="52">
        <f>IFERROR(_xll.qlIndexFixing(ONIndex1M,I532,TRUE,_xll.ohTrigger(RecalcTrigger,Trigger1M)),NA())</f>
        <v>1.5805510079216489E-2</v>
      </c>
      <c r="L532" s="52">
        <f>IFERROR(_xll.qlIndexFixing(Index3M,H532,TRUE,_xll.ohTrigger(RecalcTrigger,Trigger3M)),NA())</f>
        <v>1.7637778072323199E-2</v>
      </c>
      <c r="M532" s="52">
        <f>IFERROR(_xll.qlIndexFixing(ONIndex3M,I532,TRUE,_xll.ohTrigger(RecalcTrigger,Trigger3M)),NA())</f>
        <v>1.7362747975688819E-2</v>
      </c>
      <c r="N532" s="52">
        <f>IFERROR(_xll.qlIndexFixing(Index6M,$H532,TRUE,_xll.ohTrigger(RecalcTrigger,Trigger6M)),NA())</f>
        <v>1.9096650942953108E-2</v>
      </c>
      <c r="O532" s="52">
        <f>IFERROR(_xll.qlIndexFixing(ONIndex6M,I532,TRUE,_xll.ohTrigger(RecalcTrigger,Trigger6M)),NA())</f>
        <v>1.8296896174243571E-2</v>
      </c>
      <c r="P532" s="52">
        <f>IFERROR(_xll.qlIndexFixing(Index1Y,$H532,TRUE,_xll.ohTrigger(RecalcTrigger,Trigger1Y)),NA())</f>
        <v>2.1258094673512178E-2</v>
      </c>
      <c r="Q532" s="52">
        <f>IFERROR(_xll.qlIndexFixing(ONIndex1Y,I532,TRUE,_xll.ohTrigger(RecalcTrigger,Trigger1Y)),NA())</f>
        <v>2.1183115393785812E-2</v>
      </c>
    </row>
    <row r="533" spans="2:17" x14ac:dyDescent="0.2">
      <c r="B533" s="46" t="s">
        <v>51</v>
      </c>
      <c r="D533" s="49">
        <f>_xll.qlCalendarAdvance(LocalCalendar,$D532,B533,"f",FALSE)</f>
        <v>43194</v>
      </c>
      <c r="E533" s="49">
        <f>_xll.qlInterestRateIndexValueDate(IndexON,D533)</f>
        <v>43194</v>
      </c>
      <c r="F533" s="52">
        <f>IFERROR(_xll.qlIndexFixing(IndexON,D533,TRUE,_xll.ohTrigger(RecalcTrigger,TriggerON)),NA())</f>
        <v>1.447223527449637E-2</v>
      </c>
      <c r="H533" s="49">
        <f>_xll.qlCalendarAdvance(IborCalendar,$H532,B533,"f",FALSE)</f>
        <v>43193</v>
      </c>
      <c r="I533" s="49">
        <f>_xll.qlInterestRateIndexValueDate(Index1M,$H533)</f>
        <v>43195</v>
      </c>
      <c r="J533" s="52">
        <f>IFERROR(_xll.qlIndexFixing(Index1M,$H533,TRUE,_xll.ohTrigger(RecalcTrigger,Trigger1M)),NA())</f>
        <v>1.6079994747750188E-2</v>
      </c>
      <c r="K533" s="52">
        <f>IFERROR(_xll.qlIndexFixing(ONIndex1M,I533,TRUE,_xll.ohTrigger(RecalcTrigger,Trigger1M)),NA())</f>
        <v>1.5901624424818905E-2</v>
      </c>
      <c r="L533" s="52">
        <f>IFERROR(_xll.qlIndexFixing(Index3M,H533,TRUE,_xll.ohTrigger(RecalcTrigger,Trigger3M)),NA())</f>
        <v>1.7684421153397367E-2</v>
      </c>
      <c r="M533" s="52">
        <f>IFERROR(_xll.qlIndexFixing(ONIndex3M,I533,TRUE,_xll.ohTrigger(RecalcTrigger,Trigger3M)),NA())</f>
        <v>1.7405177953619955E-2</v>
      </c>
      <c r="N533" s="52">
        <f>IFERROR(_xll.qlIndexFixing(Index6M,$H533,TRUE,_xll.ohTrigger(RecalcTrigger,Trigger6M)),NA())</f>
        <v>1.9164128865085089E-2</v>
      </c>
      <c r="O533" s="52">
        <f>IFERROR(_xll.qlIndexFixing(ONIndex6M,I533,TRUE,_xll.ohTrigger(RecalcTrigger,Trigger6M)),NA())</f>
        <v>1.8363587784557822E-2</v>
      </c>
      <c r="P533" s="52">
        <f>IFERROR(_xll.qlIndexFixing(Index1Y,$H533,TRUE,_xll.ohTrigger(RecalcTrigger,Trigger1Y)),NA())</f>
        <v>2.1301064276786078E-2</v>
      </c>
      <c r="Q533" s="52">
        <f>IFERROR(_xll.qlIndexFixing(ONIndex1Y,I533,TRUE,_xll.ohTrigger(RecalcTrigger,Trigger1Y)),NA())</f>
        <v>2.1061927177523643E-2</v>
      </c>
    </row>
    <row r="534" spans="2:17" x14ac:dyDescent="0.2">
      <c r="B534" s="46" t="s">
        <v>51</v>
      </c>
      <c r="D534" s="49">
        <f>_xll.qlCalendarAdvance(LocalCalendar,$D533,B534,"f",FALSE)</f>
        <v>43201</v>
      </c>
      <c r="E534" s="49">
        <f>_xll.qlInterestRateIndexValueDate(IndexON,D534)</f>
        <v>43201</v>
      </c>
      <c r="F534" s="52">
        <f>IFERROR(_xll.qlIndexFixing(IndexON,D534,TRUE,_xll.ohTrigger(RecalcTrigger,TriggerON)),NA())</f>
        <v>1.4541402910834833E-2</v>
      </c>
      <c r="H534" s="49">
        <f>_xll.qlCalendarAdvance(IborCalendar,$H533,B534,"f",FALSE)</f>
        <v>43200</v>
      </c>
      <c r="I534" s="49">
        <f>_xll.qlInterestRateIndexValueDate(Index1M,$H534)</f>
        <v>43202</v>
      </c>
      <c r="J534" s="52">
        <f>IFERROR(_xll.qlIndexFixing(Index1M,$H534,TRUE,_xll.ohTrigger(RecalcTrigger,Trigger1M)),NA())</f>
        <v>1.614668395717056E-2</v>
      </c>
      <c r="K534" s="52">
        <f>IFERROR(_xll.qlIndexFixing(ONIndex1M,I534,TRUE,_xll.ohTrigger(RecalcTrigger,Trigger1M)),NA())</f>
        <v>1.5975471472815528E-2</v>
      </c>
      <c r="L534" s="52">
        <f>IFERROR(_xll.qlIndexFixing(Index3M,H534,TRUE,_xll.ohTrigger(RecalcTrigger,Trigger3M)),NA())</f>
        <v>1.7724284579727804E-2</v>
      </c>
      <c r="M534" s="52">
        <f>IFERROR(_xll.qlIndexFixing(ONIndex3M,I534,TRUE,_xll.ohTrigger(RecalcTrigger,Trigger3M)),NA())</f>
        <v>1.7439188355954371E-2</v>
      </c>
      <c r="N534" s="52">
        <f>IFERROR(_xll.qlIndexFixing(Index6M,$H534,TRUE,_xll.ohTrigger(RecalcTrigger,Trigger6M)),NA())</f>
        <v>1.9220502117839922E-2</v>
      </c>
      <c r="O534" s="52">
        <f>IFERROR(_xll.qlIndexFixing(ONIndex6M,I534,TRUE,_xll.ohTrigger(RecalcTrigger,Trigger6M)),NA())</f>
        <v>1.8415779059779425E-2</v>
      </c>
      <c r="P534" s="52">
        <f>IFERROR(_xll.qlIndexFixing(Index1Y,$H534,TRUE,_xll.ohTrigger(RecalcTrigger,Trigger1Y)),NA())</f>
        <v>2.1338429738053197E-2</v>
      </c>
      <c r="Q534" s="52">
        <f>IFERROR(_xll.qlIndexFixing(ONIndex1Y,I534,TRUE,_xll.ohTrigger(RecalcTrigger,Trigger1Y)),NA())</f>
        <v>2.0973875166401257E-2</v>
      </c>
    </row>
    <row r="535" spans="2:17" x14ac:dyDescent="0.2">
      <c r="B535" s="46" t="s">
        <v>51</v>
      </c>
      <c r="D535" s="49">
        <f>_xll.qlCalendarAdvance(LocalCalendar,$D534,B535,"f",FALSE)</f>
        <v>43208</v>
      </c>
      <c r="E535" s="49">
        <f>_xll.qlInterestRateIndexValueDate(IndexON,D535)</f>
        <v>43208</v>
      </c>
      <c r="F535" s="52">
        <f>IFERROR(_xll.qlIndexFixing(IndexON,D535,TRUE,_xll.ohTrigger(RecalcTrigger,TriggerON)),NA())</f>
        <v>1.4609709473960564E-2</v>
      </c>
      <c r="H535" s="49">
        <f>_xll.qlCalendarAdvance(IborCalendar,$H534,B535,"f",FALSE)</f>
        <v>43207</v>
      </c>
      <c r="I535" s="49">
        <f>_xll.qlInterestRateIndexValueDate(Index1M,$H535)</f>
        <v>43209</v>
      </c>
      <c r="J535" s="52">
        <f>IFERROR(_xll.qlIndexFixing(Index1M,$H535,TRUE,_xll.ohTrigger(RecalcTrigger,Trigger1M)),NA())</f>
        <v>1.6218075034525326E-2</v>
      </c>
      <c r="K535" s="52">
        <f>IFERROR(_xll.qlIndexFixing(ONIndex1M,I535,TRUE,_xll.ohTrigger(RecalcTrigger,Trigger1M)),NA())</f>
        <v>1.604852353537467E-2</v>
      </c>
      <c r="L535" s="52">
        <f>IFERROR(_xll.qlIndexFixing(Index3M,H535,TRUE,_xll.ohTrigger(RecalcTrigger,Trigger3M)),NA())</f>
        <v>1.7765035470541684E-2</v>
      </c>
      <c r="M535" s="52">
        <f>IFERROR(_xll.qlIndexFixing(ONIndex3M,I535,TRUE,_xll.ohTrigger(RecalcTrigger,Trigger3M)),NA())</f>
        <v>1.7474081903365857E-2</v>
      </c>
      <c r="N535" s="52">
        <f>IFERROR(_xll.qlIndexFixing(Index6M,$H535,TRUE,_xll.ohTrigger(RecalcTrigger,Trigger6M)),NA())</f>
        <v>1.9277159712254046E-2</v>
      </c>
      <c r="O535" s="52">
        <f>IFERROR(_xll.qlIndexFixing(ONIndex6M,I535,TRUE,_xll.ohTrigger(RecalcTrigger,Trigger6M)),NA())</f>
        <v>1.8468250354928273E-2</v>
      </c>
      <c r="P535" s="52">
        <f>IFERROR(_xll.qlIndexFixing(Index1Y,$H535,TRUE,_xll.ohTrigger(RecalcTrigger,Trigger1Y)),NA())</f>
        <v>2.1402947599532297E-2</v>
      </c>
      <c r="Q535" s="52">
        <f>IFERROR(_xll.qlIndexFixing(ONIndex1Y,I535,TRUE,_xll.ohTrigger(RecalcTrigger,Trigger1Y)),NA())</f>
        <v>2.0891252955168582E-2</v>
      </c>
    </row>
    <row r="536" spans="2:17" x14ac:dyDescent="0.2">
      <c r="B536" s="46" t="s">
        <v>51</v>
      </c>
      <c r="D536" s="49">
        <f>_xll.qlCalendarAdvance(LocalCalendar,$D535,B536,"f",FALSE)</f>
        <v>43215</v>
      </c>
      <c r="E536" s="49">
        <f>_xll.qlInterestRateIndexValueDate(IndexON,D536)</f>
        <v>43215</v>
      </c>
      <c r="F536" s="52">
        <f>IFERROR(_xll.qlIndexFixing(IndexON,D536,TRUE,_xll.ohTrigger(RecalcTrigger,TriggerON)),NA())</f>
        <v>1.467715496331401E-2</v>
      </c>
      <c r="H536" s="49">
        <f>_xll.qlCalendarAdvance(IborCalendar,$H535,B536,"f",FALSE)</f>
        <v>43214</v>
      </c>
      <c r="I536" s="49">
        <f>_xll.qlInterestRateIndexValueDate(Index1M,$H536)</f>
        <v>43216</v>
      </c>
      <c r="J536" s="52">
        <f>IFERROR(_xll.qlIndexFixing(Index1M,$H536,TRUE,_xll.ohTrigger(RecalcTrigger,Trigger1M)),NA())</f>
        <v>1.62940070814497E-2</v>
      </c>
      <c r="K536" s="52">
        <f>IFERROR(_xll.qlIndexFixing(ONIndex1M,I536,TRUE,_xll.ohTrigger(RecalcTrigger,Trigger1M)),NA())</f>
        <v>1.612078061193678E-2</v>
      </c>
      <c r="L536" s="52">
        <f>IFERROR(_xll.qlIndexFixing(Index3M,H536,TRUE,_xll.ohTrigger(RecalcTrigger,Trigger3M)),NA())</f>
        <v>1.7806673853132334E-2</v>
      </c>
      <c r="M536" s="52">
        <f>IFERROR(_xll.qlIndexFixing(ONIndex3M,I536,TRUE,_xll.ohTrigger(RecalcTrigger,Trigger3M)),NA())</f>
        <v>1.7509858596174155E-2</v>
      </c>
      <c r="N536" s="52">
        <f>IFERROR(_xll.qlIndexFixing(Index6M,$H536,TRUE,_xll.ohTrigger(RecalcTrigger,Trigger6M)),NA())</f>
        <v>1.9334101672565555E-2</v>
      </c>
      <c r="O536" s="52">
        <f>IFERROR(_xll.qlIndexFixing(ONIndex6M,I536,TRUE,_xll.ohTrigger(RecalcTrigger,Trigger6M)),NA())</f>
        <v>1.8521001670164239E-2</v>
      </c>
      <c r="P536" s="52">
        <f>IFERROR(_xll.qlIndexFixing(Index1Y,$H536,TRUE,_xll.ohTrigger(RecalcTrigger,Trigger1Y)),NA())</f>
        <v>2.1422914197220252E-2</v>
      </c>
      <c r="Q536" s="52">
        <f>IFERROR(_xll.qlIndexFixing(ONIndex1Y,I536,TRUE,_xll.ohTrigger(RecalcTrigger,Trigger1Y)),NA())</f>
        <v>2.0814060539988688E-2</v>
      </c>
    </row>
    <row r="537" spans="2:17" x14ac:dyDescent="0.2">
      <c r="B537" s="46" t="s">
        <v>51</v>
      </c>
      <c r="D537" s="49">
        <f>_xll.qlCalendarAdvance(LocalCalendar,$D536,B537,"f",FALSE)</f>
        <v>43222</v>
      </c>
      <c r="E537" s="49">
        <f>_xll.qlInterestRateIndexValueDate(IndexON,D537)</f>
        <v>43222</v>
      </c>
      <c r="F537" s="52">
        <f>IFERROR(_xll.qlIndexFixing(IndexON,D537,TRUE,_xll.ohTrigger(RecalcTrigger,TriggerON)),NA())</f>
        <v>1.4743739378415555E-2</v>
      </c>
      <c r="H537" s="49">
        <f>_xll.qlCalendarAdvance(IborCalendar,$H536,B537,"f",FALSE)</f>
        <v>43221</v>
      </c>
      <c r="I537" s="49">
        <f>_xll.qlInterestRateIndexValueDate(Index1M,$H537)</f>
        <v>43223</v>
      </c>
      <c r="J537" s="52">
        <f>IFERROR(_xll.qlIndexFixing(Index1M,$H537,TRUE,_xll.ohTrigger(RecalcTrigger,Trigger1M)),NA())</f>
        <v>1.6358470182869789E-2</v>
      </c>
      <c r="K537" s="52">
        <f>IFERROR(_xll.qlIndexFixing(ONIndex1M,I537,TRUE,_xll.ohTrigger(RecalcTrigger,Trigger1M)),NA())</f>
        <v>1.6192242702182114E-2</v>
      </c>
      <c r="L537" s="52">
        <f>IFERROR(_xll.qlIndexFixing(Index3M,H537,TRUE,_xll.ohTrigger(RecalcTrigger,Trigger3M)),NA())</f>
        <v>1.7852851316619844E-2</v>
      </c>
      <c r="M537" s="52">
        <f>IFERROR(_xll.qlIndexFixing(ONIndex3M,I537,TRUE,_xll.ohTrigger(RecalcTrigger,Trigger3M)),NA())</f>
        <v>1.7546518434619074E-2</v>
      </c>
      <c r="N537" s="52">
        <f>IFERROR(_xll.qlIndexFixing(Index6M,$H537,TRUE,_xll.ohTrigger(RecalcTrigger,Trigger6M)),NA())</f>
        <v>1.9405457731443438E-2</v>
      </c>
      <c r="O537" s="52">
        <f>IFERROR(_xll.qlIndexFixing(ONIndex6M,I537,TRUE,_xll.ohTrigger(RecalcTrigger,Trigger6M)),NA())</f>
        <v>1.8574033005647195E-2</v>
      </c>
      <c r="P537" s="52">
        <f>IFERROR(_xll.qlIndexFixing(Index1Y,$H537,TRUE,_xll.ohTrigger(RecalcTrigger,Trigger1Y)),NA())</f>
        <v>2.1469752662614687E-2</v>
      </c>
      <c r="Q537" s="52">
        <f>IFERROR(_xll.qlIndexFixing(ONIndex1Y,I537,TRUE,_xll.ohTrigger(RecalcTrigger,Trigger1Y)),NA())</f>
        <v>2.0742297917344388E-2</v>
      </c>
    </row>
    <row r="538" spans="2:17" x14ac:dyDescent="0.2">
      <c r="B538" s="46" t="s">
        <v>51</v>
      </c>
      <c r="D538" s="49">
        <f>_xll.qlCalendarAdvance(LocalCalendar,$D537,B538,"f",FALSE)</f>
        <v>43229</v>
      </c>
      <c r="E538" s="49">
        <f>_xll.qlInterestRateIndexValueDate(IndexON,D538)</f>
        <v>43229</v>
      </c>
      <c r="F538" s="52">
        <f>IFERROR(_xll.qlIndexFixing(IndexON,D538,TRUE,_xll.ohTrigger(RecalcTrigger,TriggerON)),NA())</f>
        <v>1.4809462718865518E-2</v>
      </c>
      <c r="H538" s="49">
        <f>_xll.qlCalendarAdvance(IborCalendar,$H537,B538,"f",FALSE)</f>
        <v>43228</v>
      </c>
      <c r="I538" s="49">
        <f>_xll.qlInterestRateIndexValueDate(Index1M,$H538)</f>
        <v>43230</v>
      </c>
      <c r="J538" s="52">
        <f>IFERROR(_xll.qlIndexFixing(Index1M,$H538,TRUE,_xll.ohTrigger(RecalcTrigger,Trigger1M)),NA())</f>
        <v>1.6427474224103289E-2</v>
      </c>
      <c r="K538" s="52">
        <f>IFERROR(_xll.qlIndexFixing(ONIndex1M,I538,TRUE,_xll.ohTrigger(RecalcTrigger,Trigger1M)),NA())</f>
        <v>1.6262909805551118E-2</v>
      </c>
      <c r="L538" s="52">
        <f>IFERROR(_xll.qlIndexFixing(Index3M,H538,TRUE,_xll.ohTrigger(RecalcTrigger,Trigger3M)),NA())</f>
        <v>1.789633031977593E-2</v>
      </c>
      <c r="M538" s="52">
        <f>IFERROR(_xll.qlIndexFixing(ONIndex3M,I538,TRUE,_xll.ohTrigger(RecalcTrigger,Trigger3M)),NA())</f>
        <v>1.7584061418940422E-2</v>
      </c>
      <c r="N538" s="52">
        <f>IFERROR(_xll.qlIndexFixing(Index6M,$H538,TRUE,_xll.ohTrigger(RecalcTrigger,Trigger6M)),NA())</f>
        <v>1.9467776855599681E-2</v>
      </c>
      <c r="O538" s="52">
        <f>IFERROR(_xll.qlIndexFixing(ONIndex6M,I538,TRUE,_xll.ohTrigger(RecalcTrigger,Trigger6M)),NA())</f>
        <v>1.8627344361457077E-2</v>
      </c>
      <c r="P538" s="52">
        <f>IFERROR(_xll.qlIndexFixing(Index1Y,$H538,TRUE,_xll.ohTrigger(RecalcTrigger,Trigger1Y)),NA())</f>
        <v>2.1519468269438336E-2</v>
      </c>
      <c r="Q538" s="52">
        <f>IFERROR(_xll.qlIndexFixing(ONIndex1Y,I538,TRUE,_xll.ohTrigger(RecalcTrigger,Trigger1Y)),NA())</f>
        <v>2.0675965084038239E-2</v>
      </c>
    </row>
    <row r="539" spans="2:17" x14ac:dyDescent="0.2">
      <c r="B539" s="46" t="s">
        <v>51</v>
      </c>
      <c r="D539" s="49">
        <f>_xll.qlCalendarAdvance(LocalCalendar,$D538,B539,"f",FALSE)</f>
        <v>43236</v>
      </c>
      <c r="E539" s="49">
        <f>_xll.qlInterestRateIndexValueDate(IndexON,D539)</f>
        <v>43236</v>
      </c>
      <c r="F539" s="52">
        <f>IFERROR(_xll.qlIndexFixing(IndexON,D539,TRUE,_xll.ohTrigger(RecalcTrigger,TriggerON)),NA())</f>
        <v>1.4874324984024412E-2</v>
      </c>
      <c r="H539" s="49">
        <f>_xll.qlCalendarAdvance(IborCalendar,$H538,B539,"f",FALSE)</f>
        <v>43235</v>
      </c>
      <c r="I539" s="49">
        <f>_xll.qlInterestRateIndexValueDate(Index1M,$H539)</f>
        <v>43237</v>
      </c>
      <c r="J539" s="52">
        <f>IFERROR(_xll.qlIndexFixing(Index1M,$H539,TRUE,_xll.ohTrigger(RecalcTrigger,Trigger1M)),NA())</f>
        <v>1.6495682557154945E-2</v>
      </c>
      <c r="K539" s="52">
        <f>IFERROR(_xll.qlIndexFixing(ONIndex1M,I539,TRUE,_xll.ohTrigger(RecalcTrigger,Trigger1M)),NA())</f>
        <v>1.6332781921484241E-2</v>
      </c>
      <c r="L539" s="52">
        <f>IFERROR(_xll.qlIndexFixing(Index3M,H539,TRUE,_xll.ohTrigger(RecalcTrigger,Trigger3M)),NA())</f>
        <v>1.7940696951651233E-2</v>
      </c>
      <c r="M539" s="52">
        <f>IFERROR(_xll.qlIndexFixing(ONIndex3M,I539,TRUE,_xll.ohTrigger(RecalcTrigger,Trigger3M)),NA())</f>
        <v>1.7622487549457944E-2</v>
      </c>
      <c r="N539" s="52">
        <f>IFERROR(_xll.qlIndexFixing(Index6M,$H539,TRUE,_xll.ohTrigger(RecalcTrigger,Trigger6M)),NA())</f>
        <v>1.9520904250204502E-2</v>
      </c>
      <c r="O539" s="52">
        <f>IFERROR(_xll.qlIndexFixing(ONIndex6M,I539,TRUE,_xll.ohTrigger(RecalcTrigger,Trigger6M)),NA())</f>
        <v>1.8680935737753757E-2</v>
      </c>
      <c r="P539" s="52">
        <f>IFERROR(_xll.qlIndexFixing(Index1Y,$H539,TRUE,_xll.ohTrigger(RecalcTrigger,Trigger1Y)),NA())</f>
        <v>2.1571920754017426E-2</v>
      </c>
      <c r="Q539" s="52">
        <f>IFERROR(_xll.qlIndexFixing(ONIndex1Y,I539,TRUE,_xll.ohTrigger(RecalcTrigger,Trigger1Y)),NA())</f>
        <v>2.0615062037032672E-2</v>
      </c>
    </row>
    <row r="540" spans="2:17" x14ac:dyDescent="0.2">
      <c r="B540" s="46" t="s">
        <v>51</v>
      </c>
      <c r="D540" s="49">
        <f>_xll.qlCalendarAdvance(LocalCalendar,$D539,B540,"f",FALSE)</f>
        <v>43243</v>
      </c>
      <c r="E540" s="49">
        <f>_xll.qlInterestRateIndexValueDate(IndexON,D540)</f>
        <v>43243</v>
      </c>
      <c r="F540" s="52">
        <f>IFERROR(_xll.qlIndexFixing(IndexON,D540,TRUE,_xll.ohTrigger(RecalcTrigger,TriggerON)),NA())</f>
        <v>1.4938326173572491E-2</v>
      </c>
      <c r="H540" s="49">
        <f>_xll.qlCalendarAdvance(IborCalendar,$H539,B540,"f",FALSE)</f>
        <v>43242</v>
      </c>
      <c r="I540" s="49">
        <f>_xll.qlInterestRateIndexValueDate(Index1M,$H540)</f>
        <v>43244</v>
      </c>
      <c r="J540" s="52">
        <f>IFERROR(_xll.qlIndexFixing(Index1M,$H540,TRUE,_xll.ohTrigger(RecalcTrigger,Trigger1M)),NA())</f>
        <v>1.6563095167566322E-2</v>
      </c>
      <c r="K540" s="52">
        <f>IFERROR(_xll.qlIndexFixing(ONIndex1M,I540,TRUE,_xll.ohTrigger(RecalcTrigger,Trigger1M)),NA())</f>
        <v>1.6401859049741674E-2</v>
      </c>
      <c r="L540" s="52">
        <f>IFERROR(_xll.qlIndexFixing(Index3M,H540,TRUE,_xll.ohTrigger(RecalcTrigger,Trigger3M)),NA())</f>
        <v>1.7985951242288682E-2</v>
      </c>
      <c r="M540" s="52">
        <f>IFERROR(_xll.qlIndexFixing(ONIndex3M,I540,TRUE,_xll.ohTrigger(RecalcTrigger,Trigger3M)),NA())</f>
        <v>1.7661796826411447E-2</v>
      </c>
      <c r="N540" s="52">
        <f>IFERROR(_xll.qlIndexFixing(Index6M,$H540,TRUE,_xll.ohTrigger(RecalcTrigger,Trigger6M)),NA())</f>
        <v>1.9579054311856407E-2</v>
      </c>
      <c r="O540" s="52">
        <f>IFERROR(_xll.qlIndexFixing(ONIndex6M,I540,TRUE,_xll.ohTrigger(RecalcTrigger,Trigger6M)),NA())</f>
        <v>1.8734807134697107E-2</v>
      </c>
      <c r="P540" s="52">
        <f>IFERROR(_xll.qlIndexFixing(Index1Y,$H540,TRUE,_xll.ohTrigger(RecalcTrigger,Trigger1Y)),NA())</f>
        <v>2.1626969846470983E-2</v>
      </c>
      <c r="Q540" s="52">
        <f>IFERROR(_xll.qlIndexFixing(ONIndex1Y,I540,TRUE,_xll.ohTrigger(RecalcTrigger,Trigger1Y)),NA())</f>
        <v>2.055958877360986E-2</v>
      </c>
    </row>
    <row r="541" spans="2:17" x14ac:dyDescent="0.2">
      <c r="B541" s="46" t="s">
        <v>51</v>
      </c>
      <c r="D541" s="49">
        <f>_xll.qlCalendarAdvance(LocalCalendar,$D540,B541,"f",FALSE)</f>
        <v>43250</v>
      </c>
      <c r="E541" s="49">
        <f>_xll.qlInterestRateIndexValueDate(IndexON,D541)</f>
        <v>43250</v>
      </c>
      <c r="F541" s="52">
        <f>IFERROR(_xll.qlIndexFixing(IndexON,D541,TRUE,_xll.ohTrigger(RecalcTrigger,TriggerON)),NA())</f>
        <v>1.5001466287110077E-2</v>
      </c>
      <c r="H541" s="49">
        <f>_xll.qlCalendarAdvance(IborCalendar,$H540,B541,"f",FALSE)</f>
        <v>43249</v>
      </c>
      <c r="I541" s="49">
        <f>_xll.qlInterestRateIndexValueDate(Index1M,$H541)</f>
        <v>43251</v>
      </c>
      <c r="J541" s="52">
        <f>IFERROR(_xll.qlIndexFixing(Index1M,$H541,TRUE,_xll.ohTrigger(RecalcTrigger,Trigger1M)),NA())</f>
        <v>1.66144781639159E-2</v>
      </c>
      <c r="K541" s="52">
        <f>IFERROR(_xll.qlIndexFixing(ONIndex1M,I541,TRUE,_xll.ohTrigger(RecalcTrigger,Trigger1M)),NA())</f>
        <v>1.6470141189683929E-2</v>
      </c>
      <c r="L541" s="52">
        <f>IFERROR(_xll.qlIndexFixing(Index3M,H541,TRUE,_xll.ohTrigger(RecalcTrigger,Trigger3M)),NA())</f>
        <v>1.8032093222333331E-2</v>
      </c>
      <c r="M541" s="52">
        <f>IFERROR(_xll.qlIndexFixing(ONIndex3M,I541,TRUE,_xll.ohTrigger(RecalcTrigger,Trigger3M)),NA())</f>
        <v>1.7701989250120675E-2</v>
      </c>
      <c r="N541" s="52">
        <f>IFERROR(_xll.qlIndexFixing(Index6M,$H541,TRUE,_xll.ohTrigger(RecalcTrigger,Trigger6M)),NA())</f>
        <v>1.9623077819490575E-2</v>
      </c>
      <c r="O541" s="52">
        <f>IFERROR(_xll.qlIndexFixing(ONIndex6M,I541,TRUE,_xll.ohTrigger(RecalcTrigger,Trigger6M)),NA())</f>
        <v>1.8788958552287127E-2</v>
      </c>
      <c r="P541" s="52">
        <f>IFERROR(_xll.qlIndexFixing(Index1Y,$H541,TRUE,_xll.ohTrigger(RecalcTrigger,Trigger1Y)),NA())</f>
        <v>2.1684475266994362E-2</v>
      </c>
      <c r="Q541" s="52">
        <f>IFERROR(_xll.qlIndexFixing(ONIndex1Y,I541,TRUE,_xll.ohTrigger(RecalcTrigger,Trigger1Y)),NA())</f>
        <v>2.050954529121185E-2</v>
      </c>
    </row>
    <row r="542" spans="2:17" x14ac:dyDescent="0.2">
      <c r="B542" s="46" t="s">
        <v>51</v>
      </c>
      <c r="D542" s="49">
        <f>_xll.qlCalendarAdvance(LocalCalendar,$D541,B542,"f",FALSE)</f>
        <v>43257</v>
      </c>
      <c r="E542" s="49">
        <f>_xll.qlInterestRateIndexValueDate(IndexON,D542)</f>
        <v>43257</v>
      </c>
      <c r="F542" s="52">
        <f>IFERROR(_xll.qlIndexFixing(IndexON,D542,TRUE,_xll.ohTrigger(RecalcTrigger,TriggerON)),NA())</f>
        <v>1.5063745323917743E-2</v>
      </c>
      <c r="H542" s="49">
        <f>_xll.qlCalendarAdvance(IborCalendar,$H541,B542,"f",FALSE)</f>
        <v>43256</v>
      </c>
      <c r="I542" s="49">
        <f>_xll.qlInterestRateIndexValueDate(Index1M,$H542)</f>
        <v>43258</v>
      </c>
      <c r="J542" s="52">
        <f>IFERROR(_xll.qlIndexFixing(Index1M,$H542,TRUE,_xll.ohTrigger(RecalcTrigger,Trigger1M)),NA())</f>
        <v>1.669553316348632E-2</v>
      </c>
      <c r="K542" s="52">
        <f>IFERROR(_xll.qlIndexFixing(ONIndex1M,I542,TRUE,_xll.ohTrigger(RecalcTrigger,Trigger1M)),NA())</f>
        <v>1.6537628340911326E-2</v>
      </c>
      <c r="L542" s="52">
        <f>IFERROR(_xll.qlIndexFixing(Index3M,H542,TRUE,_xll.ohTrigger(RecalcTrigger,Trigger3M)),NA())</f>
        <v>1.8079122923031488E-2</v>
      </c>
      <c r="M542" s="52">
        <f>IFERROR(_xll.qlIndexFixing(ONIndex3M,I542,TRUE,_xll.ohTrigger(RecalcTrigger,Trigger3M)),NA())</f>
        <v>1.7743064820905374E-2</v>
      </c>
      <c r="N542" s="52">
        <f>IFERROR(_xll.qlIndexFixing(Index6M,$H542,TRUE,_xll.ohTrigger(RecalcTrigger,Trigger6M)),NA())</f>
        <v>1.9681726491039997E-2</v>
      </c>
      <c r="O542" s="52">
        <f>IFERROR(_xll.qlIndexFixing(ONIndex6M,I542,TRUE,_xll.ohTrigger(RecalcTrigger,Trigger6M)),NA())</f>
        <v>1.8843389990763626E-2</v>
      </c>
      <c r="P542" s="52">
        <f>IFERROR(_xll.qlIndexFixing(Index1Y,$H542,TRUE,_xll.ohTrigger(RecalcTrigger,Trigger1Y)),NA())</f>
        <v>2.1744296722338109E-2</v>
      </c>
      <c r="Q542" s="52">
        <f>IFERROR(_xll.qlIndexFixing(ONIndex1Y,I542,TRUE,_xll.ohTrigger(RecalcTrigger,Trigger1Y)),NA())</f>
        <v>2.0464931587600432E-2</v>
      </c>
    </row>
    <row r="543" spans="2:17" x14ac:dyDescent="0.2">
      <c r="B543" s="46" t="s">
        <v>51</v>
      </c>
      <c r="D543" s="49">
        <f>_xll.qlCalendarAdvance(LocalCalendar,$D542,B543,"f",FALSE)</f>
        <v>43264</v>
      </c>
      <c r="E543" s="49">
        <f>_xll.qlInterestRateIndexValueDate(IndexON,D543)</f>
        <v>43264</v>
      </c>
      <c r="F543" s="52">
        <f>IFERROR(_xll.qlIndexFixing(IndexON,D543,TRUE,_xll.ohTrigger(RecalcTrigger,TriggerON)),NA())</f>
        <v>1.5125163283835619E-2</v>
      </c>
      <c r="H543" s="49">
        <f>_xll.qlCalendarAdvance(IborCalendar,$H542,B543,"f",FALSE)</f>
        <v>43263</v>
      </c>
      <c r="I543" s="49">
        <f>_xll.qlInterestRateIndexValueDate(Index1M,$H543)</f>
        <v>43265</v>
      </c>
      <c r="J543" s="52">
        <f>IFERROR(_xll.qlIndexFixing(Index1M,$H543,TRUE,_xll.ohTrigger(RecalcTrigger,Trigger1M)),NA())</f>
        <v>1.6760558520922397E-2</v>
      </c>
      <c r="K543" s="52">
        <f>IFERROR(_xll.qlIndexFixing(ONIndex1M,I543,TRUE,_xll.ohTrigger(RecalcTrigger,Trigger1M)),NA())</f>
        <v>1.6604320502864311E-2</v>
      </c>
      <c r="L543" s="52">
        <f>IFERROR(_xll.qlIndexFixing(Index3M,H543,TRUE,_xll.ohTrigger(RecalcTrigger,Trigger3M)),NA())</f>
        <v>1.8127040376232459E-2</v>
      </c>
      <c r="M543" s="52">
        <f>IFERROR(_xll.qlIndexFixing(ONIndex3M,I543,TRUE,_xll.ohTrigger(RecalcTrigger,Trigger3M)),NA())</f>
        <v>1.7785023539005351E-2</v>
      </c>
      <c r="N543" s="52">
        <f>IFERROR(_xll.qlIndexFixing(Index6M,$H543,TRUE,_xll.ohTrigger(RecalcTrigger,Trigger6M)),NA())</f>
        <v>1.9740659701578071E-2</v>
      </c>
      <c r="O543" s="52">
        <f>IFERROR(_xll.qlIndexFixing(ONIndex6M,I543,TRUE,_xll.ohTrigger(RecalcTrigger,Trigger6M)),NA())</f>
        <v>1.8898101450126603E-2</v>
      </c>
      <c r="P543" s="52">
        <f>IFERROR(_xll.qlIndexFixing(Index1Y,$H543,TRUE,_xll.ohTrigger(RecalcTrigger,Trigger1Y)),NA())</f>
        <v>2.1806293902481302E-2</v>
      </c>
      <c r="Q543" s="52">
        <f>IFERROR(_xll.qlIndexFixing(ONIndex1Y,I543,TRUE,_xll.ohTrigger(RecalcTrigger,Trigger1Y)),NA())</f>
        <v>2.0425747660857141E-2</v>
      </c>
    </row>
    <row r="544" spans="2:17" x14ac:dyDescent="0.2">
      <c r="B544" s="46" t="s">
        <v>51</v>
      </c>
      <c r="D544" s="49">
        <f>_xll.qlCalendarAdvance(LocalCalendar,$D543,B544,"f",FALSE)</f>
        <v>43271</v>
      </c>
      <c r="E544" s="49">
        <f>_xll.qlInterestRateIndexValueDate(IndexON,D544)</f>
        <v>43271</v>
      </c>
      <c r="F544" s="52">
        <f>IFERROR(_xll.qlIndexFixing(IndexON,D544,TRUE,_xll.ohTrigger(RecalcTrigger,TriggerON)),NA())</f>
        <v>1.5185720166224215E-2</v>
      </c>
      <c r="H544" s="49">
        <f>_xll.qlCalendarAdvance(IborCalendar,$H543,B544,"f",FALSE)</f>
        <v>43270</v>
      </c>
      <c r="I544" s="49">
        <f>_xll.qlInterestRateIndexValueDate(Index1M,$H544)</f>
        <v>43272</v>
      </c>
      <c r="J544" s="52">
        <f>IFERROR(_xll.qlIndexFixing(Index1M,$H544,TRUE,_xll.ohTrigger(RecalcTrigger,Trigger1M)),NA())</f>
        <v>1.6824788099575605E-2</v>
      </c>
      <c r="K544" s="52">
        <f>IFERROR(_xll.qlIndexFixing(ONIndex1M,I544,TRUE,_xll.ohTrigger(RecalcTrigger,Trigger1M)),NA())</f>
        <v>1.6670217675383014E-2</v>
      </c>
      <c r="L544" s="52">
        <f>IFERROR(_xll.qlIndexFixing(Index3M,H544,TRUE,_xll.ohTrigger(RecalcTrigger,Trigger3M)),NA())</f>
        <v>1.8175845614384203E-2</v>
      </c>
      <c r="M544" s="52">
        <f>IFERROR(_xll.qlIndexFixing(ONIndex3M,I544,TRUE,_xll.ohTrigger(RecalcTrigger,Trigger3M)),NA())</f>
        <v>1.7827865404740351E-2</v>
      </c>
      <c r="N544" s="52">
        <f>IFERROR(_xll.qlIndexFixing(Index6M,$H544,TRUE,_xll.ohTrigger(RecalcTrigger,Trigger6M)),NA())</f>
        <v>1.9799877476321785E-2</v>
      </c>
      <c r="O544" s="52">
        <f>IFERROR(_xll.qlIndexFixing(ONIndex6M,I544,TRUE,_xll.ohTrigger(RecalcTrigger,Trigger6M)),NA())</f>
        <v>1.8953092930695803E-2</v>
      </c>
      <c r="P544" s="52">
        <f>IFERROR(_xll.qlIndexFixing(Index1Y,$H544,TRUE,_xll.ohTrigger(RecalcTrigger,Trigger1Y)),NA())</f>
        <v>2.1870326477500479E-2</v>
      </c>
      <c r="Q544" s="52">
        <f>IFERROR(_xll.qlIndexFixing(ONIndex1Y,I544,TRUE,_xll.ohTrigger(RecalcTrigger,Trigger1Y)),NA())</f>
        <v>2.0391993509063511E-2</v>
      </c>
    </row>
    <row r="545" spans="2:17" x14ac:dyDescent="0.2">
      <c r="B545" s="46" t="s">
        <v>51</v>
      </c>
      <c r="D545" s="49">
        <f>_xll.qlCalendarAdvance(LocalCalendar,$D544,B545,"f",FALSE)</f>
        <v>43278</v>
      </c>
      <c r="E545" s="49">
        <f>_xll.qlInterestRateIndexValueDate(IndexON,D545)</f>
        <v>43278</v>
      </c>
      <c r="F545" s="52">
        <f>IFERROR(_xll.qlIndexFixing(IndexON,D545,TRUE,_xll.ohTrigger(RecalcTrigger,TriggerON)),NA())</f>
        <v>1.5245415970763787E-2</v>
      </c>
      <c r="H545" s="49">
        <f>_xll.qlCalendarAdvance(IborCalendar,$H544,B545,"f",FALSE)</f>
        <v>43277</v>
      </c>
      <c r="I545" s="49">
        <f>_xll.qlInterestRateIndexValueDate(Index1M,$H545)</f>
        <v>43279</v>
      </c>
      <c r="J545" s="52">
        <f>IFERROR(_xll.qlIndexFixing(Index1M,$H545,TRUE,_xll.ohTrigger(RecalcTrigger,Trigger1M)),NA())</f>
        <v>1.6888221885836829E-2</v>
      </c>
      <c r="K545" s="52">
        <f>IFERROR(_xll.qlIndexFixing(ONIndex1M,I545,TRUE,_xll.ohTrigger(RecalcTrigger,Trigger1M)),NA())</f>
        <v>1.6735319857827946E-2</v>
      </c>
      <c r="L545" s="52">
        <f>IFERROR(_xll.qlIndexFixing(Index3M,H545,TRUE,_xll.ohTrigger(RecalcTrigger,Trigger3M)),NA())</f>
        <v>1.8225538670537667E-2</v>
      </c>
      <c r="M545" s="52">
        <f>IFERROR(_xll.qlIndexFixing(ONIndex3M,I545,TRUE,_xll.ohTrigger(RecalcTrigger,Trigger3M)),NA())</f>
        <v>1.7871590418430117E-2</v>
      </c>
      <c r="N545" s="52">
        <f>IFERROR(_xll.qlIndexFixing(Index6M,$H545,TRUE,_xll.ohTrigger(RecalcTrigger,Trigger6M)),NA())</f>
        <v>1.9859374517625542E-2</v>
      </c>
      <c r="O545" s="52">
        <f>IFERROR(_xll.qlIndexFixing(ONIndex6M,I545,TRUE,_xll.ohTrigger(RecalcTrigger,Trigger6M)),NA())</f>
        <v>1.9008364432471225E-2</v>
      </c>
      <c r="P545" s="52">
        <f>IFERROR(_xll.qlIndexFixing(Index1Y,$H545,TRUE,_xll.ohTrigger(RecalcTrigger,Trigger1Y)),NA())</f>
        <v>2.193625409463653E-2</v>
      </c>
      <c r="Q545" s="52">
        <f>IFERROR(_xll.qlIndexFixing(ONIndex1Y,I545,TRUE,_xll.ohTrigger(RecalcTrigger,Trigger1Y)),NA())</f>
        <v>2.0363669130700757E-2</v>
      </c>
    </row>
    <row r="546" spans="2:17" x14ac:dyDescent="0.2">
      <c r="B546" s="46" t="s">
        <v>51</v>
      </c>
      <c r="D546" s="49">
        <f>_xll.qlCalendarAdvance(LocalCalendar,$D545,B546,"f",FALSE)</f>
        <v>43286</v>
      </c>
      <c r="E546" s="49">
        <f>_xll.qlInterestRateIndexValueDate(IndexON,D546)</f>
        <v>43286</v>
      </c>
      <c r="F546" s="52">
        <f>IFERROR(_xll.qlIndexFixing(IndexON,D546,TRUE,_xll.ohTrigger(RecalcTrigger,TriggerON)),NA())</f>
        <v>1.5312585365689912E-2</v>
      </c>
      <c r="H546" s="49">
        <f>_xll.qlCalendarAdvance(IborCalendar,$H545,B546,"f",FALSE)</f>
        <v>43284</v>
      </c>
      <c r="I546" s="49">
        <f>_xll.qlInterestRateIndexValueDate(Index1M,$H546)</f>
        <v>43286</v>
      </c>
      <c r="J546" s="52">
        <f>IFERROR(_xll.qlIndexFixing(Index1M,$H546,TRUE,_xll.ohTrigger(RecalcTrigger,Trigger1M)),NA())</f>
        <v>1.6950859866254331E-2</v>
      </c>
      <c r="K546" s="52">
        <f>IFERROR(_xll.qlIndexFixing(ONIndex1M,I546,TRUE,_xll.ohTrigger(RecalcTrigger,Trigger1M)),NA())</f>
        <v>1.679962704971949E-2</v>
      </c>
      <c r="L546" s="52">
        <f>IFERROR(_xll.qlIndexFixing(Index3M,H546,TRUE,_xll.ohTrigger(RecalcTrigger,Trigger3M)),NA())</f>
        <v>1.827611957834507E-2</v>
      </c>
      <c r="M546" s="52">
        <f>IFERROR(_xll.qlIndexFixing(ONIndex3M,I546,TRUE,_xll.ohTrigger(RecalcTrigger,Trigger3M)),NA())</f>
        <v>1.791619858047433E-2</v>
      </c>
      <c r="N546" s="52">
        <f>IFERROR(_xll.qlIndexFixing(Index6M,$H546,TRUE,_xll.ohTrigger(RecalcTrigger,Trigger6M)),NA())</f>
        <v>1.9933856484792199E-2</v>
      </c>
      <c r="O546" s="52">
        <f>IFERROR(_xll.qlIndexFixing(ONIndex6M,I546,TRUE,_xll.ohTrigger(RecalcTrigger,Trigger6M)),NA())</f>
        <v>1.9063915955612742E-2</v>
      </c>
      <c r="P546" s="52">
        <f>IFERROR(_xll.qlIndexFixing(Index1Y,$H546,TRUE,_xll.ohTrigger(RecalcTrigger,Trigger1Y)),NA())</f>
        <v>2.2003936375552334E-2</v>
      </c>
      <c r="Q546" s="52">
        <f>IFERROR(_xll.qlIndexFixing(ONIndex1Y,I546,TRUE,_xll.ohTrigger(RecalcTrigger,Trigger1Y)),NA())</f>
        <v>2.0340774524569838E-2</v>
      </c>
    </row>
    <row r="547" spans="2:17" x14ac:dyDescent="0.2">
      <c r="B547" s="46" t="s">
        <v>51</v>
      </c>
      <c r="D547" s="49">
        <f>_xll.qlCalendarAdvance(LocalCalendar,$D546,B547,"f",FALSE)</f>
        <v>43293</v>
      </c>
      <c r="E547" s="49">
        <f>_xll.qlInterestRateIndexValueDate(IndexON,D547)</f>
        <v>43293</v>
      </c>
      <c r="F547" s="52">
        <f>IFERROR(_xll.qlIndexFixing(IndexON,D547,TRUE,_xll.ohTrigger(RecalcTrigger,TriggerON)),NA())</f>
        <v>1.5370436001811427E-2</v>
      </c>
      <c r="H547" s="49">
        <f>_xll.qlCalendarAdvance(IborCalendar,$H546,B547,"f",FALSE)</f>
        <v>43291</v>
      </c>
      <c r="I547" s="49">
        <f>_xll.qlInterestRateIndexValueDate(Index1M,$H547)</f>
        <v>43293</v>
      </c>
      <c r="J547" s="52">
        <f>IFERROR(_xll.qlIndexFixing(Index1M,$H547,TRUE,_xll.ohTrigger(RecalcTrigger,Trigger1M)),NA())</f>
        <v>1.7012702027553728E-2</v>
      </c>
      <c r="K547" s="52">
        <f>IFERROR(_xll.qlIndexFixing(ONIndex1M,I547,TRUE,_xll.ohTrigger(RecalcTrigger,Trigger1M)),NA())</f>
        <v>1.6863139250737902E-2</v>
      </c>
      <c r="L547" s="52">
        <f>IFERROR(_xll.qlIndexFixing(Index3M,H547,TRUE,_xll.ohTrigger(RecalcTrigger,Trigger3M)),NA())</f>
        <v>1.8327588372059878E-2</v>
      </c>
      <c r="M547" s="52">
        <f>IFERROR(_xll.qlIndexFixing(ONIndex3M,I547,TRUE,_xll.ohTrigger(RecalcTrigger,Trigger3M)),NA())</f>
        <v>1.7961689891112798E-2</v>
      </c>
      <c r="N547" s="52">
        <f>IFERROR(_xll.qlIndexFixing(Index6M,$H547,TRUE,_xll.ohTrigger(RecalcTrigger,Trigger6M)),NA())</f>
        <v>1.9993862971700204E-2</v>
      </c>
      <c r="O547" s="52">
        <f>IFERROR(_xll.qlIndexFixing(ONIndex6M,I547,TRUE,_xll.ohTrigger(RecalcTrigger,Trigger6M)),NA())</f>
        <v>1.911974750020029E-2</v>
      </c>
      <c r="P547" s="52">
        <f>IFERROR(_xll.qlIndexFixing(Index1Y,$H547,TRUE,_xll.ohTrigger(RecalcTrigger,Trigger1Y)),NA())</f>
        <v>2.2073232913791457E-2</v>
      </c>
      <c r="Q547" s="52">
        <f>IFERROR(_xll.qlIndexFixing(ONIndex1Y,I547,TRUE,_xll.ohTrigger(RecalcTrigger,Trigger1Y)),NA())</f>
        <v>2.032330968955165E-2</v>
      </c>
    </row>
    <row r="548" spans="2:17" x14ac:dyDescent="0.2">
      <c r="B548" s="46" t="s">
        <v>51</v>
      </c>
      <c r="D548" s="49">
        <f>_xll.qlCalendarAdvance(LocalCalendar,$D547,B548,"f",FALSE)</f>
        <v>43300</v>
      </c>
      <c r="E548" s="49">
        <f>_xll.qlInterestRateIndexValueDate(IndexON,D548)</f>
        <v>43300</v>
      </c>
      <c r="F548" s="52">
        <f>IFERROR(_xll.qlIndexFixing(IndexON,D548,TRUE,_xll.ohTrigger(RecalcTrigger,TriggerON)),NA())</f>
        <v>1.5427425558804941E-2</v>
      </c>
      <c r="H548" s="49">
        <f>_xll.qlCalendarAdvance(IborCalendar,$H547,B548,"f",FALSE)</f>
        <v>43298</v>
      </c>
      <c r="I548" s="49">
        <f>_xll.qlInterestRateIndexValueDate(Index1M,$H548)</f>
        <v>43300</v>
      </c>
      <c r="J548" s="52">
        <f>IFERROR(_xll.qlIndexFixing(Index1M,$H548,TRUE,_xll.ohTrigger(RecalcTrigger,Trigger1M)),NA())</f>
        <v>1.7073748356628005E-2</v>
      </c>
      <c r="K548" s="52">
        <f>IFERROR(_xll.qlIndexFixing(ONIndex1M,I548,TRUE,_xll.ohTrigger(RecalcTrigger,Trigger1M)),NA())</f>
        <v>1.6925856460483502E-2</v>
      </c>
      <c r="L548" s="52">
        <f>IFERROR(_xll.qlIndexFixing(Index3M,H548,TRUE,_xll.ohTrigger(RecalcTrigger,Trigger3M)),NA())</f>
        <v>1.8379945086538556E-2</v>
      </c>
      <c r="M548" s="52">
        <f>IFERROR(_xll.qlIndexFixing(ONIndex3M,I548,TRUE,_xll.ohTrigger(RecalcTrigger,Trigger3M)),NA())</f>
        <v>1.8008064350665265E-2</v>
      </c>
      <c r="N548" s="52">
        <f>IFERROR(_xll.qlIndexFixing(Index6M,$H548,TRUE,_xll.ohTrigger(RecalcTrigger,Trigger6M)),NA())</f>
        <v>2.0058977403594212E-2</v>
      </c>
      <c r="O548" s="52">
        <f>IFERROR(_xll.qlIndexFixing(ONIndex6M,I548,TRUE,_xll.ohTrigger(RecalcTrigger,Trigger6M)),NA())</f>
        <v>1.9175859066473677E-2</v>
      </c>
      <c r="P548" s="52">
        <f>IFERROR(_xll.qlIndexFixing(Index1Y,$H548,TRUE,_xll.ohTrigger(RecalcTrigger,Trigger1Y)),NA())</f>
        <v>2.2144003272426934E-2</v>
      </c>
      <c r="Q548" s="52">
        <f>IFERROR(_xll.qlIndexFixing(ONIndex1Y,I548,TRUE,_xll.ohTrigger(RecalcTrigger,Trigger1Y)),NA())</f>
        <v>2.0311274624926767E-2</v>
      </c>
    </row>
    <row r="549" spans="2:17" x14ac:dyDescent="0.2">
      <c r="B549" s="46" t="s">
        <v>51</v>
      </c>
      <c r="D549" s="49">
        <f>_xll.qlCalendarAdvance(LocalCalendar,$D548,B549,"f",FALSE)</f>
        <v>43307</v>
      </c>
      <c r="E549" s="49">
        <f>_xll.qlInterestRateIndexValueDate(IndexON,D549)</f>
        <v>43307</v>
      </c>
      <c r="F549" s="52">
        <f>IFERROR(_xll.qlIndexFixing(IndexON,D549,TRUE,_xll.ohTrigger(RecalcTrigger,TriggerON)),NA())</f>
        <v>1.5483554036110903E-2</v>
      </c>
      <c r="H549" s="49">
        <f>_xll.qlCalendarAdvance(IborCalendar,$H548,B549,"f",FALSE)</f>
        <v>43305</v>
      </c>
      <c r="I549" s="49">
        <f>_xll.qlInterestRateIndexValueDate(Index1M,$H549)</f>
        <v>43307</v>
      </c>
      <c r="J549" s="52">
        <f>IFERROR(_xll.qlIndexFixing(Index1M,$H549,TRUE,_xll.ohTrigger(RecalcTrigger,Trigger1M)),NA())</f>
        <v>1.7138635728925843E-2</v>
      </c>
      <c r="K549" s="52">
        <f>IFERROR(_xll.qlIndexFixing(ONIndex1M,I549,TRUE,_xll.ohTrigger(RecalcTrigger,Trigger1M)),NA())</f>
        <v>1.6987778678476673E-2</v>
      </c>
      <c r="L549" s="52">
        <f>IFERROR(_xll.qlIndexFixing(Index3M,H549,TRUE,_xll.ohTrigger(RecalcTrigger,Trigger3M)),NA())</f>
        <v>1.8433189757237962E-2</v>
      </c>
      <c r="M549" s="52">
        <f>IFERROR(_xll.qlIndexFixing(ONIndex3M,I549,TRUE,_xll.ohTrigger(RecalcTrigger,Trigger3M)),NA())</f>
        <v>1.8055321959531412E-2</v>
      </c>
      <c r="N549" s="52">
        <f>IFERROR(_xll.qlIndexFixing(Index6M,$H549,TRUE,_xll.ohTrigger(RecalcTrigger,Trigger6M)),NA())</f>
        <v>2.0114375460764736E-2</v>
      </c>
      <c r="O549" s="52">
        <f>IFERROR(_xll.qlIndexFixing(ONIndex6M,I549,TRUE,_xll.ohTrigger(RecalcTrigger,Trigger6M)),NA())</f>
        <v>1.9232250654432903E-2</v>
      </c>
      <c r="P549" s="52">
        <f>IFERROR(_xll.qlIndexFixing(Index1Y,$H549,TRUE,_xll.ohTrigger(RecalcTrigger,Trigger1Y)),NA())</f>
        <v>2.221610698191023E-2</v>
      </c>
      <c r="Q549" s="52">
        <f>IFERROR(_xll.qlIndexFixing(ONIndex1Y,I549,TRUE,_xll.ohTrigger(RecalcTrigger,Trigger1Y)),NA())</f>
        <v>2.0304669330135638E-2</v>
      </c>
    </row>
    <row r="550" spans="2:17" x14ac:dyDescent="0.2">
      <c r="B550" s="46" t="s">
        <v>51</v>
      </c>
      <c r="D550" s="49">
        <f>_xll.qlCalendarAdvance(LocalCalendar,$D549,B550,"f",FALSE)</f>
        <v>43314</v>
      </c>
      <c r="E550" s="49">
        <f>_xll.qlInterestRateIndexValueDate(IndexON,D550)</f>
        <v>43314</v>
      </c>
      <c r="F550" s="52">
        <f>IFERROR(_xll.qlIndexFixing(IndexON,D550,TRUE,_xll.ohTrigger(RecalcTrigger,TriggerON)),NA())</f>
        <v>1.5538821433489503E-2</v>
      </c>
      <c r="H550" s="49">
        <f>_xll.qlCalendarAdvance(IborCalendar,$H549,B550,"f",FALSE)</f>
        <v>43312</v>
      </c>
      <c r="I550" s="49">
        <f>_xll.qlInterestRateIndexValueDate(Index1M,$H550)</f>
        <v>43314</v>
      </c>
      <c r="J550" s="52">
        <f>IFERROR(_xll.qlIndexFixing(Index1M,$H550,TRUE,_xll.ohTrigger(RecalcTrigger,Trigger1M)),NA())</f>
        <v>1.7198036337696981E-2</v>
      </c>
      <c r="K550" s="52">
        <f>IFERROR(_xll.qlIndexFixing(ONIndex1M,I550,TRUE,_xll.ohTrigger(RecalcTrigger,Trigger1M)),NA())</f>
        <v>1.7048905904317735E-2</v>
      </c>
      <c r="L550" s="52">
        <f>IFERROR(_xll.qlIndexFixing(Index3M,H550,TRUE,_xll.ohTrigger(RecalcTrigger,Trigger3M)),NA())</f>
        <v>1.8487322420216206E-2</v>
      </c>
      <c r="M550" s="52">
        <f>IFERROR(_xll.qlIndexFixing(ONIndex3M,I550,TRUE,_xll.ohTrigger(RecalcTrigger,Trigger3M)),NA())</f>
        <v>1.8103462718110919E-2</v>
      </c>
      <c r="N550" s="52">
        <f>IFERROR(_xll.qlIndexFixing(Index6M,$H550,TRUE,_xll.ohTrigger(RecalcTrigger,Trigger6M)),NA())</f>
        <v>2.0174818627497516E-2</v>
      </c>
      <c r="O550" s="52">
        <f>IFERROR(_xll.qlIndexFixing(ONIndex6M,I550,TRUE,_xll.ohTrigger(RecalcTrigger,Trigger6M)),NA())</f>
        <v>1.928892226423784E-2</v>
      </c>
      <c r="P550" s="52">
        <f>IFERROR(_xll.qlIndexFixing(Index1Y,$H550,TRUE,_xll.ohTrigger(RecalcTrigger,Trigger1Y)),NA())</f>
        <v>2.2289403538114209E-2</v>
      </c>
      <c r="Q550" s="52">
        <f>IFERROR(_xll.qlIndexFixing(ONIndex1Y,I550,TRUE,_xll.ohTrigger(RecalcTrigger,Trigger1Y)),NA())</f>
        <v>2.0303493804778583E-2</v>
      </c>
    </row>
    <row r="551" spans="2:17" x14ac:dyDescent="0.2">
      <c r="B551" s="46" t="s">
        <v>51</v>
      </c>
      <c r="D551" s="49">
        <f>_xll.qlCalendarAdvance(LocalCalendar,$D550,B551,"f",FALSE)</f>
        <v>43321</v>
      </c>
      <c r="E551" s="49">
        <f>_xll.qlInterestRateIndexValueDate(IndexON,D551)</f>
        <v>43321</v>
      </c>
      <c r="F551" s="52">
        <f>IFERROR(_xll.qlIndexFixing(IndexON,D551,TRUE,_xll.ohTrigger(RecalcTrigger,TriggerON)),NA())</f>
        <v>1.5593227750381189E-2</v>
      </c>
      <c r="H551" s="49">
        <f>_xll.qlCalendarAdvance(IborCalendar,$H550,B551,"f",FALSE)</f>
        <v>43319</v>
      </c>
      <c r="I551" s="49">
        <f>_xll.qlInterestRateIndexValueDate(Index1M,$H551)</f>
        <v>43321</v>
      </c>
      <c r="J551" s="52">
        <f>IFERROR(_xll.qlIndexFixing(Index1M,$H551,TRUE,_xll.ohTrigger(RecalcTrigger,Trigger1M)),NA())</f>
        <v>1.725211222194295E-2</v>
      </c>
      <c r="K551" s="52">
        <f>IFERROR(_xll.qlIndexFixing(ONIndex1M,I551,TRUE,_xll.ohTrigger(RecalcTrigger,Trigger1M)),NA())</f>
        <v>1.7109238137607008E-2</v>
      </c>
      <c r="L551" s="52">
        <f>IFERROR(_xll.qlIndexFixing(Index3M,H551,TRUE,_xll.ohTrigger(RecalcTrigger,Trigger3M)),NA())</f>
        <v>1.8542343112133527E-2</v>
      </c>
      <c r="M551" s="52">
        <f>IFERROR(_xll.qlIndexFixing(ONIndex3M,I551,TRUE,_xll.ohTrigger(RecalcTrigger,Trigger3M)),NA())</f>
        <v>1.8152486626643594E-2</v>
      </c>
      <c r="N551" s="52">
        <f>IFERROR(_xll.qlIndexFixing(Index6M,$H551,TRUE,_xll.ohTrigger(RecalcTrigger,Trigger6M)),NA())</f>
        <v>2.0235344512325466E-2</v>
      </c>
      <c r="O551" s="52">
        <f>IFERROR(_xll.qlIndexFixing(ONIndex6M,I551,TRUE,_xll.ohTrigger(RecalcTrigger,Trigger6M)),NA())</f>
        <v>1.9345873896208232E-2</v>
      </c>
      <c r="P551" s="52">
        <f>IFERROR(_xll.qlIndexFixing(Index1Y,$H551,TRUE,_xll.ohTrigger(RecalcTrigger,Trigger1Y)),NA())</f>
        <v>2.2363752400569967E-2</v>
      </c>
      <c r="Q551" s="52">
        <f>IFERROR(_xll.qlIndexFixing(ONIndex1Y,I551,TRUE,_xll.ohTrigger(RecalcTrigger,Trigger1Y)),NA())</f>
        <v>2.0307748049015473E-2</v>
      </c>
    </row>
    <row r="552" spans="2:17" x14ac:dyDescent="0.2">
      <c r="B552" s="46" t="s">
        <v>51</v>
      </c>
      <c r="D552" s="49">
        <f>_xll.qlCalendarAdvance(LocalCalendar,$D551,B552,"f",FALSE)</f>
        <v>43328</v>
      </c>
      <c r="E552" s="49">
        <f>_xll.qlInterestRateIndexValueDate(IndexON,D552)</f>
        <v>43328</v>
      </c>
      <c r="F552" s="52">
        <f>IFERROR(_xll.qlIndexFixing(IndexON,D552,TRUE,_xll.ohTrigger(RecalcTrigger,TriggerON)),NA())</f>
        <v>1.5646772986466218E-2</v>
      </c>
      <c r="H552" s="49">
        <f>_xll.qlCalendarAdvance(IborCalendar,$H551,B552,"f",FALSE)</f>
        <v>43326</v>
      </c>
      <c r="I552" s="49">
        <f>_xll.qlInterestRateIndexValueDate(Index1M,$H552)</f>
        <v>43328</v>
      </c>
      <c r="J552" s="52">
        <f>IFERROR(_xll.qlIndexFixing(Index1M,$H552,TRUE,_xll.ohTrigger(RecalcTrigger,Trigger1M)),NA())</f>
        <v>1.7309975094406405E-2</v>
      </c>
      <c r="K552" s="52">
        <f>IFERROR(_xll.qlIndexFixing(ONIndex1M,I552,TRUE,_xll.ohTrigger(RecalcTrigger,Trigger1M)),NA())</f>
        <v>1.7168775377944812E-2</v>
      </c>
      <c r="L552" s="52">
        <f>IFERROR(_xll.qlIndexFixing(Index3M,H552,TRUE,_xll.ohTrigger(RecalcTrigger,Trigger3M)),NA())</f>
        <v>1.8598251870252297E-2</v>
      </c>
      <c r="M552" s="52">
        <f>IFERROR(_xll.qlIndexFixing(ONIndex3M,I552,TRUE,_xll.ohTrigger(RecalcTrigger,Trigger3M)),NA())</f>
        <v>1.8202393685529117E-2</v>
      </c>
      <c r="N552" s="52">
        <f>IFERROR(_xll.qlIndexFixing(Index6M,$H552,TRUE,_xll.ohTrigger(RecalcTrigger,Trigger6M)),NA())</f>
        <v>2.0300845730610938E-2</v>
      </c>
      <c r="O552" s="52">
        <f>IFERROR(_xll.qlIndexFixing(ONIndex6M,I552,TRUE,_xll.ohTrigger(RecalcTrigger,Trigger6M)),NA())</f>
        <v>1.9403105550184208E-2</v>
      </c>
      <c r="P552" s="52">
        <f>IFERROR(_xll.qlIndexFixing(Index1Y,$H552,TRUE,_xll.ohTrigger(RecalcTrigger,Trigger1Y)),NA())</f>
        <v>2.2439012990902483E-2</v>
      </c>
      <c r="Q552" s="52">
        <f>IFERROR(_xll.qlIndexFixing(ONIndex1Y,I552,TRUE,_xll.ohTrigger(RecalcTrigger,Trigger1Y)),NA())</f>
        <v>2.0317432062846308E-2</v>
      </c>
    </row>
    <row r="553" spans="2:17" x14ac:dyDescent="0.2">
      <c r="B553" s="46" t="s">
        <v>51</v>
      </c>
      <c r="D553" s="49">
        <f>_xll.qlCalendarAdvance(LocalCalendar,$D552,B553,"f",FALSE)</f>
        <v>43335</v>
      </c>
      <c r="E553" s="49">
        <f>_xll.qlInterestRateIndexValueDate(IndexON,D553)</f>
        <v>43335</v>
      </c>
      <c r="F553" s="52">
        <f>IFERROR(_xll.qlIndexFixing(IndexON,D553,TRUE,_xll.ohTrigger(RecalcTrigger,TriggerON)),NA())</f>
        <v>1.5699457141344908E-2</v>
      </c>
      <c r="H553" s="49">
        <f>_xll.qlCalendarAdvance(IborCalendar,$H552,B553,"f",FALSE)</f>
        <v>43333</v>
      </c>
      <c r="I553" s="49">
        <f>_xll.qlInterestRateIndexValueDate(Index1M,$H553)</f>
        <v>43335</v>
      </c>
      <c r="J553" s="52">
        <f>IFERROR(_xll.qlIndexFixing(Index1M,$H553,TRUE,_xll.ohTrigger(RecalcTrigger,Trigger1M)),NA())</f>
        <v>1.7367042071630145E-2</v>
      </c>
      <c r="K553" s="52">
        <f>IFERROR(_xll.qlIndexFixing(ONIndex1M,I553,TRUE,_xll.ohTrigger(RecalcTrigger,Trigger1M)),NA())</f>
        <v>1.7227517624931465E-2</v>
      </c>
      <c r="L553" s="52">
        <f>IFERROR(_xll.qlIndexFixing(Index3M,H553,TRUE,_xll.ohTrigger(RecalcTrigger,Trigger3M)),NA())</f>
        <v>1.8655048732437007E-2</v>
      </c>
      <c r="M553" s="52">
        <f>IFERROR(_xll.qlIndexFixing(ONIndex3M,I553,TRUE,_xll.ohTrigger(RecalcTrigger,Trigger3M)),NA())</f>
        <v>1.8253183895167169E-2</v>
      </c>
      <c r="N553" s="52">
        <f>IFERROR(_xll.qlIndexFixing(Index6M,$H553,TRUE,_xll.ohTrigger(RecalcTrigger,Trigger6M)),NA())</f>
        <v>2.0356518722892535E-2</v>
      </c>
      <c r="O553" s="52">
        <f>IFERROR(_xll.qlIndexFixing(ONIndex6M,I553,TRUE,_xll.ohTrigger(RecalcTrigger,Trigger6M)),NA())</f>
        <v>1.946061722648551E-2</v>
      </c>
      <c r="P553" s="52">
        <f>IFERROR(_xll.qlIndexFixing(Index1Y,$H553,TRUE,_xll.ohTrigger(RecalcTrigger,Trigger1Y)),NA())</f>
        <v>2.2515044691460536E-2</v>
      </c>
      <c r="Q553" s="52">
        <f>IFERROR(_xll.qlIndexFixing(ONIndex1Y,I553,TRUE,_xll.ohTrigger(RecalcTrigger,Trigger1Y)),NA())</f>
        <v>2.0332545846750705E-2</v>
      </c>
    </row>
    <row r="554" spans="2:17" x14ac:dyDescent="0.2">
      <c r="B554" s="46" t="s">
        <v>51</v>
      </c>
      <c r="D554" s="49">
        <f>_xll.qlCalendarAdvance(LocalCalendar,$D553,B554,"f",FALSE)</f>
        <v>43342</v>
      </c>
      <c r="E554" s="49">
        <f>_xll.qlInterestRateIndexValueDate(IndexON,D554)</f>
        <v>43342</v>
      </c>
      <c r="F554" s="52">
        <f>IFERROR(_xll.qlIndexFixing(IndexON,D554,TRUE,_xll.ohTrigger(RecalcTrigger,TriggerON)),NA())</f>
        <v>1.5751280214697516E-2</v>
      </c>
      <c r="H554" s="49">
        <f>_xll.qlCalendarAdvance(IborCalendar,$H553,B554,"f",FALSE)</f>
        <v>43340</v>
      </c>
      <c r="I554" s="49">
        <f>_xll.qlInterestRateIndexValueDate(Index1M,$H554)</f>
        <v>43342</v>
      </c>
      <c r="J554" s="52">
        <f>IFERROR(_xll.qlIndexFixing(Index1M,$H554,TRUE,_xll.ohTrigger(RecalcTrigger,Trigger1M)),NA())</f>
        <v>1.741018350785313E-2</v>
      </c>
      <c r="K554" s="52">
        <f>IFERROR(_xll.qlIndexFixing(ONIndex1M,I554,TRUE,_xll.ohTrigger(RecalcTrigger,Trigger1M)),NA())</f>
        <v>1.7285464878247225E-2</v>
      </c>
      <c r="L554" s="52">
        <f>IFERROR(_xll.qlIndexFixing(Index3M,H554,TRUE,_xll.ohTrigger(RecalcTrigger,Trigger3M)),NA())</f>
        <v>1.8712733737152539E-2</v>
      </c>
      <c r="M554" s="52">
        <f>IFERROR(_xll.qlIndexFixing(ONIndex3M,I554,TRUE,_xll.ohTrigger(RecalcTrigger,Trigger3M)),NA())</f>
        <v>1.8304857255877494E-2</v>
      </c>
      <c r="N554" s="52">
        <f>IFERROR(_xll.qlIndexFixing(Index6M,$H554,TRUE,_xll.ohTrigger(RecalcTrigger,Trigger6M)),NA())</f>
        <v>2.0397478037832675E-2</v>
      </c>
      <c r="O554" s="52">
        <f>IFERROR(_xll.qlIndexFixing(ONIndex6M,I554,TRUE,_xll.ohTrigger(RecalcTrigger,Trigger6M)),NA())</f>
        <v>1.9518408925192077E-2</v>
      </c>
      <c r="P554" s="52">
        <f>IFERROR(_xll.qlIndexFixing(Index1Y,$H554,TRUE,_xll.ohTrigger(RecalcTrigger,Trigger1Y)),NA())</f>
        <v>2.2591706844143286E-2</v>
      </c>
      <c r="Q554" s="52">
        <f>IFERROR(_xll.qlIndexFixing(ONIndex1Y,I554,TRUE,_xll.ohTrigger(RecalcTrigger,Trigger1Y)),NA())</f>
        <v>2.0353089401448088E-2</v>
      </c>
    </row>
    <row r="555" spans="2:17" x14ac:dyDescent="0.2">
      <c r="B555" s="46" t="s">
        <v>51</v>
      </c>
      <c r="D555" s="49">
        <f>_xll.qlCalendarAdvance(LocalCalendar,$D554,B555,"f",FALSE)</f>
        <v>43349</v>
      </c>
      <c r="E555" s="49">
        <f>_xll.qlInterestRateIndexValueDate(IndexON,D555)</f>
        <v>43349</v>
      </c>
      <c r="F555" s="52">
        <f>IFERROR(_xll.qlIndexFixing(IndexON,D555,TRUE,_xll.ohTrigger(RecalcTrigger,TriggerON)),NA())</f>
        <v>1.580224220596449E-2</v>
      </c>
      <c r="H555" s="49">
        <f>_xll.qlCalendarAdvance(IborCalendar,$H554,B555,"f",FALSE)</f>
        <v>43347</v>
      </c>
      <c r="I555" s="49">
        <f>_xll.qlInterestRateIndexValueDate(Index1M,$H555)</f>
        <v>43349</v>
      </c>
      <c r="J555" s="52">
        <f>IFERROR(_xll.qlIndexFixing(Index1M,$H555,TRUE,_xll.ohTrigger(RecalcTrigger,Trigger1M)),NA())</f>
        <v>1.7483100631481691E-2</v>
      </c>
      <c r="K555" s="52">
        <f>IFERROR(_xll.qlIndexFixing(ONIndex1M,I555,TRUE,_xll.ohTrigger(RecalcTrigger,Trigger1M)),NA())</f>
        <v>1.7342617137412475E-2</v>
      </c>
      <c r="L555" s="52">
        <f>IFERROR(_xll.qlIndexFixing(Index3M,H555,TRUE,_xll.ohTrigger(RecalcTrigger,Trigger3M)),NA())</f>
        <v>1.8766467212361693E-2</v>
      </c>
      <c r="M555" s="52">
        <f>IFERROR(_xll.qlIndexFixing(ONIndex3M,I555,TRUE,_xll.ohTrigger(RecalcTrigger,Trigger3M)),NA())</f>
        <v>1.8357413768059772E-2</v>
      </c>
      <c r="N555" s="52">
        <f>IFERROR(_xll.qlIndexFixing(Index6M,$H555,TRUE,_xll.ohTrigger(RecalcTrigger,Trigger6M)),NA())</f>
        <v>2.0453182409005979E-2</v>
      </c>
      <c r="O555" s="52">
        <f>IFERROR(_xll.qlIndexFixing(ONIndex6M,I555,TRUE,_xll.ohTrigger(RecalcTrigger,Trigger6M)),NA())</f>
        <v>1.9576480646463779E-2</v>
      </c>
      <c r="P555" s="52">
        <f>IFERROR(_xll.qlIndexFixing(Index1Y,$H555,TRUE,_xll.ohTrigger(RecalcTrigger,Trigger1Y)),NA())</f>
        <v>2.2668858749421775E-2</v>
      </c>
      <c r="Q555" s="52">
        <f>IFERROR(_xll.qlIndexFixing(ONIndex1Y,I555,TRUE,_xll.ohTrigger(RecalcTrigger,Trigger1Y)),NA())</f>
        <v>2.037906272789769E-2</v>
      </c>
    </row>
    <row r="556" spans="2:17" x14ac:dyDescent="0.2">
      <c r="B556" s="46" t="s">
        <v>51</v>
      </c>
      <c r="D556" s="49">
        <f>_xll.qlCalendarAdvance(LocalCalendar,$D555,B556,"f",FALSE)</f>
        <v>43356</v>
      </c>
      <c r="E556" s="49">
        <f>_xll.qlInterestRateIndexValueDate(IndexON,D556)</f>
        <v>43356</v>
      </c>
      <c r="F556" s="52">
        <f>IFERROR(_xll.qlIndexFixing(IndexON,D556,TRUE,_xll.ohTrigger(RecalcTrigger,TriggerON)),NA())</f>
        <v>1.5852343115065892E-2</v>
      </c>
      <c r="H556" s="49">
        <f>_xll.qlCalendarAdvance(IborCalendar,$H555,B556,"f",FALSE)</f>
        <v>43354</v>
      </c>
      <c r="I556" s="49">
        <f>_xll.qlInterestRateIndexValueDate(Index1M,$H556)</f>
        <v>43356</v>
      </c>
      <c r="J556" s="52">
        <f>IFERROR(_xll.qlIndexFixing(Index1M,$H556,TRUE,_xll.ohTrigger(RecalcTrigger,Trigger1M)),NA())</f>
        <v>1.7533467511766654E-2</v>
      </c>
      <c r="K556" s="52">
        <f>IFERROR(_xll.qlIndexFixing(ONIndex1M,I556,TRUE,_xll.ohTrigger(RecalcTrigger,Trigger1M)),NA())</f>
        <v>1.7398974402027534E-2</v>
      </c>
      <c r="L556" s="52">
        <f>IFERROR(_xll.qlIndexFixing(Index3M,H556,TRUE,_xll.ohTrigger(RecalcTrigger,Trigger3M)),NA())</f>
        <v>1.8825862078317324E-2</v>
      </c>
      <c r="M556" s="52">
        <f>IFERROR(_xll.qlIndexFixing(ONIndex3M,I556,TRUE,_xll.ohTrigger(RecalcTrigger,Trigger3M)),NA())</f>
        <v>1.8410853432113683E-2</v>
      </c>
      <c r="N556" s="52">
        <f>IFERROR(_xll.qlIndexFixing(Index6M,$H556,TRUE,_xll.ohTrigger(RecalcTrigger,Trigger6M)),NA())</f>
        <v>2.0513736731472356E-2</v>
      </c>
      <c r="O556" s="52">
        <f>IFERROR(_xll.qlIndexFixing(ONIndex6M,I556,TRUE,_xll.ohTrigger(RecalcTrigger,Trigger6M)),NA())</f>
        <v>1.9634832390460488E-2</v>
      </c>
      <c r="P556" s="52">
        <f>IFERROR(_xll.qlIndexFixing(Index1Y,$H556,TRUE,_xll.ohTrigger(RecalcTrigger,Trigger1Y)),NA())</f>
        <v>2.2746359665558612E-2</v>
      </c>
      <c r="Q556" s="52">
        <f>IFERROR(_xll.qlIndexFixing(ONIndex1Y,I556,TRUE,_xll.ohTrigger(RecalcTrigger,Trigger1Y)),NA())</f>
        <v>2.0410465827218616E-2</v>
      </c>
    </row>
    <row r="557" spans="2:17" x14ac:dyDescent="0.2">
      <c r="B557" s="46" t="s">
        <v>51</v>
      </c>
      <c r="D557" s="49">
        <f>_xll.qlCalendarAdvance(LocalCalendar,$D556,B557,"f",FALSE)</f>
        <v>43363</v>
      </c>
      <c r="E557" s="49">
        <f>_xll.qlInterestRateIndexValueDate(IndexON,D557)</f>
        <v>43363</v>
      </c>
      <c r="F557" s="52">
        <f>IFERROR(_xll.qlIndexFixing(IndexON,D557,TRUE,_xll.ohTrigger(RecalcTrigger,TriggerON)),NA())</f>
        <v>1.5901582941442172E-2</v>
      </c>
      <c r="H557" s="49">
        <f>_xll.qlCalendarAdvance(IborCalendar,$H556,B557,"f",FALSE)</f>
        <v>43361</v>
      </c>
      <c r="I557" s="49">
        <f>_xll.qlInterestRateIndexValueDate(Index1M,$H557)</f>
        <v>43363</v>
      </c>
      <c r="J557" s="52">
        <f>IFERROR(_xll.qlIndexFixing(Index1M,$H557,TRUE,_xll.ohTrigger(RecalcTrigger,Trigger1M)),NA())</f>
        <v>1.758735078876944E-2</v>
      </c>
      <c r="K557" s="52">
        <f>IFERROR(_xll.qlIndexFixing(ONIndex1M,I557,TRUE,_xll.ohTrigger(RecalcTrigger,Trigger1M)),NA())</f>
        <v>1.7454536671772658E-2</v>
      </c>
      <c r="L557" s="52">
        <f>IFERROR(_xll.qlIndexFixing(Index3M,H557,TRUE,_xll.ohTrigger(RecalcTrigger,Trigger3M)),NA())</f>
        <v>1.888614514664614E-2</v>
      </c>
      <c r="M557" s="52">
        <f>IFERROR(_xll.qlIndexFixing(ONIndex3M,I557,TRUE,_xll.ohTrigger(RecalcTrigger,Trigger3M)),NA())</f>
        <v>1.8465176248438908E-2</v>
      </c>
      <c r="N557" s="52">
        <f>IFERROR(_xll.qlIndexFixing(Index6M,$H557,TRUE,_xll.ohTrigger(RecalcTrigger,Trigger6M)),NA())</f>
        <v>2.0574197416216626E-2</v>
      </c>
      <c r="O557" s="52">
        <f>IFERROR(_xll.qlIndexFixing(ONIndex6M,I557,TRUE,_xll.ohTrigger(RecalcTrigger,Trigger6M)),NA())</f>
        <v>1.9693464157182206E-2</v>
      </c>
      <c r="P557" s="52">
        <f>IFERROR(_xll.qlIndexFixing(Index1Y,$H557,TRUE,_xll.ohTrigger(RecalcTrigger,Trigger1Y)),NA())</f>
        <v>2.2824068808021496E-2</v>
      </c>
      <c r="Q557" s="52">
        <f>IFERROR(_xll.qlIndexFixing(ONIndex1Y,I557,TRUE,_xll.ohTrigger(RecalcTrigger,Trigger1Y)),NA())</f>
        <v>2.0447298700769778E-2</v>
      </c>
    </row>
    <row r="558" spans="2:17" x14ac:dyDescent="0.2">
      <c r="B558" s="46" t="s">
        <v>51</v>
      </c>
      <c r="D558" s="49">
        <f>_xll.qlCalendarAdvance(LocalCalendar,$D557,B558,"f",FALSE)</f>
        <v>43370</v>
      </c>
      <c r="E558" s="49">
        <f>_xll.qlInterestRateIndexValueDate(IndexON,D558)</f>
        <v>43370</v>
      </c>
      <c r="F558" s="52">
        <f>IFERROR(_xll.qlIndexFixing(IndexON,D558,TRUE,_xll.ohTrigger(RecalcTrigger,TriggerON)),NA())</f>
        <v>1.5949961684773584E-2</v>
      </c>
      <c r="H558" s="49">
        <f>_xll.qlCalendarAdvance(IborCalendar,$H557,B558,"f",FALSE)</f>
        <v>43368</v>
      </c>
      <c r="I558" s="49">
        <f>_xll.qlInterestRateIndexValueDate(Index1M,$H558)</f>
        <v>43370</v>
      </c>
      <c r="J558" s="52">
        <f>IFERROR(_xll.qlIndexFixing(Index1M,$H558,TRUE,_xll.ohTrigger(RecalcTrigger,Trigger1M)),NA())</f>
        <v>1.7640438111739543E-2</v>
      </c>
      <c r="K558" s="52">
        <f>IFERROR(_xll.qlIndexFixing(ONIndex1M,I558,TRUE,_xll.ohTrigger(RecalcTrigger,Trigger1M)),NA())</f>
        <v>1.7509303946408039E-2</v>
      </c>
      <c r="L558" s="52">
        <f>IFERROR(_xll.qlIndexFixing(Index3M,H558,TRUE,_xll.ohTrigger(RecalcTrigger,Trigger3M)),NA())</f>
        <v>1.8947304291747406E-2</v>
      </c>
      <c r="M558" s="52">
        <f>IFERROR(_xll.qlIndexFixing(ONIndex3M,I558,TRUE,_xll.ohTrigger(RecalcTrigger,Trigger3M)),NA())</f>
        <v>1.8520382217355191E-2</v>
      </c>
      <c r="N558" s="52">
        <f>IFERROR(_xll.qlIndexFixing(Index6M,$H558,TRUE,_xll.ohTrigger(RecalcTrigger,Trigger6M)),NA())</f>
        <v>2.0634532154942202E-2</v>
      </c>
      <c r="O558" s="52">
        <f>IFERROR(_xll.qlIndexFixing(ONIndex6M,I558,TRUE,_xll.ohTrigger(RecalcTrigger,Trigger6M)),NA())</f>
        <v>1.9752375946948675E-2</v>
      </c>
      <c r="P558" s="52">
        <f>IFERROR(_xll.qlIndexFixing(Index1Y,$H558,TRUE,_xll.ohTrigger(RecalcTrigger,Trigger1Y)),NA())</f>
        <v>2.2901845349095347E-2</v>
      </c>
      <c r="Q558" s="52">
        <f>IFERROR(_xll.qlIndexFixing(ONIndex1Y,I558,TRUE,_xll.ohTrigger(RecalcTrigger,Trigger1Y)),NA())</f>
        <v>2.0489561350389707E-2</v>
      </c>
    </row>
    <row r="559" spans="2:17" x14ac:dyDescent="0.2">
      <c r="B559" s="46" t="s">
        <v>51</v>
      </c>
      <c r="D559" s="49">
        <f>_xll.qlCalendarAdvance(LocalCalendar,$D558,B559,"f",FALSE)</f>
        <v>43377</v>
      </c>
      <c r="E559" s="49">
        <f>_xll.qlInterestRateIndexValueDate(IndexON,D559)</f>
        <v>43377</v>
      </c>
      <c r="F559" s="52">
        <f>IFERROR(_xll.qlIndexFixing(IndexON,D559,TRUE,_xll.ohTrigger(RecalcTrigger,TriggerON)),NA())</f>
        <v>1.5997479344740384E-2</v>
      </c>
      <c r="H559" s="49">
        <f>_xll.qlCalendarAdvance(IborCalendar,$H558,B559,"f",FALSE)</f>
        <v>43375</v>
      </c>
      <c r="I559" s="49">
        <f>_xll.qlInterestRateIndexValueDate(Index1M,$H559)</f>
        <v>43377</v>
      </c>
      <c r="J559" s="52">
        <f>IFERROR(_xll.qlIndexFixing(Index1M,$H559,TRUE,_xll.ohTrigger(RecalcTrigger,Trigger1M)),NA())</f>
        <v>1.7692729469428459E-2</v>
      </c>
      <c r="K559" s="52">
        <f>IFERROR(_xll.qlIndexFixing(ONIndex1M,I559,TRUE,_xll.ohTrigger(RecalcTrigger,Trigger1M)),NA())</f>
        <v>1.7563276225294189E-2</v>
      </c>
      <c r="L559" s="52">
        <f>IFERROR(_xll.qlIndexFixing(Index3M,H559,TRUE,_xll.ohTrigger(RecalcTrigger,Trigger3M)),NA())</f>
        <v>1.9014329403366712E-2</v>
      </c>
      <c r="M559" s="52">
        <f>IFERROR(_xll.qlIndexFixing(ONIndex3M,I559,TRUE,_xll.ohTrigger(RecalcTrigger,Trigger3M)),NA())</f>
        <v>1.8576471339422085E-2</v>
      </c>
      <c r="N559" s="52">
        <f>IFERROR(_xll.qlIndexFixing(Index6M,$H559,TRUE,_xll.ohTrigger(RecalcTrigger,Trigger6M)),NA())</f>
        <v>2.0699523983009675E-2</v>
      </c>
      <c r="O559" s="52">
        <f>IFERROR(_xll.qlIndexFixing(ONIndex6M,I559,TRUE,_xll.ohTrigger(RecalcTrigger,Trigger6M)),NA())</f>
        <v>1.9811567759759896E-2</v>
      </c>
      <c r="P559" s="52">
        <f>IFERROR(_xll.qlIndexFixing(Index1Y,$H559,TRUE,_xll.ohTrigger(RecalcTrigger,Trigger1Y)),NA())</f>
        <v>2.2979548417689368E-2</v>
      </c>
      <c r="Q559" s="52">
        <f>IFERROR(_xll.qlIndexFixing(ONIndex1Y,I559,TRUE,_xll.ohTrigger(RecalcTrigger,Trigger1Y)),NA())</f>
        <v>2.0537253777836995E-2</v>
      </c>
    </row>
    <row r="560" spans="2:17" x14ac:dyDescent="0.2">
      <c r="B560" s="46" t="s">
        <v>51</v>
      </c>
      <c r="D560" s="49">
        <f>_xll.qlCalendarAdvance(LocalCalendar,$D559,B560,"f",FALSE)</f>
        <v>43384</v>
      </c>
      <c r="E560" s="49">
        <f>_xll.qlInterestRateIndexValueDate(IndexON,D560)</f>
        <v>43384</v>
      </c>
      <c r="F560" s="52">
        <f>IFERROR(_xll.qlIndexFixing(IndexON,D560,TRUE,_xll.ohTrigger(RecalcTrigger,TriggerON)),NA())</f>
        <v>1.6044135921022828E-2</v>
      </c>
      <c r="H560" s="49">
        <f>_xll.qlCalendarAdvance(IborCalendar,$H559,B560,"f",FALSE)</f>
        <v>43382</v>
      </c>
      <c r="I560" s="49">
        <f>_xll.qlInterestRateIndexValueDate(Index1M,$H560)</f>
        <v>43384</v>
      </c>
      <c r="J560" s="52">
        <f>IFERROR(_xll.qlIndexFixing(Index1M,$H560,TRUE,_xll.ohTrigger(RecalcTrigger,Trigger1M)),NA())</f>
        <v>1.774826588204351E-2</v>
      </c>
      <c r="K560" s="52">
        <f>IFERROR(_xll.qlIndexFixing(ONIndex1M,I560,TRUE,_xll.ohTrigger(RecalcTrigger,Trigger1M)),NA())</f>
        <v>1.7616453508351171E-2</v>
      </c>
      <c r="L560" s="52">
        <f>IFERROR(_xll.qlIndexFixing(Index3M,H560,TRUE,_xll.ohTrigger(RecalcTrigger,Trigger3M)),NA())</f>
        <v>1.9076980997570613E-2</v>
      </c>
      <c r="M560" s="52">
        <f>IFERROR(_xll.qlIndexFixing(ONIndex3M,I560,TRUE,_xll.ohTrigger(RecalcTrigger,Trigger3M)),NA())</f>
        <v>1.8633443614959333E-2</v>
      </c>
      <c r="N560" s="52">
        <f>IFERROR(_xll.qlIndexFixing(Index6M,$H560,TRUE,_xll.ohTrigger(RecalcTrigger,Trigger6M)),NA())</f>
        <v>2.075948405838084E-2</v>
      </c>
      <c r="O560" s="52">
        <f>IFERROR(_xll.qlIndexFixing(ONIndex6M,I560,TRUE,_xll.ohTrigger(RecalcTrigger,Trigger6M)),NA())</f>
        <v>1.9871039595775741E-2</v>
      </c>
      <c r="P560" s="52">
        <f>IFERROR(_xll.qlIndexFixing(Index1Y,$H560,TRUE,_xll.ohTrigger(RecalcTrigger,Trigger1Y)),NA())</f>
        <v>2.3057037099341877E-2</v>
      </c>
      <c r="Q560" s="52">
        <f>IFERROR(_xll.qlIndexFixing(ONIndex1Y,I560,TRUE,_xll.ohTrigger(RecalcTrigger,Trigger1Y)),NA())</f>
        <v>2.0590375985349851E-2</v>
      </c>
    </row>
    <row r="561" spans="2:17" x14ac:dyDescent="0.2">
      <c r="B561" s="46" t="s">
        <v>51</v>
      </c>
      <c r="D561" s="49">
        <f>_xll.qlCalendarAdvance(LocalCalendar,$D560,B561,"f",FALSE)</f>
        <v>43391</v>
      </c>
      <c r="E561" s="49">
        <f>_xll.qlInterestRateIndexValueDate(IndexON,D561)</f>
        <v>43391</v>
      </c>
      <c r="F561" s="52">
        <f>IFERROR(_xll.qlIndexFixing(IndexON,D561,TRUE,_xll.ohTrigger(RecalcTrigger,TriggerON)),NA())</f>
        <v>1.6089931413221237E-2</v>
      </c>
      <c r="H561" s="49">
        <f>_xll.qlCalendarAdvance(IborCalendar,$H560,B561,"f",FALSE)</f>
        <v>43389</v>
      </c>
      <c r="I561" s="49">
        <f>_xll.qlInterestRateIndexValueDate(Index1M,$H561)</f>
        <v>43391</v>
      </c>
      <c r="J561" s="52">
        <f>IFERROR(_xll.qlIndexFixing(Index1M,$H561,TRUE,_xll.ohTrigger(RecalcTrigger,Trigger1M)),NA())</f>
        <v>1.779492424478557E-2</v>
      </c>
      <c r="K561" s="52">
        <f>IFERROR(_xll.qlIndexFixing(ONIndex1M,I561,TRUE,_xll.ohTrigger(RecalcTrigger,Trigger1M)),NA())</f>
        <v>1.7668835795019433E-2</v>
      </c>
      <c r="L561" s="52">
        <f>IFERROR(_xll.qlIndexFixing(Index3M,H561,TRUE,_xll.ohTrigger(RecalcTrigger,Trigger3M)),NA())</f>
        <v>1.9140177009128324E-2</v>
      </c>
      <c r="M561" s="52">
        <f>IFERROR(_xll.qlIndexFixing(ONIndex3M,I561,TRUE,_xll.ohTrigger(RecalcTrigger,Trigger3M)),NA())</f>
        <v>1.8691299044366616E-2</v>
      </c>
      <c r="N561" s="52">
        <f>IFERROR(_xll.qlIndexFixing(Index6M,$H561,TRUE,_xll.ohTrigger(RecalcTrigger,Trigger6M)),NA())</f>
        <v>2.0819219434296037E-2</v>
      </c>
      <c r="O561" s="52">
        <f>IFERROR(_xll.qlIndexFixing(ONIndex6M,I561,TRUE,_xll.ohTrigger(RecalcTrigger,Trigger6M)),NA())</f>
        <v>1.9930791455315955E-2</v>
      </c>
      <c r="P561" s="52">
        <f>IFERROR(_xll.qlIndexFixing(Index1Y,$H561,TRUE,_xll.ohTrigger(RecalcTrigger,Trigger1Y)),NA())</f>
        <v>2.3134170436420676E-2</v>
      </c>
      <c r="Q561" s="52">
        <f>IFERROR(_xll.qlIndexFixing(ONIndex1Y,I561,TRUE,_xll.ohTrigger(RecalcTrigger,Trigger1Y)),NA())</f>
        <v>2.0648927975326359E-2</v>
      </c>
    </row>
    <row r="562" spans="2:17" x14ac:dyDescent="0.2">
      <c r="B562" s="46" t="s">
        <v>51</v>
      </c>
      <c r="D562" s="49">
        <f>_xll.qlCalendarAdvance(LocalCalendar,$D561,B562,"f",FALSE)</f>
        <v>43398</v>
      </c>
      <c r="E562" s="49">
        <f>_xll.qlInterestRateIndexValueDate(IndexON,D562)</f>
        <v>43398</v>
      </c>
      <c r="F562" s="52">
        <f>IFERROR(_xll.qlIndexFixing(IndexON,D562,TRUE,_xll.ohTrigger(RecalcTrigger,TriggerON)),NA())</f>
        <v>1.6134865821095801E-2</v>
      </c>
      <c r="H562" s="49">
        <f>_xll.qlCalendarAdvance(IborCalendar,$H561,B562,"f",FALSE)</f>
        <v>43396</v>
      </c>
      <c r="I562" s="49">
        <f>_xll.qlInterestRateIndexValueDate(Index1M,$H562)</f>
        <v>43398</v>
      </c>
      <c r="J562" s="52">
        <f>IFERROR(_xll.qlIndexFixing(Index1M,$H562,TRUE,_xll.ohTrigger(RecalcTrigger,Trigger1M)),NA())</f>
        <v>1.7844827640791094E-2</v>
      </c>
      <c r="K562" s="52">
        <f>IFERROR(_xll.qlIndexFixing(ONIndex1M,I562,TRUE,_xll.ohTrigger(RecalcTrigger,Trigger1M)),NA())</f>
        <v>1.7720423085059167E-2</v>
      </c>
      <c r="L562" s="52">
        <f>IFERROR(_xll.qlIndexFixing(Index3M,H562,TRUE,_xll.ohTrigger(RecalcTrigger,Trigger3M)),NA())</f>
        <v>1.9203802795908404E-2</v>
      </c>
      <c r="M562" s="52">
        <f>IFERROR(_xll.qlIndexFixing(ONIndex3M,I562,TRUE,_xll.ohTrigger(RecalcTrigger,Trigger3M)),NA())</f>
        <v>1.875003762812355E-2</v>
      </c>
      <c r="N562" s="52">
        <f>IFERROR(_xll.qlIndexFixing(Index6M,$H562,TRUE,_xll.ohTrigger(RecalcTrigger,Trigger6M)),NA())</f>
        <v>2.0878697962489683E-2</v>
      </c>
      <c r="O562" s="52">
        <f>IFERROR(_xll.qlIndexFixing(ONIndex6M,I562,TRUE,_xll.ohTrigger(RecalcTrigger,Trigger6M)),NA())</f>
        <v>1.9990823338220665E-2</v>
      </c>
      <c r="P562" s="52">
        <f>IFERROR(_xll.qlIndexFixing(Index1Y,$H562,TRUE,_xll.ohTrigger(RecalcTrigger,Trigger1Y)),NA())</f>
        <v>2.3210807428520986E-2</v>
      </c>
      <c r="Q562" s="52">
        <f>IFERROR(_xll.qlIndexFixing(ONIndex1Y,I562,TRUE,_xll.ohTrigger(RecalcTrigger,Trigger1Y)),NA())</f>
        <v>2.0712909750484343E-2</v>
      </c>
    </row>
    <row r="563" spans="2:17" x14ac:dyDescent="0.2">
      <c r="B563" s="46" t="s">
        <v>51</v>
      </c>
      <c r="D563" s="49">
        <f>_xll.qlCalendarAdvance(LocalCalendar,$D562,B563,"f",FALSE)</f>
        <v>43405</v>
      </c>
      <c r="E563" s="49">
        <f>_xll.qlInterestRateIndexValueDate(IndexON,D563)</f>
        <v>43405</v>
      </c>
      <c r="F563" s="52">
        <f>IFERROR(_xll.qlIndexFixing(IndexON,D563,TRUE,_xll.ohTrigger(RecalcTrigger,TriggerON)),NA())</f>
        <v>1.6178939144166904E-2</v>
      </c>
      <c r="H563" s="49">
        <f>_xll.qlCalendarAdvance(IborCalendar,$H562,B563,"f",FALSE)</f>
        <v>43403</v>
      </c>
      <c r="I563" s="49">
        <f>_xll.qlInterestRateIndexValueDate(Index1M,$H563)</f>
        <v>43405</v>
      </c>
      <c r="J563" s="52">
        <f>IFERROR(_xll.qlIndexFixing(Index1M,$H563,TRUE,_xll.ohTrigger(RecalcTrigger,Trigger1M)),NA())</f>
        <v>1.7893935028187591E-2</v>
      </c>
      <c r="K563" s="52">
        <f>IFERROR(_xll.qlIndexFixing(ONIndex1M,I563,TRUE,_xll.ohTrigger(RecalcTrigger,Trigger1M)),NA())</f>
        <v>1.7771215378070693E-2</v>
      </c>
      <c r="L563" s="52">
        <f>IFERROR(_xll.qlIndexFixing(Index3M,H563,TRUE,_xll.ohTrigger(RecalcTrigger,Trigger3M)),NA())</f>
        <v>1.9267743708526078E-2</v>
      </c>
      <c r="M563" s="52">
        <f>IFERROR(_xll.qlIndexFixing(ONIndex3M,I563,TRUE,_xll.ohTrigger(RecalcTrigger,Trigger3M)),NA())</f>
        <v>1.8809659366629816E-2</v>
      </c>
      <c r="N563" s="52">
        <f>IFERROR(_xll.qlIndexFixing(Index6M,$H563,TRUE,_xll.ohTrigger(RecalcTrigger,Trigger6M)),NA())</f>
        <v>2.0933185599175841E-2</v>
      </c>
      <c r="O563" s="52">
        <f>IFERROR(_xll.qlIndexFixing(ONIndex6M,I563,TRUE,_xll.ohTrigger(RecalcTrigger,Trigger6M)),NA())</f>
        <v>2.0051135244809615E-2</v>
      </c>
      <c r="P563" s="52">
        <f>IFERROR(_xll.qlIndexFixing(Index1Y,$H563,TRUE,_xll.ohTrigger(RecalcTrigger,Trigger1Y)),NA())</f>
        <v>2.3286807033060266E-2</v>
      </c>
      <c r="Q563" s="52">
        <f>IFERROR(_xll.qlIndexFixing(ONIndex1Y,I563,TRUE,_xll.ohTrigger(RecalcTrigger,Trigger1Y)),NA())</f>
        <v>2.0782321313461694E-2</v>
      </c>
    </row>
    <row r="564" spans="2:17" x14ac:dyDescent="0.2">
      <c r="B564" s="46" t="s">
        <v>51</v>
      </c>
      <c r="D564" s="49">
        <f>_xll.qlCalendarAdvance(LocalCalendar,$D563,B564,"f",FALSE)</f>
        <v>43412</v>
      </c>
      <c r="E564" s="49">
        <f>_xll.qlInterestRateIndexValueDate(IndexON,D564)</f>
        <v>43412</v>
      </c>
      <c r="F564" s="52">
        <f>IFERROR(_xll.qlIndexFixing(IndexON,D564,TRUE,_xll.ohTrigger(RecalcTrigger,TriggerON)),NA())</f>
        <v>1.622215138235461E-2</v>
      </c>
      <c r="H564" s="49">
        <f>_xll.qlCalendarAdvance(IborCalendar,$H563,B564,"f",FALSE)</f>
        <v>43410</v>
      </c>
      <c r="I564" s="49">
        <f>_xll.qlInterestRateIndexValueDate(Index1M,$H564)</f>
        <v>43412</v>
      </c>
      <c r="J564" s="52">
        <f>IFERROR(_xll.qlIndexFixing(Index1M,$H564,TRUE,_xll.ohTrigger(RecalcTrigger,Trigger1M)),NA())</f>
        <v>1.7942246396565886E-2</v>
      </c>
      <c r="K564" s="52">
        <f>IFERROR(_xll.qlIndexFixing(ONIndex1M,I564,TRUE,_xll.ohTrigger(RecalcTrigger,Trigger1M)),NA())</f>
        <v>1.7821212673814202E-2</v>
      </c>
      <c r="L564" s="52">
        <f>IFERROR(_xll.qlIndexFixing(Index3M,H564,TRUE,_xll.ohTrigger(RecalcTrigger,Trigger3M)),NA())</f>
        <v>1.9331885090238123E-2</v>
      </c>
      <c r="M564" s="52">
        <f>IFERROR(_xll.qlIndexFixing(ONIndex3M,I564,TRUE,_xll.ohTrigger(RecalcTrigger,Trigger3M)),NA())</f>
        <v>1.8870164260285094E-2</v>
      </c>
      <c r="N564" s="52">
        <f>IFERROR(_xll.qlIndexFixing(Index6M,$H564,TRUE,_xll.ohTrigger(RecalcTrigger,Trigger6M)),NA())</f>
        <v>2.0992085973334403E-2</v>
      </c>
      <c r="O564" s="52">
        <f>IFERROR(_xll.qlIndexFixing(ONIndex6M,I564,TRUE,_xll.ohTrigger(RecalcTrigger,Trigger6M)),NA())</f>
        <v>2.0111727175162741E-2</v>
      </c>
      <c r="P564" s="52">
        <f>IFERROR(_xll.qlIndexFixing(Index1Y,$H564,TRUE,_xll.ohTrigger(RecalcTrigger,Trigger1Y)),NA())</f>
        <v>2.3362028166070112E-2</v>
      </c>
      <c r="Q564" s="52">
        <f>IFERROR(_xll.qlIndexFixing(ONIndex1Y,I564,TRUE,_xll.ohTrigger(RecalcTrigger,Trigger1Y)),NA())</f>
        <v>2.0857162667615725E-2</v>
      </c>
    </row>
    <row r="565" spans="2:17" x14ac:dyDescent="0.2">
      <c r="B565" s="46" t="s">
        <v>51</v>
      </c>
      <c r="D565" s="49">
        <f>_xll.qlCalendarAdvance(LocalCalendar,$D564,B565,"f",FALSE)</f>
        <v>43419</v>
      </c>
      <c r="E565" s="49">
        <f>_xll.qlInterestRateIndexValueDate(IndexON,D565)</f>
        <v>43419</v>
      </c>
      <c r="F565" s="52">
        <f>IFERROR(_xll.qlIndexFixing(IndexON,D565,TRUE,_xll.ohTrigger(RecalcTrigger,TriggerON)),NA())</f>
        <v>1.6264502535179304E-2</v>
      </c>
      <c r="H565" s="49">
        <f>_xll.qlCalendarAdvance(IborCalendar,$H564,B565,"f",FALSE)</f>
        <v>43417</v>
      </c>
      <c r="I565" s="49">
        <f>_xll.qlInterestRateIndexValueDate(Index1M,$H565)</f>
        <v>43419</v>
      </c>
      <c r="J565" s="52">
        <f>IFERROR(_xll.qlIndexFixing(Index1M,$H565,TRUE,_xll.ohTrigger(RecalcTrigger,Trigger1M)),NA())</f>
        <v>1.7989761735689169E-2</v>
      </c>
      <c r="K565" s="52">
        <f>IFERROR(_xll.qlIndexFixing(ONIndex1M,I565,TRUE,_xll.ohTrigger(RecalcTrigger,Trigger1M)),NA())</f>
        <v>1.7870414971810078E-2</v>
      </c>
      <c r="L565" s="52">
        <f>IFERROR(_xll.qlIndexFixing(Index3M,H565,TRUE,_xll.ohTrigger(RecalcTrigger,Trigger3M)),NA())</f>
        <v>1.939611227686204E-2</v>
      </c>
      <c r="M565" s="52">
        <f>IFERROR(_xll.qlIndexFixing(ONIndex3M,I565,TRUE,_xll.ohTrigger(RecalcTrigger,Trigger3M)),NA())</f>
        <v>1.8931552309648936E-2</v>
      </c>
      <c r="N565" s="52">
        <f>IFERROR(_xll.qlIndexFixing(Index6M,$H565,TRUE,_xll.ohTrigger(RecalcTrigger,Trigger6M)),NA())</f>
        <v>2.1050634136986459E-2</v>
      </c>
      <c r="O565" s="52">
        <f>IFERROR(_xll.qlIndexFixing(ONIndex6M,I565,TRUE,_xll.ohTrigger(RecalcTrigger,Trigger6M)),NA())</f>
        <v>2.0172599129519853E-2</v>
      </c>
      <c r="P565" s="52">
        <f>IFERROR(_xll.qlIndexFixing(Index1Y,$H565,TRUE,_xll.ohTrigger(RecalcTrigger,Trigger1Y)),NA())</f>
        <v>2.3436329703184197E-2</v>
      </c>
      <c r="Q565" s="52">
        <f>IFERROR(_xll.qlIndexFixing(ONIndex1Y,I565,TRUE,_xll.ohTrigger(RecalcTrigger,Trigger1Y)),NA())</f>
        <v>2.0937433816383688E-2</v>
      </c>
    </row>
    <row r="566" spans="2:17" x14ac:dyDescent="0.2">
      <c r="B566" s="46" t="s">
        <v>51</v>
      </c>
      <c r="D566" s="49">
        <f>_xll.qlCalendarAdvance(LocalCalendar,$D565,B566,"f",FALSE)</f>
        <v>43427</v>
      </c>
      <c r="E566" s="49">
        <f>_xll.qlInterestRateIndexValueDate(IndexON,D566)</f>
        <v>43427</v>
      </c>
      <c r="F566" s="52">
        <f>IFERROR(_xll.qlIndexFixing(IndexON,D566,TRUE,_xll.ohTrigger(RecalcTrigger,TriggerON)),NA())</f>
        <v>1.6318422531940158E-2</v>
      </c>
      <c r="H566" s="49">
        <f>_xll.qlCalendarAdvance(IborCalendar,$H565,B566,"f",FALSE)</f>
        <v>43424</v>
      </c>
      <c r="I566" s="49">
        <f>_xll.qlInterestRateIndexValueDate(Index1M,$H566)</f>
        <v>43427</v>
      </c>
      <c r="J566" s="52">
        <f>IFERROR(_xll.qlIndexFixing(Index1M,$H566,TRUE,_xll.ohTrigger(RecalcTrigger,Trigger1M)),NA())</f>
        <v>1.8039380526023968E-2</v>
      </c>
      <c r="K566" s="52">
        <f>IFERROR(_xll.qlIndexFixing(ONIndex1M,I566,TRUE,_xll.ohTrigger(RecalcTrigger,Trigger1M)),NA())</f>
        <v>1.7933394778379963E-2</v>
      </c>
      <c r="L566" s="52">
        <f>IFERROR(_xll.qlIndexFixing(Index3M,H566,TRUE,_xll.ohTrigger(RecalcTrigger,Trigger3M)),NA())</f>
        <v>1.9479588229730432E-2</v>
      </c>
      <c r="M566" s="52">
        <f>IFERROR(_xll.qlIndexFixing(ONIndex3M,I566,TRUE,_xll.ohTrigger(RecalcTrigger,Trigger3M)),NA())</f>
        <v>1.9012787547918464E-2</v>
      </c>
      <c r="N566" s="52">
        <f>IFERROR(_xll.qlIndexFixing(Index6M,$H566,TRUE,_xll.ohTrigger(RecalcTrigger,Trigger6M)),NA())</f>
        <v>2.1117073562230977E-2</v>
      </c>
      <c r="O566" s="52">
        <f>IFERROR(_xll.qlIndexFixing(ONIndex6M,I566,TRUE,_xll.ohTrigger(RecalcTrigger,Trigger6M)),NA())</f>
        <v>2.0252415667085799E-2</v>
      </c>
      <c r="P566" s="52">
        <f>IFERROR(_xll.qlIndexFixing(Index1Y,$H566,TRUE,_xll.ohTrigger(RecalcTrigger,Trigger1Y)),NA())</f>
        <v>2.352972488154938E-2</v>
      </c>
      <c r="Q566" s="52">
        <f>IFERROR(_xll.qlIndexFixing(ONIndex1Y,I566,TRUE,_xll.ohTrigger(RecalcTrigger,Trigger1Y)),NA())</f>
        <v>2.1049885702719706E-2</v>
      </c>
    </row>
    <row r="567" spans="2:17" x14ac:dyDescent="0.2">
      <c r="B567" s="46" t="s">
        <v>51</v>
      </c>
      <c r="D567" s="49">
        <f>_xll.qlCalendarAdvance(LocalCalendar,$D566,B567,"f",FALSE)</f>
        <v>43434</v>
      </c>
      <c r="E567" s="49">
        <f>_xll.qlInterestRateIndexValueDate(IndexON,D567)</f>
        <v>43434</v>
      </c>
      <c r="F567" s="52">
        <f>IFERROR(_xll.qlIndexFixing(IndexON,D567,TRUE,_xll.ohTrigger(RecalcTrigger,TriggerON)),NA())</f>
        <v>1.6358809154066734E-2</v>
      </c>
      <c r="H567" s="49">
        <f>_xll.qlCalendarAdvance(IborCalendar,$H566,B567,"f",FALSE)</f>
        <v>43431</v>
      </c>
      <c r="I567" s="49">
        <f>_xll.qlInterestRateIndexValueDate(Index1M,$H567)</f>
        <v>43433</v>
      </c>
      <c r="J567" s="52">
        <f>IFERROR(_xll.qlIndexFixing(Index1M,$H567,TRUE,_xll.ohTrigger(RecalcTrigger,Trigger1M)),NA())</f>
        <v>1.8082474173336249E-2</v>
      </c>
      <c r="K567" s="52">
        <f>IFERROR(_xll.qlIndexFixing(ONIndex1M,I567,TRUE,_xll.ohTrigger(RecalcTrigger,Trigger1M)),NA())</f>
        <v>1.7966434573599699E-2</v>
      </c>
      <c r="L567" s="52">
        <f>IFERROR(_xll.qlIndexFixing(Index3M,H567,TRUE,_xll.ohTrigger(RecalcTrigger,Trigger3M)),NA())</f>
        <v>1.9519330491071511E-2</v>
      </c>
      <c r="M567" s="52">
        <f>IFERROR(_xll.qlIndexFixing(ONIndex3M,I567,TRUE,_xll.ohTrigger(RecalcTrigger,Trigger3M)),NA())</f>
        <v>1.9056977877021097E-2</v>
      </c>
      <c r="N567" s="52">
        <f>IFERROR(_xll.qlIndexFixing(Index6M,$H567,TRUE,_xll.ohTrigger(RecalcTrigger,Trigger6M)),NA())</f>
        <v>2.1166544476291054E-2</v>
      </c>
      <c r="O567" s="52">
        <f>IFERROR(_xll.qlIndexFixing(ONIndex6M,I567,TRUE,_xll.ohTrigger(RecalcTrigger,Trigger6M)),NA())</f>
        <v>2.0295183110565773E-2</v>
      </c>
      <c r="P567" s="52">
        <f>IFERROR(_xll.qlIndexFixing(Index1Y,$H567,TRUE,_xll.ohTrigger(RecalcTrigger,Trigger1Y)),NA())</f>
        <v>2.3581609297585904E-2</v>
      </c>
      <c r="Q567" s="52">
        <f>IFERROR(_xll.qlIndexFixing(ONIndex1Y,I567,TRUE,_xll.ohTrigger(RecalcTrigger,Trigger1Y)),NA())</f>
        <v>2.1114265512149899E-2</v>
      </c>
    </row>
    <row r="568" spans="2:17" x14ac:dyDescent="0.2">
      <c r="B568" s="46" t="s">
        <v>51</v>
      </c>
      <c r="D568" s="49">
        <f>_xll.qlCalendarAdvance(LocalCalendar,$D567,B568,"f",FALSE)</f>
        <v>43441</v>
      </c>
      <c r="E568" s="49">
        <f>_xll.qlInterestRateIndexValueDate(IndexON,D568)</f>
        <v>43441</v>
      </c>
      <c r="F568" s="52">
        <f>IFERROR(_xll.qlIndexFixing(IndexON,D568,TRUE,_xll.ohTrigger(RecalcTrigger,TriggerON)),NA())</f>
        <v>1.6398334620513211E-2</v>
      </c>
      <c r="H568" s="49">
        <f>_xll.qlCalendarAdvance(IborCalendar,$H567,B568,"f",FALSE)</f>
        <v>43438</v>
      </c>
      <c r="I568" s="49">
        <f>_xll.qlInterestRateIndexValueDate(Index1M,$H568)</f>
        <v>43440</v>
      </c>
      <c r="J568" s="52">
        <f>IFERROR(_xll.qlIndexFixing(Index1M,$H568,TRUE,_xll.ohTrigger(RecalcTrigger,Trigger1M)),NA())</f>
        <v>1.8127874835311142E-2</v>
      </c>
      <c r="K568" s="52">
        <f>IFERROR(_xll.qlIndexFixing(ONIndex1M,I568,TRUE,_xll.ohTrigger(RecalcTrigger,Trigger1M)),NA())</f>
        <v>1.8013251876674019E-2</v>
      </c>
      <c r="L568" s="52">
        <f>IFERROR(_xll.qlIndexFixing(Index3M,H568,TRUE,_xll.ohTrigger(RecalcTrigger,Trigger3M)),NA())</f>
        <v>1.9578161050813669E-2</v>
      </c>
      <c r="M568" s="52">
        <f>IFERROR(_xll.qlIndexFixing(ONIndex3M,I568,TRUE,_xll.ohTrigger(RecalcTrigger,Trigger3M)),NA())</f>
        <v>1.9121015396068586E-2</v>
      </c>
      <c r="N568" s="52">
        <f>IFERROR(_xll.qlIndexFixing(Index6M,$H568,TRUE,_xll.ohTrigger(RecalcTrigger,Trigger6M)),NA())</f>
        <v>2.1228374562331478E-2</v>
      </c>
      <c r="O568" s="52">
        <f>IFERROR(_xll.qlIndexFixing(ONIndex6M,I568,TRUE,_xll.ohTrigger(RecalcTrigger,Trigger6M)),NA())</f>
        <v>2.0356895137494391E-2</v>
      </c>
      <c r="P568" s="52">
        <f>IFERROR(_xll.qlIndexFixing(Index1Y,$H568,TRUE,_xll.ohTrigger(RecalcTrigger,Trigger1Y)),NA())</f>
        <v>2.3652304915814642E-2</v>
      </c>
      <c r="Q568" s="52">
        <f>IFERROR(_xll.qlIndexFixing(ONIndex1Y,I568,TRUE,_xll.ohTrigger(RecalcTrigger,Trigger1Y)),NA())</f>
        <v>2.1210826067141753E-2</v>
      </c>
    </row>
    <row r="569" spans="2:17" x14ac:dyDescent="0.2">
      <c r="B569" s="46" t="s">
        <v>51</v>
      </c>
      <c r="D569" s="49">
        <f>_xll.qlCalendarAdvance(LocalCalendar,$D568,B569,"f",FALSE)</f>
        <v>43448</v>
      </c>
      <c r="E569" s="49">
        <f>_xll.qlInterestRateIndexValueDate(IndexON,D569)</f>
        <v>43448</v>
      </c>
      <c r="F569" s="52">
        <f>IFERROR(_xll.qlIndexFixing(IndexON,D569,TRUE,_xll.ohTrigger(RecalcTrigger,TriggerON)),NA())</f>
        <v>1.6436998930373647E-2</v>
      </c>
      <c r="H569" s="49">
        <f>_xll.qlCalendarAdvance(IborCalendar,$H568,B569,"f",FALSE)</f>
        <v>43445</v>
      </c>
      <c r="I569" s="49">
        <f>_xll.qlInterestRateIndexValueDate(Index1M,$H569)</f>
        <v>43447</v>
      </c>
      <c r="J569" s="52">
        <f>IFERROR(_xll.qlIndexFixing(Index1M,$H569,TRUE,_xll.ohTrigger(RecalcTrigger,Trigger1M)),NA())</f>
        <v>1.8172828730432522E-2</v>
      </c>
      <c r="K569" s="52">
        <f>IFERROR(_xll.qlIndexFixing(ONIndex1M,I569,TRUE,_xll.ohTrigger(RecalcTrigger,Trigger1M)),NA())</f>
        <v>1.8059274180881602E-2</v>
      </c>
      <c r="L569" s="52">
        <f>IFERROR(_xll.qlIndexFixing(Index3M,H569,TRUE,_xll.ohTrigger(RecalcTrigger,Trigger3M)),NA())</f>
        <v>1.9641662604169774E-2</v>
      </c>
      <c r="M569" s="52">
        <f>IFERROR(_xll.qlIndexFixing(ONIndex3M,I569,TRUE,_xll.ohTrigger(RecalcTrigger,Trigger3M)),NA())</f>
        <v>1.9185936072503296E-2</v>
      </c>
      <c r="N569" s="52">
        <f>IFERROR(_xll.qlIndexFixing(Index6M,$H569,TRUE,_xll.ohTrigger(RecalcTrigger,Trigger6M)),NA())</f>
        <v>2.1285154697702532E-2</v>
      </c>
      <c r="O569" s="52">
        <f>IFERROR(_xll.qlIndexFixing(ONIndex6M,I569,TRUE,_xll.ohTrigger(RecalcTrigger,Trigger6M)),NA())</f>
        <v>2.0418887188986545E-2</v>
      </c>
      <c r="P569" s="52">
        <f>IFERROR(_xll.qlIndexFixing(Index1Y,$H569,TRUE,_xll.ohTrigger(RecalcTrigger,Trigger1Y)),NA())</f>
        <v>2.3721516063388487E-2</v>
      </c>
      <c r="Q569" s="52">
        <f>IFERROR(_xll.qlIndexFixing(ONIndex1Y,I569,TRUE,_xll.ohTrigger(RecalcTrigger,Trigger1Y)),NA())</f>
        <v>2.1312816432734749E-2</v>
      </c>
    </row>
    <row r="570" spans="2:17" x14ac:dyDescent="0.2">
      <c r="B570" s="46" t="s">
        <v>51</v>
      </c>
      <c r="D570" s="49">
        <f>_xll.qlCalendarAdvance(LocalCalendar,$D569,B570,"f",FALSE)</f>
        <v>43455</v>
      </c>
      <c r="E570" s="49">
        <f>_xll.qlInterestRateIndexValueDate(IndexON,D570)</f>
        <v>43455</v>
      </c>
      <c r="F570" s="52">
        <f>IFERROR(_xll.qlIndexFixing(IndexON,D570,TRUE,_xll.ohTrigger(RecalcTrigger,TriggerON)),NA())</f>
        <v>1.6474839684263998E-2</v>
      </c>
      <c r="H570" s="49">
        <f>_xll.qlCalendarAdvance(IborCalendar,$H569,B570,"f",FALSE)</f>
        <v>43452</v>
      </c>
      <c r="I570" s="49">
        <f>_xll.qlInterestRateIndexValueDate(Index1M,$H570)</f>
        <v>43454</v>
      </c>
      <c r="J570" s="52">
        <f>IFERROR(_xll.qlIndexFixing(Index1M,$H570,TRUE,_xll.ohTrigger(RecalcTrigger,Trigger1M)),NA())</f>
        <v>1.8221114376364221E-2</v>
      </c>
      <c r="K570" s="52">
        <f>IFERROR(_xll.qlIndexFixing(ONIndex1M,I570,TRUE,_xll.ohTrigger(RecalcTrigger,Trigger1M)),NA())</f>
        <v>1.8104501485822766E-2</v>
      </c>
      <c r="L570" s="52">
        <f>IFERROR(_xll.qlIndexFixing(Index3M,H570,TRUE,_xll.ohTrigger(RecalcTrigger,Trigger3M)),NA())</f>
        <v>1.9704679476753917E-2</v>
      </c>
      <c r="M570" s="52">
        <f>IFERROR(_xll.qlIndexFixing(ONIndex3M,I570,TRUE,_xll.ohTrigger(RecalcTrigger,Trigger3M)),NA())</f>
        <v>1.9251739906964715E-2</v>
      </c>
      <c r="N570" s="52">
        <f>IFERROR(_xll.qlIndexFixing(Index6M,$H570,TRUE,_xll.ohTrigger(RecalcTrigger,Trigger6M)),NA())</f>
        <v>2.1341420669196837E-2</v>
      </c>
      <c r="O570" s="52">
        <f>IFERROR(_xll.qlIndexFixing(ONIndex6M,I570,TRUE,_xll.ohTrigger(RecalcTrigger,Trigger6M)),NA())</f>
        <v>2.0481159265122173E-2</v>
      </c>
      <c r="P570" s="52">
        <f>IFERROR(_xll.qlIndexFixing(Index1Y,$H570,TRUE,_xll.ohTrigger(RecalcTrigger,Trigger1Y)),NA())</f>
        <v>2.3789101435690772E-2</v>
      </c>
      <c r="Q570" s="52">
        <f>IFERROR(_xll.qlIndexFixing(ONIndex1Y,I570,TRUE,_xll.ohTrigger(RecalcTrigger,Trigger1Y)),NA())</f>
        <v>2.1420236613405308E-2</v>
      </c>
    </row>
    <row r="571" spans="2:17" x14ac:dyDescent="0.2">
      <c r="B571" s="46" t="s">
        <v>51</v>
      </c>
      <c r="D571" s="49">
        <f>_xll.qlCalendarAdvance(LocalCalendar,$D570,B571,"f",FALSE)</f>
        <v>43462</v>
      </c>
      <c r="E571" s="49">
        <f>_xll.qlInterestRateIndexValueDate(IndexON,D571)</f>
        <v>43462</v>
      </c>
      <c r="F571" s="52">
        <f>IFERROR(_xll.qlIndexFixing(IndexON,D571,TRUE,_xll.ohTrigger(RecalcTrigger,TriggerON)),NA())</f>
        <v>1.6512659044147782E-2</v>
      </c>
      <c r="H571" s="49">
        <f>_xll.qlCalendarAdvance(IborCalendar,$H570,B571,"f",FALSE)</f>
        <v>43461</v>
      </c>
      <c r="I571" s="49">
        <f>_xll.qlInterestRateIndexValueDate(Index1M,$H571)</f>
        <v>43465</v>
      </c>
      <c r="J571" s="52">
        <f>IFERROR(_xll.qlIndexFixing(Index1M,$H571,TRUE,_xll.ohTrigger(RecalcTrigger,Trigger1M)),NA())</f>
        <v>1.8283686168452395E-2</v>
      </c>
      <c r="K571" s="52">
        <f>IFERROR(_xll.qlIndexFixing(ONIndex1M,I571,TRUE,_xll.ohTrigger(RecalcTrigger,Trigger1M)),NA())</f>
        <v>1.8178347299766529E-2</v>
      </c>
      <c r="L571" s="52">
        <f>IFERROR(_xll.qlIndexFixing(Index3M,H571,TRUE,_xll.ohTrigger(RecalcTrigger,Trigger3M)),NA())</f>
        <v>1.9792772983960569E-2</v>
      </c>
      <c r="M571" s="52">
        <f>IFERROR(_xll.qlIndexFixing(ONIndex3M,I571,TRUE,_xll.ohTrigger(RecalcTrigger,Trigger3M)),NA())</f>
        <v>1.9360429405166357E-2</v>
      </c>
      <c r="N571" s="52">
        <f>IFERROR(_xll.qlIndexFixing(Index6M,$H571,TRUE,_xll.ohTrigger(RecalcTrigger,Trigger6M)),NA())</f>
        <v>2.141551574962184E-2</v>
      </c>
      <c r="O571" s="52">
        <f>IFERROR(_xll.qlIndexFixing(ONIndex6M,I571,TRUE,_xll.ohTrigger(RecalcTrigger,Trigger6M)),NA())</f>
        <v>2.0583636962849816E-2</v>
      </c>
      <c r="P571" s="52">
        <f>IFERROR(_xll.qlIndexFixing(Index1Y,$H571,TRUE,_xll.ohTrigger(RecalcTrigger,Trigger1Y)),NA())</f>
        <v>2.3891761794512228E-2</v>
      </c>
      <c r="Q571" s="52">
        <f>IFERROR(_xll.qlIndexFixing(ONIndex1Y,I571,TRUE,_xll.ohTrigger(RecalcTrigger,Trigger1Y)),NA())</f>
        <v>2.1600273425104177E-2</v>
      </c>
    </row>
    <row r="572" spans="2:17" x14ac:dyDescent="0.2">
      <c r="B572" s="46" t="s">
        <v>51</v>
      </c>
      <c r="D572" s="49">
        <f>_xll.qlCalendarAdvance(LocalCalendar,$D571,B572,"f",FALSE)</f>
        <v>43469</v>
      </c>
      <c r="E572" s="49">
        <f>_xll.qlInterestRateIndexValueDate(IndexON,D572)</f>
        <v>43469</v>
      </c>
      <c r="F572" s="52">
        <f>IFERROR(_xll.qlIndexFixing(IndexON,D572,TRUE,_xll.ohTrigger(RecalcTrigger,TriggerON)),NA())</f>
        <v>1.6550845557672389E-2</v>
      </c>
      <c r="H572" s="49">
        <f>_xll.qlCalendarAdvance(IborCalendar,$H571,B572,"f",FALSE)</f>
        <v>43468</v>
      </c>
      <c r="I572" s="49">
        <f>_xll.qlInterestRateIndexValueDate(Index1M,$H572)</f>
        <v>43472</v>
      </c>
      <c r="J572" s="52">
        <f>IFERROR(_xll.qlIndexFixing(Index1M,$H572,TRUE,_xll.ohTrigger(RecalcTrigger,Trigger1M)),NA())</f>
        <v>1.832795273431043E-2</v>
      </c>
      <c r="K572" s="52">
        <f>IFERROR(_xll.qlIndexFixing(ONIndex1M,I572,TRUE,_xll.ohTrigger(RecalcTrigger,Trigger1M)),NA())</f>
        <v>1.82192018125793E-2</v>
      </c>
      <c r="L572" s="52">
        <f>IFERROR(_xll.qlIndexFixing(Index3M,H572,TRUE,_xll.ohTrigger(RecalcTrigger,Trigger3M)),NA())</f>
        <v>1.9868774710653216E-2</v>
      </c>
      <c r="M572" s="52">
        <f>IFERROR(_xll.qlIndexFixing(ONIndex3M,I572,TRUE,_xll.ohTrigger(RecalcTrigger,Trigger3M)),NA())</f>
        <v>1.9420316966636264E-2</v>
      </c>
      <c r="N572" s="52">
        <f>IFERROR(_xll.qlIndexFixing(Index6M,$H572,TRUE,_xll.ohTrigger(RecalcTrigger,Trigger6M)),NA())</f>
        <v>2.1483595187011831E-2</v>
      </c>
      <c r="O572" s="52">
        <f>IFERROR(_xll.qlIndexFixing(ONIndex6M,I572,TRUE,_xll.ohTrigger(RecalcTrigger,Trigger6M)),NA())</f>
        <v>2.0639989303363748E-2</v>
      </c>
      <c r="P572" s="52">
        <f>IFERROR(_xll.qlIndexFixing(Index1Y,$H572,TRUE,_xll.ohTrigger(RecalcTrigger,Trigger1Y)),NA())</f>
        <v>2.3954846860236054E-2</v>
      </c>
      <c r="Q572" s="52">
        <f>IFERROR(_xll.qlIndexFixing(ONIndex1Y,I572,TRUE,_xll.ohTrigger(RecalcTrigger,Trigger1Y)),NA())</f>
        <v>2.1698951194659699E-2</v>
      </c>
    </row>
    <row r="573" spans="2:17" x14ac:dyDescent="0.2">
      <c r="B573" s="46" t="s">
        <v>51</v>
      </c>
      <c r="D573" s="49">
        <f>_xll.qlCalendarAdvance(LocalCalendar,$D572,B573,"f",FALSE)</f>
        <v>43476</v>
      </c>
      <c r="E573" s="49">
        <f>_xll.qlInterestRateIndexValueDate(IndexON,D573)</f>
        <v>43476</v>
      </c>
      <c r="F573" s="52">
        <f>IFERROR(_xll.qlIndexFixing(IndexON,D573,TRUE,_xll.ohTrigger(RecalcTrigger,TriggerON)),NA())</f>
        <v>1.65893992252375E-2</v>
      </c>
      <c r="H573" s="49">
        <f>_xll.qlCalendarAdvance(IborCalendar,$H572,B573,"f",FALSE)</f>
        <v>43475</v>
      </c>
      <c r="I573" s="49">
        <f>_xll.qlInterestRateIndexValueDate(Index1M,$H573)</f>
        <v>43479</v>
      </c>
      <c r="J573" s="52">
        <f>IFERROR(_xll.qlIndexFixing(Index1M,$H573,TRUE,_xll.ohTrigger(RecalcTrigger,Trigger1M)),NA())</f>
        <v>1.837208072895203E-2</v>
      </c>
      <c r="K573" s="52">
        <f>IFERROR(_xll.qlIndexFixing(ONIndex1M,I573,TRUE,_xll.ohTrigger(RecalcTrigger,Trigger1M)),NA())</f>
        <v>1.8263559265969675E-2</v>
      </c>
      <c r="L573" s="52">
        <f>IFERROR(_xll.qlIndexFixing(Index3M,H573,TRUE,_xll.ohTrigger(RecalcTrigger,Trigger3M)),NA())</f>
        <v>1.99295701777314E-2</v>
      </c>
      <c r="M573" s="52">
        <f>IFERROR(_xll.qlIndexFixing(ONIndex3M,I573,TRUE,_xll.ohTrigger(RecalcTrigger,Trigger3M)),NA())</f>
        <v>1.9484775567253365E-2</v>
      </c>
      <c r="N573" s="52">
        <f>IFERROR(_xll.qlIndexFixing(Index6M,$H573,TRUE,_xll.ohTrigger(RecalcTrigger,Trigger6M)),NA())</f>
        <v>2.1537901304590056E-2</v>
      </c>
      <c r="O573" s="52">
        <f>IFERROR(_xll.qlIndexFixing(ONIndex6M,I573,TRUE,_xll.ohTrigger(RecalcTrigger,Trigger6M)),NA())</f>
        <v>2.0700781516067579E-2</v>
      </c>
      <c r="P573" s="52">
        <f>IFERROR(_xll.qlIndexFixing(Index1Y,$H573,TRUE,_xll.ohTrigger(RecalcTrigger,Trigger1Y)),NA())</f>
        <v>2.4016238036533348E-2</v>
      </c>
      <c r="Q573" s="52">
        <f>IFERROR(_xll.qlIndexFixing(ONIndex1Y,I573,TRUE,_xll.ohTrigger(RecalcTrigger,Trigger1Y)),NA())</f>
        <v>2.1804225524473253E-2</v>
      </c>
    </row>
    <row r="574" spans="2:17" x14ac:dyDescent="0.2">
      <c r="B574" s="46" t="s">
        <v>51</v>
      </c>
      <c r="D574" s="49">
        <f>_xll.qlCalendarAdvance(LocalCalendar,$D573,B574,"f",FALSE)</f>
        <v>43483</v>
      </c>
      <c r="E574" s="49">
        <f>_xll.qlInterestRateIndexValueDate(IndexON,D574)</f>
        <v>43483</v>
      </c>
      <c r="F574" s="52">
        <f>IFERROR(_xll.qlIndexFixing(IndexON,D574,TRUE,_xll.ohTrigger(RecalcTrigger,TriggerON)),NA())</f>
        <v>1.6631500487087614E-2</v>
      </c>
      <c r="H574" s="49">
        <f>_xll.qlCalendarAdvance(IborCalendar,$H573,B574,"f",FALSE)</f>
        <v>43482</v>
      </c>
      <c r="I574" s="49">
        <f>_xll.qlInterestRateIndexValueDate(Index1M,$H574)</f>
        <v>43487</v>
      </c>
      <c r="J574" s="52">
        <f>IFERROR(_xll.qlIndexFixing(Index1M,$H574,TRUE,_xll.ohTrigger(RecalcTrigger,Trigger1M)),NA())</f>
        <v>1.8422343041764475E-2</v>
      </c>
      <c r="K574" s="52">
        <f>IFERROR(_xll.qlIndexFixing(ONIndex1M,I574,TRUE,_xll.ohTrigger(RecalcTrigger,Trigger1M)),NA())</f>
        <v>1.8314083879582554E-2</v>
      </c>
      <c r="L574" s="52">
        <f>IFERROR(_xll.qlIndexFixing(Index3M,H574,TRUE,_xll.ohTrigger(RecalcTrigger,Trigger3M)),NA())</f>
        <v>1.9998292999554971E-2</v>
      </c>
      <c r="M574" s="52">
        <f>IFERROR(_xll.qlIndexFixing(ONIndex3M,I574,TRUE,_xll.ohTrigger(RecalcTrigger,Trigger3M)),NA())</f>
        <v>1.9557687479041519E-2</v>
      </c>
      <c r="N574" s="52">
        <f>IFERROR(_xll.qlIndexFixing(Index6M,$H574,TRUE,_xll.ohTrigger(RecalcTrigger,Trigger6M)),NA())</f>
        <v>2.1595000063697849E-2</v>
      </c>
      <c r="O574" s="52">
        <f>IFERROR(_xll.qlIndexFixing(ONIndex6M,I574,TRUE,_xll.ohTrigger(RecalcTrigger,Trigger6M)),NA())</f>
        <v>2.0769588992024524E-2</v>
      </c>
      <c r="P574" s="52">
        <f>IFERROR(_xll.qlIndexFixing(Index1Y,$H574,TRUE,_xll.ohTrigger(RecalcTrigger,Trigger1Y)),NA())</f>
        <v>2.4084381250005275E-2</v>
      </c>
      <c r="Q574" s="52">
        <f>IFERROR(_xll.qlIndexFixing(ONIndex1Y,I574,TRUE,_xll.ohTrigger(RecalcTrigger,Trigger1Y)),NA())</f>
        <v>2.1922396752875883E-2</v>
      </c>
    </row>
    <row r="575" spans="2:17" x14ac:dyDescent="0.2">
      <c r="B575" s="46" t="s">
        <v>51</v>
      </c>
      <c r="D575" s="49">
        <f>_xll.qlCalendarAdvance(LocalCalendar,$D574,B575,"f",FALSE)</f>
        <v>43490</v>
      </c>
      <c r="E575" s="49">
        <f>_xll.qlInterestRateIndexValueDate(IndexON,D575)</f>
        <v>43490</v>
      </c>
      <c r="F575" s="52">
        <f>IFERROR(_xll.qlIndexFixing(IndexON,D575,TRUE,_xll.ohTrigger(RecalcTrigger,TriggerON)),NA())</f>
        <v>1.6667608023848146E-2</v>
      </c>
      <c r="H575" s="49">
        <f>_xll.qlCalendarAdvance(IborCalendar,$H574,B575,"f",FALSE)</f>
        <v>43489</v>
      </c>
      <c r="I575" s="49">
        <f>_xll.qlInterestRateIndexValueDate(Index1M,$H575)</f>
        <v>43493</v>
      </c>
      <c r="J575" s="52">
        <f>IFERROR(_xll.qlIndexFixing(Index1M,$H575,TRUE,_xll.ohTrigger(RecalcTrigger,Trigger1M)),NA())</f>
        <v>1.8459920998278707E-2</v>
      </c>
      <c r="K575" s="52">
        <f>IFERROR(_xll.qlIndexFixing(ONIndex1M,I575,TRUE,_xll.ohTrigger(RecalcTrigger,Trigger1M)),NA())</f>
        <v>1.8351858606449056E-2</v>
      </c>
      <c r="L575" s="52">
        <f>IFERROR(_xll.qlIndexFixing(Index3M,H575,TRUE,_xll.ohTrigger(RecalcTrigger,Trigger3M)),NA())</f>
        <v>2.0049304693436715E-2</v>
      </c>
      <c r="M575" s="52">
        <f>IFERROR(_xll.qlIndexFixing(ONIndex3M,I575,TRUE,_xll.ohTrigger(RecalcTrigger,Trigger3M)),NA())</f>
        <v>1.9611842870252971E-2</v>
      </c>
      <c r="N575" s="52">
        <f>IFERROR(_xll.qlIndexFixing(Index6M,$H575,TRUE,_xll.ohTrigger(RecalcTrigger,Trigger6M)),NA())</f>
        <v>2.1644860204469027E-2</v>
      </c>
      <c r="O575" s="52">
        <f>IFERROR(_xll.qlIndexFixing(ONIndex6M,I575,TRUE,_xll.ohTrigger(RecalcTrigger,Trigger6M)),NA())</f>
        <v>2.0820726061883121E-2</v>
      </c>
      <c r="P575" s="52">
        <f>IFERROR(_xll.qlIndexFixing(Index1Y,$H575,TRUE,_xll.ohTrigger(RecalcTrigger,Trigger1Y)),NA())</f>
        <v>2.4134113415633443E-2</v>
      </c>
      <c r="Q575" s="52">
        <f>IFERROR(_xll.qlIndexFixing(ONIndex1Y,I575,TRUE,_xll.ohTrigger(RecalcTrigger,Trigger1Y)),NA())</f>
        <v>2.2009525568877919E-2</v>
      </c>
    </row>
    <row r="576" spans="2:17" x14ac:dyDescent="0.2">
      <c r="B576" s="46" t="s">
        <v>51</v>
      </c>
      <c r="D576" s="49">
        <f>_xll.qlCalendarAdvance(LocalCalendar,$D575,B576,"f",FALSE)</f>
        <v>43497</v>
      </c>
      <c r="E576" s="49">
        <f>_xll.qlInterestRateIndexValueDate(IndexON,D576)</f>
        <v>43497</v>
      </c>
      <c r="F576" s="52">
        <f>IFERROR(_xll.qlIndexFixing(IndexON,D576,TRUE,_xll.ohTrigger(RecalcTrigger,TriggerON)),NA())</f>
        <v>1.6707263155613106E-2</v>
      </c>
      <c r="H576" s="49">
        <f>_xll.qlCalendarAdvance(IborCalendar,$H575,B576,"f",FALSE)</f>
        <v>43496</v>
      </c>
      <c r="I576" s="49">
        <f>_xll.qlInterestRateIndexValueDate(Index1M,$H576)</f>
        <v>43500</v>
      </c>
      <c r="J576" s="52">
        <f>IFERROR(_xll.qlIndexFixing(Index1M,$H576,TRUE,_xll.ohTrigger(RecalcTrigger,Trigger1M)),NA())</f>
        <v>1.8492874568550706E-2</v>
      </c>
      <c r="K576" s="52">
        <f>IFERROR(_xll.qlIndexFixing(ONIndex1M,I576,TRUE,_xll.ohTrigger(RecalcTrigger,Trigger1M)),NA())</f>
        <v>1.8395800493458125E-2</v>
      </c>
      <c r="L576" s="52">
        <f>IFERROR(_xll.qlIndexFixing(Index3M,H576,TRUE,_xll.ohTrigger(RecalcTrigger,Trigger3M)),NA())</f>
        <v>2.0112894367436879E-2</v>
      </c>
      <c r="M576" s="52">
        <f>IFERROR(_xll.qlIndexFixing(ONIndex3M,I576,TRUE,_xll.ohTrigger(RecalcTrigger,Trigger3M)),NA())</f>
        <v>1.967445157215586E-2</v>
      </c>
      <c r="N576" s="52">
        <f>IFERROR(_xll.qlIndexFixing(Index6M,$H576,TRUE,_xll.ohTrigger(RecalcTrigger,Trigger6M)),NA())</f>
        <v>2.1697512898175151E-2</v>
      </c>
      <c r="O576" s="52">
        <f>IFERROR(_xll.qlIndexFixing(ONIndex6M,I576,TRUE,_xll.ohTrigger(RecalcTrigger,Trigger6M)),NA())</f>
        <v>2.0879878394515217E-2</v>
      </c>
      <c r="P576" s="52">
        <f>IFERROR(_xll.qlIndexFixing(Index1Y,$H576,TRUE,_xll.ohTrigger(RecalcTrigger,Trigger1Y)),NA())</f>
        <v>2.4190685011704755E-2</v>
      </c>
      <c r="Q576" s="52">
        <f>IFERROR(_xll.qlIndexFixing(ONIndex1Y,I576,TRUE,_xll.ohTrigger(RecalcTrigger,Trigger1Y)),NA())</f>
        <v>2.2109551280511397E-2</v>
      </c>
    </row>
    <row r="577" spans="2:17" x14ac:dyDescent="0.2">
      <c r="B577" s="46" t="s">
        <v>51</v>
      </c>
      <c r="D577" s="49">
        <f>_xll.qlCalendarAdvance(LocalCalendar,$D576,B577,"f",FALSE)</f>
        <v>43504</v>
      </c>
      <c r="E577" s="49">
        <f>_xll.qlInterestRateIndexValueDate(IndexON,D577)</f>
        <v>43504</v>
      </c>
      <c r="F577" s="52">
        <f>IFERROR(_xll.qlIndexFixing(IndexON,D577,TRUE,_xll.ohTrigger(RecalcTrigger,TriggerON)),NA())</f>
        <v>1.6747285442830773E-2</v>
      </c>
      <c r="H577" s="49">
        <f>_xll.qlCalendarAdvance(IborCalendar,$H576,B577,"f",FALSE)</f>
        <v>43503</v>
      </c>
      <c r="I577" s="49">
        <f>_xll.qlInterestRateIndexValueDate(Index1M,$H577)</f>
        <v>43507</v>
      </c>
      <c r="J577" s="52">
        <f>IFERROR(_xll.qlIndexFixing(Index1M,$H577,TRUE,_xll.ohTrigger(RecalcTrigger,Trigger1M)),NA())</f>
        <v>1.8536471235815557E-2</v>
      </c>
      <c r="K577" s="52">
        <f>IFERROR(_xll.qlIndexFixing(ONIndex1M,I577,TRUE,_xll.ohTrigger(RecalcTrigger,Trigger1M)),NA())</f>
        <v>1.8439603858073639E-2</v>
      </c>
      <c r="L577" s="52">
        <f>IFERROR(_xll.qlIndexFixing(Index3M,H577,TRUE,_xll.ohTrigger(RecalcTrigger,Trigger3M)),NA())</f>
        <v>2.0166563798485793E-2</v>
      </c>
      <c r="M577" s="52">
        <f>IFERROR(_xll.qlIndexFixing(ONIndex3M,I577,TRUE,_xll.ohTrigger(RecalcTrigger,Trigger3M)),NA())</f>
        <v>1.9736443640514523E-2</v>
      </c>
      <c r="N577" s="52">
        <f>IFERROR(_xll.qlIndexFixing(Index6M,$H577,TRUE,_xll.ohTrigger(RecalcTrigger,Trigger6M)),NA())</f>
        <v>2.1749614362755632E-2</v>
      </c>
      <c r="O577" s="52">
        <f>IFERROR(_xll.qlIndexFixing(ONIndex6M,I577,TRUE,_xll.ohTrigger(RecalcTrigger,Trigger6M)),NA())</f>
        <v>2.0938484099923826E-2</v>
      </c>
      <c r="P577" s="52">
        <f>IFERROR(_xll.qlIndexFixing(Index1Y,$H577,TRUE,_xll.ohTrigger(RecalcTrigger,Trigger1Y)),NA())</f>
        <v>2.4245737503492827E-2</v>
      </c>
      <c r="Q577" s="52">
        <f>IFERROR(_xll.qlIndexFixing(ONIndex1Y,I577,TRUE,_xll.ohTrigger(RecalcTrigger,Trigger1Y)),NA())</f>
        <v>2.2207827449793882E-2</v>
      </c>
    </row>
    <row r="578" spans="2:17" x14ac:dyDescent="0.2">
      <c r="B578" s="46" t="s">
        <v>51</v>
      </c>
      <c r="D578" s="49">
        <f>_xll.qlCalendarAdvance(LocalCalendar,$D577,B578,"f",FALSE)</f>
        <v>43511</v>
      </c>
      <c r="E578" s="49">
        <f>_xll.qlInterestRateIndexValueDate(IndexON,D578)</f>
        <v>43511</v>
      </c>
      <c r="F578" s="52">
        <f>IFERROR(_xll.qlIndexFixing(IndexON,D578,TRUE,_xll.ohTrigger(RecalcTrigger,TriggerON)),NA())</f>
        <v>1.6790967628959041E-2</v>
      </c>
      <c r="H578" s="49">
        <f>_xll.qlCalendarAdvance(IborCalendar,$H577,B578,"f",FALSE)</f>
        <v>43510</v>
      </c>
      <c r="I578" s="49">
        <f>_xll.qlInterestRateIndexValueDate(Index1M,$H578)</f>
        <v>43515</v>
      </c>
      <c r="J578" s="52">
        <f>IFERROR(_xll.qlIndexFixing(Index1M,$H578,TRUE,_xll.ohTrigger(RecalcTrigger,Trigger1M)),NA())</f>
        <v>1.8586126316970968E-2</v>
      </c>
      <c r="K578" s="52">
        <f>IFERROR(_xll.qlIndexFixing(ONIndex1M,I578,TRUE,_xll.ohTrigger(RecalcTrigger,Trigger1M)),NA())</f>
        <v>1.8489495227109742E-2</v>
      </c>
      <c r="L578" s="52">
        <f>IFERROR(_xll.qlIndexFixing(Index3M,H578,TRUE,_xll.ohTrigger(RecalcTrigger,Trigger3M)),NA())</f>
        <v>2.0227890879964683E-2</v>
      </c>
      <c r="M578" s="52">
        <f>IFERROR(_xll.qlIndexFixing(ONIndex3M,I578,TRUE,_xll.ohTrigger(RecalcTrigger,Trigger3M)),NA())</f>
        <v>1.9806536656625795E-2</v>
      </c>
      <c r="N578" s="52">
        <f>IFERROR(_xll.qlIndexFixing(Index6M,$H578,TRUE,_xll.ohTrigger(RecalcTrigger,Trigger6M)),NA())</f>
        <v>2.1804338266666293E-2</v>
      </c>
      <c r="O578" s="52">
        <f>IFERROR(_xll.qlIndexFixing(ONIndex6M,I578,TRUE,_xll.ohTrigger(RecalcTrigger,Trigger6M)),NA())</f>
        <v>2.1004792709087283E-2</v>
      </c>
      <c r="P578" s="52">
        <f>IFERROR(_xll.qlIndexFixing(Index1Y,$H578,TRUE,_xll.ohTrigger(RecalcTrigger,Trigger1Y)),NA())</f>
        <v>2.4306850618865478E-2</v>
      </c>
      <c r="Q578" s="52">
        <f>IFERROR(_xll.qlIndexFixing(ONIndex1Y,I578,TRUE,_xll.ohTrigger(RecalcTrigger,Trigger1Y)),NA())</f>
        <v>2.2318000773298152E-2</v>
      </c>
    </row>
    <row r="579" spans="2:17" x14ac:dyDescent="0.2">
      <c r="B579" s="46" t="s">
        <v>51</v>
      </c>
      <c r="D579" s="49">
        <f>_xll.qlCalendarAdvance(LocalCalendar,$D578,B579,"f",FALSE)</f>
        <v>43518</v>
      </c>
      <c r="E579" s="49">
        <f>_xll.qlInterestRateIndexValueDate(IndexON,D579)</f>
        <v>43518</v>
      </c>
      <c r="F579" s="52">
        <f>IFERROR(_xll.qlIndexFixing(IndexON,D579,TRUE,_xll.ohTrigger(RecalcTrigger,TriggerON)),NA())</f>
        <v>1.6828431485089723E-2</v>
      </c>
      <c r="H579" s="49">
        <f>_xll.qlCalendarAdvance(IborCalendar,$H578,B579,"f",FALSE)</f>
        <v>43517</v>
      </c>
      <c r="I579" s="49">
        <f>_xll.qlInterestRateIndexValueDate(Index1M,$H579)</f>
        <v>43521</v>
      </c>
      <c r="J579" s="52">
        <f>IFERROR(_xll.qlIndexFixing(Index1M,$H579,TRUE,_xll.ohTrigger(RecalcTrigger,Trigger1M)),NA())</f>
        <v>1.862324884963026E-2</v>
      </c>
      <c r="K579" s="52">
        <f>IFERROR(_xll.qlIndexFixing(ONIndex1M,I579,TRUE,_xll.ohTrigger(RecalcTrigger,Trigger1M)),NA())</f>
        <v>1.8526795020363807E-2</v>
      </c>
      <c r="L579" s="52">
        <f>IFERROR(_xll.qlIndexFixing(Index3M,H579,TRUE,_xll.ohTrigger(RecalcTrigger,Trigger3M)),NA())</f>
        <v>2.0285875005272281E-2</v>
      </c>
      <c r="M579" s="52">
        <f>IFERROR(_xll.qlIndexFixing(ONIndex3M,I579,TRUE,_xll.ohTrigger(RecalcTrigger,Trigger3M)),NA())</f>
        <v>1.9858577875160321E-2</v>
      </c>
      <c r="N579" s="52">
        <f>IFERROR(_xll.qlIndexFixing(Index6M,$H579,TRUE,_xll.ohTrigger(RecalcTrigger,Trigger6M)),NA())</f>
        <v>2.1856274596151054E-2</v>
      </c>
      <c r="O579" s="52">
        <f>IFERROR(_xll.qlIndexFixing(ONIndex6M,I579,TRUE,_xll.ohTrigger(RecalcTrigger,Trigger6M)),NA())</f>
        <v>2.1054055627871548E-2</v>
      </c>
      <c r="P579" s="52">
        <f>IFERROR(_xll.qlIndexFixing(Index1Y,$H579,TRUE,_xll.ohTrigger(RecalcTrigger,Trigger1Y)),NA())</f>
        <v>2.4351460147767005E-2</v>
      </c>
      <c r="Q579" s="52">
        <f>IFERROR(_xll.qlIndexFixing(ONIndex1Y,I579,TRUE,_xll.ohTrigger(RecalcTrigger,Trigger1Y)),NA())</f>
        <v>2.2399131155790286E-2</v>
      </c>
    </row>
    <row r="580" spans="2:17" x14ac:dyDescent="0.2">
      <c r="B580" s="46" t="s">
        <v>51</v>
      </c>
      <c r="D580" s="49">
        <f>_xll.qlCalendarAdvance(LocalCalendar,$D579,B580,"f",FALSE)</f>
        <v>43525</v>
      </c>
      <c r="E580" s="49">
        <f>_xll.qlInterestRateIndexValueDate(IndexON,D580)</f>
        <v>43525</v>
      </c>
      <c r="F580" s="52">
        <f>IFERROR(_xll.qlIndexFixing(IndexON,D580,TRUE,_xll.ohTrigger(RecalcTrigger,TriggerON)),NA())</f>
        <v>1.6869555240903722E-2</v>
      </c>
      <c r="H580" s="49">
        <f>_xll.qlCalendarAdvance(IborCalendar,$H579,B580,"f",FALSE)</f>
        <v>43524</v>
      </c>
      <c r="I580" s="49">
        <f>_xll.qlInterestRateIndexValueDate(Index1M,$H580)</f>
        <v>43528</v>
      </c>
      <c r="J580" s="52">
        <f>IFERROR(_xll.qlIndexFixing(Index1M,$H580,TRUE,_xll.ohTrigger(RecalcTrigger,Trigger1M)),NA())</f>
        <v>1.8677096565405983E-2</v>
      </c>
      <c r="K580" s="52">
        <f>IFERROR(_xll.qlIndexFixing(ONIndex1M,I580,TRUE,_xll.ohTrigger(RecalcTrigger,Trigger1M)),NA())</f>
        <v>1.8570182817958525E-2</v>
      </c>
      <c r="L580" s="52">
        <f>IFERROR(_xll.qlIndexFixing(Index3M,H580,TRUE,_xll.ohTrigger(RecalcTrigger,Trigger3M)),NA())</f>
        <v>2.0342297275992186E-2</v>
      </c>
      <c r="M580" s="52">
        <f>IFERROR(_xll.qlIndexFixing(ONIndex3M,I580,TRUE,_xll.ohTrigger(RecalcTrigger,Trigger3M)),NA())</f>
        <v>1.9918720040887905E-2</v>
      </c>
      <c r="N580" s="52">
        <f>IFERROR(_xll.qlIndexFixing(Index6M,$H580,TRUE,_xll.ohTrigger(RecalcTrigger,Trigger6M)),NA())</f>
        <v>2.1910757282456658E-2</v>
      </c>
      <c r="O580" s="52">
        <f>IFERROR(_xll.qlIndexFixing(ONIndex6M,I580,TRUE,_xll.ohTrigger(RecalcTrigger,Trigger6M)),NA())</f>
        <v>2.1111021449931044E-2</v>
      </c>
      <c r="P580" s="52">
        <f>IFERROR(_xll.qlIndexFixing(Index1Y,$H580,TRUE,_xll.ohTrigger(RecalcTrigger,Trigger1Y)),NA())</f>
        <v>2.440564081946309E-2</v>
      </c>
      <c r="Q580" s="52">
        <f>IFERROR(_xll.qlIndexFixing(ONIndex1Y,I580,TRUE,_xll.ohTrigger(RecalcTrigger,Trigger1Y)),NA())</f>
        <v>2.2492158689626507E-2</v>
      </c>
    </row>
    <row r="581" spans="2:17" x14ac:dyDescent="0.2">
      <c r="B581" s="46" t="s">
        <v>51</v>
      </c>
      <c r="D581" s="49">
        <f>_xll.qlCalendarAdvance(LocalCalendar,$D580,B581,"f",FALSE)</f>
        <v>43532</v>
      </c>
      <c r="E581" s="49">
        <f>_xll.qlInterestRateIndexValueDate(IndexON,D581)</f>
        <v>43532</v>
      </c>
      <c r="F581" s="52">
        <f>IFERROR(_xll.qlIndexFixing(IndexON,D581,TRUE,_xll.ohTrigger(RecalcTrigger,TriggerON)),NA())</f>
        <v>1.6911046153662568E-2</v>
      </c>
      <c r="H581" s="49">
        <f>_xll.qlCalendarAdvance(IborCalendar,$H580,B581,"f",FALSE)</f>
        <v>43531</v>
      </c>
      <c r="I581" s="49">
        <f>_xll.qlInterestRateIndexValueDate(Index1M,$H581)</f>
        <v>43535</v>
      </c>
      <c r="J581" s="52">
        <f>IFERROR(_xll.qlIndexFixing(Index1M,$H581,TRUE,_xll.ohTrigger(RecalcTrigger,Trigger1M)),NA())</f>
        <v>1.8720115933904439E-2</v>
      </c>
      <c r="K581" s="52">
        <f>IFERROR(_xll.qlIndexFixing(ONIndex1M,I581,TRUE,_xll.ohTrigger(RecalcTrigger,Trigger1M)),NA())</f>
        <v>1.8613432092999815E-2</v>
      </c>
      <c r="L581" s="52">
        <f>IFERROR(_xll.qlIndexFixing(Index3M,H581,TRUE,_xll.ohTrigger(RecalcTrigger,Trigger3M)),NA())</f>
        <v>2.0398100531087246E-2</v>
      </c>
      <c r="M581" s="52">
        <f>IFERROR(_xll.qlIndexFixing(ONIndex3M,I581,TRUE,_xll.ohTrigger(RecalcTrigger,Trigger3M)),NA())</f>
        <v>1.9978245571872222E-2</v>
      </c>
      <c r="N581" s="52">
        <f>IFERROR(_xll.qlIndexFixing(Index6M,$H581,TRUE,_xll.ohTrigger(RecalcTrigger,Trigger6M)),NA())</f>
        <v>2.1960580657842052E-2</v>
      </c>
      <c r="O581" s="52">
        <f>IFERROR(_xll.qlIndexFixing(ONIndex6M,I581,TRUE,_xll.ohTrigger(RecalcTrigger,Trigger6M)),NA())</f>
        <v>2.1167440643727886E-2</v>
      </c>
      <c r="P581" s="52">
        <f>IFERROR(_xll.qlIndexFixing(Index1Y,$H581,TRUE,_xll.ohTrigger(RecalcTrigger,Trigger1Y)),NA())</f>
        <v>2.4454990161701978E-2</v>
      </c>
      <c r="Q581" s="52">
        <f>IFERROR(_xll.qlIndexFixing(ONIndex1Y,I581,TRUE,_xll.ohTrigger(RecalcTrigger,Trigger1Y)),NA())</f>
        <v>2.2583436675516211E-2</v>
      </c>
    </row>
    <row r="582" spans="2:17" x14ac:dyDescent="0.2">
      <c r="B582" s="46" t="s">
        <v>51</v>
      </c>
      <c r="D582" s="49">
        <f>_xll.qlCalendarAdvance(LocalCalendar,$D581,B582,"f",FALSE)</f>
        <v>43539</v>
      </c>
      <c r="E582" s="49">
        <f>_xll.qlInterestRateIndexValueDate(IndexON,D582)</f>
        <v>43539</v>
      </c>
      <c r="F582" s="52">
        <f>IFERROR(_xll.qlIndexFixing(IndexON,D582,TRUE,_xll.ohTrigger(RecalcTrigger,TriggerON)),NA())</f>
        <v>1.6952904223765941E-2</v>
      </c>
      <c r="H582" s="49">
        <f>_xll.qlCalendarAdvance(IborCalendar,$H581,B582,"f",FALSE)</f>
        <v>43538</v>
      </c>
      <c r="I582" s="49">
        <f>_xll.qlInterestRateIndexValueDate(Index1M,$H582)</f>
        <v>43542</v>
      </c>
      <c r="J582" s="52">
        <f>IFERROR(_xll.qlIndexFixing(Index1M,$H582,TRUE,_xll.ohTrigger(RecalcTrigger,Trigger1M)),NA())</f>
        <v>1.876299671715639E-2</v>
      </c>
      <c r="K582" s="52">
        <f>IFERROR(_xll.qlIndexFixing(ONIndex1M,I582,TRUE,_xll.ohTrigger(RecalcTrigger,Trigger1M)),NA())</f>
        <v>1.8656542845567614E-2</v>
      </c>
      <c r="L582" s="52">
        <f>IFERROR(_xll.qlIndexFixing(Index3M,H582,TRUE,_xll.ohTrigger(RecalcTrigger,Trigger3M)),NA())</f>
        <v>2.045328474418812E-2</v>
      </c>
      <c r="M582" s="52">
        <f>IFERROR(_xll.qlIndexFixing(ONIndex3M,I582,TRUE,_xll.ohTrigger(RecalcTrigger,Trigger3M)),NA())</f>
        <v>2.0037154467713592E-2</v>
      </c>
      <c r="N582" s="52">
        <f>IFERROR(_xll.qlIndexFixing(Index6M,$H582,TRUE,_xll.ohTrigger(RecalcTrigger,Trigger6M)),NA())</f>
        <v>2.2009852533680544E-2</v>
      </c>
      <c r="O582" s="52">
        <f>IFERROR(_xll.qlIndexFixing(ONIndex6M,I582,TRUE,_xll.ohTrigger(RecalcTrigger,Trigger6M)),NA())</f>
        <v>2.1223313208942329E-2</v>
      </c>
      <c r="P582" s="52">
        <f>IFERROR(_xll.qlIndexFixing(Index1Y,$H582,TRUE,_xll.ohTrigger(RecalcTrigger,Trigger1Y)),NA())</f>
        <v>2.4503044088010711E-2</v>
      </c>
      <c r="Q582" s="52">
        <f>IFERROR(_xll.qlIndexFixing(ONIndex1Y,I582,TRUE,_xll.ohTrigger(RecalcTrigger,Trigger1Y)),NA())</f>
        <v>2.2672965112260357E-2</v>
      </c>
    </row>
    <row r="583" spans="2:17" x14ac:dyDescent="0.2">
      <c r="B583" s="46" t="s">
        <v>51</v>
      </c>
      <c r="D583" s="49">
        <f>_xll.qlCalendarAdvance(LocalCalendar,$D582,B583,"f",FALSE)</f>
        <v>43546</v>
      </c>
      <c r="E583" s="49">
        <f>_xll.qlInterestRateIndexValueDate(IndexON,D583)</f>
        <v>43546</v>
      </c>
      <c r="F583" s="52">
        <f>IFERROR(_xll.qlIndexFixing(IndexON,D583,TRUE,_xll.ohTrigger(RecalcTrigger,TriggerON)),NA())</f>
        <v>1.6995129451533586E-2</v>
      </c>
      <c r="H583" s="49">
        <f>_xll.qlCalendarAdvance(IborCalendar,$H582,B583,"f",FALSE)</f>
        <v>43545</v>
      </c>
      <c r="I583" s="49">
        <f>_xll.qlInterestRateIndexValueDate(Index1M,$H583)</f>
        <v>43549</v>
      </c>
      <c r="J583" s="52">
        <f>IFERROR(_xll.qlIndexFixing(Index1M,$H583,TRUE,_xll.ohTrigger(RecalcTrigger,Trigger1M)),NA())</f>
        <v>1.8805738913627579E-2</v>
      </c>
      <c r="K583" s="52">
        <f>IFERROR(_xll.qlIndexFixing(ONIndex1M,I583,TRUE,_xll.ohTrigger(RecalcTrigger,Trigger1M)),NA())</f>
        <v>1.8699515075502049E-2</v>
      </c>
      <c r="L583" s="52">
        <f>IFERROR(_xll.qlIndexFixing(Index3M,H583,TRUE,_xll.ohTrigger(RecalcTrigger,Trigger3M)),NA())</f>
        <v>2.0507849889219144E-2</v>
      </c>
      <c r="M583" s="52">
        <f>IFERROR(_xll.qlIndexFixing(ONIndex3M,I583,TRUE,_xll.ohTrigger(RecalcTrigger,Trigger3M)),NA())</f>
        <v>2.009544672809227E-2</v>
      </c>
      <c r="N583" s="52">
        <f>IFERROR(_xll.qlIndexFixing(Index6M,$H583,TRUE,_xll.ohTrigger(RecalcTrigger,Trigger6M)),NA())</f>
        <v>2.2058572868706886E-2</v>
      </c>
      <c r="O583" s="52">
        <f>IFERROR(_xll.qlIndexFixing(ONIndex6M,I583,TRUE,_xll.ohTrigger(RecalcTrigger,Trigger6M)),NA())</f>
        <v>2.1278639145414502E-2</v>
      </c>
      <c r="P583" s="52">
        <f>IFERROR(_xll.qlIndexFixing(Index1Y,$H583,TRUE,_xll.ohTrigger(RecalcTrigger,Trigger1Y)),NA())</f>
        <v>2.4549846294548552E-2</v>
      </c>
      <c r="Q583" s="52">
        <f>IFERROR(_xll.qlIndexFixing(ONIndex1Y,I583,TRUE,_xll.ohTrigger(RecalcTrigger,Trigger1Y)),NA())</f>
        <v>2.2760743998420097E-2</v>
      </c>
    </row>
    <row r="584" spans="2:17" x14ac:dyDescent="0.2">
      <c r="B584" s="46" t="s">
        <v>51</v>
      </c>
      <c r="D584" s="49">
        <f>_xll.qlCalendarAdvance(LocalCalendar,$D583,B584,"f",FALSE)</f>
        <v>43553</v>
      </c>
      <c r="E584" s="49">
        <f>_xll.qlInterestRateIndexValueDate(IndexON,D584)</f>
        <v>43553</v>
      </c>
      <c r="F584" s="52">
        <f>IFERROR(_xll.qlIndexFixing(IndexON,D584,TRUE,_xll.ohTrigger(RecalcTrigger,TriggerON)),NA())</f>
        <v>1.7037721837445119E-2</v>
      </c>
      <c r="H584" s="49">
        <f>_xll.qlCalendarAdvance(IborCalendar,$H583,B584,"f",FALSE)</f>
        <v>43552</v>
      </c>
      <c r="I584" s="49">
        <f>_xll.qlInterestRateIndexValueDate(Index1M,$H584)</f>
        <v>43556</v>
      </c>
      <c r="J584" s="52">
        <f>IFERROR(_xll.qlIndexFixing(Index1M,$H584,TRUE,_xll.ohTrigger(RecalcTrigger,Trigger1M)),NA())</f>
        <v>1.8844818217031545E-2</v>
      </c>
      <c r="K584" s="52">
        <f>IFERROR(_xll.qlIndexFixing(ONIndex1M,I584,TRUE,_xll.ohTrigger(RecalcTrigger,Trigger1M)),NA())</f>
        <v>1.8742348782883056E-2</v>
      </c>
      <c r="L584" s="52">
        <f>IFERROR(_xll.qlIndexFixing(Index3M,H584,TRUE,_xll.ohTrigger(RecalcTrigger,Trigger3M)),NA())</f>
        <v>2.0557473684004863E-2</v>
      </c>
      <c r="M584" s="52">
        <f>IFERROR(_xll.qlIndexFixing(ONIndex3M,I584,TRUE,_xll.ohTrigger(RecalcTrigger,Trigger3M)),NA())</f>
        <v>2.0153122352768449E-2</v>
      </c>
      <c r="N584" s="52">
        <f>IFERROR(_xll.qlIndexFixing(Index6M,$H584,TRUE,_xll.ohTrigger(RecalcTrigger,Trigger6M)),NA())</f>
        <v>2.2102815791958049E-2</v>
      </c>
      <c r="O584" s="52">
        <f>IFERROR(_xll.qlIndexFixing(ONIndex6M,I584,TRUE,_xll.ohTrigger(RecalcTrigger,Trigger6M)),NA())</f>
        <v>2.133341845282466E-2</v>
      </c>
      <c r="P584" s="52">
        <f>IFERROR(_xll.qlIndexFixing(Index1Y,$H584,TRUE,_xll.ohTrigger(RecalcTrigger,Trigger1Y)),NA())</f>
        <v>2.459544049039666E-2</v>
      </c>
      <c r="Q584" s="52">
        <f>IFERROR(_xll.qlIndexFixing(ONIndex1Y,I584,TRUE,_xll.ohTrigger(RecalcTrigger,Trigger1Y)),NA())</f>
        <v>2.2846773332796388E-2</v>
      </c>
    </row>
    <row r="585" spans="2:17" x14ac:dyDescent="0.2">
      <c r="B585" s="46" t="s">
        <v>51</v>
      </c>
      <c r="D585" s="49">
        <f>_xll.qlCalendarAdvance(LocalCalendar,$D584,B585,"f",FALSE)</f>
        <v>43560</v>
      </c>
      <c r="E585" s="49">
        <f>_xll.qlInterestRateIndexValueDate(IndexON,D585)</f>
        <v>43560</v>
      </c>
      <c r="F585" s="52">
        <f>IFERROR(_xll.qlIndexFixing(IndexON,D585,TRUE,_xll.ohTrigger(RecalcTrigger,TriggerON)),NA())</f>
        <v>1.7080681381846929E-2</v>
      </c>
      <c r="H585" s="49">
        <f>_xll.qlCalendarAdvance(IborCalendar,$H584,B585,"f",FALSE)</f>
        <v>43559</v>
      </c>
      <c r="I585" s="49">
        <f>_xll.qlInterestRateIndexValueDate(Index1M,$H585)</f>
        <v>43563</v>
      </c>
      <c r="J585" s="52">
        <f>IFERROR(_xll.qlIndexFixing(Index1M,$H585,TRUE,_xll.ohTrigger(RecalcTrigger,Trigger1M)),NA())</f>
        <v>1.8887290910593713E-2</v>
      </c>
      <c r="K585" s="52">
        <f>IFERROR(_xll.qlIndexFixing(ONIndex1M,I585,TRUE,_xll.ohTrigger(RecalcTrigger,Trigger1M)),NA())</f>
        <v>1.8785043967470827E-2</v>
      </c>
      <c r="L585" s="52">
        <f>IFERROR(_xll.qlIndexFixing(Index3M,H585,TRUE,_xll.ohTrigger(RecalcTrigger,Trigger3M)),NA())</f>
        <v>2.0610841797123049E-2</v>
      </c>
      <c r="M585" s="52">
        <f>IFERROR(_xll.qlIndexFixing(ONIndex3M,I585,TRUE,_xll.ohTrigger(RecalcTrigger,Trigger3M)),NA())</f>
        <v>2.0210181341422384E-2</v>
      </c>
      <c r="N585" s="52">
        <f>IFERROR(_xll.qlIndexFixing(Index6M,$H585,TRUE,_xll.ohTrigger(RecalcTrigger,Trigger6M)),NA())</f>
        <v>2.2150469417790739E-2</v>
      </c>
      <c r="O585" s="52">
        <f>IFERROR(_xll.qlIndexFixing(ONIndex6M,I585,TRUE,_xll.ohTrigger(RecalcTrigger,Trigger6M)),NA())</f>
        <v>2.138765113101293E-2</v>
      </c>
      <c r="P585" s="52">
        <f>IFERROR(_xll.qlIndexFixing(Index1Y,$H585,TRUE,_xll.ohTrigger(RecalcTrigger,Trigger1Y)),NA())</f>
        <v>2.4639870397023672E-2</v>
      </c>
      <c r="Q585" s="52">
        <f>IFERROR(_xll.qlIndexFixing(ONIndex1Y,I585,TRUE,_xll.ohTrigger(RecalcTrigger,Trigger1Y)),NA())</f>
        <v>2.293105311403032E-2</v>
      </c>
    </row>
    <row r="586" spans="2:17" x14ac:dyDescent="0.2">
      <c r="B586" s="46" t="s">
        <v>51</v>
      </c>
      <c r="D586" s="49">
        <f>_xll.qlCalendarAdvance(LocalCalendar,$D585,B586,"f",FALSE)</f>
        <v>43567</v>
      </c>
      <c r="E586" s="49">
        <f>_xll.qlInterestRateIndexValueDate(IndexON,D586)</f>
        <v>43567</v>
      </c>
      <c r="F586" s="52">
        <f>IFERROR(_xll.qlIndexFixing(IndexON,D586,TRUE,_xll.ohTrigger(RecalcTrigger,TriggerON)),NA())</f>
        <v>1.7124008085112052E-2</v>
      </c>
      <c r="H586" s="49">
        <f>_xll.qlCalendarAdvance(IborCalendar,$H585,B586,"f",FALSE)</f>
        <v>43566</v>
      </c>
      <c r="I586" s="49">
        <f>_xll.qlInterestRateIndexValueDate(Index1M,$H586)</f>
        <v>43570</v>
      </c>
      <c r="J586" s="52">
        <f>IFERROR(_xll.qlIndexFixing(Index1M,$H586,TRUE,_xll.ohTrigger(RecalcTrigger,Trigger1M)),NA())</f>
        <v>1.8929625015191576E-2</v>
      </c>
      <c r="K586" s="52">
        <f>IFERROR(_xll.qlIndexFixing(ONIndex1M,I586,TRUE,_xll.ohTrigger(RecalcTrigger,Trigger1M)),NA())</f>
        <v>1.8827600629425234E-2</v>
      </c>
      <c r="L586" s="52">
        <f>IFERROR(_xll.qlIndexFixing(Index3M,H586,TRUE,_xll.ohTrigger(RecalcTrigger,Trigger3M)),NA())</f>
        <v>2.0663590795045202E-2</v>
      </c>
      <c r="M586" s="52">
        <f>IFERROR(_xll.qlIndexFixing(ONIndex3M,I586,TRUE,_xll.ohTrigger(RecalcTrigger,Trigger3M)),NA())</f>
        <v>2.0266623693814267E-2</v>
      </c>
      <c r="N586" s="52">
        <f>IFERROR(_xll.qlIndexFixing(Index6M,$H586,TRUE,_xll.ohTrigger(RecalcTrigger,Trigger6M)),NA())</f>
        <v>2.219757141215287E-2</v>
      </c>
      <c r="O586" s="52">
        <f>IFERROR(_xll.qlIndexFixing(ONIndex6M,I586,TRUE,_xll.ohTrigger(RecalcTrigger,Trigger6M)),NA())</f>
        <v>2.1441337179499698E-2</v>
      </c>
      <c r="P586" s="52">
        <f>IFERROR(_xll.qlIndexFixing(Index1Y,$H586,TRUE,_xll.ohTrigger(RecalcTrigger,Trigger1Y)),NA())</f>
        <v>2.4683179747771119E-2</v>
      </c>
      <c r="Q586" s="52">
        <f>IFERROR(_xll.qlIndexFixing(ONIndex1Y,I586,TRUE,_xll.ohTrigger(RecalcTrigger,Trigger1Y)),NA())</f>
        <v>2.3013583341002786E-2</v>
      </c>
    </row>
    <row r="587" spans="2:17" x14ac:dyDescent="0.2">
      <c r="B587" s="46" t="s">
        <v>51</v>
      </c>
      <c r="D587" s="49">
        <f>_xll.qlCalendarAdvance(LocalCalendar,$D586,B587,"f",FALSE)</f>
        <v>43574</v>
      </c>
      <c r="E587" s="49">
        <f>_xll.qlInterestRateIndexValueDate(IndexON,D587)</f>
        <v>43574</v>
      </c>
      <c r="F587" s="52">
        <f>IFERROR(_xll.qlIndexFixing(IndexON,D587,TRUE,_xll.ohTrigger(RecalcTrigger,TriggerON)),NA())</f>
        <v>1.7167701947666814E-2</v>
      </c>
      <c r="H587" s="49">
        <f>_xll.qlCalendarAdvance(IborCalendar,$H586,B587,"f",FALSE)</f>
        <v>43573</v>
      </c>
      <c r="I587" s="49">
        <f>_xll.qlInterestRateIndexValueDate(Index1M,$H587)</f>
        <v>43579</v>
      </c>
      <c r="J587" s="52">
        <f>IFERROR(_xll.qlIndexFixing(Index1M,$H587,TRUE,_xll.ohTrigger(RecalcTrigger,Trigger1M)),NA())</f>
        <v>1.8983850934964686E-2</v>
      </c>
      <c r="K587" s="52">
        <f>IFERROR(_xll.qlIndexFixing(ONIndex1M,I587,TRUE,_xll.ohTrigger(RecalcTrigger,Trigger1M)),NA())</f>
        <v>1.8882112793967565E-2</v>
      </c>
      <c r="L587" s="52">
        <f>IFERROR(_xll.qlIndexFixing(Index3M,H587,TRUE,_xll.ohTrigger(RecalcTrigger,Trigger3M)),NA())</f>
        <v>2.0730501175294368E-2</v>
      </c>
      <c r="M587" s="52">
        <f>IFERROR(_xll.qlIndexFixing(ONIndex3M,I587,TRUE,_xll.ohTrigger(RecalcTrigger,Trigger3M)),NA())</f>
        <v>2.0338286354260049E-2</v>
      </c>
      <c r="N587" s="52">
        <f>IFERROR(_xll.qlIndexFixing(Index6M,$H587,TRUE,_xll.ohTrigger(RecalcTrigger,Trigger6M)),NA())</f>
        <v>2.2257320495571456E-2</v>
      </c>
      <c r="O587" s="52">
        <f>IFERROR(_xll.qlIndexFixing(ONIndex6M,I587,TRUE,_xll.ohTrigger(RecalcTrigger,Trigger6M)),NA())</f>
        <v>2.1509558887942148E-2</v>
      </c>
      <c r="P587" s="52">
        <f>IFERROR(_xll.qlIndexFixing(Index1Y,$H587,TRUE,_xll.ohTrigger(RecalcTrigger,Trigger1Y)),NA())</f>
        <v>2.4737287068565636E-2</v>
      </c>
      <c r="Q587" s="52">
        <f>IFERROR(_xll.qlIndexFixing(ONIndex1Y,I587,TRUE,_xll.ohTrigger(RecalcTrigger,Trigger1Y)),NA())</f>
        <v>2.3117122857243544E-2</v>
      </c>
    </row>
    <row r="588" spans="2:17" x14ac:dyDescent="0.2">
      <c r="B588" s="46" t="s">
        <v>51</v>
      </c>
      <c r="D588" s="49">
        <f>_xll.qlCalendarAdvance(LocalCalendar,$D587,B588,"f",FALSE)</f>
        <v>43581</v>
      </c>
      <c r="E588" s="49">
        <f>_xll.qlInterestRateIndexValueDate(IndexON,D588)</f>
        <v>43581</v>
      </c>
      <c r="F588" s="52">
        <f>IFERROR(_xll.qlIndexFixing(IndexON,D588,TRUE,_xll.ohTrigger(RecalcTrigger,TriggerON)),NA())</f>
        <v>1.7211762969884248E-2</v>
      </c>
      <c r="H588" s="49">
        <f>_xll.qlCalendarAdvance(IborCalendar,$H587,B588,"f",FALSE)</f>
        <v>43580</v>
      </c>
      <c r="I588" s="49">
        <f>_xll.qlInterestRateIndexValueDate(Index1M,$H588)</f>
        <v>43584</v>
      </c>
      <c r="J588" s="52">
        <f>IFERROR(_xll.qlIndexFixing(Index1M,$H588,TRUE,_xll.ohTrigger(RecalcTrigger,Trigger1M)),NA())</f>
        <v>1.9013877451643069E-2</v>
      </c>
      <c r="K588" s="52">
        <f>IFERROR(_xll.qlIndexFixing(ONIndex1M,I588,TRUE,_xll.ohTrigger(RecalcTrigger,Trigger1M)),NA())</f>
        <v>1.8912298384874404E-2</v>
      </c>
      <c r="L588" s="52">
        <f>IFERROR(_xll.qlIndexFixing(Index3M,H588,TRUE,_xll.ohTrigger(RecalcTrigger,Trigger3M)),NA())</f>
        <v>2.0767231346963368E-2</v>
      </c>
      <c r="M588" s="52">
        <f>IFERROR(_xll.qlIndexFixing(ONIndex3M,I588,TRUE,_xll.ohTrigger(RecalcTrigger,Trigger3M)),NA())</f>
        <v>2.0377658488452965E-2</v>
      </c>
      <c r="N588" s="52">
        <f>IFERROR(_xll.qlIndexFixing(Index6M,$H588,TRUE,_xll.ohTrigger(RecalcTrigger,Trigger6M)),NA())</f>
        <v>2.2290120349981676E-2</v>
      </c>
      <c r="O588" s="52">
        <f>IFERROR(_xll.qlIndexFixing(ONIndex6M,I588,TRUE,_xll.ohTrigger(RecalcTrigger,Trigger6M)),NA())</f>
        <v>2.1547069386969042E-2</v>
      </c>
      <c r="P588" s="52">
        <f>IFERROR(_xll.qlIndexFixing(Index1Y,$H588,TRUE,_xll.ohTrigger(RecalcTrigger,Trigger1Y)),NA())</f>
        <v>2.4766611771394491E-2</v>
      </c>
      <c r="Q588" s="52">
        <f>IFERROR(_xll.qlIndexFixing(ONIndex1Y,I588,TRUE,_xll.ohTrigger(RecalcTrigger,Trigger1Y)),NA())</f>
        <v>2.3173395127207286E-2</v>
      </c>
    </row>
    <row r="589" spans="2:17" x14ac:dyDescent="0.2">
      <c r="B589" s="46" t="s">
        <v>51</v>
      </c>
      <c r="D589" s="49">
        <f>_xll.qlCalendarAdvance(LocalCalendar,$D588,B589,"f",FALSE)</f>
        <v>43588</v>
      </c>
      <c r="E589" s="49">
        <f>_xll.qlInterestRateIndexValueDate(IndexON,D589)</f>
        <v>43588</v>
      </c>
      <c r="F589" s="52">
        <f>IFERROR(_xll.qlIndexFixing(IndexON,D589,TRUE,_xll.ohTrigger(RecalcTrigger,TriggerON)),NA())</f>
        <v>1.7256191152217326E-2</v>
      </c>
      <c r="H589" s="49">
        <f>_xll.qlCalendarAdvance(IborCalendar,$H588,B589,"f",FALSE)</f>
        <v>43587</v>
      </c>
      <c r="I589" s="49">
        <f>_xll.qlInterestRateIndexValueDate(Index1M,$H589)</f>
        <v>43592</v>
      </c>
      <c r="J589" s="52">
        <f>IFERROR(_xll.qlIndexFixing(Index1M,$H589,TRUE,_xll.ohTrigger(RecalcTrigger,Trigger1M)),NA())</f>
        <v>1.9065257605647683E-2</v>
      </c>
      <c r="K589" s="52">
        <f>IFERROR(_xll.qlIndexFixing(ONIndex1M,I589,TRUE,_xll.ohTrigger(RecalcTrigger,Trigger1M)),NA())</f>
        <v>1.8960448326588164E-2</v>
      </c>
      <c r="L589" s="52">
        <f>IFERROR(_xll.qlIndexFixing(Index3M,H589,TRUE,_xll.ohTrigger(RecalcTrigger,Trigger3M)),NA())</f>
        <v>2.0829452671670957E-2</v>
      </c>
      <c r="M589" s="52">
        <f>IFERROR(_xll.qlIndexFixing(ONIndex3M,I589,TRUE,_xll.ohTrigger(RecalcTrigger,Trigger3M)),NA())</f>
        <v>2.0439999512635865E-2</v>
      </c>
      <c r="N589" s="52">
        <f>IFERROR(_xll.qlIndexFixing(Index6M,$H589,TRUE,_xll.ohTrigger(RecalcTrigger,Trigger6M)),NA())</f>
        <v>2.2345752402160472E-2</v>
      </c>
      <c r="O589" s="52">
        <f>IFERROR(_xll.qlIndexFixing(ONIndex6M,I589,TRUE,_xll.ohTrigger(RecalcTrigger,Trigger6M)),NA())</f>
        <v>2.1606506088129862E-2</v>
      </c>
      <c r="P589" s="52">
        <f>IFERROR(_xll.qlIndexFixing(Index1Y,$H589,TRUE,_xll.ohTrigger(RecalcTrigger,Trigger1Y)),NA())</f>
        <v>2.4812488073541143E-2</v>
      </c>
      <c r="Q589" s="52">
        <f>IFERROR(_xll.qlIndexFixing(ONIndex1Y,I589,TRUE,_xll.ohTrigger(RecalcTrigger,Trigger1Y)),NA())</f>
        <v>2.3261574085502446E-2</v>
      </c>
    </row>
    <row r="590" spans="2:17" x14ac:dyDescent="0.2">
      <c r="B590" s="46" t="s">
        <v>51</v>
      </c>
      <c r="D590" s="49">
        <f>_xll.qlCalendarAdvance(LocalCalendar,$D589,B590,"f",FALSE)</f>
        <v>43595</v>
      </c>
      <c r="E590" s="49">
        <f>_xll.qlInterestRateIndexValueDate(IndexON,D590)</f>
        <v>43595</v>
      </c>
      <c r="F590" s="52">
        <f>IFERROR(_xll.qlIndexFixing(IndexON,D590,TRUE,_xll.ohTrigger(RecalcTrigger,TriggerON)),NA())</f>
        <v>1.7300986495039083E-2</v>
      </c>
      <c r="H590" s="49">
        <f>_xll.qlCalendarAdvance(IborCalendar,$H589,B590,"f",FALSE)</f>
        <v>43594</v>
      </c>
      <c r="I590" s="49">
        <f>_xll.qlInterestRateIndexValueDate(Index1M,$H590)</f>
        <v>43598</v>
      </c>
      <c r="J590" s="52">
        <f>IFERROR(_xll.qlIndexFixing(Index1M,$H590,TRUE,_xll.ohTrigger(RecalcTrigger,Trigger1M)),NA())</f>
        <v>1.9101053731334514E-2</v>
      </c>
      <c r="K590" s="52">
        <f>IFERROR(_xll.qlIndexFixing(ONIndex1M,I590,TRUE,_xll.ohTrigger(RecalcTrigger,Trigger1M)),NA())</f>
        <v>1.8996442048910822E-2</v>
      </c>
      <c r="L590" s="52">
        <f>IFERROR(_xll.qlIndexFixing(Index3M,H590,TRUE,_xll.ohTrigger(RecalcTrigger,Trigger3M)),NA())</f>
        <v>2.0872469869410524E-2</v>
      </c>
      <c r="M590" s="52">
        <f>IFERROR(_xll.qlIndexFixing(ONIndex3M,I590,TRUE,_xll.ohTrigger(RecalcTrigger,Trigger3M)),NA())</f>
        <v>2.0486226734446333E-2</v>
      </c>
      <c r="N590" s="52">
        <f>IFERROR(_xll.qlIndexFixing(Index6M,$H590,TRUE,_xll.ohTrigger(RecalcTrigger,Trigger6M)),NA())</f>
        <v>2.2384168701713256E-2</v>
      </c>
      <c r="O590" s="52">
        <f>IFERROR(_xll.qlIndexFixing(ONIndex6M,I590,TRUE,_xll.ohTrigger(RecalcTrigger,Trigger6M)),NA())</f>
        <v>2.1650615073394164E-2</v>
      </c>
      <c r="P590" s="52">
        <f>IFERROR(_xll.qlIndexFixing(Index1Y,$H590,TRUE,_xll.ohTrigger(RecalcTrigger,Trigger1Y)),NA())</f>
        <v>2.4846086647055333E-2</v>
      </c>
      <c r="Q590" s="52">
        <f>IFERROR(_xll.qlIndexFixing(ONIndex1Y,I590,TRUE,_xll.ohTrigger(RecalcTrigger,Trigger1Y)),NA())</f>
        <v>2.3326208682137306E-2</v>
      </c>
    </row>
    <row r="591" spans="2:17" x14ac:dyDescent="0.2">
      <c r="B591" s="46" t="s">
        <v>51</v>
      </c>
      <c r="D591" s="49">
        <f>_xll.qlCalendarAdvance(LocalCalendar,$D590,B591,"f",FALSE)</f>
        <v>43602</v>
      </c>
      <c r="E591" s="49">
        <f>_xll.qlInterestRateIndexValueDate(IndexON,D591)</f>
        <v>43602</v>
      </c>
      <c r="F591" s="52">
        <f>IFERROR(_xll.qlIndexFixing(IndexON,D591,TRUE,_xll.ohTrigger(RecalcTrigger,TriggerON)),NA())</f>
        <v>1.73461489987492E-2</v>
      </c>
      <c r="H591" s="49">
        <f>_xll.qlCalendarAdvance(IborCalendar,$H590,B591,"f",FALSE)</f>
        <v>43601</v>
      </c>
      <c r="I591" s="49">
        <f>_xll.qlInterestRateIndexValueDate(Index1M,$H591)</f>
        <v>43605</v>
      </c>
      <c r="J591" s="52">
        <f>IFERROR(_xll.qlIndexFixing(Index1M,$H591,TRUE,_xll.ohTrigger(RecalcTrigger,Trigger1M)),NA())</f>
        <v>1.914268717895555E-2</v>
      </c>
      <c r="K591" s="52">
        <f>IFERROR(_xll.qlIndexFixing(ONIndex1M,I591,TRUE,_xll.ohTrigger(RecalcTrigger,Trigger1M)),NA())</f>
        <v>1.9038306096499369E-2</v>
      </c>
      <c r="L591" s="52">
        <f>IFERROR(_xll.qlIndexFixing(Index3M,H591,TRUE,_xll.ohTrigger(RecalcTrigger,Trigger3M)),NA())</f>
        <v>2.0922081566198659E-2</v>
      </c>
      <c r="M591" s="52">
        <f>IFERROR(_xll.qlIndexFixing(ONIndex3M,I591,TRUE,_xll.ohTrigger(RecalcTrigger,Trigger3M)),NA())</f>
        <v>2.0539585900971602E-2</v>
      </c>
      <c r="N591" s="52">
        <f>IFERROR(_xll.qlIndexFixing(Index6M,$H591,TRUE,_xll.ohTrigger(RecalcTrigger,Trigger6M)),NA())</f>
        <v>2.2428475280041642E-2</v>
      </c>
      <c r="O591" s="52">
        <f>IFERROR(_xll.qlIndexFixing(ONIndex6M,I591,TRUE,_xll.ohTrigger(RecalcTrigger,Trigger6M)),NA())</f>
        <v>2.1701567970655589E-2</v>
      </c>
      <c r="P591" s="52">
        <f>IFERROR(_xll.qlIndexFixing(Index1Y,$H591,TRUE,_xll.ohTrigger(RecalcTrigger,Trigger1Y)),NA())</f>
        <v>2.4884449600370805E-2</v>
      </c>
      <c r="Q591" s="52">
        <f>IFERROR(_xll.qlIndexFixing(ONIndex1Y,I591,TRUE,_xll.ohTrigger(RecalcTrigger,Trigger1Y)),NA())</f>
        <v>2.339999112005664E-2</v>
      </c>
    </row>
    <row r="592" spans="2:17" x14ac:dyDescent="0.2">
      <c r="B592" s="46" t="s">
        <v>51</v>
      </c>
      <c r="D592" s="49">
        <f>_xll.qlCalendarAdvance(LocalCalendar,$D591,B592,"f",FALSE)</f>
        <v>43609</v>
      </c>
      <c r="E592" s="49">
        <f>_xll.qlInterestRateIndexValueDate(IndexON,D592)</f>
        <v>43609</v>
      </c>
      <c r="F592" s="52">
        <f>IFERROR(_xll.qlIndexFixing(IndexON,D592,TRUE,_xll.ohTrigger(RecalcTrigger,TriggerON)),NA())</f>
        <v>1.7395367259922523E-2</v>
      </c>
      <c r="H592" s="49">
        <f>_xll.qlCalendarAdvance(IborCalendar,$H591,B592,"f",FALSE)</f>
        <v>43608</v>
      </c>
      <c r="I592" s="49">
        <f>_xll.qlInterestRateIndexValueDate(Index1M,$H592)</f>
        <v>43613</v>
      </c>
      <c r="J592" s="52">
        <f>IFERROR(_xll.qlIndexFixing(Index1M,$H592,TRUE,_xll.ohTrigger(RecalcTrigger,Trigger1M)),NA())</f>
        <v>1.9190098547134077E-2</v>
      </c>
      <c r="K592" s="52">
        <f>IFERROR(_xll.qlIndexFixing(ONIndex1M,I592,TRUE,_xll.ohTrigger(RecalcTrigger,Trigger1M)),NA())</f>
        <v>1.9085981102362481E-2</v>
      </c>
      <c r="L592" s="52">
        <f>IFERROR(_xll.qlIndexFixing(Index3M,H592,TRUE,_xll.ohTrigger(RecalcTrigger,Trigger3M)),NA())</f>
        <v>2.0978022333086974E-2</v>
      </c>
      <c r="M592" s="52">
        <f>IFERROR(_xll.qlIndexFixing(ONIndex3M,I592,TRUE,_xll.ohTrigger(RecalcTrigger,Trigger3M)),NA())</f>
        <v>2.0599812738648637E-2</v>
      </c>
      <c r="N592" s="52">
        <f>IFERROR(_xll.qlIndexFixing(Index6M,$H592,TRUE,_xll.ohTrigger(RecalcTrigger,Trigger6M)),NA())</f>
        <v>2.2482059985200298E-2</v>
      </c>
      <c r="O592" s="52">
        <f>IFERROR(_xll.qlIndexFixing(ONIndex6M,I592,TRUE,_xll.ohTrigger(RecalcTrigger,Trigger6M)),NA())</f>
        <v>2.1759130509071412E-2</v>
      </c>
      <c r="P592" s="52">
        <f>IFERROR(_xll.qlIndexFixing(Index1Y,$H592,TRUE,_xll.ohTrigger(RecalcTrigger,Trigger1Y)),NA())</f>
        <v>2.4927244999444684E-2</v>
      </c>
      <c r="Q592" s="52">
        <f>IFERROR(_xll.qlIndexFixing(ONIndex1Y,I592,TRUE,_xll.ohTrigger(RecalcTrigger,Trigger1Y)),NA())</f>
        <v>2.348217158640864E-2</v>
      </c>
    </row>
    <row r="593" spans="2:17" x14ac:dyDescent="0.2">
      <c r="B593" s="46" t="s">
        <v>51</v>
      </c>
      <c r="D593" s="49">
        <f>_xll.qlCalendarAdvance(LocalCalendar,$D592,B593,"f",FALSE)</f>
        <v>43616</v>
      </c>
      <c r="E593" s="49">
        <f>_xll.qlInterestRateIndexValueDate(IndexON,D593)</f>
        <v>43616</v>
      </c>
      <c r="F593" s="52">
        <f>IFERROR(_xll.qlIndexFixing(IndexON,D593,TRUE,_xll.ohTrigger(RecalcTrigger,TriggerON)),NA())</f>
        <v>1.7437575490593105E-2</v>
      </c>
      <c r="H593" s="49">
        <f>_xll.qlCalendarAdvance(IborCalendar,$H592,B593,"f",FALSE)</f>
        <v>43615</v>
      </c>
      <c r="I593" s="49">
        <f>_xll.qlInterestRateIndexValueDate(Index1M,$H593)</f>
        <v>43619</v>
      </c>
      <c r="J593" s="52">
        <f>IFERROR(_xll.qlIndexFixing(Index1M,$H593,TRUE,_xll.ohTrigger(RecalcTrigger,Trigger1M)),NA())</f>
        <v>1.922208313389806E-2</v>
      </c>
      <c r="K593" s="52">
        <f>IFERROR(_xll.qlIndexFixing(ONIndex1M,I593,TRUE,_xll.ohTrigger(RecalcTrigger,Trigger1M)),NA())</f>
        <v>1.912161862257733E-2</v>
      </c>
      <c r="L593" s="52">
        <f>IFERROR(_xll.qlIndexFixing(Index3M,H593,TRUE,_xll.ohTrigger(RecalcTrigger,Trigger3M)),NA())</f>
        <v>2.1019447067807697E-2</v>
      </c>
      <c r="M593" s="52">
        <f>IFERROR(_xll.qlIndexFixing(ONIndex3M,I593,TRUE,_xll.ohTrigger(RecalcTrigger,Trigger3M)),NA())</f>
        <v>2.0644454319800332E-2</v>
      </c>
      <c r="N593" s="52">
        <f>IFERROR(_xll.qlIndexFixing(Index6M,$H593,TRUE,_xll.ohTrigger(RecalcTrigger,Trigger6M)),NA())</f>
        <v>2.2511836453505182E-2</v>
      </c>
      <c r="O593" s="52">
        <f>IFERROR(_xll.qlIndexFixing(ONIndex6M,I593,TRUE,_xll.ohTrigger(RecalcTrigger,Trigger6M)),NA())</f>
        <v>2.1801833871837317E-2</v>
      </c>
      <c r="P593" s="52">
        <f>IFERROR(_xll.qlIndexFixing(Index1Y,$H593,TRUE,_xll.ohTrigger(RecalcTrigger,Trigger1Y)),NA())</f>
        <v>2.4958645511664147E-2</v>
      </c>
      <c r="Q593" s="52">
        <f>IFERROR(_xll.qlIndexFixing(ONIndex1Y,I593,TRUE,_xll.ohTrigger(RecalcTrigger,Trigger1Y)),NA())</f>
        <v>2.3542307311368305E-2</v>
      </c>
    </row>
    <row r="594" spans="2:17" x14ac:dyDescent="0.2">
      <c r="B594" s="46" t="s">
        <v>51</v>
      </c>
      <c r="D594" s="49">
        <f>_xll.qlCalendarAdvance(LocalCalendar,$D593,B594,"f",FALSE)</f>
        <v>43623</v>
      </c>
      <c r="E594" s="49">
        <f>_xll.qlInterestRateIndexValueDate(IndexON,D594)</f>
        <v>43623</v>
      </c>
      <c r="F594" s="52">
        <f>IFERROR(_xll.qlIndexFixing(IndexON,D594,TRUE,_xll.ohTrigger(RecalcTrigger,TriggerON)),NA())</f>
        <v>1.7483839479526253E-2</v>
      </c>
      <c r="H594" s="49">
        <f>_xll.qlCalendarAdvance(IborCalendar,$H593,B594,"f",FALSE)</f>
        <v>43622</v>
      </c>
      <c r="I594" s="49">
        <f>_xll.qlInterestRateIndexValueDate(Index1M,$H594)</f>
        <v>43626</v>
      </c>
      <c r="J594" s="52">
        <f>IFERROR(_xll.qlIndexFixing(Index1M,$H594,TRUE,_xll.ohTrigger(RecalcTrigger,Trigger1M)),NA())</f>
        <v>1.9263308474428698E-2</v>
      </c>
      <c r="K594" s="52">
        <f>IFERROR(_xll.qlIndexFixing(ONIndex1M,I594,TRUE,_xll.ohTrigger(RecalcTrigger,Trigger1M)),NA())</f>
        <v>1.9163067100986808E-2</v>
      </c>
      <c r="L594" s="52">
        <f>IFERROR(_xll.qlIndexFixing(Index3M,H594,TRUE,_xll.ohTrigger(RecalcTrigger,Trigger3M)),NA())</f>
        <v>2.1067200826616714E-2</v>
      </c>
      <c r="M594" s="52">
        <f>IFERROR(_xll.qlIndexFixing(ONIndex3M,I594,TRUE,_xll.ohTrigger(RecalcTrigger,Trigger3M)),NA())</f>
        <v>2.069596357154424E-2</v>
      </c>
      <c r="N594" s="52">
        <f>IFERROR(_xll.qlIndexFixing(Index6M,$H594,TRUE,_xll.ohTrigger(RecalcTrigger,Trigger6M)),NA())</f>
        <v>2.2554524022153161E-2</v>
      </c>
      <c r="O594" s="52">
        <f>IFERROR(_xll.qlIndexFixing(ONIndex6M,I594,TRUE,_xll.ohTrigger(RecalcTrigger,Trigger6M)),NA())</f>
        <v>2.1851146875517813E-2</v>
      </c>
      <c r="P594" s="52">
        <f>IFERROR(_xll.qlIndexFixing(Index1Y,$H594,TRUE,_xll.ohTrigger(RecalcTrigger,Trigger1Y)),NA())</f>
        <v>2.4994566085297296E-2</v>
      </c>
      <c r="Q594" s="52">
        <f>IFERROR(_xll.qlIndexFixing(ONIndex1Y,I594,TRUE,_xll.ohTrigger(RecalcTrigger,Trigger1Y)),NA())</f>
        <v>2.3610841062762233E-2</v>
      </c>
    </row>
    <row r="595" spans="2:17" x14ac:dyDescent="0.2">
      <c r="B595" s="46" t="s">
        <v>51</v>
      </c>
      <c r="D595" s="49">
        <f>_xll.qlCalendarAdvance(LocalCalendar,$D594,B595,"f",FALSE)</f>
        <v>43630</v>
      </c>
      <c r="E595" s="49">
        <f>_xll.qlInterestRateIndexValueDate(IndexON,D595)</f>
        <v>43630</v>
      </c>
      <c r="F595" s="52">
        <f>IFERROR(_xll.qlIndexFixing(IndexON,D595,TRUE,_xll.ohTrigger(RecalcTrigger,TriggerON)),NA())</f>
        <v>1.7530470631053063E-2</v>
      </c>
      <c r="H595" s="49">
        <f>_xll.qlCalendarAdvance(IborCalendar,$H594,B595,"f",FALSE)</f>
        <v>43629</v>
      </c>
      <c r="I595" s="49">
        <f>_xll.qlInterestRateIndexValueDate(Index1M,$H595)</f>
        <v>43633</v>
      </c>
      <c r="J595" s="52">
        <f>IFERROR(_xll.qlIndexFixing(Index1M,$H595,TRUE,_xll.ohTrigger(RecalcTrigger,Trigger1M)),NA())</f>
        <v>1.930439521298144E-2</v>
      </c>
      <c r="K595" s="52">
        <f>IFERROR(_xll.qlIndexFixing(ONIndex1M,I595,TRUE,_xll.ohTrigger(RecalcTrigger,Trigger1M)),NA())</f>
        <v>1.920437705620337E-2</v>
      </c>
      <c r="L595" s="52">
        <f>IFERROR(_xll.qlIndexFixing(Index3M,H595,TRUE,_xll.ohTrigger(RecalcTrigger,Trigger3M)),NA())</f>
        <v>2.1114335227239253E-2</v>
      </c>
      <c r="M595" s="52">
        <f>IFERROR(_xll.qlIndexFixing(ONIndex3M,I595,TRUE,_xll.ohTrigger(RecalcTrigger,Trigger3M)),NA())</f>
        <v>2.0746856184468143E-2</v>
      </c>
      <c r="N595" s="52">
        <f>IFERROR(_xll.qlIndexFixing(Index6M,$H595,TRUE,_xll.ohTrigger(RecalcTrigger,Trigger6M)),NA())</f>
        <v>2.2596659622728579E-2</v>
      </c>
      <c r="O595" s="52">
        <f>IFERROR(_xll.qlIndexFixing(ONIndex6M,I595,TRUE,_xll.ohTrigger(RecalcTrigger,Trigger6M)),NA())</f>
        <v>2.1899913247418468E-2</v>
      </c>
      <c r="P595" s="52">
        <f>IFERROR(_xll.qlIndexFixing(Index1Y,$H595,TRUE,_xll.ohTrigger(RecalcTrigger,Trigger1Y)),NA())</f>
        <v>2.5029760161733399E-2</v>
      </c>
      <c r="Q595" s="52">
        <f>IFERROR(_xll.qlIndexFixing(ONIndex1Y,I595,TRUE,_xll.ohTrigger(RecalcTrigger,Trigger1Y)),NA())</f>
        <v>2.367762524990269E-2</v>
      </c>
    </row>
    <row r="596" spans="2:17" x14ac:dyDescent="0.2">
      <c r="B596" s="46" t="s">
        <v>51</v>
      </c>
      <c r="D596" s="49">
        <f>_xll.qlCalendarAdvance(LocalCalendar,$D595,B596,"f",FALSE)</f>
        <v>43637</v>
      </c>
      <c r="E596" s="49">
        <f>_xll.qlInterestRateIndexValueDate(IndexON,D596)</f>
        <v>43637</v>
      </c>
      <c r="F596" s="52">
        <f>IFERROR(_xll.qlIndexFixing(IndexON,D596,TRUE,_xll.ohTrigger(RecalcTrigger,TriggerON)),NA())</f>
        <v>1.7577468945599861E-2</v>
      </c>
      <c r="H596" s="49">
        <f>_xll.qlCalendarAdvance(IborCalendar,$H595,B596,"f",FALSE)</f>
        <v>43636</v>
      </c>
      <c r="I596" s="49">
        <f>_xll.qlInterestRateIndexValueDate(Index1M,$H596)</f>
        <v>43640</v>
      </c>
      <c r="J596" s="52">
        <f>IFERROR(_xll.qlIndexFixing(Index1M,$H596,TRUE,_xll.ohTrigger(RecalcTrigger,Trigger1M)),NA())</f>
        <v>1.9345343348128097E-2</v>
      </c>
      <c r="K596" s="52">
        <f>IFERROR(_xll.qlIndexFixing(ONIndex1M,I596,TRUE,_xll.ohTrigger(RecalcTrigger,Trigger1M)),NA())</f>
        <v>1.9245548488227016E-2</v>
      </c>
      <c r="L596" s="52">
        <f>IFERROR(_xll.qlIndexFixing(Index3M,H596,TRUE,_xll.ohTrigger(RecalcTrigger,Trigger3M)),NA())</f>
        <v>2.1160850247400959E-2</v>
      </c>
      <c r="M596" s="52">
        <f>IFERROR(_xll.qlIndexFixing(ONIndex3M,I596,TRUE,_xll.ohTrigger(RecalcTrigger,Trigger3M)),NA())</f>
        <v>2.0797132158332232E-2</v>
      </c>
      <c r="N596" s="52">
        <f>IFERROR(_xll.qlIndexFixing(Index6M,$H596,TRUE,_xll.ohTrigger(RecalcTrigger,Trigger6M)),NA())</f>
        <v>2.2638243232886036E-2</v>
      </c>
      <c r="O596" s="52">
        <f>IFERROR(_xll.qlIndexFixing(ONIndex6M,I596,TRUE,_xll.ohTrigger(RecalcTrigger,Trigger6M)),NA())</f>
        <v>2.1948132987459346E-2</v>
      </c>
      <c r="P596" s="52">
        <f>IFERROR(_xll.qlIndexFixing(Index1Y,$H596,TRUE,_xll.ohTrigger(RecalcTrigger,Trigger1Y)),NA())</f>
        <v>2.5064271568866772E-2</v>
      </c>
      <c r="Q596" s="52">
        <f>IFERROR(_xll.qlIndexFixing(ONIndex1Y,I596,TRUE,_xll.ohTrigger(RecalcTrigger,Trigger1Y)),NA())</f>
        <v>2.3742659871910377E-2</v>
      </c>
    </row>
    <row r="597" spans="2:17" x14ac:dyDescent="0.2">
      <c r="B597" s="46" t="s">
        <v>51</v>
      </c>
      <c r="D597" s="49">
        <f>_xll.qlCalendarAdvance(LocalCalendar,$D596,B597,"f",FALSE)</f>
        <v>43644</v>
      </c>
      <c r="E597" s="49">
        <f>_xll.qlInterestRateIndexValueDate(IndexON,D597)</f>
        <v>43644</v>
      </c>
      <c r="F597" s="52">
        <f>IFERROR(_xll.qlIndexFixing(IndexON,D597,TRUE,_xll.ohTrigger(RecalcTrigger,TriggerON)),NA())</f>
        <v>1.7624834423566327E-2</v>
      </c>
      <c r="H597" s="49">
        <f>_xll.qlCalendarAdvance(IborCalendar,$H596,B597,"f",FALSE)</f>
        <v>43643</v>
      </c>
      <c r="I597" s="49">
        <f>_xll.qlInterestRateIndexValueDate(Index1M,$H597)</f>
        <v>43647</v>
      </c>
      <c r="J597" s="52">
        <f>IFERROR(_xll.qlIndexFixing(Index1M,$H597,TRUE,_xll.ohTrigger(RecalcTrigger,Trigger1M)),NA())</f>
        <v>1.9389577205311485E-2</v>
      </c>
      <c r="K597" s="52">
        <f>IFERROR(_xll.qlIndexFixing(ONIndex1M,I597,TRUE,_xll.ohTrigger(RecalcTrigger,Trigger1M)),NA())</f>
        <v>1.9286581396977809E-2</v>
      </c>
      <c r="L597" s="52">
        <f>IFERROR(_xll.qlIndexFixing(Index3M,H597,TRUE,_xll.ohTrigger(RecalcTrigger,Trigger3M)),NA())</f>
        <v>2.1206745865119416E-2</v>
      </c>
      <c r="M597" s="52">
        <f>IFERROR(_xll.qlIndexFixing(ONIndex3M,I597,TRUE,_xll.ohTrigger(RecalcTrigger,Trigger3M)),NA())</f>
        <v>2.0846791492816763E-2</v>
      </c>
      <c r="N597" s="52">
        <f>IFERROR(_xll.qlIndexFixing(Index6M,$H597,TRUE,_xll.ohTrigger(RecalcTrigger,Trigger6M)),NA())</f>
        <v>2.2686181983339885E-2</v>
      </c>
      <c r="O597" s="52">
        <f>IFERROR(_xll.qlIndexFixing(ONIndex6M,I597,TRUE,_xll.ohTrigger(RecalcTrigger,Trigger6M)),NA())</f>
        <v>2.1995806095400638E-2</v>
      </c>
      <c r="P597" s="52">
        <f>IFERROR(_xll.qlIndexFixing(Index1Y,$H597,TRUE,_xll.ohTrigger(RecalcTrigger,Trigger1Y)),NA())</f>
        <v>2.5098144142048289E-2</v>
      </c>
      <c r="Q597" s="52">
        <f>IFERROR(_xll.qlIndexFixing(ONIndex1Y,I597,TRUE,_xll.ohTrigger(RecalcTrigger,Trigger1Y)),NA())</f>
        <v>2.3805944927746125E-2</v>
      </c>
    </row>
    <row r="598" spans="2:17" x14ac:dyDescent="0.2">
      <c r="B598" s="46" t="s">
        <v>51</v>
      </c>
      <c r="D598" s="49">
        <f>_xll.qlCalendarAdvance(LocalCalendar,$D597,B598,"f",FALSE)</f>
        <v>43651</v>
      </c>
      <c r="E598" s="49">
        <f>_xll.qlInterestRateIndexValueDate(IndexON,D598)</f>
        <v>43651</v>
      </c>
      <c r="F598" s="52">
        <f>IFERROR(_xll.qlIndexFixing(IndexON,D598,TRUE,_xll.ohTrigger(RecalcTrigger,TriggerON)),NA())</f>
        <v>1.7672567065432077E-2</v>
      </c>
      <c r="H598" s="49">
        <f>_xll.qlCalendarAdvance(IborCalendar,$H597,B598,"f",FALSE)</f>
        <v>43650</v>
      </c>
      <c r="I598" s="49">
        <f>_xll.qlInterestRateIndexValueDate(Index1M,$H598)</f>
        <v>43654</v>
      </c>
      <c r="J598" s="52">
        <f>IFERROR(_xll.qlIndexFixing(Index1M,$H598,TRUE,_xll.ohTrigger(RecalcTrigger,Trigger1M)),NA())</f>
        <v>1.9430240419408031E-2</v>
      </c>
      <c r="K598" s="52">
        <f>IFERROR(_xll.qlIndexFixing(ONIndex1M,I598,TRUE,_xll.ohTrigger(RecalcTrigger,Trigger1M)),NA())</f>
        <v>1.932747578245575E-2</v>
      </c>
      <c r="L598" s="52">
        <f>IFERROR(_xll.qlIndexFixing(Index3M,H598,TRUE,_xll.ohTrigger(RecalcTrigger,Trigger3M)),NA())</f>
        <v>2.1252022058704152E-2</v>
      </c>
      <c r="M598" s="52">
        <f>IFERROR(_xll.qlIndexFixing(ONIndex3M,I598,TRUE,_xll.ohTrigger(RecalcTrigger,Trigger3M)),NA())</f>
        <v>2.08958341878418E-2</v>
      </c>
      <c r="N598" s="52">
        <f>IFERROR(_xll.qlIndexFixing(Index6M,$H598,TRUE,_xll.ohTrigger(RecalcTrigger,Trigger6M)),NA())</f>
        <v>2.2723218326159665E-2</v>
      </c>
      <c r="O598" s="52">
        <f>IFERROR(_xll.qlIndexFixing(ONIndex6M,I598,TRUE,_xll.ohTrigger(RecalcTrigger,Trigger6M)),NA())</f>
        <v>2.2042932571002538E-2</v>
      </c>
      <c r="P598" s="52">
        <f>IFERROR(_xll.qlIndexFixing(Index1Y,$H598,TRUE,_xll.ohTrigger(RecalcTrigger,Trigger1Y)),NA())</f>
        <v>2.5131421723796198E-2</v>
      </c>
      <c r="Q598" s="52">
        <f>IFERROR(_xll.qlIndexFixing(ONIndex1Y,I598,TRUE,_xll.ohTrigger(RecalcTrigger,Trigger1Y)),NA())</f>
        <v>2.386748041653064E-2</v>
      </c>
    </row>
    <row r="599" spans="2:17" x14ac:dyDescent="0.2">
      <c r="B599" s="46" t="s">
        <v>51</v>
      </c>
      <c r="D599" s="49">
        <f>_xll.qlCalendarAdvance(LocalCalendar,$D598,B599,"f",FALSE)</f>
        <v>43658</v>
      </c>
      <c r="E599" s="49">
        <f>_xll.qlInterestRateIndexValueDate(IndexON,D599)</f>
        <v>43658</v>
      </c>
      <c r="F599" s="52">
        <f>IFERROR(_xll.qlIndexFixing(IndexON,D599,TRUE,_xll.ohTrigger(RecalcTrigger,TriggerON)),NA())</f>
        <v>1.7720666871623436E-2</v>
      </c>
      <c r="H599" s="49">
        <f>_xll.qlCalendarAdvance(IborCalendar,$H598,B599,"f",FALSE)</f>
        <v>43657</v>
      </c>
      <c r="I599" s="49">
        <f>_xll.qlInterestRateIndexValueDate(Index1M,$H599)</f>
        <v>43661</v>
      </c>
      <c r="J599" s="52">
        <f>IFERROR(_xll.qlIndexFixing(Index1M,$H599,TRUE,_xll.ohTrigger(RecalcTrigger,Trigger1M)),NA())</f>
        <v>1.9470765022856461E-2</v>
      </c>
      <c r="K599" s="52">
        <f>IFERROR(_xll.qlIndexFixing(ONIndex1M,I599,TRUE,_xll.ohTrigger(RecalcTrigger,Trigger1M)),NA())</f>
        <v>1.9368231644500966E-2</v>
      </c>
      <c r="L599" s="52">
        <f>IFERROR(_xll.qlIndexFixing(Index3M,H599,TRUE,_xll.ohTrigger(RecalcTrigger,Trigger3M)),NA())</f>
        <v>2.1296678806757494E-2</v>
      </c>
      <c r="M599" s="52">
        <f>IFERROR(_xll.qlIndexFixing(ONIndex3M,I599,TRUE,_xll.ohTrigger(RecalcTrigger,Trigger3M)),NA())</f>
        <v>2.0944260242927726E-2</v>
      </c>
      <c r="N599" s="52">
        <f>IFERROR(_xll.qlIndexFixing(Index6M,$H599,TRUE,_xll.ohTrigger(RecalcTrigger,Trigger6M)),NA())</f>
        <v>2.2763211196719237E-2</v>
      </c>
      <c r="O599" s="52">
        <f>IFERROR(_xll.qlIndexFixing(ONIndex6M,I599,TRUE,_xll.ohTrigger(RecalcTrigger,Trigger6M)),NA())</f>
        <v>2.2089512414185108E-2</v>
      </c>
      <c r="P599" s="52">
        <f>IFERROR(_xll.qlIndexFixing(Index1Y,$H599,TRUE,_xll.ohTrigger(RecalcTrigger,Trigger1Y)),NA())</f>
        <v>2.5164148163530332E-2</v>
      </c>
      <c r="Q599" s="52">
        <f>IFERROR(_xll.qlIndexFixing(ONIndex1Y,I599,TRUE,_xll.ohTrigger(RecalcTrigger,Trigger1Y)),NA())</f>
        <v>2.3927266337304687E-2</v>
      </c>
    </row>
    <row r="600" spans="2:17" x14ac:dyDescent="0.2">
      <c r="B600" s="46" t="s">
        <v>51</v>
      </c>
      <c r="D600" s="49">
        <f>_xll.qlCalendarAdvance(LocalCalendar,$D599,B600,"f",FALSE)</f>
        <v>43665</v>
      </c>
      <c r="E600" s="49">
        <f>_xll.qlInterestRateIndexValueDate(IndexON,D600)</f>
        <v>43665</v>
      </c>
      <c r="F600" s="52">
        <f>IFERROR(_xll.qlIndexFixing(IndexON,D600,TRUE,_xll.ohTrigger(RecalcTrigger,TriggerON)),NA())</f>
        <v>1.7769133842566731E-2</v>
      </c>
      <c r="H600" s="49">
        <f>_xll.qlCalendarAdvance(IborCalendar,$H599,B600,"f",FALSE)</f>
        <v>43664</v>
      </c>
      <c r="I600" s="49">
        <f>_xll.qlInterestRateIndexValueDate(Index1M,$H600)</f>
        <v>43668</v>
      </c>
      <c r="J600" s="52">
        <f>IFERROR(_xll.qlIndexFixing(Index1M,$H600,TRUE,_xll.ohTrigger(RecalcTrigger,Trigger1M)),NA())</f>
        <v>1.9511151014205023E-2</v>
      </c>
      <c r="K600" s="52">
        <f>IFERROR(_xll.qlIndexFixing(ONIndex1M,I600,TRUE,_xll.ohTrigger(RecalcTrigger,Trigger1M)),NA())</f>
        <v>1.9408848983193394E-2</v>
      </c>
      <c r="L600" s="52">
        <f>IFERROR(_xll.qlIndexFixing(Index3M,H600,TRUE,_xll.ohTrigger(RecalcTrigger,Trigger3M)),NA())</f>
        <v>2.1340716088173717E-2</v>
      </c>
      <c r="M600" s="52">
        <f>IFERROR(_xll.qlIndexFixing(ONIndex3M,I600,TRUE,_xll.ohTrigger(RecalcTrigger,Trigger3M)),NA())</f>
        <v>2.0992069657994605E-2</v>
      </c>
      <c r="N600" s="52">
        <f>IFERROR(_xll.qlIndexFixing(Index6M,$H600,TRUE,_xll.ohTrigger(RecalcTrigger,Trigger6M)),NA())</f>
        <v>2.2802737712853297E-2</v>
      </c>
      <c r="O600" s="52">
        <f>IFERROR(_xll.qlIndexFixing(ONIndex6M,I600,TRUE,_xll.ohTrigger(RecalcTrigger,Trigger6M)),NA())</f>
        <v>2.2135545624468733E-2</v>
      </c>
      <c r="P600" s="52">
        <f>IFERROR(_xll.qlIndexFixing(Index1Y,$H600,TRUE,_xll.ohTrigger(RecalcTrigger,Trigger1Y)),NA())</f>
        <v>2.519636731732116E-2</v>
      </c>
      <c r="Q600" s="52">
        <f>IFERROR(_xll.qlIndexFixing(ONIndex1Y,I600,TRUE,_xll.ohTrigger(RecalcTrigger,Trigger1Y)),NA())</f>
        <v>2.3985302689348842E-2</v>
      </c>
    </row>
    <row r="601" spans="2:17" x14ac:dyDescent="0.2">
      <c r="B601" s="46" t="s">
        <v>51</v>
      </c>
      <c r="D601" s="49">
        <f>_xll.qlCalendarAdvance(LocalCalendar,$D600,B601,"f",FALSE)</f>
        <v>43672</v>
      </c>
      <c r="E601" s="49">
        <f>_xll.qlInterestRateIndexValueDate(IndexON,D601)</f>
        <v>43672</v>
      </c>
      <c r="F601" s="52">
        <f>IFERROR(_xll.qlIndexFixing(IndexON,D601,TRUE,_xll.ohTrigger(RecalcTrigger,TriggerON)),NA())</f>
        <v>1.7817967978688287E-2</v>
      </c>
      <c r="H601" s="49">
        <f>_xll.qlCalendarAdvance(IborCalendar,$H600,B601,"f",FALSE)</f>
        <v>43671</v>
      </c>
      <c r="I601" s="49">
        <f>_xll.qlInterestRateIndexValueDate(Index1M,$H601)</f>
        <v>43675</v>
      </c>
      <c r="J601" s="52">
        <f>IFERROR(_xll.qlIndexFixing(Index1M,$H601,TRUE,_xll.ohTrigger(RecalcTrigger,Trigger1M)),NA())</f>
        <v>1.9551398392017458E-2</v>
      </c>
      <c r="K601" s="52">
        <f>IFERROR(_xll.qlIndexFixing(ONIndex1M,I601,TRUE,_xll.ohTrigger(RecalcTrigger,Trigger1M)),NA())</f>
        <v>1.9449327798533034E-2</v>
      </c>
      <c r="L601" s="52">
        <f>IFERROR(_xll.qlIndexFixing(Index3M,H601,TRUE,_xll.ohTrigger(RecalcTrigger,Trigger3M)),NA())</f>
        <v>2.1384133882141648E-2</v>
      </c>
      <c r="M601" s="52">
        <f>IFERROR(_xll.qlIndexFixing(ONIndex3M,I601,TRUE,_xll.ohTrigger(RecalcTrigger,Trigger3M)),NA())</f>
        <v>2.1039262432722694E-2</v>
      </c>
      <c r="N601" s="52">
        <f>IFERROR(_xll.qlIndexFixing(Index6M,$H601,TRUE,_xll.ohTrigger(RecalcTrigger,Trigger6M)),NA())</f>
        <v>2.2841823964175358E-2</v>
      </c>
      <c r="O601" s="52">
        <f>IFERROR(_xll.qlIndexFixing(ONIndex6M,I601,TRUE,_xll.ohTrigger(RecalcTrigger,Trigger6M)),NA())</f>
        <v>2.2181032201933348E-2</v>
      </c>
      <c r="P601" s="52">
        <f>IFERROR(_xll.qlIndexFixing(Index1Y,$H601,TRUE,_xll.ohTrigger(RecalcTrigger,Trigger1Y)),NA())</f>
        <v>2.5228123047660238E-2</v>
      </c>
      <c r="Q601" s="52">
        <f>IFERROR(_xll.qlIndexFixing(ONIndex1Y,I601,TRUE,_xll.ohTrigger(RecalcTrigger,Trigger1Y)),NA())</f>
        <v>2.4041589471623936E-2</v>
      </c>
    </row>
    <row r="602" spans="2:17" x14ac:dyDescent="0.2">
      <c r="B602" s="46" t="s">
        <v>51</v>
      </c>
      <c r="D602" s="49">
        <f>_xll.qlCalendarAdvance(LocalCalendar,$D601,B602,"f",FALSE)</f>
        <v>43679</v>
      </c>
      <c r="E602" s="49">
        <f>_xll.qlInterestRateIndexValueDate(IndexON,D602)</f>
        <v>43679</v>
      </c>
      <c r="F602" s="52">
        <f>IFERROR(_xll.qlIndexFixing(IndexON,D602,TRUE,_xll.ohTrigger(RecalcTrigger,TriggerON)),NA())</f>
        <v>1.7867169280494366E-2</v>
      </c>
      <c r="H602" s="49">
        <f>_xll.qlCalendarAdvance(IborCalendar,$H601,B602,"f",FALSE)</f>
        <v>43678</v>
      </c>
      <c r="I602" s="49">
        <f>_xll.qlInterestRateIndexValueDate(Index1M,$H602)</f>
        <v>43682</v>
      </c>
      <c r="J602" s="52">
        <f>IFERROR(_xll.qlIndexFixing(Index1M,$H602,TRUE,_xll.ohTrigger(RecalcTrigger,Trigger1M)),NA())</f>
        <v>1.9591507154844593E-2</v>
      </c>
      <c r="K602" s="52">
        <f>IFERROR(_xll.qlIndexFixing(ONIndex1M,I602,TRUE,_xll.ohTrigger(RecalcTrigger,Trigger1M)),NA())</f>
        <v>1.9489668090280077E-2</v>
      </c>
      <c r="L602" s="52">
        <f>IFERROR(_xll.qlIndexFixing(Index3M,H602,TRUE,_xll.ohTrigger(RecalcTrigger,Trigger3M)),NA())</f>
        <v>2.1426932168141174E-2</v>
      </c>
      <c r="M602" s="52">
        <f>IFERROR(_xll.qlIndexFixing(ONIndex3M,I602,TRUE,_xll.ohTrigger(RecalcTrigger,Trigger3M)),NA())</f>
        <v>2.1085838566872184E-2</v>
      </c>
      <c r="N602" s="52">
        <f>IFERROR(_xll.qlIndexFixing(Index6M,$H602,TRUE,_xll.ohTrigger(RecalcTrigger,Trigger6M)),NA())</f>
        <v>2.2880496042666173E-2</v>
      </c>
      <c r="O602" s="52">
        <f>IFERROR(_xll.qlIndexFixing(ONIndex6M,I602,TRUE,_xll.ohTrigger(RecalcTrigger,Trigger6M)),NA())</f>
        <v>2.2225972146099338E-2</v>
      </c>
      <c r="P602" s="52">
        <f>IFERROR(_xll.qlIndexFixing(Index1Y,$H602,TRUE,_xll.ohTrigger(RecalcTrigger,Trigger1Y)),NA())</f>
        <v>2.525945922324838E-2</v>
      </c>
      <c r="Q602" s="52">
        <f>IFERROR(_xll.qlIndexFixing(ONIndex1Y,I602,TRUE,_xll.ohTrigger(RecalcTrigger,Trigger1Y)),NA())</f>
        <v>2.4096126683490482E-2</v>
      </c>
    </row>
    <row r="603" spans="2:17" x14ac:dyDescent="0.2">
      <c r="B603" s="46" t="s">
        <v>51</v>
      </c>
      <c r="D603" s="49">
        <f>_xll.qlCalendarAdvance(LocalCalendar,$D602,B603,"f",FALSE)</f>
        <v>43686</v>
      </c>
      <c r="E603" s="49">
        <f>_xll.qlInterestRateIndexValueDate(IndexON,D603)</f>
        <v>43686</v>
      </c>
      <c r="F603" s="52">
        <f>IFERROR(_xll.qlIndexFixing(IndexON,D603,TRUE,_xll.ohTrigger(RecalcTrigger,TriggerON)),NA())</f>
        <v>1.7916737748384648E-2</v>
      </c>
      <c r="H603" s="49">
        <f>_xll.qlCalendarAdvance(IborCalendar,$H602,B603,"f",FALSE)</f>
        <v>43685</v>
      </c>
      <c r="I603" s="49">
        <f>_xll.qlInterestRateIndexValueDate(Index1M,$H603)</f>
        <v>43689</v>
      </c>
      <c r="J603" s="52">
        <f>IFERROR(_xll.qlIndexFixing(Index1M,$H603,TRUE,_xll.ohTrigger(RecalcTrigger,Trigger1M)),NA())</f>
        <v>1.9631477301257898E-2</v>
      </c>
      <c r="K603" s="52">
        <f>IFERROR(_xll.qlIndexFixing(ONIndex1M,I603,TRUE,_xll.ohTrigger(RecalcTrigger,Trigger1M)),NA())</f>
        <v>1.9529869858514459E-2</v>
      </c>
      <c r="L603" s="52">
        <f>IFERROR(_xll.qlIndexFixing(Index3M,H603,TRUE,_xll.ohTrigger(RecalcTrigger,Trigger3M)),NA())</f>
        <v>2.146911092594413E-2</v>
      </c>
      <c r="M603" s="52">
        <f>IFERROR(_xll.qlIndexFixing(ONIndex3M,I603,TRUE,_xll.ohTrigger(RecalcTrigger,Trigger3M)),NA())</f>
        <v>2.1131798060283202E-2</v>
      </c>
      <c r="N603" s="52">
        <f>IFERROR(_xll.qlIndexFixing(Index6M,$H603,TRUE,_xll.ohTrigger(RecalcTrigger,Trigger6M)),NA())</f>
        <v>2.2918780042620723E-2</v>
      </c>
      <c r="O603" s="52">
        <f>IFERROR(_xll.qlIndexFixing(ONIndex6M,I603,TRUE,_xll.ohTrigger(RecalcTrigger,Trigger6M)),NA())</f>
        <v>2.2270365457046637E-2</v>
      </c>
      <c r="P603" s="52">
        <f>IFERROR(_xll.qlIndexFixing(Index1Y,$H603,TRUE,_xll.ohTrigger(RecalcTrigger,Trigger1Y)),NA())</f>
        <v>2.5290419718805177E-2</v>
      </c>
      <c r="Q603" s="52">
        <f>IFERROR(_xll.qlIndexFixing(ONIndex1Y,I603,TRUE,_xll.ohTrigger(RecalcTrigger,Trigger1Y)),NA())</f>
        <v>2.4148914324069182E-2</v>
      </c>
    </row>
    <row r="604" spans="2:17" x14ac:dyDescent="0.2">
      <c r="B604" s="46" t="s">
        <v>51</v>
      </c>
      <c r="D604" s="49">
        <f>_xll.qlCalendarAdvance(LocalCalendar,$D603,B604,"f",FALSE)</f>
        <v>43693</v>
      </c>
      <c r="E604" s="49">
        <f>_xll.qlInterestRateIndexValueDate(IndexON,D604)</f>
        <v>43693</v>
      </c>
      <c r="F604" s="52">
        <f>IFERROR(_xll.qlIndexFixing(IndexON,D604,TRUE,_xll.ohTrigger(RecalcTrigger,TriggerON)),NA())</f>
        <v>1.7966673382838749E-2</v>
      </c>
      <c r="H604" s="49">
        <f>_xll.qlCalendarAdvance(IborCalendar,$H603,B604,"f",FALSE)</f>
        <v>43692</v>
      </c>
      <c r="I604" s="49">
        <f>_xll.qlInterestRateIndexValueDate(Index1M,$H604)</f>
        <v>43696</v>
      </c>
      <c r="J604" s="52">
        <f>IFERROR(_xll.qlIndexFixing(Index1M,$H604,TRUE,_xll.ohTrigger(RecalcTrigger,Trigger1M)),NA())</f>
        <v>1.9671308829826258E-2</v>
      </c>
      <c r="K604" s="52">
        <f>IFERROR(_xll.qlIndexFixing(ONIndex1M,I604,TRUE,_xll.ohTrigger(RecalcTrigger,Trigger1M)),NA())</f>
        <v>1.9569933103156245E-2</v>
      </c>
      <c r="L604" s="52">
        <f>IFERROR(_xll.qlIndexFixing(Index3M,H604,TRUE,_xll.ohTrigger(RecalcTrigger,Trigger3M)),NA())</f>
        <v>2.1510670135616899E-2</v>
      </c>
      <c r="M604" s="52">
        <f>IFERROR(_xll.qlIndexFixing(ONIndex3M,I604,TRUE,_xll.ohTrigger(RecalcTrigger,Trigger3M)),NA())</f>
        <v>2.1177140912556069E-2</v>
      </c>
      <c r="N604" s="52">
        <f>IFERROR(_xll.qlIndexFixing(Index6M,$H604,TRUE,_xll.ohTrigger(RecalcTrigger,Trigger6M)),NA())</f>
        <v>2.2956702060591323E-2</v>
      </c>
      <c r="O604" s="52">
        <f>IFERROR(_xll.qlIndexFixing(ONIndex6M,I604,TRUE,_xll.ohTrigger(RecalcTrigger,Trigger6M)),NA())</f>
        <v>2.231421213429563E-2</v>
      </c>
      <c r="P604" s="52">
        <f>IFERROR(_xll.qlIndexFixing(Index1Y,$H604,TRUE,_xll.ohTrigger(RecalcTrigger,Trigger1Y)),NA())</f>
        <v>2.5321048414894069E-2</v>
      </c>
      <c r="Q604" s="52">
        <f>IFERROR(_xll.qlIndexFixing(ONIndex1Y,I604,TRUE,_xll.ohTrigger(RecalcTrigger,Trigger1Y)),NA())</f>
        <v>2.4199952392480739E-2</v>
      </c>
    </row>
    <row r="605" spans="2:17" x14ac:dyDescent="0.2">
      <c r="B605" s="46" t="s">
        <v>51</v>
      </c>
      <c r="D605" s="49">
        <f>_xll.qlCalendarAdvance(LocalCalendar,$D604,B605,"f",FALSE)</f>
        <v>43700</v>
      </c>
      <c r="E605" s="49">
        <f>_xll.qlInterestRateIndexValueDate(IndexON,D605)</f>
        <v>43700</v>
      </c>
      <c r="F605" s="52">
        <f>IFERROR(_xll.qlIndexFixing(IndexON,D605,TRUE,_xll.ohTrigger(RecalcTrigger,TriggerON)),NA())</f>
        <v>1.8016976184309641E-2</v>
      </c>
      <c r="H605" s="49">
        <f>_xll.qlCalendarAdvance(IborCalendar,$H604,B605,"f",FALSE)</f>
        <v>43699</v>
      </c>
      <c r="I605" s="49">
        <f>_xll.qlInterestRateIndexValueDate(Index1M,$H605)</f>
        <v>43704</v>
      </c>
      <c r="J605" s="52">
        <f>IFERROR(_xll.qlIndexFixing(Index1M,$H605,TRUE,_xll.ohTrigger(RecalcTrigger,Trigger1M)),NA())</f>
        <v>1.9716660838792595E-2</v>
      </c>
      <c r="K605" s="52">
        <f>IFERROR(_xll.qlIndexFixing(ONIndex1M,I605,TRUE,_xll.ohTrigger(RecalcTrigger,Trigger1M)),NA())</f>
        <v>1.9615550047697994E-2</v>
      </c>
      <c r="L605" s="52">
        <f>IFERROR(_xll.qlIndexFixing(Index3M,H605,TRUE,_xll.ohTrigger(RecalcTrigger,Trigger3M)),NA())</f>
        <v>2.1557407719696334E-2</v>
      </c>
      <c r="M605" s="52">
        <f>IFERROR(_xll.qlIndexFixing(ONIndex3M,I605,TRUE,_xll.ohTrigger(RecalcTrigger,Trigger3M)),NA())</f>
        <v>2.1228206244279235E-2</v>
      </c>
      <c r="N605" s="52">
        <f>IFERROR(_xll.qlIndexFixing(Index6M,$H605,TRUE,_xll.ohTrigger(RecalcTrigger,Trigger6M)),NA())</f>
        <v>2.2999631746018708E-2</v>
      </c>
      <c r="O605" s="52">
        <f>IFERROR(_xll.qlIndexFixing(ONIndex6M,I605,TRUE,_xll.ohTrigger(RecalcTrigger,Trigger6M)),NA())</f>
        <v>2.2363653275236928E-2</v>
      </c>
      <c r="P605" s="52">
        <f>IFERROR(_xll.qlIndexFixing(Index1Y,$H605,TRUE,_xll.ohTrigger(RecalcTrigger,Trigger1Y)),NA())</f>
        <v>2.5355702651424498E-2</v>
      </c>
      <c r="Q605" s="52">
        <f>IFERROR(_xll.qlIndexFixing(ONIndex1Y,I605,TRUE,_xll.ohTrigger(RecalcTrigger,Trigger1Y)),NA())</f>
        <v>2.4256139279543731E-2</v>
      </c>
    </row>
    <row r="606" spans="2:17" x14ac:dyDescent="0.2">
      <c r="B606" s="46" t="s">
        <v>51</v>
      </c>
      <c r="D606" s="49">
        <f>_xll.qlCalendarAdvance(LocalCalendar,$D605,B606,"f",FALSE)</f>
        <v>43707</v>
      </c>
      <c r="E606" s="49">
        <f>_xll.qlInterestRateIndexValueDate(IndexON,D606)</f>
        <v>43707</v>
      </c>
      <c r="F606" s="52">
        <f>IFERROR(_xll.qlIndexFixing(IndexON,D606,TRUE,_xll.ohTrigger(RecalcTrigger,TriggerON)),NA())</f>
        <v>1.8071735227875863E-2</v>
      </c>
      <c r="H606" s="49">
        <f>_xll.qlCalendarAdvance(IborCalendar,$H605,B606,"f",FALSE)</f>
        <v>43706</v>
      </c>
      <c r="I606" s="49">
        <f>_xll.qlInterestRateIndexValueDate(Index1M,$H606)</f>
        <v>43711</v>
      </c>
      <c r="J606" s="52">
        <f>IFERROR(_xll.qlIndexFixing(Index1M,$H606,TRUE,_xll.ohTrigger(RecalcTrigger,Trigger1M)),NA())</f>
        <v>1.9752841604860905E-2</v>
      </c>
      <c r="K606" s="52">
        <f>IFERROR(_xll.qlIndexFixing(ONIndex1M,I606,TRUE,_xll.ohTrigger(RecalcTrigger,Trigger1M)),NA())</f>
        <v>1.9655316455944316E-2</v>
      </c>
      <c r="L606" s="52">
        <f>IFERROR(_xll.qlIndexFixing(Index3M,H606,TRUE,_xll.ohTrigger(RecalcTrigger,Trigger3M)),NA())</f>
        <v>2.1594236116807809E-2</v>
      </c>
      <c r="M606" s="52">
        <f>IFERROR(_xll.qlIndexFixing(ONIndex3M,I606,TRUE,_xll.ohTrigger(RecalcTrigger,Trigger3M)),NA())</f>
        <v>2.1272227722102244E-2</v>
      </c>
      <c r="N606" s="52">
        <f>IFERROR(_xll.qlIndexFixing(Index6M,$H606,TRUE,_xll.ohTrigger(RecalcTrigger,Trigger6M)),NA())</f>
        <v>2.3030296353024587E-2</v>
      </c>
      <c r="O606" s="52">
        <f>IFERROR(_xll.qlIndexFixing(ONIndex6M,I606,TRUE,_xll.ohTrigger(RecalcTrigger,Trigger6M)),NA())</f>
        <v>2.2406328594195557E-2</v>
      </c>
      <c r="P606" s="52">
        <f>IFERROR(_xll.qlIndexFixing(Index1Y,$H606,TRUE,_xll.ohTrigger(RecalcTrigger,Trigger1Y)),NA())</f>
        <v>2.5385768136020212E-2</v>
      </c>
      <c r="Q606" s="52">
        <f>IFERROR(_xll.qlIndexFixing(ONIndex1Y,I606,TRUE,_xll.ohTrigger(RecalcTrigger,Trigger1Y)),NA())</f>
        <v>2.4303428262513194E-2</v>
      </c>
    </row>
    <row r="607" spans="2:17" x14ac:dyDescent="0.2">
      <c r="B607" s="46" t="s">
        <v>51</v>
      </c>
      <c r="D607" s="49">
        <f>_xll.qlCalendarAdvance(LocalCalendar,$D606,B607,"f",FALSE)</f>
        <v>43714</v>
      </c>
      <c r="E607" s="49">
        <f>_xll.qlInterestRateIndexValueDate(IndexON,D607)</f>
        <v>43714</v>
      </c>
      <c r="F607" s="52">
        <f>IFERROR(_xll.qlIndexFixing(IndexON,D607,TRUE,_xll.ohTrigger(RecalcTrigger,TriggerON)),NA())</f>
        <v>1.811868329011368E-2</v>
      </c>
      <c r="H607" s="49">
        <f>_xll.qlCalendarAdvance(IborCalendar,$H606,B607,"f",FALSE)</f>
        <v>43713</v>
      </c>
      <c r="I607" s="49">
        <f>_xll.qlInterestRateIndexValueDate(Index1M,$H607)</f>
        <v>43717</v>
      </c>
      <c r="J607" s="52">
        <f>IFERROR(_xll.qlIndexFixing(Index1M,$H607,TRUE,_xll.ohTrigger(RecalcTrigger,Trigger1M)),NA())</f>
        <v>1.9786624608143732E-2</v>
      </c>
      <c r="K607" s="52">
        <f>IFERROR(_xll.qlIndexFixing(ONIndex1M,I607,TRUE,_xll.ohTrigger(RecalcTrigger,Trigger1M)),NA())</f>
        <v>1.9689291695126343E-2</v>
      </c>
      <c r="L607" s="52">
        <f>IFERROR(_xll.qlIndexFixing(Index3M,H607,TRUE,_xll.ohTrigger(RecalcTrigger,Trigger3M)),NA())</f>
        <v>2.1628263036583707E-2</v>
      </c>
      <c r="M607" s="52">
        <f>IFERROR(_xll.qlIndexFixing(ONIndex3M,I607,TRUE,_xll.ohTrigger(RecalcTrigger,Trigger3M)),NA())</f>
        <v>2.1309469620947041E-2</v>
      </c>
      <c r="N607" s="52">
        <f>IFERROR(_xll.qlIndexFixing(Index6M,$H607,TRUE,_xll.ohTrigger(RecalcTrigger,Trigger6M)),NA())</f>
        <v>2.3061996419906385E-2</v>
      </c>
      <c r="O607" s="52">
        <f>IFERROR(_xll.qlIndexFixing(ONIndex6M,I607,TRUE,_xll.ohTrigger(RecalcTrigger,Trigger6M)),NA())</f>
        <v>2.244247236289354E-2</v>
      </c>
      <c r="P607" s="52">
        <f>IFERROR(_xll.qlIndexFixing(Index1Y,$H607,TRUE,_xll.ohTrigger(RecalcTrigger,Trigger1Y)),NA())</f>
        <v>2.5411382596562768E-2</v>
      </c>
      <c r="Q607" s="52">
        <f>IFERROR(_xll.qlIndexFixing(ONIndex1Y,I607,TRUE,_xll.ohTrigger(RecalcTrigger,Trigger1Y)),NA())</f>
        <v>2.4342569158237737E-2</v>
      </c>
    </row>
    <row r="608" spans="2:17" x14ac:dyDescent="0.2">
      <c r="B608" s="46" t="s">
        <v>51</v>
      </c>
      <c r="D608" s="49">
        <f>_xll.qlCalendarAdvance(LocalCalendar,$D607,B608,"f",FALSE)</f>
        <v>43721</v>
      </c>
      <c r="E608" s="49">
        <f>_xll.qlInterestRateIndexValueDate(IndexON,D608)</f>
        <v>43721</v>
      </c>
      <c r="F608" s="52">
        <f>IFERROR(_xll.qlIndexFixing(IndexON,D608,TRUE,_xll.ohTrigger(RecalcTrigger,TriggerON)),NA())</f>
        <v>1.8170087595406059E-2</v>
      </c>
      <c r="H608" s="49">
        <f>_xll.qlCalendarAdvance(IborCalendar,$H607,B608,"f",FALSE)</f>
        <v>43720</v>
      </c>
      <c r="I608" s="49">
        <f>_xll.qlInterestRateIndexValueDate(Index1M,$H608)</f>
        <v>43724</v>
      </c>
      <c r="J608" s="52">
        <f>IFERROR(_xll.qlIndexFixing(Index1M,$H608,TRUE,_xll.ohTrigger(RecalcTrigger,Trigger1M)),NA())</f>
        <v>1.9825909393254015E-2</v>
      </c>
      <c r="K608" s="52">
        <f>IFERROR(_xll.qlIndexFixing(ONIndex1M,I608,TRUE,_xll.ohTrigger(RecalcTrigger,Trigger1M)),NA())</f>
        <v>1.9728800844998062E-2</v>
      </c>
      <c r="L608" s="52">
        <f>IFERROR(_xll.qlIndexFixing(Index3M,H608,TRUE,_xll.ohTrigger(RecalcTrigger,Trigger3M)),NA())</f>
        <v>2.1667385774525282E-2</v>
      </c>
      <c r="M608" s="52">
        <f>IFERROR(_xll.qlIndexFixing(ONIndex3M,I608,TRUE,_xll.ohTrigger(RecalcTrigger,Trigger3M)),NA())</f>
        <v>2.1352345906828774E-2</v>
      </c>
      <c r="N608" s="52">
        <f>IFERROR(_xll.qlIndexFixing(Index6M,$H608,TRUE,_xll.ohTrigger(RecalcTrigger,Trigger6M)),NA())</f>
        <v>2.3098737849256326E-2</v>
      </c>
      <c r="O608" s="52">
        <f>IFERROR(_xll.qlIndexFixing(ONIndex6M,I608,TRUE,_xll.ohTrigger(RecalcTrigger,Trigger6M)),NA())</f>
        <v>2.2484132503990395E-2</v>
      </c>
      <c r="P608" s="52">
        <f>IFERROR(_xll.qlIndexFixing(Index1Y,$H608,TRUE,_xll.ohTrigger(RecalcTrigger,Trigger1Y)),NA())</f>
        <v>2.5441123012325647E-2</v>
      </c>
      <c r="Q608" s="52">
        <f>IFERROR(_xll.qlIndexFixing(ONIndex1Y,I608,TRUE,_xll.ohTrigger(RecalcTrigger,Trigger1Y)),NA())</f>
        <v>2.4386608931346032E-2</v>
      </c>
    </row>
    <row r="609" spans="2:17" x14ac:dyDescent="0.2">
      <c r="B609" s="46" t="s">
        <v>51</v>
      </c>
      <c r="D609" s="49">
        <f>_xll.qlCalendarAdvance(LocalCalendar,$D608,B609,"f",FALSE)</f>
        <v>43728</v>
      </c>
      <c r="E609" s="49">
        <f>_xll.qlInterestRateIndexValueDate(IndexON,D609)</f>
        <v>43728</v>
      </c>
      <c r="F609" s="52">
        <f>IFERROR(_xll.qlIndexFixing(IndexON,D609,TRUE,_xll.ohTrigger(RecalcTrigger,TriggerON)),NA())</f>
        <v>1.8221859069580404E-2</v>
      </c>
      <c r="H609" s="49">
        <f>_xll.qlCalendarAdvance(IborCalendar,$H608,B609,"f",FALSE)</f>
        <v>43727</v>
      </c>
      <c r="I609" s="49">
        <f>_xll.qlInterestRateIndexValueDate(Index1M,$H609)</f>
        <v>43731</v>
      </c>
      <c r="J609" s="52">
        <f>IFERROR(_xll.qlIndexFixing(Index1M,$H609,TRUE,_xll.ohTrigger(RecalcTrigger,Trigger1M)),NA())</f>
        <v>1.9865055556908651E-2</v>
      </c>
      <c r="K609" s="52">
        <f>IFERROR(_xll.qlIndexFixing(ONIndex1M,I609,TRUE,_xll.ohTrigger(RecalcTrigger,Trigger1M)),NA())</f>
        <v>1.9768171471037377E-2</v>
      </c>
      <c r="L609" s="52">
        <f>IFERROR(_xll.qlIndexFixing(Index3M,H609,TRUE,_xll.ohTrigger(RecalcTrigger,Trigger3M)),NA())</f>
        <v>2.1705888903376665E-2</v>
      </c>
      <c r="M609" s="52">
        <f>IFERROR(_xll.qlIndexFixing(ONIndex3M,I609,TRUE,_xll.ohTrigger(RecalcTrigger,Trigger3M)),NA())</f>
        <v>2.139460555045325E-2</v>
      </c>
      <c r="N609" s="52">
        <f>IFERROR(_xll.qlIndexFixing(Index6M,$H609,TRUE,_xll.ohTrigger(RecalcTrigger,Trigger6M)),NA())</f>
        <v>2.3135243816663577E-2</v>
      </c>
      <c r="O609" s="52">
        <f>IFERROR(_xll.qlIndexFixing(ONIndex6M,I609,TRUE,_xll.ohTrigger(RecalcTrigger,Trigger6M)),NA())</f>
        <v>2.2525246010509647E-2</v>
      </c>
      <c r="P609" s="52">
        <f>IFERROR(_xll.qlIndexFixing(Index1Y,$H609,TRUE,_xll.ohTrigger(RecalcTrigger,Trigger1Y)),NA())</f>
        <v>2.5470751114391163E-2</v>
      </c>
      <c r="Q609" s="52">
        <f>IFERROR(_xll.qlIndexFixing(ONIndex1Y,I609,TRUE,_xll.ohTrigger(RecalcTrigger,Trigger1Y)),NA())</f>
        <v>2.4428899128849935E-2</v>
      </c>
    </row>
    <row r="610" spans="2:17" x14ac:dyDescent="0.2">
      <c r="B610" s="46" t="s">
        <v>51</v>
      </c>
      <c r="D610" s="49">
        <f>_xll.qlCalendarAdvance(LocalCalendar,$D609,B610,"f",FALSE)</f>
        <v>43735</v>
      </c>
      <c r="E610" s="49">
        <f>_xll.qlInterestRateIndexValueDate(IndexON,D610)</f>
        <v>43735</v>
      </c>
      <c r="F610" s="52">
        <f>IFERROR(_xll.qlIndexFixing(IndexON,D610,TRUE,_xll.ohTrigger(RecalcTrigger,TriggerON)),NA())</f>
        <v>1.827399771311633E-2</v>
      </c>
      <c r="H610" s="49">
        <f>_xll.qlCalendarAdvance(IborCalendar,$H609,B610,"f",FALSE)</f>
        <v>43734</v>
      </c>
      <c r="I610" s="49">
        <f>_xll.qlInterestRateIndexValueDate(Index1M,$H610)</f>
        <v>43738</v>
      </c>
      <c r="J610" s="52">
        <f>IFERROR(_xll.qlIndexFixing(Index1M,$H610,TRUE,_xll.ohTrigger(RecalcTrigger,Trigger1M)),NA())</f>
        <v>1.9907386947015517E-2</v>
      </c>
      <c r="K610" s="52">
        <f>IFERROR(_xll.qlIndexFixing(ONIndex1M,I610,TRUE,_xll.ohTrigger(RecalcTrigger,Trigger1M)),NA())</f>
        <v>1.9807403573244287E-2</v>
      </c>
      <c r="L610" s="52">
        <f>IFERROR(_xll.qlIndexFixing(Index3M,H610,TRUE,_xll.ohTrigger(RecalcTrigger,Trigger3M)),NA())</f>
        <v>2.1747026727331923E-2</v>
      </c>
      <c r="M610" s="52">
        <f>IFERROR(_xll.qlIndexFixing(ONIndex3M,I610,TRUE,_xll.ohTrigger(RecalcTrigger,Trigger3M)),NA())</f>
        <v>2.1436248551740533E-2</v>
      </c>
      <c r="N610" s="52">
        <f>IFERROR(_xll.qlIndexFixing(Index6M,$H610,TRUE,_xll.ohTrigger(RecalcTrigger,Trigger6M)),NA())</f>
        <v>2.3174817062770681E-2</v>
      </c>
      <c r="O610" s="52">
        <f>IFERROR(_xll.qlIndexFixing(ONIndex6M,I610,TRUE,_xll.ohTrigger(RecalcTrigger,Trigger6M)),NA())</f>
        <v>2.2565812882291425E-2</v>
      </c>
      <c r="P610" s="52">
        <f>IFERROR(_xll.qlIndexFixing(Index1Y,$H610,TRUE,_xll.ohTrigger(RecalcTrigger,Trigger1Y)),NA())</f>
        <v>2.5500310815827262E-2</v>
      </c>
      <c r="Q610" s="52">
        <f>IFERROR(_xll.qlIndexFixing(ONIndex1Y,I610,TRUE,_xll.ohTrigger(RecalcTrigger,Trigger1Y)),NA())</f>
        <v>2.4469439750269828E-2</v>
      </c>
    </row>
    <row r="611" spans="2:17" x14ac:dyDescent="0.2">
      <c r="B611" s="46" t="s">
        <v>51</v>
      </c>
      <c r="D611" s="49">
        <f>_xll.qlCalendarAdvance(LocalCalendar,$D610,B611,"f",FALSE)</f>
        <v>43742</v>
      </c>
      <c r="E611" s="49">
        <f>_xll.qlInterestRateIndexValueDate(IndexON,D611)</f>
        <v>43742</v>
      </c>
      <c r="F611" s="52">
        <f>IFERROR(_xll.qlIndexFixing(IndexON,D611,TRUE,_xll.ohTrigger(RecalcTrigger,TriggerON)),NA())</f>
        <v>1.8326503526493454E-2</v>
      </c>
      <c r="H611" s="49">
        <f>_xll.qlCalendarAdvance(IborCalendar,$H610,B611,"f",FALSE)</f>
        <v>43741</v>
      </c>
      <c r="I611" s="49">
        <f>_xll.qlInterestRateIndexValueDate(Index1M,$H611)</f>
        <v>43745</v>
      </c>
      <c r="J611" s="52">
        <f>IFERROR(_xll.qlIndexFixing(Index1M,$H611,TRUE,_xll.ohTrigger(RecalcTrigger,Trigger1M)),NA())</f>
        <v>1.994624811104161E-2</v>
      </c>
      <c r="K611" s="52">
        <f>IFERROR(_xll.qlIndexFixing(ONIndex1M,I611,TRUE,_xll.ohTrigger(RecalcTrigger,Trigger1M)),NA())</f>
        <v>1.9846497151538856E-2</v>
      </c>
      <c r="L611" s="52">
        <f>IFERROR(_xll.qlIndexFixing(Index3M,H611,TRUE,_xll.ohTrigger(RecalcTrigger,Trigger3M)),NA())</f>
        <v>2.1784320834980088E-2</v>
      </c>
      <c r="M611" s="52">
        <f>IFERROR(_xll.qlIndexFixing(ONIndex3M,I611,TRUE,_xll.ohTrigger(RecalcTrigger,Trigger3M)),NA())</f>
        <v>2.147727491037088E-2</v>
      </c>
      <c r="N611" s="52">
        <f>IFERROR(_xll.qlIndexFixing(Index6M,$H611,TRUE,_xll.ohTrigger(RecalcTrigger,Trigger6M)),NA())</f>
        <v>2.3210933636305383E-2</v>
      </c>
      <c r="O611" s="52">
        <f>IFERROR(_xll.qlIndexFixing(ONIndex6M,I611,TRUE,_xll.ohTrigger(RecalcTrigger,Trigger6M)),NA())</f>
        <v>2.2605833119175855E-2</v>
      </c>
      <c r="P611" s="52">
        <f>IFERROR(_xll.qlIndexFixing(Index1Y,$H611,TRUE,_xll.ohTrigger(RecalcTrigger,Trigger1Y)),NA())</f>
        <v>2.5529846034870633E-2</v>
      </c>
      <c r="Q611" s="52">
        <f>IFERROR(_xll.qlIndexFixing(ONIndex1Y,I611,TRUE,_xll.ohTrigger(RecalcTrigger,Trigger1Y)),NA())</f>
        <v>2.4508230794966224E-2</v>
      </c>
    </row>
    <row r="612" spans="2:17" x14ac:dyDescent="0.2">
      <c r="B612" s="46" t="s">
        <v>51</v>
      </c>
      <c r="D612" s="49">
        <f>_xll.qlCalendarAdvance(LocalCalendar,$D611,B612,"f",FALSE)</f>
        <v>43749</v>
      </c>
      <c r="E612" s="49">
        <f>_xll.qlInterestRateIndexValueDate(IndexON,D612)</f>
        <v>43749</v>
      </c>
      <c r="F612" s="52">
        <f>IFERROR(_xll.qlIndexFixing(IndexON,D612,TRUE,_xll.ohTrigger(RecalcTrigger,TriggerON)),NA())</f>
        <v>1.8383638733598939E-2</v>
      </c>
      <c r="H612" s="49">
        <f>_xll.qlCalendarAdvance(IborCalendar,$H611,B612,"f",FALSE)</f>
        <v>43748</v>
      </c>
      <c r="I612" s="49">
        <f>_xll.qlInterestRateIndexValueDate(Index1M,$H612)</f>
        <v>43753</v>
      </c>
      <c r="J612" s="52">
        <f>IFERROR(_xll.qlIndexFixing(Index1M,$H612,TRUE,_xll.ohTrigger(RecalcTrigger,Trigger1M)),NA())</f>
        <v>1.9990491119923921E-2</v>
      </c>
      <c r="K612" s="52">
        <f>IFERROR(_xll.qlIndexFixing(ONIndex1M,I612,TRUE,_xll.ohTrigger(RecalcTrigger,Trigger1M)),NA())</f>
        <v>1.9891005905501302E-2</v>
      </c>
      <c r="L612" s="52">
        <f>IFERROR(_xll.qlIndexFixing(Index3M,H612,TRUE,_xll.ohTrigger(RecalcTrigger,Trigger3M)),NA())</f>
        <v>2.1826323198478666E-2</v>
      </c>
      <c r="M612" s="52">
        <f>IFERROR(_xll.qlIndexFixing(ONIndex3M,I612,TRUE,_xll.ohTrigger(RecalcTrigger,Trigger3M)),NA())</f>
        <v>2.1523407104595549E-2</v>
      </c>
      <c r="N612" s="52">
        <f>IFERROR(_xll.qlIndexFixing(Index6M,$H612,TRUE,_xll.ohTrigger(RecalcTrigger,Trigger6M)),NA())</f>
        <v>2.3252021826246076E-2</v>
      </c>
      <c r="O612" s="52">
        <f>IFERROR(_xll.qlIndexFixing(ONIndex6M,I612,TRUE,_xll.ohTrigger(RecalcTrigger,Trigger6M)),NA())</f>
        <v>2.2650901183656202E-2</v>
      </c>
      <c r="P612" s="52">
        <f>IFERROR(_xll.qlIndexFixing(Index1Y,$H612,TRUE,_xll.ohTrigger(RecalcTrigger,Trigger1Y)),NA())</f>
        <v>2.556362693758181E-2</v>
      </c>
      <c r="Q612" s="52">
        <f>IFERROR(_xll.qlIndexFixing(ONIndex1Y,I612,TRUE,_xll.ohTrigger(RecalcTrigger,Trigger1Y)),NA())</f>
        <v>2.4550421077833562E-2</v>
      </c>
    </row>
    <row r="613" spans="2:17" x14ac:dyDescent="0.2">
      <c r="B613" s="46" t="s">
        <v>51</v>
      </c>
      <c r="D613" s="49">
        <f>_xll.qlCalendarAdvance(LocalCalendar,$D612,B613,"f",FALSE)</f>
        <v>43756</v>
      </c>
      <c r="E613" s="49">
        <f>_xll.qlInterestRateIndexValueDate(IndexON,D613)</f>
        <v>43756</v>
      </c>
      <c r="F613" s="52">
        <f>IFERROR(_xll.qlIndexFixing(IndexON,D613,TRUE,_xll.ohTrigger(RecalcTrigger,TriggerON)),NA())</f>
        <v>1.843261666468976E-2</v>
      </c>
      <c r="H613" s="49">
        <f>_xll.qlCalendarAdvance(IborCalendar,$H612,B613,"f",FALSE)</f>
        <v>43755</v>
      </c>
      <c r="I613" s="49">
        <f>_xll.qlInterestRateIndexValueDate(Index1M,$H613)</f>
        <v>43759</v>
      </c>
      <c r="J613" s="52">
        <f>IFERROR(_xll.qlIndexFixing(Index1M,$H613,TRUE,_xll.ohTrigger(RecalcTrigger,Trigger1M)),NA())</f>
        <v>2.0023554550392255E-2</v>
      </c>
      <c r="K613" s="52">
        <f>IFERROR(_xll.qlIndexFixing(ONIndex1M,I613,TRUE,_xll.ohTrigger(RecalcTrigger,Trigger1M)),NA())</f>
        <v>1.9924268736231099E-2</v>
      </c>
      <c r="L613" s="52">
        <f>IFERROR(_xll.qlIndexFixing(Index3M,H613,TRUE,_xll.ohTrigger(RecalcTrigger,Trigger3M)),NA())</f>
        <v>2.185743585529476E-2</v>
      </c>
      <c r="M613" s="52">
        <f>IFERROR(_xll.qlIndexFixing(ONIndex3M,I613,TRUE,_xll.ohTrigger(RecalcTrigger,Trigger3M)),NA())</f>
        <v>2.1557477699101213E-2</v>
      </c>
      <c r="N613" s="52">
        <f>IFERROR(_xll.qlIndexFixing(Index6M,$H613,TRUE,_xll.ohTrigger(RecalcTrigger,Trigger6M)),NA())</f>
        <v>2.3282728948091132E-2</v>
      </c>
      <c r="O613" s="52">
        <f>IFERROR(_xll.qlIndexFixing(ONIndex6M,I613,TRUE,_xll.ohTrigger(RecalcTrigger,Trigger6M)),NA())</f>
        <v>2.2684233687453315E-2</v>
      </c>
      <c r="P613" s="52">
        <f>IFERROR(_xll.qlIndexFixing(Index1Y,$H613,TRUE,_xll.ohTrigger(RecalcTrigger,Trigger1Y)),NA())</f>
        <v>2.5589018724463435E-2</v>
      </c>
      <c r="Q613" s="52">
        <f>IFERROR(_xll.qlIndexFixing(ONIndex1Y,I613,TRUE,_xll.ohTrigger(RecalcTrigger,Trigger1Y)),NA())</f>
        <v>2.4580564151870377E-2</v>
      </c>
    </row>
    <row r="614" spans="2:17" x14ac:dyDescent="0.2">
      <c r="B614" s="46" t="s">
        <v>51</v>
      </c>
      <c r="D614" s="49">
        <f>_xll.qlCalendarAdvance(LocalCalendar,$D613,B614,"f",FALSE)</f>
        <v>43763</v>
      </c>
      <c r="E614" s="49">
        <f>_xll.qlInterestRateIndexValueDate(IndexON,D614)</f>
        <v>43763</v>
      </c>
      <c r="F614" s="52">
        <f>IFERROR(_xll.qlIndexFixing(IndexON,D614,TRUE,_xll.ohTrigger(RecalcTrigger,TriggerON)),NA())</f>
        <v>1.8486223990468176E-2</v>
      </c>
      <c r="H614" s="49">
        <f>_xll.qlCalendarAdvance(IborCalendar,$H613,B614,"f",FALSE)</f>
        <v>43762</v>
      </c>
      <c r="I614" s="49">
        <f>_xll.qlInterestRateIndexValueDate(Index1M,$H614)</f>
        <v>43766</v>
      </c>
      <c r="J614" s="52">
        <f>IFERROR(_xll.qlIndexFixing(Index1M,$H614,TRUE,_xll.ohTrigger(RecalcTrigger,Trigger1M)),NA())</f>
        <v>2.006529202173285E-2</v>
      </c>
      <c r="K614" s="52">
        <f>IFERROR(_xll.qlIndexFixing(ONIndex1M,I614,TRUE,_xll.ohTrigger(RecalcTrigger,Trigger1M)),NA())</f>
        <v>1.9962946742468901E-2</v>
      </c>
      <c r="L614" s="52">
        <f>IFERROR(_xll.qlIndexFixing(Index3M,H614,TRUE,_xll.ohTrigger(RecalcTrigger,Trigger3M)),NA())</f>
        <v>2.1893360640243349E-2</v>
      </c>
      <c r="M614" s="52">
        <f>IFERROR(_xll.qlIndexFixing(ONIndex3M,I614,TRUE,_xll.ohTrigger(RecalcTrigger,Trigger3M)),NA())</f>
        <v>2.1596654128641646E-2</v>
      </c>
      <c r="N614" s="52">
        <f>IFERROR(_xll.qlIndexFixing(Index6M,$H614,TRUE,_xll.ohTrigger(RecalcTrigger,Trigger6M)),NA())</f>
        <v>2.331846020039299E-2</v>
      </c>
      <c r="O614" s="52">
        <f>IFERROR(_xll.qlIndexFixing(ONIndex6M,I614,TRUE,_xll.ohTrigger(RecalcTrigger,Trigger6M)),NA())</f>
        <v>2.2722614018526599E-2</v>
      </c>
      <c r="P614" s="52">
        <f>IFERROR(_xll.qlIndexFixing(Index1Y,$H614,TRUE,_xll.ohTrigger(RecalcTrigger,Trigger1Y)),NA())</f>
        <v>2.5618744057240524E-2</v>
      </c>
      <c r="Q614" s="52">
        <f>IFERROR(_xll.qlIndexFixing(ONIndex1Y,I614,TRUE,_xll.ohTrigger(RecalcTrigger,Trigger1Y)),NA())</f>
        <v>2.4614106463118901E-2</v>
      </c>
    </row>
    <row r="615" spans="2:17" x14ac:dyDescent="0.2">
      <c r="B615" s="46" t="s">
        <v>51</v>
      </c>
      <c r="D615" s="49">
        <f>_xll.qlCalendarAdvance(LocalCalendar,$D614,B615,"f",FALSE)</f>
        <v>43770</v>
      </c>
      <c r="E615" s="49">
        <f>_xll.qlInterestRateIndexValueDate(IndexON,D615)</f>
        <v>43770</v>
      </c>
      <c r="F615" s="52">
        <f>IFERROR(_xll.qlIndexFixing(IndexON,D615,TRUE,_xll.ohTrigger(RecalcTrigger,TriggerON)),NA())</f>
        <v>1.85401984880329E-2</v>
      </c>
      <c r="H615" s="49">
        <f>_xll.qlCalendarAdvance(IborCalendar,$H614,B615,"f",FALSE)</f>
        <v>43769</v>
      </c>
      <c r="I615" s="49">
        <f>_xll.qlInterestRateIndexValueDate(Index1M,$H615)</f>
        <v>43773</v>
      </c>
      <c r="J615" s="52">
        <f>IFERROR(_xll.qlIndexFixing(Index1M,$H615,TRUE,_xll.ohTrigger(RecalcTrigger,Trigger1M)),NA())</f>
        <v>2.0097021412656346E-2</v>
      </c>
      <c r="K615" s="52">
        <f>IFERROR(_xll.qlIndexFixing(ONIndex1M,I615,TRUE,_xll.ohTrigger(RecalcTrigger,Trigger1M)),NA())</f>
        <v>2.0001486224714426E-2</v>
      </c>
      <c r="L615" s="52">
        <f>IFERROR(_xll.qlIndexFixing(Index3M,H615,TRUE,_xll.ohTrigger(RecalcTrigger,Trigger3M)),NA())</f>
        <v>2.192893286000272E-2</v>
      </c>
      <c r="M615" s="52">
        <f>IFERROR(_xll.qlIndexFixing(ONIndex3M,I615,TRUE,_xll.ohTrigger(RecalcTrigger,Trigger3M)),NA())</f>
        <v>2.1635213914805718E-2</v>
      </c>
      <c r="N615" s="52">
        <f>IFERROR(_xll.qlIndexFixing(Index6M,$H615,TRUE,_xll.ohTrigger(RecalcTrigger,Trigger6M)),NA())</f>
        <v>2.3354115529519343E-2</v>
      </c>
      <c r="O615" s="52">
        <f>IFERROR(_xll.qlIndexFixing(ONIndex6M,I615,TRUE,_xll.ohTrigger(RecalcTrigger,Trigger6M)),NA())</f>
        <v>2.2760447713903176E-2</v>
      </c>
      <c r="P615" s="52">
        <f>IFERROR(_xll.qlIndexFixing(Index1Y,$H615,TRUE,_xll.ohTrigger(RecalcTrigger,Trigger1Y)),NA())</f>
        <v>2.5648620632136115E-2</v>
      </c>
      <c r="Q615" s="52">
        <f>IFERROR(_xll.qlIndexFixing(ONIndex1Y,I615,TRUE,_xll.ohTrigger(RecalcTrigger,Trigger1Y)),NA())</f>
        <v>2.4645899195405718E-2</v>
      </c>
    </row>
    <row r="616" spans="2:17" x14ac:dyDescent="0.2">
      <c r="B616" s="46" t="s">
        <v>51</v>
      </c>
      <c r="D616" s="49">
        <f>_xll.qlCalendarAdvance(LocalCalendar,$D615,B616,"f",FALSE)</f>
        <v>43777</v>
      </c>
      <c r="E616" s="49">
        <f>_xll.qlInterestRateIndexValueDate(IndexON,D616)</f>
        <v>43777</v>
      </c>
      <c r="F616" s="52">
        <f>IFERROR(_xll.qlIndexFixing(IndexON,D616,TRUE,_xll.ohTrigger(RecalcTrigger,TriggerON)),NA())</f>
        <v>1.8598918343857296E-2</v>
      </c>
      <c r="H616" s="49">
        <f>_xll.qlCalendarAdvance(IborCalendar,$H615,B616,"f",FALSE)</f>
        <v>43776</v>
      </c>
      <c r="I616" s="49">
        <f>_xll.qlInterestRateIndexValueDate(Index1M,$H616)</f>
        <v>43781</v>
      </c>
      <c r="J616" s="52">
        <f>IFERROR(_xll.qlIndexFixing(Index1M,$H616,TRUE,_xll.ohTrigger(RecalcTrigger,Trigger1M)),NA())</f>
        <v>2.0140639553800632E-2</v>
      </c>
      <c r="K616" s="52">
        <f>IFERROR(_xll.qlIndexFixing(ONIndex1M,I616,TRUE,_xll.ohTrigger(RecalcTrigger,Trigger1M)),NA())</f>
        <v>2.0045361725786748E-2</v>
      </c>
      <c r="L616" s="52">
        <f>IFERROR(_xll.qlIndexFixing(Index3M,H616,TRUE,_xll.ohTrigger(RecalcTrigger,Trigger3M)),NA())</f>
        <v>2.1969221743169762E-2</v>
      </c>
      <c r="M616" s="52">
        <f>IFERROR(_xll.qlIndexFixing(ONIndex3M,I616,TRUE,_xll.ohTrigger(RecalcTrigger,Trigger3M)),NA())</f>
        <v>2.167852716802976E-2</v>
      </c>
      <c r="N616" s="52">
        <f>IFERROR(_xll.qlIndexFixing(Index6M,$H616,TRUE,_xll.ohTrigger(RecalcTrigger,Trigger6M)),NA())</f>
        <v>2.3391492555902688E-2</v>
      </c>
      <c r="O616" s="52">
        <f>IFERROR(_xll.qlIndexFixing(ONIndex6M,I616,TRUE,_xll.ohTrigger(RecalcTrigger,Trigger6M)),NA())</f>
        <v>2.2803016873060855E-2</v>
      </c>
      <c r="P616" s="52">
        <f>IFERROR(_xll.qlIndexFixing(Index1Y,$H616,TRUE,_xll.ohTrigger(RecalcTrigger,Trigger1Y)),NA())</f>
        <v>2.5683006855347027E-2</v>
      </c>
      <c r="Q616" s="52">
        <f>IFERROR(_xll.qlIndexFixing(ONIndex1Y,I616,TRUE,_xll.ohTrigger(RecalcTrigger,Trigger1Y)),NA())</f>
        <v>2.4680091404629678E-2</v>
      </c>
    </row>
    <row r="617" spans="2:17" x14ac:dyDescent="0.2">
      <c r="B617" s="46" t="s">
        <v>51</v>
      </c>
      <c r="D617" s="49">
        <f>_xll.qlCalendarAdvance(LocalCalendar,$D616,B617,"f",FALSE)</f>
        <v>43784</v>
      </c>
      <c r="E617" s="49">
        <f>_xll.qlInterestRateIndexValueDate(IndexON,D617)</f>
        <v>43784</v>
      </c>
      <c r="F617" s="52">
        <f>IFERROR(_xll.qlIndexFixing(IndexON,D617,TRUE,_xll.ohTrigger(RecalcTrigger,TriggerON)),NA())</f>
        <v>1.8649249000493029E-2</v>
      </c>
      <c r="H617" s="49">
        <f>_xll.qlCalendarAdvance(IborCalendar,$H616,B617,"f",FALSE)</f>
        <v>43783</v>
      </c>
      <c r="I617" s="49">
        <f>_xll.qlInterestRateIndexValueDate(Index1M,$H617)</f>
        <v>43787</v>
      </c>
      <c r="J617" s="52">
        <f>IFERROR(_xll.qlIndexFixing(Index1M,$H617,TRUE,_xll.ohTrigger(RecalcTrigger,Trigger1M)),NA())</f>
        <v>2.0173234332037104E-2</v>
      </c>
      <c r="K617" s="52">
        <f>IFERROR(_xll.qlIndexFixing(ONIndex1M,I617,TRUE,_xll.ohTrigger(RecalcTrigger,Trigger1M)),NA())</f>
        <v>2.0078149616669094E-2</v>
      </c>
      <c r="L617" s="52">
        <f>IFERROR(_xll.qlIndexFixing(Index3M,H617,TRUE,_xll.ohTrigger(RecalcTrigger,Trigger3M)),NA())</f>
        <v>2.1999227370707176E-2</v>
      </c>
      <c r="M617" s="52">
        <f>IFERROR(_xll.qlIndexFixing(ONIndex3M,I617,TRUE,_xll.ohTrigger(RecalcTrigger,Trigger3M)),NA())</f>
        <v>2.1710483556125482E-2</v>
      </c>
      <c r="N617" s="52">
        <f>IFERROR(_xll.qlIndexFixing(Index6M,$H617,TRUE,_xll.ohTrigger(RecalcTrigger,Trigger6M)),NA())</f>
        <v>2.3421982463728445E-2</v>
      </c>
      <c r="O617" s="52">
        <f>IFERROR(_xll.qlIndexFixing(ONIndex6M,I617,TRUE,_xll.ohTrigger(RecalcTrigger,Trigger6M)),NA())</f>
        <v>2.2834475197246462E-2</v>
      </c>
      <c r="P617" s="52">
        <f>IFERROR(_xll.qlIndexFixing(Index1Y,$H617,TRUE,_xll.ohTrigger(RecalcTrigger,Trigger1Y)),NA())</f>
        <v>2.5709003290243806E-2</v>
      </c>
      <c r="Q617" s="52">
        <f>IFERROR(_xll.qlIndexFixing(ONIndex1Y,I617,TRUE,_xll.ohTrigger(RecalcTrigger,Trigger1Y)),NA())</f>
        <v>2.4704235921735318E-2</v>
      </c>
    </row>
    <row r="618" spans="2:17" x14ac:dyDescent="0.2">
      <c r="B618" s="46" t="s">
        <v>51</v>
      </c>
      <c r="D618" s="49">
        <f>_xll.qlCalendarAdvance(LocalCalendar,$D617,B618,"f",FALSE)</f>
        <v>43791</v>
      </c>
      <c r="E618" s="49">
        <f>_xll.qlInterestRateIndexValueDate(IndexON,D618)</f>
        <v>43791</v>
      </c>
      <c r="F618" s="52">
        <f>IFERROR(_xll.qlIndexFixing(IndexON,D618,TRUE,_xll.ohTrigger(RecalcTrigger,TriggerON)),NA())</f>
        <v>1.8704325016427603E-2</v>
      </c>
      <c r="H618" s="49">
        <f>_xll.qlCalendarAdvance(IborCalendar,$H617,B618,"f",FALSE)</f>
        <v>43790</v>
      </c>
      <c r="I618" s="49">
        <f>_xll.qlInterestRateIndexValueDate(Index1M,$H618)</f>
        <v>43794</v>
      </c>
      <c r="J618" s="52">
        <f>IFERROR(_xll.qlIndexFixing(Index1M,$H618,TRUE,_xll.ohTrigger(RecalcTrigger,Trigger1M)),NA())</f>
        <v>2.0217656939897632E-2</v>
      </c>
      <c r="K618" s="52">
        <f>IFERROR(_xll.qlIndexFixing(ONIndex1M,I618,TRUE,_xll.ohTrigger(RecalcTrigger,Trigger1M)),NA())</f>
        <v>2.0116273526378237E-2</v>
      </c>
      <c r="L618" s="52">
        <f>IFERROR(_xll.qlIndexFixing(Index3M,H618,TRUE,_xll.ohTrigger(RecalcTrigger,Trigger3M)),NA())</f>
        <v>2.2034053549842489E-2</v>
      </c>
      <c r="M618" s="52">
        <f>IFERROR(_xll.qlIndexFixing(ONIndex3M,I618,TRUE,_xll.ohTrigger(RecalcTrigger,Trigger3M)),NA())</f>
        <v>2.1747193410801557E-2</v>
      </c>
      <c r="N618" s="52">
        <f>IFERROR(_xll.qlIndexFixing(Index6M,$H618,TRUE,_xll.ohTrigger(RecalcTrigger,Trigger6M)),NA())</f>
        <v>2.3460888605098203E-2</v>
      </c>
      <c r="O618" s="52">
        <f>IFERROR(_xll.qlIndexFixing(ONIndex6M,I618,TRUE,_xll.ohTrigger(RecalcTrigger,Trigger6M)),NA())</f>
        <v>2.2870668984733555E-2</v>
      </c>
      <c r="P618" s="52">
        <f>IFERROR(_xll.qlIndexFixing(Index1Y,$H618,TRUE,_xll.ohTrigger(RecalcTrigger,Trigger1Y)),NA())</f>
        <v>2.5739597277866216E-2</v>
      </c>
      <c r="Q618" s="52">
        <f>IFERROR(_xll.qlIndexFixing(ONIndex1Y,I618,TRUE,_xll.ohTrigger(RecalcTrigger,Trigger1Y)),NA())</f>
        <v>2.4730779914898804E-2</v>
      </c>
    </row>
    <row r="619" spans="2:17" x14ac:dyDescent="0.2">
      <c r="B619" s="46" t="s">
        <v>51</v>
      </c>
      <c r="D619" s="49">
        <f>_xll.qlCalendarAdvance(LocalCalendar,$D618,B619,"f",FALSE)</f>
        <v>43798</v>
      </c>
      <c r="E619" s="49">
        <f>_xll.qlInterestRateIndexValueDate(IndexON,D619)</f>
        <v>43798</v>
      </c>
      <c r="F619" s="52">
        <f>IFERROR(_xll.qlIndexFixing(IndexON,D619,TRUE,_xll.ohTrigger(RecalcTrigger,TriggerON)),NA())</f>
        <v>1.8759768206093597E-2</v>
      </c>
      <c r="H619" s="49">
        <f>_xll.qlCalendarAdvance(IborCalendar,$H618,B619,"f",FALSE)</f>
        <v>43797</v>
      </c>
      <c r="I619" s="49">
        <f>_xll.qlInterestRateIndexValueDate(Index1M,$H619)</f>
        <v>43801</v>
      </c>
      <c r="J619" s="52">
        <f>IFERROR(_xll.qlIndexFixing(Index1M,$H619,TRUE,_xll.ohTrigger(RecalcTrigger,Trigger1M)),NA())</f>
        <v>2.0252167107163908E-2</v>
      </c>
      <c r="K619" s="52">
        <f>IFERROR(_xll.qlIndexFixing(ONIndex1M,I619,TRUE,_xll.ohTrigger(RecalcTrigger,Trigger1M)),NA())</f>
        <v>2.0154258911855294E-2</v>
      </c>
      <c r="L619" s="52">
        <f>IFERROR(_xll.qlIndexFixing(Index3M,H619,TRUE,_xll.ohTrigger(RecalcTrigger,Trigger3M)),NA())</f>
        <v>2.2065591167507548E-2</v>
      </c>
      <c r="M619" s="52">
        <f>IFERROR(_xll.qlIndexFixing(ONIndex3M,I619,TRUE,_xll.ohTrigger(RecalcTrigger,Trigger3M)),NA())</f>
        <v>2.1783286621301912E-2</v>
      </c>
      <c r="N619" s="52">
        <f>IFERROR(_xll.qlIndexFixing(Index6M,$H619,TRUE,_xll.ohTrigger(RecalcTrigger,Trigger6M)),NA())</f>
        <v>2.3496502878181183E-2</v>
      </c>
      <c r="O619" s="52">
        <f>IFERROR(_xll.qlIndexFixing(ONIndex6M,I619,TRUE,_xll.ohTrigger(RecalcTrigger,Trigger6M)),NA())</f>
        <v>2.2906316136044325E-2</v>
      </c>
      <c r="P619" s="52">
        <f>IFERROR(_xll.qlIndexFixing(Index1Y,$H619,TRUE,_xll.ohTrigger(RecalcTrigger,Trigger1Y)),NA())</f>
        <v>2.5770518316635883E-2</v>
      </c>
      <c r="Q619" s="52">
        <f>IFERROR(_xll.qlIndexFixing(ONIndex1Y,I619,TRUE,_xll.ohTrigger(RecalcTrigger,Trigger1Y)),NA())</f>
        <v>2.4755574327501861E-2</v>
      </c>
    </row>
    <row r="620" spans="2:17" x14ac:dyDescent="0.2">
      <c r="B620" s="46" t="s">
        <v>51</v>
      </c>
      <c r="D620" s="49">
        <f>_xll.qlCalendarAdvance(LocalCalendar,$D619,B620,"f",FALSE)</f>
        <v>43805</v>
      </c>
      <c r="E620" s="49">
        <f>_xll.qlInterestRateIndexValueDate(IndexON,D620)</f>
        <v>43805</v>
      </c>
      <c r="F620" s="52">
        <f>IFERROR(_xll.qlIndexFixing(IndexON,D620,TRUE,_xll.ohTrigger(RecalcTrigger,TriggerON)),NA())</f>
        <v>1.8815578570077207E-2</v>
      </c>
      <c r="H620" s="49">
        <f>_xll.qlCalendarAdvance(IborCalendar,$H619,B620,"f",FALSE)</f>
        <v>43804</v>
      </c>
      <c r="I620" s="49">
        <f>_xll.qlInterestRateIndexValueDate(Index1M,$H620)</f>
        <v>43808</v>
      </c>
      <c r="J620" s="52">
        <f>IFERROR(_xll.qlIndexFixing(Index1M,$H620,TRUE,_xll.ohTrigger(RecalcTrigger,Trigger1M)),NA())</f>
        <v>2.0289860571044392E-2</v>
      </c>
      <c r="K620" s="52">
        <f>IFERROR(_xll.qlIndexFixing(ONIndex1M,I620,TRUE,_xll.ohTrigger(RecalcTrigger,Trigger1M)),NA())</f>
        <v>2.0192105772940394E-2</v>
      </c>
      <c r="L620" s="52">
        <f>IFERROR(_xll.qlIndexFixing(Index3M,H620,TRUE,_xll.ohTrigger(RecalcTrigger,Trigger3M)),NA())</f>
        <v>2.2100174908836707E-2</v>
      </c>
      <c r="M620" s="52">
        <f>IFERROR(_xll.qlIndexFixing(ONIndex3M,I620,TRUE,_xll.ohTrigger(RecalcTrigger,Trigger3M)),NA())</f>
        <v>2.1818763187386736E-2</v>
      </c>
      <c r="N620" s="52">
        <f>IFERROR(_xll.qlIndexFixing(Index6M,$H620,TRUE,_xll.ohTrigger(RecalcTrigger,Trigger6M)),NA())</f>
        <v>2.3532172555819859E-2</v>
      </c>
      <c r="O620" s="52">
        <f>IFERROR(_xll.qlIndexFixing(ONIndex6M,I620,TRUE,_xll.ohTrigger(RecalcTrigger,Trigger6M)),NA())</f>
        <v>2.2941416650699153E-2</v>
      </c>
      <c r="P620" s="52">
        <f>IFERROR(_xll.qlIndexFixing(Index1Y,$H620,TRUE,_xll.ohTrigger(RecalcTrigger,Trigger1Y)),NA())</f>
        <v>2.5801810372688458E-2</v>
      </c>
      <c r="Q620" s="52">
        <f>IFERROR(_xll.qlIndexFixing(ONIndex1Y,I620,TRUE,_xll.ohTrigger(RecalcTrigger,Trigger1Y)),NA())</f>
        <v>2.4778619159224746E-2</v>
      </c>
    </row>
    <row r="621" spans="2:17" x14ac:dyDescent="0.2">
      <c r="B621" s="46" t="s">
        <v>51</v>
      </c>
      <c r="D621" s="49">
        <f>_xll.qlCalendarAdvance(LocalCalendar,$D620,B621,"f",FALSE)</f>
        <v>43812</v>
      </c>
      <c r="E621" s="49">
        <f>_xll.qlInterestRateIndexValueDate(IndexON,D621)</f>
        <v>43812</v>
      </c>
      <c r="F621" s="52">
        <f>IFERROR(_xll.qlIndexFixing(IndexON,D621,TRUE,_xll.ohTrigger(RecalcTrigger,TriggerON)),NA())</f>
        <v>1.8871756108884696E-2</v>
      </c>
      <c r="H621" s="49">
        <f>_xll.qlCalendarAdvance(IborCalendar,$H620,B621,"f",FALSE)</f>
        <v>43811</v>
      </c>
      <c r="I621" s="49">
        <f>_xll.qlInterestRateIndexValueDate(Index1M,$H621)</f>
        <v>43815</v>
      </c>
      <c r="J621" s="52">
        <f>IFERROR(_xll.qlIndexFixing(Index1M,$H621,TRUE,_xll.ohTrigger(RecalcTrigger,Trigger1M)),NA())</f>
        <v>2.0327517591147846E-2</v>
      </c>
      <c r="K621" s="52">
        <f>IFERROR(_xll.qlIndexFixing(ONIndex1M,I621,TRUE,_xll.ohTrigger(RecalcTrigger,Trigger1M)),NA())</f>
        <v>2.0229814109713473E-2</v>
      </c>
      <c r="L621" s="52">
        <f>IFERROR(_xll.qlIndexFixing(Index3M,H621,TRUE,_xll.ohTrigger(RecalcTrigger,Trigger3M)),NA())</f>
        <v>2.2134716618104518E-2</v>
      </c>
      <c r="M621" s="52">
        <f>IFERROR(_xll.qlIndexFixing(ONIndex3M,I621,TRUE,_xll.ohTrigger(RecalcTrigger,Trigger3M)),NA())</f>
        <v>2.1853623108896159E-2</v>
      </c>
      <c r="N621" s="52">
        <f>IFERROR(_xll.qlIndexFixing(Index6M,$H621,TRUE,_xll.ohTrigger(RecalcTrigger,Trigger6M)),NA())</f>
        <v>2.3567923909206666E-2</v>
      </c>
      <c r="O621" s="52">
        <f>IFERROR(_xll.qlIndexFixing(ONIndex6M,I621,TRUE,_xll.ohTrigger(RecalcTrigger,Trigger6M)),NA())</f>
        <v>2.2975970528857914E-2</v>
      </c>
      <c r="P621" s="52">
        <f>IFERROR(_xll.qlIndexFixing(Index1Y,$H621,TRUE,_xll.ohTrigger(RecalcTrigger,Trigger1Y)),NA())</f>
        <v>2.5833517417987933E-2</v>
      </c>
      <c r="Q621" s="52">
        <f>IFERROR(_xll.qlIndexFixing(ONIndex1Y,I621,TRUE,_xll.ohTrigger(RecalcTrigger,Trigger1Y)),NA())</f>
        <v>2.4799914409667778E-2</v>
      </c>
    </row>
    <row r="622" spans="2:17" x14ac:dyDescent="0.2">
      <c r="B622" s="46" t="s">
        <v>51</v>
      </c>
      <c r="D622" s="49">
        <f>_xll.qlCalendarAdvance(LocalCalendar,$D621,B622,"f",FALSE)</f>
        <v>43819</v>
      </c>
      <c r="E622" s="49">
        <f>_xll.qlInterestRateIndexValueDate(IndexON,D622)</f>
        <v>43819</v>
      </c>
      <c r="F622" s="52">
        <f>IFERROR(_xll.qlIndexFixing(IndexON,D622,TRUE,_xll.ohTrigger(RecalcTrigger,TriggerON)),NA())</f>
        <v>1.8928300822995681E-2</v>
      </c>
      <c r="H622" s="49">
        <f>_xll.qlCalendarAdvance(IborCalendar,$H621,B622,"f",FALSE)</f>
        <v>43818</v>
      </c>
      <c r="I622" s="49">
        <f>_xll.qlInterestRateIndexValueDate(Index1M,$H622)</f>
        <v>43822</v>
      </c>
      <c r="J622" s="52">
        <f>IFERROR(_xll.qlIndexFixing(Index1M,$H622,TRUE,_xll.ohTrigger(RecalcTrigger,Trigger1M)),NA())</f>
        <v>2.0365180248411718E-2</v>
      </c>
      <c r="K622" s="52">
        <f>IFERROR(_xll.qlIndexFixing(ONIndex1M,I622,TRUE,_xll.ohTrigger(RecalcTrigger,Trigger1M)),NA())</f>
        <v>2.0267384554948364E-2</v>
      </c>
      <c r="L622" s="52">
        <f>IFERROR(_xll.qlIndexFixing(Index3M,H622,TRUE,_xll.ohTrigger(RecalcTrigger,Trigger3M)),NA())</f>
        <v>2.2169268815391573E-2</v>
      </c>
      <c r="M622" s="52">
        <f>IFERROR(_xll.qlIndexFixing(ONIndex3M,I622,TRUE,_xll.ohTrigger(RecalcTrigger,Trigger3M)),NA())</f>
        <v>2.1887868695262824E-2</v>
      </c>
      <c r="N622" s="52">
        <f>IFERROR(_xll.qlIndexFixing(Index6M,$H622,TRUE,_xll.ohTrigger(RecalcTrigger,Trigger6M)),NA())</f>
        <v>2.3603783211430668E-2</v>
      </c>
      <c r="O622" s="52">
        <f>IFERROR(_xll.qlIndexFixing(ONIndex6M,I622,TRUE,_xll.ohTrigger(RecalcTrigger,Trigger6M)),NA())</f>
        <v>2.3009980078514403E-2</v>
      </c>
      <c r="P622" s="52">
        <f>IFERROR(_xll.qlIndexFixing(Index1Y,$H622,TRUE,_xll.ohTrigger(RecalcTrigger,Trigger1Y)),NA())</f>
        <v>2.5865683342293024E-2</v>
      </c>
      <c r="Q622" s="52">
        <f>IFERROR(_xll.qlIndexFixing(ONIndex1Y,I622,TRUE,_xll.ohTrigger(RecalcTrigger,Trigger1Y)),NA())</f>
        <v>2.481946769314014E-2</v>
      </c>
    </row>
    <row r="623" spans="2:17" x14ac:dyDescent="0.2">
      <c r="B623" s="46" t="s">
        <v>51</v>
      </c>
      <c r="D623" s="49">
        <f>_xll.qlCalendarAdvance(LocalCalendar,$D622,B623,"f",FALSE)</f>
        <v>43826</v>
      </c>
      <c r="E623" s="49">
        <f>_xll.qlInterestRateIndexValueDate(IndexON,D623)</f>
        <v>43826</v>
      </c>
      <c r="F623" s="52">
        <f>IFERROR(_xll.qlIndexFixing(IndexON,D623,TRUE,_xll.ohTrigger(RecalcTrigger,TriggerON)),NA())</f>
        <v>1.8984891962956496E-2</v>
      </c>
      <c r="H623" s="49">
        <f>_xll.qlCalendarAdvance(IborCalendar,$H622,B623,"f",FALSE)</f>
        <v>43826</v>
      </c>
      <c r="I623" s="49">
        <f>_xll.qlInterestRateIndexValueDate(Index1M,$H623)</f>
        <v>43830</v>
      </c>
      <c r="J623" s="52">
        <f>IFERROR(_xll.qlIndexFixing(Index1M,$H623,TRUE,_xll.ohTrigger(RecalcTrigger,Trigger1M)),NA())</f>
        <v>2.0408273700795006E-2</v>
      </c>
      <c r="K623" s="52">
        <f>IFERROR(_xll.qlIndexFixing(ONIndex1M,I623,TRUE,_xll.ohTrigger(RecalcTrigger,Trigger1M)),NA())</f>
        <v>2.0313545307688585E-2</v>
      </c>
      <c r="L623" s="52">
        <f>IFERROR(_xll.qlIndexFixing(Index3M,H623,TRUE,_xll.ohTrigger(RecalcTrigger,Trigger3M)),NA())</f>
        <v>2.2208824191831362E-2</v>
      </c>
      <c r="M623" s="52">
        <f>IFERROR(_xll.qlIndexFixing(ONIndex3M,I623,TRUE,_xll.ohTrigger(RecalcTrigger,Trigger3M)),NA())</f>
        <v>2.19298483594077E-2</v>
      </c>
      <c r="N623" s="52">
        <f>IFERROR(_xll.qlIndexFixing(Index6M,$H623,TRUE,_xll.ohTrigger(RecalcTrigger,Trigger6M)),NA())</f>
        <v>2.3641533466660647E-2</v>
      </c>
      <c r="O623" s="52">
        <f>IFERROR(_xll.qlIndexFixing(ONIndex6M,I623,TRUE,_xll.ohTrigger(RecalcTrigger,Trigger6M)),NA())</f>
        <v>2.3051837206957693E-2</v>
      </c>
      <c r="P623" s="52">
        <f>IFERROR(_xll.qlIndexFixing(Index1Y,$H623,TRUE,_xll.ohTrigger(RecalcTrigger,Trigger1Y)),NA())</f>
        <v>2.5903041053988933E-2</v>
      </c>
      <c r="Q623" s="52">
        <f>IFERROR(_xll.qlIndexFixing(ONIndex1Y,I623,TRUE,_xll.ohTrigger(RecalcTrigger,Trigger1Y)),NA())</f>
        <v>2.4843552632383137E-2</v>
      </c>
    </row>
    <row r="624" spans="2:17" x14ac:dyDescent="0.2">
      <c r="B624" s="46" t="s">
        <v>51</v>
      </c>
      <c r="D624" s="49">
        <f>_xll.qlCalendarAdvance(LocalCalendar,$D623,B624,"f",FALSE)</f>
        <v>43833</v>
      </c>
      <c r="E624" s="49">
        <f>_xll.qlInterestRateIndexValueDate(IndexON,D624)</f>
        <v>43833</v>
      </c>
      <c r="F624" s="52">
        <f>IFERROR(_xll.qlIndexFixing(IndexON,D624,TRUE,_xll.ohTrigger(RecalcTrigger,TriggerON)),NA())</f>
        <v>1.9040867335080591E-2</v>
      </c>
      <c r="H624" s="49">
        <f>_xll.qlCalendarAdvance(IborCalendar,$H623,B624,"f",FALSE)</f>
        <v>43833</v>
      </c>
      <c r="I624" s="49">
        <f>_xll.qlInterestRateIndexValueDate(Index1M,$H624)</f>
        <v>43837</v>
      </c>
      <c r="J624" s="52">
        <f>IFERROR(_xll.qlIndexFixing(Index1M,$H624,TRUE,_xll.ohTrigger(RecalcTrigger,Trigger1M)),NA())</f>
        <v>2.0446031599246718E-2</v>
      </c>
      <c r="K624" s="52">
        <f>IFERROR(_xll.qlIndexFixing(ONIndex1M,I624,TRUE,_xll.ohTrigger(RecalcTrigger,Trigger1M)),NA())</f>
        <v>2.0347880454494316E-2</v>
      </c>
      <c r="L624" s="52">
        <f>IFERROR(_xll.qlIndexFixing(Index3M,H624,TRUE,_xll.ohTrigger(RecalcTrigger,Trigger3M)),NA())</f>
        <v>2.2243502658608225E-2</v>
      </c>
      <c r="M624" s="52">
        <f>IFERROR(_xll.qlIndexFixing(ONIndex3M,I624,TRUE,_xll.ohTrigger(RecalcTrigger,Trigger3M)),NA())</f>
        <v>2.1960833574041771E-2</v>
      </c>
      <c r="N624" s="52">
        <f>IFERROR(_xll.qlIndexFixing(Index6M,$H624,TRUE,_xll.ohTrigger(RecalcTrigger,Trigger6M)),NA())</f>
        <v>2.3677664072367054E-2</v>
      </c>
      <c r="O624" s="52">
        <f>IFERROR(_xll.qlIndexFixing(ONIndex6M,I624,TRUE,_xll.ohTrigger(RecalcTrigger,Trigger6M)),NA())</f>
        <v>2.3082673998757741E-2</v>
      </c>
      <c r="P624" s="52">
        <f>IFERROR(_xll.qlIndexFixing(Index1Y,$H624,TRUE,_xll.ohTrigger(RecalcTrigger,Trigger1Y)),NA())</f>
        <v>2.5936234409992431E-2</v>
      </c>
      <c r="Q624" s="52">
        <f>IFERROR(_xll.qlIndexFixing(ONIndex1Y,I624,TRUE,_xll.ohTrigger(RecalcTrigger,Trigger1Y)),NA())</f>
        <v>2.4860942268754016E-2</v>
      </c>
    </row>
    <row r="625" spans="2:17" x14ac:dyDescent="0.2">
      <c r="B625" s="46" t="s">
        <v>51</v>
      </c>
      <c r="D625" s="49">
        <f>_xll.qlCalendarAdvance(LocalCalendar,$D624,B625,"f",FALSE)</f>
        <v>43840</v>
      </c>
      <c r="E625" s="49">
        <f>_xll.qlInterestRateIndexValueDate(IndexON,D625)</f>
        <v>43840</v>
      </c>
      <c r="F625" s="52">
        <f>IFERROR(_xll.qlIndexFixing(IndexON,D625,TRUE,_xll.ohTrigger(RecalcTrigger,TriggerON)),NA())</f>
        <v>1.9096195898118395E-2</v>
      </c>
      <c r="H625" s="49">
        <f>_xll.qlCalendarAdvance(IborCalendar,$H624,B625,"f",FALSE)</f>
        <v>43840</v>
      </c>
      <c r="I625" s="49">
        <f>_xll.qlInterestRateIndexValueDate(Index1M,$H625)</f>
        <v>43844</v>
      </c>
      <c r="J625" s="52">
        <f>IFERROR(_xll.qlIndexFixing(Index1M,$H625,TRUE,_xll.ohTrigger(RecalcTrigger,Trigger1M)),NA())</f>
        <v>2.0483837217294444E-2</v>
      </c>
      <c r="K625" s="52">
        <f>IFERROR(_xll.qlIndexFixing(ONIndex1M,I625,TRUE,_xll.ohTrigger(RecalcTrigger,Trigger1M)),NA())</f>
        <v>2.0385519881749303E-2</v>
      </c>
      <c r="L625" s="52">
        <f>IFERROR(_xll.qlIndexFixing(Index3M,H625,TRUE,_xll.ohTrigger(RecalcTrigger,Trigger3M)),NA())</f>
        <v>2.2278244138671108E-2</v>
      </c>
      <c r="M625" s="52">
        <f>IFERROR(_xll.qlIndexFixing(ONIndex3M,I625,TRUE,_xll.ohTrigger(RecalcTrigger,Trigger3M)),NA())</f>
        <v>2.1994981855923967E-2</v>
      </c>
      <c r="N625" s="52">
        <f>IFERROR(_xll.qlIndexFixing(Index6M,$H625,TRUE,_xll.ohTrigger(RecalcTrigger,Trigger6M)),NA())</f>
        <v>2.3713928904432281E-2</v>
      </c>
      <c r="O625" s="52">
        <f>IFERROR(_xll.qlIndexFixing(ONIndex6M,I625,TRUE,_xll.ohTrigger(RecalcTrigger,Trigger6M)),NA())</f>
        <v>2.3116805262253237E-2</v>
      </c>
      <c r="P625" s="52">
        <f>IFERROR(_xll.qlIndexFixing(Index1Y,$H625,TRUE,_xll.ohTrigger(RecalcTrigger,Trigger1Y)),NA())</f>
        <v>2.596987570944154E-2</v>
      </c>
      <c r="Q625" s="52">
        <f>IFERROR(_xll.qlIndexFixing(ONIndex1Y,I625,TRUE,_xll.ohTrigger(RecalcTrigger,Trigger1Y)),NA())</f>
        <v>2.4881065632449406E-2</v>
      </c>
    </row>
    <row r="626" spans="2:17" x14ac:dyDescent="0.2">
      <c r="B626" s="46" t="s">
        <v>51</v>
      </c>
      <c r="D626" s="49">
        <f>_xll.qlCalendarAdvance(LocalCalendar,$D625,B626,"f",FALSE)</f>
        <v>43847</v>
      </c>
      <c r="E626" s="49">
        <f>_xll.qlInterestRateIndexValueDate(IndexON,D626)</f>
        <v>43847</v>
      </c>
      <c r="F626" s="52">
        <f>IFERROR(_xll.qlIndexFixing(IndexON,D626,TRUE,_xll.ohTrigger(RecalcTrigger,TriggerON)),NA())</f>
        <v>1.915526446177207E-2</v>
      </c>
      <c r="H626" s="49">
        <f>_xll.qlCalendarAdvance(IborCalendar,$H625,B626,"f",FALSE)</f>
        <v>43847</v>
      </c>
      <c r="I626" s="49">
        <f>_xll.qlInterestRateIndexValueDate(Index1M,$H626)</f>
        <v>43851</v>
      </c>
      <c r="J626" s="52">
        <f>IFERROR(_xll.qlIndexFixing(Index1M,$H626,TRUE,_xll.ohTrigger(RecalcTrigger,Trigger1M)),NA())</f>
        <v>2.0521690555399756E-2</v>
      </c>
      <c r="K626" s="52">
        <f>IFERROR(_xll.qlIndexFixing(ONIndex1M,I626,TRUE,_xll.ohTrigger(RecalcTrigger,Trigger1M)),NA())</f>
        <v>2.0423206828832363E-2</v>
      </c>
      <c r="L626" s="52">
        <f>IFERROR(_xll.qlIndexFixing(Index3M,H626,TRUE,_xll.ohTrigger(RecalcTrigger,Trigger3M)),NA())</f>
        <v>2.2313048633667041E-2</v>
      </c>
      <c r="M626" s="52">
        <f>IFERROR(_xll.qlIndexFixing(ONIndex3M,I626,TRUE,_xll.ohTrigger(RecalcTrigger,Trigger3M)),NA())</f>
        <v>2.2029192504557926E-2</v>
      </c>
      <c r="N626" s="52">
        <f>IFERROR(_xll.qlIndexFixing(Index6M,$H626,TRUE,_xll.ohTrigger(RecalcTrigger,Trigger6M)),NA())</f>
        <v>2.3750327970127431E-2</v>
      </c>
      <c r="O626" s="52">
        <f>IFERROR(_xll.qlIndexFixing(ONIndex6M,I626,TRUE,_xll.ohTrigger(RecalcTrigger,Trigger6M)),NA())</f>
        <v>2.3151068529196905E-2</v>
      </c>
      <c r="P626" s="52">
        <f>IFERROR(_xll.qlIndexFixing(Index1Y,$H626,TRUE,_xll.ohTrigger(RecalcTrigger,Trigger1Y)),NA())</f>
        <v>2.6003942303948622E-2</v>
      </c>
      <c r="Q626" s="52">
        <f>IFERROR(_xll.qlIndexFixing(ONIndex1Y,I626,TRUE,_xll.ohTrigger(RecalcTrigger,Trigger1Y)),NA())</f>
        <v>2.4901678080757605E-2</v>
      </c>
    </row>
    <row r="627" spans="2:17" x14ac:dyDescent="0.2">
      <c r="B627" s="46" t="s">
        <v>51</v>
      </c>
      <c r="D627" s="49">
        <f>_xll.qlCalendarAdvance(LocalCalendar,$D626,B627,"f",FALSE)</f>
        <v>43854</v>
      </c>
      <c r="E627" s="49">
        <f>_xll.qlInterestRateIndexValueDate(IndexON,D627)</f>
        <v>43854</v>
      </c>
      <c r="F627" s="52">
        <f>IFERROR(_xll.qlIndexFixing(IndexON,D627,TRUE,_xll.ohTrigger(RecalcTrigger,TriggerON)),NA())</f>
        <v>1.9204912593391299E-2</v>
      </c>
      <c r="H627" s="49">
        <f>_xll.qlCalendarAdvance(IborCalendar,$H626,B627,"f",FALSE)</f>
        <v>43854</v>
      </c>
      <c r="I627" s="49">
        <f>_xll.qlInterestRateIndexValueDate(Index1M,$H627)</f>
        <v>43858</v>
      </c>
      <c r="J627" s="52">
        <f>IFERROR(_xll.qlIndexFixing(Index1M,$H627,TRUE,_xll.ohTrigger(RecalcTrigger,Trigger1M)),NA())</f>
        <v>2.0559591614029375E-2</v>
      </c>
      <c r="K627" s="52">
        <f>IFERROR(_xll.qlIndexFixing(ONIndex1M,I627,TRUE,_xll.ohTrigger(RecalcTrigger,Trigger1M)),NA())</f>
        <v>2.0460941295743496E-2</v>
      </c>
      <c r="L627" s="52">
        <f>IFERROR(_xll.qlIndexFixing(Index3M,H627,TRUE,_xll.ohTrigger(RecalcTrigger,Trigger3M)),NA())</f>
        <v>2.234791614524306E-2</v>
      </c>
      <c r="M627" s="52">
        <f>IFERROR(_xll.qlIndexFixing(ONIndex3M,I627,TRUE,_xll.ohTrigger(RecalcTrigger,Trigger3M)),NA())</f>
        <v>2.2063465520183456E-2</v>
      </c>
      <c r="N627" s="52">
        <f>IFERROR(_xll.qlIndexFixing(Index6M,$H627,TRUE,_xll.ohTrigger(RecalcTrigger,Trigger6M)),NA())</f>
        <v>2.3786861276752166E-2</v>
      </c>
      <c r="O627" s="52">
        <f>IFERROR(_xll.qlIndexFixing(ONIndex6M,I627,TRUE,_xll.ohTrigger(RecalcTrigger,Trigger6M)),NA())</f>
        <v>2.3185463799668682E-2</v>
      </c>
      <c r="P627" s="52">
        <f>IFERROR(_xll.qlIndexFixing(Index1Y,$H627,TRUE,_xll.ohTrigger(RecalcTrigger,Trigger1Y)),NA())</f>
        <v>2.6038411542620488E-2</v>
      </c>
      <c r="Q627" s="52">
        <f>IFERROR(_xll.qlIndexFixing(ONIndex1Y,I627,TRUE,_xll.ohTrigger(RecalcTrigger,Trigger1Y)),NA())</f>
        <v>2.4922779613998358E-2</v>
      </c>
    </row>
    <row r="628" spans="2:17" x14ac:dyDescent="0.2">
      <c r="B628" s="46" t="s">
        <v>51</v>
      </c>
      <c r="D628" s="49">
        <f>_xll.qlCalendarAdvance(LocalCalendar,$D627,B628,"f",FALSE)</f>
        <v>43861</v>
      </c>
      <c r="E628" s="49">
        <f>_xll.qlInterestRateIndexValueDate(IndexON,D628)</f>
        <v>43861</v>
      </c>
      <c r="F628" s="52">
        <f>IFERROR(_xll.qlIndexFixing(IndexON,D628,TRUE,_xll.ohTrigger(RecalcTrigger,TriggerON)),NA())</f>
        <v>1.9258300723867805E-2</v>
      </c>
      <c r="H628" s="49">
        <f>_xll.qlCalendarAdvance(IborCalendar,$H627,B628,"f",FALSE)</f>
        <v>43861</v>
      </c>
      <c r="I628" s="49">
        <f>_xll.qlInterestRateIndexValueDate(Index1M,$H628)</f>
        <v>43865</v>
      </c>
      <c r="J628" s="52">
        <f>IFERROR(_xll.qlIndexFixing(Index1M,$H628,TRUE,_xll.ohTrigger(RecalcTrigger,Trigger1M)),NA())</f>
        <v>2.0590934226127591E-2</v>
      </c>
      <c r="K628" s="52">
        <f>IFERROR(_xll.qlIndexFixing(ONIndex1M,I628,TRUE,_xll.ohTrigger(RecalcTrigger,Trigger1M)),NA())</f>
        <v>2.0498723282642572E-2</v>
      </c>
      <c r="L628" s="52">
        <f>IFERROR(_xll.qlIndexFixing(Index3M,H628,TRUE,_xll.ohTrigger(RecalcTrigger,Trigger3M)),NA())</f>
        <v>2.2382846675052349E-2</v>
      </c>
      <c r="M628" s="52">
        <f>IFERROR(_xll.qlIndexFixing(ONIndex3M,I628,TRUE,_xll.ohTrigger(RecalcTrigger,Trigger3M)),NA())</f>
        <v>2.2097800902720621E-2</v>
      </c>
      <c r="N628" s="52">
        <f>IFERROR(_xll.qlIndexFixing(Index6M,$H628,TRUE,_xll.ohTrigger(RecalcTrigger,Trigger6M)),NA())</f>
        <v>2.382352883163117E-2</v>
      </c>
      <c r="O628" s="52">
        <f>IFERROR(_xll.qlIndexFixing(ONIndex6M,I628,TRUE,_xll.ohTrigger(RecalcTrigger,Trigger6M)),NA())</f>
        <v>2.3219991073748503E-2</v>
      </c>
      <c r="P628" s="52">
        <f>IFERROR(_xll.qlIndexFixing(Index1Y,$H628,TRUE,_xll.ohTrigger(RecalcTrigger,Trigger1Y)),NA())</f>
        <v>2.6073260771964726E-2</v>
      </c>
      <c r="Q628" s="52">
        <f>IFERROR(_xll.qlIndexFixing(ONIndex1Y,I628,TRUE,_xll.ohTrigger(RecalcTrigger,Trigger1Y)),NA())</f>
        <v>2.49443702322516E-2</v>
      </c>
    </row>
    <row r="629" spans="2:17" x14ac:dyDescent="0.2">
      <c r="B629" s="46" t="s">
        <v>51</v>
      </c>
      <c r="D629" s="49">
        <f>_xll.qlCalendarAdvance(LocalCalendar,$D628,B629,"f",FALSE)</f>
        <v>43868</v>
      </c>
      <c r="E629" s="49">
        <f>_xll.qlInterestRateIndexValueDate(IndexON,D629)</f>
        <v>43868</v>
      </c>
      <c r="F629" s="52">
        <f>IFERROR(_xll.qlIndexFixing(IndexON,D629,TRUE,_xll.ohTrigger(RecalcTrigger,TriggerON)),NA())</f>
        <v>1.9311042041767479E-2</v>
      </c>
      <c r="H629" s="49">
        <f>_xll.qlCalendarAdvance(IborCalendar,$H628,B629,"f",FALSE)</f>
        <v>43868</v>
      </c>
      <c r="I629" s="49">
        <f>_xll.qlInterestRateIndexValueDate(Index1M,$H629)</f>
        <v>43872</v>
      </c>
      <c r="J629" s="52">
        <f>IFERROR(_xll.qlIndexFixing(Index1M,$H629,TRUE,_xll.ohTrigger(RecalcTrigger,Trigger1M)),NA())</f>
        <v>2.062891956386077E-2</v>
      </c>
      <c r="K629" s="52">
        <f>IFERROR(_xll.qlIndexFixing(ONIndex1M,I629,TRUE,_xll.ohTrigger(RecalcTrigger,Trigger1M)),NA())</f>
        <v>2.0536552789369722E-2</v>
      </c>
      <c r="L629" s="52">
        <f>IFERROR(_xll.qlIndexFixing(Index3M,H629,TRUE,_xll.ohTrigger(RecalcTrigger,Trigger3M)),NA())</f>
        <v>2.2414632428923831E-2</v>
      </c>
      <c r="M629" s="52">
        <f>IFERROR(_xll.qlIndexFixing(ONIndex3M,I629,TRUE,_xll.ohTrigger(RecalcTrigger,Trigger3M)),NA())</f>
        <v>2.2132198652169421E-2</v>
      </c>
      <c r="N629" s="52">
        <f>IFERROR(_xll.qlIndexFixing(Index6M,$H629,TRUE,_xll.ohTrigger(RecalcTrigger,Trigger6M)),NA())</f>
        <v>2.3860330642118122E-2</v>
      </c>
      <c r="O629" s="52">
        <f>IFERROR(_xll.qlIndexFixing(ONIndex6M,I629,TRUE,_xll.ohTrigger(RecalcTrigger,Trigger6M)),NA())</f>
        <v>2.3254650351516304E-2</v>
      </c>
      <c r="P629" s="52">
        <f>IFERROR(_xll.qlIndexFixing(Index1Y,$H629,TRUE,_xll.ohTrigger(RecalcTrigger,Trigger1Y)),NA())</f>
        <v>2.6108467335802542E-2</v>
      </c>
      <c r="Q629" s="52">
        <f>IFERROR(_xll.qlIndexFixing(ONIndex1Y,I629,TRUE,_xll.ohTrigger(RecalcTrigger,Trigger1Y)),NA())</f>
        <v>2.4966449935437396E-2</v>
      </c>
    </row>
    <row r="630" spans="2:17" x14ac:dyDescent="0.2">
      <c r="B630" s="46" t="s">
        <v>51</v>
      </c>
      <c r="D630" s="49">
        <f>_xll.qlCalendarAdvance(LocalCalendar,$D629,B630,"f",FALSE)</f>
        <v>43875</v>
      </c>
      <c r="E630" s="49">
        <f>_xll.qlInterestRateIndexValueDate(IndexON,D630)</f>
        <v>43875</v>
      </c>
      <c r="F630" s="52">
        <f>IFERROR(_xll.qlIndexFixing(IndexON,D630,TRUE,_xll.ohTrigger(RecalcTrigger,TriggerON)),NA())</f>
        <v>1.9367349898984365E-2</v>
      </c>
      <c r="H630" s="49">
        <f>_xll.qlCalendarAdvance(IborCalendar,$H629,B630,"f",FALSE)</f>
        <v>43875</v>
      </c>
      <c r="I630" s="49">
        <f>_xll.qlInterestRateIndexValueDate(Index1M,$H630)</f>
        <v>43879</v>
      </c>
      <c r="J630" s="52">
        <f>IFERROR(_xll.qlIndexFixing(Index1M,$H630,TRUE,_xll.ohTrigger(RecalcTrigger,Trigger1M)),NA())</f>
        <v>2.0666952609977401E-2</v>
      </c>
      <c r="K630" s="52">
        <f>IFERROR(_xll.qlIndexFixing(ONIndex1M,I630,TRUE,_xll.ohTrigger(RecalcTrigger,Trigger1M)),NA())</f>
        <v>2.0574429816084816E-2</v>
      </c>
      <c r="L630" s="52">
        <f>IFERROR(_xll.qlIndexFixing(Index3M,H630,TRUE,_xll.ohTrigger(RecalcTrigger,Trigger3M)),NA())</f>
        <v>2.2449682320504927E-2</v>
      </c>
      <c r="M630" s="52">
        <f>IFERROR(_xll.qlIndexFixing(ONIndex3M,I630,TRUE,_xll.ohTrigger(RecalcTrigger,Trigger3M)),NA())</f>
        <v>2.2166658768529857E-2</v>
      </c>
      <c r="N630" s="52">
        <f>IFERROR(_xll.qlIndexFixing(Index6M,$H630,TRUE,_xll.ohTrigger(RecalcTrigger,Trigger6M)),NA())</f>
        <v>2.3897266715591298E-2</v>
      </c>
      <c r="O630" s="52">
        <f>IFERROR(_xll.qlIndexFixing(ONIndex6M,I630,TRUE,_xll.ohTrigger(RecalcTrigger,Trigger6M)),NA())</f>
        <v>2.3289441632892149E-2</v>
      </c>
      <c r="P630" s="52">
        <f>IFERROR(_xll.qlIndexFixing(Index1Y,$H630,TRUE,_xll.ohTrigger(RecalcTrigger,Trigger1Y)),NA())</f>
        <v>2.6144008575186211E-2</v>
      </c>
      <c r="Q630" s="52">
        <f>IFERROR(_xll.qlIndexFixing(ONIndex1Y,I630,TRUE,_xll.ohTrigger(RecalcTrigger,Trigger1Y)),NA())</f>
        <v>2.4989018723795553E-2</v>
      </c>
    </row>
    <row r="631" spans="2:17" x14ac:dyDescent="0.2">
      <c r="B631" s="46" t="s">
        <v>51</v>
      </c>
      <c r="D631" s="49">
        <f>_xll.qlCalendarAdvance(LocalCalendar,$D630,B631,"f",FALSE)</f>
        <v>43882</v>
      </c>
      <c r="E631" s="49">
        <f>_xll.qlInterestRateIndexValueDate(IndexON,D631)</f>
        <v>43882</v>
      </c>
      <c r="F631" s="52">
        <f>IFERROR(_xll.qlIndexFixing(IndexON,D631,TRUE,_xll.ohTrigger(RecalcTrigger,TriggerON)),NA())</f>
        <v>1.9414584236319143E-2</v>
      </c>
      <c r="H631" s="49">
        <f>_xll.qlCalendarAdvance(IborCalendar,$H630,B631,"f",FALSE)</f>
        <v>43882</v>
      </c>
      <c r="I631" s="49">
        <f>_xll.qlInterestRateIndexValueDate(Index1M,$H631)</f>
        <v>43886</v>
      </c>
      <c r="J631" s="52">
        <f>IFERROR(_xll.qlIndexFixing(Index1M,$H631,TRUE,_xll.ohTrigger(RecalcTrigger,Trigger1M)),NA())</f>
        <v>2.0705033364904726E-2</v>
      </c>
      <c r="K631" s="52">
        <f>IFERROR(_xll.qlIndexFixing(ONIndex1M,I631,TRUE,_xll.ohTrigger(RecalcTrigger,Trigger1M)),NA())</f>
        <v>2.0612354362707919E-2</v>
      </c>
      <c r="L631" s="52">
        <f>IFERROR(_xll.qlIndexFixing(Index3M,H631,TRUE,_xll.ohTrigger(RecalcTrigger,Trigger3M)),NA())</f>
        <v>2.2488016390432745E-2</v>
      </c>
      <c r="M631" s="52">
        <f>IFERROR(_xll.qlIndexFixing(ONIndex3M,I631,TRUE,_xll.ohTrigger(RecalcTrigger,Trigger3M)),NA())</f>
        <v>2.2201181251881863E-2</v>
      </c>
      <c r="N631" s="52">
        <f>IFERROR(_xll.qlIndexFixing(Index6M,$H631,TRUE,_xll.ohTrigger(RecalcTrigger,Trigger6M)),NA())</f>
        <v>2.3934337059458841E-2</v>
      </c>
      <c r="O631" s="52">
        <f>IFERROR(_xll.qlIndexFixing(ONIndex6M,I631,TRUE,_xll.ohTrigger(RecalcTrigger,Trigger6M)),NA())</f>
        <v>2.3324364917955975E-2</v>
      </c>
      <c r="P631" s="52">
        <f>IFERROR(_xll.qlIndexFixing(Index1Y,$H631,TRUE,_xll.ohTrigger(RecalcTrigger,Trigger1Y)),NA())</f>
        <v>2.6179861828320022E-2</v>
      </c>
      <c r="Q631" s="52">
        <f>IFERROR(_xll.qlIndexFixing(ONIndex1Y,I631,TRUE,_xll.ohTrigger(RecalcTrigger,Trigger1Y)),NA())</f>
        <v>2.5012076597406008E-2</v>
      </c>
    </row>
    <row r="632" spans="2:17" x14ac:dyDescent="0.2">
      <c r="B632" s="46" t="s">
        <v>51</v>
      </c>
      <c r="D632" s="49">
        <f>_xll.qlCalendarAdvance(LocalCalendar,$D631,B632,"f",FALSE)</f>
        <v>43889</v>
      </c>
      <c r="E632" s="49">
        <f>_xll.qlInterestRateIndexValueDate(IndexON,D632)</f>
        <v>43889</v>
      </c>
      <c r="F632" s="52">
        <f>IFERROR(_xll.qlIndexFixing(IndexON,D632,TRUE,_xll.ohTrigger(RecalcTrigger,TriggerON)),NA())</f>
        <v>1.9465385111372413E-2</v>
      </c>
      <c r="H632" s="49">
        <f>_xll.qlCalendarAdvance(IborCalendar,$H631,B632,"f",FALSE)</f>
        <v>43889</v>
      </c>
      <c r="I632" s="49">
        <f>_xll.qlInterestRateIndexValueDate(Index1M,$H632)</f>
        <v>43893</v>
      </c>
      <c r="J632" s="52">
        <f>IFERROR(_xll.qlIndexFixing(Index1M,$H632,TRUE,_xll.ohTrigger(RecalcTrigger,Trigger1M)),NA())</f>
        <v>2.0749812731369638E-2</v>
      </c>
      <c r="K632" s="52">
        <f>IFERROR(_xll.qlIndexFixing(ONIndex1M,I632,TRUE,_xll.ohTrigger(RecalcTrigger,Trigger1M)),NA())</f>
        <v>2.0650326429318966E-2</v>
      </c>
      <c r="L632" s="52">
        <f>IFERROR(_xll.qlIndexFixing(Index3M,H632,TRUE,_xll.ohTrigger(RecalcTrigger,Trigger3M)),NA())</f>
        <v>2.2526427639427839E-2</v>
      </c>
      <c r="M632" s="52">
        <f>IFERROR(_xll.qlIndexFixing(ONIndex3M,I632,TRUE,_xll.ohTrigger(RecalcTrigger,Trigger3M)),NA())</f>
        <v>2.2235766102145504E-2</v>
      </c>
      <c r="N632" s="52">
        <f>IFERROR(_xll.qlIndexFixing(Index6M,$H632,TRUE,_xll.ohTrigger(RecalcTrigger,Trigger6M)),NA())</f>
        <v>2.3978541327896816E-2</v>
      </c>
      <c r="O632" s="52">
        <f>IFERROR(_xll.qlIndexFixing(ONIndex6M,I632,TRUE,_xll.ohTrigger(RecalcTrigger,Trigger6M)),NA())</f>
        <v>2.3359420206787718E-2</v>
      </c>
      <c r="P632" s="52">
        <f>IFERROR(_xll.qlIndexFixing(Index1Y,$H632,TRUE,_xll.ohTrigger(RecalcTrigger,Trigger1Y)),NA())</f>
        <v>2.6212230731206505E-2</v>
      </c>
      <c r="Q632" s="52">
        <f>IFERROR(_xll.qlIndexFixing(ONIndex1Y,I632,TRUE,_xll.ohTrigger(RecalcTrigger,Trigger1Y)),NA())</f>
        <v>2.5035623556348696E-2</v>
      </c>
    </row>
    <row r="633" spans="2:17" x14ac:dyDescent="0.2">
      <c r="B633" s="46" t="s">
        <v>51</v>
      </c>
      <c r="D633" s="49">
        <f>_xll.qlCalendarAdvance(LocalCalendar,$D632,B633,"f",FALSE)</f>
        <v>43896</v>
      </c>
      <c r="E633" s="49">
        <f>_xll.qlInterestRateIndexValueDate(IndexON,D633)</f>
        <v>43896</v>
      </c>
      <c r="F633" s="52">
        <f>IFERROR(_xll.qlIndexFixing(IndexON,D633,TRUE,_xll.ohTrigger(RecalcTrigger,TriggerON)),NA())</f>
        <v>1.9515539170464891E-2</v>
      </c>
      <c r="H633" s="49">
        <f>_xll.qlCalendarAdvance(IborCalendar,$H632,B633,"f",FALSE)</f>
        <v>43896</v>
      </c>
      <c r="I633" s="49">
        <f>_xll.qlInterestRateIndexValueDate(Index1M,$H633)</f>
        <v>43900</v>
      </c>
      <c r="J633" s="52">
        <f>IFERROR(_xll.qlIndexFixing(Index1M,$H633,TRUE,_xll.ohTrigger(RecalcTrigger,Trigger1M)),NA())</f>
        <v>2.080133231689147E-2</v>
      </c>
      <c r="K633" s="52">
        <f>IFERROR(_xll.qlIndexFixing(ONIndex1M,I633,TRUE,_xll.ohTrigger(RecalcTrigger,Trigger1M)),NA())</f>
        <v>2.0688346015917958E-2</v>
      </c>
      <c r="L633" s="52">
        <f>IFERROR(_xll.qlIndexFixing(Index3M,H633,TRUE,_xll.ohTrigger(RecalcTrigger,Trigger3M)),NA())</f>
        <v>2.2561679988504228E-2</v>
      </c>
      <c r="M633" s="52">
        <f>IFERROR(_xll.qlIndexFixing(ONIndex3M,I633,TRUE,_xll.ohTrigger(RecalcTrigger,Trigger3M)),NA())</f>
        <v>2.2270413319560589E-2</v>
      </c>
      <c r="N633" s="52">
        <f>IFERROR(_xll.qlIndexFixing(Index6M,$H633,TRUE,_xll.ohTrigger(RecalcTrigger,Trigger6M)),NA())</f>
        <v>2.4015904371189566E-2</v>
      </c>
      <c r="O633" s="52">
        <f>IFERROR(_xll.qlIndexFixing(ONIndex6M,I633,TRUE,_xll.ohTrigger(RecalcTrigger,Trigger6M)),NA())</f>
        <v>2.3394607499387376E-2</v>
      </c>
      <c r="P633" s="52">
        <f>IFERROR(_xll.qlIndexFixing(Index1Y,$H633,TRUE,_xll.ohTrigger(RecalcTrigger,Trigger1Y)),NA())</f>
        <v>2.6248633016805741E-2</v>
      </c>
      <c r="Q633" s="52">
        <f>IFERROR(_xll.qlIndexFixing(ONIndex1Y,I633,TRUE,_xll.ohTrigger(RecalcTrigger,Trigger1Y)),NA())</f>
        <v>2.5059659600623618E-2</v>
      </c>
    </row>
    <row r="634" spans="2:17" x14ac:dyDescent="0.2">
      <c r="B634" s="46" t="s">
        <v>51</v>
      </c>
      <c r="D634" s="49">
        <f>_xll.qlCalendarAdvance(LocalCalendar,$D633,B634,"f",FALSE)</f>
        <v>43903</v>
      </c>
      <c r="E634" s="49">
        <f>_xll.qlInterestRateIndexValueDate(IndexON,D634)</f>
        <v>43903</v>
      </c>
      <c r="F634" s="52">
        <f>IFERROR(_xll.qlIndexFixing(IndexON,D634,TRUE,_xll.ohTrigger(RecalcTrigger,TriggerON)),NA())</f>
        <v>1.956504641277057E-2</v>
      </c>
      <c r="H634" s="49">
        <f>_xll.qlCalendarAdvance(IborCalendar,$H633,B634,"f",FALSE)</f>
        <v>43903</v>
      </c>
      <c r="I634" s="49">
        <f>_xll.qlInterestRateIndexValueDate(Index1M,$H634)</f>
        <v>43907</v>
      </c>
      <c r="J634" s="52">
        <f>IFERROR(_xll.qlIndexFixing(Index1M,$H634,TRUE,_xll.ohTrigger(RecalcTrigger,Trigger1M)),NA())</f>
        <v>2.082623523831946E-2</v>
      </c>
      <c r="K634" s="52">
        <f>IFERROR(_xll.qlIndexFixing(ONIndex1M,I634,TRUE,_xll.ohTrigger(RecalcTrigger,Trigger1M)),NA())</f>
        <v>2.0726413122424958E-2</v>
      </c>
      <c r="L634" s="52">
        <f>IFERROR(_xll.qlIndexFixing(Index3M,H634,TRUE,_xll.ohTrigger(RecalcTrigger,Trigger3M)),NA())</f>
        <v>2.2596995373281619E-2</v>
      </c>
      <c r="M634" s="52">
        <f>IFERROR(_xll.qlIndexFixing(ONIndex3M,I634,TRUE,_xll.ohTrigger(RecalcTrigger,Trigger3M)),NA())</f>
        <v>2.2305122903887309E-2</v>
      </c>
      <c r="N634" s="52">
        <f>IFERROR(_xll.qlIndexFixing(Index6M,$H634,TRUE,_xll.ohTrigger(RecalcTrigger,Trigger6M)),NA())</f>
        <v>2.4053401733834478E-2</v>
      </c>
      <c r="O634" s="52">
        <f>IFERROR(_xll.qlIndexFixing(ONIndex6M,I634,TRUE,_xll.ohTrigger(RecalcTrigger,Trigger6M)),NA())</f>
        <v>2.3429926795754952E-2</v>
      </c>
      <c r="P634" s="52">
        <f>IFERROR(_xll.qlIndexFixing(Index1Y,$H634,TRUE,_xll.ohTrigger(RecalcTrigger,Trigger1Y)),NA())</f>
        <v>2.6285281831557143E-2</v>
      </c>
      <c r="Q634" s="52">
        <f>IFERROR(_xll.qlIndexFixing(ONIndex1Y,I634,TRUE,_xll.ohTrigger(RecalcTrigger,Trigger1Y)),NA())</f>
        <v>2.5084184730470582E-2</v>
      </c>
    </row>
    <row r="635" spans="2:17" x14ac:dyDescent="0.2">
      <c r="B635" s="46" t="s">
        <v>51</v>
      </c>
      <c r="D635" s="49">
        <f>_xll.qlCalendarAdvance(LocalCalendar,$D634,B635,"f",FALSE)</f>
        <v>43910</v>
      </c>
      <c r="E635" s="49">
        <f>_xll.qlInterestRateIndexValueDate(IndexON,D635)</f>
        <v>43910</v>
      </c>
      <c r="F635" s="52">
        <f>IFERROR(_xll.qlIndexFixing(IndexON,D635,TRUE,_xll.ohTrigger(RecalcTrigger,TriggerON)),NA())</f>
        <v>1.9613906837570028E-2</v>
      </c>
      <c r="H635" s="49">
        <f>_xll.qlCalendarAdvance(IborCalendar,$H634,B635,"f",FALSE)</f>
        <v>43910</v>
      </c>
      <c r="I635" s="49">
        <f>_xll.qlInterestRateIndexValueDate(Index1M,$H635)</f>
        <v>43914</v>
      </c>
      <c r="J635" s="52">
        <f>IFERROR(_xll.qlIndexFixing(Index1M,$H635,TRUE,_xll.ohTrigger(RecalcTrigger,Trigger1M)),NA())</f>
        <v>2.0864518077958461E-2</v>
      </c>
      <c r="K635" s="52">
        <f>IFERROR(_xll.qlIndexFixing(ONIndex1M,I635,TRUE,_xll.ohTrigger(RecalcTrigger,Trigger1M)),NA())</f>
        <v>2.0764527748999839E-2</v>
      </c>
      <c r="L635" s="52">
        <f>IFERROR(_xll.qlIndexFixing(Index3M,H635,TRUE,_xll.ohTrigger(RecalcTrigger,Trigger3M)),NA())</f>
        <v>2.2632373795451709E-2</v>
      </c>
      <c r="M635" s="52">
        <f>IFERROR(_xll.qlIndexFixing(ONIndex3M,I635,TRUE,_xll.ohTrigger(RecalcTrigger,Trigger3M)),NA())</f>
        <v>2.23398948552056E-2</v>
      </c>
      <c r="N635" s="52">
        <f>IFERROR(_xll.qlIndexFixing(Index6M,$H635,TRUE,_xll.ohTrigger(RecalcTrigger,Trigger6M)),NA())</f>
        <v>2.4091033423434598E-2</v>
      </c>
      <c r="O635" s="52">
        <f>IFERROR(_xll.qlIndexFixing(ONIndex6M,I635,TRUE,_xll.ohTrigger(RecalcTrigger,Trigger6M)),NA())</f>
        <v>2.3465378095970379E-2</v>
      </c>
      <c r="P635" s="52">
        <f>IFERROR(_xll.qlIndexFixing(Index1Y,$H635,TRUE,_xll.ohTrigger(RecalcTrigger,Trigger1Y)),NA())</f>
        <v>2.6322154441315616E-2</v>
      </c>
      <c r="Q635" s="52">
        <f>IFERROR(_xll.qlIndexFixing(ONIndex1Y,I635,TRUE,_xll.ohTrigger(RecalcTrigger,Trigger1Y)),NA())</f>
        <v>2.5109198945889588E-2</v>
      </c>
    </row>
    <row r="636" spans="2:17" x14ac:dyDescent="0.2">
      <c r="B636" s="46" t="s">
        <v>51</v>
      </c>
      <c r="D636" s="49">
        <f>_xll.qlCalendarAdvance(LocalCalendar,$D635,B636,"f",FALSE)</f>
        <v>43917</v>
      </c>
      <c r="E636" s="49">
        <f>_xll.qlInterestRateIndexValueDate(IndexON,D636)</f>
        <v>43917</v>
      </c>
      <c r="F636" s="52">
        <f>IFERROR(_xll.qlIndexFixing(IndexON,D636,TRUE,_xll.ohTrigger(RecalcTrigger,TriggerON)),NA())</f>
        <v>1.9662120444010611E-2</v>
      </c>
      <c r="H636" s="49">
        <f>_xll.qlCalendarAdvance(IborCalendar,$H635,B636,"f",FALSE)</f>
        <v>43917</v>
      </c>
      <c r="I636" s="49">
        <f>_xll.qlInterestRateIndexValueDate(Index1M,$H636)</f>
        <v>43921</v>
      </c>
      <c r="J636" s="52">
        <f>IFERROR(_xll.qlIndexFixing(Index1M,$H636,TRUE,_xll.ohTrigger(RecalcTrigger,Trigger1M)),NA())</f>
        <v>2.0899500381782232E-2</v>
      </c>
      <c r="K636" s="52">
        <f>IFERROR(_xll.qlIndexFixing(ONIndex1M,I636,TRUE,_xll.ohTrigger(RecalcTrigger,Trigger1M)),NA())</f>
        <v>2.0802689895562665E-2</v>
      </c>
      <c r="L636" s="52">
        <f>IFERROR(_xll.qlIndexFixing(Index3M,H636,TRUE,_xll.ohTrigger(RecalcTrigger,Trigger3M)),NA())</f>
        <v>2.266455976906E-2</v>
      </c>
      <c r="M636" s="52">
        <f>IFERROR(_xll.qlIndexFixing(ONIndex3M,I636,TRUE,_xll.ohTrigger(RecalcTrigger,Trigger3M)),NA())</f>
        <v>2.2374729173595398E-2</v>
      </c>
      <c r="N636" s="52">
        <f>IFERROR(_xll.qlIndexFixing(Index6M,$H636,TRUE,_xll.ohTrigger(RecalcTrigger,Trigger6M)),NA())</f>
        <v>2.4125250614775905E-2</v>
      </c>
      <c r="O636" s="52">
        <f>IFERROR(_xll.qlIndexFixing(ONIndex6M,I636,TRUE,_xll.ohTrigger(RecalcTrigger,Trigger6M)),NA())</f>
        <v>2.3500961400113596E-2</v>
      </c>
      <c r="P636" s="52">
        <f>IFERROR(_xll.qlIndexFixing(Index1Y,$H636,TRUE,_xll.ohTrigger(RecalcTrigger,Trigger1Y)),NA())</f>
        <v>2.6359228108779807E-2</v>
      </c>
      <c r="Q636" s="52">
        <f>IFERROR(_xll.qlIndexFixing(ONIndex1Y,I636,TRUE,_xll.ohTrigger(RecalcTrigger,Trigger1Y)),NA())</f>
        <v>2.5134702247040508E-2</v>
      </c>
    </row>
    <row r="637" spans="2:17" x14ac:dyDescent="0.2">
      <c r="B637" s="46" t="s">
        <v>51</v>
      </c>
      <c r="D637" s="49">
        <f>_xll.qlCalendarAdvance(LocalCalendar,$D636,B637,"f",FALSE)</f>
        <v>43924</v>
      </c>
      <c r="E637" s="49">
        <f>_xll.qlInterestRateIndexValueDate(IndexON,D637)</f>
        <v>43924</v>
      </c>
      <c r="F637" s="52">
        <f>IFERROR(_xll.qlIndexFixing(IndexON,D637,TRUE,_xll.ohTrigger(RecalcTrigger,TriggerON)),NA())</f>
        <v>1.9709687231319606E-2</v>
      </c>
      <c r="H637" s="49">
        <f>_xll.qlCalendarAdvance(IborCalendar,$H636,B637,"f",FALSE)</f>
        <v>43924</v>
      </c>
      <c r="I637" s="49">
        <f>_xll.qlInterestRateIndexValueDate(Index1M,$H637)</f>
        <v>43928</v>
      </c>
      <c r="J637" s="52">
        <f>IFERROR(_xll.qlIndexFixing(Index1M,$H637,TRUE,_xll.ohTrigger(RecalcTrigger,Trigger1M)),NA())</f>
        <v>2.0937873034536203E-2</v>
      </c>
      <c r="K637" s="52">
        <f>IFERROR(_xll.qlIndexFixing(ONIndex1M,I637,TRUE,_xll.ohTrigger(RecalcTrigger,Trigger1M)),NA())</f>
        <v>2.0840899562193371E-2</v>
      </c>
      <c r="L637" s="52">
        <f>IFERROR(_xll.qlIndexFixing(Index3M,H637,TRUE,_xll.ohTrigger(RecalcTrigger,Trigger3M)),NA())</f>
        <v>2.2700057537773047E-2</v>
      </c>
      <c r="M637" s="52">
        <f>IFERROR(_xll.qlIndexFixing(ONIndex3M,I637,TRUE,_xll.ohTrigger(RecalcTrigger,Trigger3M)),NA())</f>
        <v>2.2409625859136639E-2</v>
      </c>
      <c r="N637" s="52">
        <f>IFERROR(_xll.qlIndexFixing(Index6M,$H637,TRUE,_xll.ohTrigger(RecalcTrigger,Trigger6M)),NA())</f>
        <v>2.416313885859999E-2</v>
      </c>
      <c r="O637" s="52">
        <f>IFERROR(_xll.qlIndexFixing(ONIndex6M,I637,TRUE,_xll.ohTrigger(RecalcTrigger,Trigger6M)),NA())</f>
        <v>2.3536676708264537E-2</v>
      </c>
      <c r="P637" s="52">
        <f>IFERROR(_xll.qlIndexFixing(Index1Y,$H637,TRUE,_xll.ohTrigger(RecalcTrigger,Trigger1Y)),NA())</f>
        <v>2.6396480093444124E-2</v>
      </c>
      <c r="Q637" s="52">
        <f>IFERROR(_xll.qlIndexFixing(ONIndex1Y,I637,TRUE,_xll.ohTrigger(RecalcTrigger,Trigger1Y)),NA())</f>
        <v>2.5160694634003278E-2</v>
      </c>
    </row>
    <row r="638" spans="2:17" x14ac:dyDescent="0.2">
      <c r="B638" s="46" t="s">
        <v>51</v>
      </c>
      <c r="D638" s="49">
        <f>_xll.qlCalendarAdvance(LocalCalendar,$D637,B638,"f",FALSE)</f>
        <v>43931</v>
      </c>
      <c r="E638" s="49">
        <f>_xll.qlInterestRateIndexValueDate(IndexON,D638)</f>
        <v>43931</v>
      </c>
      <c r="F638" s="52">
        <f>IFERROR(_xll.qlIndexFixing(IndexON,D638,TRUE,_xll.ohTrigger(RecalcTrigger,TriggerON)),NA())</f>
        <v>1.9756607198750942E-2</v>
      </c>
      <c r="H638" s="49">
        <f>_xll.qlCalendarAdvance(IborCalendar,$H637,B638,"f",FALSE)</f>
        <v>43935</v>
      </c>
      <c r="I638" s="49">
        <f>_xll.qlInterestRateIndexValueDate(Index1M,$H638)</f>
        <v>43937</v>
      </c>
      <c r="J638" s="52">
        <f>IFERROR(_xll.qlIndexFixing(Index1M,$H638,TRUE,_xll.ohTrigger(RecalcTrigger,Trigger1M)),NA())</f>
        <v>2.0994002398147527E-2</v>
      </c>
      <c r="K638" s="52">
        <f>IFERROR(_xll.qlIndexFixing(ONIndex1M,I638,TRUE,_xll.ohTrigger(RecalcTrigger,Trigger1M)),NA())</f>
        <v>2.0890096101755518E-2</v>
      </c>
      <c r="L638" s="52">
        <f>IFERROR(_xll.qlIndexFixing(Index3M,H638,TRUE,_xll.ohTrigger(RecalcTrigger,Trigger3M)),NA())</f>
        <v>2.2745790149083268E-2</v>
      </c>
      <c r="M638" s="52">
        <f>IFERROR(_xll.qlIndexFixing(ONIndex3M,I638,TRUE,_xll.ohTrigger(RecalcTrigger,Trigger3M)),NA())</f>
        <v>2.2454584667572774E-2</v>
      </c>
      <c r="N638" s="52">
        <f>IFERROR(_xll.qlIndexFixing(Index6M,$H638,TRUE,_xll.ohTrigger(RecalcTrigger,Trigger6M)),NA())</f>
        <v>2.4212049708363759E-2</v>
      </c>
      <c r="O638" s="52">
        <f>IFERROR(_xll.qlIndexFixing(ONIndex6M,I638,TRUE,_xll.ohTrigger(RecalcTrigger,Trigger6M)),NA())</f>
        <v>2.3582790355085592E-2</v>
      </c>
      <c r="P638" s="52">
        <f>IFERROR(_xll.qlIndexFixing(Index1Y,$H638,TRUE,_xll.ohTrigger(RecalcTrigger,Trigger1Y)),NA())</f>
        <v>2.6444600916841799E-2</v>
      </c>
      <c r="Q638" s="52">
        <f>IFERROR(_xll.qlIndexFixing(ONIndex1Y,I638,TRUE,_xll.ohTrigger(RecalcTrigger,Trigger1Y)),NA())</f>
        <v>2.5194832074078022E-2</v>
      </c>
    </row>
    <row r="639" spans="2:17" x14ac:dyDescent="0.2">
      <c r="B639" s="46" t="s">
        <v>51</v>
      </c>
      <c r="D639" s="49">
        <f>_xll.qlCalendarAdvance(LocalCalendar,$D638,B639,"f",FALSE)</f>
        <v>43938</v>
      </c>
      <c r="E639" s="49">
        <f>_xll.qlInterestRateIndexValueDate(IndexON,D639)</f>
        <v>43938</v>
      </c>
      <c r="F639" s="52">
        <f>IFERROR(_xll.qlIndexFixing(IndexON,D639,TRUE,_xll.ohTrigger(RecalcTrigger,TriggerON)),NA())</f>
        <v>1.9802880345505258E-2</v>
      </c>
      <c r="H639" s="49">
        <f>_xll.qlCalendarAdvance(IborCalendar,$H638,B639,"f",FALSE)</f>
        <v>43942</v>
      </c>
      <c r="I639" s="49">
        <f>_xll.qlInterestRateIndexValueDate(Index1M,$H639)</f>
        <v>43944</v>
      </c>
      <c r="J639" s="52">
        <f>IFERROR(_xll.qlIndexFixing(Index1M,$H639,TRUE,_xll.ohTrigger(RecalcTrigger,Trigger1M)),NA())</f>
        <v>2.1035863576474127E-2</v>
      </c>
      <c r="K639" s="52">
        <f>IFERROR(_xll.qlIndexFixing(ONIndex1M,I639,TRUE,_xll.ohTrigger(RecalcTrigger,Trigger1M)),NA())</f>
        <v>2.0928414385661398E-2</v>
      </c>
      <c r="L639" s="52">
        <f>IFERROR(_xll.qlIndexFixing(Index3M,H639,TRUE,_xll.ohTrigger(RecalcTrigger,Trigger3M)),NA())</f>
        <v>2.2781432000072977E-2</v>
      </c>
      <c r="M639" s="52">
        <f>IFERROR(_xll.qlIndexFixing(ONIndex3M,I639,TRUE,_xll.ohTrigger(RecalcTrigger,Trigger3M)),NA())</f>
        <v>2.2489623906523093E-2</v>
      </c>
      <c r="N639" s="52">
        <f>IFERROR(_xll.qlIndexFixing(Index6M,$H639,TRUE,_xll.ohTrigger(RecalcTrigger,Trigger6M)),NA())</f>
        <v>2.4250245018219464E-2</v>
      </c>
      <c r="O639" s="52">
        <f>IFERROR(_xll.qlIndexFixing(ONIndex6M,I639,TRUE,_xll.ohTrigger(RecalcTrigger,Trigger6M)),NA())</f>
        <v>2.3618807386522889E-2</v>
      </c>
      <c r="P639" s="52">
        <f>IFERROR(_xll.qlIndexFixing(Index1Y,$H639,TRUE,_xll.ohTrigger(RecalcTrigger,Trigger1Y)),NA())</f>
        <v>2.648217507327965E-2</v>
      </c>
      <c r="Q639" s="52">
        <f>IFERROR(_xll.qlIndexFixing(ONIndex1Y,I639,TRUE,_xll.ohTrigger(RecalcTrigger,Trigger1Y)),NA())</f>
        <v>2.5221942371844719E-2</v>
      </c>
    </row>
    <row r="640" spans="2:17" x14ac:dyDescent="0.2">
      <c r="B640" s="46" t="s">
        <v>51</v>
      </c>
      <c r="D640" s="49">
        <f>_xll.qlCalendarAdvance(LocalCalendar,$D639,B640,"f",FALSE)</f>
        <v>43945</v>
      </c>
      <c r="E640" s="49">
        <f>_xll.qlInterestRateIndexValueDate(IndexON,D640)</f>
        <v>43945</v>
      </c>
      <c r="F640" s="52">
        <f>IFERROR(_xll.qlIndexFixing(IndexON,D640,TRUE,_xll.ohTrigger(RecalcTrigger,TriggerON)),NA())</f>
        <v>1.9848506670889776E-2</v>
      </c>
      <c r="H640" s="49">
        <f>_xll.qlCalendarAdvance(IborCalendar,$H639,B640,"f",FALSE)</f>
        <v>43949</v>
      </c>
      <c r="I640" s="49">
        <f>_xll.qlInterestRateIndexValueDate(Index1M,$H640)</f>
        <v>43951</v>
      </c>
      <c r="J640" s="52">
        <f>IFERROR(_xll.qlIndexFixing(Index1M,$H640,TRUE,_xll.ohTrigger(RecalcTrigger,Trigger1M)),NA())</f>
        <v>2.1060918793184853E-2</v>
      </c>
      <c r="K640" s="52">
        <f>IFERROR(_xll.qlIndexFixing(ONIndex1M,I640,TRUE,_xll.ohTrigger(RecalcTrigger,Trigger1M)),NA())</f>
        <v>2.0966780189635159E-2</v>
      </c>
      <c r="L640" s="52">
        <f>IFERROR(_xll.qlIndexFixing(Index3M,H640,TRUE,_xll.ohTrigger(RecalcTrigger,Trigger3M)),NA())</f>
        <v>2.282042128800749E-2</v>
      </c>
      <c r="M640" s="52">
        <f>IFERROR(_xll.qlIndexFixing(ONIndex3M,I640,TRUE,_xll.ohTrigger(RecalcTrigger,Trigger3M)),NA())</f>
        <v>2.2524725512544919E-2</v>
      </c>
      <c r="N640" s="52">
        <f>IFERROR(_xll.qlIndexFixing(Index6M,$H640,TRUE,_xll.ohTrigger(RecalcTrigger,Trigger6M)),NA())</f>
        <v>2.4288574682098156E-2</v>
      </c>
      <c r="O640" s="52">
        <f>IFERROR(_xll.qlIndexFixing(ONIndex6M,I640,TRUE,_xll.ohTrigger(RecalcTrigger,Trigger6M)),NA())</f>
        <v>2.3654956422047846E-2</v>
      </c>
      <c r="P640" s="52">
        <f>IFERROR(_xll.qlIndexFixing(Index1Y,$H640,TRUE,_xll.ohTrigger(RecalcTrigger,Trigger1Y)),NA())</f>
        <v>2.6519852805063721E-2</v>
      </c>
      <c r="Q640" s="52">
        <f>IFERROR(_xll.qlIndexFixing(ONIndex1Y,I640,TRUE,_xll.ohTrigger(RecalcTrigger,Trigger1Y)),NA())</f>
        <v>2.5249541755822946E-2</v>
      </c>
    </row>
    <row r="641" spans="2:17" x14ac:dyDescent="0.2">
      <c r="B641" s="46" t="s">
        <v>51</v>
      </c>
      <c r="D641" s="49">
        <f>_xll.qlCalendarAdvance(LocalCalendar,$D640,B641,"f",FALSE)</f>
        <v>43952</v>
      </c>
      <c r="E641" s="49">
        <f>_xll.qlInterestRateIndexValueDate(IndexON,D641)</f>
        <v>43952</v>
      </c>
      <c r="F641" s="52">
        <f>IFERROR(_xll.qlIndexFixing(IndexON,D641,TRUE,_xll.ohTrigger(RecalcTrigger,TriggerON)),NA())</f>
        <v>1.989348617413178E-2</v>
      </c>
      <c r="H641" s="49">
        <f>_xll.qlCalendarAdvance(IborCalendar,$H640,B641,"f",FALSE)</f>
        <v>43956</v>
      </c>
      <c r="I641" s="49">
        <f>_xll.qlInterestRateIndexValueDate(Index1M,$H641)</f>
        <v>43958</v>
      </c>
      <c r="J641" s="52">
        <f>IFERROR(_xll.qlIndexFixing(Index1M,$H641,TRUE,_xll.ohTrigger(RecalcTrigger,Trigger1M)),NA())</f>
        <v>2.1109624693520512E-2</v>
      </c>
      <c r="K641" s="52">
        <f>IFERROR(_xll.qlIndexFixing(ONIndex1M,I641,TRUE,_xll.ohTrigger(RecalcTrigger,Trigger1M)),NA())</f>
        <v>2.1005193513756737E-2</v>
      </c>
      <c r="L641" s="52">
        <f>IFERROR(_xll.qlIndexFixing(Index3M,H641,TRUE,_xll.ohTrigger(RecalcTrigger,Trigger3M)),NA())</f>
        <v>2.285619598413384E-2</v>
      </c>
      <c r="M641" s="52">
        <f>IFERROR(_xll.qlIndexFixing(ONIndex3M,I641,TRUE,_xll.ohTrigger(RecalcTrigger,Trigger3M)),NA())</f>
        <v>2.2559889485638251E-2</v>
      </c>
      <c r="N641" s="52">
        <f>IFERROR(_xll.qlIndexFixing(Index6M,$H641,TRUE,_xll.ohTrigger(RecalcTrigger,Trigger6M)),NA())</f>
        <v>2.433788187121427E-2</v>
      </c>
      <c r="O641" s="52">
        <f>IFERROR(_xll.qlIndexFixing(ONIndex6M,I641,TRUE,_xll.ohTrigger(RecalcTrigger,Trigger6M)),NA())</f>
        <v>2.36912374617404E-2</v>
      </c>
      <c r="P641" s="52">
        <f>IFERROR(_xll.qlIndexFixing(Index1Y,$H641,TRUE,_xll.ohTrigger(RecalcTrigger,Trigger1Y)),NA())</f>
        <v>2.6557611357537769E-2</v>
      </c>
      <c r="Q641" s="52">
        <f>IFERROR(_xll.qlIndexFixing(ONIndex1Y,I641,TRUE,_xll.ohTrigger(RecalcTrigger,Trigger1Y)),NA())</f>
        <v>2.527763022609264E-2</v>
      </c>
    </row>
    <row r="642" spans="2:17" x14ac:dyDescent="0.2">
      <c r="B642" s="46" t="s">
        <v>51</v>
      </c>
      <c r="D642" s="49">
        <f>_xll.qlCalendarAdvance(LocalCalendar,$D641,B642,"f",FALSE)</f>
        <v>43959</v>
      </c>
      <c r="E642" s="49">
        <f>_xll.qlInterestRateIndexValueDate(IndexON,D642)</f>
        <v>43959</v>
      </c>
      <c r="F642" s="52">
        <f>IFERROR(_xll.qlIndexFixing(IndexON,D642,TRUE,_xll.ohTrigger(RecalcTrigger,TriggerON)),NA())</f>
        <v>1.9937818854485201E-2</v>
      </c>
      <c r="H642" s="49">
        <f>_xll.qlCalendarAdvance(IborCalendar,$H641,B642,"f",FALSE)</f>
        <v>43963</v>
      </c>
      <c r="I642" s="49">
        <f>_xll.qlInterestRateIndexValueDate(Index1M,$H642)</f>
        <v>43965</v>
      </c>
      <c r="J642" s="52">
        <f>IFERROR(_xll.qlIndexFixing(Index1M,$H642,TRUE,_xll.ohTrigger(RecalcTrigger,Trigger1M)),NA())</f>
        <v>2.1148260927332796E-2</v>
      </c>
      <c r="K642" s="52">
        <f>IFERROR(_xll.qlIndexFixing(ONIndex1M,I642,TRUE,_xll.ohTrigger(RecalcTrigger,Trigger1M)),NA())</f>
        <v>2.1043654357866259E-2</v>
      </c>
      <c r="L642" s="52">
        <f>IFERROR(_xll.qlIndexFixing(Index3M,H642,TRUE,_xll.ohTrigger(RecalcTrigger,Trigger3M)),NA())</f>
        <v>2.2892033730065563E-2</v>
      </c>
      <c r="M642" s="52">
        <f>IFERROR(_xll.qlIndexFixing(ONIndex3M,I642,TRUE,_xll.ohTrigger(RecalcTrigger,Trigger3M)),NA())</f>
        <v>2.25951158260429E-2</v>
      </c>
      <c r="N642" s="52">
        <f>IFERROR(_xll.qlIndexFixing(Index6M,$H642,TRUE,_xll.ohTrigger(RecalcTrigger,Trigger6M)),NA())</f>
        <v>2.4376516855553768E-2</v>
      </c>
      <c r="O642" s="52">
        <f>IFERROR(_xll.qlIndexFixing(ONIndex6M,I642,TRUE,_xll.ohTrigger(RecalcTrigger,Trigger6M)),NA())</f>
        <v>2.3727650505520614E-2</v>
      </c>
      <c r="P642" s="52">
        <f>IFERROR(_xll.qlIndexFixing(Index1Y,$H642,TRUE,_xll.ohTrigger(RecalcTrigger,Trigger1Y)),NA())</f>
        <v>2.6595427972674876E-2</v>
      </c>
      <c r="Q642" s="52">
        <f>IFERROR(_xll.qlIndexFixing(ONIndex1Y,I642,TRUE,_xll.ohTrigger(RecalcTrigger,Trigger1Y)),NA())</f>
        <v>2.5306207782733736E-2</v>
      </c>
    </row>
    <row r="643" spans="2:17" x14ac:dyDescent="0.2">
      <c r="B643" s="46" t="s">
        <v>51</v>
      </c>
      <c r="D643" s="49">
        <f>_xll.qlCalendarAdvance(LocalCalendar,$D642,B643,"f",FALSE)</f>
        <v>43966</v>
      </c>
      <c r="E643" s="49">
        <f>_xll.qlInterestRateIndexValueDate(IndexON,D643)</f>
        <v>43966</v>
      </c>
      <c r="F643" s="52">
        <f>IFERROR(_xll.qlIndexFixing(IndexON,D643,TRUE,_xll.ohTrigger(RecalcTrigger,TriggerON)),NA())</f>
        <v>1.9981504711310549E-2</v>
      </c>
      <c r="H643" s="49">
        <f>_xll.qlCalendarAdvance(IborCalendar,$H642,B643,"f",FALSE)</f>
        <v>43970</v>
      </c>
      <c r="I643" s="49">
        <f>_xll.qlInterestRateIndexValueDate(Index1M,$H643)</f>
        <v>43972</v>
      </c>
      <c r="J643" s="52">
        <f>IFERROR(_xll.qlIndexFixing(Index1M,$H643,TRUE,_xll.ohTrigger(RecalcTrigger,Trigger1M)),NA())</f>
        <v>2.1186944896303406E-2</v>
      </c>
      <c r="K643" s="52">
        <f>IFERROR(_xll.qlIndexFixing(ONIndex1M,I643,TRUE,_xll.ohTrigger(RecalcTrigger,Trigger1M)),NA())</f>
        <v>2.1082162722203535E-2</v>
      </c>
      <c r="L643" s="52">
        <f>IFERROR(_xll.qlIndexFixing(Index3M,H643,TRUE,_xll.ohTrigger(RecalcTrigger,Trigger3M)),NA())</f>
        <v>2.2927934527519553E-2</v>
      </c>
      <c r="M643" s="52">
        <f>IFERROR(_xll.qlIndexFixing(ONIndex3M,I643,TRUE,_xll.ohTrigger(RecalcTrigger,Trigger3M)),NA())</f>
        <v>2.2630404533519055E-2</v>
      </c>
      <c r="N643" s="52">
        <f>IFERROR(_xll.qlIndexFixing(Index6M,$H643,TRUE,_xll.ohTrigger(RecalcTrigger,Trigger6M)),NA())</f>
        <v>2.4415286258323204E-2</v>
      </c>
      <c r="O643" s="52">
        <f>IFERROR(_xll.qlIndexFixing(ONIndex6M,I643,TRUE,_xll.ohTrigger(RecalcTrigger,Trigger6M)),NA())</f>
        <v>2.3764195553468426E-2</v>
      </c>
      <c r="P643" s="52">
        <f>IFERROR(_xll.qlIndexFixing(Index1Y,$H643,TRUE,_xll.ohTrigger(RecalcTrigger,Trigger1Y)),NA())</f>
        <v>2.6633279889061029E-2</v>
      </c>
      <c r="Q643" s="52">
        <f>IFERROR(_xll.qlIndexFixing(ONIndex1Y,I643,TRUE,_xll.ohTrigger(RecalcTrigger,Trigger1Y)),NA())</f>
        <v>2.5335274425906107E-2</v>
      </c>
    </row>
    <row r="644" spans="2:17" x14ac:dyDescent="0.2">
      <c r="B644" s="46" t="s">
        <v>51</v>
      </c>
      <c r="D644" s="49">
        <f>_xll.qlCalendarAdvance(LocalCalendar,$D643,B644,"f",FALSE)</f>
        <v>43973</v>
      </c>
      <c r="E644" s="49">
        <f>_xll.qlInterestRateIndexValueDate(IndexON,D644)</f>
        <v>43973</v>
      </c>
      <c r="F644" s="52">
        <f>IFERROR(_xll.qlIndexFixing(IndexON,D644,TRUE,_xll.ohTrigger(RecalcTrigger,TriggerON)),NA())</f>
        <v>2.0028146427919502E-2</v>
      </c>
      <c r="H644" s="49">
        <f>_xll.qlCalendarAdvance(IborCalendar,$H643,B644,"f",FALSE)</f>
        <v>43977</v>
      </c>
      <c r="I644" s="49">
        <f>_xll.qlInterestRateIndexValueDate(Index1M,$H644)</f>
        <v>43979</v>
      </c>
      <c r="J644" s="52">
        <f>IFERROR(_xll.qlIndexFixing(Index1M,$H644,TRUE,_xll.ohTrigger(RecalcTrigger,Trigger1M)),NA())</f>
        <v>2.1225676600924448E-2</v>
      </c>
      <c r="K644" s="52">
        <f>IFERROR(_xll.qlIndexFixing(ONIndex1M,I644,TRUE,_xll.ohTrigger(RecalcTrigger,Trigger1M)),NA())</f>
        <v>2.1120718606688627E-2</v>
      </c>
      <c r="L644" s="52">
        <f>IFERROR(_xll.qlIndexFixing(Index3M,H644,TRUE,_xll.ohTrigger(RecalcTrigger,Trigger3M)),NA())</f>
        <v>2.2963898378215299E-2</v>
      </c>
      <c r="M644" s="52">
        <f>IFERROR(_xll.qlIndexFixing(ONIndex3M,I644,TRUE,_xll.ohTrigger(RecalcTrigger,Trigger3M)),NA())</f>
        <v>2.266575560822659E-2</v>
      </c>
      <c r="N644" s="52">
        <f>IFERROR(_xll.qlIndexFixing(Index6M,$H644,TRUE,_xll.ohTrigger(RecalcTrigger,Trigger6M)),NA())</f>
        <v>2.4454190087469768E-2</v>
      </c>
      <c r="O644" s="52">
        <f>IFERROR(_xll.qlIndexFixing(ONIndex6M,I644,TRUE,_xll.ohTrigger(RecalcTrigger,Trigger6M)),NA())</f>
        <v>2.380087260566377E-2</v>
      </c>
      <c r="P644" s="52">
        <f>IFERROR(_xll.qlIndexFixing(Index1Y,$H644,TRUE,_xll.ohTrigger(RecalcTrigger,Trigger1Y)),NA())</f>
        <v>2.6671144341884605E-2</v>
      </c>
      <c r="Q644" s="52">
        <f>IFERROR(_xll.qlIndexFixing(ONIndex1Y,I644,TRUE,_xll.ohTrigger(RecalcTrigger,Trigger1Y)),NA())</f>
        <v>2.5364830155689688E-2</v>
      </c>
    </row>
    <row r="645" spans="2:17" x14ac:dyDescent="0.2">
      <c r="B645" s="46" t="s">
        <v>51</v>
      </c>
      <c r="D645" s="49">
        <f>_xll.qlCalendarAdvance(LocalCalendar,$D644,B645,"f",FALSE)</f>
        <v>43980</v>
      </c>
      <c r="E645" s="49">
        <f>_xll.qlInterestRateIndexValueDate(IndexON,D645)</f>
        <v>43980</v>
      </c>
      <c r="F645" s="52">
        <f>IFERROR(_xll.qlIndexFixing(IndexON,D645,TRUE,_xll.ohTrigger(RecalcTrigger,TriggerON)),NA())</f>
        <v>2.006693595133946E-2</v>
      </c>
      <c r="H645" s="49">
        <f>_xll.qlCalendarAdvance(IborCalendar,$H644,B645,"f",FALSE)</f>
        <v>43984</v>
      </c>
      <c r="I645" s="49">
        <f>_xll.qlInterestRateIndexValueDate(Index1M,$H645)</f>
        <v>43986</v>
      </c>
      <c r="J645" s="52">
        <f>IFERROR(_xll.qlIndexFixing(Index1M,$H645,TRUE,_xll.ohTrigger(RecalcTrigger,Trigger1M)),NA())</f>
        <v>2.1264456041685531E-2</v>
      </c>
      <c r="K645" s="52">
        <f>IFERROR(_xll.qlIndexFixing(ONIndex1M,I645,TRUE,_xll.ohTrigger(RecalcTrigger,Trigger1M)),NA())</f>
        <v>2.1159322011241599E-2</v>
      </c>
      <c r="L645" s="52">
        <f>IFERROR(_xll.qlIndexFixing(Index3M,H645,TRUE,_xll.ohTrigger(RecalcTrigger,Trigger3M)),NA())</f>
        <v>2.2999925283874036E-2</v>
      </c>
      <c r="M645" s="52">
        <f>IFERROR(_xll.qlIndexFixing(ONIndex3M,I645,TRUE,_xll.ohTrigger(RecalcTrigger,Trigger3M)),NA())</f>
        <v>2.2701169050085568E-2</v>
      </c>
      <c r="N645" s="52">
        <f>IFERROR(_xll.qlIndexFixing(Index6M,$H645,TRUE,_xll.ohTrigger(RecalcTrigger,Trigger6M)),NA())</f>
        <v>2.4482238583327254E-2</v>
      </c>
      <c r="O645" s="52">
        <f>IFERROR(_xll.qlIndexFixing(ONIndex6M,I645,TRUE,_xll.ohTrigger(RecalcTrigger,Trigger6M)),NA())</f>
        <v>2.3837681662106647E-2</v>
      </c>
      <c r="P645" s="52">
        <f>IFERROR(_xll.qlIndexFixing(Index1Y,$H645,TRUE,_xll.ohTrigger(RecalcTrigger,Trigger1Y)),NA())</f>
        <v>2.6708998562931553E-2</v>
      </c>
      <c r="Q645" s="52">
        <f>IFERROR(_xll.qlIndexFixing(ONIndex1Y,I645,TRUE,_xll.ohTrigger(RecalcTrigger,Trigger1Y)),NA())</f>
        <v>2.5394874972164416E-2</v>
      </c>
    </row>
    <row r="646" spans="2:17" x14ac:dyDescent="0.2">
      <c r="B646" s="46" t="s">
        <v>51</v>
      </c>
      <c r="D646" s="49">
        <f>_xll.qlCalendarAdvance(LocalCalendar,$D645,B646,"f",FALSE)</f>
        <v>43987</v>
      </c>
      <c r="E646" s="49">
        <f>_xll.qlInterestRateIndexValueDate(IndexON,D646)</f>
        <v>43987</v>
      </c>
      <c r="F646" s="52">
        <f>IFERROR(_xll.qlIndexFixing(IndexON,D646,TRUE,_xll.ohTrigger(RecalcTrigger,TriggerON)),NA())</f>
        <v>2.0108681333184109E-2</v>
      </c>
      <c r="H646" s="49">
        <f>_xll.qlCalendarAdvance(IborCalendar,$H645,B646,"f",FALSE)</f>
        <v>43991</v>
      </c>
      <c r="I646" s="49">
        <f>_xll.qlInterestRateIndexValueDate(Index1M,$H646)</f>
        <v>43993</v>
      </c>
      <c r="J646" s="52">
        <f>IFERROR(_xll.qlIndexFixing(Index1M,$H646,TRUE,_xll.ohTrigger(RecalcTrigger,Trigger1M)),NA())</f>
        <v>2.1303283219081259E-2</v>
      </c>
      <c r="K646" s="52">
        <f>IFERROR(_xll.qlIndexFixing(ONIndex1M,I646,TRUE,_xll.ohTrigger(RecalcTrigger,Trigger1M)),NA())</f>
        <v>2.1197972936022325E-2</v>
      </c>
      <c r="L646" s="52">
        <f>IFERROR(_xll.qlIndexFixing(Index3M,H646,TRUE,_xll.ohTrigger(RecalcTrigger,Trigger3M)),NA())</f>
        <v>2.3036015246223077E-2</v>
      </c>
      <c r="M646" s="52">
        <f>IFERROR(_xll.qlIndexFixing(ONIndex3M,I646,TRUE,_xll.ohTrigger(RecalcTrigger,Trigger3M)),NA())</f>
        <v>2.2736644859255861E-2</v>
      </c>
      <c r="N646" s="52">
        <f>IFERROR(_xll.qlIndexFixing(Index6M,$H646,TRUE,_xll.ohTrigger(RecalcTrigger,Trigger6M)),NA())</f>
        <v>2.4521374534617866E-2</v>
      </c>
      <c r="O646" s="52">
        <f>IFERROR(_xll.qlIndexFixing(ONIndex6M,I646,TRUE,_xll.ohTrigger(RecalcTrigger,Trigger6M)),NA())</f>
        <v>2.3874622722876992E-2</v>
      </c>
      <c r="P646" s="52">
        <f>IFERROR(_xll.qlIndexFixing(Index1Y,$H646,TRUE,_xll.ohTrigger(RecalcTrigger,Trigger1Y)),NA())</f>
        <v>2.674681978058429E-2</v>
      </c>
      <c r="Q646" s="52">
        <f>IFERROR(_xll.qlIndexFixing(ONIndex1Y,I646,TRUE,_xll.ohTrigger(RecalcTrigger,Trigger1Y)),NA())</f>
        <v>2.5425408875650035E-2</v>
      </c>
    </row>
    <row r="647" spans="2:17" x14ac:dyDescent="0.2">
      <c r="B647" s="46" t="s">
        <v>51</v>
      </c>
      <c r="D647" s="49">
        <f>_xll.qlCalendarAdvance(LocalCalendar,$D646,B647,"f",FALSE)</f>
        <v>43994</v>
      </c>
      <c r="E647" s="49">
        <f>_xll.qlInterestRateIndexValueDate(IndexON,D647)</f>
        <v>43994</v>
      </c>
      <c r="F647" s="52">
        <f>IFERROR(_xll.qlIndexFixing(IndexON,D647,TRUE,_xll.ohTrigger(RecalcTrigger,TriggerON)),NA())</f>
        <v>2.0149779888702923E-2</v>
      </c>
      <c r="H647" s="49">
        <f>_xll.qlCalendarAdvance(IborCalendar,$H646,B647,"f",FALSE)</f>
        <v>43998</v>
      </c>
      <c r="I647" s="49">
        <f>_xll.qlInterestRateIndexValueDate(Index1M,$H647)</f>
        <v>44000</v>
      </c>
      <c r="J647" s="52">
        <f>IFERROR(_xll.qlIndexFixing(Index1M,$H647,TRUE,_xll.ohTrigger(RecalcTrigger,Trigger1M)),NA())</f>
        <v>2.1342158133603739E-2</v>
      </c>
      <c r="K647" s="52">
        <f>IFERROR(_xll.qlIndexFixing(ONIndex1M,I647,TRUE,_xll.ohTrigger(RecalcTrigger,Trigger1M)),NA())</f>
        <v>2.1236671381030803E-2</v>
      </c>
      <c r="L647" s="52">
        <f>IFERROR(_xll.qlIndexFixing(Index3M,H647,TRUE,_xll.ohTrigger(RecalcTrigger,Trigger3M)),NA())</f>
        <v>2.3072168266990604E-2</v>
      </c>
      <c r="M647" s="52">
        <f>IFERROR(_xll.qlIndexFixing(ONIndex3M,I647,TRUE,_xll.ohTrigger(RecalcTrigger,Trigger3M)),NA())</f>
        <v>2.277218303573747E-2</v>
      </c>
      <c r="N647" s="52">
        <f>IFERROR(_xll.qlIndexFixing(Index6M,$H647,TRUE,_xll.ohTrigger(RecalcTrigger,Trigger6M)),NA())</f>
        <v>2.4560644894608599E-2</v>
      </c>
      <c r="O647" s="52">
        <f>IFERROR(_xll.qlIndexFixing(ONIndex6M,I647,TRUE,_xll.ohTrigger(RecalcTrigger,Trigger6M)),NA())</f>
        <v>2.3911695787974807E-2</v>
      </c>
      <c r="P647" s="52">
        <f>IFERROR(_xll.qlIndexFixing(Index1Y,$H647,TRUE,_xll.ohTrigger(RecalcTrigger,Trigger1Y)),NA())</f>
        <v>2.6784585219827406E-2</v>
      </c>
      <c r="Q647" s="52">
        <f>IFERROR(_xll.qlIndexFixing(ONIndex1Y,I647,TRUE,_xll.ohTrigger(RecalcTrigger,Trigger1Y)),NA())</f>
        <v>2.5456431866066609E-2</v>
      </c>
    </row>
    <row r="648" spans="2:17" x14ac:dyDescent="0.2">
      <c r="B648" s="46" t="s">
        <v>51</v>
      </c>
      <c r="D648" s="49">
        <f>_xll.qlCalendarAdvance(LocalCalendar,$D647,B648,"f",FALSE)</f>
        <v>44001</v>
      </c>
      <c r="E648" s="49">
        <f>_xll.qlInterestRateIndexValueDate(IndexON,D648)</f>
        <v>44001</v>
      </c>
      <c r="F648" s="52">
        <f>IFERROR(_xll.qlIndexFixing(IndexON,D648,TRUE,_xll.ohTrigger(RecalcTrigger,TriggerON)),NA())</f>
        <v>2.019023161722977E-2</v>
      </c>
      <c r="H648" s="49">
        <f>_xll.qlCalendarAdvance(IborCalendar,$H647,B648,"f",FALSE)</f>
        <v>44005</v>
      </c>
      <c r="I648" s="49">
        <f>_xll.qlInterestRateIndexValueDate(Index1M,$H648)</f>
        <v>44007</v>
      </c>
      <c r="J648" s="52">
        <f>IFERROR(_xll.qlIndexFixing(Index1M,$H648,TRUE,_xll.ohTrigger(RecalcTrigger,Trigger1M)),NA())</f>
        <v>2.1381080785742579E-2</v>
      </c>
      <c r="K648" s="52">
        <f>IFERROR(_xll.qlIndexFixing(ONIndex1M,I648,TRUE,_xll.ohTrigger(RecalcTrigger,Trigger1M)),NA())</f>
        <v>2.1275417346187098E-2</v>
      </c>
      <c r="L648" s="52">
        <f>IFERROR(_xll.qlIndexFixing(Index3M,H648,TRUE,_xll.ohTrigger(RecalcTrigger,Trigger3M)),NA())</f>
        <v>2.310838434790654E-2</v>
      </c>
      <c r="M648" s="52">
        <f>IFERROR(_xll.qlIndexFixing(ONIndex3M,I648,TRUE,_xll.ohTrigger(RecalcTrigger,Trigger3M)),NA())</f>
        <v>2.2807783579450458E-2</v>
      </c>
      <c r="N648" s="52">
        <f>IFERROR(_xll.qlIndexFixing(Index6M,$H648,TRUE,_xll.ohTrigger(RecalcTrigger,Trigger6M)),NA())</f>
        <v>2.4614847418920855E-2</v>
      </c>
      <c r="O648" s="52">
        <f>IFERROR(_xll.qlIndexFixing(ONIndex6M,I648,TRUE,_xll.ohTrigger(RecalcTrigger,Trigger6M)),NA())</f>
        <v>2.3948900857400091E-2</v>
      </c>
      <c r="P648" s="52">
        <f>IFERROR(_xll.qlIndexFixing(Index1Y,$H648,TRUE,_xll.ohTrigger(RecalcTrigger,Trigger1Y)),NA())</f>
        <v>2.6822272102257089E-2</v>
      </c>
      <c r="Q648" s="52">
        <f>IFERROR(_xll.qlIndexFixing(ONIndex1Y,I648,TRUE,_xll.ohTrigger(RecalcTrigger,Trigger1Y)),NA())</f>
        <v>2.548794394357401E-2</v>
      </c>
    </row>
    <row r="649" spans="2:17" x14ac:dyDescent="0.2">
      <c r="B649" s="46" t="s">
        <v>51</v>
      </c>
      <c r="D649" s="49">
        <f>_xll.qlCalendarAdvance(LocalCalendar,$D648,B649,"f",FALSE)</f>
        <v>44008</v>
      </c>
      <c r="E649" s="49">
        <f>_xll.qlInterestRateIndexValueDate(IndexON,D649)</f>
        <v>44008</v>
      </c>
      <c r="F649" s="52">
        <f>IFERROR(_xll.qlIndexFixing(IndexON,D649,TRUE,_xll.ohTrigger(RecalcTrigger,TriggerON)),NA())</f>
        <v>2.023003651807187E-2</v>
      </c>
      <c r="H649" s="49">
        <f>_xll.qlCalendarAdvance(IborCalendar,$H648,B649,"f",FALSE)</f>
        <v>44012</v>
      </c>
      <c r="I649" s="49">
        <f>_xll.qlInterestRateIndexValueDate(Index1M,$H649)</f>
        <v>44014</v>
      </c>
      <c r="J649" s="52">
        <f>IFERROR(_xll.qlIndexFixing(Index1M,$H649,TRUE,_xll.ohTrigger(RecalcTrigger,Trigger1M)),NA())</f>
        <v>2.1420051175994881E-2</v>
      </c>
      <c r="K649" s="52">
        <f>IFERROR(_xll.qlIndexFixing(ONIndex1M,I649,TRUE,_xll.ohTrigger(RecalcTrigger,Trigger1M)),NA())</f>
        <v>2.1324424960993404E-2</v>
      </c>
      <c r="L649" s="52">
        <f>IFERROR(_xll.qlIndexFixing(Index3M,H649,TRUE,_xll.ohTrigger(RecalcTrigger,Trigger3M)),NA())</f>
        <v>2.3144663490706017E-2</v>
      </c>
      <c r="M649" s="52">
        <f>IFERROR(_xll.qlIndexFixing(ONIndex3M,I649,TRUE,_xll.ohTrigger(RecalcTrigger,Trigger3M)),NA())</f>
        <v>2.2853273263829799E-2</v>
      </c>
      <c r="N649" s="52">
        <f>IFERROR(_xll.qlIndexFixing(Index6M,$H649,TRUE,_xll.ohTrigger(RecalcTrigger,Trigger6M)),NA())</f>
        <v>2.4650698204822238E-2</v>
      </c>
      <c r="O649" s="52">
        <f>IFERROR(_xll.qlIndexFixing(ONIndex6M,I649,TRUE,_xll.ohTrigger(RecalcTrigger,Trigger6M)),NA())</f>
        <v>2.399665654888139E-2</v>
      </c>
      <c r="P649" s="52">
        <f>IFERROR(_xll.qlIndexFixing(Index1Y,$H649,TRUE,_xll.ohTrigger(RecalcTrigger,Trigger1Y)),NA())</f>
        <v>2.6859857646096649E-2</v>
      </c>
      <c r="Q649" s="52">
        <f>IFERROR(_xll.qlIndexFixing(ONIndex1Y,I649,TRUE,_xll.ohTrigger(RecalcTrigger,Trigger1Y)),NA())</f>
        <v>2.5529587587107549E-2</v>
      </c>
    </row>
    <row r="650" spans="2:17" x14ac:dyDescent="0.2">
      <c r="B650" s="46" t="s">
        <v>51</v>
      </c>
      <c r="D650" s="49">
        <f>_xll.qlCalendarAdvance(LocalCalendar,$D649,B650,"f",FALSE)</f>
        <v>44018</v>
      </c>
      <c r="E650" s="49">
        <f>_xll.qlInterestRateIndexValueDate(IndexON,D650)</f>
        <v>44018</v>
      </c>
      <c r="F650" s="52">
        <f>IFERROR(_xll.qlIndexFixing(IndexON,D650,TRUE,_xll.ohTrigger(RecalcTrigger,TriggerON)),NA())</f>
        <v>2.0279125843369883E-2</v>
      </c>
      <c r="H650" s="49">
        <f>_xll.qlCalendarAdvance(IborCalendar,$H649,B650,"f",FALSE)</f>
        <v>44019</v>
      </c>
      <c r="I650" s="49">
        <f>_xll.qlInterestRateIndexValueDate(Index1M,$H650)</f>
        <v>44021</v>
      </c>
      <c r="J650" s="52">
        <f>IFERROR(_xll.qlIndexFixing(Index1M,$H650,TRUE,_xll.ohTrigger(RecalcTrigger,Trigger1M)),NA())</f>
        <v>2.1459069304852751E-2</v>
      </c>
      <c r="K650" s="52">
        <f>IFERROR(_xll.qlIndexFixing(ONIndex1M,I650,TRUE,_xll.ohTrigger(RecalcTrigger,Trigger1M)),NA())</f>
        <v>2.1353051837262882E-2</v>
      </c>
      <c r="L650" s="52">
        <f>IFERROR(_xll.qlIndexFixing(Index3M,H650,TRUE,_xll.ohTrigger(RecalcTrigger,Trigger3M)),NA())</f>
        <v>2.3181005697127645E-2</v>
      </c>
      <c r="M650" s="52">
        <f>IFERROR(_xll.qlIndexFixing(ONIndex3M,I650,TRUE,_xll.ohTrigger(RecalcTrigger,Trigger3M)),NA())</f>
        <v>2.2879171768730444E-2</v>
      </c>
      <c r="N650" s="52">
        <f>IFERROR(_xll.qlIndexFixing(Index6M,$H650,TRUE,_xll.ohTrigger(RecalcTrigger,Trigger6M)),NA())</f>
        <v>2.4690342961507478E-2</v>
      </c>
      <c r="O650" s="52">
        <f>IFERROR(_xll.qlIndexFixing(ONIndex6M,I650,TRUE,_xll.ohTrigger(RecalcTrigger,Trigger6M)),NA())</f>
        <v>2.402370700971268E-2</v>
      </c>
      <c r="P650" s="52">
        <f>IFERROR(_xll.qlIndexFixing(Index1Y,$H650,TRUE,_xll.ohTrigger(RecalcTrigger,Trigger1Y)),NA())</f>
        <v>2.6897319066216247E-2</v>
      </c>
      <c r="Q650" s="52">
        <f>IFERROR(_xll.qlIndexFixing(ONIndex1Y,I650,TRUE,_xll.ohTrigger(RecalcTrigger,Trigger1Y)),NA())</f>
        <v>2.555243536050078E-2</v>
      </c>
    </row>
    <row r="651" spans="2:17" x14ac:dyDescent="0.2">
      <c r="B651" s="46" t="s">
        <v>51</v>
      </c>
      <c r="D651" s="49">
        <f>_xll.qlCalendarAdvance(LocalCalendar,$D650,B651,"f",FALSE)</f>
        <v>44025</v>
      </c>
      <c r="E651" s="49">
        <f>_xll.qlInterestRateIndexValueDate(IndexON,D651)</f>
        <v>44025</v>
      </c>
      <c r="F651" s="52">
        <f>IFERROR(_xll.qlIndexFixing(IndexON,D651,TRUE,_xll.ohTrigger(RecalcTrigger,TriggerON)),NA())</f>
        <v>2.0317447957012291E-2</v>
      </c>
      <c r="H651" s="49">
        <f>_xll.qlCalendarAdvance(IborCalendar,$H650,B651,"f",FALSE)</f>
        <v>44026</v>
      </c>
      <c r="I651" s="49">
        <f>_xll.qlInterestRateIndexValueDate(Index1M,$H651)</f>
        <v>44028</v>
      </c>
      <c r="J651" s="52">
        <f>IFERROR(_xll.qlIndexFixing(Index1M,$H651,TRUE,_xll.ohTrigger(RecalcTrigger,Trigger1M)),NA())</f>
        <v>2.1498135172810795E-2</v>
      </c>
      <c r="K651" s="52">
        <f>IFERROR(_xll.qlIndexFixing(ONIndex1M,I651,TRUE,_xll.ohTrigger(RecalcTrigger,Trigger1M)),NA())</f>
        <v>2.1391940363182371E-2</v>
      </c>
      <c r="L651" s="52">
        <f>IFERROR(_xll.qlIndexFixing(Index3M,H651,TRUE,_xll.ohTrigger(RecalcTrigger,Trigger3M)),NA())</f>
        <v>2.32174109689109E-2</v>
      </c>
      <c r="M651" s="52">
        <f>IFERROR(_xll.qlIndexFixing(ONIndex3M,I651,TRUE,_xll.ohTrigger(RecalcTrigger,Trigger3M)),NA())</f>
        <v>2.2914959414377378E-2</v>
      </c>
      <c r="N651" s="52">
        <f>IFERROR(_xll.qlIndexFixing(Index6M,$H651,TRUE,_xll.ohTrigger(RecalcTrigger,Trigger6M)),NA())</f>
        <v>2.4733776223951651E-2</v>
      </c>
      <c r="O651" s="52">
        <f>IFERROR(_xll.qlIndexFixing(ONIndex6M,I651,TRUE,_xll.ohTrigger(RecalcTrigger,Trigger6M)),NA())</f>
        <v>2.4061308092599987E-2</v>
      </c>
      <c r="P651" s="52">
        <f>IFERROR(_xll.qlIndexFixing(Index1Y,$H651,TRUE,_xll.ohTrigger(RecalcTrigger,Trigger1Y)),NA())</f>
        <v>2.6934633574158519E-2</v>
      </c>
      <c r="Q651" s="52">
        <f>IFERROR(_xll.qlIndexFixing(ONIndex1Y,I651,TRUE,_xll.ohTrigger(RecalcTrigger,Trigger1Y)),NA())</f>
        <v>2.5585414700159959E-2</v>
      </c>
    </row>
    <row r="652" spans="2:17" x14ac:dyDescent="0.2">
      <c r="B652" s="46" t="s">
        <v>51</v>
      </c>
      <c r="D652" s="49">
        <f>_xll.qlCalendarAdvance(LocalCalendar,$D651,B652,"f",FALSE)</f>
        <v>44032</v>
      </c>
      <c r="E652" s="49">
        <f>_xll.qlInterestRateIndexValueDate(IndexON,D652)</f>
        <v>44032</v>
      </c>
      <c r="F652" s="52">
        <f>IFERROR(_xll.qlIndexFixing(IndexON,D652,TRUE,_xll.ohTrigger(RecalcTrigger,TriggerON)),NA())</f>
        <v>2.0355123305773049E-2</v>
      </c>
      <c r="H652" s="49">
        <f>_xll.qlCalendarAdvance(IborCalendar,$H651,B652,"f",FALSE)</f>
        <v>44033</v>
      </c>
      <c r="I652" s="49">
        <f>_xll.qlInterestRateIndexValueDate(Index1M,$H652)</f>
        <v>44035</v>
      </c>
      <c r="J652" s="52">
        <f>IFERROR(_xll.qlIndexFixing(Index1M,$H652,TRUE,_xll.ohTrigger(RecalcTrigger,Trigger1M)),NA())</f>
        <v>2.1537248780368612E-2</v>
      </c>
      <c r="K652" s="52">
        <f>IFERROR(_xll.qlIndexFixing(ONIndex1M,I652,TRUE,_xll.ohTrigger(RecalcTrigger,Trigger1M)),NA())</f>
        <v>2.1430876409329613E-2</v>
      </c>
      <c r="L652" s="52">
        <f>IFERROR(_xll.qlIndexFixing(Index3M,H652,TRUE,_xll.ohTrigger(RecalcTrigger,Trigger3M)),NA())</f>
        <v>2.3253879307800474E-2</v>
      </c>
      <c r="M652" s="52">
        <f>IFERROR(_xll.qlIndexFixing(ONIndex3M,I652,TRUE,_xll.ohTrigger(RecalcTrigger,Trigger3M)),NA())</f>
        <v>2.2950809427415564E-2</v>
      </c>
      <c r="N652" s="52">
        <f>IFERROR(_xll.qlIndexFixing(Index6M,$H652,TRUE,_xll.ohTrigger(RecalcTrigger,Trigger6M)),NA())</f>
        <v>2.4769828129874678E-2</v>
      </c>
      <c r="O652" s="52">
        <f>IFERROR(_xll.qlIndexFixing(ONIndex6M,I652,TRUE,_xll.ohTrigger(RecalcTrigger,Trigger6M)),NA())</f>
        <v>2.409904118005457E-2</v>
      </c>
      <c r="P652" s="52">
        <f>IFERROR(_xll.qlIndexFixing(Index1Y,$H652,TRUE,_xll.ohTrigger(RecalcTrigger,Trigger1Y)),NA())</f>
        <v>2.6971778378169227E-2</v>
      </c>
      <c r="Q652" s="52">
        <f>IFERROR(_xll.qlIndexFixing(ONIndex1Y,I652,TRUE,_xll.ohTrigger(RecalcTrigger,Trigger1Y)),NA())</f>
        <v>2.5618883127549452E-2</v>
      </c>
    </row>
    <row r="653" spans="2:17" x14ac:dyDescent="0.2">
      <c r="B653" s="46" t="s">
        <v>51</v>
      </c>
      <c r="D653" s="49">
        <f>_xll.qlCalendarAdvance(LocalCalendar,$D652,B653,"f",FALSE)</f>
        <v>44039</v>
      </c>
      <c r="E653" s="49">
        <f>_xll.qlInterestRateIndexValueDate(IndexON,D653)</f>
        <v>44039</v>
      </c>
      <c r="F653" s="52">
        <f>IFERROR(_xll.qlIndexFixing(IndexON,D653,TRUE,_xll.ohTrigger(RecalcTrigger,TriggerON)),NA())</f>
        <v>2.0392151889652155E-2</v>
      </c>
      <c r="H653" s="49">
        <f>_xll.qlCalendarAdvance(IborCalendar,$H652,B653,"f",FALSE)</f>
        <v>44040</v>
      </c>
      <c r="I653" s="49">
        <f>_xll.qlInterestRateIndexValueDate(Index1M,$H653)</f>
        <v>44042</v>
      </c>
      <c r="J653" s="52">
        <f>IFERROR(_xll.qlIndexFixing(Index1M,$H653,TRUE,_xll.ohTrigger(RecalcTrigger,Trigger1M)),NA())</f>
        <v>2.1566070091768929E-2</v>
      </c>
      <c r="K653" s="52">
        <f>IFERROR(_xll.qlIndexFixing(ONIndex1M,I653,TRUE,_xll.ohTrigger(RecalcTrigger,Trigger1M)),NA())</f>
        <v>2.1469859975704608E-2</v>
      </c>
      <c r="L653" s="52">
        <f>IFERROR(_xll.qlIndexFixing(Index3M,H653,TRUE,_xll.ohTrigger(RecalcTrigger,Trigger3M)),NA())</f>
        <v>2.3290410715541929E-2</v>
      </c>
      <c r="M653" s="52">
        <f>IFERROR(_xll.qlIndexFixing(ONIndex3M,I653,TRUE,_xll.ohTrigger(RecalcTrigger,Trigger3M)),NA())</f>
        <v>2.2986721807765065E-2</v>
      </c>
      <c r="N653" s="52">
        <f>IFERROR(_xll.qlIndexFixing(Index6M,$H653,TRUE,_xll.ohTrigger(RecalcTrigger,Trigger6M)),NA())</f>
        <v>2.4798481443417203E-2</v>
      </c>
      <c r="O653" s="52">
        <f>IFERROR(_xll.qlIndexFixing(ONIndex6M,I653,TRUE,_xll.ohTrigger(RecalcTrigger,Trigger6M)),NA())</f>
        <v>2.4136906271996494E-2</v>
      </c>
      <c r="P653" s="52">
        <f>IFERROR(_xll.qlIndexFixing(Index1Y,$H653,TRUE,_xll.ohTrigger(RecalcTrigger,Trigger1Y)),NA())</f>
        <v>2.7008730683232302E-2</v>
      </c>
      <c r="Q653" s="52">
        <f>IFERROR(_xll.qlIndexFixing(ONIndex1Y,I653,TRUE,_xll.ohTrigger(RecalcTrigger,Trigger1Y)),NA())</f>
        <v>2.5652840642669261E-2</v>
      </c>
    </row>
    <row r="654" spans="2:17" x14ac:dyDescent="0.2">
      <c r="B654" s="46" t="s">
        <v>51</v>
      </c>
      <c r="D654" s="49">
        <f>_xll.qlCalendarAdvance(LocalCalendar,$D653,B654,"f",FALSE)</f>
        <v>44046</v>
      </c>
      <c r="E654" s="49">
        <f>_xll.qlInterestRateIndexValueDate(IndexON,D654)</f>
        <v>44046</v>
      </c>
      <c r="F654" s="52">
        <f>IFERROR(_xll.qlIndexFixing(IndexON,D654,TRUE,_xll.ohTrigger(RecalcTrigger,TriggerON)),NA())</f>
        <v>2.0428533708329866E-2</v>
      </c>
      <c r="H654" s="49">
        <f>_xll.qlCalendarAdvance(IborCalendar,$H653,B654,"f",FALSE)</f>
        <v>44047</v>
      </c>
      <c r="I654" s="49">
        <f>_xll.qlInterestRateIndexValueDate(Index1M,$H654)</f>
        <v>44049</v>
      </c>
      <c r="J654" s="52">
        <f>IFERROR(_xll.qlIndexFixing(Index1M,$H654,TRUE,_xll.ohTrigger(RecalcTrigger,Trigger1M)),NA())</f>
        <v>2.1619073026962452E-2</v>
      </c>
      <c r="K654" s="52">
        <f>IFERROR(_xll.qlIndexFixing(ONIndex1M,I654,TRUE,_xll.ohTrigger(RecalcTrigger,Trigger1M)),NA())</f>
        <v>2.1508891062467228E-2</v>
      </c>
      <c r="L654" s="52">
        <f>IFERROR(_xll.qlIndexFixing(Index3M,H654,TRUE,_xll.ohTrigger(RecalcTrigger,Trigger3M)),NA())</f>
        <v>2.3327005193886041E-2</v>
      </c>
      <c r="M654" s="52">
        <f>IFERROR(_xll.qlIndexFixing(ONIndex3M,I654,TRUE,_xll.ohTrigger(RecalcTrigger,Trigger3M)),NA())</f>
        <v>2.3022696555585753E-2</v>
      </c>
      <c r="N654" s="52">
        <f>IFERROR(_xll.qlIndexFixing(Index6M,$H654,TRUE,_xll.ohTrigger(RecalcTrigger,Trigger6M)),NA())</f>
        <v>2.484943566320692E-2</v>
      </c>
      <c r="O654" s="52">
        <f>IFERROR(_xll.qlIndexFixing(ONIndex6M,I654,TRUE,_xll.ohTrigger(RecalcTrigger,Trigger6M)),NA())</f>
        <v>2.4174903368665568E-2</v>
      </c>
      <c r="P654" s="52">
        <f>IFERROR(_xll.qlIndexFixing(Index1Y,$H654,TRUE,_xll.ohTrigger(RecalcTrigger,Trigger1Y)),NA())</f>
        <v>2.7045467691111678E-2</v>
      </c>
      <c r="Q654" s="52">
        <f>IFERROR(_xll.qlIndexFixing(ONIndex1Y,I654,TRUE,_xll.ohTrigger(RecalcTrigger,Trigger1Y)),NA())</f>
        <v>2.5687287245759194E-2</v>
      </c>
    </row>
    <row r="655" spans="2:17" x14ac:dyDescent="0.2">
      <c r="B655" s="46" t="s">
        <v>51</v>
      </c>
      <c r="D655" s="49">
        <f>_xll.qlCalendarAdvance(LocalCalendar,$D654,B655,"f",FALSE)</f>
        <v>44053</v>
      </c>
      <c r="E655" s="49">
        <f>_xll.qlInterestRateIndexValueDate(IndexON,D655)</f>
        <v>44053</v>
      </c>
      <c r="F655" s="52">
        <f>IFERROR(_xll.qlIndexFixing(IndexON,D655,TRUE,_xll.ohTrigger(RecalcTrigger,TriggerON)),NA())</f>
        <v>2.0464268761726245E-2</v>
      </c>
      <c r="H655" s="49">
        <f>_xll.qlCalendarAdvance(IborCalendar,$H654,B655,"f",FALSE)</f>
        <v>44054</v>
      </c>
      <c r="I655" s="49">
        <f>_xll.qlInterestRateIndexValueDate(Index1M,$H655)</f>
        <v>44056</v>
      </c>
      <c r="J655" s="52">
        <f>IFERROR(_xll.qlIndexFixing(Index1M,$H655,TRUE,_xll.ohTrigger(RecalcTrigger,Trigger1M)),NA())</f>
        <v>2.1654876045579252E-2</v>
      </c>
      <c r="K655" s="52">
        <f>IFERROR(_xll.qlIndexFixing(ONIndex1M,I655,TRUE,_xll.ohTrigger(RecalcTrigger,Trigger1M)),NA())</f>
        <v>2.1547969669537537E-2</v>
      </c>
      <c r="L655" s="52">
        <f>IFERROR(_xll.qlIndexFixing(Index3M,H655,TRUE,_xll.ohTrigger(RecalcTrigger,Trigger3M)),NA())</f>
        <v>2.3363662744583576E-2</v>
      </c>
      <c r="M655" s="52">
        <f>IFERROR(_xll.qlIndexFixing(ONIndex3M,I655,TRUE,_xll.ohTrigger(RecalcTrigger,Trigger3M)),NA())</f>
        <v>2.3058733670717757E-2</v>
      </c>
      <c r="N655" s="52">
        <f>IFERROR(_xll.qlIndexFixing(Index6M,$H655,TRUE,_xll.ohTrigger(RecalcTrigger,Trigger6M)),NA())</f>
        <v>2.489293564885962E-2</v>
      </c>
      <c r="O655" s="52">
        <f>IFERROR(_xll.qlIndexFixing(ONIndex6M,I655,TRUE,_xll.ohTrigger(RecalcTrigger,Trigger6M)),NA())</f>
        <v>2.4213032469901918E-2</v>
      </c>
      <c r="P655" s="52">
        <f>IFERROR(_xll.qlIndexFixing(Index1Y,$H655,TRUE,_xll.ohTrigger(RecalcTrigger,Trigger1Y)),NA())</f>
        <v>2.7081966600395312E-2</v>
      </c>
      <c r="Q655" s="52">
        <f>IFERROR(_xll.qlIndexFixing(ONIndex1Y,I655,TRUE,_xll.ohTrigger(RecalcTrigger,Trigger1Y)),NA())</f>
        <v>2.572222293681925E-2</v>
      </c>
    </row>
    <row r="656" spans="2:17" x14ac:dyDescent="0.2">
      <c r="B656" s="46" t="s">
        <v>51</v>
      </c>
      <c r="D656" s="49">
        <f>_xll.qlCalendarAdvance(LocalCalendar,$D655,B656,"f",FALSE)</f>
        <v>44060</v>
      </c>
      <c r="E656" s="49">
        <f>_xll.qlInterestRateIndexValueDate(IndexON,D656)</f>
        <v>44060</v>
      </c>
      <c r="F656" s="52">
        <f>IFERROR(_xll.qlIndexFixing(IndexON,D656,TRUE,_xll.ohTrigger(RecalcTrigger,TriggerON)),NA())</f>
        <v>2.0499357049521549E-2</v>
      </c>
      <c r="H656" s="49">
        <f>_xll.qlCalendarAdvance(IborCalendar,$H655,B656,"f",FALSE)</f>
        <v>44061</v>
      </c>
      <c r="I656" s="49">
        <f>_xll.qlInterestRateIndexValueDate(Index1M,$H656)</f>
        <v>44063</v>
      </c>
      <c r="J656" s="52">
        <f>IFERROR(_xll.qlIndexFixing(Index1M,$H656,TRUE,_xll.ohTrigger(RecalcTrigger,Trigger1M)),NA())</f>
        <v>2.16941806164897E-2</v>
      </c>
      <c r="K656" s="52">
        <f>IFERROR(_xll.qlIndexFixing(ONIndex1M,I656,TRUE,_xll.ohTrigger(RecalcTrigger,Trigger1M)),NA())</f>
        <v>2.1587095796915534E-2</v>
      </c>
      <c r="L656" s="52">
        <f>IFERROR(_xll.qlIndexFixing(Index3M,H656,TRUE,_xll.ohTrigger(RecalcTrigger,Trigger3M)),NA())</f>
        <v>2.3400383369392264E-2</v>
      </c>
      <c r="M656" s="52">
        <f>IFERROR(_xll.qlIndexFixing(ONIndex3M,I656,TRUE,_xll.ohTrigger(RecalcTrigger,Trigger3M)),NA())</f>
        <v>2.3094833153320948E-2</v>
      </c>
      <c r="N656" s="52">
        <f>IFERROR(_xll.qlIndexFixing(Index6M,$H656,TRUE,_xll.ohTrigger(RecalcTrigger,Trigger6M)),NA())</f>
        <v>2.4928999327874762E-2</v>
      </c>
      <c r="O656" s="52">
        <f>IFERROR(_xll.qlIndexFixing(ONIndex6M,I656,TRUE,_xll.ohTrigger(RecalcTrigger,Trigger6M)),NA())</f>
        <v>2.4251293575945354E-2</v>
      </c>
      <c r="P656" s="52">
        <f>IFERROR(_xll.qlIndexFixing(Index1Y,$H656,TRUE,_xll.ohTrigger(RecalcTrigger,Trigger1Y)),NA())</f>
        <v>2.7118204606548176E-2</v>
      </c>
      <c r="Q656" s="52">
        <f>IFERROR(_xll.qlIndexFixing(ONIndex1Y,I656,TRUE,_xll.ohTrigger(RecalcTrigger,Trigger1Y)),NA())</f>
        <v>2.5757647716169174E-2</v>
      </c>
    </row>
    <row r="657" spans="2:17" x14ac:dyDescent="0.2">
      <c r="B657" s="46" t="s">
        <v>51</v>
      </c>
      <c r="D657" s="49">
        <f>_xll.qlCalendarAdvance(LocalCalendar,$D656,B657,"f",FALSE)</f>
        <v>44067</v>
      </c>
      <c r="E657" s="49">
        <f>_xll.qlInterestRateIndexValueDate(IndexON,D657)</f>
        <v>44067</v>
      </c>
      <c r="F657" s="52">
        <f>IFERROR(_xll.qlIndexFixing(IndexON,D657,TRUE,_xll.ohTrigger(RecalcTrigger,TriggerON)),NA())</f>
        <v>2.0533798571635842E-2</v>
      </c>
      <c r="H657" s="49">
        <f>_xll.qlCalendarAdvance(IborCalendar,$H656,B657,"f",FALSE)</f>
        <v>44068</v>
      </c>
      <c r="I657" s="49">
        <f>_xll.qlInterestRateIndexValueDate(Index1M,$H657)</f>
        <v>44070</v>
      </c>
      <c r="J657" s="52">
        <f>IFERROR(_xll.qlIndexFixing(Index1M,$H657,TRUE,_xll.ohTrigger(RecalcTrigger,Trigger1M)),NA())</f>
        <v>2.1733532929480437E-2</v>
      </c>
      <c r="K657" s="52">
        <f>IFERROR(_xll.qlIndexFixing(ONIndex1M,I657,TRUE,_xll.ohTrigger(RecalcTrigger,Trigger1M)),NA())</f>
        <v>2.162626944460122E-2</v>
      </c>
      <c r="L657" s="52">
        <f>IFERROR(_xll.qlIndexFixing(Index3M,H657,TRUE,_xll.ohTrigger(RecalcTrigger,Trigger3M)),NA())</f>
        <v>2.3437167070069827E-2</v>
      </c>
      <c r="M657" s="52">
        <f>IFERROR(_xll.qlIndexFixing(ONIndex3M,I657,TRUE,_xll.ohTrigger(RecalcTrigger,Trigger3M)),NA())</f>
        <v>2.3130995003315391E-2</v>
      </c>
      <c r="N657" s="52">
        <f>IFERROR(_xll.qlIndexFixing(Index6M,$H657,TRUE,_xll.ohTrigger(RecalcTrigger,Trigger6M)),NA())</f>
        <v>2.4957656518495911E-2</v>
      </c>
      <c r="O657" s="52">
        <f>IFERROR(_xll.qlIndexFixing(ONIndex6M,I657,TRUE,_xll.ohTrigger(RecalcTrigger,Trigger6M)),NA())</f>
        <v>2.4289686686795875E-2</v>
      </c>
      <c r="P657" s="52">
        <f>IFERROR(_xll.qlIndexFixing(Index1Y,$H657,TRUE,_xll.ohTrigger(RecalcTrigger,Trigger1Y)),NA())</f>
        <v>2.7154158901966572E-2</v>
      </c>
      <c r="Q657" s="52">
        <f>IFERROR(_xll.qlIndexFixing(ONIndex1Y,I657,TRUE,_xll.ohTrigger(RecalcTrigger,Trigger1Y)),NA())</f>
        <v>2.5793561583808966E-2</v>
      </c>
    </row>
    <row r="658" spans="2:17" x14ac:dyDescent="0.2">
      <c r="B658" s="46" t="s">
        <v>51</v>
      </c>
      <c r="D658" s="49">
        <f>_xll.qlCalendarAdvance(LocalCalendar,$D657,B658,"f",FALSE)</f>
        <v>44074</v>
      </c>
      <c r="E658" s="49">
        <f>_xll.qlInterestRateIndexValueDate(IndexON,D658)</f>
        <v>44074</v>
      </c>
      <c r="F658" s="52">
        <f>IFERROR(_xll.qlIndexFixing(IndexON,D658,TRUE,_xll.ohTrigger(RecalcTrigger,TriggerON)),NA())</f>
        <v>2.0567593327829314E-2</v>
      </c>
      <c r="H658" s="49">
        <f>_xll.qlCalendarAdvance(IborCalendar,$H657,B658,"f",FALSE)</f>
        <v>44075</v>
      </c>
      <c r="I658" s="49">
        <f>_xll.qlInterestRateIndexValueDate(Index1M,$H658)</f>
        <v>44077</v>
      </c>
      <c r="J658" s="52">
        <f>IFERROR(_xll.qlIndexFixing(Index1M,$H658,TRUE,_xll.ohTrigger(RecalcTrigger,Trigger1M)),NA())</f>
        <v>2.1772932985056059E-2</v>
      </c>
      <c r="K658" s="52">
        <f>IFERROR(_xll.qlIndexFixing(ONIndex1M,I658,TRUE,_xll.ohTrigger(RecalcTrigger,Trigger1M)),NA())</f>
        <v>2.1665490612754468E-2</v>
      </c>
      <c r="L658" s="52">
        <f>IFERROR(_xll.qlIndexFixing(Index3M,H658,TRUE,_xll.ohTrigger(RecalcTrigger,Trigger3M)),NA())</f>
        <v>2.3470606477282451E-2</v>
      </c>
      <c r="M658" s="52">
        <f>IFERROR(_xll.qlIndexFixing(ONIndex3M,I658,TRUE,_xll.ohTrigger(RecalcTrigger,Trigger3M)),NA())</f>
        <v>2.3167219220860957E-2</v>
      </c>
      <c r="N658" s="52">
        <f>IFERROR(_xll.qlIndexFixing(Index6M,$H658,TRUE,_xll.ohTrigger(RecalcTrigger,Trigger6M)),NA())</f>
        <v>2.4989979825180992E-2</v>
      </c>
      <c r="O658" s="52">
        <f>IFERROR(_xll.qlIndexFixing(ONIndex6M,I658,TRUE,_xll.ohTrigger(RecalcTrigger,Trigger6M)),NA())</f>
        <v>2.4328211802293609E-2</v>
      </c>
      <c r="P658" s="52">
        <f>IFERROR(_xll.qlIndexFixing(Index1Y,$H658,TRUE,_xll.ohTrigger(RecalcTrigger,Trigger1Y)),NA())</f>
        <v>2.7189806676041428E-2</v>
      </c>
      <c r="Q658" s="52">
        <f>IFERROR(_xll.qlIndexFixing(ONIndex1Y,I658,TRUE,_xll.ohTrigger(RecalcTrigger,Trigger1Y)),NA())</f>
        <v>2.5829964539978434E-2</v>
      </c>
    </row>
    <row r="659" spans="2:17" x14ac:dyDescent="0.2">
      <c r="B659" s="46" t="s">
        <v>51</v>
      </c>
      <c r="D659" s="49">
        <f>_xll.qlCalendarAdvance(LocalCalendar,$D658,B659,"f",FALSE)</f>
        <v>44082</v>
      </c>
      <c r="E659" s="49">
        <f>_xll.qlInterestRateIndexValueDate(IndexON,D659)</f>
        <v>44082</v>
      </c>
      <c r="F659" s="52">
        <f>IFERROR(_xll.qlIndexFixing(IndexON,D659,TRUE,_xll.ohTrigger(RecalcTrigger,TriggerON)),NA())</f>
        <v>2.060542394782594E-2</v>
      </c>
      <c r="H659" s="49">
        <f>_xll.qlCalendarAdvance(IborCalendar,$H658,B659,"f",FALSE)</f>
        <v>44082</v>
      </c>
      <c r="I659" s="49">
        <f>_xll.qlInterestRateIndexValueDate(Index1M,$H659)</f>
        <v>44084</v>
      </c>
      <c r="J659" s="52">
        <f>IFERROR(_xll.qlIndexFixing(Index1M,$H659,TRUE,_xll.ohTrigger(RecalcTrigger,Trigger1M)),NA())</f>
        <v>2.1815863504788462E-2</v>
      </c>
      <c r="K659" s="52">
        <f>IFERROR(_xll.qlIndexFixing(ONIndex1M,I659,TRUE,_xll.ohTrigger(RecalcTrigger,Trigger1M)),NA())</f>
        <v>2.1704759301215404E-2</v>
      </c>
      <c r="L659" s="52">
        <f>IFERROR(_xll.qlIndexFixing(Index3M,H659,TRUE,_xll.ohTrigger(RecalcTrigger,Trigger3M)),NA())</f>
        <v>2.3507509428387044E-2</v>
      </c>
      <c r="M659" s="52">
        <f>IFERROR(_xll.qlIndexFixing(ONIndex3M,I659,TRUE,_xll.ohTrigger(RecalcTrigger,Trigger3M)),NA())</f>
        <v>2.3203505805877711E-2</v>
      </c>
      <c r="N659" s="52">
        <f>IFERROR(_xll.qlIndexFixing(Index6M,$H659,TRUE,_xll.ohTrigger(RecalcTrigger,Trigger6M)),NA())</f>
        <v>2.5029596112320168E-2</v>
      </c>
      <c r="O659" s="52">
        <f>IFERROR(_xll.qlIndexFixing(ONIndex6M,I659,TRUE,_xll.ohTrigger(RecalcTrigger,Trigger6M)),NA())</f>
        <v>2.43668689227583E-2</v>
      </c>
      <c r="P659" s="52">
        <f>IFERROR(_xll.qlIndexFixing(Index1Y,$H659,TRUE,_xll.ohTrigger(RecalcTrigger,Trigger1Y)),NA())</f>
        <v>2.7225125115222244E-2</v>
      </c>
      <c r="Q659" s="52">
        <f>IFERROR(_xll.qlIndexFixing(ONIndex1Y,I659,TRUE,_xll.ohTrigger(RecalcTrigger,Trigger1Y)),NA())</f>
        <v>2.586685658483745E-2</v>
      </c>
    </row>
    <row r="660" spans="2:17" x14ac:dyDescent="0.2">
      <c r="B660" s="46" t="s">
        <v>51</v>
      </c>
      <c r="D660" s="49">
        <f>_xll.qlCalendarAdvance(LocalCalendar,$D659,B660,"f",FALSE)</f>
        <v>44089</v>
      </c>
      <c r="E660" s="49">
        <f>_xll.qlInterestRateIndexValueDate(IndexON,D660)</f>
        <v>44089</v>
      </c>
      <c r="F660" s="52">
        <f>IFERROR(_xll.qlIndexFixing(IndexON,D660,TRUE,_xll.ohTrigger(RecalcTrigger,TriggerON)),NA())</f>
        <v>2.0637832776326803E-2</v>
      </c>
      <c r="H660" s="49">
        <f>_xll.qlCalendarAdvance(IborCalendar,$H659,B660,"f",FALSE)</f>
        <v>44089</v>
      </c>
      <c r="I660" s="49">
        <f>_xll.qlInterestRateIndexValueDate(Index1M,$H660)</f>
        <v>44091</v>
      </c>
      <c r="J660" s="52">
        <f>IFERROR(_xll.qlIndexFixing(Index1M,$H660,TRUE,_xll.ohTrigger(RecalcTrigger,Trigger1M)),NA())</f>
        <v>2.185187632595037E-2</v>
      </c>
      <c r="K660" s="52">
        <f>IFERROR(_xll.qlIndexFixing(ONIndex1M,I660,TRUE,_xll.ohTrigger(RecalcTrigger,Trigger1M)),NA())</f>
        <v>2.1744075510063965E-2</v>
      </c>
      <c r="L660" s="52">
        <f>IFERROR(_xll.qlIndexFixing(Index3M,H660,TRUE,_xll.ohTrigger(RecalcTrigger,Trigger3M)),NA())</f>
        <v>2.3544475452655034E-2</v>
      </c>
      <c r="M660" s="52">
        <f>IFERROR(_xll.qlIndexFixing(ONIndex3M,I660,TRUE,_xll.ohTrigger(RecalcTrigger,Trigger3M)),NA())</f>
        <v>2.3239854758285716E-2</v>
      </c>
      <c r="N660" s="52">
        <f>IFERROR(_xll.qlIndexFixing(Index6M,$H660,TRUE,_xll.ohTrigger(RecalcTrigger,Trigger6M)),NA())</f>
        <v>2.5069105892303982E-2</v>
      </c>
      <c r="O660" s="52">
        <f>IFERROR(_xll.qlIndexFixing(ONIndex6M,I660,TRUE,_xll.ohTrigger(RecalcTrigger,Trigger6M)),NA())</f>
        <v>2.4405658048030077E-2</v>
      </c>
      <c r="P660" s="52">
        <f>IFERROR(_xll.qlIndexFixing(Index1Y,$H660,TRUE,_xll.ohTrigger(RecalcTrigger,Trigger1Y)),NA())</f>
        <v>2.7260091403090676E-2</v>
      </c>
      <c r="Q660" s="52">
        <f>IFERROR(_xll.qlIndexFixing(ONIndex1Y,I660,TRUE,_xll.ohTrigger(RecalcTrigger,Trigger1Y)),NA())</f>
        <v>2.590423771846595E-2</v>
      </c>
    </row>
    <row r="661" spans="2:17" x14ac:dyDescent="0.2">
      <c r="B661" s="46" t="s">
        <v>51</v>
      </c>
      <c r="D661" s="49">
        <f>_xll.qlCalendarAdvance(LocalCalendar,$D660,B661,"f",FALSE)</f>
        <v>44096</v>
      </c>
      <c r="E661" s="49">
        <f>_xll.qlInterestRateIndexValueDate(IndexON,D661)</f>
        <v>44096</v>
      </c>
      <c r="F661" s="52">
        <f>IFERROR(_xll.qlIndexFixing(IndexON,D661,TRUE,_xll.ohTrigger(RecalcTrigger,TriggerON)),NA())</f>
        <v>2.0669594838507166E-2</v>
      </c>
      <c r="H661" s="49">
        <f>_xll.qlCalendarAdvance(IborCalendar,$H660,B661,"f",FALSE)</f>
        <v>44096</v>
      </c>
      <c r="I661" s="49">
        <f>_xll.qlInterestRateIndexValueDate(Index1M,$H661)</f>
        <v>44098</v>
      </c>
      <c r="J661" s="52">
        <f>IFERROR(_xll.qlIndexFixing(Index1M,$H661,TRUE,_xll.ohTrigger(RecalcTrigger,Trigger1M)),NA())</f>
        <v>2.1891419612270757E-2</v>
      </c>
      <c r="K661" s="52">
        <f>IFERROR(_xll.qlIndexFixing(ONIndex1M,I661,TRUE,_xll.ohTrigger(RecalcTrigger,Trigger1M)),NA())</f>
        <v>2.1783439239300151E-2</v>
      </c>
      <c r="L661" s="52">
        <f>IFERROR(_xll.qlIndexFixing(Index3M,H661,TRUE,_xll.ohTrigger(RecalcTrigger,Trigger3M)),NA())</f>
        <v>2.358150421684968E-2</v>
      </c>
      <c r="M661" s="52">
        <f>IFERROR(_xll.qlIndexFixing(ONIndex3M,I661,TRUE,_xll.ohTrigger(RecalcTrigger,Trigger3M)),NA())</f>
        <v>2.3276266078324781E-2</v>
      </c>
      <c r="N661" s="52">
        <f>IFERROR(_xll.qlIndexFixing(Index6M,$H661,TRUE,_xll.ohTrigger(RecalcTrigger,Trigger6M)),NA())</f>
        <v>2.5108487809136128E-2</v>
      </c>
      <c r="O661" s="52">
        <f>IFERROR(_xll.qlIndexFixing(ONIndex6M,I661,TRUE,_xll.ohTrigger(RecalcTrigger,Trigger6M)),NA())</f>
        <v>2.444457917826881E-2</v>
      </c>
      <c r="P661" s="52">
        <f>IFERROR(_xll.qlIndexFixing(Index1Y,$H661,TRUE,_xll.ohTrigger(RecalcTrigger,Trigger1Y)),NA())</f>
        <v>2.7294682720435871E-2</v>
      </c>
      <c r="Q661" s="52">
        <f>IFERROR(_xll.qlIndexFixing(ONIndex1Y,I661,TRUE,_xll.ohTrigger(RecalcTrigger,Trigger1Y)),NA())</f>
        <v>2.5942107941023806E-2</v>
      </c>
    </row>
    <row r="662" spans="2:17" x14ac:dyDescent="0.2">
      <c r="B662" s="46" t="s">
        <v>51</v>
      </c>
      <c r="D662" s="49">
        <f>_xll.qlCalendarAdvance(LocalCalendar,$D661,B662,"f",FALSE)</f>
        <v>44103</v>
      </c>
      <c r="E662" s="49">
        <f>_xll.qlInterestRateIndexValueDate(IndexON,D662)</f>
        <v>44103</v>
      </c>
      <c r="F662" s="52">
        <f>IFERROR(_xll.qlIndexFixing(IndexON,D662,TRUE,_xll.ohTrigger(RecalcTrigger,TriggerON)),NA())</f>
        <v>2.0700710133967348E-2</v>
      </c>
      <c r="H662" s="49">
        <f>_xll.qlCalendarAdvance(IborCalendar,$H661,B662,"f",FALSE)</f>
        <v>44103</v>
      </c>
      <c r="I662" s="49">
        <f>_xll.qlInterestRateIndexValueDate(Index1M,$H662)</f>
        <v>44105</v>
      </c>
      <c r="J662" s="52">
        <f>IFERROR(_xll.qlIndexFixing(Index1M,$H662,TRUE,_xll.ohTrigger(RecalcTrigger,Trigger1M)),NA())</f>
        <v>2.1931010643176929E-2</v>
      </c>
      <c r="K662" s="52">
        <f>IFERROR(_xll.qlIndexFixing(ONIndex1M,I662,TRUE,_xll.ohTrigger(RecalcTrigger,Trigger1M)),NA())</f>
        <v>2.1822850489003898E-2</v>
      </c>
      <c r="L662" s="52">
        <f>IFERROR(_xll.qlIndexFixing(Index3M,H662,TRUE,_xll.ohTrigger(RecalcTrigger,Trigger3M)),NA())</f>
        <v>2.3632309154271357E-2</v>
      </c>
      <c r="M662" s="52">
        <f>IFERROR(_xll.qlIndexFixing(ONIndex3M,I662,TRUE,_xll.ohTrigger(RecalcTrigger,Trigger3M)),NA())</f>
        <v>2.3312739765914969E-2</v>
      </c>
      <c r="N662" s="52">
        <f>IFERROR(_xll.qlIndexFixing(Index6M,$H662,TRUE,_xll.ohTrigger(RecalcTrigger,Trigger6M)),NA())</f>
        <v>2.5151333471640201E-2</v>
      </c>
      <c r="O662" s="52">
        <f>IFERROR(_xll.qlIndexFixing(ONIndex6M,I662,TRUE,_xll.ohTrigger(RecalcTrigger,Trigger6M)),NA())</f>
        <v>2.4483632313474502E-2</v>
      </c>
      <c r="P662" s="52">
        <f>IFERROR(_xll.qlIndexFixing(Index1Y,$H662,TRUE,_xll.ohTrigger(RecalcTrigger,Trigger1Y)),NA())</f>
        <v>2.7328876245337481E-2</v>
      </c>
      <c r="Q662" s="52">
        <f>IFERROR(_xll.qlIndexFixing(ONIndex1Y,I662,TRUE,_xll.ohTrigger(RecalcTrigger,Trigger1Y)),NA())</f>
        <v>2.5980467252750827E-2</v>
      </c>
    </row>
    <row r="663" spans="2:17" x14ac:dyDescent="0.2">
      <c r="B663" s="46" t="s">
        <v>51</v>
      </c>
      <c r="D663" s="49">
        <f>_xll.qlCalendarAdvance(LocalCalendar,$D662,B663,"f",FALSE)</f>
        <v>44110</v>
      </c>
      <c r="E663" s="49">
        <f>_xll.qlInterestRateIndexValueDate(IndexON,D663)</f>
        <v>44110</v>
      </c>
      <c r="F663" s="52">
        <f>IFERROR(_xll.qlIndexFixing(IndexON,D663,TRUE,_xll.ohTrigger(RecalcTrigger,TriggerON)),NA())</f>
        <v>2.0731178662547478E-2</v>
      </c>
      <c r="H663" s="49">
        <f>_xll.qlCalendarAdvance(IborCalendar,$H662,B663,"f",FALSE)</f>
        <v>44110</v>
      </c>
      <c r="I663" s="49">
        <f>_xll.qlInterestRateIndexValueDate(Index1M,$H663)</f>
        <v>44112</v>
      </c>
      <c r="J663" s="52">
        <f>IFERROR(_xll.qlIndexFixing(Index1M,$H663,TRUE,_xll.ohTrigger(RecalcTrigger,Trigger1M)),NA())</f>
        <v>2.1970649419168486E-2</v>
      </c>
      <c r="K663" s="52">
        <f>IFERROR(_xll.qlIndexFixing(ONIndex1M,I663,TRUE,_xll.ohTrigger(RecalcTrigger,Trigger1M)),NA())</f>
        <v>2.1862309259095269E-2</v>
      </c>
      <c r="L663" s="52">
        <f>IFERROR(_xll.qlIndexFixing(Index3M,H663,TRUE,_xll.ohTrigger(RecalcTrigger,Trigger3M)),NA())</f>
        <v>2.3659122389281639E-2</v>
      </c>
      <c r="M663" s="52">
        <f>IFERROR(_xll.qlIndexFixing(ONIndex3M,I663,TRUE,_xll.ohTrigger(RecalcTrigger,Trigger3M)),NA())</f>
        <v>2.3349275820976345E-2</v>
      </c>
      <c r="N663" s="52">
        <f>IFERROR(_xll.qlIndexFixing(Index6M,$H663,TRUE,_xll.ohTrigger(RecalcTrigger,Trigger6M)),NA())</f>
        <v>2.519037566205708E-2</v>
      </c>
      <c r="O663" s="52">
        <f>IFERROR(_xll.qlIndexFixing(ONIndex6M,I663,TRUE,_xll.ohTrigger(RecalcTrigger,Trigger6M)),NA())</f>
        <v>2.452281745364715E-2</v>
      </c>
      <c r="P663" s="52">
        <f>IFERROR(_xll.qlIndexFixing(Index1Y,$H663,TRUE,_xll.ohTrigger(RecalcTrigger,Trigger1Y)),NA())</f>
        <v>2.7362649153250838E-2</v>
      </c>
      <c r="Q663" s="52">
        <f>IFERROR(_xll.qlIndexFixing(ONIndex1Y,I663,TRUE,_xll.ohTrigger(RecalcTrigger,Trigger1Y)),NA())</f>
        <v>2.6019315653647013E-2</v>
      </c>
    </row>
    <row r="664" spans="2:17" x14ac:dyDescent="0.2">
      <c r="B664" s="46" t="s">
        <v>51</v>
      </c>
      <c r="D664" s="49">
        <f>_xll.qlCalendarAdvance(LocalCalendar,$D663,B664,"f",FALSE)</f>
        <v>44117</v>
      </c>
      <c r="E664" s="49">
        <f>_xll.qlInterestRateIndexValueDate(IndexON,D664)</f>
        <v>44117</v>
      </c>
      <c r="F664" s="52">
        <f>IFERROR(_xll.qlIndexFixing(IndexON,D664,TRUE,_xll.ohTrigger(RecalcTrigger,TriggerON)),NA())</f>
        <v>2.0761000424247555E-2</v>
      </c>
      <c r="H664" s="49">
        <f>_xll.qlCalendarAdvance(IborCalendar,$H663,B664,"f",FALSE)</f>
        <v>44117</v>
      </c>
      <c r="I664" s="49">
        <f>_xll.qlInterestRateIndexValueDate(Index1M,$H664)</f>
        <v>44119</v>
      </c>
      <c r="J664" s="52">
        <f>IFERROR(_xll.qlIndexFixing(Index1M,$H664,TRUE,_xll.ohTrigger(RecalcTrigger,Trigger1M)),NA())</f>
        <v>2.2010335940750025E-2</v>
      </c>
      <c r="K664" s="52">
        <f>IFERROR(_xll.qlIndexFixing(ONIndex1M,I664,TRUE,_xll.ohTrigger(RecalcTrigger,Trigger1M)),NA())</f>
        <v>2.1901815549654202E-2</v>
      </c>
      <c r="L664" s="52">
        <f>IFERROR(_xll.qlIndexFixing(Index3M,H664,TRUE,_xll.ohTrigger(RecalcTrigger,Trigger3M)),NA())</f>
        <v>2.3696227477820745E-2</v>
      </c>
      <c r="M664" s="52">
        <f>IFERROR(_xll.qlIndexFixing(ONIndex3M,I664,TRUE,_xll.ohTrigger(RecalcTrigger,Trigger3M)),NA())</f>
        <v>2.3385874243668781E-2</v>
      </c>
      <c r="N664" s="52">
        <f>IFERROR(_xll.qlIndexFixing(Index6M,$H664,TRUE,_xll.ohTrigger(RecalcTrigger,Trigger6M)),NA())</f>
        <v>2.5229224660929878E-2</v>
      </c>
      <c r="O664" s="52">
        <f>IFERROR(_xll.qlIndexFixing(ONIndex6M,I664,TRUE,_xll.ohTrigger(RecalcTrigger,Trigger6M)),NA())</f>
        <v>2.4562134598946628E-2</v>
      </c>
      <c r="P664" s="52">
        <f>IFERROR(_xll.qlIndexFixing(Index1Y,$H664,TRUE,_xll.ohTrigger(RecalcTrigger,Trigger1Y)),NA())</f>
        <v>2.7395978617100695E-2</v>
      </c>
      <c r="Q664" s="52">
        <f>IFERROR(_xll.qlIndexFixing(ONIndex1Y,I664,TRUE,_xll.ohTrigger(RecalcTrigger,Trigger1Y)),NA())</f>
        <v>2.6058653144032107E-2</v>
      </c>
    </row>
    <row r="665" spans="2:17" x14ac:dyDescent="0.2">
      <c r="B665" s="46" t="s">
        <v>51</v>
      </c>
      <c r="D665" s="49">
        <f>_xll.qlCalendarAdvance(LocalCalendar,$D664,B665,"f",FALSE)</f>
        <v>44124</v>
      </c>
      <c r="E665" s="49">
        <f>_xll.qlInterestRateIndexValueDate(IndexON,D665)</f>
        <v>44124</v>
      </c>
      <c r="F665" s="52">
        <f>IFERROR(_xll.qlIndexFixing(IndexON,D665,TRUE,_xll.ohTrigger(RecalcTrigger,TriggerON)),NA())</f>
        <v>2.0790175418747836E-2</v>
      </c>
      <c r="H665" s="49">
        <f>_xll.qlCalendarAdvance(IborCalendar,$H664,B665,"f",FALSE)</f>
        <v>44124</v>
      </c>
      <c r="I665" s="49">
        <f>_xll.qlInterestRateIndexValueDate(Index1M,$H665)</f>
        <v>44126</v>
      </c>
      <c r="J665" s="52">
        <f>IFERROR(_xll.qlIndexFixing(Index1M,$H665,TRUE,_xll.ohTrigger(RecalcTrigger,Trigger1M)),NA())</f>
        <v>2.2050070208423644E-2</v>
      </c>
      <c r="K665" s="52">
        <f>IFERROR(_xll.qlIndexFixing(ONIndex1M,I665,TRUE,_xll.ohTrigger(RecalcTrigger,Trigger1M)),NA())</f>
        <v>2.1941369360680696E-2</v>
      </c>
      <c r="L665" s="52">
        <f>IFERROR(_xll.qlIndexFixing(Index3M,H665,TRUE,_xll.ohTrigger(RecalcTrigger,Trigger3M)),NA())</f>
        <v>2.3733305444815708E-2</v>
      </c>
      <c r="M665" s="52">
        <f>IFERROR(_xll.qlIndexFixing(ONIndex3M,I665,TRUE,_xll.ohTrigger(RecalcTrigger,Trigger3M)),NA())</f>
        <v>2.3422535033912339E-2</v>
      </c>
      <c r="N665" s="52">
        <f>IFERROR(_xll.qlIndexFixing(Index6M,$H665,TRUE,_xll.ohTrigger(RecalcTrigger,Trigger6M)),NA())</f>
        <v>2.5267859221445057E-2</v>
      </c>
      <c r="O665" s="52">
        <f>IFERROR(_xll.qlIndexFixing(ONIndex6M,I665,TRUE,_xll.ohTrigger(RecalcTrigger,Trigger6M)),NA())</f>
        <v>2.4601583749292999E-2</v>
      </c>
      <c r="P665" s="52">
        <f>IFERROR(_xll.qlIndexFixing(Index1Y,$H665,TRUE,_xll.ohTrigger(RecalcTrigger,Trigger1Y)),NA())</f>
        <v>2.7428841807377816E-2</v>
      </c>
      <c r="Q665" s="52">
        <f>IFERROR(_xll.qlIndexFixing(ONIndex1Y,I665,TRUE,_xll.ohTrigger(RecalcTrigger,Trigger1Y)),NA())</f>
        <v>2.6098479723906109E-2</v>
      </c>
    </row>
    <row r="666" spans="2:17" x14ac:dyDescent="0.2">
      <c r="B666" s="46" t="s">
        <v>51</v>
      </c>
      <c r="D666" s="49">
        <f>_xll.qlCalendarAdvance(LocalCalendar,$D665,B666,"f",FALSE)</f>
        <v>44131</v>
      </c>
      <c r="E666" s="49">
        <f>_xll.qlInterestRateIndexValueDate(IndexON,D666)</f>
        <v>44131</v>
      </c>
      <c r="F666" s="52">
        <f>IFERROR(_xll.qlIndexFixing(IndexON,D666,TRUE,_xll.ohTrigger(RecalcTrigger,TriggerON)),NA())</f>
        <v>2.0818703645968384E-2</v>
      </c>
      <c r="H666" s="49">
        <f>_xll.qlCalendarAdvance(IborCalendar,$H665,B666,"f",FALSE)</f>
        <v>44131</v>
      </c>
      <c r="I666" s="49">
        <f>_xll.qlInterestRateIndexValueDate(Index1M,$H666)</f>
        <v>44133</v>
      </c>
      <c r="J666" s="52">
        <f>IFERROR(_xll.qlIndexFixing(Index1M,$H666,TRUE,_xll.ohTrigger(RecalcTrigger,Trigger1M)),NA())</f>
        <v>2.208985222269394E-2</v>
      </c>
      <c r="K666" s="52">
        <f>IFERROR(_xll.qlIndexFixing(ONIndex1M,I666,TRUE,_xll.ohTrigger(RecalcTrigger,Trigger1M)),NA())</f>
        <v>2.1980970692174751E-2</v>
      </c>
      <c r="L666" s="52">
        <f>IFERROR(_xll.qlIndexFixing(Index3M,H666,TRUE,_xll.ohTrigger(RecalcTrigger,Trigger3M)),NA())</f>
        <v>2.3770331030646047E-2</v>
      </c>
      <c r="M666" s="52">
        <f>IFERROR(_xll.qlIndexFixing(ONIndex3M,I666,TRUE,_xll.ohTrigger(RecalcTrigger,Trigger3M)),NA())</f>
        <v>2.3459258191866894E-2</v>
      </c>
      <c r="N666" s="52">
        <f>IFERROR(_xll.qlIndexFixing(Index6M,$H666,TRUE,_xll.ohTrigger(RecalcTrigger,Trigger6M)),NA())</f>
        <v>2.5306258095216708E-2</v>
      </c>
      <c r="O666" s="52">
        <f>IFERROR(_xll.qlIndexFixing(ONIndex6M,I666,TRUE,_xll.ohTrigger(RecalcTrigger,Trigger6M)),NA())</f>
        <v>2.46411649047662E-2</v>
      </c>
      <c r="P666" s="52">
        <f>IFERROR(_xll.qlIndexFixing(Index1Y,$H666,TRUE,_xll.ohTrigger(RecalcTrigger,Trigger1Y)),NA())</f>
        <v>2.7461215892240577E-2</v>
      </c>
      <c r="Q666" s="52">
        <f>IFERROR(_xll.qlIndexFixing(ONIndex1Y,I666,TRUE,_xll.ohTrigger(RecalcTrigger,Trigger1Y)),NA())</f>
        <v>2.6138795393668701E-2</v>
      </c>
    </row>
    <row r="667" spans="2:17" x14ac:dyDescent="0.2">
      <c r="B667" s="46" t="s">
        <v>51</v>
      </c>
      <c r="D667" s="49">
        <f>_xll.qlCalendarAdvance(LocalCalendar,$D666,B667,"f",FALSE)</f>
        <v>44138</v>
      </c>
      <c r="E667" s="49">
        <f>_xll.qlInterestRateIndexValueDate(IndexON,D667)</f>
        <v>44138</v>
      </c>
      <c r="F667" s="52">
        <f>IFERROR(_xll.qlIndexFixing(IndexON,D667,TRUE,_xll.ohTrigger(RecalcTrigger,TriggerON)),NA())</f>
        <v>2.0846585105669391E-2</v>
      </c>
      <c r="H667" s="49">
        <f>_xll.qlCalendarAdvance(IborCalendar,$H666,B667,"f",FALSE)</f>
        <v>44138</v>
      </c>
      <c r="I667" s="49">
        <f>_xll.qlInterestRateIndexValueDate(Index1M,$H667)</f>
        <v>44140</v>
      </c>
      <c r="J667" s="52">
        <f>IFERROR(_xll.qlIndexFixing(Index1M,$H667,TRUE,_xll.ohTrigger(RecalcTrigger,Trigger1M)),NA())</f>
        <v>2.2129681984065508E-2</v>
      </c>
      <c r="K667" s="52">
        <f>IFERROR(_xll.qlIndexFixing(ONIndex1M,I667,TRUE,_xll.ohTrigger(RecalcTrigger,Trigger1M)),NA())</f>
        <v>2.2020619544216302E-2</v>
      </c>
      <c r="L667" s="52">
        <f>IFERROR(_xll.qlIndexFixing(Index3M,H667,TRUE,_xll.ohTrigger(RecalcTrigger,Trigger3M)),NA())</f>
        <v>2.3807278974744214E-2</v>
      </c>
      <c r="M667" s="52">
        <f>IFERROR(_xll.qlIndexFixing(ONIndex3M,I667,TRUE,_xll.ohTrigger(RecalcTrigger,Trigger3M)),NA())</f>
        <v>2.3496043717372572E-2</v>
      </c>
      <c r="N667" s="52">
        <f>IFERROR(_xll.qlIndexFixing(Index6M,$H667,TRUE,_xll.ohTrigger(RecalcTrigger,Trigger6M)),NA())</f>
        <v>2.5340898042516723E-2</v>
      </c>
      <c r="O667" s="52">
        <f>IFERROR(_xll.qlIndexFixing(ONIndex6M,I667,TRUE,_xll.ohTrigger(RecalcTrigger,Trigger6M)),NA())</f>
        <v>2.4680878065446166E-2</v>
      </c>
      <c r="P667" s="52">
        <f>IFERROR(_xll.qlIndexFixing(Index1Y,$H667,TRUE,_xll.ohTrigger(RecalcTrigger,Trigger1Y)),NA())</f>
        <v>2.7493078037624252E-2</v>
      </c>
      <c r="Q667" s="52">
        <f>IFERROR(_xll.qlIndexFixing(ONIndex1Y,I667,TRUE,_xll.ohTrigger(RecalcTrigger,Trigger1Y)),NA())</f>
        <v>2.6179600153239946E-2</v>
      </c>
    </row>
    <row r="668" spans="2:17" x14ac:dyDescent="0.2">
      <c r="B668" s="46" t="s">
        <v>51</v>
      </c>
      <c r="D668" s="49">
        <f>_xll.qlCalendarAdvance(LocalCalendar,$D667,B668,"f",FALSE)</f>
        <v>44145</v>
      </c>
      <c r="E668" s="49">
        <f>_xll.qlInterestRateIndexValueDate(IndexON,D668)</f>
        <v>44145</v>
      </c>
      <c r="F668" s="52">
        <f>IFERROR(_xll.qlIndexFixing(IndexON,D668,TRUE,_xll.ohTrigger(RecalcTrigger,TriggerON)),NA())</f>
        <v>2.0876344007212388E-2</v>
      </c>
      <c r="H668" s="49">
        <f>_xll.qlCalendarAdvance(IborCalendar,$H667,B668,"f",FALSE)</f>
        <v>44145</v>
      </c>
      <c r="I668" s="49">
        <f>_xll.qlInterestRateIndexValueDate(Index1M,$H668)</f>
        <v>44147</v>
      </c>
      <c r="J668" s="52">
        <f>IFERROR(_xll.qlIndexFixing(Index1M,$H668,TRUE,_xll.ohTrigger(RecalcTrigger,Trigger1M)),NA())</f>
        <v>2.2169559493042945E-2</v>
      </c>
      <c r="K668" s="52">
        <f>IFERROR(_xll.qlIndexFixing(ONIndex1M,I668,TRUE,_xll.ohTrigger(RecalcTrigger,Trigger1M)),NA())</f>
        <v>2.2060315916805351E-2</v>
      </c>
      <c r="L668" s="52">
        <f>IFERROR(_xll.qlIndexFixing(Index3M,H668,TRUE,_xll.ohTrigger(RecalcTrigger,Trigger3M)),NA())</f>
        <v>2.3844124015598194E-2</v>
      </c>
      <c r="M668" s="52">
        <f>IFERROR(_xll.qlIndexFixing(ONIndex3M,I668,TRUE,_xll.ohTrigger(RecalcTrigger,Trigger3M)),NA())</f>
        <v>2.3532891610589246E-2</v>
      </c>
      <c r="N668" s="52">
        <f>IFERROR(_xll.qlIndexFixing(Index6M,$H668,TRUE,_xll.ohTrigger(RecalcTrigger,Trigger6M)),NA())</f>
        <v>2.5378786813081027E-2</v>
      </c>
      <c r="O668" s="52">
        <f>IFERROR(_xll.qlIndexFixing(ONIndex6M,I668,TRUE,_xll.ohTrigger(RecalcTrigger,Trigger6M)),NA())</f>
        <v>2.4720723231332897E-2</v>
      </c>
      <c r="P668" s="52">
        <f>IFERROR(_xll.qlIndexFixing(Index1Y,$H668,TRUE,_xll.ohTrigger(RecalcTrigger,Trigger1Y)),NA())</f>
        <v>2.7524405407351404E-2</v>
      </c>
      <c r="Q668" s="52">
        <f>IFERROR(_xll.qlIndexFixing(ONIndex1Y,I668,TRUE,_xll.ohTrigger(RecalcTrigger,Trigger1Y)),NA())</f>
        <v>2.6220894002859652E-2</v>
      </c>
    </row>
    <row r="669" spans="2:17" x14ac:dyDescent="0.2">
      <c r="B669" s="46" t="s">
        <v>51</v>
      </c>
      <c r="D669" s="49">
        <f>_xll.qlCalendarAdvance(LocalCalendar,$D668,B669,"f",FALSE)</f>
        <v>44152</v>
      </c>
      <c r="E669" s="49">
        <f>_xll.qlInterestRateIndexValueDate(IndexON,D669)</f>
        <v>44152</v>
      </c>
      <c r="F669" s="52">
        <f>IFERROR(_xll.qlIndexFixing(IndexON,D669,TRUE,_xll.ohTrigger(RecalcTrigger,TriggerON)),NA())</f>
        <v>2.0900407722272973E-2</v>
      </c>
      <c r="H669" s="49">
        <f>_xll.qlCalendarAdvance(IborCalendar,$H668,B669,"f",FALSE)</f>
        <v>44152</v>
      </c>
      <c r="I669" s="49">
        <f>_xll.qlInterestRateIndexValueDate(Index1M,$H669)</f>
        <v>44154</v>
      </c>
      <c r="J669" s="52">
        <f>IFERROR(_xll.qlIndexFixing(Index1M,$H669,TRUE,_xll.ohTrigger(RecalcTrigger,Trigger1M)),NA())</f>
        <v>2.2209484750135844E-2</v>
      </c>
      <c r="K669" s="52">
        <f>IFERROR(_xll.qlIndexFixing(ONIndex1M,I669,TRUE,_xll.ohTrigger(RecalcTrigger,Trigger1M)),NA())</f>
        <v>2.2100059809861961E-2</v>
      </c>
      <c r="L669" s="52">
        <f>IFERROR(_xll.qlIndexFixing(Index3M,H669,TRUE,_xll.ohTrigger(RecalcTrigger,Trigger3M)),NA())</f>
        <v>2.388084089075412E-2</v>
      </c>
      <c r="M669" s="52">
        <f>IFERROR(_xll.qlIndexFixing(ONIndex3M,I669,TRUE,_xll.ohTrigger(RecalcTrigger,Trigger3M)),NA())</f>
        <v>2.3569801871436979E-2</v>
      </c>
      <c r="N669" s="52">
        <f>IFERROR(_xll.qlIndexFixing(Index6M,$H669,TRUE,_xll.ohTrigger(RecalcTrigger,Trigger6M)),NA())</f>
        <v>2.5416376814711757E-2</v>
      </c>
      <c r="O669" s="52">
        <f>IFERROR(_xll.qlIndexFixing(ONIndex6M,I669,TRUE,_xll.ohTrigger(RecalcTrigger,Trigger6M)),NA())</f>
        <v>2.4760700402586266E-2</v>
      </c>
      <c r="P669" s="52">
        <f>IFERROR(_xll.qlIndexFixing(Index1Y,$H669,TRUE,_xll.ohTrigger(RecalcTrigger,Trigger1Y)),NA())</f>
        <v>2.7555175163251445E-2</v>
      </c>
      <c r="Q669" s="52">
        <f>IFERROR(_xll.qlIndexFixing(ONIndex1Y,I669,TRUE,_xll.ohTrigger(RecalcTrigger,Trigger1Y)),NA())</f>
        <v>2.6262676942767627E-2</v>
      </c>
    </row>
    <row r="670" spans="2:17" x14ac:dyDescent="0.2">
      <c r="B670" s="46" t="s">
        <v>51</v>
      </c>
      <c r="D670" s="49">
        <f>_xll.qlCalendarAdvance(LocalCalendar,$D669,B670,"f",FALSE)</f>
        <v>44159</v>
      </c>
      <c r="E670" s="49">
        <f>_xll.qlInterestRateIndexValueDate(IndexON,D670)</f>
        <v>44159</v>
      </c>
      <c r="F670" s="52">
        <f>IFERROR(_xll.qlIndexFixing(IndexON,D670,TRUE,_xll.ohTrigger(RecalcTrigger,TriggerON)),NA())</f>
        <v>2.0926348878695933E-2</v>
      </c>
      <c r="H670" s="49">
        <f>_xll.qlCalendarAdvance(IborCalendar,$H669,B670,"f",FALSE)</f>
        <v>44159</v>
      </c>
      <c r="I670" s="49">
        <f>_xll.qlInterestRateIndexValueDate(Index1M,$H670)</f>
        <v>44162</v>
      </c>
      <c r="J670" s="52">
        <f>IFERROR(_xll.qlIndexFixing(Index1M,$H670,TRUE,_xll.ohTrigger(RecalcTrigger,Trigger1M)),NA())</f>
        <v>2.2255154546390599E-2</v>
      </c>
      <c r="K670" s="52">
        <f>IFERROR(_xll.qlIndexFixing(ONIndex1M,I670,TRUE,_xll.ohTrigger(RecalcTrigger,Trigger1M)),NA())</f>
        <v>2.2152592269764071E-2</v>
      </c>
      <c r="L670" s="52">
        <f>IFERROR(_xll.qlIndexFixing(Index3M,H670,TRUE,_xll.ohTrigger(RecalcTrigger,Trigger3M)),NA())</f>
        <v>2.3919249361728102E-2</v>
      </c>
      <c r="M670" s="52">
        <f>IFERROR(_xll.qlIndexFixing(ONIndex3M,I670,TRUE,_xll.ohTrigger(RecalcTrigger,Trigger3M)),NA())</f>
        <v>2.3618899408273109E-2</v>
      </c>
      <c r="N670" s="52">
        <f>IFERROR(_xll.qlIndexFixing(Index6M,$H670,TRUE,_xll.ohTrigger(RecalcTrigger,Trigger6M)),NA())</f>
        <v>2.5458943563446634E-2</v>
      </c>
      <c r="O670" s="52">
        <f>IFERROR(_xll.qlIndexFixing(ONIndex6M,I670,TRUE,_xll.ohTrigger(RecalcTrigger,Trigger6M)),NA())</f>
        <v>2.4814004665696388E-2</v>
      </c>
      <c r="P670" s="52">
        <f>IFERROR(_xll.qlIndexFixing(Index1Y,$H670,TRUE,_xll.ohTrigger(RecalcTrigger,Trigger1Y)),NA())</f>
        <v>2.7595139804916152E-2</v>
      </c>
      <c r="Q670" s="52">
        <f>IFERROR(_xll.qlIndexFixing(ONIndex1Y,I670,TRUE,_xll.ohTrigger(RecalcTrigger,Trigger1Y)),NA())</f>
        <v>2.6319043766296346E-2</v>
      </c>
    </row>
    <row r="671" spans="2:17" x14ac:dyDescent="0.2">
      <c r="B671" s="46" t="s">
        <v>51</v>
      </c>
      <c r="D671" s="49">
        <f>_xll.qlCalendarAdvance(LocalCalendar,$D670,B671,"f",FALSE)</f>
        <v>44166</v>
      </c>
      <c r="E671" s="49">
        <f>_xll.qlInterestRateIndexValueDate(IndexON,D671)</f>
        <v>44166</v>
      </c>
      <c r="F671" s="52">
        <f>IFERROR(_xll.qlIndexFixing(IndexON,D671,TRUE,_xll.ohTrigger(RecalcTrigger,TriggerON)),NA())</f>
        <v>2.0951643267199671E-2</v>
      </c>
      <c r="H671" s="49">
        <f>_xll.qlCalendarAdvance(IborCalendar,$H670,B671,"f",FALSE)</f>
        <v>44166</v>
      </c>
      <c r="I671" s="49">
        <f>_xll.qlInterestRateIndexValueDate(Index1M,$H671)</f>
        <v>44168</v>
      </c>
      <c r="J671" s="52">
        <f>IFERROR(_xll.qlIndexFixing(Index1M,$H671,TRUE,_xll.ohTrigger(RecalcTrigger,Trigger1M)),NA())</f>
        <v>2.2289384524565026E-2</v>
      </c>
      <c r="K671" s="52">
        <f>IFERROR(_xll.qlIndexFixing(ONIndex1M,I671,TRUE,_xll.ohTrigger(RecalcTrigger,Trigger1M)),NA())</f>
        <v>2.2179690157617671E-2</v>
      </c>
      <c r="L671" s="52">
        <f>IFERROR(_xll.qlIndexFixing(Index3M,H671,TRUE,_xll.ohTrigger(RecalcTrigger,Trigger3M)),NA())</f>
        <v>2.3947085635847465E-2</v>
      </c>
      <c r="M671" s="52">
        <f>IFERROR(_xll.qlIndexFixing(ONIndex3M,I671,TRUE,_xll.ohTrigger(RecalcTrigger,Trigger3M)),NA())</f>
        <v>2.3643809496185497E-2</v>
      </c>
      <c r="N671" s="52">
        <f>IFERROR(_xll.qlIndexFixing(Index6M,$H671,TRUE,_xll.ohTrigger(RecalcTrigger,Trigger6M)),NA())</f>
        <v>2.5493973362422602E-2</v>
      </c>
      <c r="O671" s="52">
        <f>IFERROR(_xll.qlIndexFixing(ONIndex6M,I671,TRUE,_xll.ohTrigger(RecalcTrigger,Trigger6M)),NA())</f>
        <v>2.4841050760873173E-2</v>
      </c>
      <c r="P671" s="52">
        <f>IFERROR(_xll.qlIndexFixing(Index1Y,$H671,TRUE,_xll.ohTrigger(RecalcTrigger,Trigger1Y)),NA())</f>
        <v>2.7614950471660366E-2</v>
      </c>
      <c r="Q671" s="52">
        <f>IFERROR(_xll.qlIndexFixing(ONIndex1Y,I671,TRUE,_xll.ohTrigger(RecalcTrigger,Trigger1Y)),NA())</f>
        <v>2.6347710093928001E-2</v>
      </c>
    </row>
    <row r="672" spans="2:17" x14ac:dyDescent="0.2">
      <c r="B672" s="46" t="s">
        <v>51</v>
      </c>
      <c r="D672" s="49">
        <f>_xll.qlCalendarAdvance(LocalCalendar,$D671,B672,"f",FALSE)</f>
        <v>44173</v>
      </c>
      <c r="E672" s="49">
        <f>_xll.qlInterestRateIndexValueDate(IndexON,D672)</f>
        <v>44173</v>
      </c>
      <c r="F672" s="52">
        <f>IFERROR(_xll.qlIndexFixing(IndexON,D672,TRUE,_xll.ohTrigger(RecalcTrigger,TriggerON)),NA())</f>
        <v>2.097629088754438E-2</v>
      </c>
      <c r="H672" s="49">
        <f>_xll.qlCalendarAdvance(IborCalendar,$H671,B672,"f",FALSE)</f>
        <v>44173</v>
      </c>
      <c r="I672" s="49">
        <f>_xll.qlInterestRateIndexValueDate(Index1M,$H672)</f>
        <v>44175</v>
      </c>
      <c r="J672" s="52">
        <f>IFERROR(_xll.qlIndexFixing(Index1M,$H672,TRUE,_xll.ohTrigger(RecalcTrigger,Trigger1M)),NA())</f>
        <v>2.2329229810890416E-2</v>
      </c>
      <c r="K672" s="52">
        <f>IFERROR(_xll.qlIndexFixing(ONIndex1M,I672,TRUE,_xll.ohTrigger(RecalcTrigger,Trigger1M)),NA())</f>
        <v>2.2219576612316772E-2</v>
      </c>
      <c r="L672" s="52">
        <f>IFERROR(_xll.qlIndexFixing(Index3M,H672,TRUE,_xll.ohTrigger(RecalcTrigger,Trigger3M)),NA())</f>
        <v>2.3983298812111364E-2</v>
      </c>
      <c r="M672" s="52">
        <f>IFERROR(_xll.qlIndexFixing(ONIndex3M,I672,TRUE,_xll.ohTrigger(RecalcTrigger,Trigger3M)),NA())</f>
        <v>2.3680906860246154E-2</v>
      </c>
      <c r="N672" s="52">
        <f>IFERROR(_xll.qlIndexFixing(Index6M,$H672,TRUE,_xll.ohTrigger(RecalcTrigger,Trigger6M)),NA())</f>
        <v>2.5530511814777331E-2</v>
      </c>
      <c r="O672" s="52">
        <f>IFERROR(_xll.qlIndexFixing(ONIndex6M,I672,TRUE,_xll.ohTrigger(RecalcTrigger,Trigger6M)),NA())</f>
        <v>2.4881423948146519E-2</v>
      </c>
      <c r="P672" s="52">
        <f>IFERROR(_xll.qlIndexFixing(Index1Y,$H672,TRUE,_xll.ohTrigger(RecalcTrigger,Trigger1Y)),NA())</f>
        <v>2.7643910338990434E-2</v>
      </c>
      <c r="Q672" s="52">
        <f>IFERROR(_xll.qlIndexFixing(ONIndex1Y,I672,TRUE,_xll.ohTrigger(RecalcTrigger,Trigger1Y)),NA())</f>
        <v>2.6390960305660016E-2</v>
      </c>
    </row>
    <row r="673" spans="2:17" x14ac:dyDescent="0.2">
      <c r="B673" s="46" t="s">
        <v>51</v>
      </c>
      <c r="D673" s="49">
        <f>_xll.qlCalendarAdvance(LocalCalendar,$D672,B673,"f",FALSE)</f>
        <v>44180</v>
      </c>
      <c r="E673" s="49">
        <f>_xll.qlInterestRateIndexValueDate(IndexON,D673)</f>
        <v>44180</v>
      </c>
      <c r="F673" s="52">
        <f>IFERROR(_xll.qlIndexFixing(IndexON,D673,TRUE,_xll.ohTrigger(RecalcTrigger,TriggerON)),NA())</f>
        <v>2.1000291739490251E-2</v>
      </c>
      <c r="H673" s="49">
        <f>_xll.qlCalendarAdvance(IborCalendar,$H672,B673,"f",FALSE)</f>
        <v>44180</v>
      </c>
      <c r="I673" s="49">
        <f>_xll.qlInterestRateIndexValueDate(Index1M,$H673)</f>
        <v>44182</v>
      </c>
      <c r="J673" s="52">
        <f>IFERROR(_xll.qlIndexFixing(Index1M,$H673,TRUE,_xll.ohTrigger(RecalcTrigger,Trigger1M)),NA())</f>
        <v>2.2372417807875973E-2</v>
      </c>
      <c r="K673" s="52">
        <f>IFERROR(_xll.qlIndexFixing(ONIndex1M,I673,TRUE,_xll.ohTrigger(RecalcTrigger,Trigger1M)),NA())</f>
        <v>2.2259510587723241E-2</v>
      </c>
      <c r="L673" s="52">
        <f>IFERROR(_xll.qlIndexFixing(Index3M,H673,TRUE,_xll.ohTrigger(RecalcTrigger,Trigger3M)),NA())</f>
        <v>2.4019283669883151E-2</v>
      </c>
      <c r="M673" s="52">
        <f>IFERROR(_xll.qlIndexFixing(ONIndex3M,I673,TRUE,_xll.ohTrigger(RecalcTrigger,Trigger3M)),NA())</f>
        <v>2.371806659193787E-2</v>
      </c>
      <c r="N673" s="52">
        <f>IFERROR(_xll.qlIndexFixing(Index6M,$H673,TRUE,_xll.ohTrigger(RecalcTrigger,Trigger6M)),NA())</f>
        <v>2.5566665799909166E-2</v>
      </c>
      <c r="O673" s="52">
        <f>IFERROR(_xll.qlIndexFixing(ONIndex6M,I673,TRUE,_xll.ohTrigger(RecalcTrigger,Trigger6M)),NA())</f>
        <v>2.4921929140946375E-2</v>
      </c>
      <c r="P673" s="52">
        <f>IFERROR(_xll.qlIndexFixing(Index1Y,$H673,TRUE,_xll.ohTrigger(RecalcTrigger,Trigger1Y)),NA())</f>
        <v>2.7672221222406656E-2</v>
      </c>
      <c r="Q673" s="52">
        <f>IFERROR(_xll.qlIndexFixing(ONIndex1Y,I673,TRUE,_xll.ohTrigger(RecalcTrigger,Trigger1Y)),NA())</f>
        <v>2.6434699608239853E-2</v>
      </c>
    </row>
    <row r="674" spans="2:17" x14ac:dyDescent="0.2">
      <c r="B674" s="46" t="s">
        <v>51</v>
      </c>
      <c r="D674" s="49">
        <f>_xll.qlCalendarAdvance(LocalCalendar,$D673,B674,"f",FALSE)</f>
        <v>44187</v>
      </c>
      <c r="E674" s="49">
        <f>_xll.qlInterestRateIndexValueDate(IndexON,D674)</f>
        <v>44187</v>
      </c>
      <c r="F674" s="52">
        <f>IFERROR(_xll.qlIndexFixing(IndexON,D674,TRUE,_xll.ohTrigger(RecalcTrigger,TriggerON)),NA())</f>
        <v>2.1023664641424133E-2</v>
      </c>
      <c r="H674" s="49">
        <f>_xll.qlCalendarAdvance(IborCalendar,$H673,B674,"f",FALSE)</f>
        <v>44187</v>
      </c>
      <c r="I674" s="49">
        <f>_xll.qlInterestRateIndexValueDate(Index1M,$H674)</f>
        <v>44189</v>
      </c>
      <c r="J674" s="52">
        <f>IFERROR(_xll.qlIndexFixing(Index1M,$H674,TRUE,_xll.ohTrigger(RecalcTrigger,Trigger1M)),NA())</f>
        <v>2.240835965122312E-2</v>
      </c>
      <c r="K674" s="52">
        <f>IFERROR(_xll.qlIndexFixing(ONIndex1M,I674,TRUE,_xll.ohTrigger(RecalcTrigger,Trigger1M)),NA())</f>
        <v>2.2313584528184549E-2</v>
      </c>
      <c r="L674" s="52">
        <f>IFERROR(_xll.qlIndexFixing(Index3M,H674,TRUE,_xll.ohTrigger(RecalcTrigger,Trigger3M)),NA())</f>
        <v>2.4055014723168178E-2</v>
      </c>
      <c r="M674" s="52">
        <f>IFERROR(_xll.qlIndexFixing(ONIndex3M,I674,TRUE,_xll.ohTrigger(RecalcTrigger,Trigger3M)),NA())</f>
        <v>2.3768965496389072E-2</v>
      </c>
      <c r="N674" s="52">
        <f>IFERROR(_xll.qlIndexFixing(Index6M,$H674,TRUE,_xll.ohTrigger(RecalcTrigger,Trigger6M)),NA())</f>
        <v>2.5602414336537222E-2</v>
      </c>
      <c r="O674" s="52">
        <f>IFERROR(_xll.qlIndexFixing(ONIndex6M,I674,TRUE,_xll.ohTrigger(RecalcTrigger,Trigger6M)),NA())</f>
        <v>2.4977489279564224E-2</v>
      </c>
      <c r="P674" s="52">
        <f>IFERROR(_xll.qlIndexFixing(Index1Y,$H674,TRUE,_xll.ohTrigger(RecalcTrigger,Trigger1Y)),NA())</f>
        <v>2.7712710555948726E-2</v>
      </c>
      <c r="Q674" s="52">
        <f>IFERROR(_xll.qlIndexFixing(ONIndex1Y,I674,TRUE,_xll.ohTrigger(RecalcTrigger,Trigger1Y)),NA())</f>
        <v>2.6495182192284972E-2</v>
      </c>
    </row>
    <row r="675" spans="2:17" x14ac:dyDescent="0.2">
      <c r="B675" s="46" t="s">
        <v>51</v>
      </c>
      <c r="D675" s="49">
        <f>_xll.qlCalendarAdvance(LocalCalendar,$D674,B675,"f",FALSE)</f>
        <v>44194</v>
      </c>
      <c r="E675" s="49">
        <f>_xll.qlInterestRateIndexValueDate(IndexON,D675)</f>
        <v>44194</v>
      </c>
      <c r="F675" s="52">
        <f>IFERROR(_xll.qlIndexFixing(IndexON,D675,TRUE,_xll.ohTrigger(RecalcTrigger,TriggerON)),NA())</f>
        <v>2.1046936508017922E-2</v>
      </c>
      <c r="H675" s="49">
        <f>_xll.qlCalendarAdvance(IborCalendar,$H674,B675,"f",FALSE)</f>
        <v>44194</v>
      </c>
      <c r="I675" s="49">
        <f>_xll.qlInterestRateIndexValueDate(Index1M,$H675)</f>
        <v>44196</v>
      </c>
      <c r="J675" s="52">
        <f>IFERROR(_xll.qlIndexFixing(Index1M,$H675,TRUE,_xll.ohTrigger(RecalcTrigger,Trigger1M)),NA())</f>
        <v>2.2437110148684328E-2</v>
      </c>
      <c r="K675" s="52">
        <f>IFERROR(_xll.qlIndexFixing(ONIndex1M,I675,TRUE,_xll.ohTrigger(RecalcTrigger,Trigger1M)),NA())</f>
        <v>2.2349709561912956E-2</v>
      </c>
      <c r="L675" s="52">
        <f>IFERROR(_xll.qlIndexFixing(Index3M,H675,TRUE,_xll.ohTrigger(RecalcTrigger,Trigger3M)),NA())</f>
        <v>2.4090477675774657E-2</v>
      </c>
      <c r="M675" s="52">
        <f>IFERROR(_xll.qlIndexFixing(ONIndex3M,I675,TRUE,_xll.ohTrigger(RecalcTrigger,Trigger3M)),NA())</f>
        <v>2.3802442510050259E-2</v>
      </c>
      <c r="N675" s="52">
        <f>IFERROR(_xll.qlIndexFixing(Index6M,$H675,TRUE,_xll.ohTrigger(RecalcTrigger,Trigger6M)),NA())</f>
        <v>2.5634456229085733E-2</v>
      </c>
      <c r="O675" s="52">
        <f>IFERROR(_xll.qlIndexFixing(ONIndex6M,I675,TRUE,_xll.ohTrigger(RecalcTrigger,Trigger6M)),NA())</f>
        <v>2.5013888772176252E-2</v>
      </c>
      <c r="P675" s="52">
        <f>IFERROR(_xll.qlIndexFixing(Index1Y,$H675,TRUE,_xll.ohTrigger(RecalcTrigger,Trigger1Y)),NA())</f>
        <v>2.7724286847280174E-2</v>
      </c>
      <c r="Q675" s="52">
        <f>IFERROR(_xll.qlIndexFixing(ONIndex1Y,I675,TRUE,_xll.ohTrigger(RecalcTrigger,Trigger1Y)),NA())</f>
        <v>2.6534516426630628E-2</v>
      </c>
    </row>
    <row r="676" spans="2:17" x14ac:dyDescent="0.2">
      <c r="B676" s="46" t="s">
        <v>51</v>
      </c>
      <c r="D676" s="49">
        <f>_xll.qlCalendarAdvance(LocalCalendar,$D675,B676,"f",FALSE)</f>
        <v>44201</v>
      </c>
      <c r="E676" s="49">
        <f>_xll.qlInterestRateIndexValueDate(IndexON,D676)</f>
        <v>44201</v>
      </c>
      <c r="F676" s="52">
        <f>IFERROR(_xll.qlIndexFixing(IndexON,D676,TRUE,_xll.ohTrigger(RecalcTrigger,TriggerON)),NA())</f>
        <v>2.1070351978220714E-2</v>
      </c>
      <c r="H676" s="49">
        <f>_xll.qlCalendarAdvance(IborCalendar,$H675,B676,"f",FALSE)</f>
        <v>44201</v>
      </c>
      <c r="I676" s="49">
        <f>_xll.qlInterestRateIndexValueDate(Index1M,$H676)</f>
        <v>44203</v>
      </c>
      <c r="J676" s="52">
        <f>IFERROR(_xll.qlIndexFixing(Index1M,$H676,TRUE,_xll.ohTrigger(RecalcTrigger,Trigger1M)),NA())</f>
        <v>2.2486437094433875E-2</v>
      </c>
      <c r="K676" s="52">
        <f>IFERROR(_xll.qlIndexFixing(ONIndex1M,I676,TRUE,_xll.ohTrigger(RecalcTrigger,Trigger1M)),NA())</f>
        <v>2.237859229869521E-2</v>
      </c>
      <c r="L676" s="52">
        <f>IFERROR(_xll.qlIndexFixing(Index3M,H676,TRUE,_xll.ohTrigger(RecalcTrigger,Trigger3M)),NA())</f>
        <v>2.412567171768476E-2</v>
      </c>
      <c r="M676" s="52">
        <f>IFERROR(_xll.qlIndexFixing(ONIndex3M,I676,TRUE,_xll.ohTrigger(RecalcTrigger,Trigger3M)),NA())</f>
        <v>2.3828888491994604E-2</v>
      </c>
      <c r="N676" s="52">
        <f>IFERROR(_xll.qlIndexFixing(Index6M,$H676,TRUE,_xll.ohTrigger(RecalcTrigger,Trigger6M)),NA())</f>
        <v>2.5669397012333676E-2</v>
      </c>
      <c r="O676" s="52">
        <f>IFERROR(_xll.qlIndexFixing(ONIndex6M,I676,TRUE,_xll.ohTrigger(RecalcTrigger,Trigger6M)),NA())</f>
        <v>2.5042532544770069E-2</v>
      </c>
      <c r="P676" s="52">
        <f>IFERROR(_xll.qlIndexFixing(Index1Y,$H676,TRUE,_xll.ohTrigger(RecalcTrigger,Trigger1Y)),NA())</f>
        <v>2.7753129418726208E-2</v>
      </c>
      <c r="Q676" s="52">
        <f>IFERROR(_xll.qlIndexFixing(ONIndex1Y,I676,TRUE,_xll.ohTrigger(RecalcTrigger,Trigger1Y)),NA())</f>
        <v>2.6565238426075055E-2</v>
      </c>
    </row>
    <row r="677" spans="2:17" x14ac:dyDescent="0.2">
      <c r="B677" s="46" t="s">
        <v>51</v>
      </c>
      <c r="D677" s="49">
        <f>_xll.qlCalendarAdvance(LocalCalendar,$D676,B677,"f",FALSE)</f>
        <v>44208</v>
      </c>
      <c r="E677" s="49">
        <f>_xll.qlInterestRateIndexValueDate(IndexON,D677)</f>
        <v>44208</v>
      </c>
      <c r="F677" s="52">
        <f>IFERROR(_xll.qlIndexFixing(IndexON,D677,TRUE,_xll.ohTrigger(RecalcTrigger,TriggerON)),NA())</f>
        <v>2.1093911052192382E-2</v>
      </c>
      <c r="H677" s="49">
        <f>_xll.qlCalendarAdvance(IborCalendar,$H676,B677,"f",FALSE)</f>
        <v>44208</v>
      </c>
      <c r="I677" s="49">
        <f>_xll.qlInterestRateIndexValueDate(Index1M,$H677)</f>
        <v>44210</v>
      </c>
      <c r="J677" s="52">
        <f>IFERROR(_xll.qlIndexFixing(Index1M,$H677,TRUE,_xll.ohTrigger(RecalcTrigger,Trigger1M)),NA())</f>
        <v>2.2528501857749947E-2</v>
      </c>
      <c r="K677" s="52">
        <f>IFERROR(_xll.qlIndexFixing(ONIndex1M,I677,TRUE,_xll.ohTrigger(RecalcTrigger,Trigger1M)),NA())</f>
        <v>2.2417751493621907E-2</v>
      </c>
      <c r="L677" s="52">
        <f>IFERROR(_xll.qlIndexFixing(Index3M,H677,TRUE,_xll.ohTrigger(RecalcTrigger,Trigger3M)),NA())</f>
        <v>2.4160596841837467E-2</v>
      </c>
      <c r="M677" s="52">
        <f>IFERROR(_xll.qlIndexFixing(ONIndex3M,I677,TRUE,_xll.ohTrigger(RecalcTrigger,Trigger3M)),NA())</f>
        <v>2.3865307722266138E-2</v>
      </c>
      <c r="N677" s="52">
        <f>IFERROR(_xll.qlIndexFixing(Index6M,$H677,TRUE,_xll.ohTrigger(RecalcTrigger,Trigger6M)),NA())</f>
        <v>2.5703919893716905E-2</v>
      </c>
      <c r="O677" s="52">
        <f>IFERROR(_xll.qlIndexFixing(ONIndex6M,I677,TRUE,_xll.ohTrigger(RecalcTrigger,Trigger6M)),NA())</f>
        <v>2.5081930165296029E-2</v>
      </c>
      <c r="P677" s="52">
        <f>IFERROR(_xll.qlIndexFixing(Index1Y,$H677,TRUE,_xll.ohTrigger(RecalcTrigger,Trigger1Y)),NA())</f>
        <v>2.7778793498780086E-2</v>
      </c>
      <c r="Q677" s="52">
        <f>IFERROR(_xll.qlIndexFixing(ONIndex1Y,I677,TRUE,_xll.ohTrigger(RecalcTrigger,Trigger1Y)),NA())</f>
        <v>2.6607465945236441E-2</v>
      </c>
    </row>
    <row r="678" spans="2:17" x14ac:dyDescent="0.2">
      <c r="B678" s="46" t="s">
        <v>51</v>
      </c>
      <c r="D678" s="49">
        <f>_xll.qlCalendarAdvance(LocalCalendar,$D677,B678,"f",FALSE)</f>
        <v>44215</v>
      </c>
      <c r="E678" s="49">
        <f>_xll.qlInterestRateIndexValueDate(IndexON,D678)</f>
        <v>44215</v>
      </c>
      <c r="F678" s="52">
        <f>IFERROR(_xll.qlIndexFixing(IndexON,D678,TRUE,_xll.ohTrigger(RecalcTrigger,TriggerON)),NA())</f>
        <v>2.1117613729852991E-2</v>
      </c>
      <c r="H678" s="49">
        <f>_xll.qlCalendarAdvance(IborCalendar,$H677,B678,"f",FALSE)</f>
        <v>44215</v>
      </c>
      <c r="I678" s="49">
        <f>_xll.qlInterestRateIndexValueDate(Index1M,$H678)</f>
        <v>44217</v>
      </c>
      <c r="J678" s="52">
        <f>IFERROR(_xll.qlIndexFixing(Index1M,$H678,TRUE,_xll.ohTrigger(RecalcTrigger,Trigger1M)),NA())</f>
        <v>2.2563416528798286E-2</v>
      </c>
      <c r="K678" s="52">
        <f>IFERROR(_xll.qlIndexFixing(ONIndex1M,I678,TRUE,_xll.ohTrigger(RecalcTrigger,Trigger1M)),NA())</f>
        <v>2.2456636588046308E-2</v>
      </c>
      <c r="L678" s="52">
        <f>IFERROR(_xll.qlIndexFixing(Index3M,H678,TRUE,_xll.ohTrigger(RecalcTrigger,Trigger3M)),NA())</f>
        <v>2.4195253041225939E-2</v>
      </c>
      <c r="M678" s="52">
        <f>IFERROR(_xll.qlIndexFixing(ONIndex3M,I678,TRUE,_xll.ohTrigger(RecalcTrigger,Trigger3M)),NA())</f>
        <v>2.390145932941401E-2</v>
      </c>
      <c r="N678" s="52">
        <f>IFERROR(_xll.qlIndexFixing(Index6M,$H678,TRUE,_xll.ohTrigger(RecalcTrigger,Trigger6M)),NA())</f>
        <v>2.5738024851730851E-2</v>
      </c>
      <c r="O678" s="52">
        <f>IFERROR(_xll.qlIndexFixing(ONIndex6M,I678,TRUE,_xll.ohTrigger(RecalcTrigger,Trigger6M)),NA())</f>
        <v>2.5120914593061983E-2</v>
      </c>
      <c r="P678" s="52">
        <f>IFERROR(_xll.qlIndexFixing(Index1Y,$H678,TRUE,_xll.ohTrigger(RecalcTrigger,Trigger1Y)),NA())</f>
        <v>2.7803834997086274E-2</v>
      </c>
      <c r="Q678" s="52">
        <f>IFERROR(_xll.qlIndexFixing(ONIndex1Y,I678,TRUE,_xll.ohTrigger(RecalcTrigger,Trigger1Y)),NA())</f>
        <v>2.6649026505749518E-2</v>
      </c>
    </row>
    <row r="679" spans="2:17" x14ac:dyDescent="0.2">
      <c r="B679" s="46" t="s">
        <v>51</v>
      </c>
      <c r="D679" s="49">
        <f>_xll.qlCalendarAdvance(LocalCalendar,$D678,B679,"f",FALSE)</f>
        <v>44222</v>
      </c>
      <c r="E679" s="49">
        <f>_xll.qlInterestRateIndexValueDate(IndexON,D679)</f>
        <v>44222</v>
      </c>
      <c r="F679" s="52">
        <f>IFERROR(_xll.qlIndexFixing(IndexON,D679,TRUE,_xll.ohTrigger(RecalcTrigger,TriggerON)),NA())</f>
        <v>2.114146001120254E-2</v>
      </c>
      <c r="H679" s="49">
        <f>_xll.qlCalendarAdvance(IborCalendar,$H678,B679,"f",FALSE)</f>
        <v>44222</v>
      </c>
      <c r="I679" s="49">
        <f>_xll.qlInterestRateIndexValueDate(Index1M,$H679)</f>
        <v>44224</v>
      </c>
      <c r="J679" s="52">
        <f>IFERROR(_xll.qlIndexFixing(Index1M,$H679,TRUE,_xll.ohTrigger(RecalcTrigger,Trigger1M)),NA())</f>
        <v>2.2591275401408043E-2</v>
      </c>
      <c r="K679" s="52">
        <f>IFERROR(_xll.qlIndexFixing(ONIndex1M,I679,TRUE,_xll.ohTrigger(RecalcTrigger,Trigger1M)),NA())</f>
        <v>2.2495247581888478E-2</v>
      </c>
      <c r="L679" s="52">
        <f>IFERROR(_xll.qlIndexFixing(Index3M,H679,TRUE,_xll.ohTrigger(RecalcTrigger,Trigger3M)),NA())</f>
        <v>2.4229640308896627E-2</v>
      </c>
      <c r="M679" s="52">
        <f>IFERROR(_xll.qlIndexFixing(ONIndex3M,I679,TRUE,_xll.ohTrigger(RecalcTrigger,Trigger3M)),NA())</f>
        <v>2.3937343313118475E-2</v>
      </c>
      <c r="N679" s="52">
        <f>IFERROR(_xll.qlIndexFixing(Index6M,$H679,TRUE,_xll.ohTrigger(RecalcTrigger,Trigger6M)),NA())</f>
        <v>2.5771711865131514E-2</v>
      </c>
      <c r="O679" s="52">
        <f>IFERROR(_xll.qlIndexFixing(ONIndex6M,I679,TRUE,_xll.ohTrigger(RecalcTrigger,Trigger6M)),NA())</f>
        <v>2.5159485827748185E-2</v>
      </c>
      <c r="P679" s="52">
        <f>IFERROR(_xll.qlIndexFixing(Index1Y,$H679,TRUE,_xll.ohTrigger(RecalcTrigger,Trigger1Y)),NA())</f>
        <v>2.7828272092277947E-2</v>
      </c>
      <c r="Q679" s="52">
        <f>IFERROR(_xll.qlIndexFixing(ONIndex1Y,I679,TRUE,_xll.ohTrigger(RecalcTrigger,Trigger1Y)),NA())</f>
        <v>2.668992010729454E-2</v>
      </c>
    </row>
    <row r="680" spans="2:17" x14ac:dyDescent="0.2">
      <c r="B680" s="46" t="s">
        <v>51</v>
      </c>
      <c r="D680" s="49">
        <f>_xll.qlCalendarAdvance(LocalCalendar,$D679,B680,"f",FALSE)</f>
        <v>44229</v>
      </c>
      <c r="E680" s="49">
        <f>_xll.qlInterestRateIndexValueDate(IndexON,D680)</f>
        <v>44229</v>
      </c>
      <c r="F680" s="52">
        <f>IFERROR(_xll.qlIndexFixing(IndexON,D680,TRUE,_xll.ohTrigger(RecalcTrigger,TriggerON)),NA())</f>
        <v>2.1165449896400901E-2</v>
      </c>
      <c r="H680" s="49">
        <f>_xll.qlCalendarAdvance(IborCalendar,$H679,B680,"f",FALSE)</f>
        <v>44229</v>
      </c>
      <c r="I680" s="49">
        <f>_xll.qlInterestRateIndexValueDate(Index1M,$H680)</f>
        <v>44231</v>
      </c>
      <c r="J680" s="52">
        <f>IFERROR(_xll.qlIndexFixing(Index1M,$H680,TRUE,_xll.ohTrigger(RecalcTrigger,Trigger1M)),NA())</f>
        <v>2.2625738413759904E-2</v>
      </c>
      <c r="K680" s="52">
        <f>IFERROR(_xll.qlIndexFixing(ONIndex1M,I680,TRUE,_xll.ohTrigger(RecalcTrigger,Trigger1M)),NA())</f>
        <v>2.253358447506848E-2</v>
      </c>
      <c r="L680" s="52">
        <f>IFERROR(_xll.qlIndexFixing(Index3M,H680,TRUE,_xll.ohTrigger(RecalcTrigger,Trigger3M)),NA())</f>
        <v>2.4260555660044585E-2</v>
      </c>
      <c r="M680" s="52">
        <f>IFERROR(_xll.qlIndexFixing(ONIndex3M,I680,TRUE,_xll.ohTrigger(RecalcTrigger,Trigger3M)),NA())</f>
        <v>2.3972959673459471E-2</v>
      </c>
      <c r="N680" s="52">
        <f>IFERROR(_xll.qlIndexFixing(Index6M,$H680,TRUE,_xll.ohTrigger(RecalcTrigger,Trigger6M)),NA())</f>
        <v>2.5804980912934577E-2</v>
      </c>
      <c r="O680" s="52">
        <f>IFERROR(_xll.qlIndexFixing(ONIndex6M,I680,TRUE,_xll.ohTrigger(RecalcTrigger,Trigger6M)),NA())</f>
        <v>2.5197643869354636E-2</v>
      </c>
      <c r="P680" s="52">
        <f>IFERROR(_xll.qlIndexFixing(Index1Y,$H680,TRUE,_xll.ohTrigger(RecalcTrigger,Trigger1Y)),NA())</f>
        <v>2.7852122965847142E-2</v>
      </c>
      <c r="Q680" s="52">
        <f>IFERROR(_xll.qlIndexFixing(ONIndex1Y,I680,TRUE,_xll.ohTrigger(RecalcTrigger,Trigger1Y)),NA())</f>
        <v>2.6730146749791572E-2</v>
      </c>
    </row>
    <row r="681" spans="2:17" x14ac:dyDescent="0.2">
      <c r="B681" s="46" t="s">
        <v>51</v>
      </c>
      <c r="D681" s="49">
        <f>_xll.qlCalendarAdvance(LocalCalendar,$D680,B681,"f",FALSE)</f>
        <v>44236</v>
      </c>
      <c r="E681" s="49">
        <f>_xll.qlInterestRateIndexValueDate(IndexON,D681)</f>
        <v>44236</v>
      </c>
      <c r="F681" s="52">
        <f>IFERROR(_xll.qlIndexFixing(IndexON,D681,TRUE,_xll.ohTrigger(RecalcTrigger,TriggerON)),NA())</f>
        <v>2.1189583385368138E-2</v>
      </c>
      <c r="H681" s="49">
        <f>_xll.qlCalendarAdvance(IborCalendar,$H680,B681,"f",FALSE)</f>
        <v>44236</v>
      </c>
      <c r="I681" s="49">
        <f>_xll.qlInterestRateIndexValueDate(Index1M,$H681)</f>
        <v>44238</v>
      </c>
      <c r="J681" s="52">
        <f>IFERROR(_xll.qlIndexFixing(Index1M,$H681,TRUE,_xll.ohTrigger(RecalcTrigger,Trigger1M)),NA())</f>
        <v>2.2663336326705759E-2</v>
      </c>
      <c r="K681" s="52">
        <f>IFERROR(_xll.qlIndexFixing(ONIndex1M,I681,TRUE,_xll.ohTrigger(RecalcTrigger,Trigger1M)),NA())</f>
        <v>2.2571647267346506E-2</v>
      </c>
      <c r="L681" s="52">
        <f>IFERROR(_xll.qlIndexFixing(Index3M,H681,TRUE,_xll.ohTrigger(RecalcTrigger,Trigger3M)),NA())</f>
        <v>2.4294421977488465E-2</v>
      </c>
      <c r="M681" s="52">
        <f>IFERROR(_xll.qlIndexFixing(ONIndex3M,I681,TRUE,_xll.ohTrigger(RecalcTrigger,Trigger3M)),NA())</f>
        <v>2.400830841035706E-2</v>
      </c>
      <c r="N681" s="52">
        <f>IFERROR(_xll.qlIndexFixing(Index6M,$H681,TRUE,_xll.ohTrigger(RecalcTrigger,Trigger6M)),NA())</f>
        <v>2.5837831974415842E-2</v>
      </c>
      <c r="O681" s="52">
        <f>IFERROR(_xll.qlIndexFixing(ONIndex6M,I681,TRUE,_xll.ohTrigger(RecalcTrigger,Trigger6M)),NA())</f>
        <v>2.5235388717881335E-2</v>
      </c>
      <c r="P681" s="52">
        <f>IFERROR(_xll.qlIndexFixing(Index1Y,$H681,TRUE,_xll.ohTrigger(RecalcTrigger,Trigger1Y)),NA())</f>
        <v>2.7875405802038979E-2</v>
      </c>
      <c r="Q681" s="52">
        <f>IFERROR(_xll.qlIndexFixing(ONIndex1Y,I681,TRUE,_xll.ohTrigger(RecalcTrigger,Trigger1Y)),NA())</f>
        <v>2.6769706433000806E-2</v>
      </c>
    </row>
    <row r="682" spans="2:17" x14ac:dyDescent="0.2">
      <c r="B682" s="46" t="s">
        <v>51</v>
      </c>
      <c r="D682" s="49">
        <f>_xll.qlCalendarAdvance(LocalCalendar,$D681,B682,"f",FALSE)</f>
        <v>44243</v>
      </c>
      <c r="E682" s="49">
        <f>_xll.qlInterestRateIndexValueDate(IndexON,D682)</f>
        <v>44243</v>
      </c>
      <c r="F682" s="52">
        <f>IFERROR(_xll.qlIndexFixing(IndexON,D682,TRUE,_xll.ohTrigger(RecalcTrigger,TriggerON)),NA())</f>
        <v>2.1213860478264124E-2</v>
      </c>
      <c r="H682" s="49">
        <f>_xll.qlCalendarAdvance(IborCalendar,$H681,B682,"f",FALSE)</f>
        <v>44243</v>
      </c>
      <c r="I682" s="49">
        <f>_xll.qlInterestRateIndexValueDate(Index1M,$H682)</f>
        <v>44245</v>
      </c>
      <c r="J682" s="52">
        <f>IFERROR(_xll.qlIndexFixing(Index1M,$H682,TRUE,_xll.ohTrigger(RecalcTrigger,Trigger1M)),NA())</f>
        <v>2.2700659777789803E-2</v>
      </c>
      <c r="K682" s="52">
        <f>IFERROR(_xll.qlIndexFixing(ONIndex1M,I682,TRUE,_xll.ohTrigger(RecalcTrigger,Trigger1M)),NA())</f>
        <v>2.2609435958802493E-2</v>
      </c>
      <c r="L682" s="52">
        <f>IFERROR(_xll.qlIndexFixing(Index3M,H682,TRUE,_xll.ohTrigger(RecalcTrigger,Trigger3M)),NA())</f>
        <v>2.4328019358113465E-2</v>
      </c>
      <c r="M682" s="52">
        <f>IFERROR(_xll.qlIndexFixing(ONIndex3M,I682,TRUE,_xll.ohTrigger(RecalcTrigger,Trigger3M)),NA())</f>
        <v>2.4043389523651371E-2</v>
      </c>
      <c r="N682" s="52">
        <f>IFERROR(_xll.qlIndexFixing(Index6M,$H682,TRUE,_xll.ohTrigger(RecalcTrigger,Trigger6M)),NA())</f>
        <v>2.5870265029111675E-2</v>
      </c>
      <c r="O682" s="52">
        <f>IFERROR(_xll.qlIndexFixing(ONIndex6M,I682,TRUE,_xll.ohTrigger(RecalcTrigger,Trigger6M)),NA())</f>
        <v>2.5272720372928603E-2</v>
      </c>
      <c r="P682" s="52">
        <f>IFERROR(_xll.qlIndexFixing(Index1Y,$H682,TRUE,_xll.ohTrigger(RecalcTrigger,Trigger1Y)),NA())</f>
        <v>2.7898138787747211E-2</v>
      </c>
      <c r="Q682" s="52">
        <f>IFERROR(_xll.qlIndexFixing(ONIndex1Y,I682,TRUE,_xll.ohTrigger(RecalcTrigger,Trigger1Y)),NA())</f>
        <v>2.6808599156522561E-2</v>
      </c>
    </row>
    <row r="683" spans="2:17" x14ac:dyDescent="0.2">
      <c r="B683" s="46" t="s">
        <v>51</v>
      </c>
      <c r="D683" s="49">
        <f>_xll.qlCalendarAdvance(LocalCalendar,$D682,B683,"f",FALSE)</f>
        <v>44250</v>
      </c>
      <c r="E683" s="49">
        <f>_xll.qlInterestRateIndexValueDate(IndexON,D683)</f>
        <v>44250</v>
      </c>
      <c r="F683" s="52">
        <f>IFERROR(_xll.qlIndexFixing(IndexON,D683,TRUE,_xll.ohTrigger(RecalcTrigger,TriggerON)),NA())</f>
        <v>2.123828117484905E-2</v>
      </c>
      <c r="H683" s="49">
        <f>_xll.qlCalendarAdvance(IborCalendar,$H682,B683,"f",FALSE)</f>
        <v>44250</v>
      </c>
      <c r="I683" s="49">
        <f>_xll.qlInterestRateIndexValueDate(Index1M,$H683)</f>
        <v>44252</v>
      </c>
      <c r="J683" s="52">
        <f>IFERROR(_xll.qlIndexFixing(Index1M,$H683,TRUE,_xll.ohTrigger(RecalcTrigger,Trigger1M)),NA())</f>
        <v>2.2737708764633942E-2</v>
      </c>
      <c r="K683" s="52">
        <f>IFERROR(_xll.qlIndexFixing(ONIndex1M,I683,TRUE,_xll.ohTrigger(RecalcTrigger,Trigger1M)),NA())</f>
        <v>2.2646950549356504E-2</v>
      </c>
      <c r="L683" s="52">
        <f>IFERROR(_xll.qlIndexFixing(Index3M,H683,TRUE,_xll.ohTrigger(RecalcTrigger,Trigger3M)),NA())</f>
        <v>2.4361347795251658E-2</v>
      </c>
      <c r="M683" s="52">
        <f>IFERROR(_xll.qlIndexFixing(ONIndex3M,I683,TRUE,_xll.ohTrigger(RecalcTrigger,Trigger3M)),NA())</f>
        <v>2.4078203013422339E-2</v>
      </c>
      <c r="N683" s="52">
        <f>IFERROR(_xll.qlIndexFixing(Index6M,$H683,TRUE,_xll.ohTrigger(RecalcTrigger,Trigger6M)),NA())</f>
        <v>2.5902280056818574E-2</v>
      </c>
      <c r="O683" s="52">
        <f>IFERROR(_xll.qlIndexFixing(ONIndex6M,I683,TRUE,_xll.ohTrigger(RecalcTrigger,Trigger6M)),NA())</f>
        <v>2.530963883449644E-2</v>
      </c>
      <c r="P683" s="52">
        <f>IFERROR(_xll.qlIndexFixing(Index1Y,$H683,TRUE,_xll.ohTrigger(RecalcTrigger,Trigger1Y)),NA())</f>
        <v>2.7920340112413893E-2</v>
      </c>
      <c r="Q683" s="52">
        <f>IFERROR(_xll.qlIndexFixing(ONIndex1Y,I683,TRUE,_xll.ohTrigger(RecalcTrigger,Trigger1Y)),NA())</f>
        <v>2.6846824920436774E-2</v>
      </c>
    </row>
    <row r="684" spans="2:17" x14ac:dyDescent="0.2">
      <c r="B684" s="46" t="s">
        <v>51</v>
      </c>
      <c r="D684" s="49">
        <f>_xll.qlCalendarAdvance(LocalCalendar,$D683,B684,"f",FALSE)</f>
        <v>44257</v>
      </c>
      <c r="E684" s="49">
        <f>_xll.qlInterestRateIndexValueDate(IndexON,D684)</f>
        <v>44257</v>
      </c>
      <c r="F684" s="52">
        <f>IFERROR(_xll.qlIndexFixing(IndexON,D684,TRUE,_xll.ohTrigger(RecalcTrigger,TriggerON)),NA())</f>
        <v>2.126284547544266E-2</v>
      </c>
      <c r="H684" s="49">
        <f>_xll.qlCalendarAdvance(IborCalendar,$H683,B684,"f",FALSE)</f>
        <v>44257</v>
      </c>
      <c r="I684" s="49">
        <f>_xll.qlInterestRateIndexValueDate(Index1M,$H684)</f>
        <v>44259</v>
      </c>
      <c r="J684" s="52">
        <f>IFERROR(_xll.qlIndexFixing(Index1M,$H684,TRUE,_xll.ohTrigger(RecalcTrigger,Trigger1M)),NA())</f>
        <v>2.2791083601487537E-2</v>
      </c>
      <c r="K684" s="52">
        <f>IFERROR(_xll.qlIndexFixing(ONIndex1M,I684,TRUE,_xll.ohTrigger(RecalcTrigger,Trigger1M)),NA())</f>
        <v>2.2684191038848667E-2</v>
      </c>
      <c r="L684" s="52">
        <f>IFERROR(_xll.qlIndexFixing(Index3M,H684,TRUE,_xll.ohTrigger(RecalcTrigger,Trigger3M)),NA())</f>
        <v>2.4403808287816381E-2</v>
      </c>
      <c r="M684" s="52">
        <f>IFERROR(_xll.qlIndexFixing(ONIndex3M,I684,TRUE,_xll.ohTrigger(RecalcTrigger,Trigger3M)),NA())</f>
        <v>2.4112748879350221E-2</v>
      </c>
      <c r="N684" s="52">
        <f>IFERROR(_xll.qlIndexFixing(Index6M,$H684,TRUE,_xll.ohTrigger(RecalcTrigger,Trigger6M)),NA())</f>
        <v>2.595209149698435E-2</v>
      </c>
      <c r="O684" s="52">
        <f>IFERROR(_xll.qlIndexFixing(ONIndex6M,I684,TRUE,_xll.ohTrigger(RecalcTrigger,Trigger6M)),NA())</f>
        <v>2.5346144102424972E-2</v>
      </c>
      <c r="P684" s="52">
        <f>IFERROR(_xll.qlIndexFixing(Index1Y,$H684,TRUE,_xll.ohTrigger(RecalcTrigger,Trigger1Y)),NA())</f>
        <v>2.7942027967933044E-2</v>
      </c>
      <c r="Q684" s="52">
        <f>IFERROR(_xll.qlIndexFixing(ONIndex1Y,I684,TRUE,_xll.ohTrigger(RecalcTrigger,Trigger1Y)),NA())</f>
        <v>2.6884383724263827E-2</v>
      </c>
    </row>
    <row r="685" spans="2:17" x14ac:dyDescent="0.2">
      <c r="B685" s="46" t="s">
        <v>51</v>
      </c>
      <c r="D685" s="49">
        <f>_xll.qlCalendarAdvance(LocalCalendar,$D684,B685,"f",FALSE)</f>
        <v>44264</v>
      </c>
      <c r="E685" s="49">
        <f>_xll.qlInterestRateIndexValueDate(IndexON,D685)</f>
        <v>44264</v>
      </c>
      <c r="F685" s="52">
        <f>IFERROR(_xll.qlIndexFixing(IndexON,D685,TRUE,_xll.ohTrigger(RecalcTrigger,TriggerON)),NA())</f>
        <v>2.1287553379965019E-2</v>
      </c>
      <c r="H685" s="49">
        <f>_xll.qlCalendarAdvance(IborCalendar,$H684,B685,"f",FALSE)</f>
        <v>44264</v>
      </c>
      <c r="I685" s="49">
        <f>_xll.qlInterestRateIndexValueDate(Index1M,$H685)</f>
        <v>44266</v>
      </c>
      <c r="J685" s="52">
        <f>IFERROR(_xll.qlIndexFixing(Index1M,$H685,TRUE,_xll.ohTrigger(RecalcTrigger,Trigger1M)),NA())</f>
        <v>2.2824197407417257E-2</v>
      </c>
      <c r="K685" s="52">
        <f>IFERROR(_xll.qlIndexFixing(ONIndex1M,I685,TRUE,_xll.ohTrigger(RecalcTrigger,Trigger1M)),NA())</f>
        <v>2.2721157427278982E-2</v>
      </c>
      <c r="L685" s="52">
        <f>IFERROR(_xll.qlIndexFixing(Index3M,H685,TRUE,_xll.ohTrigger(RecalcTrigger,Trigger3M)),NA())</f>
        <v>2.443654782394809E-2</v>
      </c>
      <c r="M685" s="52">
        <f>IFERROR(_xll.qlIndexFixing(ONIndex3M,I685,TRUE,_xll.ohTrigger(RecalcTrigger,Trigger3M)),NA())</f>
        <v>2.4147027121514952E-2</v>
      </c>
      <c r="N685" s="52">
        <f>IFERROR(_xll.qlIndexFixing(Index6M,$H685,TRUE,_xll.ohTrigger(RecalcTrigger,Trigger6M)),NA())</f>
        <v>2.5980102711581961E-2</v>
      </c>
      <c r="O685" s="52">
        <f>IFERROR(_xll.qlIndexFixing(ONIndex6M,I685,TRUE,_xll.ohTrigger(RecalcTrigger,Trigger6M)),NA())</f>
        <v>2.5382236176634265E-2</v>
      </c>
      <c r="P685" s="52">
        <f>IFERROR(_xll.qlIndexFixing(Index1Y,$H685,TRUE,_xll.ohTrigger(RecalcTrigger,Trigger1Y)),NA())</f>
        <v>2.7963220548555816E-2</v>
      </c>
      <c r="Q685" s="52">
        <f>IFERROR(_xll.qlIndexFixing(ONIndex1Y,I685,TRUE,_xll.ohTrigger(RecalcTrigger,Trigger1Y)),NA())</f>
        <v>2.6921275567923786E-2</v>
      </c>
    </row>
    <row r="686" spans="2:17" x14ac:dyDescent="0.2">
      <c r="B686" s="46" t="s">
        <v>51</v>
      </c>
      <c r="D686" s="49">
        <f>_xll.qlCalendarAdvance(LocalCalendar,$D685,B686,"f",FALSE)</f>
        <v>44271</v>
      </c>
      <c r="E686" s="49">
        <f>_xll.qlInterestRateIndexValueDate(IndexON,D686)</f>
        <v>44271</v>
      </c>
      <c r="F686" s="52">
        <f>IFERROR(_xll.qlIndexFixing(IndexON,D686,TRUE,_xll.ohTrigger(RecalcTrigger,TriggerON)),NA())</f>
        <v>2.1312404888416125E-2</v>
      </c>
      <c r="H686" s="49">
        <f>_xll.qlCalendarAdvance(IborCalendar,$H685,B686,"f",FALSE)</f>
        <v>44271</v>
      </c>
      <c r="I686" s="49">
        <f>_xll.qlInterestRateIndexValueDate(Index1M,$H686)</f>
        <v>44273</v>
      </c>
      <c r="J686" s="52">
        <f>IFERROR(_xll.qlIndexFixing(Index1M,$H686,TRUE,_xll.ohTrigger(RecalcTrigger,Trigger1M)),NA())</f>
        <v>2.2860353732548633E-2</v>
      </c>
      <c r="K686" s="52">
        <f>IFERROR(_xll.qlIndexFixing(ONIndex1M,I686,TRUE,_xll.ohTrigger(RecalcTrigger,Trigger1M)),NA())</f>
        <v>2.2757849714407641E-2</v>
      </c>
      <c r="L686" s="52">
        <f>IFERROR(_xll.qlIndexFixing(Index3M,H686,TRUE,_xll.ohTrigger(RecalcTrigger,Trigger3M)),NA())</f>
        <v>2.4469018349735364E-2</v>
      </c>
      <c r="M686" s="52">
        <f>IFERROR(_xll.qlIndexFixing(ONIndex3M,I686,TRUE,_xll.ohTrigger(RecalcTrigger,Trigger3M)),NA())</f>
        <v>2.4181037739916533E-2</v>
      </c>
      <c r="N686" s="52">
        <f>IFERROR(_xll.qlIndexFixing(Index6M,$H686,TRUE,_xll.ohTrigger(RecalcTrigger,Trigger6M)),NA())</f>
        <v>2.6010725189286078E-2</v>
      </c>
      <c r="O686" s="52">
        <f>IFERROR(_xll.qlIndexFixing(ONIndex6M,I686,TRUE,_xll.ohTrigger(RecalcTrigger,Trigger6M)),NA())</f>
        <v>2.5417915057044382E-2</v>
      </c>
      <c r="P686" s="52">
        <f>IFERROR(_xll.qlIndexFixing(Index1Y,$H686,TRUE,_xll.ohTrigger(RecalcTrigger,Trigger1Y)),NA())</f>
        <v>2.7983936050800465E-2</v>
      </c>
      <c r="Q686" s="52">
        <f>IFERROR(_xll.qlIndexFixing(ONIndex1Y,I686,TRUE,_xll.ohTrigger(RecalcTrigger,Trigger1Y)),NA())</f>
        <v>2.6957500451176841E-2</v>
      </c>
    </row>
    <row r="687" spans="2:17" x14ac:dyDescent="0.2">
      <c r="B687" s="46" t="s">
        <v>51</v>
      </c>
      <c r="D687" s="49">
        <f>_xll.qlCalendarAdvance(LocalCalendar,$D686,B687,"f",FALSE)</f>
        <v>44278</v>
      </c>
      <c r="E687" s="49">
        <f>_xll.qlInterestRateIndexValueDate(IndexON,D687)</f>
        <v>44278</v>
      </c>
      <c r="F687" s="52">
        <f>IFERROR(_xll.qlIndexFixing(IndexON,D687,TRUE,_xll.ohTrigger(RecalcTrigger,TriggerON)),NA())</f>
        <v>2.1337400000875917E-2</v>
      </c>
      <c r="H687" s="49">
        <f>_xll.qlCalendarAdvance(IborCalendar,$H686,B687,"f",FALSE)</f>
        <v>44278</v>
      </c>
      <c r="I687" s="49">
        <f>_xll.qlInterestRateIndexValueDate(Index1M,$H687)</f>
        <v>44280</v>
      </c>
      <c r="J687" s="52">
        <f>IFERROR(_xll.qlIndexFixing(Index1M,$H687,TRUE,_xll.ohTrigger(RecalcTrigger,Trigger1M)),NA())</f>
        <v>2.2896235528135911E-2</v>
      </c>
      <c r="K687" s="52">
        <f>IFERROR(_xll.qlIndexFixing(ONIndex1M,I687,TRUE,_xll.ohTrigger(RecalcTrigger,Trigger1M)),NA())</f>
        <v>2.2794267900234644E-2</v>
      </c>
      <c r="L687" s="52">
        <f>IFERROR(_xll.qlIndexFixing(Index3M,H687,TRUE,_xll.ohTrigger(RecalcTrigger,Trigger3M)),NA())</f>
        <v>2.4501219858517442E-2</v>
      </c>
      <c r="M687" s="52">
        <f>IFERROR(_xll.qlIndexFixing(ONIndex3M,I687,TRUE,_xll.ohTrigger(RecalcTrigger,Trigger3M)),NA())</f>
        <v>2.4214780734315156E-2</v>
      </c>
      <c r="N687" s="52">
        <f>IFERROR(_xll.qlIndexFixing(Index6M,$H687,TRUE,_xll.ohTrigger(RecalcTrigger,Trigger6M)),NA())</f>
        <v>2.6040929417751938E-2</v>
      </c>
      <c r="O687" s="52">
        <f>IFERROR(_xll.qlIndexFixing(ONIndex6M,I687,TRUE,_xll.ohTrigger(RecalcTrigger,Trigger6M)),NA())</f>
        <v>2.5453180743415516E-2</v>
      </c>
      <c r="P687" s="52">
        <f>IFERROR(_xll.qlIndexFixing(Index1Y,$H687,TRUE,_xll.ohTrigger(RecalcTrigger,Trigger1Y)),NA())</f>
        <v>2.800419267336544E-2</v>
      </c>
      <c r="Q687" s="52">
        <f>IFERROR(_xll.qlIndexFixing(ONIndex1Y,I687,TRUE,_xll.ohTrigger(RecalcTrigger,Trigger1Y)),NA())</f>
        <v>2.6993058373783185E-2</v>
      </c>
    </row>
    <row r="688" spans="2:17" x14ac:dyDescent="0.2">
      <c r="B688" s="46" t="s">
        <v>51</v>
      </c>
      <c r="D688" s="49">
        <f>_xll.qlCalendarAdvance(LocalCalendar,$D687,B688,"f",FALSE)</f>
        <v>44285</v>
      </c>
      <c r="E688" s="49">
        <f>_xll.qlInterestRateIndexValueDate(IndexON,D688)</f>
        <v>44285</v>
      </c>
      <c r="F688" s="52">
        <f>IFERROR(_xll.qlIndexFixing(IndexON,D688,TRUE,_xll.ohTrigger(RecalcTrigger,TriggerON)),NA())</f>
        <v>2.1362538717264457E-2</v>
      </c>
      <c r="H688" s="49">
        <f>_xll.qlCalendarAdvance(IborCalendar,$H687,B688,"f",FALSE)</f>
        <v>44285</v>
      </c>
      <c r="I688" s="49">
        <f>_xll.qlInterestRateIndexValueDate(Index1M,$H688)</f>
        <v>44287</v>
      </c>
      <c r="J688" s="52">
        <f>IFERROR(_xll.qlIndexFixing(Index1M,$H688,TRUE,_xll.ohTrigger(RecalcTrigger,Trigger1M)),NA())</f>
        <v>2.2935090536245057E-2</v>
      </c>
      <c r="K688" s="52">
        <f>IFERROR(_xll.qlIndexFixing(ONIndex1M,I688,TRUE,_xll.ohTrigger(RecalcTrigger,Trigger1M)),NA())</f>
        <v>2.2843581426329251E-2</v>
      </c>
      <c r="L688" s="52">
        <f>IFERROR(_xll.qlIndexFixing(Index3M,H688,TRUE,_xll.ohTrigger(RecalcTrigger,Trigger3M)),NA())</f>
        <v>2.4530088251699569E-2</v>
      </c>
      <c r="M688" s="52">
        <f>IFERROR(_xll.qlIndexFixing(ONIndex3M,I688,TRUE,_xll.ohTrigger(RecalcTrigger,Trigger3M)),NA())</f>
        <v>2.4261035205991988E-2</v>
      </c>
      <c r="N688" s="52">
        <f>IFERROR(_xll.qlIndexFixing(Index6M,$H688,TRUE,_xll.ohTrigger(RecalcTrigger,Trigger6M)),NA())</f>
        <v>2.6061944157121694E-2</v>
      </c>
      <c r="O688" s="52">
        <f>IFERROR(_xll.qlIndexFixing(ONIndex6M,I688,TRUE,_xll.ohTrigger(RecalcTrigger,Trigger6M)),NA())</f>
        <v>2.5501518927990574E-2</v>
      </c>
      <c r="P688" s="52">
        <f>IFERROR(_xll.qlIndexFixing(Index1Y,$H688,TRUE,_xll.ohTrigger(RecalcTrigger,Trigger1Y)),NA())</f>
        <v>2.8024008617044811E-2</v>
      </c>
      <c r="Q688" s="52">
        <f>IFERROR(_xll.qlIndexFixing(ONIndex1Y,I688,TRUE,_xll.ohTrigger(RecalcTrigger,Trigger1Y)),NA())</f>
        <v>2.7041843714957992E-2</v>
      </c>
    </row>
    <row r="689" spans="2:17" x14ac:dyDescent="0.2">
      <c r="B689" s="46" t="s">
        <v>51</v>
      </c>
      <c r="D689" s="49">
        <f>_xll.qlCalendarAdvance(LocalCalendar,$D688,B689,"f",FALSE)</f>
        <v>44292</v>
      </c>
      <c r="E689" s="49">
        <f>_xll.qlInterestRateIndexValueDate(IndexON,D689)</f>
        <v>44292</v>
      </c>
      <c r="F689" s="52">
        <f>IFERROR(_xll.qlIndexFixing(IndexON,D689,TRUE,_xll.ohTrigger(RecalcTrigger,TriggerON)),NA())</f>
        <v>2.1387821037661681E-2</v>
      </c>
      <c r="H689" s="49">
        <f>_xll.qlCalendarAdvance(IborCalendar,$H688,B689,"f",FALSE)</f>
        <v>44292</v>
      </c>
      <c r="I689" s="49">
        <f>_xll.qlInterestRateIndexValueDate(Index1M,$H689)</f>
        <v>44294</v>
      </c>
      <c r="J689" s="52">
        <f>IFERROR(_xll.qlIndexFixing(Index1M,$H689,TRUE,_xll.ohTrigger(RecalcTrigger,Trigger1M)),NA())</f>
        <v>2.2967175520214045E-2</v>
      </c>
      <c r="K689" s="52">
        <f>IFERROR(_xll.qlIndexFixing(ONIndex1M,I689,TRUE,_xll.ohTrigger(RecalcTrigger,Trigger1M)),NA())</f>
        <v>2.2866281967743873E-2</v>
      </c>
      <c r="L689" s="52">
        <f>IFERROR(_xll.qlIndexFixing(Index3M,H689,TRUE,_xll.ohTrigger(RecalcTrigger,Trigger3M)),NA())</f>
        <v>2.4561768770230738E-2</v>
      </c>
      <c r="M689" s="52">
        <f>IFERROR(_xll.qlIndexFixing(ONIndex3M,I689,TRUE,_xll.ohTrigger(RecalcTrigger,Trigger3M)),NA())</f>
        <v>2.4281463850943652E-2</v>
      </c>
      <c r="N689" s="52">
        <f>IFERROR(_xll.qlIndexFixing(Index6M,$H689,TRUE,_xll.ohTrigger(RecalcTrigger,Trigger6M)),NA())</f>
        <v>2.6091395111450952E-2</v>
      </c>
      <c r="O689" s="52">
        <f>IFERROR(_xll.qlIndexFixing(ONIndex6M,I689,TRUE,_xll.ohTrigger(RecalcTrigger,Trigger6M)),NA())</f>
        <v>2.5522472533721086E-2</v>
      </c>
      <c r="P689" s="52">
        <f>IFERROR(_xll.qlIndexFixing(Index1Y,$H689,TRUE,_xll.ohTrigger(RecalcTrigger,Trigger1Y)),NA())</f>
        <v>2.8043402084647485E-2</v>
      </c>
      <c r="Q689" s="52">
        <f>IFERROR(_xll.qlIndexFixing(ONIndex1Y,I689,TRUE,_xll.ohTrigger(RecalcTrigger,Trigger1Y)),NA())</f>
        <v>2.7062173336496187E-2</v>
      </c>
    </row>
    <row r="690" spans="2:17" x14ac:dyDescent="0.2">
      <c r="B690" s="46" t="s">
        <v>51</v>
      </c>
      <c r="D690" s="49">
        <f>_xll.qlCalendarAdvance(LocalCalendar,$D689,B690,"f",FALSE)</f>
        <v>44299</v>
      </c>
      <c r="E690" s="49">
        <f>_xll.qlInterestRateIndexValueDate(IndexON,D690)</f>
        <v>44299</v>
      </c>
      <c r="F690" s="52">
        <f>IFERROR(_xll.qlIndexFixing(IndexON,D690,TRUE,_xll.ohTrigger(RecalcTrigger,TriggerON)),NA())</f>
        <v>2.1413246962227461E-2</v>
      </c>
      <c r="H690" s="49">
        <f>_xll.qlCalendarAdvance(IborCalendar,$H689,B690,"f",FALSE)</f>
        <v>44299</v>
      </c>
      <c r="I690" s="49">
        <f>_xll.qlInterestRateIndexValueDate(Index1M,$H690)</f>
        <v>44301</v>
      </c>
      <c r="J690" s="52">
        <f>IFERROR(_xll.qlIndexFixing(Index1M,$H690,TRUE,_xll.ohTrigger(RecalcTrigger,Trigger1M)),NA())</f>
        <v>2.3002233711521547E-2</v>
      </c>
      <c r="K690" s="52">
        <f>IFERROR(_xll.qlIndexFixing(ONIndex1M,I690,TRUE,_xll.ohTrigger(RecalcTrigger,Trigger1M)),NA())</f>
        <v>2.2901877849266228E-2</v>
      </c>
      <c r="L690" s="52">
        <f>IFERROR(_xll.qlIndexFixing(Index3M,H690,TRUE,_xll.ohTrigger(RecalcTrigger,Trigger3M)),NA())</f>
        <v>2.459318026811878E-2</v>
      </c>
      <c r="M690" s="52">
        <f>IFERROR(_xll.qlIndexFixing(ONIndex3M,I690,TRUE,_xll.ohTrigger(RecalcTrigger,Trigger3M)),NA())</f>
        <v>2.431440397309359E-2</v>
      </c>
      <c r="N690" s="52">
        <f>IFERROR(_xll.qlIndexFixing(Index6M,$H690,TRUE,_xll.ohTrigger(RecalcTrigger,Trigger6M)),NA())</f>
        <v>2.6120427846569254E-2</v>
      </c>
      <c r="O690" s="52">
        <f>IFERROR(_xll.qlIndexFixing(ONIndex6M,I690,TRUE,_xll.ohTrigger(RecalcTrigger,Trigger6M)),NA())</f>
        <v>2.5556498637415714E-2</v>
      </c>
      <c r="P690" s="52">
        <f>IFERROR(_xll.qlIndexFixing(Index1Y,$H690,TRUE,_xll.ohTrigger(RecalcTrigger,Trigger1Y)),NA())</f>
        <v>2.8070946696318291E-2</v>
      </c>
      <c r="Q690" s="52">
        <f>IFERROR(_xll.qlIndexFixing(ONIndex1Y,I690,TRUE,_xll.ohTrigger(RecalcTrigger,Trigger1Y)),NA())</f>
        <v>2.7095730376203164E-2</v>
      </c>
    </row>
    <row r="691" spans="2:17" x14ac:dyDescent="0.2">
      <c r="B691" s="46" t="s">
        <v>51</v>
      </c>
      <c r="D691" s="49">
        <f>_xll.qlCalendarAdvance(LocalCalendar,$D690,B691,"f",FALSE)</f>
        <v>44306</v>
      </c>
      <c r="E691" s="49">
        <f>_xll.qlInterestRateIndexValueDate(IndexON,D691)</f>
        <v>44306</v>
      </c>
      <c r="F691" s="52">
        <f>IFERROR(_xll.qlIndexFixing(IndexON,D691,TRUE,_xll.ohTrigger(RecalcTrigger,TriggerON)),NA())</f>
        <v>2.1438816490881862E-2</v>
      </c>
      <c r="H691" s="49">
        <f>_xll.qlCalendarAdvance(IborCalendar,$H690,B691,"f",FALSE)</f>
        <v>44306</v>
      </c>
      <c r="I691" s="49">
        <f>_xll.qlInterestRateIndexValueDate(Index1M,$H691)</f>
        <v>44308</v>
      </c>
      <c r="J691" s="52">
        <f>IFERROR(_xll.qlIndexFixing(Index1M,$H691,TRUE,_xll.ohTrigger(RecalcTrigger,Trigger1M)),NA())</f>
        <v>2.3037017362918244E-2</v>
      </c>
      <c r="K691" s="52">
        <f>IFERROR(_xll.qlIndexFixing(ONIndex1M,I691,TRUE,_xll.ohTrigger(RecalcTrigger,Trigger1M)),NA())</f>
        <v>2.2937199629167182E-2</v>
      </c>
      <c r="L691" s="52">
        <f>IFERROR(_xll.qlIndexFixing(Index3M,H691,TRUE,_xll.ohTrigger(RecalcTrigger,Trigger3M)),NA())</f>
        <v>2.4624322738990772E-2</v>
      </c>
      <c r="M691" s="52">
        <f>IFERROR(_xll.qlIndexFixing(ONIndex3M,I691,TRUE,_xll.ohTrigger(RecalcTrigger,Trigger3M)),NA())</f>
        <v>2.4347076471000761E-2</v>
      </c>
      <c r="N691" s="52">
        <f>IFERROR(_xll.qlIndexFixing(Index6M,$H691,TRUE,_xll.ohTrigger(RecalcTrigger,Trigger6M)),NA())</f>
        <v>2.6149042344190025E-2</v>
      </c>
      <c r="O691" s="52">
        <f>IFERROR(_xll.qlIndexFixing(ONIndex6M,I691,TRUE,_xll.ohTrigger(RecalcTrigger,Trigger6M)),NA())</f>
        <v>2.5590111546671679E-2</v>
      </c>
      <c r="P691" s="52">
        <f>IFERROR(_xll.qlIndexFixing(Index1Y,$H691,TRUE,_xll.ohTrigger(RecalcTrigger,Trigger1Y)),NA())</f>
        <v>2.8080994412471704E-2</v>
      </c>
      <c r="Q691" s="52">
        <f>IFERROR(_xll.qlIndexFixing(ONIndex1Y,I691,TRUE,_xll.ohTrigger(RecalcTrigger,Trigger1Y)),NA())</f>
        <v>2.7128620454544006E-2</v>
      </c>
    </row>
    <row r="692" spans="2:17" x14ac:dyDescent="0.2">
      <c r="B692" s="46" t="s">
        <v>51</v>
      </c>
      <c r="D692" s="49">
        <f>_xll.qlCalendarAdvance(LocalCalendar,$D691,B692,"f",FALSE)</f>
        <v>44313</v>
      </c>
      <c r="E692" s="49">
        <f>_xll.qlInterestRateIndexValueDate(IndexON,D692)</f>
        <v>44313</v>
      </c>
      <c r="F692" s="52">
        <f>IFERROR(_xll.qlIndexFixing(IndexON,D692,TRUE,_xll.ohTrigger(RecalcTrigger,TriggerON)),NA())</f>
        <v>2.146452962370482E-2</v>
      </c>
      <c r="H692" s="49">
        <f>_xll.qlCalendarAdvance(IborCalendar,$H691,B692,"f",FALSE)</f>
        <v>44313</v>
      </c>
      <c r="I692" s="49">
        <f>_xll.qlInterestRateIndexValueDate(Index1M,$H692)</f>
        <v>44315</v>
      </c>
      <c r="J692" s="52">
        <f>IFERROR(_xll.qlIndexFixing(Index1M,$H692,TRUE,_xll.ohTrigger(RecalcTrigger,Trigger1M)),NA())</f>
        <v>2.3061982680339099E-2</v>
      </c>
      <c r="K692" s="52">
        <f>IFERROR(_xll.qlIndexFixing(ONIndex1M,I692,TRUE,_xll.ohTrigger(RecalcTrigger,Trigger1M)),NA())</f>
        <v>2.2972247307286864E-2</v>
      </c>
      <c r="L692" s="52">
        <f>IFERROR(_xll.qlIndexFixing(Index3M,H692,TRUE,_xll.ohTrigger(RecalcTrigger,Trigger3M)),NA())</f>
        <v>2.465519617653001E-2</v>
      </c>
      <c r="M692" s="52">
        <f>IFERROR(_xll.qlIndexFixing(ONIndex3M,I692,TRUE,_xll.ohTrigger(RecalcTrigger,Trigger3M)),NA())</f>
        <v>2.437948134458523E-2</v>
      </c>
      <c r="N692" s="52">
        <f>IFERROR(_xll.qlIndexFixing(Index6M,$H692,TRUE,_xll.ohTrigger(RecalcTrigger,Trigger6M)),NA())</f>
        <v>2.6177238586288776E-2</v>
      </c>
      <c r="O692" s="52">
        <f>IFERROR(_xll.qlIndexFixing(ONIndex6M,I692,TRUE,_xll.ohTrigger(RecalcTrigger,Trigger6M)),NA())</f>
        <v>2.5623311261329107E-2</v>
      </c>
      <c r="P692" s="52">
        <f>IFERROR(_xll.qlIndexFixing(Index1Y,$H692,TRUE,_xll.ohTrigger(RecalcTrigger,Trigger1Y)),NA())</f>
        <v>2.8099229687704754E-2</v>
      </c>
      <c r="Q692" s="52">
        <f>IFERROR(_xll.qlIndexFixing(ONIndex1Y,I692,TRUE,_xll.ohTrigger(RecalcTrigger,Trigger1Y)),NA())</f>
        <v>2.7160843571358839E-2</v>
      </c>
    </row>
    <row r="693" spans="2:17" x14ac:dyDescent="0.2">
      <c r="B693" s="46" t="s">
        <v>51</v>
      </c>
      <c r="D693" s="49">
        <f>_xll.qlCalendarAdvance(LocalCalendar,$D692,B693,"f",FALSE)</f>
        <v>44320</v>
      </c>
      <c r="E693" s="49">
        <f>_xll.qlInterestRateIndexValueDate(IndexON,D693)</f>
        <v>44320</v>
      </c>
      <c r="F693" s="52">
        <f>IFERROR(_xll.qlIndexFixing(IndexON,D693,TRUE,_xll.ohTrigger(RecalcTrigger,TriggerON)),NA())</f>
        <v>2.1490386360616398E-2</v>
      </c>
      <c r="H693" s="49">
        <f>_xll.qlCalendarAdvance(IborCalendar,$H692,B693,"f",FALSE)</f>
        <v>44320</v>
      </c>
      <c r="I693" s="49">
        <f>_xll.qlInterestRateIndexValueDate(Index1M,$H693)</f>
        <v>44322</v>
      </c>
      <c r="J693" s="52">
        <f>IFERROR(_xll.qlIndexFixing(Index1M,$H693,TRUE,_xll.ohTrigger(RecalcTrigger,Trigger1M)),NA())</f>
        <v>2.3105761035829842E-2</v>
      </c>
      <c r="K693" s="52">
        <f>IFERROR(_xll.qlIndexFixing(ONIndex1M,I693,TRUE,_xll.ohTrigger(RecalcTrigger,Trigger1M)),NA())</f>
        <v>2.3007020883705209E-2</v>
      </c>
      <c r="L693" s="52">
        <f>IFERROR(_xll.qlIndexFixing(Index3M,H693,TRUE,_xll.ohTrigger(RecalcTrigger,Trigger3M)),NA())</f>
        <v>2.4688779188117946E-2</v>
      </c>
      <c r="M693" s="52">
        <f>IFERROR(_xll.qlIndexFixing(ONIndex3M,I693,TRUE,_xll.ohTrigger(RecalcTrigger,Trigger3M)),NA())</f>
        <v>2.4411618593846995E-2</v>
      </c>
      <c r="N693" s="52">
        <f>IFERROR(_xll.qlIndexFixing(Index6M,$H693,TRUE,_xll.ohTrigger(RecalcTrigger,Trigger6M)),NA())</f>
        <v>2.6213370490459905E-2</v>
      </c>
      <c r="O693" s="52">
        <f>IFERROR(_xll.qlIndexFixing(ONIndex6M,I693,TRUE,_xll.ohTrigger(RecalcTrigger,Trigger6M)),NA())</f>
        <v>2.5656097781308063E-2</v>
      </c>
      <c r="P693" s="52">
        <f>IFERROR(_xll.qlIndexFixing(Index1Y,$H693,TRUE,_xll.ohTrigger(RecalcTrigger,Trigger1Y)),NA())</f>
        <v>2.8117115316745472E-2</v>
      </c>
      <c r="Q693" s="52">
        <f>IFERROR(_xll.qlIndexFixing(ONIndex1Y,I693,TRUE,_xll.ohTrigger(RecalcTrigger,Trigger1Y)),NA())</f>
        <v>2.719239972632792E-2</v>
      </c>
    </row>
    <row r="694" spans="2:17" x14ac:dyDescent="0.2">
      <c r="B694" s="46" t="s">
        <v>51</v>
      </c>
      <c r="D694" s="49">
        <f>_xll.qlCalendarAdvance(LocalCalendar,$D693,B694,"f",FALSE)</f>
        <v>44327</v>
      </c>
      <c r="E694" s="49">
        <f>_xll.qlInterestRateIndexValueDate(IndexON,D694)</f>
        <v>44327</v>
      </c>
      <c r="F694" s="52">
        <f>IFERROR(_xll.qlIndexFixing(IndexON,D694,TRUE,_xll.ohTrigger(RecalcTrigger,TriggerON)),NA())</f>
        <v>2.1516386701776469E-2</v>
      </c>
      <c r="H694" s="49">
        <f>_xll.qlCalendarAdvance(IborCalendar,$H693,B694,"f",FALSE)</f>
        <v>44327</v>
      </c>
      <c r="I694" s="49">
        <f>_xll.qlInterestRateIndexValueDate(Index1M,$H694)</f>
        <v>44329</v>
      </c>
      <c r="J694" s="52">
        <f>IFERROR(_xll.qlIndexFixing(Index1M,$H694,TRUE,_xll.ohTrigger(RecalcTrigger,Trigger1M)),NA())</f>
        <v>2.313972105232126E-2</v>
      </c>
      <c r="K694" s="52">
        <f>IFERROR(_xll.qlIndexFixing(ONIndex1M,I694,TRUE,_xll.ohTrigger(RecalcTrigger,Trigger1M)),NA())</f>
        <v>2.3041520358262346E-2</v>
      </c>
      <c r="L694" s="52">
        <f>IFERROR(_xll.qlIndexFixing(Index3M,H694,TRUE,_xll.ohTrigger(RecalcTrigger,Trigger3M)),NA())</f>
        <v>2.4719097396028251E-2</v>
      </c>
      <c r="M694" s="52">
        <f>IFERROR(_xll.qlIndexFixing(ONIndex3M,I694,TRUE,_xll.ohTrigger(RecalcTrigger,Trigger3M)),NA())</f>
        <v>2.444348821854625E-2</v>
      </c>
      <c r="N694" s="52">
        <f>IFERROR(_xll.qlIndexFixing(Index6M,$H694,TRUE,_xll.ohTrigger(RecalcTrigger,Trigger6M)),NA())</f>
        <v>2.6240646447836073E-2</v>
      </c>
      <c r="O694" s="52">
        <f>IFERROR(_xll.qlIndexFixing(ONIndex6M,I694,TRUE,_xll.ohTrigger(RecalcTrigger,Trigger6M)),NA())</f>
        <v>2.5688471106448674E-2</v>
      </c>
      <c r="P694" s="52">
        <f>IFERROR(_xll.qlIndexFixing(Index1Y,$H694,TRUE,_xll.ohTrigger(RecalcTrigger,Trigger1Y)),NA())</f>
        <v>2.8134669511381008E-2</v>
      </c>
      <c r="Q694" s="52">
        <f>IFERROR(_xll.qlIndexFixing(ONIndex1Y,I694,TRUE,_xll.ohTrigger(RecalcTrigger,Trigger1Y)),NA())</f>
        <v>2.7223288919531186E-2</v>
      </c>
    </row>
    <row r="695" spans="2:17" x14ac:dyDescent="0.2">
      <c r="B695" s="46" t="s">
        <v>51</v>
      </c>
      <c r="D695" s="49">
        <f>_xll.qlCalendarAdvance(LocalCalendar,$D694,B695,"f",FALSE)</f>
        <v>44334</v>
      </c>
      <c r="E695" s="49">
        <f>_xll.qlInterestRateIndexValueDate(IndexON,D695)</f>
        <v>44334</v>
      </c>
      <c r="F695" s="52">
        <f>IFERROR(_xll.qlIndexFixing(IndexON,D695,TRUE,_xll.ohTrigger(RecalcTrigger,TriggerON)),NA())</f>
        <v>2.1542530647105096E-2</v>
      </c>
      <c r="H695" s="49">
        <f>_xll.qlCalendarAdvance(IborCalendar,$H694,B695,"f",FALSE)</f>
        <v>44334</v>
      </c>
      <c r="I695" s="49">
        <f>_xll.qlInterestRateIndexValueDate(Index1M,$H695)</f>
        <v>44336</v>
      </c>
      <c r="J695" s="52">
        <f>IFERROR(_xll.qlIndexFixing(Index1M,$H695,TRUE,_xll.ohTrigger(RecalcTrigger,Trigger1M)),NA())</f>
        <v>2.3173406518854911E-2</v>
      </c>
      <c r="K695" s="52">
        <f>IFERROR(_xll.qlIndexFixing(ONIndex1M,I695,TRUE,_xll.ohTrigger(RecalcTrigger,Trigger1M)),NA())</f>
        <v>2.3075745730798403E-2</v>
      </c>
      <c r="L695" s="52">
        <f>IFERROR(_xll.qlIndexFixing(Index3M,H695,TRUE,_xll.ohTrigger(RecalcTrigger,Trigger3M)),NA())</f>
        <v>2.474914653564135E-2</v>
      </c>
      <c r="M695" s="52">
        <f>IFERROR(_xll.qlIndexFixing(ONIndex3M,I695,TRUE,_xll.ohTrigger(RecalcTrigger,Trigger3M)),NA())</f>
        <v>2.4475090218762929E-2</v>
      </c>
      <c r="N695" s="52">
        <f>IFERROR(_xll.qlIndexFixing(Index6M,$H695,TRUE,_xll.ohTrigger(RecalcTrigger,Trigger6M)),NA())</f>
        <v>2.6267504008779044E-2</v>
      </c>
      <c r="O695" s="52">
        <f>IFERROR(_xll.qlIndexFixing(ONIndex6M,I695,TRUE,_xll.ohTrigger(RecalcTrigger,Trigger6M)),NA())</f>
        <v>2.572043123675094E-2</v>
      </c>
      <c r="P695" s="52">
        <f>IFERROR(_xll.qlIndexFixing(Index1Y,$H695,TRUE,_xll.ohTrigger(RecalcTrigger,Trigger1Y)),NA())</f>
        <v>2.8151910484996358E-2</v>
      </c>
      <c r="Q695" s="52">
        <f>IFERROR(_xll.qlIndexFixing(ONIndex1Y,I695,TRUE,_xll.ohTrigger(RecalcTrigger,Trigger1Y)),NA())</f>
        <v>2.7253511150568954E-2</v>
      </c>
    </row>
    <row r="696" spans="2:17" x14ac:dyDescent="0.2">
      <c r="B696" s="46" t="s">
        <v>51</v>
      </c>
      <c r="D696" s="49">
        <f>_xll.qlCalendarAdvance(LocalCalendar,$D695,B696,"f",FALSE)</f>
        <v>44341</v>
      </c>
      <c r="E696" s="49">
        <f>_xll.qlInterestRateIndexValueDate(IndexON,D696)</f>
        <v>44341</v>
      </c>
      <c r="F696" s="52">
        <f>IFERROR(_xll.qlIndexFixing(IndexON,D696,TRUE,_xll.ohTrigger(RecalcTrigger,TriggerON)),NA())</f>
        <v>2.1568818196682216E-2</v>
      </c>
      <c r="H696" s="49">
        <f>_xll.qlCalendarAdvance(IborCalendar,$H695,B696,"f",FALSE)</f>
        <v>44341</v>
      </c>
      <c r="I696" s="49">
        <f>_xll.qlInterestRateIndexValueDate(Index1M,$H696)</f>
        <v>44343</v>
      </c>
      <c r="J696" s="52">
        <f>IFERROR(_xll.qlIndexFixing(Index1M,$H696,TRUE,_xll.ohTrigger(RecalcTrigger,Trigger1M)),NA())</f>
        <v>2.3206817432967763E-2</v>
      </c>
      <c r="K696" s="52">
        <f>IFERROR(_xll.qlIndexFixing(ONIndex1M,I696,TRUE,_xll.ohTrigger(RecalcTrigger,Trigger1M)),NA())</f>
        <v>2.3109697001393315E-2</v>
      </c>
      <c r="L696" s="52">
        <f>IFERROR(_xll.qlIndexFixing(Index3M,H696,TRUE,_xll.ohTrigger(RecalcTrigger,Trigger3M)),NA())</f>
        <v>2.4778926600794341E-2</v>
      </c>
      <c r="M696" s="52">
        <f>IFERROR(_xll.qlIndexFixing(ONIndex3M,I696,TRUE,_xll.ohTrigger(RecalcTrigger,Trigger3M)),NA())</f>
        <v>2.4506424594497034E-2</v>
      </c>
      <c r="N696" s="52">
        <f>IFERROR(_xll.qlIndexFixing(Index6M,$H696,TRUE,_xll.ohTrigger(RecalcTrigger,Trigger6M)),NA())</f>
        <v>2.6293943156094828E-2</v>
      </c>
      <c r="O696" s="52">
        <f>IFERROR(_xll.qlIndexFixing(ONIndex6M,I696,TRUE,_xll.ohTrigger(RecalcTrigger,Trigger6M)),NA())</f>
        <v>2.5751978171895118E-2</v>
      </c>
      <c r="P696" s="52">
        <f>IFERROR(_xll.qlIndexFixing(Index1Y,$H696,TRUE,_xll.ohTrigger(RecalcTrigger,Trigger1Y)),NA())</f>
        <v>2.8168856452518289E-2</v>
      </c>
      <c r="Q696" s="52">
        <f>IFERROR(_xll.qlIndexFixing(ONIndex1Y,I696,TRUE,_xll.ohTrigger(RecalcTrigger,Trigger1Y)),NA())</f>
        <v>2.728306641936129E-2</v>
      </c>
    </row>
    <row r="697" spans="2:17" x14ac:dyDescent="0.2">
      <c r="B697" s="46" t="s">
        <v>51</v>
      </c>
      <c r="D697" s="49">
        <f>_xll.qlCalendarAdvance(LocalCalendar,$D696,B697,"f",FALSE)</f>
        <v>44348</v>
      </c>
      <c r="E697" s="49">
        <f>_xll.qlInterestRateIndexValueDate(IndexON,D697)</f>
        <v>44348</v>
      </c>
      <c r="F697" s="52">
        <f>IFERROR(_xll.qlIndexFixing(IndexON,D697,TRUE,_xll.ohTrigger(RecalcTrigger,TriggerON)),NA())</f>
        <v>2.1595249350587764E-2</v>
      </c>
      <c r="H697" s="49">
        <f>_xll.qlCalendarAdvance(IborCalendar,$H696,B697,"f",FALSE)</f>
        <v>44348</v>
      </c>
      <c r="I697" s="49">
        <f>_xll.qlInterestRateIndexValueDate(Index1M,$H697)</f>
        <v>44350</v>
      </c>
      <c r="J697" s="52">
        <f>IFERROR(_xll.qlIndexFixing(Index1M,$H697,TRUE,_xll.ohTrigger(RecalcTrigger,Trigger1M)),NA())</f>
        <v>2.3243044772007986E-2</v>
      </c>
      <c r="K697" s="52">
        <f>IFERROR(_xll.qlIndexFixing(ONIndex1M,I697,TRUE,_xll.ohTrigger(RecalcTrigger,Trigger1M)),NA())</f>
        <v>2.314337416988721E-2</v>
      </c>
      <c r="L697" s="52">
        <f>IFERROR(_xll.qlIndexFixing(Index3M,H697,TRUE,_xll.ohTrigger(RecalcTrigger,Trigger3M)),NA())</f>
        <v>2.4808437585379074E-2</v>
      </c>
      <c r="M697" s="52">
        <f>IFERROR(_xll.qlIndexFixing(ONIndex3M,I697,TRUE,_xll.ohTrigger(RecalcTrigger,Trigger3M)),NA())</f>
        <v>2.4537491345428819E-2</v>
      </c>
      <c r="N697" s="52">
        <f>IFERROR(_xll.qlIndexFixing(Index6M,$H697,TRUE,_xll.ohTrigger(RecalcTrigger,Trigger6M)),NA())</f>
        <v>2.6311945351571261E-2</v>
      </c>
      <c r="O697" s="52">
        <f>IFERROR(_xll.qlIndexFixing(ONIndex6M,I697,TRUE,_xll.ohTrigger(RecalcTrigger,Trigger6M)),NA())</f>
        <v>2.5783111911961143E-2</v>
      </c>
      <c r="P697" s="52">
        <f>IFERROR(_xll.qlIndexFixing(Index1Y,$H697,TRUE,_xll.ohTrigger(RecalcTrigger,Trigger1Y)),NA())</f>
        <v>2.818552563036017E-2</v>
      </c>
      <c r="Q697" s="52">
        <f>IFERROR(_xll.qlIndexFixing(ONIndex1Y,I697,TRUE,_xll.ohTrigger(RecalcTrigger,Trigger1Y)),NA())</f>
        <v>2.7311954725748322E-2</v>
      </c>
    </row>
    <row r="698" spans="2:17" x14ac:dyDescent="0.2">
      <c r="B698" s="46" t="s">
        <v>51</v>
      </c>
      <c r="D698" s="49">
        <f>_xll.qlCalendarAdvance(LocalCalendar,$D697,B698,"f",FALSE)</f>
        <v>44355</v>
      </c>
      <c r="E698" s="49">
        <f>_xll.qlInterestRateIndexValueDate(IndexON,D698)</f>
        <v>44355</v>
      </c>
      <c r="F698" s="52">
        <f>IFERROR(_xll.qlIndexFixing(IndexON,D698,TRUE,_xll.ohTrigger(RecalcTrigger,TriggerON)),NA())</f>
        <v>2.1621824108821741E-2</v>
      </c>
      <c r="H698" s="49">
        <f>_xll.qlCalendarAdvance(IborCalendar,$H697,B698,"f",FALSE)</f>
        <v>44355</v>
      </c>
      <c r="I698" s="49">
        <f>_xll.qlInterestRateIndexValueDate(Index1M,$H698)</f>
        <v>44357</v>
      </c>
      <c r="J698" s="52">
        <f>IFERROR(_xll.qlIndexFixing(Index1M,$H698,TRUE,_xll.ohTrigger(RecalcTrigger,Trigger1M)),NA())</f>
        <v>2.3272815594183871E-2</v>
      </c>
      <c r="K698" s="52">
        <f>IFERROR(_xll.qlIndexFixing(ONIndex1M,I698,TRUE,_xll.ohTrigger(RecalcTrigger,Trigger1M)),NA())</f>
        <v>2.3176777236120216E-2</v>
      </c>
      <c r="L698" s="52">
        <f>IFERROR(_xll.qlIndexFixing(Index3M,H698,TRUE,_xll.ohTrigger(RecalcTrigger,Trigger3M)),NA())</f>
        <v>2.4837679483341254E-2</v>
      </c>
      <c r="M698" s="52">
        <f>IFERROR(_xll.qlIndexFixing(ONIndex3M,I698,TRUE,_xll.ohTrigger(RecalcTrigger,Trigger3M)),NA())</f>
        <v>2.4568290471638221E-2</v>
      </c>
      <c r="N698" s="52">
        <f>IFERROR(_xll.qlIndexFixing(Index6M,$H698,TRUE,_xll.ohTrigger(RecalcTrigger,Trigger6M)),NA())</f>
        <v>2.6337631696792575E-2</v>
      </c>
      <c r="O698" s="52">
        <f>IFERROR(_xll.qlIndexFixing(ONIndex6M,I698,TRUE,_xll.ohTrigger(RecalcTrigger,Trigger6M)),NA())</f>
        <v>2.5813832456869079E-2</v>
      </c>
      <c r="P698" s="52">
        <f>IFERROR(_xll.qlIndexFixing(Index1Y,$H698,TRUE,_xll.ohTrigger(RecalcTrigger,Trigger1Y)),NA())</f>
        <v>2.820193623636983E-2</v>
      </c>
      <c r="Q698" s="52">
        <f>IFERROR(_xll.qlIndexFixing(ONIndex1Y,I698,TRUE,_xll.ohTrigger(RecalcTrigger,Trigger1Y)),NA())</f>
        <v>2.7340176069650113E-2</v>
      </c>
    </row>
    <row r="699" spans="2:17" x14ac:dyDescent="0.2">
      <c r="B699" s="46" t="s">
        <v>51</v>
      </c>
      <c r="D699" s="49">
        <f>_xll.qlCalendarAdvance(LocalCalendar,$D698,B699,"f",FALSE)</f>
        <v>44362</v>
      </c>
      <c r="E699" s="49">
        <f>_xll.qlInterestRateIndexValueDate(IndexON,D699)</f>
        <v>44362</v>
      </c>
      <c r="F699" s="52">
        <f>IFERROR(_xll.qlIndexFixing(IndexON,D699,TRUE,_xll.ohTrigger(RecalcTrigger,TriggerON)),NA())</f>
        <v>2.1648542471384147E-2</v>
      </c>
      <c r="H699" s="49">
        <f>_xll.qlCalendarAdvance(IborCalendar,$H698,B699,"f",FALSE)</f>
        <v>44362</v>
      </c>
      <c r="I699" s="49">
        <f>_xll.qlInterestRateIndexValueDate(Index1M,$H699)</f>
        <v>44364</v>
      </c>
      <c r="J699" s="52">
        <f>IFERROR(_xll.qlIndexFixing(Index1M,$H699,TRUE,_xll.ohTrigger(RecalcTrigger,Trigger1M)),NA())</f>
        <v>2.3305402836463485E-2</v>
      </c>
      <c r="K699" s="52">
        <f>IFERROR(_xll.qlIndexFixing(ONIndex1M,I699,TRUE,_xll.ohTrigger(RecalcTrigger,Trigger1M)),NA())</f>
        <v>2.3209906200252206E-2</v>
      </c>
      <c r="L699" s="52">
        <f>IFERROR(_xll.qlIndexFixing(Index3M,H699,TRUE,_xll.ohTrigger(RecalcTrigger,Trigger3M)),NA())</f>
        <v>2.4866652288685683E-2</v>
      </c>
      <c r="M699" s="52">
        <f>IFERROR(_xll.qlIndexFixing(ONIndex3M,I699,TRUE,_xll.ohTrigger(RecalcTrigger,Trigger3M)),NA())</f>
        <v>2.459882197312524E-2</v>
      </c>
      <c r="N699" s="52">
        <f>IFERROR(_xll.qlIndexFixing(Index6M,$H699,TRUE,_xll.ohTrigger(RecalcTrigger,Trigger6M)),NA())</f>
        <v>2.6362899667700331E-2</v>
      </c>
      <c r="O699" s="52">
        <f>IFERROR(_xll.qlIndexFixing(ONIndex6M,I699,TRUE,_xll.ohTrigger(RecalcTrigger,Trigger6M)),NA())</f>
        <v>2.5844139806379118E-2</v>
      </c>
      <c r="P699" s="52">
        <f>IFERROR(_xll.qlIndexFixing(Index1Y,$H699,TRUE,_xll.ohTrigger(RecalcTrigger,Trigger1Y)),NA())</f>
        <v>2.8218106489782485E-2</v>
      </c>
      <c r="Q699" s="52">
        <f>IFERROR(_xll.qlIndexFixing(ONIndex1Y,I699,TRUE,_xll.ohTrigger(RecalcTrigger,Trigger1Y)),NA())</f>
        <v>2.7367730450746919E-2</v>
      </c>
    </row>
    <row r="700" spans="2:17" x14ac:dyDescent="0.2">
      <c r="B700" s="46" t="s">
        <v>51</v>
      </c>
      <c r="D700" s="49">
        <f>_xll.qlCalendarAdvance(LocalCalendar,$D699,B700,"f",FALSE)</f>
        <v>44369</v>
      </c>
      <c r="E700" s="49">
        <f>_xll.qlInterestRateIndexValueDate(IndexON,D700)</f>
        <v>44369</v>
      </c>
      <c r="F700" s="52">
        <f>IFERROR(_xll.qlIndexFixing(IndexON,D700,TRUE,_xll.ohTrigger(RecalcTrigger,TriggerON)),NA())</f>
        <v>2.1675404438354917E-2</v>
      </c>
      <c r="H700" s="49">
        <f>_xll.qlCalendarAdvance(IborCalendar,$H699,B700,"f",FALSE)</f>
        <v>44369</v>
      </c>
      <c r="I700" s="49">
        <f>_xll.qlInterestRateIndexValueDate(Index1M,$H700)</f>
        <v>44371</v>
      </c>
      <c r="J700" s="52">
        <f>IFERROR(_xll.qlIndexFixing(Index1M,$H700,TRUE,_xll.ohTrigger(RecalcTrigger,Trigger1M)),NA())</f>
        <v>2.3337715516677515E-2</v>
      </c>
      <c r="K700" s="52">
        <f>IFERROR(_xll.qlIndexFixing(ONIndex1M,I700,TRUE,_xll.ohTrigger(RecalcTrigger,Trigger1M)),NA())</f>
        <v>2.3242761061963435E-2</v>
      </c>
      <c r="L700" s="52">
        <f>IFERROR(_xll.qlIndexFixing(Index3M,H700,TRUE,_xll.ohTrigger(RecalcTrigger,Trigger3M)),NA())</f>
        <v>2.4895355995467546E-2</v>
      </c>
      <c r="M700" s="52">
        <f>IFERROR(_xll.qlIndexFixing(ONIndex3M,I700,TRUE,_xll.ohTrigger(RecalcTrigger,Trigger3M)),NA())</f>
        <v>2.4629085849730004E-2</v>
      </c>
      <c r="N700" s="52">
        <f>IFERROR(_xll.qlIndexFixing(Index6M,$H700,TRUE,_xll.ohTrigger(RecalcTrigger,Trigger6M)),NA())</f>
        <v>2.6400684401269598E-2</v>
      </c>
      <c r="O700" s="52">
        <f>IFERROR(_xll.qlIndexFixing(ONIndex6M,I700,TRUE,_xll.ohTrigger(RecalcTrigger,Trigger6M)),NA())</f>
        <v>2.5874033960411325E-2</v>
      </c>
      <c r="P700" s="52">
        <f>IFERROR(_xll.qlIndexFixing(Index1Y,$H700,TRUE,_xll.ohTrigger(RecalcTrigger,Trigger1Y)),NA())</f>
        <v>2.8234054611175622E-2</v>
      </c>
      <c r="Q700" s="52">
        <f>IFERROR(_xll.qlIndexFixing(ONIndex1Y,I700,TRUE,_xll.ohTrigger(RecalcTrigger,Trigger1Y)),NA())</f>
        <v>2.7394617868958804E-2</v>
      </c>
    </row>
    <row r="701" spans="2:17" x14ac:dyDescent="0.2">
      <c r="B701" s="46" t="s">
        <v>51</v>
      </c>
      <c r="D701" s="49">
        <f>_xll.qlCalendarAdvance(LocalCalendar,$D700,B701,"f",FALSE)</f>
        <v>44376</v>
      </c>
      <c r="E701" s="49">
        <f>_xll.qlInterestRateIndexValueDate(IndexON,D701)</f>
        <v>44376</v>
      </c>
      <c r="F701" s="52">
        <f>IFERROR(_xll.qlIndexFixing(IndexON,D701,TRUE,_xll.ohTrigger(RecalcTrigger,TriggerON)),NA())</f>
        <v>2.1702410009734052E-2</v>
      </c>
      <c r="H701" s="49">
        <f>_xll.qlCalendarAdvance(IborCalendar,$H700,B701,"f",FALSE)</f>
        <v>44376</v>
      </c>
      <c r="I701" s="49">
        <f>_xll.qlInterestRateIndexValueDate(Index1M,$H701)</f>
        <v>44378</v>
      </c>
      <c r="J701" s="52">
        <f>IFERROR(_xll.qlIndexFixing(Index1M,$H701,TRUE,_xll.ohTrigger(RecalcTrigger,Trigger1M)),NA())</f>
        <v>2.3369753632462853E-2</v>
      </c>
      <c r="K701" s="52">
        <f>IFERROR(_xll.qlIndexFixing(ONIndex1M,I701,TRUE,_xll.ohTrigger(RecalcTrigger,Trigger1M)),NA())</f>
        <v>2.3275341821253903E-2</v>
      </c>
      <c r="L701" s="52">
        <f>IFERROR(_xll.qlIndexFixing(Index3M,H701,TRUE,_xll.ohTrigger(RecalcTrigger,Trigger3M)),NA())</f>
        <v>2.4923790597799384E-2</v>
      </c>
      <c r="M701" s="52">
        <f>IFERROR(_xll.qlIndexFixing(ONIndex3M,I701,TRUE,_xll.ohTrigger(RecalcTrigger,Trigger3M)),NA())</f>
        <v>2.4659082101372576E-2</v>
      </c>
      <c r="N701" s="52">
        <f>IFERROR(_xll.qlIndexFixing(Index6M,$H701,TRUE,_xll.ohTrigger(RecalcTrigger,Trigger6M)),NA())</f>
        <v>2.6422442303245974E-2</v>
      </c>
      <c r="O701" s="52">
        <f>IFERROR(_xll.qlIndexFixing(ONIndex6M,I701,TRUE,_xll.ohTrigger(RecalcTrigger,Trigger6M)),NA())</f>
        <v>2.5903514918885762E-2</v>
      </c>
      <c r="P701" s="52">
        <f>IFERROR(_xll.qlIndexFixing(Index1Y,$H701,TRUE,_xll.ohTrigger(RecalcTrigger,Trigger1Y)),NA())</f>
        <v>2.8249798822426949E-2</v>
      </c>
      <c r="Q701" s="52">
        <f>IFERROR(_xll.qlIndexFixing(ONIndex1Y,I701,TRUE,_xll.ohTrigger(RecalcTrigger,Trigger1Y)),NA())</f>
        <v>2.7420838324205832E-2</v>
      </c>
    </row>
    <row r="702" spans="2:17" x14ac:dyDescent="0.2">
      <c r="B702" s="46" t="s">
        <v>51</v>
      </c>
      <c r="D702" s="49">
        <f>_xll.qlCalendarAdvance(LocalCalendar,$D701,B702,"f",FALSE)</f>
        <v>44383</v>
      </c>
      <c r="E702" s="49">
        <f>_xll.qlInterestRateIndexValueDate(IndexON,D702)</f>
        <v>44383</v>
      </c>
      <c r="F702" s="52">
        <f>IFERROR(_xll.qlIndexFixing(IndexON,D702,TRUE,_xll.ohTrigger(RecalcTrigger,TriggerON)),NA())</f>
        <v>2.1729559185521552E-2</v>
      </c>
      <c r="H702" s="49">
        <f>_xll.qlCalendarAdvance(IborCalendar,$H701,B702,"f",FALSE)</f>
        <v>44383</v>
      </c>
      <c r="I702" s="49">
        <f>_xll.qlInterestRateIndexValueDate(Index1M,$H702)</f>
        <v>44385</v>
      </c>
      <c r="J702" s="52">
        <f>IFERROR(_xll.qlIndexFixing(Index1M,$H702,TRUE,_xll.ohTrigger(RecalcTrigger,Trigger1M)),NA())</f>
        <v>2.340151718147887E-2</v>
      </c>
      <c r="K702" s="52">
        <f>IFERROR(_xll.qlIndexFixing(ONIndex1M,I702,TRUE,_xll.ohTrigger(RecalcTrigger,Trigger1M)),NA())</f>
        <v>2.330764847812361E-2</v>
      </c>
      <c r="L702" s="52">
        <f>IFERROR(_xll.qlIndexFixing(Index3M,H702,TRUE,_xll.ohTrigger(RecalcTrigger,Trigger3M)),NA())</f>
        <v>2.4951956089849334E-2</v>
      </c>
      <c r="M702" s="52">
        <f>IFERROR(_xll.qlIndexFixing(ONIndex3M,I702,TRUE,_xll.ohTrigger(RecalcTrigger,Trigger3M)),NA())</f>
        <v>2.4688810728052957E-2</v>
      </c>
      <c r="N702" s="52">
        <f>IFERROR(_xll.qlIndexFixing(Index6M,$H702,TRUE,_xll.ohTrigger(RecalcTrigger,Trigger6M)),NA())</f>
        <v>2.6443863036297487E-2</v>
      </c>
      <c r="O702" s="52">
        <f>IFERROR(_xll.qlIndexFixing(ONIndex6M,I702,TRUE,_xll.ohTrigger(RecalcTrigger,Trigger6M)),NA())</f>
        <v>2.5932582681722494E-2</v>
      </c>
      <c r="P702" s="52">
        <f>IFERROR(_xll.qlIndexFixing(Index1Y,$H702,TRUE,_xll.ohTrigger(RecalcTrigger,Trigger1Y)),NA())</f>
        <v>2.8265357346676939E-2</v>
      </c>
      <c r="Q702" s="52">
        <f>IFERROR(_xll.qlIndexFixing(ONIndex1Y,I702,TRUE,_xll.ohTrigger(RecalcTrigger,Trigger1Y)),NA())</f>
        <v>2.7446391816168259E-2</v>
      </c>
    </row>
    <row r="703" spans="2:17" x14ac:dyDescent="0.2">
      <c r="B703" s="46" t="s">
        <v>51</v>
      </c>
      <c r="D703" s="49">
        <f>_xll.qlCalendarAdvance(LocalCalendar,$D702,B703,"f",FALSE)</f>
        <v>44390</v>
      </c>
      <c r="E703" s="49">
        <f>_xll.qlInterestRateIndexValueDate(IndexON,D703)</f>
        <v>44390</v>
      </c>
      <c r="F703" s="52">
        <f>IFERROR(_xll.qlIndexFixing(IndexON,D703,TRUE,_xll.ohTrigger(RecalcTrigger,TriggerON)),NA())</f>
        <v>2.1756851965797352E-2</v>
      </c>
      <c r="H703" s="49">
        <f>_xll.qlCalendarAdvance(IborCalendar,$H702,B703,"f",FALSE)</f>
        <v>44390</v>
      </c>
      <c r="I703" s="49">
        <f>_xll.qlInterestRateIndexValueDate(Index1M,$H703)</f>
        <v>44392</v>
      </c>
      <c r="J703" s="52">
        <f>IFERROR(_xll.qlIndexFixing(Index1M,$H703,TRUE,_xll.ohTrigger(RecalcTrigger,Trigger1M)),NA())</f>
        <v>2.3433006161404923E-2</v>
      </c>
      <c r="K703" s="52">
        <f>IFERROR(_xll.qlIndexFixing(ONIndex1M,I703,TRUE,_xll.ohTrigger(RecalcTrigger,Trigger1M)),NA())</f>
        <v>2.3339681032412685E-2</v>
      </c>
      <c r="L703" s="52">
        <f>IFERROR(_xll.qlIndexFixing(Index3M,H703,TRUE,_xll.ohTrigger(RecalcTrigger,Trigger3M)),NA())</f>
        <v>2.4979852465840283E-2</v>
      </c>
      <c r="M703" s="52">
        <f>IFERROR(_xll.qlIndexFixing(ONIndex3M,I703,TRUE,_xll.ohTrigger(RecalcTrigger,Trigger3M)),NA())</f>
        <v>2.4718271729611274E-2</v>
      </c>
      <c r="N703" s="52">
        <f>IFERROR(_xll.qlIndexFixing(Index6M,$H703,TRUE,_xll.ohTrigger(RecalcTrigger,Trigger6M)),NA())</f>
        <v>2.6469997503580166E-2</v>
      </c>
      <c r="O703" s="52">
        <f>IFERROR(_xll.qlIndexFixing(ONIndex6M,I703,TRUE,_xll.ohTrigger(RecalcTrigger,Trigger6M)),NA())</f>
        <v>2.5961237248761648E-2</v>
      </c>
      <c r="P703" s="52">
        <f>IFERROR(_xll.qlIndexFixing(Index1Y,$H703,TRUE,_xll.ohTrigger(RecalcTrigger,Trigger1Y)),NA())</f>
        <v>2.828074840829314E-2</v>
      </c>
      <c r="Q703" s="52">
        <f>IFERROR(_xll.qlIndexFixing(ONIndex1Y,I703,TRUE,_xll.ohTrigger(RecalcTrigger,Trigger1Y)),NA())</f>
        <v>2.747127834492602E-2</v>
      </c>
    </row>
    <row r="704" spans="2:17" x14ac:dyDescent="0.2">
      <c r="B704" s="46" t="s">
        <v>51</v>
      </c>
      <c r="D704" s="49">
        <f>_xll.qlCalendarAdvance(LocalCalendar,$D703,B704,"f",FALSE)</f>
        <v>44397</v>
      </c>
      <c r="E704" s="49">
        <f>_xll.qlInterestRateIndexValueDate(IndexON,D704)</f>
        <v>44397</v>
      </c>
      <c r="F704" s="52">
        <f>IFERROR(_xll.qlIndexFixing(IndexON,D704,TRUE,_xll.ohTrigger(RecalcTrigger,TriggerON)),NA())</f>
        <v>2.1784288350561454E-2</v>
      </c>
      <c r="H704" s="49">
        <f>_xll.qlCalendarAdvance(IborCalendar,$H703,B704,"f",FALSE)</f>
        <v>44397</v>
      </c>
      <c r="I704" s="49">
        <f>_xll.qlInterestRateIndexValueDate(Index1M,$H704)</f>
        <v>44399</v>
      </c>
      <c r="J704" s="52">
        <f>IFERROR(_xll.qlIndexFixing(Index1M,$H704,TRUE,_xll.ohTrigger(RecalcTrigger,Trigger1M)),NA())</f>
        <v>2.3464220569935357E-2</v>
      </c>
      <c r="K704" s="52">
        <f>IFERROR(_xll.qlIndexFixing(ONIndex1M,I704,TRUE,_xll.ohTrigger(RecalcTrigger,Trigger1M)),NA())</f>
        <v>2.337143948404119E-2</v>
      </c>
      <c r="L704" s="52">
        <f>IFERROR(_xll.qlIndexFixing(Index3M,H704,TRUE,_xll.ohTrigger(RecalcTrigger,Trigger3M)),NA())</f>
        <v>2.5007479720049852E-2</v>
      </c>
      <c r="M704" s="52">
        <f>IFERROR(_xll.qlIndexFixing(ONIndex3M,I704,TRUE,_xll.ohTrigger(RecalcTrigger,Trigger3M)),NA())</f>
        <v>2.4747465105967592E-2</v>
      </c>
      <c r="N704" s="52">
        <f>IFERROR(_xll.qlIndexFixing(Index6M,$H704,TRUE,_xll.ohTrigger(RecalcTrigger,Trigger6M)),NA())</f>
        <v>2.6490748218611672E-2</v>
      </c>
      <c r="O704" s="52">
        <f>IFERROR(_xll.qlIndexFixing(ONIndex6M,I704,TRUE,_xll.ohTrigger(RecalcTrigger,Trigger6M)),NA())</f>
        <v>2.5989478620003226E-2</v>
      </c>
      <c r="P704" s="52">
        <f>IFERROR(_xll.qlIndexFixing(Index1Y,$H704,TRUE,_xll.ohTrigger(RecalcTrigger,Trigger1Y)),NA())</f>
        <v>2.8295990232838641E-2</v>
      </c>
      <c r="Q704" s="52">
        <f>IFERROR(_xll.qlIndexFixing(ONIndex1Y,I704,TRUE,_xll.ohTrigger(RecalcTrigger,Trigger1Y)),NA())</f>
        <v>2.7495497910239308E-2</v>
      </c>
    </row>
    <row r="705" spans="2:17" x14ac:dyDescent="0.2">
      <c r="B705" s="46" t="s">
        <v>51</v>
      </c>
      <c r="D705" s="49">
        <f>_xll.qlCalendarAdvance(LocalCalendar,$D704,B705,"f",FALSE)</f>
        <v>44404</v>
      </c>
      <c r="E705" s="49">
        <f>_xll.qlInterestRateIndexValueDate(IndexON,D705)</f>
        <v>44404</v>
      </c>
      <c r="F705" s="52">
        <f>IFERROR(_xll.qlIndexFixing(IndexON,D705,TRUE,_xll.ohTrigger(RecalcTrigger,TriggerON)),NA())</f>
        <v>2.1811868339973728E-2</v>
      </c>
      <c r="H705" s="49">
        <f>_xll.qlCalendarAdvance(IborCalendar,$H704,B705,"f",FALSE)</f>
        <v>44404</v>
      </c>
      <c r="I705" s="49">
        <f>_xll.qlInterestRateIndexValueDate(Index1M,$H705)</f>
        <v>44406</v>
      </c>
      <c r="J705" s="52">
        <f>IFERROR(_xll.qlIndexFixing(Index1M,$H705,TRUE,_xll.ohTrigger(RecalcTrigger,Trigger1M)),NA())</f>
        <v>2.3498111029141618E-2</v>
      </c>
      <c r="K705" s="52">
        <f>IFERROR(_xll.qlIndexFixing(ONIndex1M,I705,TRUE,_xll.ohTrigger(RecalcTrigger,Trigger1M)),NA())</f>
        <v>2.3402923833089062E-2</v>
      </c>
      <c r="L705" s="52">
        <f>IFERROR(_xll.qlIndexFixing(Index3M,H705,TRUE,_xll.ohTrigger(RecalcTrigger,Trigger3M)),NA())</f>
        <v>2.5034837846812135E-2</v>
      </c>
      <c r="M705" s="52">
        <f>IFERROR(_xll.qlIndexFixing(ONIndex3M,I705,TRUE,_xll.ohTrigger(RecalcTrigger,Trigger3M)),NA())</f>
        <v>2.4776390857201847E-2</v>
      </c>
      <c r="N705" s="52">
        <f>IFERROR(_xll.qlIndexFixing(Index6M,$H705,TRUE,_xll.ohTrigger(RecalcTrigger,Trigger6M)),NA())</f>
        <v>2.651368974482933E-2</v>
      </c>
      <c r="O705" s="52">
        <f>IFERROR(_xll.qlIndexFixing(ONIndex6M,I705,TRUE,_xll.ohTrigger(RecalcTrigger,Trigger6M)),NA())</f>
        <v>2.6017306795287354E-2</v>
      </c>
      <c r="P705" s="52">
        <f>IFERROR(_xll.qlIndexFixing(Index1Y,$H705,TRUE,_xll.ohTrigger(RecalcTrigger,Trigger1Y)),NA())</f>
        <v>2.831110104704403E-2</v>
      </c>
      <c r="Q705" s="52">
        <f>IFERROR(_xll.qlIndexFixing(ONIndex1Y,I705,TRUE,_xll.ohTrigger(RecalcTrigger,Trigger1Y)),NA())</f>
        <v>2.7519050511868315E-2</v>
      </c>
    </row>
    <row r="706" spans="2:17" x14ac:dyDescent="0.2">
      <c r="B706" s="46" t="s">
        <v>51</v>
      </c>
      <c r="D706" s="49">
        <f>_xll.qlCalendarAdvance(LocalCalendar,$D705,B706,"f",FALSE)</f>
        <v>44411</v>
      </c>
      <c r="E706" s="49">
        <f>_xll.qlInterestRateIndexValueDate(IndexON,D706)</f>
        <v>44411</v>
      </c>
      <c r="F706" s="52">
        <f>IFERROR(_xll.qlIndexFixing(IndexON,D706,TRUE,_xll.ohTrigger(RecalcTrigger,TriggerON)),NA())</f>
        <v>2.1839591933874303E-2</v>
      </c>
      <c r="H706" s="49">
        <f>_xll.qlCalendarAdvance(IborCalendar,$H705,B706,"f",FALSE)</f>
        <v>44411</v>
      </c>
      <c r="I706" s="49">
        <f>_xll.qlInterestRateIndexValueDate(Index1M,$H706)</f>
        <v>44413</v>
      </c>
      <c r="J706" s="52">
        <f>IFERROR(_xll.qlIndexFixing(Index1M,$H706,TRUE,_xll.ohTrigger(RecalcTrigger,Trigger1M)),NA())</f>
        <v>2.3528758674905864E-2</v>
      </c>
      <c r="K706" s="52">
        <f>IFERROR(_xll.qlIndexFixing(ONIndex1M,I706,TRUE,_xll.ohTrigger(RecalcTrigger,Trigger1M)),NA())</f>
        <v>2.3434134079316493E-2</v>
      </c>
      <c r="L706" s="52">
        <f>IFERROR(_xll.qlIndexFixing(Index3M,H706,TRUE,_xll.ohTrigger(RecalcTrigger,Trigger3M)),NA())</f>
        <v>2.5061926840514233E-2</v>
      </c>
      <c r="M706" s="52">
        <f>IFERROR(_xll.qlIndexFixing(ONIndex3M,I706,TRUE,_xll.ohTrigger(RecalcTrigger,Trigger3M)),NA())</f>
        <v>2.4805048983154165E-2</v>
      </c>
      <c r="N706" s="52">
        <f>IFERROR(_xll.qlIndexFixing(Index6M,$H706,TRUE,_xll.ohTrigger(RecalcTrigger,Trigger6M)),NA())</f>
        <v>2.6536322119039769E-2</v>
      </c>
      <c r="O706" s="52">
        <f>IFERROR(_xll.qlIndexFixing(ONIndex6M,I706,TRUE,_xll.ohTrigger(RecalcTrigger,Trigger6M)),NA())</f>
        <v>2.604472177445416E-2</v>
      </c>
      <c r="P706" s="52">
        <f>IFERROR(_xll.qlIndexFixing(Index1Y,$H706,TRUE,_xll.ohTrigger(RecalcTrigger,Trigger1Y)),NA())</f>
        <v>2.832609907878178E-2</v>
      </c>
      <c r="Q706" s="52">
        <f>IFERROR(_xll.qlIndexFixing(ONIndex1Y,I706,TRUE,_xll.ohTrigger(RecalcTrigger,Trigger1Y)),NA())</f>
        <v>2.754193614981304E-2</v>
      </c>
    </row>
    <row r="707" spans="2:17" x14ac:dyDescent="0.2">
      <c r="B707" s="46" t="s">
        <v>51</v>
      </c>
      <c r="D707" s="49">
        <f>_xll.qlCalendarAdvance(LocalCalendar,$D706,B707,"f",FALSE)</f>
        <v>44418</v>
      </c>
      <c r="E707" s="49">
        <f>_xll.qlInterestRateIndexValueDate(IndexON,D707)</f>
        <v>44418</v>
      </c>
      <c r="F707" s="52">
        <f>IFERROR(_xll.qlIndexFixing(IndexON,D707,TRUE,_xll.ohTrigger(RecalcTrigger,TriggerON)),NA())</f>
        <v>2.1867459132423051E-2</v>
      </c>
      <c r="H707" s="49">
        <f>_xll.qlCalendarAdvance(IborCalendar,$H706,B707,"f",FALSE)</f>
        <v>44418</v>
      </c>
      <c r="I707" s="49">
        <f>_xll.qlInterestRateIndexValueDate(Index1M,$H707)</f>
        <v>44420</v>
      </c>
      <c r="J707" s="52">
        <f>IFERROR(_xll.qlIndexFixing(Index1M,$H707,TRUE,_xll.ohTrigger(RecalcTrigger,Trigger1M)),NA())</f>
        <v>2.3556216344463587E-2</v>
      </c>
      <c r="K707" s="52">
        <f>IFERROR(_xll.qlIndexFixing(ONIndex1M,I707,TRUE,_xll.ohTrigger(RecalcTrigger,Trigger1M)),NA())</f>
        <v>2.3465070222643547E-2</v>
      </c>
      <c r="L707" s="52">
        <f>IFERROR(_xll.qlIndexFixing(Index3M,H707,TRUE,_xll.ohTrigger(RecalcTrigger,Trigger3M)),NA())</f>
        <v>2.5088746695599719E-2</v>
      </c>
      <c r="M707" s="52">
        <f>IFERROR(_xll.qlIndexFixing(ONIndex3M,I707,TRUE,_xll.ohTrigger(RecalcTrigger,Trigger3M)),NA())</f>
        <v>2.4833439483824549E-2</v>
      </c>
      <c r="N707" s="52">
        <f>IFERROR(_xll.qlIndexFixing(Index6M,$H707,TRUE,_xll.ohTrigger(RecalcTrigger,Trigger6M)),NA())</f>
        <v>2.655866401098186E-2</v>
      </c>
      <c r="O707" s="52">
        <f>IFERROR(_xll.qlIndexFixing(ONIndex6M,I707,TRUE,_xll.ohTrigger(RecalcTrigger,Trigger6M)),NA())</f>
        <v>2.6071723557503645E-2</v>
      </c>
      <c r="P707" s="52">
        <f>IFERROR(_xll.qlIndexFixing(Index1Y,$H707,TRUE,_xll.ohTrigger(RecalcTrigger,Trigger1Y)),NA())</f>
        <v>2.8341002557044782E-2</v>
      </c>
      <c r="Q707" s="52">
        <f>IFERROR(_xll.qlIndexFixing(ONIndex1Y,I707,TRUE,_xll.ohTrigger(RecalcTrigger,Trigger1Y)),NA())</f>
        <v>2.7564154823913611E-2</v>
      </c>
    </row>
    <row r="708" spans="2:17" x14ac:dyDescent="0.2">
      <c r="B708" s="46" t="s">
        <v>51</v>
      </c>
      <c r="D708" s="49">
        <f>_xll.qlCalendarAdvance(LocalCalendar,$D707,B708,"f",FALSE)</f>
        <v>44425</v>
      </c>
      <c r="E708" s="49">
        <f>_xll.qlInterestRateIndexValueDate(IndexON,D708)</f>
        <v>44425</v>
      </c>
      <c r="F708" s="52">
        <f>IFERROR(_xll.qlIndexFixing(IndexON,D708,TRUE,_xll.ohTrigger(RecalcTrigger,TriggerON)),NA())</f>
        <v>2.1895469935619971E-2</v>
      </c>
      <c r="H708" s="49">
        <f>_xll.qlCalendarAdvance(IborCalendar,$H707,B708,"f",FALSE)</f>
        <v>44425</v>
      </c>
      <c r="I708" s="49">
        <f>_xll.qlInterestRateIndexValueDate(Index1M,$H708)</f>
        <v>44427</v>
      </c>
      <c r="J708" s="52">
        <f>IFERROR(_xll.qlIndexFixing(Index1M,$H708,TRUE,_xll.ohTrigger(RecalcTrigger,Trigger1M)),NA())</f>
        <v>2.3586332444817115E-2</v>
      </c>
      <c r="K708" s="52">
        <f>IFERROR(_xll.qlIndexFixing(ONIndex1M,I708,TRUE,_xll.ohTrigger(RecalcTrigger,Trigger1M)),NA())</f>
        <v>2.349573226315016E-2</v>
      </c>
      <c r="L708" s="52">
        <f>IFERROR(_xll.qlIndexFixing(Index3M,H708,TRUE,_xll.ohTrigger(RecalcTrigger,Trigger3M)),NA())</f>
        <v>2.5115297406568649E-2</v>
      </c>
      <c r="M708" s="52">
        <f>IFERROR(_xll.qlIndexFixing(ONIndex3M,I708,TRUE,_xll.ohTrigger(RecalcTrigger,Trigger3M)),NA())</f>
        <v>2.4861562359053124E-2</v>
      </c>
      <c r="N708" s="52">
        <f>IFERROR(_xll.qlIndexFixing(Index6M,$H708,TRUE,_xll.ohTrigger(RecalcTrigger,Trigger6M)),NA())</f>
        <v>2.6583186215818864E-2</v>
      </c>
      <c r="O708" s="52">
        <f>IFERROR(_xll.qlIndexFixing(ONIndex6M,I708,TRUE,_xll.ohTrigger(RecalcTrigger,Trigger6M)),NA())</f>
        <v>2.6098312144355873E-2</v>
      </c>
      <c r="P708" s="52">
        <f>IFERROR(_xll.qlIndexFixing(Index1Y,$H708,TRUE,_xll.ohTrigger(RecalcTrigger,Trigger1Y)),NA())</f>
        <v>2.8355829711926416E-2</v>
      </c>
      <c r="Q708" s="52">
        <f>IFERROR(_xll.qlIndexFixing(ONIndex1Y,I708,TRUE,_xll.ohTrigger(RecalcTrigger,Trigger1Y)),NA())</f>
        <v>2.7585706534090093E-2</v>
      </c>
    </row>
    <row r="709" spans="2:17" x14ac:dyDescent="0.2">
      <c r="B709" s="46" t="s">
        <v>51</v>
      </c>
      <c r="D709" s="49">
        <f>_xll.qlCalendarAdvance(LocalCalendar,$D708,B709,"f",FALSE)</f>
        <v>44432</v>
      </c>
      <c r="E709" s="49">
        <f>_xll.qlInterestRateIndexValueDate(IndexON,D709)</f>
        <v>44432</v>
      </c>
      <c r="F709" s="52">
        <f>IFERROR(_xll.qlIndexFixing(IndexON,D709,TRUE,_xll.ohTrigger(RecalcTrigger,TriggerON)),NA())</f>
        <v>2.1923624343465065E-2</v>
      </c>
      <c r="H709" s="49">
        <f>_xll.qlCalendarAdvance(IborCalendar,$H708,B709,"f",FALSE)</f>
        <v>44432</v>
      </c>
      <c r="I709" s="49">
        <f>_xll.qlInterestRateIndexValueDate(Index1M,$H709)</f>
        <v>44434</v>
      </c>
      <c r="J709" s="52">
        <f>IFERROR(_xll.qlIndexFixing(Index1M,$H709,TRUE,_xll.ohTrigger(RecalcTrigger,Trigger1M)),NA())</f>
        <v>2.3616173962568987E-2</v>
      </c>
      <c r="K709" s="52">
        <f>IFERROR(_xll.qlIndexFixing(ONIndex1M,I709,TRUE,_xll.ohTrigger(RecalcTrigger,Trigger1M)),NA())</f>
        <v>2.3526120200596523E-2</v>
      </c>
      <c r="L709" s="52">
        <f>IFERROR(_xll.qlIndexFixing(Index3M,H709,TRUE,_xll.ohTrigger(RecalcTrigger,Trigger3M)),NA())</f>
        <v>2.5141578967973203E-2</v>
      </c>
      <c r="M709" s="52">
        <f>IFERROR(_xll.qlIndexFixing(ONIndex3M,I709,TRUE,_xll.ohTrigger(RecalcTrigger,Trigger3M)),NA())</f>
        <v>2.4889417608839892E-2</v>
      </c>
      <c r="N709" s="52">
        <f>IFERROR(_xll.qlIndexFixing(Index6M,$H709,TRUE,_xll.ohTrigger(RecalcTrigger,Trigger6M)),NA())</f>
        <v>2.6602551031921825E-2</v>
      </c>
      <c r="O709" s="52">
        <f>IFERROR(_xll.qlIndexFixing(ONIndex6M,I709,TRUE,_xll.ohTrigger(RecalcTrigger,Trigger6M)),NA())</f>
        <v>2.6124487534850971E-2</v>
      </c>
      <c r="P709" s="52">
        <f>IFERROR(_xll.qlIndexFixing(Index1Y,$H709,TRUE,_xll.ohTrigger(RecalcTrigger,Trigger1Y)),NA())</f>
        <v>2.837059877460741E-2</v>
      </c>
      <c r="Q709" s="52">
        <f>IFERROR(_xll.qlIndexFixing(ONIndex1Y,I709,TRUE,_xll.ohTrigger(RecalcTrigger,Trigger1Y)),NA())</f>
        <v>2.7606591280102677E-2</v>
      </c>
    </row>
    <row r="710" spans="2:17" x14ac:dyDescent="0.2">
      <c r="B710" s="46" t="s">
        <v>51</v>
      </c>
      <c r="D710" s="49">
        <f>_xll.qlCalendarAdvance(LocalCalendar,$D709,B710,"f",FALSE)</f>
        <v>44439</v>
      </c>
      <c r="E710" s="49">
        <f>_xll.qlInterestRateIndexValueDate(IndexON,D710)</f>
        <v>44439</v>
      </c>
      <c r="F710" s="52">
        <f>IFERROR(_xll.qlIndexFixing(IndexON,D710,TRUE,_xll.ohTrigger(RecalcTrigger,TriggerON)),NA())</f>
        <v>2.1951922356038267E-2</v>
      </c>
      <c r="H710" s="49">
        <f>_xll.qlCalendarAdvance(IborCalendar,$H709,B710,"f",FALSE)</f>
        <v>44439</v>
      </c>
      <c r="I710" s="49">
        <f>_xll.qlInterestRateIndexValueDate(Index1M,$H710)</f>
        <v>44441</v>
      </c>
      <c r="J710" s="52">
        <f>IFERROR(_xll.qlIndexFixing(Index1M,$H710,TRUE,_xll.ohTrigger(RecalcTrigger,Trigger1M)),NA())</f>
        <v>2.3645740895543443E-2</v>
      </c>
      <c r="K710" s="52">
        <f>IFERROR(_xll.qlIndexFixing(ONIndex1M,I710,TRUE,_xll.ohTrigger(RecalcTrigger,Trigger1M)),NA())</f>
        <v>2.3556234035062573E-2</v>
      </c>
      <c r="L710" s="52">
        <f>IFERROR(_xll.qlIndexFixing(Index3M,H710,TRUE,_xll.ohTrigger(RecalcTrigger,Trigger3M)),NA())</f>
        <v>2.5164906476138119E-2</v>
      </c>
      <c r="M710" s="52">
        <f>IFERROR(_xll.qlIndexFixing(ONIndex3M,I710,TRUE,_xll.ohTrigger(RecalcTrigger,Trigger3M)),NA())</f>
        <v>2.4917005233104916E-2</v>
      </c>
      <c r="N710" s="52">
        <f>IFERROR(_xll.qlIndexFixing(Index6M,$H710,TRUE,_xll.ohTrigger(RecalcTrigger,Trigger6M)),NA())</f>
        <v>2.6611942281499427E-2</v>
      </c>
      <c r="O710" s="52">
        <f>IFERROR(_xll.qlIndexFixing(ONIndex6M,I710,TRUE,_xll.ohTrigger(RecalcTrigger,Trigger6M)),NA())</f>
        <v>2.6150249728988939E-2</v>
      </c>
      <c r="P710" s="52">
        <f>IFERROR(_xll.qlIndexFixing(Index1Y,$H710,TRUE,_xll.ohTrigger(RecalcTrigger,Trigger1Y)),NA())</f>
        <v>2.8385327977341612E-2</v>
      </c>
      <c r="Q710" s="52">
        <f>IFERROR(_xll.qlIndexFixing(ONIndex1Y,I710,TRUE,_xll.ohTrigger(RecalcTrigger,Trigger1Y)),NA())</f>
        <v>2.7626809061951363E-2</v>
      </c>
    </row>
    <row r="711" spans="2:17" x14ac:dyDescent="0.2">
      <c r="B711" s="46" t="s">
        <v>51</v>
      </c>
      <c r="D711" s="49">
        <f>_xll.qlCalendarAdvance(LocalCalendar,$D710,B711,"f",FALSE)</f>
        <v>44446</v>
      </c>
      <c r="E711" s="49">
        <f>_xll.qlInterestRateIndexValueDate(IndexON,D711)</f>
        <v>44446</v>
      </c>
      <c r="F711" s="52">
        <f>IFERROR(_xll.qlIndexFixing(IndexON,D711,TRUE,_xll.ohTrigger(RecalcTrigger,TriggerON)),NA())</f>
        <v>2.1980363973339578E-2</v>
      </c>
      <c r="H711" s="49">
        <f>_xll.qlCalendarAdvance(IborCalendar,$H710,B711,"f",FALSE)</f>
        <v>44446</v>
      </c>
      <c r="I711" s="49">
        <f>_xll.qlInterestRateIndexValueDate(Index1M,$H711)</f>
        <v>44448</v>
      </c>
      <c r="J711" s="52">
        <f>IFERROR(_xll.qlIndexFixing(Index1M,$H711,TRUE,_xll.ohTrigger(RecalcTrigger,Trigger1M)),NA())</f>
        <v>2.3677877953026571E-2</v>
      </c>
      <c r="K711" s="52">
        <f>IFERROR(_xll.qlIndexFixing(ONIndex1M,I711,TRUE,_xll.ohTrigger(RecalcTrigger,Trigger1M)),NA())</f>
        <v>2.3586073766388438E-2</v>
      </c>
      <c r="L711" s="52">
        <f>IFERROR(_xll.qlIndexFixing(Index3M,H711,TRUE,_xll.ohTrigger(RecalcTrigger,Trigger3M)),NA())</f>
        <v>2.5190667152472184E-2</v>
      </c>
      <c r="M711" s="52">
        <f>IFERROR(_xll.qlIndexFixing(ONIndex3M,I711,TRUE,_xll.ohTrigger(RecalcTrigger,Trigger3M)),NA())</f>
        <v>2.4944325231768261E-2</v>
      </c>
      <c r="N711" s="52">
        <f>IFERROR(_xll.qlIndexFixing(Index6M,$H711,TRUE,_xll.ohTrigger(RecalcTrigger,Trigger6M)),NA())</f>
        <v>2.6633333081759358E-2</v>
      </c>
      <c r="O711" s="52">
        <f>IFERROR(_xll.qlIndexFixing(ONIndex6M,I711,TRUE,_xll.ohTrigger(RecalcTrigger,Trigger6M)),NA())</f>
        <v>2.6175598726529969E-2</v>
      </c>
      <c r="P711" s="52">
        <f>IFERROR(_xll.qlIndexFixing(Index1Y,$H711,TRUE,_xll.ohTrigger(RecalcTrigger,Trigger1Y)),NA())</f>
        <v>2.8400035553448746E-2</v>
      </c>
      <c r="Q711" s="52">
        <f>IFERROR(_xll.qlIndexFixing(ONIndex1Y,I711,TRUE,_xll.ohTrigger(RecalcTrigger,Trigger1Y)),NA())</f>
        <v>2.7646359879476279E-2</v>
      </c>
    </row>
    <row r="712" spans="2:17" x14ac:dyDescent="0.2">
      <c r="B712" s="46" t="s">
        <v>51</v>
      </c>
      <c r="D712" s="49">
        <f>_xll.qlCalendarAdvance(LocalCalendar,$D711,B712,"f",FALSE)</f>
        <v>44453</v>
      </c>
      <c r="E712" s="49">
        <f>_xll.qlInterestRateIndexValueDate(IndexON,D712)</f>
        <v>44453</v>
      </c>
      <c r="F712" s="52">
        <f>IFERROR(_xll.qlIndexFixing(IndexON,D712,TRUE,_xll.ohTrigger(RecalcTrigger,TriggerON)),NA())</f>
        <v>2.2008949195448935E-2</v>
      </c>
      <c r="H712" s="49">
        <f>_xll.qlCalendarAdvance(IborCalendar,$H711,B712,"f",FALSE)</f>
        <v>44453</v>
      </c>
      <c r="I712" s="49">
        <f>_xll.qlInterestRateIndexValueDate(Index1M,$H712)</f>
        <v>44455</v>
      </c>
      <c r="J712" s="52">
        <f>IFERROR(_xll.qlIndexFixing(Index1M,$H712,TRUE,_xll.ohTrigger(RecalcTrigger,Trigger1M)),NA())</f>
        <v>2.3704050998529513E-2</v>
      </c>
      <c r="K712" s="52">
        <f>IFERROR(_xll.qlIndexFixing(ONIndex1M,I712,TRUE,_xll.ohTrigger(RecalcTrigger,Trigger1M)),NA())</f>
        <v>2.3615639394494181E-2</v>
      </c>
      <c r="L712" s="52">
        <f>IFERROR(_xll.qlIndexFixing(Index3M,H712,TRUE,_xll.ohTrigger(RecalcTrigger,Trigger3M)),NA())</f>
        <v>2.5216158680569364E-2</v>
      </c>
      <c r="M712" s="52">
        <f>IFERROR(_xll.qlIndexFixing(ONIndex3M,I712,TRUE,_xll.ohTrigger(RecalcTrigger,Trigger3M)),NA())</f>
        <v>2.4971377604829925E-2</v>
      </c>
      <c r="N712" s="52">
        <f>IFERROR(_xll.qlIndexFixing(Index6M,$H712,TRUE,_xll.ohTrigger(RecalcTrigger,Trigger6M)),NA())</f>
        <v>2.6654519239678647E-2</v>
      </c>
      <c r="O712" s="52">
        <f>IFERROR(_xll.qlIndexFixing(ONIndex6M,I712,TRUE,_xll.ohTrigger(RecalcTrigger,Trigger6M)),NA())</f>
        <v>2.6200534527553998E-2</v>
      </c>
      <c r="P712" s="52">
        <f>IFERROR(_xll.qlIndexFixing(Index1Y,$H712,TRUE,_xll.ohTrigger(RecalcTrigger,Trigger1Y)),NA())</f>
        <v>2.8414739737307643E-2</v>
      </c>
      <c r="Q712" s="52">
        <f>IFERROR(_xll.qlIndexFixing(ONIndex1Y,I712,TRUE,_xll.ohTrigger(RecalcTrigger,Trigger1Y)),NA())</f>
        <v>2.7665243732597489E-2</v>
      </c>
    </row>
    <row r="713" spans="2:17" x14ac:dyDescent="0.2">
      <c r="B713" s="46" t="s">
        <v>51</v>
      </c>
      <c r="D713" s="49">
        <f>_xll.qlCalendarAdvance(LocalCalendar,$D712,B713,"f",FALSE)</f>
        <v>44460</v>
      </c>
      <c r="E713" s="49">
        <f>_xll.qlInterestRateIndexValueDate(IndexON,D713)</f>
        <v>44460</v>
      </c>
      <c r="F713" s="52">
        <f>IFERROR(_xll.qlIndexFixing(IndexON,D713,TRUE,_xll.ohTrigger(RecalcTrigger,TriggerON)),NA())</f>
        <v>2.2037678022366336E-2</v>
      </c>
      <c r="H713" s="49">
        <f>_xll.qlCalendarAdvance(IborCalendar,$H712,B713,"f",FALSE)</f>
        <v>44460</v>
      </c>
      <c r="I713" s="49">
        <f>_xll.qlInterestRateIndexValueDate(Index1M,$H713)</f>
        <v>44462</v>
      </c>
      <c r="J713" s="52">
        <f>IFERROR(_xll.qlIndexFixing(Index1M,$H713,TRUE,_xll.ohTrigger(RecalcTrigger,Trigger1M)),NA())</f>
        <v>2.3732794164282034E-2</v>
      </c>
      <c r="K713" s="52">
        <f>IFERROR(_xll.qlIndexFixing(ONIndex1M,I713,TRUE,_xll.ohTrigger(RecalcTrigger,Trigger1M)),NA())</f>
        <v>2.3644930919459739E-2</v>
      </c>
      <c r="L713" s="52">
        <f>IFERROR(_xll.qlIndexFixing(Index3M,H713,TRUE,_xll.ohTrigger(RecalcTrigger,Trigger3M)),NA())</f>
        <v>2.524138110708684E-2</v>
      </c>
      <c r="M713" s="52">
        <f>IFERROR(_xll.qlIndexFixing(ONIndex3M,I713,TRUE,_xll.ohTrigger(RecalcTrigger,Trigger3M)),NA())</f>
        <v>2.4998162352209974E-2</v>
      </c>
      <c r="N713" s="52">
        <f>IFERROR(_xll.qlIndexFixing(Index6M,$H713,TRUE,_xll.ohTrigger(RecalcTrigger,Trigger6M)),NA())</f>
        <v>2.6675519939405486E-2</v>
      </c>
      <c r="O713" s="52">
        <f>IFERROR(_xll.qlIndexFixing(ONIndex6M,I713,TRUE,_xll.ohTrigger(RecalcTrigger,Trigger6M)),NA())</f>
        <v>2.6225057131821217E-2</v>
      </c>
      <c r="P713" s="52">
        <f>IFERROR(_xll.qlIndexFixing(Index1Y,$H713,TRUE,_xll.ohTrigger(RecalcTrigger,Trigger1Y)),NA())</f>
        <v>2.8429458764355139E-2</v>
      </c>
      <c r="Q713" s="52">
        <f>IFERROR(_xll.qlIndexFixing(ONIndex1Y,I713,TRUE,_xll.ohTrigger(RecalcTrigger,Trigger1Y)),NA())</f>
        <v>2.768346062115512E-2</v>
      </c>
    </row>
    <row r="714" spans="2:17" x14ac:dyDescent="0.2">
      <c r="B714" s="46" t="s">
        <v>51</v>
      </c>
      <c r="D714" s="49">
        <f>_xll.qlCalendarAdvance(LocalCalendar,$D713,B714,"f",FALSE)</f>
        <v>44467</v>
      </c>
      <c r="E714" s="49">
        <f>_xll.qlInterestRateIndexValueDate(IndexON,D714)</f>
        <v>44467</v>
      </c>
      <c r="F714" s="52">
        <f>IFERROR(_xll.qlIndexFixing(IndexON,D714,TRUE,_xll.ohTrigger(RecalcTrigger,TriggerON)),NA())</f>
        <v>2.2066550454091782E-2</v>
      </c>
      <c r="H714" s="49">
        <f>_xll.qlCalendarAdvance(IborCalendar,$H713,B714,"f",FALSE)</f>
        <v>44467</v>
      </c>
      <c r="I714" s="49">
        <f>_xll.qlInterestRateIndexValueDate(Index1M,$H714)</f>
        <v>44469</v>
      </c>
      <c r="J714" s="52">
        <f>IFERROR(_xll.qlIndexFixing(Index1M,$H714,TRUE,_xll.ohTrigger(RecalcTrigger,Trigger1M)),NA())</f>
        <v>2.3752878699049334E-2</v>
      </c>
      <c r="K714" s="52">
        <f>IFERROR(_xll.qlIndexFixing(ONIndex1M,I714,TRUE,_xll.ohTrigger(RecalcTrigger,Trigger1M)),NA())</f>
        <v>2.3673948341045303E-2</v>
      </c>
      <c r="L714" s="52">
        <f>IFERROR(_xll.qlIndexFixing(Index3M,H714,TRUE,_xll.ohTrigger(RecalcTrigger,Trigger3M)),NA())</f>
        <v>2.5266338994359303E-2</v>
      </c>
      <c r="M714" s="52">
        <f>IFERROR(_xll.qlIndexFixing(ONIndex3M,I714,TRUE,_xll.ohTrigger(RecalcTrigger,Trigger3M)),NA())</f>
        <v>2.5024679473748535E-2</v>
      </c>
      <c r="N714" s="52">
        <f>IFERROR(_xll.qlIndexFixing(Index6M,$H714,TRUE,_xll.ohTrigger(RecalcTrigger,Trigger6M)),NA())</f>
        <v>2.6698780963848968E-2</v>
      </c>
      <c r="O714" s="52">
        <f>IFERROR(_xll.qlIndexFixing(ONIndex6M,I714,TRUE,_xll.ohTrigger(RecalcTrigger,Trigger6M)),NA())</f>
        <v>2.6249166539411561E-2</v>
      </c>
      <c r="P714" s="52">
        <f>IFERROR(_xll.qlIndexFixing(Index1Y,$H714,TRUE,_xll.ohTrigger(RecalcTrigger,Trigger1Y)),NA())</f>
        <v>2.8444210871086506E-2</v>
      </c>
      <c r="Q714" s="52">
        <f>IFERROR(_xll.qlIndexFixing(ONIndex1Y,I714,TRUE,_xll.ohTrigger(RecalcTrigger,Trigger1Y)),NA())</f>
        <v>2.7701010545069238E-2</v>
      </c>
    </row>
    <row r="715" spans="2:17" x14ac:dyDescent="0.2">
      <c r="B715" s="46" t="s">
        <v>51</v>
      </c>
      <c r="D715" s="49">
        <f>_xll.qlCalendarAdvance(LocalCalendar,$D714,B715,"f",FALSE)</f>
        <v>44474</v>
      </c>
      <c r="E715" s="49">
        <f>_xll.qlInterestRateIndexValueDate(IndexON,D715)</f>
        <v>44474</v>
      </c>
      <c r="F715" s="52">
        <f>IFERROR(_xll.qlIndexFixing(IndexON,D715,TRUE,_xll.ohTrigger(RecalcTrigger,TriggerON)),NA())</f>
        <v>2.2095566490785146E-2</v>
      </c>
      <c r="H715" s="49">
        <f>_xll.qlCalendarAdvance(IborCalendar,$H714,B715,"f",FALSE)</f>
        <v>44474</v>
      </c>
      <c r="I715" s="49">
        <f>_xll.qlInterestRateIndexValueDate(Index1M,$H715)</f>
        <v>44476</v>
      </c>
      <c r="J715" s="52">
        <f>IFERROR(_xll.qlIndexFixing(Index1M,$H715,TRUE,_xll.ohTrigger(RecalcTrigger,Trigger1M)),NA())</f>
        <v>2.3789456713801949E-2</v>
      </c>
      <c r="K715" s="52">
        <f>IFERROR(_xll.qlIndexFixing(ONIndex1M,I715,TRUE,_xll.ohTrigger(RecalcTrigger,Trigger1M)),NA())</f>
        <v>2.3702691659250874E-2</v>
      </c>
      <c r="L715" s="52">
        <f>IFERROR(_xll.qlIndexFixing(Index3M,H715,TRUE,_xll.ohTrigger(RecalcTrigger,Trigger3M)),NA())</f>
        <v>2.5293647383614688E-2</v>
      </c>
      <c r="M715" s="52">
        <f>IFERROR(_xll.qlIndexFixing(ONIndex3M,I715,TRUE,_xll.ohTrigger(RecalcTrigger,Trigger3M)),NA())</f>
        <v>2.5050928969525543E-2</v>
      </c>
      <c r="N715" s="52">
        <f>IFERROR(_xll.qlIndexFixing(Index6M,$H715,TRUE,_xll.ohTrigger(RecalcTrigger,Trigger6M)),NA())</f>
        <v>2.6719468743733311E-2</v>
      </c>
      <c r="O715" s="52">
        <f>IFERROR(_xll.qlIndexFixing(ONIndex6M,I715,TRUE,_xll.ohTrigger(RecalcTrigger,Trigger6M)),NA())</f>
        <v>2.6272862750085224E-2</v>
      </c>
      <c r="P715" s="52">
        <f>IFERROR(_xll.qlIndexFixing(Index1Y,$H715,TRUE,_xll.ohTrigger(RecalcTrigger,Trigger1Y)),NA())</f>
        <v>2.8459014295059395E-2</v>
      </c>
      <c r="Q715" s="52">
        <f>IFERROR(_xll.qlIndexFixing(ONIndex1Y,I715,TRUE,_xll.ohTrigger(RecalcTrigger,Trigger1Y)),NA())</f>
        <v>2.7717893504339841E-2</v>
      </c>
    </row>
    <row r="716" spans="2:17" x14ac:dyDescent="0.2">
      <c r="B716" s="46" t="s">
        <v>51</v>
      </c>
      <c r="D716" s="49">
        <f>_xll.qlCalendarAdvance(LocalCalendar,$D715,B716,"f",FALSE)</f>
        <v>44481</v>
      </c>
      <c r="E716" s="49">
        <f>_xll.qlInterestRateIndexValueDate(IndexON,D716)</f>
        <v>44481</v>
      </c>
      <c r="F716" s="52">
        <f>IFERROR(_xll.qlIndexFixing(IndexON,D716,TRUE,_xll.ohTrigger(RecalcTrigger,TriggerON)),NA())</f>
        <v>2.2124726132286554E-2</v>
      </c>
      <c r="H716" s="49">
        <f>_xll.qlCalendarAdvance(IborCalendar,$H715,B716,"f",FALSE)</f>
        <v>44481</v>
      </c>
      <c r="I716" s="49">
        <f>_xll.qlInterestRateIndexValueDate(Index1M,$H716)</f>
        <v>44483</v>
      </c>
      <c r="J716" s="52">
        <f>IFERROR(_xll.qlIndexFixing(Index1M,$H716,TRUE,_xll.ohTrigger(RecalcTrigger,Trigger1M)),NA())</f>
        <v>2.3817376093425158E-2</v>
      </c>
      <c r="K716" s="52">
        <f>IFERROR(_xll.qlIndexFixing(ONIndex1M,I716,TRUE,_xll.ohTrigger(RecalcTrigger,Trigger1M)),NA())</f>
        <v>2.3731160873996515E-2</v>
      </c>
      <c r="L716" s="52">
        <f>IFERROR(_xll.qlIndexFixing(Index3M,H716,TRUE,_xll.ohTrigger(RecalcTrigger,Trigger3M)),NA())</f>
        <v>2.5318101858932469E-2</v>
      </c>
      <c r="M716" s="52">
        <f>IFERROR(_xll.qlIndexFixing(ONIndex3M,I716,TRUE,_xll.ohTrigger(RecalcTrigger,Trigger3M)),NA())</f>
        <v>2.5076910839381128E-2</v>
      </c>
      <c r="N716" s="52">
        <f>IFERROR(_xll.qlIndexFixing(Index6M,$H716,TRUE,_xll.ohTrigger(RecalcTrigger,Trigger6M)),NA())</f>
        <v>2.6740029744418206E-2</v>
      </c>
      <c r="O716" s="52">
        <f>IFERROR(_xll.qlIndexFixing(ONIndex6M,I716,TRUE,_xll.ohTrigger(RecalcTrigger,Trigger6M)),NA())</f>
        <v>2.6296145763842205E-2</v>
      </c>
      <c r="P716" s="52">
        <f>IFERROR(_xll.qlIndexFixing(Index1Y,$H716,TRUE,_xll.ohTrigger(RecalcTrigger,Trigger1Y)),NA())</f>
        <v>2.8473887274902385E-2</v>
      </c>
      <c r="Q716" s="52">
        <f>IFERROR(_xll.qlIndexFixing(ONIndex1Y,I716,TRUE,_xll.ohTrigger(RecalcTrigger,Trigger1Y)),NA())</f>
        <v>2.7734109498647186E-2</v>
      </c>
    </row>
    <row r="717" spans="2:17" x14ac:dyDescent="0.2">
      <c r="B717" s="46" t="s">
        <v>51</v>
      </c>
      <c r="D717" s="49">
        <f>_xll.qlCalendarAdvance(LocalCalendar,$D716,B717,"f",FALSE)</f>
        <v>44488</v>
      </c>
      <c r="E717" s="49">
        <f>_xll.qlInterestRateIndexValueDate(IndexON,D717)</f>
        <v>44488</v>
      </c>
      <c r="F717" s="52">
        <f>IFERROR(_xll.qlIndexFixing(IndexON,D717,TRUE,_xll.ohTrigger(RecalcTrigger,TriggerON)),NA())</f>
        <v>2.2154029378835816E-2</v>
      </c>
      <c r="H717" s="49">
        <f>_xll.qlCalendarAdvance(IborCalendar,$H716,B717,"f",FALSE)</f>
        <v>44488</v>
      </c>
      <c r="I717" s="49">
        <f>_xll.qlInterestRateIndexValueDate(Index1M,$H717)</f>
        <v>44490</v>
      </c>
      <c r="J717" s="52">
        <f>IFERROR(_xll.qlIndexFixing(Index1M,$H717,TRUE,_xll.ohTrigger(RecalcTrigger,Trigger1M)),NA())</f>
        <v>2.3845020873565215E-2</v>
      </c>
      <c r="K717" s="52">
        <f>IFERROR(_xll.qlIndexFixing(ONIndex1M,I717,TRUE,_xll.ohTrigger(RecalcTrigger,Trigger1M)),NA())</f>
        <v>2.3759355985202291E-2</v>
      </c>
      <c r="L717" s="52">
        <f>IFERROR(_xll.qlIndexFixing(Index3M,H717,TRUE,_xll.ohTrigger(RecalcTrigger,Trigger3M)),NA())</f>
        <v>2.5342332364339807E-2</v>
      </c>
      <c r="M717" s="52">
        <f>IFERROR(_xll.qlIndexFixing(ONIndex3M,I717,TRUE,_xll.ohTrigger(RecalcTrigger,Trigger3M)),NA())</f>
        <v>2.5102625083315289E-2</v>
      </c>
      <c r="N717" s="52">
        <f>IFERROR(_xll.qlIndexFixing(Index6M,$H717,TRUE,_xll.ohTrigger(RecalcTrigger,Trigger6M)),NA())</f>
        <v>2.6760483049366814E-2</v>
      </c>
      <c r="O717" s="52">
        <f>IFERROR(_xll.qlIndexFixing(ONIndex6M,I717,TRUE,_xll.ohTrigger(RecalcTrigger,Trigger6M)),NA())</f>
        <v>2.6319015580602567E-2</v>
      </c>
      <c r="P717" s="52">
        <f>IFERROR(_xll.qlIndexFixing(Index1Y,$H717,TRUE,_xll.ohTrigger(RecalcTrigger,Trigger1Y)),NA())</f>
        <v>2.8488848050324846E-2</v>
      </c>
      <c r="Q717" s="52">
        <f>IFERROR(_xll.qlIndexFixing(ONIndex1Y,I717,TRUE,_xll.ohTrigger(RecalcTrigger,Trigger1Y)),NA())</f>
        <v>2.7749658528151144E-2</v>
      </c>
    </row>
    <row r="718" spans="2:17" x14ac:dyDescent="0.2">
      <c r="B718" s="46" t="s">
        <v>51</v>
      </c>
      <c r="D718" s="49">
        <f>_xll.qlCalendarAdvance(LocalCalendar,$D717,B718,"f",FALSE)</f>
        <v>44495</v>
      </c>
      <c r="E718" s="49">
        <f>_xll.qlInterestRateIndexValueDate(IndexON,D718)</f>
        <v>44495</v>
      </c>
      <c r="F718" s="52">
        <f>IFERROR(_xll.qlIndexFixing(IndexON,D718,TRUE,_xll.ohTrigger(RecalcTrigger,TriggerON)),NA())</f>
        <v>2.2183476230352994E-2</v>
      </c>
      <c r="H718" s="49">
        <f>_xll.qlCalendarAdvance(IborCalendar,$H717,B718,"f",FALSE)</f>
        <v>44495</v>
      </c>
      <c r="I718" s="49">
        <f>_xll.qlInterestRateIndexValueDate(Index1M,$H718)</f>
        <v>44497</v>
      </c>
      <c r="J718" s="52">
        <f>IFERROR(_xll.qlIndexFixing(Index1M,$H718,TRUE,_xll.ohTrigger(RecalcTrigger,Trigger1M)),NA())</f>
        <v>2.3872391052203734E-2</v>
      </c>
      <c r="K718" s="52">
        <f>IFERROR(_xll.qlIndexFixing(ONIndex1M,I718,TRUE,_xll.ohTrigger(RecalcTrigger,Trigger1M)),NA())</f>
        <v>2.3787276992788264E-2</v>
      </c>
      <c r="L718" s="52">
        <f>IFERROR(_xll.qlIndexFixing(Index3M,H718,TRUE,_xll.ohTrigger(RecalcTrigger,Trigger3M)),NA())</f>
        <v>2.5366352085102621E-2</v>
      </c>
      <c r="M718" s="52">
        <f>IFERROR(_xll.qlIndexFixing(ONIndex3M,I718,TRUE,_xll.ohTrigger(RecalcTrigger,Trigger3M)),NA())</f>
        <v>2.5128071701328025E-2</v>
      </c>
      <c r="N718" s="52">
        <f>IFERROR(_xll.qlIndexFixing(Index6M,$H718,TRUE,_xll.ohTrigger(RecalcTrigger,Trigger6M)),NA())</f>
        <v>2.6780847742839904E-2</v>
      </c>
      <c r="O718" s="52">
        <f>IFERROR(_xll.qlIndexFixing(ONIndex6M,I718,TRUE,_xll.ohTrigger(RecalcTrigger,Trigger6M)),NA())</f>
        <v>2.6341472200206439E-2</v>
      </c>
      <c r="P718" s="52">
        <f>IFERROR(_xll.qlIndexFixing(Index1Y,$H718,TRUE,_xll.ohTrigger(RecalcTrigger,Trigger1Y)),NA())</f>
        <v>2.8503914862131798E-2</v>
      </c>
      <c r="Q718" s="52">
        <f>IFERROR(_xll.qlIndexFixing(ONIndex1Y,I718,TRUE,_xll.ohTrigger(RecalcTrigger,Trigger1Y)),NA())</f>
        <v>2.7764540592531972E-2</v>
      </c>
    </row>
    <row r="719" spans="2:17" x14ac:dyDescent="0.2">
      <c r="B719" s="46" t="s">
        <v>51</v>
      </c>
      <c r="D719" s="49">
        <f>_xll.qlCalendarAdvance(LocalCalendar,$D718,B719,"f",FALSE)</f>
        <v>44502</v>
      </c>
      <c r="E719" s="49">
        <f>_xll.qlInterestRateIndexValueDate(IndexON,D719)</f>
        <v>44502</v>
      </c>
      <c r="F719" s="52">
        <f>IFERROR(_xll.qlIndexFixing(IndexON,D719,TRUE,_xll.ohTrigger(RecalcTrigger,TriggerON)),NA())</f>
        <v>2.221306668683809E-2</v>
      </c>
      <c r="H719" s="49">
        <f>_xll.qlCalendarAdvance(IborCalendar,$H718,B719,"f",FALSE)</f>
        <v>44502</v>
      </c>
      <c r="I719" s="49">
        <f>_xll.qlInterestRateIndexValueDate(Index1M,$H719)</f>
        <v>44504</v>
      </c>
      <c r="J719" s="52">
        <f>IFERROR(_xll.qlIndexFixing(Index1M,$H719,TRUE,_xll.ohTrigger(RecalcTrigger,Trigger1M)),NA())</f>
        <v>2.3899486627337319E-2</v>
      </c>
      <c r="K719" s="52">
        <f>IFERROR(_xll.qlIndexFixing(ONIndex1M,I719,TRUE,_xll.ohTrigger(RecalcTrigger,Trigger1M)),NA())</f>
        <v>2.3814923896834372E-2</v>
      </c>
      <c r="L719" s="52">
        <f>IFERROR(_xll.qlIndexFixing(Index3M,H719,TRUE,_xll.ohTrigger(RecalcTrigger,Trigger3M)),NA())</f>
        <v>2.5390174206845681E-2</v>
      </c>
      <c r="M719" s="52">
        <f>IFERROR(_xll.qlIndexFixing(ONIndex3M,I719,TRUE,_xll.ohTrigger(RecalcTrigger,Trigger3M)),NA())</f>
        <v>2.5153250693259466E-2</v>
      </c>
      <c r="N719" s="52">
        <f>IFERROR(_xll.qlIndexFixing(Index6M,$H719,TRUE,_xll.ohTrigger(RecalcTrigger,Trigger6M)),NA())</f>
        <v>2.6798703933751885E-2</v>
      </c>
      <c r="O719" s="52">
        <f>IFERROR(_xll.qlIndexFixing(ONIndex6M,I719,TRUE,_xll.ohTrigger(RecalcTrigger,Trigger6M)),NA())</f>
        <v>2.6363515622813694E-2</v>
      </c>
      <c r="P719" s="52">
        <f>IFERROR(_xll.qlIndexFixing(Index1Y,$H719,TRUE,_xll.ohTrigger(RecalcTrigger,Trigger1Y)),NA())</f>
        <v>2.8519105952241029E-2</v>
      </c>
      <c r="Q719" s="52">
        <f>IFERROR(_xll.qlIndexFixing(ONIndex1Y,I719,TRUE,_xll.ohTrigger(RecalcTrigger,Trigger1Y)),NA())</f>
        <v>2.7778755691949542E-2</v>
      </c>
    </row>
    <row r="720" spans="2:17" x14ac:dyDescent="0.2">
      <c r="B720" s="46" t="s">
        <v>51</v>
      </c>
      <c r="D720" s="49">
        <f>_xll.qlCalendarAdvance(LocalCalendar,$D719,B720,"f",FALSE)</f>
        <v>44509</v>
      </c>
      <c r="E720" s="49">
        <f>_xll.qlInterestRateIndexValueDate(IndexON,D720)</f>
        <v>44509</v>
      </c>
      <c r="F720" s="52">
        <f>IFERROR(_xll.qlIndexFixing(IndexON,D720,TRUE,_xll.ohTrigger(RecalcTrigger,TriggerON)),NA())</f>
        <v>2.2242800748450975E-2</v>
      </c>
      <c r="H720" s="49">
        <f>_xll.qlCalendarAdvance(IborCalendar,$H719,B720,"f",FALSE)</f>
        <v>44509</v>
      </c>
      <c r="I720" s="49">
        <f>_xll.qlInterestRateIndexValueDate(Index1M,$H720)</f>
        <v>44512</v>
      </c>
      <c r="J720" s="52">
        <f>IFERROR(_xll.qlIndexFixing(Index1M,$H720,TRUE,_xll.ohTrigger(RecalcTrigger,Trigger1M)),NA())</f>
        <v>2.3927432945580251E-2</v>
      </c>
      <c r="K720" s="52">
        <f>IFERROR(_xll.qlIndexFixing(ONIndex1M,I720,TRUE,_xll.ohTrigger(RecalcTrigger,Trigger1M)),NA())</f>
        <v>2.3851645392998222E-2</v>
      </c>
      <c r="L720" s="52">
        <f>IFERROR(_xll.qlIndexFixing(Index3M,H720,TRUE,_xll.ohTrigger(RecalcTrigger,Trigger3M)),NA())</f>
        <v>2.5422273953688013E-2</v>
      </c>
      <c r="M720" s="52">
        <f>IFERROR(_xll.qlIndexFixing(ONIndex3M,I720,TRUE,_xll.ohTrigger(RecalcTrigger,Trigger3M)),NA())</f>
        <v>2.5186990589416425E-2</v>
      </c>
      <c r="N720" s="52">
        <f>IFERROR(_xll.qlIndexFixing(Index6M,$H720,TRUE,_xll.ohTrigger(RecalcTrigger,Trigger6M)),NA())</f>
        <v>2.6821831984331548E-2</v>
      </c>
      <c r="O720" s="52">
        <f>IFERROR(_xll.qlIndexFixing(ONIndex6M,I720,TRUE,_xll.ohTrigger(RecalcTrigger,Trigger6M)),NA())</f>
        <v>2.6393181971871016E-2</v>
      </c>
      <c r="P720" s="52">
        <f>IFERROR(_xll.qlIndexFixing(Index1Y,$H720,TRUE,_xll.ohTrigger(RecalcTrigger,Trigger1Y)),NA())</f>
        <v>2.8541383422522854E-2</v>
      </c>
      <c r="Q720" s="52">
        <f>IFERROR(_xll.qlIndexFixing(ONIndex1Y,I720,TRUE,_xll.ohTrigger(RecalcTrigger,Trigger1Y)),NA())</f>
        <v>2.7798193903283419E-2</v>
      </c>
    </row>
    <row r="721" spans="2:17" x14ac:dyDescent="0.2">
      <c r="B721" s="46" t="s">
        <v>51</v>
      </c>
      <c r="D721" s="49">
        <f>_xll.qlCalendarAdvance(LocalCalendar,$D720,B721,"f",FALSE)</f>
        <v>44516</v>
      </c>
      <c r="E721" s="49">
        <f>_xll.qlInterestRateIndexValueDate(IndexON,D721)</f>
        <v>44516</v>
      </c>
      <c r="F721" s="52">
        <f>IFERROR(_xll.qlIndexFixing(IndexON,D721,TRUE,_xll.ohTrigger(RecalcTrigger,TriggerON)),NA())</f>
        <v>2.2272678415111713E-2</v>
      </c>
      <c r="H721" s="49">
        <f>_xll.qlCalendarAdvance(IborCalendar,$H720,B721,"f",FALSE)</f>
        <v>44516</v>
      </c>
      <c r="I721" s="49">
        <f>_xll.qlInterestRateIndexValueDate(Index1M,$H721)</f>
        <v>44518</v>
      </c>
      <c r="J721" s="52">
        <f>IFERROR(_xll.qlIndexFixing(Index1M,$H721,TRUE,_xll.ohTrigger(RecalcTrigger,Trigger1M)),NA())</f>
        <v>2.3952853959193499E-2</v>
      </c>
      <c r="K721" s="52">
        <f>IFERROR(_xll.qlIndexFixing(ONIndex1M,I721,TRUE,_xll.ohTrigger(RecalcTrigger,Trigger1M)),NA())</f>
        <v>2.3869395393667503E-2</v>
      </c>
      <c r="L721" s="52">
        <f>IFERROR(_xll.qlIndexFixing(Index3M,H721,TRUE,_xll.ohTrigger(RecalcTrigger,Trigger3M)),NA())</f>
        <v>2.5437278397518026E-2</v>
      </c>
      <c r="M721" s="52">
        <f>IFERROR(_xll.qlIndexFixing(ONIndex3M,I721,TRUE,_xll.ohTrigger(RecalcTrigger,Trigger3M)),NA())</f>
        <v>2.5202805798718586E-2</v>
      </c>
      <c r="N721" s="52">
        <f>IFERROR(_xll.qlIndexFixing(Index6M,$H721,TRUE,_xll.ohTrigger(RecalcTrigger,Trigger6M)),NA())</f>
        <v>2.683915141521857E-2</v>
      </c>
      <c r="O721" s="52">
        <f>IFERROR(_xll.qlIndexFixing(ONIndex6M,I721,TRUE,_xll.ohTrigger(RecalcTrigger,Trigger6M)),NA())</f>
        <v>2.6406362875999179E-2</v>
      </c>
      <c r="P721" s="52">
        <f>IFERROR(_xll.qlIndexFixing(Index1Y,$H721,TRUE,_xll.ohTrigger(RecalcTrigger,Trigger1Y)),NA())</f>
        <v>2.8549933940729574E-2</v>
      </c>
      <c r="Q721" s="52">
        <f>IFERROR(_xll.qlIndexFixing(ONIndex1Y,I721,TRUE,_xll.ohTrigger(RecalcTrigger,Trigger1Y)),NA())</f>
        <v>2.7805184995095544E-2</v>
      </c>
    </row>
    <row r="722" spans="2:17" x14ac:dyDescent="0.2">
      <c r="B722" s="46" t="s">
        <v>51</v>
      </c>
      <c r="D722" s="49">
        <f>_xll.qlCalendarAdvance(LocalCalendar,$D721,B722,"f",FALSE)</f>
        <v>44523</v>
      </c>
      <c r="E722" s="49">
        <f>_xll.qlInterestRateIndexValueDate(IndexON,D722)</f>
        <v>44523</v>
      </c>
      <c r="F722" s="52">
        <f>IFERROR(_xll.qlIndexFixing(IndexON,D722,TRUE,_xll.ohTrigger(RecalcTrigger,TriggerON)),NA())</f>
        <v>2.230269968690024E-2</v>
      </c>
      <c r="H722" s="49">
        <f>_xll.qlCalendarAdvance(IborCalendar,$H721,B722,"f",FALSE)</f>
        <v>44523</v>
      </c>
      <c r="I722" s="49">
        <f>_xll.qlInterestRateIndexValueDate(Index1M,$H722)</f>
        <v>44526</v>
      </c>
      <c r="J722" s="52">
        <f>IFERROR(_xll.qlIndexFixing(Index1M,$H722,TRUE,_xll.ohTrigger(RecalcTrigger,Trigger1M)),NA())</f>
        <v>2.3985508403240825E-2</v>
      </c>
      <c r="K722" s="52">
        <f>IFERROR(_xll.qlIndexFixing(ONIndex1M,I722,TRUE,_xll.ohTrigger(RecalcTrigger,Trigger1M)),NA())</f>
        <v>2.3905419183831711E-2</v>
      </c>
      <c r="L722" s="52">
        <f>IFERROR(_xll.qlIndexFixing(Index3M,H722,TRUE,_xll.ohTrigger(RecalcTrigger,Trigger3M)),NA())</f>
        <v>2.5468977224775924E-2</v>
      </c>
      <c r="M722" s="52">
        <f>IFERROR(_xll.qlIndexFixing(ONIndex3M,I722,TRUE,_xll.ohTrigger(RecalcTrigger,Trigger3M)),NA())</f>
        <v>2.5235864357435744E-2</v>
      </c>
      <c r="N722" s="52">
        <f>IFERROR(_xll.qlIndexFixing(Index6M,$H722,TRUE,_xll.ohTrigger(RecalcTrigger,Trigger6M)),NA())</f>
        <v>2.6862231491183455E-2</v>
      </c>
      <c r="O722" s="52">
        <f>IFERROR(_xll.qlIndexFixing(ONIndex6M,I722,TRUE,_xll.ohTrigger(RecalcTrigger,Trigger6M)),NA())</f>
        <v>2.6434972849029847E-2</v>
      </c>
      <c r="P722" s="52">
        <f>IFERROR(_xll.qlIndexFixing(Index1Y,$H722,TRUE,_xll.ohTrigger(RecalcTrigger,Trigger1Y)),NA())</f>
        <v>2.8572681211014514E-2</v>
      </c>
      <c r="Q722" s="52">
        <f>IFERROR(_xll.qlIndexFixing(ONIndex1Y,I722,TRUE,_xll.ohTrigger(RecalcTrigger,Trigger1Y)),NA())</f>
        <v>2.7822911971115971E-2</v>
      </c>
    </row>
    <row r="723" spans="2:17" x14ac:dyDescent="0.2">
      <c r="B723" s="46" t="s">
        <v>51</v>
      </c>
      <c r="D723" s="49">
        <f>_xll.qlCalendarAdvance(LocalCalendar,$D722,B723,"f",FALSE)</f>
        <v>44530</v>
      </c>
      <c r="E723" s="49">
        <f>_xll.qlInterestRateIndexValueDate(IndexON,D723)</f>
        <v>44530</v>
      </c>
      <c r="F723" s="52">
        <f>IFERROR(_xll.qlIndexFixing(IndexON,D723,TRUE,_xll.ohTrigger(RecalcTrigger,TriggerON)),NA())</f>
        <v>2.2332864563896493E-2</v>
      </c>
      <c r="H723" s="49">
        <f>_xll.qlCalendarAdvance(IborCalendar,$H722,B723,"f",FALSE)</f>
        <v>44530</v>
      </c>
      <c r="I723" s="49">
        <f>_xll.qlInterestRateIndexValueDate(Index1M,$H723)</f>
        <v>44532</v>
      </c>
      <c r="J723" s="52">
        <f>IFERROR(_xll.qlIndexFixing(Index1M,$H723,TRUE,_xll.ohTrigger(RecalcTrigger,Trigger1M)),NA())</f>
        <v>2.4007783533952904E-2</v>
      </c>
      <c r="K723" s="52">
        <f>IFERROR(_xll.qlIndexFixing(ONIndex1M,I723,TRUE,_xll.ohTrigger(RecalcTrigger,Trigger1M)),NA())</f>
        <v>2.392277047514213E-2</v>
      </c>
      <c r="L723" s="52">
        <f>IFERROR(_xll.qlIndexFixing(Index3M,H723,TRUE,_xll.ohTrigger(RecalcTrigger,Trigger3M)),NA())</f>
        <v>2.5478686263092243E-2</v>
      </c>
      <c r="M723" s="52">
        <f>IFERROR(_xll.qlIndexFixing(ONIndex3M,I723,TRUE,_xll.ohTrigger(RecalcTrigger,Trigger3M)),NA())</f>
        <v>2.5251290399292969E-2</v>
      </c>
      <c r="N723" s="52">
        <f>IFERROR(_xll.qlIndexFixing(Index6M,$H723,TRUE,_xll.ohTrigger(RecalcTrigger,Trigger6M)),NA())</f>
        <v>2.6882010042071927E-2</v>
      </c>
      <c r="O723" s="52">
        <f>IFERROR(_xll.qlIndexFixing(ONIndex6M,I723,TRUE,_xll.ohTrigger(RecalcTrigger,Trigger6M)),NA())</f>
        <v>2.644755733959947E-2</v>
      </c>
      <c r="P723" s="52">
        <f>IFERROR(_xll.qlIndexFixing(Index1Y,$H723,TRUE,_xll.ohTrigger(RecalcTrigger,Trigger1Y)),NA())</f>
        <v>2.8581477974256832E-2</v>
      </c>
      <c r="Q723" s="52">
        <f>IFERROR(_xll.qlIndexFixing(ONIndex1Y,I723,TRUE,_xll.ohTrigger(RecalcTrigger,Trigger1Y)),NA())</f>
        <v>2.78289464370296E-2</v>
      </c>
    </row>
    <row r="724" spans="2:17" x14ac:dyDescent="0.2">
      <c r="B724" s="46" t="s">
        <v>51</v>
      </c>
      <c r="D724" s="49">
        <f>_xll.qlCalendarAdvance(LocalCalendar,$D723,B724,"f",FALSE)</f>
        <v>44537</v>
      </c>
      <c r="E724" s="49">
        <f>_xll.qlInterestRateIndexValueDate(IndexON,D724)</f>
        <v>44537</v>
      </c>
      <c r="F724" s="52">
        <f>IFERROR(_xll.qlIndexFixing(IndexON,D724,TRUE,_xll.ohTrigger(RecalcTrigger,TriggerON)),NA())</f>
        <v>2.2363173046020535E-2</v>
      </c>
      <c r="H724" s="49">
        <f>_xll.qlCalendarAdvance(IborCalendar,$H723,B724,"f",FALSE)</f>
        <v>44537</v>
      </c>
      <c r="I724" s="49">
        <f>_xll.qlInterestRateIndexValueDate(Index1M,$H724)</f>
        <v>44539</v>
      </c>
      <c r="J724" s="52">
        <f>IFERROR(_xll.qlIndexFixing(Index1M,$H724,TRUE,_xll.ohTrigger(RecalcTrigger,Trigger1M)),NA())</f>
        <v>2.4030934126607617E-2</v>
      </c>
      <c r="K724" s="52">
        <f>IFERROR(_xll.qlIndexFixing(ONIndex1M,I724,TRUE,_xll.ohTrigger(RecalcTrigger,Trigger1M)),NA())</f>
        <v>2.3949046860050061E-2</v>
      </c>
      <c r="L724" s="52">
        <f>IFERROR(_xll.qlIndexFixing(Index3M,H724,TRUE,_xll.ohTrigger(RecalcTrigger,Trigger3M)),NA())</f>
        <v>2.5501729359179492E-2</v>
      </c>
      <c r="M724" s="52">
        <f>IFERROR(_xll.qlIndexFixing(ONIndex3M,I724,TRUE,_xll.ohTrigger(RecalcTrigger,Trigger3M)),NA())</f>
        <v>2.5275131260098505E-2</v>
      </c>
      <c r="N724" s="52">
        <f>IFERROR(_xll.qlIndexFixing(Index6M,$H724,TRUE,_xll.ohTrigger(RecalcTrigger,Trigger6M)),NA())</f>
        <v>2.6902243879937348E-2</v>
      </c>
      <c r="O724" s="52">
        <f>IFERROR(_xll.qlIndexFixing(ONIndex6M,I724,TRUE,_xll.ohTrigger(RecalcTrigger,Trigger6M)),NA())</f>
        <v>2.6467534775145296E-2</v>
      </c>
      <c r="P724" s="52">
        <f>IFERROR(_xll.qlIndexFixing(Index1Y,$H724,TRUE,_xll.ohTrigger(RecalcTrigger,Trigger1Y)),NA())</f>
        <v>2.8597564125225464E-2</v>
      </c>
      <c r="Q724" s="52">
        <f>IFERROR(_xll.qlIndexFixing(ONIndex1Y,I724,TRUE,_xll.ohTrigger(RecalcTrigger,Trigger1Y)),NA())</f>
        <v>2.7839826709872284E-2</v>
      </c>
    </row>
    <row r="725" spans="2:17" x14ac:dyDescent="0.2">
      <c r="B725" s="46" t="s">
        <v>51</v>
      </c>
      <c r="D725" s="49">
        <f>_xll.qlCalendarAdvance(LocalCalendar,$D724,B725,"f",FALSE)</f>
        <v>44544</v>
      </c>
      <c r="E725" s="49">
        <f>_xll.qlInterestRateIndexValueDate(IndexON,D725)</f>
        <v>44544</v>
      </c>
      <c r="F725" s="52">
        <f>IFERROR(_xll.qlIndexFixing(IndexON,D725,TRUE,_xll.ohTrigger(RecalcTrigger,TriggerON)),NA())</f>
        <v>2.2393625133432238E-2</v>
      </c>
      <c r="H725" s="49">
        <f>_xll.qlCalendarAdvance(IborCalendar,$H724,B725,"f",FALSE)</f>
        <v>44544</v>
      </c>
      <c r="I725" s="49">
        <f>_xll.qlInterestRateIndexValueDate(Index1M,$H725)</f>
        <v>44546</v>
      </c>
      <c r="J725" s="52">
        <f>IFERROR(_xll.qlIndexFixing(Index1M,$H725,TRUE,_xll.ohTrigger(RecalcTrigger,Trigger1M)),NA())</f>
        <v>2.4059124788294157E-2</v>
      </c>
      <c r="K725" s="52">
        <f>IFERROR(_xll.qlIndexFixing(ONIndex1M,I725,TRUE,_xll.ohTrigger(RecalcTrigger,Trigger1M)),NA())</f>
        <v>2.3975049140858573E-2</v>
      </c>
      <c r="L725" s="52">
        <f>IFERROR(_xll.qlIndexFixing(Index3M,H725,TRUE,_xll.ohTrigger(RecalcTrigger,Trigger3M)),NA())</f>
        <v>2.552465348882027E-2</v>
      </c>
      <c r="M725" s="52">
        <f>IFERROR(_xll.qlIndexFixing(ONIndex3M,I725,TRUE,_xll.ohTrigger(RecalcTrigger,Trigger3M)),NA())</f>
        <v>2.5298704494582935E-2</v>
      </c>
      <c r="N725" s="52">
        <f>IFERROR(_xll.qlIndexFixing(Index6M,$H725,TRUE,_xll.ohTrigger(RecalcTrigger,Trigger6M)),NA())</f>
        <v>2.6922522717955824E-2</v>
      </c>
      <c r="O725" s="52">
        <f>IFERROR(_xll.qlIndexFixing(ONIndex6M,I725,TRUE,_xll.ohTrigger(RecalcTrigger,Trigger6M)),NA())</f>
        <v>2.6487099013134952E-2</v>
      </c>
      <c r="P725" s="52">
        <f>IFERROR(_xll.qlIndexFixing(Index1Y,$H725,TRUE,_xll.ohTrigger(RecalcTrigger,Trigger1Y)),NA())</f>
        <v>2.8613884030760706E-2</v>
      </c>
      <c r="Q725" s="52">
        <f>IFERROR(_xll.qlIndexFixing(ONIndex1Y,I725,TRUE,_xll.ohTrigger(RecalcTrigger,Trigger1Y)),NA())</f>
        <v>2.7850040017272093E-2</v>
      </c>
    </row>
    <row r="726" spans="2:17" x14ac:dyDescent="0.2">
      <c r="B726" s="46" t="s">
        <v>51</v>
      </c>
      <c r="D726" s="49">
        <f>_xll.qlCalendarAdvance(LocalCalendar,$D725,B726,"f",FALSE)</f>
        <v>44551</v>
      </c>
      <c r="E726" s="49">
        <f>_xll.qlInterestRateIndexValueDate(IndexON,D726)</f>
        <v>44551</v>
      </c>
      <c r="F726" s="52">
        <f>IFERROR(_xll.qlIndexFixing(IndexON,D726,TRUE,_xll.ohTrigger(RecalcTrigger,TriggerON)),NA())</f>
        <v>2.2424219721175476E-2</v>
      </c>
      <c r="H726" s="49">
        <f>_xll.qlCalendarAdvance(IborCalendar,$H725,B726,"f",FALSE)</f>
        <v>44551</v>
      </c>
      <c r="I726" s="49">
        <f>_xll.qlInterestRateIndexValueDate(Index1M,$H726)</f>
        <v>44553</v>
      </c>
      <c r="J726" s="52">
        <f>IFERROR(_xll.qlIndexFixing(Index1M,$H726,TRUE,_xll.ohTrigger(RecalcTrigger,Trigger1M)),NA())</f>
        <v>2.4081902507618325E-2</v>
      </c>
      <c r="K726" s="52">
        <f>IFERROR(_xll.qlIndexFixing(ONIndex1M,I726,TRUE,_xll.ohTrigger(RecalcTrigger,Trigger1M)),NA())</f>
        <v>2.4013924786361329E-2</v>
      </c>
      <c r="L726" s="52">
        <f>IFERROR(_xll.qlIndexFixing(Index3M,H726,TRUE,_xll.ohTrigger(RecalcTrigger,Trigger3M)),NA())</f>
        <v>2.5547472078794264E-2</v>
      </c>
      <c r="M726" s="52">
        <f>IFERROR(_xll.qlIndexFixing(ONIndex3M,I726,TRUE,_xll.ohTrigger(RecalcTrigger,Trigger3M)),NA())</f>
        <v>2.5334766066911207E-2</v>
      </c>
      <c r="N726" s="52">
        <f>IFERROR(_xll.qlIndexFixing(Index6M,$H726,TRUE,_xll.ohTrigger(RecalcTrigger,Trigger6M)),NA())</f>
        <v>2.6942865572388008E-2</v>
      </c>
      <c r="O726" s="52">
        <f>IFERROR(_xll.qlIndexFixing(ONIndex6M,I726,TRUE,_xll.ohTrigger(RecalcTrigger,Trigger6M)),NA())</f>
        <v>2.6517999229960232E-2</v>
      </c>
      <c r="P726" s="52">
        <f>IFERROR(_xll.qlIndexFixing(Index1Y,$H726,TRUE,_xll.ohTrigger(RecalcTrigger,Trigger1Y)),NA())</f>
        <v>2.863045584821412E-2</v>
      </c>
      <c r="Q726" s="52">
        <f>IFERROR(_xll.qlIndexFixing(ONIndex1Y,I726,TRUE,_xll.ohTrigger(RecalcTrigger,Trigger1Y)),NA())</f>
        <v>2.7868470245375754E-2</v>
      </c>
    </row>
    <row r="727" spans="2:17" x14ac:dyDescent="0.2">
      <c r="B727" s="46" t="s">
        <v>51</v>
      </c>
      <c r="D727" s="49">
        <f>_xll.qlCalendarAdvance(LocalCalendar,$D726,B727,"f",FALSE)</f>
        <v>44558</v>
      </c>
      <c r="E727" s="49">
        <f>_xll.qlInterestRateIndexValueDate(IndexON,D727)</f>
        <v>44558</v>
      </c>
      <c r="F727" s="52">
        <f>IFERROR(_xll.qlIndexFixing(IndexON,D727,TRUE,_xll.ohTrigger(RecalcTrigger,TriggerON)),NA())</f>
        <v>2.2454773389490867E-2</v>
      </c>
      <c r="H727" s="49">
        <f>_xll.qlCalendarAdvance(IborCalendar,$H726,B727,"f",FALSE)</f>
        <v>44559</v>
      </c>
      <c r="I727" s="49">
        <f>_xll.qlInterestRateIndexValueDate(Index1M,$H727)</f>
        <v>44565</v>
      </c>
      <c r="J727" s="52">
        <f>IFERROR(_xll.qlIndexFixing(Index1M,$H727,TRUE,_xll.ohTrigger(RecalcTrigger,Trigger1M)),NA())</f>
        <v>2.4122445670614362E-2</v>
      </c>
      <c r="K727" s="52">
        <f>IFERROR(_xll.qlIndexFixing(ONIndex1M,I727,TRUE,_xll.ohTrigger(RecalcTrigger,Trigger1M)),NA())</f>
        <v>2.4044468581134737E-2</v>
      </c>
      <c r="L727" s="52">
        <f>IFERROR(_xll.qlIndexFixing(Index3M,H727,TRUE,_xll.ohTrigger(RecalcTrigger,Trigger3M)),NA())</f>
        <v>2.5586365236787145E-2</v>
      </c>
      <c r="M727" s="52">
        <f>IFERROR(_xll.qlIndexFixing(ONIndex3M,I727,TRUE,_xll.ohTrigger(RecalcTrigger,Trigger3M)),NA())</f>
        <v>2.5361709608349159E-2</v>
      </c>
      <c r="N727" s="52">
        <f>IFERROR(_xll.qlIndexFixing(Index6M,$H727,TRUE,_xll.ohTrigger(RecalcTrigger,Trigger6M)),NA())</f>
        <v>2.6977917886837694E-2</v>
      </c>
      <c r="O727" s="52">
        <f>IFERROR(_xll.qlIndexFixing(ONIndex6M,I727,TRUE,_xll.ohTrigger(RecalcTrigger,Trigger6M)),NA())</f>
        <v>2.6539170077874985E-2</v>
      </c>
      <c r="P727" s="52">
        <f>IFERROR(_xll.qlIndexFixing(Index1Y,$H727,TRUE,_xll.ohTrigger(RecalcTrigger,Trigger1Y)),NA())</f>
        <v>2.8659471862044678E-2</v>
      </c>
      <c r="Q727" s="52">
        <f>IFERROR(_xll.qlIndexFixing(ONIndex1Y,I727,TRUE,_xll.ohTrigger(RecalcTrigger,Trigger1Y)),NA())</f>
        <v>2.7876383560219153E-2</v>
      </c>
    </row>
    <row r="728" spans="2:17" x14ac:dyDescent="0.2">
      <c r="B728" s="46" t="s">
        <v>51</v>
      </c>
      <c r="D728" s="49">
        <f>_xll.qlCalendarAdvance(LocalCalendar,$D727,B728,"f",FALSE)</f>
        <v>44565</v>
      </c>
      <c r="E728" s="49">
        <f>_xll.qlInterestRateIndexValueDate(IndexON,D728)</f>
        <v>44565</v>
      </c>
      <c r="F728" s="52">
        <f>IFERROR(_xll.qlIndexFixing(IndexON,D728,TRUE,_xll.ohTrigger(RecalcTrigger,TriggerON)),NA())</f>
        <v>2.2485145811188545E-2</v>
      </c>
      <c r="H728" s="49">
        <f>_xll.qlCalendarAdvance(IborCalendar,$H727,B728,"f",FALSE)</f>
        <v>44566</v>
      </c>
      <c r="I728" s="49">
        <f>_xll.qlInterestRateIndexValueDate(Index1M,$H728)</f>
        <v>44568</v>
      </c>
      <c r="J728" s="52">
        <f>IFERROR(_xll.qlIndexFixing(Index1M,$H728,TRUE,_xll.ohTrigger(RecalcTrigger,Trigger1M)),NA())</f>
        <v>2.4133154168037352E-2</v>
      </c>
      <c r="K728" s="52">
        <f>IFERROR(_xll.qlIndexFixing(ONIndex1M,I728,TRUE,_xll.ohTrigger(RecalcTrigger,Trigger1M)),NA())</f>
        <v>2.4060525845479575E-2</v>
      </c>
      <c r="L728" s="52">
        <f>IFERROR(_xll.qlIndexFixing(Index3M,H728,TRUE,_xll.ohTrigger(RecalcTrigger,Trigger3M)),NA())</f>
        <v>2.5596044508176874E-2</v>
      </c>
      <c r="M728" s="52">
        <f>IFERROR(_xll.qlIndexFixing(ONIndex3M,I728,TRUE,_xll.ohTrigger(RecalcTrigger,Trigger3M)),NA())</f>
        <v>2.537666473532596E-2</v>
      </c>
      <c r="N728" s="52">
        <f>IFERROR(_xll.qlIndexFixing(Index6M,$H728,TRUE,_xll.ohTrigger(RecalcTrigger,Trigger6M)),NA())</f>
        <v>2.6984218476752676E-2</v>
      </c>
      <c r="O728" s="52">
        <f>IFERROR(_xll.qlIndexFixing(ONIndex6M,I728,TRUE,_xll.ohTrigger(RecalcTrigger,Trigger6M)),NA())</f>
        <v>2.6552141478388691E-2</v>
      </c>
      <c r="P728" s="52">
        <f>IFERROR(_xll.qlIndexFixing(Index1Y,$H728,TRUE,_xll.ohTrigger(RecalcTrigger,Trigger1Y)),NA())</f>
        <v>2.8671899303325293E-2</v>
      </c>
      <c r="Q728" s="52">
        <f>IFERROR(_xll.qlIndexFixing(ONIndex1Y,I728,TRUE,_xll.ohTrigger(RecalcTrigger,Trigger1Y)),NA())</f>
        <v>2.7884292050908144E-2</v>
      </c>
    </row>
    <row r="729" spans="2:17" x14ac:dyDescent="0.2">
      <c r="B729" s="46" t="s">
        <v>51</v>
      </c>
      <c r="D729" s="49">
        <f>_xll.qlCalendarAdvance(LocalCalendar,$D728,B729,"f",FALSE)</f>
        <v>44572</v>
      </c>
      <c r="E729" s="49">
        <f>_xll.qlInterestRateIndexValueDate(IndexON,D729)</f>
        <v>44572</v>
      </c>
      <c r="F729" s="52">
        <f>IFERROR(_xll.qlIndexFixing(IndexON,D729,TRUE,_xll.ohTrigger(RecalcTrigger,TriggerON)),NA())</f>
        <v>2.2515336986108636E-2</v>
      </c>
      <c r="H729" s="49">
        <f>_xll.qlCalendarAdvance(IborCalendar,$H728,B729,"f",FALSE)</f>
        <v>44573</v>
      </c>
      <c r="I729" s="49">
        <f>_xll.qlInterestRateIndexValueDate(Index1M,$H729)</f>
        <v>44575</v>
      </c>
      <c r="J729" s="52">
        <f>IFERROR(_xll.qlIndexFixing(Index1M,$H729,TRUE,_xll.ohTrigger(RecalcTrigger,Trigger1M)),NA())</f>
        <v>2.4158019057624658E-2</v>
      </c>
      <c r="K729" s="52">
        <f>IFERROR(_xll.qlIndexFixing(ONIndex1M,I729,TRUE,_xll.ohTrigger(RecalcTrigger,Trigger1M)),NA())</f>
        <v>2.4088279388876366E-2</v>
      </c>
      <c r="L729" s="52">
        <f>IFERROR(_xll.qlIndexFixing(Index3M,H729,TRUE,_xll.ohTrigger(RecalcTrigger,Trigger3M)),NA())</f>
        <v>2.5618561000934292E-2</v>
      </c>
      <c r="M729" s="52">
        <f>IFERROR(_xll.qlIndexFixing(ONIndex3M,I729,TRUE,_xll.ohTrigger(RecalcTrigger,Trigger3M)),NA())</f>
        <v>2.5402168229722299E-2</v>
      </c>
      <c r="N729" s="52">
        <f>IFERROR(_xll.qlIndexFixing(Index6M,$H729,TRUE,_xll.ohTrigger(RecalcTrigger,Trigger6M)),NA())</f>
        <v>2.7004797381515035E-2</v>
      </c>
      <c r="O729" s="52">
        <f>IFERROR(_xll.qlIndexFixing(ONIndex6M,I729,TRUE,_xll.ohTrigger(RecalcTrigger,Trigger6M)),NA())</f>
        <v>2.6573841867634229E-2</v>
      </c>
      <c r="P729" s="52">
        <f>IFERROR(_xll.qlIndexFixing(Index1Y,$H729,TRUE,_xll.ohTrigger(RecalcTrigger,Trigger1Y)),NA())</f>
        <v>2.8691862420425596E-2</v>
      </c>
      <c r="Q729" s="52">
        <f>IFERROR(_xll.qlIndexFixing(ONIndex1Y,I729,TRUE,_xll.ohTrigger(RecalcTrigger,Trigger1Y)),NA())</f>
        <v>2.7896378467529015E-2</v>
      </c>
    </row>
    <row r="730" spans="2:17" x14ac:dyDescent="0.2">
      <c r="B730" s="46" t="s">
        <v>51</v>
      </c>
      <c r="D730" s="49">
        <f>_xll.qlCalendarAdvance(LocalCalendar,$D729,B730,"f",FALSE)</f>
        <v>44579</v>
      </c>
      <c r="E730" s="49">
        <f>_xll.qlInterestRateIndexValueDate(IndexON,D730)</f>
        <v>44579</v>
      </c>
      <c r="F730" s="52">
        <f>IFERROR(_xll.qlIndexFixing(IndexON,D730,TRUE,_xll.ohTrigger(RecalcTrigger,TriggerON)),NA())</f>
        <v>2.2545346914251141E-2</v>
      </c>
      <c r="H730" s="49">
        <f>_xll.qlCalendarAdvance(IborCalendar,$H729,B730,"f",FALSE)</f>
        <v>44580</v>
      </c>
      <c r="I730" s="49">
        <f>_xll.qlInterestRateIndexValueDate(Index1M,$H730)</f>
        <v>44582</v>
      </c>
      <c r="J730" s="52">
        <f>IFERROR(_xll.qlIndexFixing(Index1M,$H730,TRUE,_xll.ohTrigger(RecalcTrigger,Trigger1M)),NA())</f>
        <v>2.4185273764944781E-2</v>
      </c>
      <c r="K730" s="52">
        <f>IFERROR(_xll.qlIndexFixing(ONIndex1M,I730,TRUE,_xll.ohTrigger(RecalcTrigger,Trigger1M)),NA())</f>
        <v>2.4110672342754214E-2</v>
      </c>
      <c r="L730" s="52">
        <f>IFERROR(_xll.qlIndexFixing(Index3M,H730,TRUE,_xll.ohTrigger(RecalcTrigger,Trigger3M)),NA())</f>
        <v>2.5640981629039494E-2</v>
      </c>
      <c r="M730" s="52">
        <f>IFERROR(_xll.qlIndexFixing(ONIndex3M,I730,TRUE,_xll.ohTrigger(RecalcTrigger,Trigger3M)),NA())</f>
        <v>2.542251101119497E-2</v>
      </c>
      <c r="N730" s="52">
        <f>IFERROR(_xll.qlIndexFixing(Index6M,$H730,TRUE,_xll.ohTrigger(RecalcTrigger,Trigger6M)),NA())</f>
        <v>2.7025454014382447E-2</v>
      </c>
      <c r="O730" s="52">
        <f>IFERROR(_xll.qlIndexFixing(ONIndex6M,I730,TRUE,_xll.ohTrigger(RecalcTrigger,Trigger6M)),NA())</f>
        <v>2.6590888472908247E-2</v>
      </c>
      <c r="P730" s="52">
        <f>IFERROR(_xll.qlIndexFixing(Index1Y,$H730,TRUE,_xll.ohTrigger(RecalcTrigger,Trigger1Y)),NA())</f>
        <v>2.8706972879921362E-2</v>
      </c>
      <c r="Q730" s="52">
        <f>IFERROR(_xll.qlIndexFixing(ONIndex1Y,I730,TRUE,_xll.ohTrigger(RecalcTrigger,Trigger1Y)),NA())</f>
        <v>2.7905072166110045E-2</v>
      </c>
    </row>
    <row r="731" spans="2:17" x14ac:dyDescent="0.2">
      <c r="B731" s="46" t="s">
        <v>51</v>
      </c>
      <c r="D731" s="49">
        <f>_xll.qlCalendarAdvance(LocalCalendar,$D730,B731,"f",FALSE)</f>
        <v>44586</v>
      </c>
      <c r="E731" s="49">
        <f>_xll.qlInterestRateIndexValueDate(IndexON,D731)</f>
        <v>44586</v>
      </c>
      <c r="F731" s="52">
        <f>IFERROR(_xll.qlIndexFixing(IndexON,D731,TRUE,_xll.ohTrigger(RecalcTrigger,TriggerON)),NA())</f>
        <v>2.2575175595695995E-2</v>
      </c>
      <c r="H731" s="49">
        <f>_xll.qlCalendarAdvance(IborCalendar,$H730,B731,"f",FALSE)</f>
        <v>44587</v>
      </c>
      <c r="I731" s="49">
        <f>_xll.qlInterestRateIndexValueDate(Index1M,$H731)</f>
        <v>44589</v>
      </c>
      <c r="J731" s="52">
        <f>IFERROR(_xll.qlIndexFixing(Index1M,$H731,TRUE,_xll.ohTrigger(RecalcTrigger,Trigger1M)),NA())</f>
        <v>2.4207238094563668E-2</v>
      </c>
      <c r="K731" s="52">
        <f>IFERROR(_xll.qlIndexFixing(ONIndex1M,I731,TRUE,_xll.ohTrigger(RecalcTrigger,Trigger1M)),NA())</f>
        <v>2.4135490628554024E-2</v>
      </c>
      <c r="L731" s="52">
        <f>IFERROR(_xll.qlIndexFixing(Index3M,H731,TRUE,_xll.ohTrigger(RecalcTrigger,Trigger3M)),NA())</f>
        <v>2.5663306390890206E-2</v>
      </c>
      <c r="M731" s="52">
        <f>IFERROR(_xll.qlIndexFixing(ONIndex3M,I731,TRUE,_xll.ohTrigger(RecalcTrigger,Trigger3M)),NA())</f>
        <v>2.5445291056538366E-2</v>
      </c>
      <c r="N731" s="52">
        <f>IFERROR(_xll.qlIndexFixing(Index6M,$H731,TRUE,_xll.ohTrigger(RecalcTrigger,Trigger6M)),NA())</f>
        <v>2.7046188377740196E-2</v>
      </c>
      <c r="O731" s="52">
        <f>IFERROR(_xll.qlIndexFixing(ONIndex6M,I731,TRUE,_xll.ohTrigger(RecalcTrigger,Trigger6M)),NA())</f>
        <v>2.6610376718565476E-2</v>
      </c>
      <c r="P731" s="52">
        <f>IFERROR(_xll.qlIndexFixing(Index1Y,$H731,TRUE,_xll.ohTrigger(RecalcTrigger,Trigger1Y)),NA())</f>
        <v>2.8724870014505285E-2</v>
      </c>
      <c r="Q731" s="52">
        <f>IFERROR(_xll.qlIndexFixing(ONIndex1Y,I731,TRUE,_xll.ohTrigger(RecalcTrigger,Trigger1Y)),NA())</f>
        <v>2.7915848267294763E-2</v>
      </c>
    </row>
    <row r="732" spans="2:17" x14ac:dyDescent="0.2">
      <c r="B732" s="46" t="s">
        <v>51</v>
      </c>
      <c r="D732" s="49">
        <f>_xll.qlCalendarAdvance(LocalCalendar,$D731,B732,"f",FALSE)</f>
        <v>44593</v>
      </c>
      <c r="E732" s="49">
        <f>_xll.qlInterestRateIndexValueDate(IndexON,D732)</f>
        <v>44593</v>
      </c>
      <c r="F732" s="52">
        <f>IFERROR(_xll.qlIndexFixing(IndexON,D732,TRUE,_xll.ohTrigger(RecalcTrigger,TriggerON)),NA())</f>
        <v>2.2604823030203391E-2</v>
      </c>
      <c r="H732" s="49">
        <f>_xll.qlCalendarAdvance(IborCalendar,$H731,B732,"f",FALSE)</f>
        <v>44594</v>
      </c>
      <c r="I732" s="49">
        <f>_xll.qlInterestRateIndexValueDate(Index1M,$H732)</f>
        <v>44596</v>
      </c>
      <c r="J732" s="52">
        <f>IFERROR(_xll.qlIndexFixing(Index1M,$H732,TRUE,_xll.ohTrigger(RecalcTrigger,Trigger1M)),NA())</f>
        <v>2.4223969825440315E-2</v>
      </c>
      <c r="K732" s="52">
        <f>IFERROR(_xll.qlIndexFixing(ONIndex1M,I732,TRUE,_xll.ohTrigger(RecalcTrigger,Trigger1M)),NA())</f>
        <v>2.4160138938986719E-2</v>
      </c>
      <c r="L732" s="52">
        <f>IFERROR(_xll.qlIndexFixing(Index3M,H732,TRUE,_xll.ohTrigger(RecalcTrigger,Trigger3M)),NA())</f>
        <v>2.5683051070550824E-2</v>
      </c>
      <c r="M732" s="52">
        <f>IFERROR(_xll.qlIndexFixing(ONIndex3M,I732,TRUE,_xll.ohTrigger(RecalcTrigger,Trigger3M)),NA())</f>
        <v>2.5467975706829904E-2</v>
      </c>
      <c r="N732" s="52">
        <f>IFERROR(_xll.qlIndexFixing(Index6M,$H732,TRUE,_xll.ohTrigger(RecalcTrigger,Trigger6M)),NA())</f>
        <v>2.7067000473981941E-2</v>
      </c>
      <c r="O732" s="52">
        <f>IFERROR(_xll.qlIndexFixing(ONIndex6M,I732,TRUE,_xll.ohTrigger(RecalcTrigger,Trigger6M)),NA())</f>
        <v>2.6629941463243156E-2</v>
      </c>
      <c r="P732" s="52">
        <f>IFERROR(_xll.qlIndexFixing(Index1Y,$H732,TRUE,_xll.ohTrigger(RecalcTrigger,Trigger1Y)),NA())</f>
        <v>2.8742999815454296E-2</v>
      </c>
      <c r="Q732" s="52">
        <f>IFERROR(_xll.qlIndexFixing(ONIndex1Y,I732,TRUE,_xll.ohTrigger(RecalcTrigger,Trigger1Y)),NA())</f>
        <v>2.7926881731037412E-2</v>
      </c>
    </row>
    <row r="733" spans="2:17" x14ac:dyDescent="0.2">
      <c r="B733" s="46" t="s">
        <v>51</v>
      </c>
      <c r="D733" s="49">
        <f>_xll.qlCalendarAdvance(LocalCalendar,$D732,B733,"f",FALSE)</f>
        <v>44600</v>
      </c>
      <c r="E733" s="49">
        <f>_xll.qlInterestRateIndexValueDate(IndexON,D733)</f>
        <v>44600</v>
      </c>
      <c r="F733" s="52">
        <f>IFERROR(_xll.qlIndexFixing(IndexON,D733,TRUE,_xll.ohTrigger(RecalcTrigger,TriggerON)),NA())</f>
        <v>2.2634289217853265E-2</v>
      </c>
      <c r="H733" s="49">
        <f>_xll.qlCalendarAdvance(IborCalendar,$H732,B733,"f",FALSE)</f>
        <v>44601</v>
      </c>
      <c r="I733" s="49">
        <f>_xll.qlInterestRateIndexValueDate(Index1M,$H733)</f>
        <v>44603</v>
      </c>
      <c r="J733" s="52">
        <f>IFERROR(_xll.qlIndexFixing(Index1M,$H733,TRUE,_xll.ohTrigger(RecalcTrigger,Trigger1M)),NA())</f>
        <v>2.4248185316067299E-2</v>
      </c>
      <c r="K733" s="52">
        <f>IFERROR(_xll.qlIndexFixing(ONIndex1M,I733,TRUE,_xll.ohTrigger(RecalcTrigger,Trigger1M)),NA())</f>
        <v>2.4184617273972364E-2</v>
      </c>
      <c r="L733" s="52">
        <f>IFERROR(_xll.qlIndexFixing(Index3M,H733,TRUE,_xll.ohTrigger(RecalcTrigger,Trigger3M)),NA())</f>
        <v>2.5705189367933978E-2</v>
      </c>
      <c r="M733" s="52">
        <f>IFERROR(_xll.qlIndexFixing(ONIndex3M,I733,TRUE,_xll.ohTrigger(RecalcTrigger,Trigger3M)),NA())</f>
        <v>2.5490564961909712E-2</v>
      </c>
      <c r="N733" s="52">
        <f>IFERROR(_xll.qlIndexFixing(Index6M,$H733,TRUE,_xll.ohTrigger(RecalcTrigger,Trigger6M)),NA())</f>
        <v>2.7087890305511505E-2</v>
      </c>
      <c r="O733" s="52">
        <f>IFERROR(_xll.qlIndexFixing(ONIndex6M,I733,TRUE,_xll.ohTrigger(RecalcTrigger,Trigger6M)),NA())</f>
        <v>2.6649582706941288E-2</v>
      </c>
      <c r="P733" s="52">
        <f>IFERROR(_xll.qlIndexFixing(Index1Y,$H733,TRUE,_xll.ohTrigger(RecalcTrigger,Trigger1Y)),NA())</f>
        <v>2.8761356609096501E-2</v>
      </c>
      <c r="Q733" s="52">
        <f>IFERROR(_xll.qlIndexFixing(ONIndex1Y,I733,TRUE,_xll.ohTrigger(RecalcTrigger,Trigger1Y)),NA())</f>
        <v>2.7938172557364638E-2</v>
      </c>
    </row>
    <row r="734" spans="2:17" x14ac:dyDescent="0.2">
      <c r="B734" s="46" t="s">
        <v>51</v>
      </c>
      <c r="D734" s="49">
        <f>_xll.qlCalendarAdvance(LocalCalendar,$D733,B734,"f",FALSE)</f>
        <v>44607</v>
      </c>
      <c r="E734" s="49">
        <f>_xll.qlInterestRateIndexValueDate(IndexON,D734)</f>
        <v>44607</v>
      </c>
      <c r="F734" s="52">
        <f>IFERROR(_xll.qlIndexFixing(IndexON,D734,TRUE,_xll.ohTrigger(RecalcTrigger,TriggerON)),NA())</f>
        <v>2.2663574158645616E-2</v>
      </c>
      <c r="H734" s="49">
        <f>_xll.qlCalendarAdvance(IborCalendar,$H733,B734,"f",FALSE)</f>
        <v>44608</v>
      </c>
      <c r="I734" s="49">
        <f>_xll.qlInterestRateIndexValueDate(Index1M,$H734)</f>
        <v>44610</v>
      </c>
      <c r="J734" s="52">
        <f>IFERROR(_xll.qlIndexFixing(Index1M,$H734,TRUE,_xll.ohTrigger(RecalcTrigger,Trigger1M)),NA())</f>
        <v>2.4272230585106032E-2</v>
      </c>
      <c r="K734" s="52">
        <f>IFERROR(_xll.qlIndexFixing(ONIndex1M,I734,TRUE,_xll.ohTrigger(RecalcTrigger,Trigger1M)),NA())</f>
        <v>2.4211468497570277E-2</v>
      </c>
      <c r="L734" s="52">
        <f>IFERROR(_xll.qlIndexFixing(Index3M,H734,TRUE,_xll.ohTrigger(RecalcTrigger,Trigger3M)),NA())</f>
        <v>2.5727231799882892E-2</v>
      </c>
      <c r="M734" s="52">
        <f>IFERROR(_xll.qlIndexFixing(ONIndex3M,I734,TRUE,_xll.ohTrigger(RecalcTrigger,Trigger3M)),NA())</f>
        <v>2.5515565428972931E-2</v>
      </c>
      <c r="N734" s="52">
        <f>IFERROR(_xll.qlIndexFixing(Index6M,$H734,TRUE,_xll.ohTrigger(RecalcTrigger,Trigger6M)),NA())</f>
        <v>2.7108857874740218E-2</v>
      </c>
      <c r="O734" s="52">
        <f>IFERROR(_xll.qlIndexFixing(ONIndex6M,I734,TRUE,_xll.ohTrigger(RecalcTrigger,Trigger6M)),NA())</f>
        <v>2.6671700147733457E-2</v>
      </c>
      <c r="P734" s="52">
        <f>IFERROR(_xll.qlIndexFixing(Index1Y,$H734,TRUE,_xll.ohTrigger(RecalcTrigger,Trigger1Y)),NA())</f>
        <v>2.8782561020356957E-2</v>
      </c>
      <c r="Q734" s="52">
        <f>IFERROR(_xll.qlIndexFixing(ONIndex1Y,I734,TRUE,_xll.ohTrigger(RecalcTrigger,Trigger1Y)),NA())</f>
        <v>2.7951641987489229E-2</v>
      </c>
    </row>
    <row r="735" spans="2:17" x14ac:dyDescent="0.2">
      <c r="B735" s="46" t="s">
        <v>51</v>
      </c>
      <c r="D735" s="49">
        <f>_xll.qlCalendarAdvance(LocalCalendar,$D734,B735,"f",FALSE)</f>
        <v>44614</v>
      </c>
      <c r="E735" s="49">
        <f>_xll.qlInterestRateIndexValueDate(IndexON,D735)</f>
        <v>44614</v>
      </c>
      <c r="F735" s="52">
        <f>IFERROR(_xll.qlIndexFixing(IndexON,D735,TRUE,_xll.ohTrigger(RecalcTrigger,TriggerON)),NA())</f>
        <v>2.2692677852420573E-2</v>
      </c>
      <c r="H735" s="49">
        <f>_xll.qlCalendarAdvance(IborCalendar,$H734,B735,"f",FALSE)</f>
        <v>44615</v>
      </c>
      <c r="I735" s="49">
        <f>_xll.qlInterestRateIndexValueDate(Index1M,$H735)</f>
        <v>44617</v>
      </c>
      <c r="J735" s="52">
        <f>IFERROR(_xll.qlIndexFixing(Index1M,$H735,TRUE,_xll.ohTrigger(RecalcTrigger,Trigger1M)),NA())</f>
        <v>2.429610563159728E-2</v>
      </c>
      <c r="K735" s="52">
        <f>IFERROR(_xll.qlIndexFixing(ONIndex1M,I735,TRUE,_xll.ohTrigger(RecalcTrigger,Trigger1M)),NA())</f>
        <v>2.423306401709624E-2</v>
      </c>
      <c r="L735" s="52">
        <f>IFERROR(_xll.qlIndexFixing(Index3M,H735,TRUE,_xll.ohTrigger(RecalcTrigger,Trigger3M)),NA())</f>
        <v>2.5749178364839257E-2</v>
      </c>
      <c r="M735" s="52">
        <f>IFERROR(_xll.qlIndexFixing(ONIndex3M,I735,TRUE,_xll.ohTrigger(RecalcTrigger,Trigger3M)),NA())</f>
        <v>2.5535457286407492E-2</v>
      </c>
      <c r="N735" s="52">
        <f>IFERROR(_xll.qlIndexFixing(Index6M,$H735,TRUE,_xll.ohTrigger(RecalcTrigger,Trigger6M)),NA())</f>
        <v>2.7129903184088689E-2</v>
      </c>
      <c r="O735" s="52">
        <f>IFERROR(_xll.qlIndexFixing(ONIndex6M,I735,TRUE,_xll.ohTrigger(RecalcTrigger,Trigger6M)),NA())</f>
        <v>2.6689094691585424E-2</v>
      </c>
      <c r="P735" s="52">
        <f>IFERROR(_xll.qlIndexFixing(Index1Y,$H735,TRUE,_xll.ohTrigger(RecalcTrigger,Trigger1Y)),NA())</f>
        <v>2.8798728478470242E-2</v>
      </c>
      <c r="Q735" s="52">
        <f>IFERROR(_xll.qlIndexFixing(ONIndex1Y,I735,TRUE,_xll.ohTrigger(RecalcTrigger,Trigger1Y)),NA())</f>
        <v>2.7961526298012629E-2</v>
      </c>
    </row>
    <row r="736" spans="2:17" x14ac:dyDescent="0.2">
      <c r="B736" s="46" t="s">
        <v>51</v>
      </c>
      <c r="D736" s="49">
        <f>_xll.qlCalendarAdvance(LocalCalendar,$D735,B736,"f",FALSE)</f>
        <v>44621</v>
      </c>
      <c r="E736" s="49">
        <f>_xll.qlInterestRateIndexValueDate(IndexON,D736)</f>
        <v>44621</v>
      </c>
      <c r="F736" s="52">
        <f>IFERROR(_xll.qlIndexFixing(IndexON,D736,TRUE,_xll.ohTrigger(RecalcTrigger,TriggerON)),NA())</f>
        <v>2.2721600299098199E-2</v>
      </c>
      <c r="H736" s="49">
        <f>_xll.qlCalendarAdvance(IborCalendar,$H735,B736,"f",FALSE)</f>
        <v>44622</v>
      </c>
      <c r="I736" s="49">
        <f>_xll.qlInterestRateIndexValueDate(Index1M,$H736)</f>
        <v>44624</v>
      </c>
      <c r="J736" s="52">
        <f>IFERROR(_xll.qlIndexFixing(Index1M,$H736,TRUE,_xll.ohTrigger(RecalcTrigger,Trigger1M)),NA())</f>
        <v>2.4327306307136046E-2</v>
      </c>
      <c r="K736" s="52">
        <f>IFERROR(_xll.qlIndexFixing(ONIndex1M,I736,TRUE,_xll.ohTrigger(RecalcTrigger,Trigger1M)),NA())</f>
        <v>2.4257032425021308E-2</v>
      </c>
      <c r="L736" s="52">
        <f>IFERROR(_xll.qlIndexFixing(Index3M,H736,TRUE,_xll.ohTrigger(RecalcTrigger,Trigger3M)),NA())</f>
        <v>2.5783340622673637E-2</v>
      </c>
      <c r="M736" s="52">
        <f>IFERROR(_xll.qlIndexFixing(ONIndex3M,I736,TRUE,_xll.ohTrigger(RecalcTrigger,Trigger3M)),NA())</f>
        <v>2.5557760355692238E-2</v>
      </c>
      <c r="N736" s="52">
        <f>IFERROR(_xll.qlIndexFixing(Index6M,$H736,TRUE,_xll.ohTrigger(RecalcTrigger,Trigger6M)),NA())</f>
        <v>2.7163809661816384E-2</v>
      </c>
      <c r="O736" s="52">
        <f>IFERROR(_xll.qlIndexFixing(ONIndex6M,I736,TRUE,_xll.ohTrigger(RecalcTrigger,Trigger6M)),NA())</f>
        <v>2.6708965432584719E-2</v>
      </c>
      <c r="P736" s="52">
        <f>IFERROR(_xll.qlIndexFixing(Index1Y,$H736,TRUE,_xll.ohTrigger(RecalcTrigger,Trigger1Y)),NA())</f>
        <v>2.8817732205518479E-2</v>
      </c>
      <c r="Q736" s="52">
        <f>IFERROR(_xll.qlIndexFixing(ONIndex1Y,I736,TRUE,_xll.ohTrigger(RecalcTrigger,Trigger1Y)),NA())</f>
        <v>2.7973589212493266E-2</v>
      </c>
    </row>
    <row r="737" spans="2:17" x14ac:dyDescent="0.2">
      <c r="B737" s="46" t="s">
        <v>51</v>
      </c>
      <c r="D737" s="49">
        <f>_xll.qlCalendarAdvance(LocalCalendar,$D736,B737,"f",FALSE)</f>
        <v>44628</v>
      </c>
      <c r="E737" s="49">
        <f>_xll.qlInterestRateIndexValueDate(IndexON,D737)</f>
        <v>44628</v>
      </c>
      <c r="F737" s="52">
        <f>IFERROR(_xll.qlIndexFixing(IndexON,D737,TRUE,_xll.ohTrigger(RecalcTrigger,TriggerON)),NA())</f>
        <v>2.2750341498838367E-2</v>
      </c>
      <c r="H737" s="49">
        <f>_xll.qlCalendarAdvance(IborCalendar,$H736,B737,"f",FALSE)</f>
        <v>44629</v>
      </c>
      <c r="I737" s="49">
        <f>_xll.qlInterestRateIndexValueDate(Index1M,$H737)</f>
        <v>44631</v>
      </c>
      <c r="J737" s="52">
        <f>IFERROR(_xll.qlIndexFixing(Index1M,$H737,TRUE,_xll.ohTrigger(RecalcTrigger,Trigger1M)),NA())</f>
        <v>2.435080919038338E-2</v>
      </c>
      <c r="K737" s="52">
        <f>IFERROR(_xll.qlIndexFixing(ONIndex1M,I737,TRUE,_xll.ohTrigger(RecalcTrigger,Trigger1M)),NA())</f>
        <v>2.4280830857072999E-2</v>
      </c>
      <c r="L737" s="52">
        <f>IFERROR(_xll.qlIndexFixing(Index3M,H737,TRUE,_xll.ohTrigger(RecalcTrigger,Trigger3M)),NA())</f>
        <v>2.5805068965664878E-2</v>
      </c>
      <c r="M737" s="52">
        <f>IFERROR(_xll.qlIndexFixing(ONIndex3M,I737,TRUE,_xll.ohTrigger(RecalcTrigger,Trigger3M)),NA())</f>
        <v>2.5579968029605382E-2</v>
      </c>
      <c r="N737" s="52">
        <f>IFERROR(_xll.qlIndexFixing(Index6M,$H737,TRUE,_xll.ohTrigger(RecalcTrigger,Trigger6M)),NA())</f>
        <v>2.7182480731853281E-2</v>
      </c>
      <c r="O737" s="52">
        <f>IFERROR(_xll.qlIndexFixing(ONIndex6M,I737,TRUE,_xll.ohTrigger(RecalcTrigger,Trigger6M)),NA())</f>
        <v>2.6728912672764338E-2</v>
      </c>
      <c r="P737" s="52">
        <f>IFERROR(_xll.qlIndexFixing(Index1Y,$H737,TRUE,_xll.ohTrigger(RecalcTrigger,Trigger1Y)),NA())</f>
        <v>2.8836940227869132E-2</v>
      </c>
      <c r="Q737" s="52">
        <f>IFERROR(_xll.qlIndexFixing(ONIndex1Y,I737,TRUE,_xll.ohTrigger(RecalcTrigger,Trigger1Y)),NA())</f>
        <v>2.7985909489878225E-2</v>
      </c>
    </row>
    <row r="738" spans="2:17" x14ac:dyDescent="0.2">
      <c r="B738" s="46" t="s">
        <v>51</v>
      </c>
      <c r="D738" s="49">
        <f>_xll.qlCalendarAdvance(LocalCalendar,$D737,B738,"f",FALSE)</f>
        <v>44635</v>
      </c>
      <c r="E738" s="49">
        <f>_xll.qlInterestRateIndexValueDate(IndexON,D738)</f>
        <v>44635</v>
      </c>
      <c r="F738" s="52">
        <f>IFERROR(_xll.qlIndexFixing(IndexON,D738,TRUE,_xll.ohTrigger(RecalcTrigger,TriggerON)),NA())</f>
        <v>2.2778901451401268E-2</v>
      </c>
      <c r="H738" s="49">
        <f>_xll.qlCalendarAdvance(IborCalendar,$H737,B738,"f",FALSE)</f>
        <v>44636</v>
      </c>
      <c r="I738" s="49">
        <f>_xll.qlInterestRateIndexValueDate(Index1M,$H738)</f>
        <v>44638</v>
      </c>
      <c r="J738" s="52">
        <f>IFERROR(_xll.qlIndexFixing(Index1M,$H738,TRUE,_xll.ohTrigger(RecalcTrigger,Trigger1M)),NA())</f>
        <v>2.4376617486891738E-2</v>
      </c>
      <c r="K738" s="52">
        <f>IFERROR(_xll.qlIndexFixing(ONIndex1M,I738,TRUE,_xll.ohTrigger(RecalcTrigger,Trigger1M)),NA())</f>
        <v>2.4304459313144733E-2</v>
      </c>
      <c r="L738" s="52">
        <f>IFERROR(_xll.qlIndexFixing(Index3M,H738,TRUE,_xll.ohTrigger(RecalcTrigger,Trigger3M)),NA())</f>
        <v>2.5826701408716211E-2</v>
      </c>
      <c r="M738" s="52">
        <f>IFERROR(_xll.qlIndexFixing(ONIndex3M,I738,TRUE,_xll.ohTrigger(RecalcTrigger,Trigger3M)),NA())</f>
        <v>2.5602080308093633E-2</v>
      </c>
      <c r="N738" s="52">
        <f>IFERROR(_xll.qlIndexFixing(Index6M,$H738,TRUE,_xll.ohTrigger(RecalcTrigger,Trigger6M)),NA())</f>
        <v>2.7203787883545164E-2</v>
      </c>
      <c r="O738" s="52">
        <f>IFERROR(_xll.qlIndexFixing(ONIndex6M,I738,TRUE,_xll.ohTrigger(RecalcTrigger,Trigger6M)),NA())</f>
        <v>2.6748936412204216E-2</v>
      </c>
      <c r="P738" s="52">
        <f>IFERROR(_xll.qlIndexFixing(Index1Y,$H738,TRUE,_xll.ohTrigger(RecalcTrigger,Trigger1Y)),NA())</f>
        <v>2.8856346870438039E-2</v>
      </c>
      <c r="Q738" s="52">
        <f>IFERROR(_xll.qlIndexFixing(ONIndex1Y,I738,TRUE,_xll.ohTrigger(RecalcTrigger,Trigger1Y)),NA())</f>
        <v>2.7998487130220795E-2</v>
      </c>
    </row>
    <row r="739" spans="2:17" x14ac:dyDescent="0.2">
      <c r="B739" s="46" t="s">
        <v>51</v>
      </c>
      <c r="D739" s="49">
        <f>_xll.qlCalendarAdvance(LocalCalendar,$D738,B739,"f",FALSE)</f>
        <v>44642</v>
      </c>
      <c r="E739" s="49">
        <f>_xll.qlInterestRateIndexValueDate(IndexON,D739)</f>
        <v>44642</v>
      </c>
      <c r="F739" s="52">
        <f>IFERROR(_xll.qlIndexFixing(IndexON,D739,TRUE,_xll.ohTrigger(RecalcTrigger,TriggerON)),NA())</f>
        <v>2.2807280156786902E-2</v>
      </c>
      <c r="H739" s="49">
        <f>_xll.qlCalendarAdvance(IborCalendar,$H738,B739,"f",FALSE)</f>
        <v>44643</v>
      </c>
      <c r="I739" s="49">
        <f>_xll.qlInterestRateIndexValueDate(Index1M,$H739)</f>
        <v>44645</v>
      </c>
      <c r="J739" s="52">
        <f>IFERROR(_xll.qlIndexFixing(Index1M,$H739,TRUE,_xll.ohTrigger(RecalcTrigger,Trigger1M)),NA())</f>
        <v>2.4397304189315617E-2</v>
      </c>
      <c r="K739" s="52">
        <f>IFERROR(_xll.qlIndexFixing(ONIndex1M,I739,TRUE,_xll.ohTrigger(RecalcTrigger,Trigger1M)),NA())</f>
        <v>2.4327917793129927E-2</v>
      </c>
      <c r="L739" s="52">
        <f>IFERROR(_xll.qlIndexFixing(Index3M,H739,TRUE,_xll.ohTrigger(RecalcTrigger,Trigger3M)),NA())</f>
        <v>2.5848237950209362E-2</v>
      </c>
      <c r="M739" s="52">
        <f>IFERROR(_xll.qlIndexFixing(ONIndex3M,I739,TRUE,_xll.ohTrigger(RecalcTrigger,Trigger3M)),NA())</f>
        <v>2.5624097191103701E-2</v>
      </c>
      <c r="N739" s="52">
        <f>IFERROR(_xll.qlIndexFixing(Index6M,$H739,TRUE,_xll.ohTrigger(RecalcTrigger,Trigger6M)),NA())</f>
        <v>2.7225172814173634E-2</v>
      </c>
      <c r="O739" s="52">
        <f>IFERROR(_xll.qlIndexFixing(ONIndex6M,I739,TRUE,_xll.ohTrigger(RecalcTrigger,Trigger6M)),NA())</f>
        <v>2.6769036650851064E-2</v>
      </c>
      <c r="P739" s="52">
        <f>IFERROR(_xll.qlIndexFixing(Index1Y,$H739,TRUE,_xll.ohTrigger(RecalcTrigger,Trigger1Y)),NA())</f>
        <v>2.8875946457823477E-2</v>
      </c>
      <c r="Q739" s="52">
        <f>IFERROR(_xll.qlIndexFixing(ONIndex1Y,I739,TRUE,_xll.ohTrigger(RecalcTrigger,Trigger1Y)),NA())</f>
        <v>2.8011322133600913E-2</v>
      </c>
    </row>
    <row r="740" spans="2:17" x14ac:dyDescent="0.2">
      <c r="B740" s="46" t="s">
        <v>51</v>
      </c>
      <c r="D740" s="49">
        <f>_xll.qlCalendarAdvance(LocalCalendar,$D739,B740,"f",FALSE)</f>
        <v>44649</v>
      </c>
      <c r="E740" s="49">
        <f>_xll.qlInterestRateIndexValueDate(IndexON,D740)</f>
        <v>44649</v>
      </c>
      <c r="F740" s="52">
        <f>IFERROR(_xll.qlIndexFixing(IndexON,D740,TRUE,_xll.ohTrigger(RecalcTrigger,TriggerON)),NA())</f>
        <v>2.283547761499527E-2</v>
      </c>
      <c r="H740" s="49">
        <f>_xll.qlCalendarAdvance(IborCalendar,$H739,B740,"f",FALSE)</f>
        <v>44650</v>
      </c>
      <c r="I740" s="49">
        <f>_xll.qlInterestRateIndexValueDate(Index1M,$H740)</f>
        <v>44652</v>
      </c>
      <c r="J740" s="52">
        <f>IFERROR(_xll.qlIndexFixing(Index1M,$H740,TRUE,_xll.ohTrigger(RecalcTrigger,Trigger1M)),NA())</f>
        <v>2.4422750772460922E-2</v>
      </c>
      <c r="K740" s="52">
        <f>IFERROR(_xll.qlIndexFixing(ONIndex1M,I740,TRUE,_xll.ohTrigger(RecalcTrigger,Trigger1M)),NA())</f>
        <v>2.4351206296922001E-2</v>
      </c>
      <c r="L740" s="52">
        <f>IFERROR(_xll.qlIndexFixing(Index3M,H740,TRUE,_xll.ohTrigger(RecalcTrigger,Trigger3M)),NA())</f>
        <v>2.5862356487978785E-2</v>
      </c>
      <c r="M740" s="52">
        <f>IFERROR(_xll.qlIndexFixing(ONIndex3M,I740,TRUE,_xll.ohTrigger(RecalcTrigger,Trigger3M)),NA())</f>
        <v>2.5646018678582294E-2</v>
      </c>
      <c r="N740" s="52">
        <f>IFERROR(_xll.qlIndexFixing(Index6M,$H740,TRUE,_xll.ohTrigger(RecalcTrigger,Trigger6M)),NA())</f>
        <v>2.7246635526262514E-2</v>
      </c>
      <c r="O740" s="52">
        <f>IFERROR(_xll.qlIndexFixing(ONIndex6M,I740,TRUE,_xll.ohTrigger(RecalcTrigger,Trigger6M)),NA())</f>
        <v>2.6789213388811461E-2</v>
      </c>
      <c r="P740" s="52">
        <f>IFERROR(_xll.qlIndexFixing(Index1Y,$H740,TRUE,_xll.ohTrigger(RecalcTrigger,Trigger1Y)),NA())</f>
        <v>2.8895733314295038E-2</v>
      </c>
      <c r="Q740" s="52">
        <f>IFERROR(_xll.qlIndexFixing(ONIndex1Y,I740,TRUE,_xll.ohTrigger(RecalcTrigger,Trigger1Y)),NA())</f>
        <v>2.8024414500098516E-2</v>
      </c>
    </row>
    <row r="741" spans="2:17" x14ac:dyDescent="0.2">
      <c r="B741" s="46" t="s">
        <v>51</v>
      </c>
      <c r="D741" s="49">
        <f>_xll.qlCalendarAdvance(LocalCalendar,$D740,B741,"f",FALSE)</f>
        <v>44656</v>
      </c>
      <c r="E741" s="49">
        <f>_xll.qlInterestRateIndexValueDate(IndexON,D741)</f>
        <v>44656</v>
      </c>
      <c r="F741" s="52">
        <f>IFERROR(_xll.qlIndexFixing(IndexON,D741,TRUE,_xll.ohTrigger(RecalcTrigger,TriggerON)),NA())</f>
        <v>2.2863493825946435E-2</v>
      </c>
      <c r="H741" s="49">
        <f>_xll.qlCalendarAdvance(IborCalendar,$H740,B741,"f",FALSE)</f>
        <v>44657</v>
      </c>
      <c r="I741" s="49">
        <f>_xll.qlInterestRateIndexValueDate(Index1M,$H741)</f>
        <v>44659</v>
      </c>
      <c r="J741" s="52">
        <f>IFERROR(_xll.qlIndexFixing(Index1M,$H741,TRUE,_xll.ohTrigger(RecalcTrigger,Trigger1M)),NA())</f>
        <v>2.4443118158034984E-2</v>
      </c>
      <c r="K741" s="52">
        <f>IFERROR(_xll.qlIndexFixing(ONIndex1M,I741,TRUE,_xll.ohTrigger(RecalcTrigger,Trigger1M)),NA())</f>
        <v>2.4374324824441018E-2</v>
      </c>
      <c r="L741" s="52">
        <f>IFERROR(_xll.qlIndexFixing(Index3M,H741,TRUE,_xll.ohTrigger(RecalcTrigger,Trigger3M)),NA())</f>
        <v>2.5883717181900145E-2</v>
      </c>
      <c r="M741" s="52">
        <f>IFERROR(_xll.qlIndexFixing(ONIndex3M,I741,TRUE,_xll.ohTrigger(RecalcTrigger,Trigger3M)),NA())</f>
        <v>2.5667844770449477E-2</v>
      </c>
      <c r="N741" s="52">
        <f>IFERROR(_xll.qlIndexFixing(Index6M,$H741,TRUE,_xll.ohTrigger(RecalcTrigger,Trigger6M)),NA())</f>
        <v>2.7270770137545301E-2</v>
      </c>
      <c r="O741" s="52">
        <f>IFERROR(_xll.qlIndexFixing(ONIndex6M,I741,TRUE,_xll.ohTrigger(RecalcTrigger,Trigger6M)),NA())</f>
        <v>2.6809466626112055E-2</v>
      </c>
      <c r="P741" s="52">
        <f>IFERROR(_xll.qlIndexFixing(Index1Y,$H741,TRUE,_xll.ohTrigger(RecalcTrigger,Trigger1Y)),NA())</f>
        <v>2.8918410045513633E-2</v>
      </c>
      <c r="Q741" s="52">
        <f>IFERROR(_xll.qlIndexFixing(ONIndex1Y,I741,TRUE,_xll.ohTrigger(RecalcTrigger,Trigger1Y)),NA())</f>
        <v>2.8037764229820183E-2</v>
      </c>
    </row>
    <row r="742" spans="2:17" x14ac:dyDescent="0.2">
      <c r="B742" s="46" t="s">
        <v>51</v>
      </c>
      <c r="D742" s="49">
        <f>_xll.qlCalendarAdvance(LocalCalendar,$D741,B742,"f",FALSE)</f>
        <v>44663</v>
      </c>
      <c r="E742" s="49">
        <f>_xll.qlInterestRateIndexValueDate(IndexON,D742)</f>
        <v>44663</v>
      </c>
      <c r="F742" s="52">
        <f>IFERROR(_xll.qlIndexFixing(IndexON,D742,TRUE,_xll.ohTrigger(RecalcTrigger,TriggerON)),NA())</f>
        <v>2.2891328789720333E-2</v>
      </c>
      <c r="H742" s="49">
        <f>_xll.qlCalendarAdvance(IborCalendar,$H741,B742,"f",FALSE)</f>
        <v>44664</v>
      </c>
      <c r="I742" s="49">
        <f>_xll.qlInterestRateIndexValueDate(Index1M,$H742)</f>
        <v>44670</v>
      </c>
      <c r="J742" s="52">
        <f>IFERROR(_xll.qlIndexFixing(Index1M,$H742,TRUE,_xll.ohTrigger(RecalcTrigger,Trigger1M)),NA())</f>
        <v>2.4476209021552009E-2</v>
      </c>
      <c r="K742" s="52">
        <f>IFERROR(_xll.qlIndexFixing(ONIndex1M,I742,TRUE,_xll.ohTrigger(RecalcTrigger,Trigger1M)),NA())</f>
        <v>2.4405403044012175E-2</v>
      </c>
      <c r="L742" s="52">
        <f>IFERROR(_xll.qlIndexFixing(Index3M,H742,TRUE,_xll.ohTrigger(RecalcTrigger,Trigger3M)),NA())</f>
        <v>2.5917090250791398E-2</v>
      </c>
      <c r="M742" s="52">
        <f>IFERROR(_xll.qlIndexFixing(ONIndex3M,I742,TRUE,_xll.ohTrigger(RecalcTrigger,Trigger3M)),NA())</f>
        <v>2.5697025754958247E-2</v>
      </c>
      <c r="N742" s="52">
        <f>IFERROR(_xll.qlIndexFixing(Index6M,$H742,TRUE,_xll.ohTrigger(RecalcTrigger,Trigger6M)),NA())</f>
        <v>2.7296974173186824E-2</v>
      </c>
      <c r="O742" s="52">
        <f>IFERROR(_xll.qlIndexFixing(ONIndex6M,I742,TRUE,_xll.ohTrigger(RecalcTrigger,Trigger6M)),NA())</f>
        <v>2.6836531401279728E-2</v>
      </c>
      <c r="P742" s="52">
        <f>IFERROR(_xll.qlIndexFixing(Index1Y,$H742,TRUE,_xll.ohTrigger(RecalcTrigger,Trigger1Y)),NA())</f>
        <v>2.8941990515927475E-2</v>
      </c>
      <c r="Q742" s="52">
        <f>IFERROR(_xll.qlIndexFixing(ONIndex1Y,I742,TRUE,_xll.ohTrigger(RecalcTrigger,Trigger1Y)),NA())</f>
        <v>2.8055093554941735E-2</v>
      </c>
    </row>
    <row r="743" spans="2:17" x14ac:dyDescent="0.2">
      <c r="B743" s="46" t="s">
        <v>51</v>
      </c>
      <c r="D743" s="49">
        <f>_xll.qlCalendarAdvance(LocalCalendar,$D742,B743,"f",FALSE)</f>
        <v>44670</v>
      </c>
      <c r="E743" s="49">
        <f>_xll.qlInterestRateIndexValueDate(IndexON,D743)</f>
        <v>44670</v>
      </c>
      <c r="F743" s="52">
        <f>IFERROR(_xll.qlIndexFixing(IndexON,D743,TRUE,_xll.ohTrigger(RecalcTrigger,TriggerON)),NA())</f>
        <v>2.2918982506157093E-2</v>
      </c>
      <c r="H743" s="49">
        <f>_xll.qlCalendarAdvance(IborCalendar,$H742,B743,"f",FALSE)</f>
        <v>44671</v>
      </c>
      <c r="I743" s="49">
        <f>_xll.qlInterestRateIndexValueDate(Index1M,$H743)</f>
        <v>44673</v>
      </c>
      <c r="J743" s="52">
        <f>IFERROR(_xll.qlIndexFixing(Index1M,$H743,TRUE,_xll.ohTrigger(RecalcTrigger,Trigger1M)),NA())</f>
        <v>2.4488251088498881E-2</v>
      </c>
      <c r="K743" s="52">
        <f>IFERROR(_xll.qlIndexFixing(ONIndex1M,I743,TRUE,_xll.ohTrigger(RecalcTrigger,Trigger1M)),NA())</f>
        <v>2.4420051950260202E-2</v>
      </c>
      <c r="L743" s="52">
        <f>IFERROR(_xll.qlIndexFixing(Index3M,H743,TRUE,_xll.ohTrigger(RecalcTrigger,Trigger3M)),NA())</f>
        <v>2.5926150900711414E-2</v>
      </c>
      <c r="M743" s="52">
        <f>IFERROR(_xll.qlIndexFixing(ONIndex3M,I743,TRUE,_xll.ohTrigger(RecalcTrigger,Trigger3M)),NA())</f>
        <v>2.5711210767269677E-2</v>
      </c>
      <c r="N743" s="52">
        <f>IFERROR(_xll.qlIndexFixing(Index6M,$H743,TRUE,_xll.ohTrigger(RecalcTrigger,Trigger6M)),NA())</f>
        <v>2.7311490376668919E-2</v>
      </c>
      <c r="O743" s="52">
        <f>IFERROR(_xll.qlIndexFixing(ONIndex6M,I743,TRUE,_xll.ohTrigger(RecalcTrigger,Trigger6M)),NA())</f>
        <v>2.6850202598867057E-2</v>
      </c>
      <c r="P743" s="52">
        <f>IFERROR(_xll.qlIndexFixing(Index1Y,$H743,TRUE,_xll.ohTrigger(RecalcTrigger,Trigger1Y)),NA())</f>
        <v>2.8956160735768403E-2</v>
      </c>
      <c r="Q743" s="52">
        <f>IFERROR(_xll.qlIndexFixing(ONIndex1Y,I743,TRUE,_xll.ohTrigger(RecalcTrigger,Trigger1Y)),NA())</f>
        <v>2.8065235779202169E-2</v>
      </c>
    </row>
    <row r="744" spans="2:17" x14ac:dyDescent="0.2">
      <c r="B744" s="46" t="s">
        <v>51</v>
      </c>
      <c r="D744" s="49">
        <f>_xll.qlCalendarAdvance(LocalCalendar,$D743,B744,"f",FALSE)</f>
        <v>44677</v>
      </c>
      <c r="E744" s="49">
        <f>_xll.qlInterestRateIndexValueDate(IndexON,D744)</f>
        <v>44677</v>
      </c>
      <c r="F744" s="52">
        <f>IFERROR(_xll.qlIndexFixing(IndexON,D744,TRUE,_xll.ohTrigger(RecalcTrigger,TriggerON)),NA())</f>
        <v>2.2946454975176778E-2</v>
      </c>
      <c r="H744" s="49">
        <f>_xll.qlCalendarAdvance(IborCalendar,$H743,B744,"f",FALSE)</f>
        <v>44678</v>
      </c>
      <c r="I744" s="49">
        <f>_xll.qlInterestRateIndexValueDate(Index1M,$H744)</f>
        <v>44680</v>
      </c>
      <c r="J744" s="52">
        <f>IFERROR(_xll.qlIndexFixing(Index1M,$H744,TRUE,_xll.ohTrigger(RecalcTrigger,Trigger1M)),NA())</f>
        <v>2.4512974110731389E-2</v>
      </c>
      <c r="K744" s="52">
        <f>IFERROR(_xll.qlIndexFixing(ONIndex1M,I744,TRUE,_xll.ohTrigger(RecalcTrigger,Trigger1M)),NA())</f>
        <v>2.444509778662507E-2</v>
      </c>
      <c r="L744" s="52">
        <f>IFERROR(_xll.qlIndexFixing(Index3M,H744,TRUE,_xll.ohTrigger(RecalcTrigger,Trigger3M)),NA())</f>
        <v>2.5947223922534762E-2</v>
      </c>
      <c r="M744" s="52">
        <f>IFERROR(_xll.qlIndexFixing(ONIndex3M,I744,TRUE,_xll.ohTrigger(RecalcTrigger,Trigger3M)),NA())</f>
        <v>2.5735204771086817E-2</v>
      </c>
      <c r="N744" s="52">
        <f>IFERROR(_xll.qlIndexFixing(Index6M,$H744,TRUE,_xll.ohTrigger(RecalcTrigger,Trigger6M)),NA())</f>
        <v>2.7333264240022553E-2</v>
      </c>
      <c r="O744" s="52">
        <f>IFERROR(_xll.qlIndexFixing(ONIndex6M,I744,TRUE,_xll.ohTrigger(RecalcTrigger,Trigger6M)),NA())</f>
        <v>2.6873154653690445E-2</v>
      </c>
      <c r="P744" s="52">
        <f>IFERROR(_xll.qlIndexFixing(Index1Y,$H744,TRUE,_xll.ohTrigger(RecalcTrigger,Trigger1Y)),NA())</f>
        <v>2.8968439165547553E-2</v>
      </c>
      <c r="Q744" s="52">
        <f>IFERROR(_xll.qlIndexFixing(ONIndex1Y,I744,TRUE,_xll.ohTrigger(RecalcTrigger,Trigger1Y)),NA())</f>
        <v>2.8081472773011651E-2</v>
      </c>
    </row>
    <row r="745" spans="2:17" x14ac:dyDescent="0.2">
      <c r="B745" s="46" t="s">
        <v>51</v>
      </c>
      <c r="D745" s="49">
        <f>_xll.qlCalendarAdvance(LocalCalendar,$D744,B745,"f",FALSE)</f>
        <v>44684</v>
      </c>
      <c r="E745" s="49">
        <f>_xll.qlInterestRateIndexValueDate(IndexON,D745)</f>
        <v>44684</v>
      </c>
      <c r="F745" s="52">
        <f>IFERROR(_xll.qlIndexFixing(IndexON,D745,TRUE,_xll.ohTrigger(RecalcTrigger,TriggerON)),NA())</f>
        <v>2.2973746196779388E-2</v>
      </c>
      <c r="H745" s="49">
        <f>_xll.qlCalendarAdvance(IborCalendar,$H744,B745,"f",FALSE)</f>
        <v>44685</v>
      </c>
      <c r="I745" s="49">
        <f>_xll.qlInterestRateIndexValueDate(Index1M,$H745)</f>
        <v>44687</v>
      </c>
      <c r="J745" s="52">
        <f>IFERROR(_xll.qlIndexFixing(Index1M,$H745,TRUE,_xll.ohTrigger(RecalcTrigger,Trigger1M)),NA())</f>
        <v>2.4532702972780752E-2</v>
      </c>
      <c r="K745" s="52">
        <f>IFERROR(_xll.qlIndexFixing(ONIndex1M,I745,TRUE,_xll.ohTrigger(RecalcTrigger,Trigger1M)),NA())</f>
        <v>2.4465099169734827E-2</v>
      </c>
      <c r="L745" s="52">
        <f>IFERROR(_xll.qlIndexFixing(Index3M,H745,TRUE,_xll.ohTrigger(RecalcTrigger,Trigger3M)),NA())</f>
        <v>2.5975443176912066E-2</v>
      </c>
      <c r="M745" s="52">
        <f>IFERROR(_xll.qlIndexFixing(ONIndex3M,I745,TRUE,_xll.ohTrigger(RecalcTrigger,Trigger3M)),NA())</f>
        <v>2.5754195181084683E-2</v>
      </c>
      <c r="N745" s="52">
        <f>IFERROR(_xll.qlIndexFixing(Index6M,$H745,TRUE,_xll.ohTrigger(RecalcTrigger,Trigger6M)),NA())</f>
        <v>2.7355115897593957E-2</v>
      </c>
      <c r="O745" s="52">
        <f>IFERROR(_xll.qlIndexFixing(ONIndex6M,I745,TRUE,_xll.ohTrigger(RecalcTrigger,Trigger6M)),NA())</f>
        <v>2.6891244569409167E-2</v>
      </c>
      <c r="P745" s="52">
        <f>IFERROR(_xll.qlIndexFixing(Index1Y,$H745,TRUE,_xll.ohTrigger(RecalcTrigger,Trigger1Y)),NA())</f>
        <v>2.8997277958047345E-2</v>
      </c>
      <c r="Q745" s="52">
        <f>IFERROR(_xll.qlIndexFixing(ONIndex1Y,I745,TRUE,_xll.ohTrigger(RecalcTrigger,Trigger1Y)),NA())</f>
        <v>2.8093736782466294E-2</v>
      </c>
    </row>
    <row r="746" spans="2:17" x14ac:dyDescent="0.2">
      <c r="B746" s="46" t="s">
        <v>51</v>
      </c>
      <c r="D746" s="49">
        <f>_xll.qlCalendarAdvance(LocalCalendar,$D745,B746,"f",FALSE)</f>
        <v>44691</v>
      </c>
      <c r="E746" s="49">
        <f>_xll.qlInterestRateIndexValueDate(IndexON,D746)</f>
        <v>44691</v>
      </c>
      <c r="F746" s="52">
        <f>IFERROR(_xll.qlIndexFixing(IndexON,D746,TRUE,_xll.ohTrigger(RecalcTrigger,TriggerON)),NA())</f>
        <v>2.3000856170964923E-2</v>
      </c>
      <c r="H746" s="49">
        <f>_xll.qlCalendarAdvance(IborCalendar,$H745,B746,"f",FALSE)</f>
        <v>44692</v>
      </c>
      <c r="I746" s="49">
        <f>_xll.qlInterestRateIndexValueDate(Index1M,$H746)</f>
        <v>44694</v>
      </c>
      <c r="J746" s="52">
        <f>IFERROR(_xll.qlIndexFixing(Index1M,$H746,TRUE,_xll.ohTrigger(RecalcTrigger,Trigger1M)),NA())</f>
        <v>2.4554673520159574E-2</v>
      </c>
      <c r="K746" s="52">
        <f>IFERROR(_xll.qlIndexFixing(ONIndex1M,I746,TRUE,_xll.ohTrigger(RecalcTrigger,Trigger1M)),NA())</f>
        <v>2.4487367814396421E-2</v>
      </c>
      <c r="L746" s="52">
        <f>IFERROR(_xll.qlIndexFixing(Index3M,H746,TRUE,_xll.ohTrigger(RecalcTrigger,Trigger3M)),NA())</f>
        <v>2.5996308362874049E-2</v>
      </c>
      <c r="M746" s="52">
        <f>IFERROR(_xll.qlIndexFixing(ONIndex3M,I746,TRUE,_xll.ohTrigger(RecalcTrigger,Trigger3M)),NA())</f>
        <v>2.5775544294255326E-2</v>
      </c>
      <c r="N746" s="52">
        <f>IFERROR(_xll.qlIndexFixing(Index6M,$H746,TRUE,_xll.ohTrigger(RecalcTrigger,Trigger6M)),NA())</f>
        <v>2.7377045351962257E-2</v>
      </c>
      <c r="O746" s="52">
        <f>IFERROR(_xll.qlIndexFixing(ONIndex6M,I746,TRUE,_xll.ohTrigger(RecalcTrigger,Trigger6M)),NA())</f>
        <v>2.6911880303917002E-2</v>
      </c>
      <c r="P746" s="52">
        <f>IFERROR(_xll.qlIndexFixing(Index1Y,$H746,TRUE,_xll.ohTrigger(RecalcTrigger,Trigger1Y)),NA())</f>
        <v>2.9018069218980851E-2</v>
      </c>
      <c r="Q746" s="52">
        <f>IFERROR(_xll.qlIndexFixing(ONIndex1Y,I746,TRUE,_xll.ohTrigger(RecalcTrigger,Trigger1Y)),NA())</f>
        <v>2.8108373329533975E-2</v>
      </c>
    </row>
    <row r="747" spans="2:17" x14ac:dyDescent="0.2">
      <c r="B747" s="46" t="s">
        <v>51</v>
      </c>
      <c r="D747" s="49">
        <f>_xll.qlCalendarAdvance(LocalCalendar,$D746,B747,"f",FALSE)</f>
        <v>44698</v>
      </c>
      <c r="E747" s="49">
        <f>_xll.qlInterestRateIndexValueDate(IndexON,D747)</f>
        <v>44698</v>
      </c>
      <c r="F747" s="52">
        <f>IFERROR(_xll.qlIndexFixing(IndexON,D747,TRUE,_xll.ohTrigger(RecalcTrigger,TriggerON)),NA())</f>
        <v>2.3027784897653447E-2</v>
      </c>
      <c r="H747" s="49">
        <f>_xll.qlCalendarAdvance(IborCalendar,$H746,B747,"f",FALSE)</f>
        <v>44699</v>
      </c>
      <c r="I747" s="49">
        <f>_xll.qlInterestRateIndexValueDate(Index1M,$H747)</f>
        <v>44701</v>
      </c>
      <c r="J747" s="52">
        <f>IFERROR(_xll.qlIndexFixing(Index1M,$H747,TRUE,_xll.ohTrigger(RecalcTrigger,Trigger1M)),NA())</f>
        <v>2.4576473803075222E-2</v>
      </c>
      <c r="K747" s="52">
        <f>IFERROR(_xll.qlIndexFixing(ONIndex1M,I747,TRUE,_xll.ohTrigger(RecalcTrigger,Trigger1M)),NA())</f>
        <v>2.4509466482172115E-2</v>
      </c>
      <c r="L747" s="52">
        <f>IFERROR(_xll.qlIndexFixing(Index3M,H747,TRUE,_xll.ohTrigger(RecalcTrigger,Trigger3M)),NA())</f>
        <v>2.6017077634613087E-2</v>
      </c>
      <c r="M747" s="52">
        <f>IFERROR(_xll.qlIndexFixing(ONIndex3M,I747,TRUE,_xll.ohTrigger(RecalcTrigger,Trigger3M)),NA())</f>
        <v>2.579679801152146E-2</v>
      </c>
      <c r="N747" s="52">
        <f>IFERROR(_xll.qlIndexFixing(Index6M,$H747,TRUE,_xll.ohTrigger(RecalcTrigger,Trigger6M)),NA())</f>
        <v>2.7399052605716085E-2</v>
      </c>
      <c r="O747" s="52">
        <f>IFERROR(_xll.qlIndexFixing(ONIndex6M,I747,TRUE,_xll.ohTrigger(RecalcTrigger,Trigger6M)),NA())</f>
        <v>2.6932592538058131E-2</v>
      </c>
      <c r="P747" s="52">
        <f>IFERROR(_xll.qlIndexFixing(Index1Y,$H747,TRUE,_xll.ohTrigger(RecalcTrigger,Trigger1Y)),NA())</f>
        <v>2.9039008008825515E-2</v>
      </c>
      <c r="Q747" s="52">
        <f>IFERROR(_xll.qlIndexFixing(ONIndex1Y,I747,TRUE,_xll.ohTrigger(RecalcTrigger,Trigger1Y)),NA())</f>
        <v>2.8123267240358629E-2</v>
      </c>
    </row>
    <row r="748" spans="2:17" x14ac:dyDescent="0.2">
      <c r="B748" s="46" t="s">
        <v>51</v>
      </c>
      <c r="D748" s="49">
        <f>_xll.qlCalendarAdvance(LocalCalendar,$D747,B748,"f",FALSE)</f>
        <v>44705</v>
      </c>
      <c r="E748" s="49">
        <f>_xll.qlInterestRateIndexValueDate(IndexON,D748)</f>
        <v>44705</v>
      </c>
      <c r="F748" s="52">
        <f>IFERROR(_xll.qlIndexFixing(IndexON,D748,TRUE,_xll.ohTrigger(RecalcTrigger,TriggerON)),NA())</f>
        <v>2.3054532376844961E-2</v>
      </c>
      <c r="H748" s="49">
        <f>_xll.qlCalendarAdvance(IborCalendar,$H747,B748,"f",FALSE)</f>
        <v>44706</v>
      </c>
      <c r="I748" s="49">
        <f>_xll.qlInterestRateIndexValueDate(Index1M,$H748)</f>
        <v>44708</v>
      </c>
      <c r="J748" s="52">
        <f>IFERROR(_xll.qlIndexFixing(Index1M,$H748,TRUE,_xll.ohTrigger(RecalcTrigger,Trigger1M)),NA())</f>
        <v>2.4598103820571041E-2</v>
      </c>
      <c r="K748" s="52">
        <f>IFERROR(_xll.qlIndexFixing(ONIndex1M,I748,TRUE,_xll.ohTrigger(RecalcTrigger,Trigger1M)),NA())</f>
        <v>2.4533789878835588E-2</v>
      </c>
      <c r="L748" s="52">
        <f>IFERROR(_xll.qlIndexFixing(Index3M,H748,TRUE,_xll.ohTrigger(RecalcTrigger,Trigger3M)),NA())</f>
        <v>2.6040148173824149E-2</v>
      </c>
      <c r="M748" s="52">
        <f>IFERROR(_xll.qlIndexFixing(ONIndex3M,I748,TRUE,_xll.ohTrigger(RecalcTrigger,Trigger3M)),NA())</f>
        <v>2.5820389274457956E-2</v>
      </c>
      <c r="N748" s="52">
        <f>IFERROR(_xll.qlIndexFixing(Index6M,$H748,TRUE,_xll.ohTrigger(RecalcTrigger,Trigger6M)),NA())</f>
        <v>2.7421137661452717E-2</v>
      </c>
      <c r="O748" s="52">
        <f>IFERROR(_xll.qlIndexFixing(ONIndex6M,I748,TRUE,_xll.ohTrigger(RecalcTrigger,Trigger6M)),NA())</f>
        <v>2.6955878631618191E-2</v>
      </c>
      <c r="P748" s="52">
        <f>IFERROR(_xll.qlIndexFixing(Index1Y,$H748,TRUE,_xll.ohTrigger(RecalcTrigger,Trigger1Y)),NA())</f>
        <v>2.9062851874016995E-2</v>
      </c>
      <c r="Q748" s="52">
        <f>IFERROR(_xll.qlIndexFixing(ONIndex1Y,I748,TRUE,_xll.ohTrigger(RecalcTrigger,Trigger1Y)),NA())</f>
        <v>2.814061183851635E-2</v>
      </c>
    </row>
    <row r="749" spans="2:17" x14ac:dyDescent="0.2">
      <c r="B749" s="46" t="s">
        <v>51</v>
      </c>
      <c r="D749" s="49">
        <f>_xll.qlCalendarAdvance(LocalCalendar,$D748,B749,"f",FALSE)</f>
        <v>44712</v>
      </c>
      <c r="E749" s="49">
        <f>_xll.qlInterestRateIndexValueDate(IndexON,D749)</f>
        <v>44712</v>
      </c>
      <c r="F749" s="52">
        <f>IFERROR(_xll.qlIndexFixing(IndexON,D749,TRUE,_xll.ohTrigger(RecalcTrigger,TriggerON)),NA())</f>
        <v>2.3081098608459527E-2</v>
      </c>
      <c r="H749" s="49">
        <f>_xll.qlCalendarAdvance(IborCalendar,$H748,B749,"f",FALSE)</f>
        <v>44713</v>
      </c>
      <c r="I749" s="49">
        <f>_xll.qlInterestRateIndexValueDate(Index1M,$H749)</f>
        <v>44715</v>
      </c>
      <c r="J749" s="52">
        <f>IFERROR(_xll.qlIndexFixing(Index1M,$H749,TRUE,_xll.ohTrigger(RecalcTrigger,Trigger1M)),NA())</f>
        <v>2.462192213809361E-2</v>
      </c>
      <c r="K749" s="52">
        <f>IFERROR(_xll.qlIndexFixing(ONIndex1M,I749,TRUE,_xll.ohTrigger(RecalcTrigger,Trigger1M)),NA())</f>
        <v>2.455315388679935E-2</v>
      </c>
      <c r="L749" s="52">
        <f>IFERROR(_xll.qlIndexFixing(Index3M,H749,TRUE,_xll.ohTrigger(RecalcTrigger,Trigger3M)),NA())</f>
        <v>2.6060720244587672E-2</v>
      </c>
      <c r="M749" s="52">
        <f>IFERROR(_xll.qlIndexFixing(ONIndex3M,I749,TRUE,_xll.ohTrigger(RecalcTrigger,Trigger3M)),NA())</f>
        <v>2.5839019258206974E-2</v>
      </c>
      <c r="N749" s="52">
        <f>IFERROR(_xll.qlIndexFixing(Index6M,$H749,TRUE,_xll.ohTrigger(RecalcTrigger,Trigger6M)),NA())</f>
        <v>2.7443300521778496E-2</v>
      </c>
      <c r="O749" s="52">
        <f>IFERROR(_xll.qlIndexFixing(ONIndex6M,I749,TRUE,_xll.ohTrigger(RecalcTrigger,Trigger6M)),NA())</f>
        <v>2.6974246505133692E-2</v>
      </c>
      <c r="P749" s="52">
        <f>IFERROR(_xll.qlIndexFixing(Index1Y,$H749,TRUE,_xll.ohTrigger(RecalcTrigger,Trigger1Y)),NA())</f>
        <v>2.9081305459960353E-2</v>
      </c>
      <c r="Q749" s="52">
        <f>IFERROR(_xll.qlIndexFixing(ONIndex1Y,I749,TRUE,_xll.ohTrigger(RecalcTrigger,Trigger1Y)),NA())</f>
        <v>2.8153827153625244E-2</v>
      </c>
    </row>
    <row r="750" spans="2:17" x14ac:dyDescent="0.2">
      <c r="B750" s="46" t="s">
        <v>51</v>
      </c>
      <c r="D750" s="49">
        <f>_xll.qlCalendarAdvance(LocalCalendar,$D749,B750,"f",FALSE)</f>
        <v>44719</v>
      </c>
      <c r="E750" s="49">
        <f>_xll.qlInterestRateIndexValueDate(IndexON,D750)</f>
        <v>44719</v>
      </c>
      <c r="F750" s="52">
        <f>IFERROR(_xll.qlIndexFixing(IndexON,D750,TRUE,_xll.ohTrigger(RecalcTrigger,TriggerON)),NA())</f>
        <v>2.3107483592417211E-2</v>
      </c>
      <c r="H750" s="49">
        <f>_xll.qlCalendarAdvance(IborCalendar,$H749,B750,"f",FALSE)</f>
        <v>44720</v>
      </c>
      <c r="I750" s="49">
        <f>_xll.qlInterestRateIndexValueDate(Index1M,$H750)</f>
        <v>44722</v>
      </c>
      <c r="J750" s="52">
        <f>IFERROR(_xll.qlIndexFixing(Index1M,$H750,TRUE,_xll.ohTrigger(RecalcTrigger,Trigger1M)),NA())</f>
        <v>2.4640853055510104E-2</v>
      </c>
      <c r="K750" s="52">
        <f>IFERROR(_xll.qlIndexFixing(ONIndex1M,I750,TRUE,_xll.ohTrigger(RecalcTrigger,Trigger1M)),NA())</f>
        <v>2.4574742623437729E-2</v>
      </c>
      <c r="L750" s="52">
        <f>IFERROR(_xll.qlIndexFixing(Index3M,H750,TRUE,_xll.ohTrigger(RecalcTrigger,Trigger3M)),NA())</f>
        <v>2.6078809949012981E-2</v>
      </c>
      <c r="M750" s="52">
        <f>IFERROR(_xll.qlIndexFixing(ONIndex3M,I750,TRUE,_xll.ohTrigger(RecalcTrigger,Trigger3M)),NA())</f>
        <v>2.5859986787493128E-2</v>
      </c>
      <c r="N750" s="52">
        <f>IFERROR(_xll.qlIndexFixing(Index6M,$H750,TRUE,_xll.ohTrigger(RecalcTrigger,Trigger6M)),NA())</f>
        <v>2.7465541189310144E-2</v>
      </c>
      <c r="O750" s="52">
        <f>IFERROR(_xll.qlIndexFixing(ONIndex6M,I750,TRUE,_xll.ohTrigger(RecalcTrigger,Trigger6M)),NA())</f>
        <v>2.6995188238174705E-2</v>
      </c>
      <c r="P750" s="52">
        <f>IFERROR(_xll.qlIndexFixing(Index1Y,$H750,TRUE,_xll.ohTrigger(RecalcTrigger,Trigger1Y)),NA())</f>
        <v>2.9102652762566295E-2</v>
      </c>
      <c r="Q750" s="52">
        <f>IFERROR(_xll.qlIndexFixing(ONIndex1Y,I750,TRUE,_xll.ohTrigger(RecalcTrigger,Trigger1Y)),NA())</f>
        <v>2.8169493156280367E-2</v>
      </c>
    </row>
    <row r="751" spans="2:17" x14ac:dyDescent="0.2">
      <c r="B751" s="46" t="s">
        <v>51</v>
      </c>
      <c r="D751" s="49">
        <f>_xll.qlCalendarAdvance(LocalCalendar,$D750,B751,"f",FALSE)</f>
        <v>44726</v>
      </c>
      <c r="E751" s="49">
        <f>_xll.qlInterestRateIndexValueDate(IndexON,D751)</f>
        <v>44726</v>
      </c>
      <c r="F751" s="52">
        <f>IFERROR(_xll.qlIndexFixing(IndexON,D751,TRUE,_xll.ohTrigger(RecalcTrigger,TriggerON)),NA())</f>
        <v>2.3133687328877883E-2</v>
      </c>
      <c r="H751" s="49">
        <f>_xll.qlCalendarAdvance(IborCalendar,$H750,B751,"f",FALSE)</f>
        <v>44727</v>
      </c>
      <c r="I751" s="49">
        <f>_xll.qlInterestRateIndexValueDate(Index1M,$H751)</f>
        <v>44729</v>
      </c>
      <c r="J751" s="52">
        <f>IFERROR(_xll.qlIndexFixing(Index1M,$H751,TRUE,_xll.ohTrigger(RecalcTrigger,Trigger1M)),NA())</f>
        <v>2.4661972271078716E-2</v>
      </c>
      <c r="K751" s="52">
        <f>IFERROR(_xll.qlIndexFixing(ONIndex1M,I751,TRUE,_xll.ohTrigger(RecalcTrigger,Trigger1M)),NA())</f>
        <v>2.4596161382843817E-2</v>
      </c>
      <c r="L751" s="52">
        <f>IFERROR(_xll.qlIndexFixing(Index3M,H751,TRUE,_xll.ohTrigger(RecalcTrigger,Trigger3M)),NA())</f>
        <v>2.6099195548417262E-2</v>
      </c>
      <c r="M751" s="52">
        <f>IFERROR(_xll.qlIndexFixing(ONIndex3M,I751,TRUE,_xll.ohTrigger(RecalcTrigger,Trigger3M)),NA())</f>
        <v>2.5880858920688254E-2</v>
      </c>
      <c r="N751" s="52">
        <f>IFERROR(_xll.qlIndexFixing(Index6M,$H751,TRUE,_xll.ohTrigger(RecalcTrigger,Trigger6M)),NA())</f>
        <v>2.7487859666672585E-2</v>
      </c>
      <c r="O751" s="52">
        <f>IFERROR(_xll.qlIndexFixing(ONIndex6M,I751,TRUE,_xll.ohTrigger(RecalcTrigger,Trigger6M)),NA())</f>
        <v>2.701620647098224E-2</v>
      </c>
      <c r="P751" s="52">
        <f>IFERROR(_xll.qlIndexFixing(Index1Y,$H751,TRUE,_xll.ohTrigger(RecalcTrigger,Trigger1Y)),NA())</f>
        <v>2.9124124876697705E-2</v>
      </c>
      <c r="Q751" s="52">
        <f>IFERROR(_xll.qlIndexFixing(ONIndex1Y,I751,TRUE,_xll.ohTrigger(RecalcTrigger,Trigger1Y)),NA())</f>
        <v>2.8185416523065498E-2</v>
      </c>
    </row>
    <row r="752" spans="2:17" x14ac:dyDescent="0.2">
      <c r="B752" s="46" t="s">
        <v>51</v>
      </c>
      <c r="D752" s="49">
        <f>_xll.qlCalendarAdvance(LocalCalendar,$D751,B752,"f",FALSE)</f>
        <v>44733</v>
      </c>
      <c r="E752" s="49">
        <f>_xll.qlInterestRateIndexValueDate(IndexON,D752)</f>
        <v>44733</v>
      </c>
      <c r="F752" s="52">
        <f>IFERROR(_xll.qlIndexFixing(IndexON,D752,TRUE,_xll.ohTrigger(RecalcTrigger,TriggerON)),NA())</f>
        <v>2.3159709817521801E-2</v>
      </c>
      <c r="H752" s="49">
        <f>_xll.qlCalendarAdvance(IborCalendar,$H751,B752,"f",FALSE)</f>
        <v>44734</v>
      </c>
      <c r="I752" s="49">
        <f>_xll.qlInterestRateIndexValueDate(Index1M,$H752)</f>
        <v>44736</v>
      </c>
      <c r="J752" s="52">
        <f>IFERROR(_xll.qlIndexFixing(Index1M,$H752,TRUE,_xll.ohTrigger(RecalcTrigger,Trigger1M)),NA())</f>
        <v>2.4682921217473085E-2</v>
      </c>
      <c r="K752" s="52">
        <f>IFERROR(_xll.qlIndexFixing(ONIndex1M,I752,TRUE,_xll.ohTrigger(RecalcTrigger,Trigger1M)),NA())</f>
        <v>2.4617410164911036E-2</v>
      </c>
      <c r="L752" s="52">
        <f>IFERROR(_xll.qlIndexFixing(Index3M,H752,TRUE,_xll.ohTrigger(RecalcTrigger,Trigger3M)),NA())</f>
        <v>2.6119485225914531E-2</v>
      </c>
      <c r="M752" s="52">
        <f>IFERROR(_xll.qlIndexFixing(ONIndex3M,I752,TRUE,_xll.ohTrigger(RecalcTrigger,Trigger3M)),NA())</f>
        <v>2.5901635657739064E-2</v>
      </c>
      <c r="N752" s="52">
        <f>IFERROR(_xll.qlIndexFixing(Index6M,$H752,TRUE,_xll.ohTrigger(RecalcTrigger,Trigger6M)),NA())</f>
        <v>2.751560215365928E-2</v>
      </c>
      <c r="O752" s="52">
        <f>IFERROR(_xll.qlIndexFixing(ONIndex6M,I752,TRUE,_xll.ohTrigger(RecalcTrigger,Trigger6M)),NA())</f>
        <v>2.7037301203529651E-2</v>
      </c>
      <c r="P752" s="52">
        <f>IFERROR(_xll.qlIndexFixing(Index1Y,$H752,TRUE,_xll.ohTrigger(RecalcTrigger,Trigger1Y)),NA())</f>
        <v>2.9145716121936931E-2</v>
      </c>
      <c r="Q752" s="52">
        <f>IFERROR(_xll.qlIndexFixing(ONIndex1Y,I752,TRUE,_xll.ohTrigger(RecalcTrigger,Trigger1Y)),NA())</f>
        <v>2.8201597254113864E-2</v>
      </c>
    </row>
    <row r="753" spans="2:17" x14ac:dyDescent="0.2">
      <c r="B753" s="46" t="s">
        <v>51</v>
      </c>
      <c r="D753" s="49">
        <f>_xll.qlCalendarAdvance(LocalCalendar,$D752,B753,"f",FALSE)</f>
        <v>44740</v>
      </c>
      <c r="E753" s="49">
        <f>_xll.qlInterestRateIndexValueDate(IndexON,D753)</f>
        <v>44740</v>
      </c>
      <c r="F753" s="52">
        <f>IFERROR(_xll.qlIndexFixing(IndexON,D753,TRUE,_xll.ohTrigger(RecalcTrigger,TriggerON)),NA())</f>
        <v>2.3185551058428899E-2</v>
      </c>
      <c r="H753" s="49">
        <f>_xll.qlCalendarAdvance(IborCalendar,$H752,B753,"f",FALSE)</f>
        <v>44741</v>
      </c>
      <c r="I753" s="49">
        <f>_xll.qlInterestRateIndexValueDate(Index1M,$H753)</f>
        <v>44743</v>
      </c>
      <c r="J753" s="52">
        <f>IFERROR(_xll.qlIndexFixing(Index1M,$H753,TRUE,_xll.ohTrigger(RecalcTrigger,Trigger1M)),NA())</f>
        <v>2.4703699893775233E-2</v>
      </c>
      <c r="K753" s="52">
        <f>IFERROR(_xll.qlIndexFixing(ONIndex1M,I753,TRUE,_xll.ohTrigger(RecalcTrigger,Trigger1M)),NA())</f>
        <v>2.4640830278659376E-2</v>
      </c>
      <c r="L753" s="52">
        <f>IFERROR(_xll.qlIndexFixing(Index3M,H753,TRUE,_xll.ohTrigger(RecalcTrigger,Trigger3M)),NA())</f>
        <v>2.6139678979988555E-2</v>
      </c>
      <c r="M753" s="52">
        <f>IFERROR(_xll.qlIndexFixing(ONIndex3M,I753,TRUE,_xll.ohTrigger(RecalcTrigger,Trigger3M)),NA())</f>
        <v>2.5924723367083402E-2</v>
      </c>
      <c r="N753" s="52">
        <f>IFERROR(_xll.qlIndexFixing(Index6M,$H753,TRUE,_xll.ohTrigger(RecalcTrigger,Trigger6M)),NA())</f>
        <v>2.7535399806725182E-2</v>
      </c>
      <c r="O753" s="52">
        <f>IFERROR(_xll.qlIndexFixing(ONIndex6M,I753,TRUE,_xll.ohTrigger(RecalcTrigger,Trigger6M)),NA())</f>
        <v>2.7061005002526617E-2</v>
      </c>
      <c r="P753" s="52">
        <f>IFERROR(_xll.qlIndexFixing(Index1Y,$H753,TRUE,_xll.ohTrigger(RecalcTrigger,Trigger1Y)),NA())</f>
        <v>2.9167420817423937E-2</v>
      </c>
      <c r="Q753" s="52">
        <f>IFERROR(_xll.qlIndexFixing(ONIndex1Y,I753,TRUE,_xll.ohTrigger(RecalcTrigger,Trigger1Y)),NA())</f>
        <v>2.8220326827566034E-2</v>
      </c>
    </row>
    <row r="754" spans="2:17" x14ac:dyDescent="0.2">
      <c r="B754" s="46" t="s">
        <v>51</v>
      </c>
      <c r="D754" s="49">
        <f>_xll.qlCalendarAdvance(LocalCalendar,$D753,B754,"f",FALSE)</f>
        <v>44747</v>
      </c>
      <c r="E754" s="49">
        <f>_xll.qlInterestRateIndexValueDate(IndexON,D754)</f>
        <v>44747</v>
      </c>
      <c r="F754" s="52">
        <f>IFERROR(_xll.qlIndexFixing(IndexON,D754,TRUE,_xll.ohTrigger(RecalcTrigger,TriggerON)),NA())</f>
        <v>2.3211211051599179E-2</v>
      </c>
      <c r="H754" s="49">
        <f>_xll.qlCalendarAdvance(IborCalendar,$H753,B754,"f",FALSE)</f>
        <v>44748</v>
      </c>
      <c r="I754" s="49">
        <f>_xll.qlInterestRateIndexValueDate(Index1M,$H754)</f>
        <v>44750</v>
      </c>
      <c r="J754" s="52">
        <f>IFERROR(_xll.qlIndexFixing(Index1M,$H754,TRUE,_xll.ohTrigger(RecalcTrigger,Trigger1M)),NA())</f>
        <v>2.4724308299069769E-2</v>
      </c>
      <c r="K754" s="52">
        <f>IFERROR(_xll.qlIndexFixing(ONIndex1M,I754,TRUE,_xll.ohTrigger(RecalcTrigger,Trigger1M)),NA())</f>
        <v>2.4659397796762406E-2</v>
      </c>
      <c r="L754" s="52">
        <f>IFERROR(_xll.qlIndexFixing(Index3M,H754,TRUE,_xll.ohTrigger(RecalcTrigger,Trigger3M)),NA())</f>
        <v>2.6162141696760718E-2</v>
      </c>
      <c r="M754" s="52">
        <f>IFERROR(_xll.qlIndexFixing(ONIndex3M,I754,TRUE,_xll.ohTrigger(RecalcTrigger,Trigger3M)),NA())</f>
        <v>2.5942902943167923E-2</v>
      </c>
      <c r="N754" s="52">
        <f>IFERROR(_xll.qlIndexFixing(Index6M,$H754,TRUE,_xll.ohTrigger(RecalcTrigger,Trigger6M)),NA())</f>
        <v>2.7555247260962586E-2</v>
      </c>
      <c r="O754" s="52">
        <f>IFERROR(_xll.qlIndexFixing(ONIndex6M,I754,TRUE,_xll.ohTrigger(RecalcTrigger,Trigger6M)),NA())</f>
        <v>2.7079720168083909E-2</v>
      </c>
      <c r="P754" s="52">
        <f>IFERROR(_xll.qlIndexFixing(Index1Y,$H754,TRUE,_xll.ohTrigger(RecalcTrigger,Trigger1Y)),NA())</f>
        <v>2.9189233281847606E-2</v>
      </c>
      <c r="Q754" s="52">
        <f>IFERROR(_xll.qlIndexFixing(ONIndex1Y,I754,TRUE,_xll.ohTrigger(RecalcTrigger,Trigger1Y)),NA())</f>
        <v>2.8234730809320041E-2</v>
      </c>
    </row>
    <row r="755" spans="2:17" x14ac:dyDescent="0.2">
      <c r="B755" s="46" t="s">
        <v>51</v>
      </c>
      <c r="D755" s="49">
        <f>_xll.qlCalendarAdvance(LocalCalendar,$D754,B755,"f",FALSE)</f>
        <v>44754</v>
      </c>
      <c r="E755" s="49">
        <f>_xll.qlInterestRateIndexValueDate(IndexON,D755)</f>
        <v>44754</v>
      </c>
      <c r="F755" s="52">
        <f>IFERROR(_xll.qlIndexFixing(IndexON,D755,TRUE,_xll.ohTrigger(RecalcTrigger,TriggerON)),NA())</f>
        <v>2.3236689797032639E-2</v>
      </c>
      <c r="H755" s="49">
        <f>_xll.qlCalendarAdvance(IborCalendar,$H754,B755,"f",FALSE)</f>
        <v>44755</v>
      </c>
      <c r="I755" s="49">
        <f>_xll.qlInterestRateIndexValueDate(Index1M,$H755)</f>
        <v>44757</v>
      </c>
      <c r="J755" s="52">
        <f>IFERROR(_xll.qlIndexFixing(Index1M,$H755,TRUE,_xll.ohTrigger(RecalcTrigger,Trigger1M)),NA())</f>
        <v>2.4744746432456759E-2</v>
      </c>
      <c r="K755" s="52">
        <f>IFERROR(_xll.qlIndexFixing(ONIndex1M,I755,TRUE,_xll.ohTrigger(RecalcTrigger,Trigger1M)),NA())</f>
        <v>2.4680136646333395E-2</v>
      </c>
      <c r="L755" s="52">
        <f>IFERROR(_xll.qlIndexFixing(Index3M,H755,TRUE,_xll.ohTrigger(RecalcTrigger,Trigger3M)),NA())</f>
        <v>2.6179778711841892E-2</v>
      </c>
      <c r="M755" s="52">
        <f>IFERROR(_xll.qlIndexFixing(ONIndex3M,I755,TRUE,_xll.ohTrigger(RecalcTrigger,Trigger3M)),NA())</f>
        <v>2.5963393491492681E-2</v>
      </c>
      <c r="N755" s="52">
        <f>IFERROR(_xll.qlIndexFixing(Index6M,$H755,TRUE,_xll.ohTrigger(RecalcTrigger,Trigger6M)),NA())</f>
        <v>2.7580507971898188E-2</v>
      </c>
      <c r="O755" s="52">
        <f>IFERROR(_xll.qlIndexFixing(ONIndex6M,I755,TRUE,_xll.ohTrigger(RecalcTrigger,Trigger6M)),NA())</f>
        <v>2.7101044400170693E-2</v>
      </c>
      <c r="P755" s="52">
        <f>IFERROR(_xll.qlIndexFixing(Index1Y,$H755,TRUE,_xll.ohTrigger(RecalcTrigger,Trigger1Y)),NA())</f>
        <v>2.9211147833442468E-2</v>
      </c>
      <c r="Q755" s="52">
        <f>IFERROR(_xll.qlIndexFixing(ONIndex1Y,I755,TRUE,_xll.ohTrigger(RecalcTrigger,Trigger1Y)),NA())</f>
        <v>2.8251683633717661E-2</v>
      </c>
    </row>
    <row r="756" spans="2:17" x14ac:dyDescent="0.2">
      <c r="B756" s="46" t="s">
        <v>51</v>
      </c>
      <c r="D756" s="49">
        <f>_xll.qlCalendarAdvance(LocalCalendar,$D755,B756,"f",FALSE)</f>
        <v>44761</v>
      </c>
      <c r="E756" s="49">
        <f>_xll.qlInterestRateIndexValueDate(IndexON,D756)</f>
        <v>44761</v>
      </c>
      <c r="F756" s="52">
        <f>IFERROR(_xll.qlIndexFixing(IndexON,D756,TRUE,_xll.ohTrigger(RecalcTrigger,TriggerON)),NA())</f>
        <v>2.3261987294489472E-2</v>
      </c>
      <c r="H756" s="49">
        <f>_xll.qlCalendarAdvance(IborCalendar,$H755,B756,"f",FALSE)</f>
        <v>44762</v>
      </c>
      <c r="I756" s="49">
        <f>_xll.qlInterestRateIndexValueDate(Index1M,$H756)</f>
        <v>44764</v>
      </c>
      <c r="J756" s="52">
        <f>IFERROR(_xll.qlIndexFixing(Index1M,$H756,TRUE,_xll.ohTrigger(RecalcTrigger,Trigger1M)),NA())</f>
        <v>2.4765014293033707E-2</v>
      </c>
      <c r="K756" s="52">
        <f>IFERROR(_xll.qlIndexFixing(ONIndex1M,I756,TRUE,_xll.ohTrigger(RecalcTrigger,Trigger1M)),NA())</f>
        <v>2.4700705518219124E-2</v>
      </c>
      <c r="L756" s="52">
        <f>IFERROR(_xll.qlIndexFixing(Index3M,H756,TRUE,_xll.ohTrigger(RecalcTrigger,Trigger3M)),NA())</f>
        <v>2.6199684686627003E-2</v>
      </c>
      <c r="M756" s="52">
        <f>IFERROR(_xll.qlIndexFixing(ONIndex3M,I756,TRUE,_xll.ohTrigger(RecalcTrigger,Trigger3M)),NA())</f>
        <v>2.598378864345996E-2</v>
      </c>
      <c r="N756" s="52">
        <f>IFERROR(_xll.qlIndexFixing(Index6M,$H756,TRUE,_xll.ohTrigger(RecalcTrigger,Trigger6M)),NA())</f>
        <v>2.7600437360950688E-2</v>
      </c>
      <c r="O756" s="52">
        <f>IFERROR(_xll.qlIndexFixing(ONIndex6M,I756,TRUE,_xll.ohTrigger(RecalcTrigger,Trigger6M)),NA())</f>
        <v>2.7122445132210515E-2</v>
      </c>
      <c r="P756" s="52">
        <f>IFERROR(_xll.qlIndexFixing(Index1Y,$H756,TRUE,_xll.ohTrigger(RecalcTrigger,Trigger1Y)),NA())</f>
        <v>2.9233158789981742E-2</v>
      </c>
      <c r="Q756" s="52">
        <f>IFERROR(_xll.qlIndexFixing(ONIndex1Y,I756,TRUE,_xll.ohTrigger(RecalcTrigger,Trigger1Y)),NA())</f>
        <v>2.8268893822778196E-2</v>
      </c>
    </row>
    <row r="757" spans="2:17" x14ac:dyDescent="0.2">
      <c r="B757" s="46" t="s">
        <v>51</v>
      </c>
      <c r="D757" s="49">
        <f>_xll.qlCalendarAdvance(LocalCalendar,$D756,B757,"f",FALSE)</f>
        <v>44768</v>
      </c>
      <c r="E757" s="49">
        <f>_xll.qlInterestRateIndexValueDate(IndexON,D757)</f>
        <v>44768</v>
      </c>
      <c r="F757" s="52">
        <f>IFERROR(_xll.qlIndexFixing(IndexON,D757,TRUE,_xll.ohTrigger(RecalcTrigger,TriggerON)),NA())</f>
        <v>2.3287103544209486E-2</v>
      </c>
      <c r="H757" s="49">
        <f>_xll.qlCalendarAdvance(IborCalendar,$H756,B757,"f",FALSE)</f>
        <v>44769</v>
      </c>
      <c r="I757" s="49">
        <f>_xll.qlInterestRateIndexValueDate(Index1M,$H757)</f>
        <v>44771</v>
      </c>
      <c r="J757" s="52">
        <f>IFERROR(_xll.qlIndexFixing(Index1M,$H757,TRUE,_xll.ohTrigger(RecalcTrigger,Trigger1M)),NA())</f>
        <v>2.4789656176604783E-2</v>
      </c>
      <c r="K757" s="52">
        <f>IFERROR(_xll.qlIndexFixing(ONIndex1M,I757,TRUE,_xll.ohTrigger(RecalcTrigger,Trigger1M)),NA())</f>
        <v>2.4721104412366302E-2</v>
      </c>
      <c r="L757" s="52">
        <f>IFERROR(_xll.qlIndexFixing(Index3M,H757,TRUE,_xll.ohTrigger(RecalcTrigger,Trigger3M)),NA())</f>
        <v>2.6219494731998767E-2</v>
      </c>
      <c r="M757" s="52">
        <f>IFERROR(_xll.qlIndexFixing(ONIndex3M,I757,TRUE,_xll.ohTrigger(RecalcTrigger,Trigger3M)),NA())</f>
        <v>2.6004088399016467E-2</v>
      </c>
      <c r="N757" s="52">
        <f>IFERROR(_xll.qlIndexFixing(Index6M,$H757,TRUE,_xll.ohTrigger(RecalcTrigger,Trigger6M)),NA())</f>
        <v>2.7625767559754186E-2</v>
      </c>
      <c r="O757" s="52">
        <f>IFERROR(_xll.qlIndexFixing(ONIndex6M,I757,TRUE,_xll.ohTrigger(RecalcTrigger,Trigger6M)),NA())</f>
        <v>2.7143922364203377E-2</v>
      </c>
      <c r="P757" s="52">
        <f>IFERROR(_xll.qlIndexFixing(Index1Y,$H757,TRUE,_xll.ohTrigger(RecalcTrigger,Trigger1Y)),NA())</f>
        <v>2.9255260468770347E-2</v>
      </c>
      <c r="Q757" s="52">
        <f>IFERROR(_xll.qlIndexFixing(ONIndex1Y,I757,TRUE,_xll.ohTrigger(RecalcTrigger,Trigger1Y)),NA())</f>
        <v>2.8286361376608227E-2</v>
      </c>
    </row>
    <row r="758" spans="2:17" x14ac:dyDescent="0.2">
      <c r="B758" s="46" t="s">
        <v>51</v>
      </c>
      <c r="D758" s="49">
        <f>_xll.qlCalendarAdvance(LocalCalendar,$D757,B758,"f",FALSE)</f>
        <v>44775</v>
      </c>
      <c r="E758" s="49">
        <f>_xll.qlInterestRateIndexValueDate(IndexON,D758)</f>
        <v>44775</v>
      </c>
      <c r="F758" s="52">
        <f>IFERROR(_xll.qlIndexFixing(IndexON,D758,TRUE,_xll.ohTrigger(RecalcTrigger,TriggerON)),NA())</f>
        <v>2.3312038545952873E-2</v>
      </c>
      <c r="H758" s="49">
        <f>_xll.qlCalendarAdvance(IborCalendar,$H757,B758,"f",FALSE)</f>
        <v>44776</v>
      </c>
      <c r="I758" s="49">
        <f>_xll.qlInterestRateIndexValueDate(Index1M,$H758)</f>
        <v>44778</v>
      </c>
      <c r="J758" s="52">
        <f>IFERROR(_xll.qlIndexFixing(Index1M,$H758,TRUE,_xll.ohTrigger(RecalcTrigger,Trigger1M)),NA())</f>
        <v>2.4807301010421334E-2</v>
      </c>
      <c r="K758" s="52">
        <f>IFERROR(_xll.qlIndexFixing(ONIndex1M,I758,TRUE,_xll.ohTrigger(RecalcTrigger,Trigger1M)),NA())</f>
        <v>2.4741333328641701E-2</v>
      </c>
      <c r="L758" s="52">
        <f>IFERROR(_xll.qlIndexFixing(Index3M,H758,TRUE,_xll.ohTrigger(RecalcTrigger,Trigger3M)),NA())</f>
        <v>2.6239208846476663E-2</v>
      </c>
      <c r="M758" s="52">
        <f>IFERROR(_xll.qlIndexFixing(ONIndex3M,I758,TRUE,_xll.ohTrigger(RecalcTrigger,Trigger3M)),NA())</f>
        <v>2.6024292758162204E-2</v>
      </c>
      <c r="N758" s="52">
        <f>IFERROR(_xll.qlIndexFixing(Index6M,$H758,TRUE,_xll.ohTrigger(RecalcTrigger,Trigger6M)),NA())</f>
        <v>2.7645742285664947E-2</v>
      </c>
      <c r="O758" s="52">
        <f>IFERROR(_xll.qlIndexFixing(ONIndex6M,I758,TRUE,_xll.ohTrigger(RecalcTrigger,Trigger6M)),NA())</f>
        <v>2.7165476096202568E-2</v>
      </c>
      <c r="P758" s="52">
        <f>IFERROR(_xll.qlIndexFixing(Index1Y,$H758,TRUE,_xll.ohTrigger(RecalcTrigger,Trigger1Y)),NA())</f>
        <v>2.9277447186642082E-2</v>
      </c>
      <c r="Q758" s="52">
        <f>IFERROR(_xll.qlIndexFixing(ONIndex1Y,I758,TRUE,_xll.ohTrigger(RecalcTrigger,Trigger1Y)),NA())</f>
        <v>2.8304086295367625E-2</v>
      </c>
    </row>
    <row r="759" spans="2:17" x14ac:dyDescent="0.2">
      <c r="B759" s="46" t="s">
        <v>51</v>
      </c>
      <c r="D759" s="49">
        <f>_xll.qlCalendarAdvance(LocalCalendar,$D758,B759,"f",FALSE)</f>
        <v>44782</v>
      </c>
      <c r="E759" s="49">
        <f>_xll.qlInterestRateIndexValueDate(IndexON,D759)</f>
        <v>44782</v>
      </c>
      <c r="F759" s="52">
        <f>IFERROR(_xll.qlIndexFixing(IndexON,D759,TRUE,_xll.ohTrigger(RecalcTrigger,TriggerON)),NA())</f>
        <v>2.3336792299719633E-2</v>
      </c>
      <c r="H759" s="49">
        <f>_xll.qlCalendarAdvance(IborCalendar,$H758,B759,"f",FALSE)</f>
        <v>44783</v>
      </c>
      <c r="I759" s="49">
        <f>_xll.qlInterestRateIndexValueDate(Index1M,$H759)</f>
        <v>44785</v>
      </c>
      <c r="J759" s="52">
        <f>IFERROR(_xll.qlIndexFixing(Index1M,$H759,TRUE,_xll.ohTrigger(RecalcTrigger,Trigger1M)),NA())</f>
        <v>2.4824796229070054E-2</v>
      </c>
      <c r="K759" s="52">
        <f>IFERROR(_xll.qlIndexFixing(ONIndex1M,I759,TRUE,_xll.ohTrigger(RecalcTrigger,Trigger1M)),NA())</f>
        <v>2.4761392266965387E-2</v>
      </c>
      <c r="L759" s="52">
        <f>IFERROR(_xll.qlIndexFixing(Index3M,H759,TRUE,_xll.ohTrigger(RecalcTrigger,Trigger3M)),NA())</f>
        <v>2.6258827028592082E-2</v>
      </c>
      <c r="M759" s="52">
        <f>IFERROR(_xll.qlIndexFixing(ONIndex3M,I759,TRUE,_xll.ohTrigger(RecalcTrigger,Trigger3M)),NA())</f>
        <v>2.6044401720817234E-2</v>
      </c>
      <c r="N759" s="52">
        <f>IFERROR(_xll.qlIndexFixing(Index6M,$H759,TRUE,_xll.ohTrigger(RecalcTrigger,Trigger6M)),NA())</f>
        <v>2.7668411762084236E-2</v>
      </c>
      <c r="O759" s="52">
        <f>IFERROR(_xll.qlIndexFixing(ONIndex6M,I759,TRUE,_xll.ohTrigger(RecalcTrigger,Trigger6M)),NA())</f>
        <v>2.7187106328261379E-2</v>
      </c>
      <c r="P759" s="52">
        <f>IFERROR(_xll.qlIndexFixing(Index1Y,$H759,TRUE,_xll.ohTrigger(RecalcTrigger,Trigger1Y)),NA())</f>
        <v>2.9299713259952662E-2</v>
      </c>
      <c r="Q759" s="52">
        <f>IFERROR(_xll.qlIndexFixing(ONIndex1Y,I759,TRUE,_xll.ohTrigger(RecalcTrigger,Trigger1Y)),NA())</f>
        <v>2.8322068579109683E-2</v>
      </c>
    </row>
    <row r="760" spans="2:17" x14ac:dyDescent="0.2">
      <c r="B760" s="46" t="s">
        <v>51</v>
      </c>
      <c r="D760" s="49">
        <f>_xll.qlCalendarAdvance(LocalCalendar,$D759,B760,"f",FALSE)</f>
        <v>44789</v>
      </c>
      <c r="E760" s="49">
        <f>_xll.qlInterestRateIndexValueDate(IndexON,D760)</f>
        <v>44789</v>
      </c>
      <c r="F760" s="52">
        <f>IFERROR(_xll.qlIndexFixing(IndexON,D760,TRUE,_xll.ohTrigger(RecalcTrigger,TriggerON)),NA())</f>
        <v>2.3361364805509766E-2</v>
      </c>
      <c r="H760" s="49">
        <f>_xll.qlCalendarAdvance(IborCalendar,$H759,B760,"f",FALSE)</f>
        <v>44790</v>
      </c>
      <c r="I760" s="49">
        <f>_xll.qlInterestRateIndexValueDate(Index1M,$H760)</f>
        <v>44792</v>
      </c>
      <c r="J760" s="52">
        <f>IFERROR(_xll.qlIndexFixing(Index1M,$H760,TRUE,_xll.ohTrigger(RecalcTrigger,Trigger1M)),NA())</f>
        <v>2.4844382989595803E-2</v>
      </c>
      <c r="K760" s="52">
        <f>IFERROR(_xll.qlIndexFixing(ONIndex1M,I760,TRUE,_xll.ohTrigger(RecalcTrigger,Trigger1M)),NA())</f>
        <v>2.4781281227257423E-2</v>
      </c>
      <c r="L760" s="52">
        <f>IFERROR(_xll.qlIndexFixing(Index3M,H760,TRUE,_xll.ohTrigger(RecalcTrigger,Trigger3M)),NA())</f>
        <v>2.6278349276875557E-2</v>
      </c>
      <c r="M760" s="52">
        <f>IFERROR(_xll.qlIndexFixing(ONIndex3M,I760,TRUE,_xll.ohTrigger(RecalcTrigger,Trigger3M)),NA())</f>
        <v>2.6064415286928266E-2</v>
      </c>
      <c r="N760" s="52">
        <f>IFERROR(_xll.qlIndexFixing(Index6M,$H760,TRUE,_xll.ohTrigger(RecalcTrigger,Trigger6M)),NA())</f>
        <v>2.7693759512420084E-2</v>
      </c>
      <c r="O760" s="52">
        <f>IFERROR(_xll.qlIndexFixing(ONIndex6M,I760,TRUE,_xll.ohTrigger(RecalcTrigger,Trigger6M)),NA())</f>
        <v>2.7208813060433101E-2</v>
      </c>
      <c r="P760" s="52">
        <f>IFERROR(_xll.qlIndexFixing(Index1Y,$H760,TRUE,_xll.ohTrigger(RecalcTrigger,Trigger1Y)),NA())</f>
        <v>2.9322053004575778E-2</v>
      </c>
      <c r="Q760" s="52">
        <f>IFERROR(_xll.qlIndexFixing(ONIndex1Y,I760,TRUE,_xll.ohTrigger(RecalcTrigger,Trigger1Y)),NA())</f>
        <v>2.8340308227994271E-2</v>
      </c>
    </row>
    <row r="761" spans="2:17" x14ac:dyDescent="0.2">
      <c r="B761" s="46" t="s">
        <v>51</v>
      </c>
      <c r="D761" s="49">
        <f>_xll.qlCalendarAdvance(LocalCalendar,$D760,B761,"f",FALSE)</f>
        <v>44796</v>
      </c>
      <c r="E761" s="49">
        <f>_xll.qlInterestRateIndexValueDate(IndexON,D761)</f>
        <v>44796</v>
      </c>
      <c r="F761" s="52">
        <f>IFERROR(_xll.qlIndexFixing(IndexON,D761,TRUE,_xll.ohTrigger(RecalcTrigger,TriggerON)),NA())</f>
        <v>2.3385756063243335E-2</v>
      </c>
      <c r="H761" s="49">
        <f>_xll.qlCalendarAdvance(IborCalendar,$H760,B761,"f",FALSE)</f>
        <v>44797</v>
      </c>
      <c r="I761" s="49">
        <f>_xll.qlInterestRateIndexValueDate(Index1M,$H761)</f>
        <v>44799</v>
      </c>
      <c r="J761" s="52">
        <f>IFERROR(_xll.qlIndexFixing(Index1M,$H761,TRUE,_xll.ohTrigger(RecalcTrigger,Trigger1M)),NA())</f>
        <v>2.486379947294081E-2</v>
      </c>
      <c r="K761" s="52">
        <f>IFERROR(_xll.qlIndexFixing(ONIndex1M,I761,TRUE,_xll.ohTrigger(RecalcTrigger,Trigger1M)),NA())</f>
        <v>2.4803255540539748E-2</v>
      </c>
      <c r="L761" s="52">
        <f>IFERROR(_xll.qlIndexFixing(Index3M,H761,TRUE,_xll.ohTrigger(RecalcTrigger,Trigger3M)),NA())</f>
        <v>2.6297775589872084E-2</v>
      </c>
      <c r="M761" s="52">
        <f>IFERROR(_xll.qlIndexFixing(ONIndex3M,I761,TRUE,_xll.ohTrigger(RecalcTrigger,Trigger3M)),NA())</f>
        <v>2.6086697011240556E-2</v>
      </c>
      <c r="N761" s="52">
        <f>IFERROR(_xll.qlIndexFixing(Index6M,$H761,TRUE,_xll.ohTrigger(RecalcTrigger,Trigger6M)),NA())</f>
        <v>2.7713732648441312E-2</v>
      </c>
      <c r="O761" s="52">
        <f>IFERROR(_xll.qlIndexFixing(ONIndex6M,I761,TRUE,_xll.ohTrigger(RecalcTrigger,Trigger6M)),NA())</f>
        <v>2.7233185555102235E-2</v>
      </c>
      <c r="P761" s="52">
        <f>IFERROR(_xll.qlIndexFixing(Index1Y,$H761,TRUE,_xll.ohTrigger(RecalcTrigger,Trigger1Y)),NA())</f>
        <v>2.9347271804237046E-2</v>
      </c>
      <c r="Q761" s="52">
        <f>IFERROR(_xll.qlIndexFixing(ONIndex1Y,I761,TRUE,_xll.ohTrigger(RecalcTrigger,Trigger1Y)),NA())</f>
        <v>2.836125485855101E-2</v>
      </c>
    </row>
    <row r="762" spans="2:17" x14ac:dyDescent="0.2">
      <c r="B762" s="46" t="s">
        <v>51</v>
      </c>
      <c r="D762" s="49">
        <f>_xll.qlCalendarAdvance(LocalCalendar,$D761,B762,"f",FALSE)</f>
        <v>44803</v>
      </c>
      <c r="E762" s="49">
        <f>_xll.qlInterestRateIndexValueDate(IndexON,D762)</f>
        <v>44803</v>
      </c>
      <c r="F762" s="52">
        <f>IFERROR(_xll.qlIndexFixing(IndexON,D762,TRUE,_xll.ohTrigger(RecalcTrigger,TriggerON)),NA())</f>
        <v>2.3409966073000277E-2</v>
      </c>
      <c r="H762" s="49">
        <f>_xll.qlCalendarAdvance(IborCalendar,$H761,B762,"f",FALSE)</f>
        <v>44804</v>
      </c>
      <c r="I762" s="49">
        <f>_xll.qlInterestRateIndexValueDate(Index1M,$H762)</f>
        <v>44806</v>
      </c>
      <c r="J762" s="52">
        <f>IFERROR(_xll.qlIndexFixing(Index1M,$H762,TRUE,_xll.ohTrigger(RecalcTrigger,Trigger1M)),NA())</f>
        <v>2.4883045678254143E-2</v>
      </c>
      <c r="K762" s="52">
        <f>IFERROR(_xll.qlIndexFixing(ONIndex1M,I762,TRUE,_xll.ohTrigger(RecalcTrigger,Trigger1M)),NA())</f>
        <v>2.4822793749690319E-2</v>
      </c>
      <c r="L762" s="52">
        <f>IFERROR(_xll.qlIndexFixing(Index3M,H762,TRUE,_xll.ohTrigger(RecalcTrigger,Trigger3M)),NA())</f>
        <v>2.6310139040307681E-2</v>
      </c>
      <c r="M762" s="52">
        <f>IFERROR(_xll.qlIndexFixing(ONIndex3M,I762,TRUE,_xll.ohTrigger(RecalcTrigger,Trigger3M)),NA())</f>
        <v>2.6106514406405434E-2</v>
      </c>
      <c r="N762" s="52">
        <f>IFERROR(_xll.qlIndexFixing(Index6M,$H762,TRUE,_xll.ohTrigger(RecalcTrigger,Trigger6M)),NA())</f>
        <v>2.7725669857325917E-2</v>
      </c>
      <c r="O762" s="52">
        <f>IFERROR(_xll.qlIndexFixing(ONIndex6M,I762,TRUE,_xll.ohTrigger(RecalcTrigger,Trigger6M)),NA())</f>
        <v>2.7255052406391922E-2</v>
      </c>
      <c r="P762" s="52">
        <f>IFERROR(_xll.qlIndexFixing(Index1Y,$H762,TRUE,_xll.ohTrigger(RecalcTrigger,Trigger1Y)),NA())</f>
        <v>2.936974333381287E-2</v>
      </c>
      <c r="Q762" s="52">
        <f>IFERROR(_xll.qlIndexFixing(ONIndex1Y,I762,TRUE,_xll.ohTrigger(RecalcTrigger,Trigger1Y)),NA())</f>
        <v>2.8380029100512072E-2</v>
      </c>
    </row>
    <row r="763" spans="2:17" x14ac:dyDescent="0.2">
      <c r="B763" s="46" t="s">
        <v>51</v>
      </c>
      <c r="D763" s="49">
        <f>_xll.qlCalendarAdvance(LocalCalendar,$D762,B763,"f",FALSE)</f>
        <v>44810</v>
      </c>
      <c r="E763" s="49">
        <f>_xll.qlInterestRateIndexValueDate(IndexON,D763)</f>
        <v>44810</v>
      </c>
      <c r="F763" s="52">
        <f>IFERROR(_xll.qlIndexFixing(IndexON,D763,TRUE,_xll.ohTrigger(RecalcTrigger,TriggerON)),NA())</f>
        <v>2.3433994834620719E-2</v>
      </c>
      <c r="H763" s="49">
        <f>_xll.qlCalendarAdvance(IborCalendar,$H762,B763,"f",FALSE)</f>
        <v>44811</v>
      </c>
      <c r="I763" s="49">
        <f>_xll.qlInterestRateIndexValueDate(Index1M,$H763)</f>
        <v>44813</v>
      </c>
      <c r="J763" s="52">
        <f>IFERROR(_xll.qlIndexFixing(Index1M,$H763,TRUE,_xll.ohTrigger(RecalcTrigger,Trigger1M)),NA())</f>
        <v>2.4904329300968475E-2</v>
      </c>
      <c r="K763" s="52">
        <f>IFERROR(_xll.qlIndexFixing(ONIndex1M,I763,TRUE,_xll.ohTrigger(RecalcTrigger,Trigger1M)),NA())</f>
        <v>2.4839928239197562E-2</v>
      </c>
      <c r="L763" s="52">
        <f>IFERROR(_xll.qlIndexFixing(Index3M,H763,TRUE,_xll.ohTrigger(RecalcTrigger,Trigger3M)),NA())</f>
        <v>2.632938982813305E-2</v>
      </c>
      <c r="M763" s="52">
        <f>IFERROR(_xll.qlIndexFixing(ONIndex3M,I763,TRUE,_xll.ohTrigger(RecalcTrigger,Trigger3M)),NA())</f>
        <v>2.6123883605544407E-2</v>
      </c>
      <c r="N763" s="52">
        <f>IFERROR(_xll.qlIndexFixing(Index6M,$H763,TRUE,_xll.ohTrigger(RecalcTrigger,Trigger6M)),NA())</f>
        <v>2.7748289476883653E-2</v>
      </c>
      <c r="O763" s="52">
        <f>IFERROR(_xll.qlIndexFixing(ONIndex6M,I763,TRUE,_xll.ohTrigger(RecalcTrigger,Trigger6M)),NA())</f>
        <v>2.7274392257865543E-2</v>
      </c>
      <c r="P763" s="52">
        <f>IFERROR(_xll.qlIndexFixing(Index1Y,$H763,TRUE,_xll.ohTrigger(RecalcTrigger,Trigger1Y)),NA())</f>
        <v>2.9389457417744371E-2</v>
      </c>
      <c r="Q763" s="52">
        <f>IFERROR(_xll.qlIndexFixing(ONIndex1Y,I763,TRUE,_xll.ohTrigger(RecalcTrigger,Trigger1Y)),NA())</f>
        <v>2.8396571366489098E-2</v>
      </c>
    </row>
    <row r="764" spans="2:17" x14ac:dyDescent="0.2">
      <c r="B764" s="46" t="s">
        <v>51</v>
      </c>
      <c r="D764" s="49">
        <f>_xll.qlCalendarAdvance(LocalCalendar,$D763,B764,"f",FALSE)</f>
        <v>44817</v>
      </c>
      <c r="E764" s="49">
        <f>_xll.qlInterestRateIndexValueDate(IndexON,D764)</f>
        <v>44817</v>
      </c>
      <c r="F764" s="52">
        <f>IFERROR(_xll.qlIndexFixing(IndexON,D764,TRUE,_xll.ohTrigger(RecalcTrigger,TriggerON)),NA())</f>
        <v>2.3457842348024727E-2</v>
      </c>
      <c r="H764" s="49">
        <f>_xll.qlCalendarAdvance(IborCalendar,$H763,B764,"f",FALSE)</f>
        <v>44818</v>
      </c>
      <c r="I764" s="49">
        <f>_xll.qlInterestRateIndexValueDate(Index1M,$H764)</f>
        <v>44820</v>
      </c>
      <c r="J764" s="52">
        <f>IFERROR(_xll.qlIndexFixing(Index1M,$H764,TRUE,_xll.ohTrigger(RecalcTrigger,Trigger1M)),NA())</f>
        <v>2.492102725140526E-2</v>
      </c>
      <c r="K764" s="52">
        <f>IFERROR(_xll.qlIndexFixing(ONIndex1M,I764,TRUE,_xll.ohTrigger(RecalcTrigger,Trigger1M)),NA())</f>
        <v>2.4859137286590283E-2</v>
      </c>
      <c r="L764" s="52">
        <f>IFERROR(_xll.qlIndexFixing(Index3M,H764,TRUE,_xll.ohTrigger(RecalcTrigger,Trigger3M)),NA())</f>
        <v>2.6348544694570663E-2</v>
      </c>
      <c r="M764" s="52">
        <f>IFERROR(_xll.qlIndexFixing(ONIndex3M,I764,TRUE,_xll.ohTrigger(RecalcTrigger,Trigger3M)),NA())</f>
        <v>2.6143515585026478E-2</v>
      </c>
      <c r="N764" s="52">
        <f>IFERROR(_xll.qlIndexFixing(Index6M,$H764,TRUE,_xll.ohTrigger(RecalcTrigger,Trigger6M)),NA())</f>
        <v>2.7770868262914777E-2</v>
      </c>
      <c r="O764" s="52">
        <f>IFERROR(_xll.qlIndexFixing(ONIndex6M,I764,TRUE,_xll.ohTrigger(RecalcTrigger,Trigger6M)),NA())</f>
        <v>2.7296404990808654E-2</v>
      </c>
      <c r="P764" s="52">
        <f>IFERROR(_xll.qlIndexFixing(Index1Y,$H764,TRUE,_xll.ohTrigger(RecalcTrigger,Trigger1Y)),NA())</f>
        <v>2.9412034996575184E-2</v>
      </c>
      <c r="Q764" s="52">
        <f>IFERROR(_xll.qlIndexFixing(ONIndex1Y,I764,TRUE,_xll.ohTrigger(RecalcTrigger,Trigger1Y)),NA())</f>
        <v>2.8415840477062915E-2</v>
      </c>
    </row>
    <row r="765" spans="2:17" x14ac:dyDescent="0.2">
      <c r="B765" s="46" t="s">
        <v>51</v>
      </c>
      <c r="D765" s="49">
        <f>_xll.qlCalendarAdvance(LocalCalendar,$D764,B765,"f",FALSE)</f>
        <v>44824</v>
      </c>
      <c r="E765" s="49">
        <f>_xll.qlInterestRateIndexValueDate(IndexON,D765)</f>
        <v>44824</v>
      </c>
      <c r="F765" s="52">
        <f>IFERROR(_xll.qlIndexFixing(IndexON,D765,TRUE,_xll.ohTrigger(RecalcTrigger,TriggerON)),NA())</f>
        <v>2.3481508613292235E-2</v>
      </c>
      <c r="H765" s="49">
        <f>_xll.qlCalendarAdvance(IborCalendar,$H764,B765,"f",FALSE)</f>
        <v>44825</v>
      </c>
      <c r="I765" s="49">
        <f>_xll.qlInterestRateIndexValueDate(Index1M,$H765)</f>
        <v>44827</v>
      </c>
      <c r="J765" s="52">
        <f>IFERROR(_xll.qlIndexFixing(Index1M,$H765,TRUE,_xll.ohTrigger(RecalcTrigger,Trigger1M)),NA())</f>
        <v>2.4939762617579863E-2</v>
      </c>
      <c r="K765" s="52">
        <f>IFERROR(_xll.qlIndexFixing(ONIndex1M,I765,TRUE,_xll.ohTrigger(RecalcTrigger,Trigger1M)),NA())</f>
        <v>2.4878176355498383E-2</v>
      </c>
      <c r="L765" s="52">
        <f>IFERROR(_xll.qlIndexFixing(Index3M,H765,TRUE,_xll.ohTrigger(RecalcTrigger,Trigger3M)),NA())</f>
        <v>2.6367603623125586E-2</v>
      </c>
      <c r="M765" s="52">
        <f>IFERROR(_xll.qlIndexFixing(ONIndex3M,I765,TRUE,_xll.ohTrigger(RecalcTrigger,Trigger3M)),NA())</f>
        <v>2.6163052167751388E-2</v>
      </c>
      <c r="N765" s="52">
        <f>IFERROR(_xll.qlIndexFixing(Index6M,$H765,TRUE,_xll.ohTrigger(RecalcTrigger,Trigger6M)),NA())</f>
        <v>2.7793395567288069E-2</v>
      </c>
      <c r="O765" s="52">
        <f>IFERROR(_xll.qlIndexFixing(ONIndex6M,I765,TRUE,_xll.ohTrigger(RecalcTrigger,Trigger6M)),NA())</f>
        <v>2.7318494224051193E-2</v>
      </c>
      <c r="P765" s="52">
        <f>IFERROR(_xll.qlIndexFixing(Index1Y,$H765,TRUE,_xll.ohTrigger(RecalcTrigger,Trigger1Y)),NA())</f>
        <v>2.9434657818719834E-2</v>
      </c>
      <c r="Q765" s="52">
        <f>IFERROR(_xll.qlIndexFixing(ONIndex1Y,I765,TRUE,_xll.ohTrigger(RecalcTrigger,Trigger1Y)),NA())</f>
        <v>2.8435366953338814E-2</v>
      </c>
    </row>
    <row r="766" spans="2:17" x14ac:dyDescent="0.2">
      <c r="B766" s="46" t="s">
        <v>51</v>
      </c>
      <c r="D766" s="49">
        <f>_xll.qlCalendarAdvance(LocalCalendar,$D765,B766,"f",FALSE)</f>
        <v>44831</v>
      </c>
      <c r="E766" s="49">
        <f>_xll.qlInterestRateIndexValueDate(IndexON,D766)</f>
        <v>44831</v>
      </c>
      <c r="F766" s="52">
        <f>IFERROR(_xll.qlIndexFixing(IndexON,D766,TRUE,_xll.ohTrigger(RecalcTrigger,TriggerON)),NA())</f>
        <v>2.3504993630343307E-2</v>
      </c>
      <c r="H766" s="49">
        <f>_xll.qlCalendarAdvance(IborCalendar,$H765,B766,"f",FALSE)</f>
        <v>44832</v>
      </c>
      <c r="I766" s="49">
        <f>_xll.qlInterestRateIndexValueDate(Index1M,$H766)</f>
        <v>44834</v>
      </c>
      <c r="J766" s="52">
        <f>IFERROR(_xll.qlIndexFixing(Index1M,$H766,TRUE,_xll.ohTrigger(RecalcTrigger,Trigger1M)),NA())</f>
        <v>2.4958327702380944E-2</v>
      </c>
      <c r="K766" s="52">
        <f>IFERROR(_xll.qlIndexFixing(ONIndex1M,I766,TRUE,_xll.ohTrigger(RecalcTrigger,Trigger1M)),NA())</f>
        <v>2.4897045445921862E-2</v>
      </c>
      <c r="L766" s="52">
        <f>IFERROR(_xll.qlIndexFixing(Index3M,H766,TRUE,_xll.ohTrigger(RecalcTrigger,Trigger3M)),NA())</f>
        <v>2.6386565280804318E-2</v>
      </c>
      <c r="M766" s="52">
        <f>IFERROR(_xll.qlIndexFixing(ONIndex3M,I766,TRUE,_xll.ohTrigger(RecalcTrigger,Trigger3M)),NA())</f>
        <v>2.6182493353639202E-2</v>
      </c>
      <c r="N766" s="52">
        <f>IFERROR(_xll.qlIndexFixing(Index6M,$H766,TRUE,_xll.ohTrigger(RecalcTrigger,Trigger6M)),NA())</f>
        <v>2.781850767421765E-2</v>
      </c>
      <c r="O766" s="52">
        <f>IFERROR(_xll.qlIndexFixing(ONIndex6M,I766,TRUE,_xll.ohTrigger(RecalcTrigger,Trigger6M)),NA())</f>
        <v>2.7340659957673097E-2</v>
      </c>
      <c r="P766" s="52">
        <f>IFERROR(_xll.qlIndexFixing(Index1Y,$H766,TRUE,_xll.ohTrigger(RecalcTrigger,Trigger1Y)),NA())</f>
        <v>2.9448871951337292E-2</v>
      </c>
      <c r="Q766" s="52">
        <f>IFERROR(_xll.qlIndexFixing(ONIndex1Y,I766,TRUE,_xll.ohTrigger(RecalcTrigger,Trigger1Y)),NA())</f>
        <v>2.8455150795450024E-2</v>
      </c>
    </row>
    <row r="767" spans="2:17" x14ac:dyDescent="0.2">
      <c r="B767" s="46" t="s">
        <v>51</v>
      </c>
      <c r="D767" s="49">
        <f>_xll.qlCalendarAdvance(LocalCalendar,$D766,B767,"f",FALSE)</f>
        <v>44838</v>
      </c>
      <c r="E767" s="49">
        <f>_xll.qlInterestRateIndexValueDate(IndexON,D767)</f>
        <v>44838</v>
      </c>
      <c r="F767" s="52">
        <f>IFERROR(_xll.qlIndexFixing(IndexON,D767,TRUE,_xll.ohTrigger(RecalcTrigger,TriggerON)),NA())</f>
        <v>2.352829739925788E-2</v>
      </c>
      <c r="H767" s="49">
        <f>_xll.qlCalendarAdvance(IborCalendar,$H766,B767,"f",FALSE)</f>
        <v>44839</v>
      </c>
      <c r="I767" s="49">
        <f>_xll.qlInterestRateIndexValueDate(Index1M,$H767)</f>
        <v>44841</v>
      </c>
      <c r="J767" s="52">
        <f>IFERROR(_xll.qlIndexFixing(Index1M,$H767,TRUE,_xll.ohTrigger(RecalcTrigger,Trigger1M)),NA())</f>
        <v>2.4976722505001412E-2</v>
      </c>
      <c r="K767" s="52">
        <f>IFERROR(_xll.qlIndexFixing(ONIndex1M,I767,TRUE,_xll.ohTrigger(RecalcTrigger,Trigger1M)),NA())</f>
        <v>2.4917934958961219E-2</v>
      </c>
      <c r="L767" s="52">
        <f>IFERROR(_xll.qlIndexFixing(Index3M,H767,TRUE,_xll.ohTrigger(RecalcTrigger,Trigger3M)),NA())</f>
        <v>2.6412306201313625E-2</v>
      </c>
      <c r="M767" s="52">
        <f>IFERROR(_xll.qlIndexFixing(ONIndex3M,I767,TRUE,_xll.ohTrigger(RecalcTrigger,Trigger3M)),NA())</f>
        <v>2.6204170343242517E-2</v>
      </c>
      <c r="N767" s="52">
        <f>IFERROR(_xll.qlIndexFixing(Index6M,$H767,TRUE,_xll.ohTrigger(RecalcTrigger,Trigger6M)),NA())</f>
        <v>2.7851435058870458E-2</v>
      </c>
      <c r="O767" s="52">
        <f>IFERROR(_xll.qlIndexFixing(ONIndex6M,I767,TRUE,_xll.ohTrigger(RecalcTrigger,Trigger6M)),NA())</f>
        <v>2.7365534274186309E-2</v>
      </c>
      <c r="P767" s="52">
        <f>IFERROR(_xll.qlIndexFixing(Index1Y,$H767,TRUE,_xll.ohTrigger(RecalcTrigger,Trigger1Y)),NA())</f>
        <v>2.9482833237265998E-2</v>
      </c>
      <c r="Q767" s="52">
        <f>IFERROR(_xll.qlIndexFixing(ONIndex1Y,I767,TRUE,_xll.ohTrigger(RecalcTrigger,Trigger1Y)),NA())</f>
        <v>2.8477761115173195E-2</v>
      </c>
    </row>
    <row r="768" spans="2:17" x14ac:dyDescent="0.2">
      <c r="B768" s="46" t="s">
        <v>51</v>
      </c>
      <c r="D768" s="49">
        <f>_xll.qlCalendarAdvance(LocalCalendar,$D767,B768,"f",FALSE)</f>
        <v>44845</v>
      </c>
      <c r="E768" s="49">
        <f>_xll.qlInterestRateIndexValueDate(IndexON,D768)</f>
        <v>44845</v>
      </c>
      <c r="F768" s="52">
        <f>IFERROR(_xll.qlIndexFixing(IndexON,D768,TRUE,_xll.ohTrigger(RecalcTrigger,TriggerON)),NA())</f>
        <v>2.355141991971621E-2</v>
      </c>
      <c r="H768" s="49">
        <f>_xll.qlCalendarAdvance(IborCalendar,$H767,B768,"f",FALSE)</f>
        <v>44846</v>
      </c>
      <c r="I768" s="49">
        <f>_xll.qlInterestRateIndexValueDate(Index1M,$H768)</f>
        <v>44848</v>
      </c>
      <c r="J768" s="52">
        <f>IFERROR(_xll.qlIndexFixing(Index1M,$H768,TRUE,_xll.ohTrigger(RecalcTrigger,Trigger1M)),NA())</f>
        <v>2.4994947024629014E-2</v>
      </c>
      <c r="K768" s="52">
        <f>IFERROR(_xll.qlIndexFixing(ONIndex1M,I768,TRUE,_xll.ohTrigger(RecalcTrigger,Trigger1M)),NA())</f>
        <v>2.493427369083534E-2</v>
      </c>
      <c r="L768" s="52">
        <f>IFERROR(_xll.qlIndexFixing(Index3M,H768,TRUE,_xll.ohTrigger(RecalcTrigger,Trigger3M)),NA())</f>
        <v>2.6433326541952656E-2</v>
      </c>
      <c r="M768" s="52">
        <f>IFERROR(_xll.qlIndexFixing(ONIndex3M,I768,TRUE,_xll.ohTrigger(RecalcTrigger,Trigger3M)),NA())</f>
        <v>2.622108953479696E-2</v>
      </c>
      <c r="N768" s="52">
        <f>IFERROR(_xll.qlIndexFixing(Index6M,$H768,TRUE,_xll.ohTrigger(RecalcTrigger,Trigger6M)),NA())</f>
        <v>2.786319098584205E-2</v>
      </c>
      <c r="O768" s="52">
        <f>IFERROR(_xll.qlIndexFixing(ONIndex6M,I768,TRUE,_xll.ohTrigger(RecalcTrigger,Trigger6M)),NA())</f>
        <v>2.7385220926054998E-2</v>
      </c>
      <c r="P768" s="52">
        <f>IFERROR(_xll.qlIndexFixing(Index1Y,$H768,TRUE,_xll.ohTrigger(RecalcTrigger,Trigger1Y)),NA())</f>
        <v>2.9502740871537099E-2</v>
      </c>
      <c r="Q768" s="52">
        <f>IFERROR(_xll.qlIndexFixing(ONIndex1Y,I768,TRUE,_xll.ohTrigger(RecalcTrigger,Trigger1Y)),NA())</f>
        <v>2.8495490577764571E-2</v>
      </c>
    </row>
    <row r="769" spans="2:17" x14ac:dyDescent="0.2">
      <c r="B769" s="46" t="s">
        <v>51</v>
      </c>
      <c r="D769" s="49">
        <f>_xll.qlCalendarAdvance(LocalCalendar,$D768,B769,"f",FALSE)</f>
        <v>44852</v>
      </c>
      <c r="E769" s="49">
        <f>_xll.qlInterestRateIndexValueDate(IndexON,D769)</f>
        <v>44852</v>
      </c>
      <c r="F769" s="52">
        <f>IFERROR(_xll.qlIndexFixing(IndexON,D769,TRUE,_xll.ohTrigger(RecalcTrigger,TriggerON)),NA())</f>
        <v>2.3574361191958104E-2</v>
      </c>
      <c r="H769" s="49">
        <f>_xll.qlCalendarAdvance(IborCalendar,$H768,B769,"f",FALSE)</f>
        <v>44853</v>
      </c>
      <c r="I769" s="49">
        <f>_xll.qlInterestRateIndexValueDate(Index1M,$H769)</f>
        <v>44855</v>
      </c>
      <c r="J769" s="52">
        <f>IFERROR(_xll.qlIndexFixing(Index1M,$H769,TRUE,_xll.ohTrigger(RecalcTrigger,Trigger1M)),NA())</f>
        <v>2.5013001260466967E-2</v>
      </c>
      <c r="K769" s="52">
        <f>IFERROR(_xll.qlIndexFixing(ONIndex1M,I769,TRUE,_xll.ohTrigger(RecalcTrigger,Trigger1M)),NA())</f>
        <v>2.4952632845192113E-2</v>
      </c>
      <c r="L769" s="52">
        <f>IFERROR(_xll.qlIndexFixing(Index3M,H769,TRUE,_xll.ohTrigger(RecalcTrigger,Trigger3M)),NA())</f>
        <v>2.6449666523423659E-2</v>
      </c>
      <c r="M769" s="52">
        <f>IFERROR(_xll.qlIndexFixing(ONIndex3M,I769,TRUE,_xll.ohTrigger(RecalcTrigger,Trigger3M)),NA())</f>
        <v>2.6240244529960322E-2</v>
      </c>
      <c r="N769" s="52">
        <f>IFERROR(_xll.qlIndexFixing(Index6M,$H769,TRUE,_xll.ohTrigger(RecalcTrigger,Trigger6M)),NA())</f>
        <v>2.7885395957724799E-2</v>
      </c>
      <c r="O769" s="52">
        <f>IFERROR(_xll.qlIndexFixing(ONIndex6M,I769,TRUE,_xll.ohTrigger(RecalcTrigger,Trigger6M)),NA())</f>
        <v>2.7407616160948223E-2</v>
      </c>
      <c r="P769" s="52">
        <f>IFERROR(_xll.qlIndexFixing(Index1Y,$H769,TRUE,_xll.ohTrigger(RecalcTrigger,Trigger1Y)),NA())</f>
        <v>2.9525487790902749E-2</v>
      </c>
      <c r="Q769" s="52">
        <f>IFERROR(_xll.qlIndexFixing(ONIndex1Y,I769,TRUE,_xll.ohTrigger(RecalcTrigger,Trigger1Y)),NA())</f>
        <v>2.8516046518234361E-2</v>
      </c>
    </row>
    <row r="770" spans="2:17" x14ac:dyDescent="0.2">
      <c r="B770" s="46" t="s">
        <v>51</v>
      </c>
      <c r="D770" s="49">
        <f>_xll.qlCalendarAdvance(LocalCalendar,$D769,B770,"f",FALSE)</f>
        <v>44859</v>
      </c>
      <c r="E770" s="49">
        <f>_xll.qlInterestRateIndexValueDate(IndexON,D770)</f>
        <v>44859</v>
      </c>
      <c r="F770" s="52">
        <f>IFERROR(_xll.qlIndexFixing(IndexON,D770,TRUE,_xll.ohTrigger(RecalcTrigger,TriggerON)),NA())</f>
        <v>2.3597121215823691E-2</v>
      </c>
      <c r="H770" s="49">
        <f>_xll.qlCalendarAdvance(IborCalendar,$H769,B770,"f",FALSE)</f>
        <v>44860</v>
      </c>
      <c r="I770" s="49">
        <f>_xll.qlInterestRateIndexValueDate(Index1M,$H770)</f>
        <v>44862</v>
      </c>
      <c r="J770" s="52">
        <f>IFERROR(_xll.qlIndexFixing(Index1M,$H770,TRUE,_xll.ohTrigger(RecalcTrigger,Trigger1M)),NA())</f>
        <v>2.5030885211723645E-2</v>
      </c>
      <c r="K770" s="52">
        <f>IFERROR(_xll.qlIndexFixing(ONIndex1M,I770,TRUE,_xll.ohTrigger(RecalcTrigger,Trigger1M)),NA())</f>
        <v>2.4970822020717875E-2</v>
      </c>
      <c r="L770" s="52">
        <f>IFERROR(_xll.qlIndexFixing(Index3M,H770,TRUE,_xll.ohTrigger(RecalcTrigger,Trigger3M)),NA())</f>
        <v>2.6468178027647622E-2</v>
      </c>
      <c r="M770" s="52">
        <f>IFERROR(_xll.qlIndexFixing(ONIndex3M,I770,TRUE,_xll.ohTrigger(RecalcTrigger,Trigger3M)),NA())</f>
        <v>2.6259304128126715E-2</v>
      </c>
      <c r="N770" s="52">
        <f>IFERROR(_xll.qlIndexFixing(Index6M,$H770,TRUE,_xll.ohTrigger(RecalcTrigger,Trigger6M)),NA())</f>
        <v>2.7907495683390533E-2</v>
      </c>
      <c r="O770" s="52">
        <f>IFERROR(_xll.qlIndexFixing(ONIndex6M,I770,TRUE,_xll.ohTrigger(RecalcTrigger,Trigger6M)),NA())</f>
        <v>2.7430087896354038E-2</v>
      </c>
      <c r="P770" s="52">
        <f>IFERROR(_xll.qlIndexFixing(Index1Y,$H770,TRUE,_xll.ohTrigger(RecalcTrigger,Trigger1Y)),NA())</f>
        <v>2.9548251513024208E-2</v>
      </c>
      <c r="Q770" s="52">
        <f>IFERROR(_xll.qlIndexFixing(ONIndex1Y,I770,TRUE,_xll.ohTrigger(RecalcTrigger,Trigger1Y)),NA())</f>
        <v>2.8536859825045724E-2</v>
      </c>
    </row>
    <row r="771" spans="2:17" x14ac:dyDescent="0.2">
      <c r="B771" s="46" t="s">
        <v>51</v>
      </c>
      <c r="D771" s="49">
        <f>_xll.qlCalendarAdvance(LocalCalendar,$D770,B771,"f",FALSE)</f>
        <v>44866</v>
      </c>
      <c r="E771" s="49">
        <f>_xll.qlInterestRateIndexValueDate(IndexON,D771)</f>
        <v>44866</v>
      </c>
      <c r="F771" s="52">
        <f>IFERROR(_xll.qlIndexFixing(IndexON,D771,TRUE,_xll.ohTrigger(RecalcTrigger,TriggerON)),NA())</f>
        <v>2.3619699991392906E-2</v>
      </c>
      <c r="H771" s="49">
        <f>_xll.qlCalendarAdvance(IborCalendar,$H770,B771,"f",FALSE)</f>
        <v>44867</v>
      </c>
      <c r="I771" s="49">
        <f>_xll.qlInterestRateIndexValueDate(Index1M,$H771)</f>
        <v>44869</v>
      </c>
      <c r="J771" s="52">
        <f>IFERROR(_xll.qlIndexFixing(Index1M,$H771,TRUE,_xll.ohTrigger(RecalcTrigger,Trigger1M)),NA())</f>
        <v>2.5048598877607423E-2</v>
      </c>
      <c r="K771" s="52">
        <f>IFERROR(_xll.qlIndexFixing(ONIndex1M,I771,TRUE,_xll.ohTrigger(RecalcTrigger,Trigger1M)),NA())</f>
        <v>2.4988841217332691E-2</v>
      </c>
      <c r="L771" s="52">
        <f>IFERROR(_xll.qlIndexFixing(Index3M,H771,TRUE,_xll.ohTrigger(RecalcTrigger,Trigger3M)),NA())</f>
        <v>2.6486572073096962E-2</v>
      </c>
      <c r="M771" s="52">
        <f>IFERROR(_xll.qlIndexFixing(ONIndex3M,I771,TRUE,_xll.ohTrigger(RecalcTrigger,Trigger3M)),NA())</f>
        <v>2.6278268329216203E-2</v>
      </c>
      <c r="N771" s="52">
        <f>IFERROR(_xll.qlIndexFixing(Index6M,$H771,TRUE,_xll.ohTrigger(RecalcTrigger,Trigger6M)),NA())</f>
        <v>2.7926881924302632E-2</v>
      </c>
      <c r="O771" s="52">
        <f>IFERROR(_xll.qlIndexFixing(ONIndex6M,I771,TRUE,_xll.ohTrigger(RecalcTrigger,Trigger6M)),NA())</f>
        <v>2.7452636132325736E-2</v>
      </c>
      <c r="P771" s="52">
        <f>IFERROR(_xll.qlIndexFixing(Index1Y,$H771,TRUE,_xll.ohTrigger(RecalcTrigger,Trigger1Y)),NA())</f>
        <v>2.9571026348260233E-2</v>
      </c>
      <c r="Q771" s="52">
        <f>IFERROR(_xll.qlIndexFixing(ONIndex1Y,I771,TRUE,_xll.ohTrigger(RecalcTrigger,Trigger1Y)),NA())</f>
        <v>2.8557930498385176E-2</v>
      </c>
    </row>
    <row r="772" spans="2:17" x14ac:dyDescent="0.2">
      <c r="B772" s="46" t="s">
        <v>51</v>
      </c>
      <c r="D772" s="49">
        <f>_xll.qlCalendarAdvance(LocalCalendar,$D771,B772,"f",FALSE)</f>
        <v>44873</v>
      </c>
      <c r="E772" s="49">
        <f>_xll.qlInterestRateIndexValueDate(IndexON,D772)</f>
        <v>44873</v>
      </c>
      <c r="F772" s="52">
        <f>IFERROR(_xll.qlIndexFixing(IndexON,D772,TRUE,_xll.ohTrigger(RecalcTrigger,TriggerON)),NA())</f>
        <v>2.3642097518505878E-2</v>
      </c>
      <c r="H772" s="49">
        <f>_xll.qlCalendarAdvance(IborCalendar,$H771,B772,"f",FALSE)</f>
        <v>44874</v>
      </c>
      <c r="I772" s="49">
        <f>_xll.qlInterestRateIndexValueDate(Index1M,$H772)</f>
        <v>44879</v>
      </c>
      <c r="J772" s="52">
        <f>IFERROR(_xll.qlIndexFixing(Index1M,$H772,TRUE,_xll.ohTrigger(RecalcTrigger,Trigger1M)),NA())</f>
        <v>2.5071502874912888E-2</v>
      </c>
      <c r="K772" s="52">
        <f>IFERROR(_xll.qlIndexFixing(ONIndex1M,I772,TRUE,_xll.ohTrigger(RecalcTrigger,Trigger1M)),NA())</f>
        <v>2.5010022603471072E-2</v>
      </c>
      <c r="L772" s="52">
        <f>IFERROR(_xll.qlIndexFixing(Index3M,H772,TRUE,_xll.ohTrigger(RecalcTrigger,Trigger3M)),NA())</f>
        <v>2.6508135978575903E-2</v>
      </c>
      <c r="M772" s="52">
        <f>IFERROR(_xll.qlIndexFixing(ONIndex3M,I772,TRUE,_xll.ohTrigger(RecalcTrigger,Trigger3M)),NA())</f>
        <v>2.6300589853098799E-2</v>
      </c>
      <c r="N772" s="52">
        <f>IFERROR(_xll.qlIndexFixing(Index6M,$H772,TRUE,_xll.ohTrigger(RecalcTrigger,Trigger6M)),NA())</f>
        <v>2.7960663173027811E-2</v>
      </c>
      <c r="O772" s="52">
        <f>IFERROR(_xll.qlIndexFixing(ONIndex6M,I772,TRUE,_xll.ohTrigger(RecalcTrigger,Trigger6M)),NA())</f>
        <v>2.7479640971517227E-2</v>
      </c>
      <c r="P772" s="52">
        <f>IFERROR(_xll.qlIndexFixing(Index1Y,$H772,TRUE,_xll.ohTrigger(RecalcTrigger,Trigger1Y)),NA())</f>
        <v>2.9597936422294455E-2</v>
      </c>
      <c r="Q772" s="52">
        <f>IFERROR(_xll.qlIndexFixing(ONIndex1Y,I772,TRUE,_xll.ohTrigger(RecalcTrigger,Trigger1Y)),NA())</f>
        <v>2.8583128293435678E-2</v>
      </c>
    </row>
    <row r="773" spans="2:17" x14ac:dyDescent="0.2">
      <c r="B773" s="46" t="s">
        <v>51</v>
      </c>
      <c r="D773" s="49">
        <f>_xll.qlCalendarAdvance(LocalCalendar,$D772,B773,"f",FALSE)</f>
        <v>44880</v>
      </c>
      <c r="E773" s="49">
        <f>_xll.qlInterestRateIndexValueDate(IndexON,D773)</f>
        <v>44880</v>
      </c>
      <c r="F773" s="52">
        <f>IFERROR(_xll.qlIndexFixing(IndexON,D773,TRUE,_xll.ohTrigger(RecalcTrigger,TriggerON)),NA())</f>
        <v>2.366431379708267E-2</v>
      </c>
      <c r="H773" s="49">
        <f>_xll.qlCalendarAdvance(IborCalendar,$H772,B773,"f",FALSE)</f>
        <v>44881</v>
      </c>
      <c r="I773" s="49">
        <f>_xll.qlInterestRateIndexValueDate(Index1M,$H773)</f>
        <v>44883</v>
      </c>
      <c r="J773" s="52">
        <f>IFERROR(_xll.qlIndexFixing(Index1M,$H773,TRUE,_xll.ohTrigger(RecalcTrigger,Trigger1M)),NA())</f>
        <v>2.5083515350169717E-2</v>
      </c>
      <c r="K773" s="52">
        <f>IFERROR(_xll.qlIndexFixing(ONIndex1M,I773,TRUE,_xll.ohTrigger(RecalcTrigger,Trigger1M)),NA())</f>
        <v>2.5024369673483093E-2</v>
      </c>
      <c r="L773" s="52">
        <f>IFERROR(_xll.qlIndexFixing(Index3M,H773,TRUE,_xll.ohTrigger(RecalcTrigger,Trigger3M)),NA())</f>
        <v>2.6525237718169479E-2</v>
      </c>
      <c r="M773" s="52">
        <f>IFERROR(_xll.qlIndexFixing(ONIndex3M,I773,TRUE,_xll.ohTrigger(RecalcTrigger,Trigger3M)),NA())</f>
        <v>2.6315910540111176E-2</v>
      </c>
      <c r="N773" s="52">
        <f>IFERROR(_xll.qlIndexFixing(Index6M,$H773,TRUE,_xll.ohTrigger(RecalcTrigger,Trigger6M)),NA())</f>
        <v>2.7970482732680286E-2</v>
      </c>
      <c r="O773" s="52">
        <f>IFERROR(_xll.qlIndexFixing(ONIndex6M,I773,TRUE,_xll.ohTrigger(RecalcTrigger,Trigger6M)),NA())</f>
        <v>2.7497962106100005E-2</v>
      </c>
      <c r="P773" s="52">
        <f>IFERROR(_xll.qlIndexFixing(Index1Y,$H773,TRUE,_xll.ohTrigger(RecalcTrigger,Trigger1Y)),NA())</f>
        <v>2.9616586596947214E-2</v>
      </c>
      <c r="Q773" s="52">
        <f>IFERROR(_xll.qlIndexFixing(ONIndex1Y,I773,TRUE,_xll.ohTrigger(RecalcTrigger,Trigger1Y)),NA())</f>
        <v>2.8600843945101317E-2</v>
      </c>
    </row>
    <row r="774" spans="2:17" x14ac:dyDescent="0.2">
      <c r="B774" s="46" t="s">
        <v>51</v>
      </c>
      <c r="D774" s="49">
        <f>_xll.qlCalendarAdvance(LocalCalendar,$D773,B774,"f",FALSE)</f>
        <v>44887</v>
      </c>
      <c r="E774" s="49">
        <f>_xll.qlInterestRateIndexValueDate(IndexON,D774)</f>
        <v>44887</v>
      </c>
      <c r="F774" s="52">
        <f>IFERROR(_xll.qlIndexFixing(IndexON,D774,TRUE,_xll.ohTrigger(RecalcTrigger,TriggerON)),NA())</f>
        <v>2.3686348827123282E-2</v>
      </c>
      <c r="H774" s="49">
        <f>_xll.qlCalendarAdvance(IborCalendar,$H773,B774,"f",FALSE)</f>
        <v>44888</v>
      </c>
      <c r="I774" s="49">
        <f>_xll.qlInterestRateIndexValueDate(Index1M,$H774)</f>
        <v>44890</v>
      </c>
      <c r="J774" s="52">
        <f>IFERROR(_xll.qlIndexFixing(Index1M,$H774,TRUE,_xll.ohTrigger(RecalcTrigger,Trigger1M)),NA())</f>
        <v>2.5104900157299041E-2</v>
      </c>
      <c r="K774" s="52">
        <f>IFERROR(_xll.qlIndexFixing(ONIndex1M,I774,TRUE,_xll.ohTrigger(RecalcTrigger,Trigger1M)),NA())</f>
        <v>2.5041878932912098E-2</v>
      </c>
      <c r="L774" s="52">
        <f>IFERROR(_xll.qlIndexFixing(Index3M,H774,TRUE,_xll.ohTrigger(RecalcTrigger,Trigger3M)),NA())</f>
        <v>2.6541011799098169E-2</v>
      </c>
      <c r="M774" s="52">
        <f>IFERROR(_xll.qlIndexFixing(ONIndex3M,I774,TRUE,_xll.ohTrigger(RecalcTrigger,Trigger3M)),NA())</f>
        <v>2.6334588549810078E-2</v>
      </c>
      <c r="N774" s="52">
        <f>IFERROR(_xll.qlIndexFixing(Index6M,$H774,TRUE,_xll.ohTrigger(RecalcTrigger,Trigger6M)),NA())</f>
        <v>2.7992067459567015E-2</v>
      </c>
      <c r="O774" s="52">
        <f>IFERROR(_xll.qlIndexFixing(ONIndex6M,I774,TRUE,_xll.ohTrigger(RecalcTrigger,Trigger6M)),NA())</f>
        <v>2.7520739843982511E-2</v>
      </c>
      <c r="P774" s="52">
        <f>IFERROR(_xll.qlIndexFixing(Index1Y,$H774,TRUE,_xll.ohTrigger(RecalcTrigger,Trigger1Y)),NA())</f>
        <v>2.9639360628550986E-2</v>
      </c>
      <c r="Q774" s="52">
        <f>IFERROR(_xll.qlIndexFixing(ONIndex1Y,I774,TRUE,_xll.ohTrigger(RecalcTrigger,Trigger1Y)),NA())</f>
        <v>2.8622686718771106E-2</v>
      </c>
    </row>
    <row r="775" spans="2:17" x14ac:dyDescent="0.2">
      <c r="B775" s="46" t="s">
        <v>51</v>
      </c>
      <c r="D775" s="49">
        <f>_xll.qlCalendarAdvance(LocalCalendar,$D774,B775,"f",FALSE)</f>
        <v>44894</v>
      </c>
      <c r="E775" s="49">
        <f>_xll.qlInterestRateIndexValueDate(IndexON,D775)</f>
        <v>44894</v>
      </c>
      <c r="F775" s="52">
        <f>IFERROR(_xll.qlIndexFixing(IndexON,D775,TRUE,_xll.ohTrigger(RecalcTrigger,TriggerON)),NA())</f>
        <v>2.3708202608787587E-2</v>
      </c>
      <c r="H775" s="49">
        <f>_xll.qlCalendarAdvance(IborCalendar,$H774,B775,"f",FALSE)</f>
        <v>44895</v>
      </c>
      <c r="I775" s="49">
        <f>_xll.qlInterestRateIndexValueDate(Index1M,$H775)</f>
        <v>44897</v>
      </c>
      <c r="J775" s="52">
        <f>IFERROR(_xll.qlIndexFixing(Index1M,$H775,TRUE,_xll.ohTrigger(RecalcTrigger,Trigger1M)),NA())</f>
        <v>2.5119877626229581E-2</v>
      </c>
      <c r="K775" s="52">
        <f>IFERROR(_xll.qlIndexFixing(ONIndex1M,I775,TRUE,_xll.ohTrigger(RecalcTrigger,Trigger1M)),NA())</f>
        <v>2.5059218213110412E-2</v>
      </c>
      <c r="L775" s="52">
        <f>IFERROR(_xll.qlIndexFixing(Index3M,H775,TRUE,_xll.ohTrigger(RecalcTrigger,Trigger3M)),NA())</f>
        <v>2.6549981688988922E-2</v>
      </c>
      <c r="M775" s="52">
        <f>IFERROR(_xll.qlIndexFixing(ONIndex3M,I775,TRUE,_xll.ohTrigger(RecalcTrigger,Trigger3M)),NA())</f>
        <v>2.6353171162245559E-2</v>
      </c>
      <c r="N775" s="52">
        <f>IFERROR(_xll.qlIndexFixing(Index6M,$H775,TRUE,_xll.ohTrigger(RecalcTrigger,Trigger6M)),NA())</f>
        <v>2.8016044838773048E-2</v>
      </c>
      <c r="O775" s="52">
        <f>IFERROR(_xll.qlIndexFixing(ONIndex6M,I775,TRUE,_xll.ohTrigger(RecalcTrigger,Trigger6M)),NA())</f>
        <v>2.7543594082644063E-2</v>
      </c>
      <c r="P775" s="52">
        <f>IFERROR(_xll.qlIndexFixing(Index1Y,$H775,TRUE,_xll.ohTrigger(RecalcTrigger,Trigger1Y)),NA())</f>
        <v>2.9662123009575835E-2</v>
      </c>
      <c r="Q775" s="52">
        <f>IFERROR(_xll.qlIndexFixing(ONIndex1Y,I775,TRUE,_xll.ohTrigger(RecalcTrigger,Trigger1Y)),NA())</f>
        <v>2.8644786859475246E-2</v>
      </c>
    </row>
    <row r="776" spans="2:17" x14ac:dyDescent="0.2">
      <c r="B776" s="46" t="s">
        <v>51</v>
      </c>
      <c r="D776" s="49">
        <f>_xll.qlCalendarAdvance(LocalCalendar,$D775,B776,"f",FALSE)</f>
        <v>44901</v>
      </c>
      <c r="E776" s="49">
        <f>_xll.qlInterestRateIndexValueDate(IndexON,D776)</f>
        <v>44901</v>
      </c>
      <c r="F776" s="52">
        <f>IFERROR(_xll.qlIndexFixing(IndexON,D776,TRUE,_xll.ohTrigger(RecalcTrigger,TriggerON)),NA())</f>
        <v>2.3729875141835777E-2</v>
      </c>
      <c r="H776" s="49">
        <f>_xll.qlCalendarAdvance(IborCalendar,$H775,B776,"f",FALSE)</f>
        <v>44902</v>
      </c>
      <c r="I776" s="49">
        <f>_xll.qlInterestRateIndexValueDate(Index1M,$H776)</f>
        <v>44904</v>
      </c>
      <c r="J776" s="52">
        <f>IFERROR(_xll.qlIndexFixing(Index1M,$H776,TRUE,_xll.ohTrigger(RecalcTrigger,Trigger1M)),NA())</f>
        <v>2.5134774864488046E-2</v>
      </c>
      <c r="K776" s="52">
        <f>IFERROR(_xll.qlIndexFixing(ONIndex1M,I776,TRUE,_xll.ohTrigger(RecalcTrigger,Trigger1M)),NA())</f>
        <v>2.50763875139981E-2</v>
      </c>
      <c r="L776" s="52">
        <f>IFERROR(_xll.qlIndexFixing(Index3M,H776,TRUE,_xll.ohTrigger(RecalcTrigger,Trigger3M)),NA())</f>
        <v>2.6567768163151761E-2</v>
      </c>
      <c r="M776" s="52">
        <f>IFERROR(_xll.qlIndexFixing(ONIndex3M,I776,TRUE,_xll.ohTrigger(RecalcTrigger,Trigger3M)),NA())</f>
        <v>2.6371658377444263E-2</v>
      </c>
      <c r="N776" s="52">
        <f>IFERROR(_xll.qlIndexFixing(Index6M,$H776,TRUE,_xll.ohTrigger(RecalcTrigger,Trigger6M)),NA())</f>
        <v>2.8037290613242873E-2</v>
      </c>
      <c r="O776" s="52">
        <f>IFERROR(_xll.qlIndexFixing(ONIndex6M,I776,TRUE,_xll.ohTrigger(RecalcTrigger,Trigger6M)),NA())</f>
        <v>2.7566524822031369E-2</v>
      </c>
      <c r="P776" s="52">
        <f>IFERROR(_xll.qlIndexFixing(Index1Y,$H776,TRUE,_xll.ohTrigger(RecalcTrigger,Trigger1Y)),NA())</f>
        <v>2.968486804781582E-2</v>
      </c>
      <c r="Q776" s="52">
        <f>IFERROR(_xll.qlIndexFixing(ONIndex1Y,I776,TRUE,_xll.ohTrigger(RecalcTrigger,Trigger1Y)),NA())</f>
        <v>2.8667144367373609E-2</v>
      </c>
    </row>
    <row r="777" spans="2:17" x14ac:dyDescent="0.2">
      <c r="B777" s="46" t="s">
        <v>51</v>
      </c>
      <c r="D777" s="49">
        <f>_xll.qlCalendarAdvance(LocalCalendar,$D776,B777,"f",FALSE)</f>
        <v>44908</v>
      </c>
      <c r="E777" s="49">
        <f>_xll.qlInterestRateIndexValueDate(IndexON,D777)</f>
        <v>44908</v>
      </c>
      <c r="F777" s="52">
        <f>IFERROR(_xll.qlIndexFixing(IndexON,D777,TRUE,_xll.ohTrigger(RecalcTrigger,TriggerON)),NA())</f>
        <v>2.375136642626785E-2</v>
      </c>
      <c r="H777" s="49">
        <f>_xll.qlCalendarAdvance(IborCalendar,$H776,B777,"f",FALSE)</f>
        <v>44909</v>
      </c>
      <c r="I777" s="49">
        <f>_xll.qlInterestRateIndexValueDate(Index1M,$H777)</f>
        <v>44911</v>
      </c>
      <c r="J777" s="52">
        <f>IFERROR(_xll.qlIndexFixing(Index1M,$H777,TRUE,_xll.ohTrigger(RecalcTrigger,Trigger1M)),NA())</f>
        <v>2.5153809833755869E-2</v>
      </c>
      <c r="K777" s="52">
        <f>IFERROR(_xll.qlIndexFixing(ONIndex1M,I777,TRUE,_xll.ohTrigger(RecalcTrigger,Trigger1M)),NA())</f>
        <v>2.5093386835548515E-2</v>
      </c>
      <c r="L777" s="52">
        <f>IFERROR(_xll.qlIndexFixing(Index3M,H777,TRUE,_xll.ohTrigger(RecalcTrigger,Trigger3M)),NA())</f>
        <v>2.6585414908223193E-2</v>
      </c>
      <c r="M777" s="52">
        <f>IFERROR(_xll.qlIndexFixing(ONIndex3M,I777,TRUE,_xll.ohTrigger(RecalcTrigger,Trigger3M)),NA())</f>
        <v>2.6390050195326253E-2</v>
      </c>
      <c r="N777" s="52">
        <f>IFERROR(_xll.qlIndexFixing(Index6M,$H777,TRUE,_xll.ohTrigger(RecalcTrigger,Trigger6M)),NA())</f>
        <v>2.8058356979539543E-2</v>
      </c>
      <c r="O777" s="52">
        <f>IFERROR(_xll.qlIndexFixing(ONIndex6M,I777,TRUE,_xll.ohTrigger(RecalcTrigger,Trigger6M)),NA())</f>
        <v>2.758953206225101E-2</v>
      </c>
      <c r="P777" s="52">
        <f>IFERROR(_xll.qlIndexFixing(Index1Y,$H777,TRUE,_xll.ohTrigger(RecalcTrigger,Trigger1Y)),NA())</f>
        <v>2.9707590050554018E-2</v>
      </c>
      <c r="Q777" s="52">
        <f>IFERROR(_xll.qlIndexFixing(ONIndex1Y,I777,TRUE,_xll.ohTrigger(RecalcTrigger,Trigger1Y)),NA())</f>
        <v>2.8689759242652713E-2</v>
      </c>
    </row>
    <row r="778" spans="2:17" x14ac:dyDescent="0.2">
      <c r="B778" s="46" t="s">
        <v>51</v>
      </c>
      <c r="D778" s="49">
        <f>_xll.qlCalendarAdvance(LocalCalendar,$D777,B778,"f",FALSE)</f>
        <v>44915</v>
      </c>
      <c r="E778" s="49">
        <f>_xll.qlInterestRateIndexValueDate(IndexON,D778)</f>
        <v>44915</v>
      </c>
      <c r="F778" s="52">
        <f>IFERROR(_xll.qlIndexFixing(IndexON,D778,TRUE,_xll.ohTrigger(RecalcTrigger,TriggerON)),NA())</f>
        <v>2.3772676462163744E-2</v>
      </c>
      <c r="H778" s="49">
        <f>_xll.qlCalendarAdvance(IborCalendar,$H777,B778,"f",FALSE)</f>
        <v>44916</v>
      </c>
      <c r="I778" s="49">
        <f>_xll.qlInterestRateIndexValueDate(Index1M,$H778)</f>
        <v>44918</v>
      </c>
      <c r="J778" s="52">
        <f>IFERROR(_xll.qlIndexFixing(Index1M,$H778,TRUE,_xll.ohTrigger(RecalcTrigger,Trigger1M)),NA())</f>
        <v>2.5168674895685719E-2</v>
      </c>
      <c r="K778" s="52">
        <f>IFERROR(_xll.qlIndexFixing(ONIndex1M,I778,TRUE,_xll.ohTrigger(RecalcTrigger,Trigger1M)),NA())</f>
        <v>2.5114404882259578E-2</v>
      </c>
      <c r="L778" s="52">
        <f>IFERROR(_xll.qlIndexFixing(Index3M,H778,TRUE,_xll.ohTrigger(RecalcTrigger,Trigger3M)),NA())</f>
        <v>2.6602918007344378E-2</v>
      </c>
      <c r="M778" s="52">
        <f>IFERROR(_xll.qlIndexFixing(ONIndex3M,I778,TRUE,_xll.ohTrigger(RecalcTrigger,Trigger3M)),NA())</f>
        <v>2.641287741983156E-2</v>
      </c>
      <c r="N778" s="52">
        <f>IFERROR(_xll.qlIndexFixing(Index6M,$H778,TRUE,_xll.ohTrigger(RecalcTrigger,Trigger6M)),NA())</f>
        <v>2.8079233382605574E-2</v>
      </c>
      <c r="O778" s="52">
        <f>IFERROR(_xll.qlIndexFixing(ONIndex6M,I778,TRUE,_xll.ohTrigger(RecalcTrigger,Trigger6M)),NA())</f>
        <v>2.7617977257767379E-2</v>
      </c>
      <c r="P778" s="52">
        <f>IFERROR(_xll.qlIndexFixing(Index1Y,$H778,TRUE,_xll.ohTrigger(RecalcTrigger,Trigger1Y)),NA())</f>
        <v>2.9735908202362479E-2</v>
      </c>
      <c r="Q778" s="52">
        <f>IFERROR(_xll.qlIndexFixing(ONIndex1Y,I778,TRUE,_xll.ohTrigger(RecalcTrigger,Trigger1Y)),NA())</f>
        <v>2.8718147936517724E-2</v>
      </c>
    </row>
    <row r="779" spans="2:17" x14ac:dyDescent="0.2">
      <c r="B779" s="46" t="s">
        <v>51</v>
      </c>
      <c r="D779" s="49">
        <f>_xll.qlCalendarAdvance(LocalCalendar,$D778,B779,"f",FALSE)</f>
        <v>44922</v>
      </c>
      <c r="E779" s="49">
        <f>_xll.qlInterestRateIndexValueDate(IndexON,D779)</f>
        <v>44922</v>
      </c>
      <c r="F779" s="52">
        <f>IFERROR(_xll.qlIndexFixing(IndexON,D779,TRUE,_xll.ohTrigger(RecalcTrigger,TriggerON)),NA())</f>
        <v>2.3793883961200635E-2</v>
      </c>
      <c r="H779" s="49">
        <f>_xll.qlCalendarAdvance(IborCalendar,$H778,B779,"f",FALSE)</f>
        <v>44923</v>
      </c>
      <c r="I779" s="49">
        <f>_xll.qlInterestRateIndexValueDate(Index1M,$H779)</f>
        <v>44925</v>
      </c>
      <c r="J779" s="52">
        <f>IFERROR(_xll.qlIndexFixing(Index1M,$H779,TRUE,_xll.ohTrigger(RecalcTrigger,Trigger1M)),NA())</f>
        <v>2.5187770557881239E-2</v>
      </c>
      <c r="K779" s="52">
        <f>IFERROR(_xll.qlIndexFixing(ONIndex1M,I779,TRUE,_xll.ohTrigger(RecalcTrigger,Trigger1M)),NA())</f>
        <v>2.5129203054359284E-2</v>
      </c>
      <c r="L779" s="52">
        <f>IFERROR(_xll.qlIndexFixing(Index3M,H779,TRUE,_xll.ohTrigger(RecalcTrigger,Trigger3M)),NA())</f>
        <v>2.6622468649163976E-2</v>
      </c>
      <c r="M779" s="52">
        <f>IFERROR(_xll.qlIndexFixing(ONIndex3M,I779,TRUE,_xll.ohTrigger(RecalcTrigger,Trigger3M)),NA())</f>
        <v>2.6428750808027424E-2</v>
      </c>
      <c r="N779" s="52">
        <f>IFERROR(_xll.qlIndexFixing(Index6M,$H779,TRUE,_xll.ohTrigger(RecalcTrigger,Trigger6M)),NA())</f>
        <v>2.8099912853827586E-2</v>
      </c>
      <c r="O779" s="52">
        <f>IFERROR(_xll.qlIndexFixing(ONIndex6M,I779,TRUE,_xll.ohTrigger(RecalcTrigger,Trigger6M)),NA())</f>
        <v>2.7638155530356201E-2</v>
      </c>
      <c r="P779" s="52">
        <f>IFERROR(_xll.qlIndexFixing(Index1Y,$H779,TRUE,_xll.ohTrigger(RecalcTrigger,Trigger1Y)),NA())</f>
        <v>2.9744492806691912E-2</v>
      </c>
      <c r="Q779" s="52">
        <f>IFERROR(_xll.qlIndexFixing(ONIndex1Y,I779,TRUE,_xll.ohTrigger(RecalcTrigger,Trigger1Y)),NA())</f>
        <v>2.8738209872714027E-2</v>
      </c>
    </row>
    <row r="780" spans="2:17" x14ac:dyDescent="0.2">
      <c r="B780" s="46" t="s">
        <v>51</v>
      </c>
      <c r="D780" s="49">
        <f>_xll.qlCalendarAdvance(LocalCalendar,$D779,B780,"f",FALSE)</f>
        <v>44929</v>
      </c>
      <c r="E780" s="49">
        <f>_xll.qlInterestRateIndexValueDate(IndexON,D780)</f>
        <v>44929</v>
      </c>
      <c r="F780" s="52">
        <f>IFERROR(_xll.qlIndexFixing(IndexON,D780,TRUE,_xll.ohTrigger(RecalcTrigger,TriggerON)),NA())</f>
        <v>2.38150918066804E-2</v>
      </c>
      <c r="H780" s="49">
        <f>_xll.qlCalendarAdvance(IborCalendar,$H779,B780,"f",FALSE)</f>
        <v>44930</v>
      </c>
      <c r="I780" s="49">
        <f>_xll.qlInterestRateIndexValueDate(Index1M,$H780)</f>
        <v>44932</v>
      </c>
      <c r="J780" s="52">
        <f>IFERROR(_xll.qlIndexFixing(Index1M,$H780,TRUE,_xll.ohTrigger(RecalcTrigger,Trigger1M)),NA())</f>
        <v>2.5202713819339636E-2</v>
      </c>
      <c r="K780" s="52">
        <f>IFERROR(_xll.qlIndexFixing(ONIndex1M,I780,TRUE,_xll.ohTrigger(RecalcTrigger,Trigger1M)),NA())</f>
        <v>2.5144037796973606E-2</v>
      </c>
      <c r="L780" s="52">
        <f>IFERROR(_xll.qlIndexFixing(Index3M,H780,TRUE,_xll.ohTrigger(RecalcTrigger,Trigger3M)),NA())</f>
        <v>2.6637485269733752E-2</v>
      </c>
      <c r="M780" s="52">
        <f>IFERROR(_xll.qlIndexFixing(ONIndex3M,I780,TRUE,_xll.ohTrigger(RecalcTrigger,Trigger3M)),NA())</f>
        <v>2.6444495975370685E-2</v>
      </c>
      <c r="N780" s="52">
        <f>IFERROR(_xll.qlIndexFixing(Index6M,$H780,TRUE,_xll.ohTrigger(RecalcTrigger,Trigger6M)),NA())</f>
        <v>2.8117906389378264E-2</v>
      </c>
      <c r="O780" s="52">
        <f>IFERROR(_xll.qlIndexFixing(ONIndex6M,I780,TRUE,_xll.ohTrigger(RecalcTrigger,Trigger6M)),NA())</f>
        <v>2.7658162074724046E-2</v>
      </c>
      <c r="P780" s="52">
        <f>IFERROR(_xll.qlIndexFixing(Index1Y,$H780,TRUE,_xll.ohTrigger(RecalcTrigger,Trigger1Y)),NA())</f>
        <v>2.9775458397251809E-2</v>
      </c>
      <c r="Q780" s="52">
        <f>IFERROR(_xll.qlIndexFixing(ONIndex1Y,I780,TRUE,_xll.ohTrigger(RecalcTrigger,Trigger1Y)),NA())</f>
        <v>2.8758240555593062E-2</v>
      </c>
    </row>
    <row r="781" spans="2:17" x14ac:dyDescent="0.2">
      <c r="B781" s="46" t="s">
        <v>51</v>
      </c>
      <c r="D781" s="49">
        <f>_xll.qlCalendarAdvance(LocalCalendar,$D780,B781,"f",FALSE)</f>
        <v>44936</v>
      </c>
      <c r="E781" s="49">
        <f>_xll.qlInterestRateIndexValueDate(IndexON,D781)</f>
        <v>44936</v>
      </c>
      <c r="F781" s="52">
        <f>IFERROR(_xll.qlIndexFixing(IndexON,D781,TRUE,_xll.ohTrigger(RecalcTrigger,TriggerON)),NA())</f>
        <v>2.3836300618267359E-2</v>
      </c>
      <c r="H781" s="49">
        <f>_xll.qlCalendarAdvance(IborCalendar,$H780,B781,"f",FALSE)</f>
        <v>44937</v>
      </c>
      <c r="I781" s="49">
        <f>_xll.qlInterestRateIndexValueDate(Index1M,$H781)</f>
        <v>44939</v>
      </c>
      <c r="J781" s="52">
        <f>IFERROR(_xll.qlIndexFixing(Index1M,$H781,TRUE,_xll.ohTrigger(RecalcTrigger,Trigger1M)),NA())</f>
        <v>2.5219800667866683E-2</v>
      </c>
      <c r="K781" s="52">
        <f>IFERROR(_xll.qlIndexFixing(ONIndex1M,I781,TRUE,_xll.ohTrigger(RecalcTrigger,Trigger1M)),NA())</f>
        <v>2.5163094577707046E-2</v>
      </c>
      <c r="L781" s="52">
        <f>IFERROR(_xll.qlIndexFixing(Index3M,H781,TRUE,_xll.ohTrigger(RecalcTrigger,Trigger3M)),NA())</f>
        <v>2.6654549190508803E-2</v>
      </c>
      <c r="M781" s="52">
        <f>IFERROR(_xll.qlIndexFixing(ONIndex3M,I781,TRUE,_xll.ohTrigger(RecalcTrigger,Trigger3M)),NA())</f>
        <v>2.6464597445745586E-2</v>
      </c>
      <c r="N781" s="52">
        <f>IFERROR(_xll.qlIndexFixing(Index6M,$H781,TRUE,_xll.ohTrigger(RecalcTrigger,Trigger6M)),NA())</f>
        <v>2.8138203231507921E-2</v>
      </c>
      <c r="O781" s="52">
        <f>IFERROR(_xll.qlIndexFixing(ONIndex6M,I781,TRUE,_xll.ohTrigger(RecalcTrigger,Trigger6M)),NA())</f>
        <v>2.7683323304177332E-2</v>
      </c>
      <c r="P781" s="52">
        <f>IFERROR(_xll.qlIndexFixing(Index1Y,$H781,TRUE,_xll.ohTrigger(RecalcTrigger,Trigger1Y)),NA())</f>
        <v>2.9800638266850844E-2</v>
      </c>
      <c r="Q781" s="52">
        <f>IFERROR(_xll.qlIndexFixing(ONIndex1Y,I781,TRUE,_xll.ohTrigger(RecalcTrigger,Trigger1Y)),NA())</f>
        <v>2.8783791737037046E-2</v>
      </c>
    </row>
    <row r="782" spans="2:17" x14ac:dyDescent="0.2">
      <c r="B782" s="46" t="s">
        <v>51</v>
      </c>
      <c r="D782" s="49">
        <f>_xll.qlCalendarAdvance(LocalCalendar,$D781,B782,"f",FALSE)</f>
        <v>44943</v>
      </c>
      <c r="E782" s="49">
        <f>_xll.qlInterestRateIndexValueDate(IndexON,D782)</f>
        <v>44943</v>
      </c>
      <c r="F782" s="52">
        <f>IFERROR(_xll.qlIndexFixing(IndexON,D782,TRUE,_xll.ohTrigger(RecalcTrigger,TriggerON)),NA())</f>
        <v>2.3857510396121384E-2</v>
      </c>
      <c r="H782" s="49">
        <f>_xll.qlCalendarAdvance(IborCalendar,$H781,B782,"f",FALSE)</f>
        <v>44944</v>
      </c>
      <c r="I782" s="49">
        <f>_xll.qlInterestRateIndexValueDate(Index1M,$H782)</f>
        <v>44946</v>
      </c>
      <c r="J782" s="52">
        <f>IFERROR(_xll.qlIndexFixing(Index1M,$H782,TRUE,_xll.ohTrigger(RecalcTrigger,Trigger1M)),NA())</f>
        <v>2.5239044317316994E-2</v>
      </c>
      <c r="K782" s="52">
        <f>IFERROR(_xll.qlIndexFixing(ONIndex1M,I782,TRUE,_xll.ohTrigger(RecalcTrigger,Trigger1M)),NA())</f>
        <v>2.5178010179507382E-2</v>
      </c>
      <c r="L782" s="52">
        <f>IFERROR(_xll.qlIndexFixing(Index3M,H782,TRUE,_xll.ohTrigger(RecalcTrigger,Trigger3M)),NA())</f>
        <v>2.6671466635181496E-2</v>
      </c>
      <c r="M782" s="52">
        <f>IFERROR(_xll.qlIndexFixing(ONIndex3M,I782,TRUE,_xll.ohTrigger(RecalcTrigger,Trigger3M)),NA())</f>
        <v>2.6480069566883202E-2</v>
      </c>
      <c r="N782" s="52">
        <f>IFERROR(_xll.qlIndexFixing(Index6M,$H782,TRUE,_xll.ohTrigger(RecalcTrigger,Trigger6M)),NA())</f>
        <v>2.8158302495014508E-2</v>
      </c>
      <c r="O782" s="52">
        <f>IFERROR(_xll.qlIndexFixing(ONIndex6M,I782,TRUE,_xll.ohTrigger(RecalcTrigger,Trigger6M)),NA())</f>
        <v>2.770296411959805E-2</v>
      </c>
      <c r="P782" s="52">
        <f>IFERROR(_xll.qlIndexFixing(Index1Y,$H782,TRUE,_xll.ohTrigger(RecalcTrigger,Trigger1Y)),NA())</f>
        <v>2.9820090261009308E-2</v>
      </c>
      <c r="Q782" s="52">
        <f>IFERROR(_xll.qlIndexFixing(ONIndex1Y,I782,TRUE,_xll.ohTrigger(RecalcTrigger,Trigger1Y)),NA())</f>
        <v>2.8803758739908147E-2</v>
      </c>
    </row>
    <row r="783" spans="2:17" x14ac:dyDescent="0.2">
      <c r="B783" s="46" t="s">
        <v>51</v>
      </c>
      <c r="D783" s="49">
        <f>_xll.qlCalendarAdvance(LocalCalendar,$D782,B783,"f",FALSE)</f>
        <v>44950</v>
      </c>
      <c r="E783" s="49">
        <f>_xll.qlInterestRateIndexValueDate(IndexON,D783)</f>
        <v>44950</v>
      </c>
      <c r="F783" s="52">
        <f>IFERROR(_xll.qlIndexFixing(IndexON,D783,TRUE,_xll.ohTrigger(RecalcTrigger,TriggerON)),NA())</f>
        <v>2.3878721140002668E-2</v>
      </c>
      <c r="H783" s="49">
        <f>_xll.qlCalendarAdvance(IborCalendar,$H782,B783,"f",FALSE)</f>
        <v>44951</v>
      </c>
      <c r="I783" s="49">
        <f>_xll.qlInterestRateIndexValueDate(Index1M,$H783)</f>
        <v>44953</v>
      </c>
      <c r="J783" s="52">
        <f>IFERROR(_xll.qlIndexFixing(Index1M,$H783,TRUE,_xll.ohTrigger(RecalcTrigger,Trigger1M)),NA())</f>
        <v>2.5254109139324032E-2</v>
      </c>
      <c r="K783" s="52">
        <f>IFERROR(_xll.qlIndexFixing(ONIndex1M,I783,TRUE,_xll.ohTrigger(RecalcTrigger,Trigger1M)),NA())</f>
        <v>2.5195063591922917E-2</v>
      </c>
      <c r="L783" s="52">
        <f>IFERROR(_xll.qlIndexFixing(Index3M,H783,TRUE,_xll.ohTrigger(RecalcTrigger,Trigger3M)),NA())</f>
        <v>2.6688237601904419E-2</v>
      </c>
      <c r="M783" s="52">
        <f>IFERROR(_xll.qlIndexFixing(ONIndex3M,I783,TRUE,_xll.ohTrigger(RecalcTrigger,Trigger3M)),NA())</f>
        <v>2.6497637951790054E-2</v>
      </c>
      <c r="N783" s="52">
        <f>IFERROR(_xll.qlIndexFixing(Index6M,$H783,TRUE,_xll.ohTrigger(RecalcTrigger,Trigger6M)),NA())</f>
        <v>2.8178204173987604E-2</v>
      </c>
      <c r="O783" s="52">
        <f>IFERROR(_xll.qlIndexFixing(ONIndex6M,I783,TRUE,_xll.ohTrigger(RecalcTrigger,Trigger6M)),NA())</f>
        <v>2.7725072547912788E-2</v>
      </c>
      <c r="P783" s="52">
        <f>IFERROR(_xll.qlIndexFixing(Index1Y,$H783,TRUE,_xll.ohTrigger(RecalcTrigger,Trigger1Y)),NA())</f>
        <v>2.984210156835701E-2</v>
      </c>
      <c r="Q783" s="52">
        <f>IFERROR(_xll.qlIndexFixing(ONIndex1Y,I783,TRUE,_xll.ohTrigger(RecalcTrigger,Trigger1Y)),NA())</f>
        <v>2.8826469338882887E-2</v>
      </c>
    </row>
    <row r="784" spans="2:17" x14ac:dyDescent="0.2">
      <c r="B784" s="46" t="s">
        <v>51</v>
      </c>
      <c r="D784" s="49">
        <f>_xll.qlCalendarAdvance(LocalCalendar,$D783,B784,"f",FALSE)</f>
        <v>44957</v>
      </c>
      <c r="E784" s="49">
        <f>_xll.qlInterestRateIndexValueDate(IndexON,D784)</f>
        <v>44957</v>
      </c>
      <c r="F784" s="52">
        <f>IFERROR(_xll.qlIndexFixing(IndexON,D784,TRUE,_xll.ohTrigger(RecalcTrigger,TriggerON)),NA())</f>
        <v>2.3899932850230954E-2</v>
      </c>
      <c r="H784" s="49">
        <f>_xll.qlCalendarAdvance(IborCalendar,$H783,B784,"f",FALSE)</f>
        <v>44958</v>
      </c>
      <c r="I784" s="49">
        <f>_xll.qlInterestRateIndexValueDate(Index1M,$H784)</f>
        <v>44960</v>
      </c>
      <c r="J784" s="52">
        <f>IFERROR(_xll.qlIndexFixing(Index1M,$H784,TRUE,_xll.ohTrigger(RecalcTrigger,Trigger1M)),NA())</f>
        <v>2.5264971767311462E-2</v>
      </c>
      <c r="K784" s="52">
        <f>IFERROR(_xll.qlIndexFixing(ONIndex1M,I784,TRUE,_xll.ohTrigger(RecalcTrigger,Trigger1M)),NA())</f>
        <v>2.5212161818437551E-2</v>
      </c>
      <c r="L784" s="52">
        <f>IFERROR(_xll.qlIndexFixing(Index3M,H784,TRUE,_xll.ohTrigger(RecalcTrigger,Trigger3M)),NA())</f>
        <v>2.6702713611137369E-2</v>
      </c>
      <c r="M784" s="52">
        <f>IFERROR(_xll.qlIndexFixing(ONIndex3M,I784,TRUE,_xll.ohTrigger(RecalcTrigger,Trigger3M)),NA())</f>
        <v>2.6515060729357387E-2</v>
      </c>
      <c r="N784" s="52">
        <f>IFERROR(_xll.qlIndexFixing(Index6M,$H784,TRUE,_xll.ohTrigger(RecalcTrigger,Trigger6M)),NA())</f>
        <v>2.8197908262575545E-2</v>
      </c>
      <c r="O784" s="52">
        <f>IFERROR(_xll.qlIndexFixing(ONIndex6M,I784,TRUE,_xll.ohTrigger(RecalcTrigger,Trigger6M)),NA())</f>
        <v>2.774698591338165E-2</v>
      </c>
      <c r="P784" s="52">
        <f>IFERROR(_xll.qlIndexFixing(Index1Y,$H784,TRUE,_xll.ohTrigger(RecalcTrigger,Trigger1Y)),NA())</f>
        <v>2.9863856206633975E-2</v>
      </c>
      <c r="Q784" s="52">
        <f>IFERROR(_xll.qlIndexFixing(ONIndex1Y,I784,TRUE,_xll.ohTrigger(RecalcTrigger,Trigger1Y)),NA())</f>
        <v>2.8849147609051329E-2</v>
      </c>
    </row>
    <row r="785" spans="2:17" x14ac:dyDescent="0.2">
      <c r="B785" s="46" t="s">
        <v>51</v>
      </c>
      <c r="D785" s="49">
        <f>_xll.qlCalendarAdvance(LocalCalendar,$D784,B785,"f",FALSE)</f>
        <v>44964</v>
      </c>
      <c r="E785" s="49">
        <f>_xll.qlInterestRateIndexValueDate(IndexON,D785)</f>
        <v>44964</v>
      </c>
      <c r="F785" s="52">
        <f>IFERROR(_xll.qlIndexFixing(IndexON,D785,TRUE,_xll.ohTrigger(RecalcTrigger,TriggerON)),NA())</f>
        <v>2.3921145526486498E-2</v>
      </c>
      <c r="H785" s="49">
        <f>_xll.qlCalendarAdvance(IborCalendar,$H784,B785,"f",FALSE)</f>
        <v>44965</v>
      </c>
      <c r="I785" s="49">
        <f>_xll.qlInterestRateIndexValueDate(Index1M,$H785)</f>
        <v>44967</v>
      </c>
      <c r="J785" s="52">
        <f>IFERROR(_xll.qlIndexFixing(Index1M,$H785,TRUE,_xll.ohTrigger(RecalcTrigger,Trigger1M)),NA())</f>
        <v>2.5282225058495769E-2</v>
      </c>
      <c r="K785" s="52">
        <f>IFERROR(_xll.qlIndexFixing(ONIndex1M,I785,TRUE,_xll.ohTrigger(RecalcTrigger,Trigger1M)),NA())</f>
        <v>2.5229304859131219E-2</v>
      </c>
      <c r="L785" s="52">
        <f>IFERROR(_xll.qlIndexFixing(Index3M,H785,TRUE,_xll.ohTrigger(RecalcTrigger,Trigger3M)),NA())</f>
        <v>2.6719200860278139E-2</v>
      </c>
      <c r="M785" s="52">
        <f>IFERROR(_xll.qlIndexFixing(ONIndex3M,I785,TRUE,_xll.ohTrigger(RecalcTrigger,Trigger3M)),NA())</f>
        <v>2.6532337899585201E-2</v>
      </c>
      <c r="N785" s="52">
        <f>IFERROR(_xll.qlIndexFixing(Index6M,$H785,TRUE,_xll.ohTrigger(RecalcTrigger,Trigger6M)),NA())</f>
        <v>2.8217414754984065E-2</v>
      </c>
      <c r="O785" s="52">
        <f>IFERROR(_xll.qlIndexFixing(ONIndex6M,I785,TRUE,_xll.ohTrigger(RecalcTrigger,Trigger6M)),NA())</f>
        <v>2.7768704215898055E-2</v>
      </c>
      <c r="P785" s="52">
        <f>IFERROR(_xll.qlIndexFixing(Index1Y,$H785,TRUE,_xll.ohTrigger(RecalcTrigger,Trigger1Y)),NA())</f>
        <v>2.9885313982176653E-2</v>
      </c>
      <c r="Q785" s="52">
        <f>IFERROR(_xll.qlIndexFixing(ONIndex1Y,I785,TRUE,_xll.ohTrigger(RecalcTrigger,Trigger1Y)),NA())</f>
        <v>2.8871793550386826E-2</v>
      </c>
    </row>
    <row r="786" spans="2:17" x14ac:dyDescent="0.2">
      <c r="B786" s="46" t="s">
        <v>51</v>
      </c>
      <c r="D786" s="49">
        <f>_xll.qlCalendarAdvance(LocalCalendar,$D785,B786,"f",FALSE)</f>
        <v>44971</v>
      </c>
      <c r="E786" s="49">
        <f>_xll.qlInterestRateIndexValueDate(IndexON,D786)</f>
        <v>44971</v>
      </c>
      <c r="F786" s="52">
        <f>IFERROR(_xll.qlIndexFixing(IndexON,D786,TRUE,_xll.ohTrigger(RecalcTrigger,TriggerON)),NA())</f>
        <v>2.3942359169009109E-2</v>
      </c>
      <c r="H786" s="49">
        <f>_xll.qlCalendarAdvance(IborCalendar,$H785,B786,"f",FALSE)</f>
        <v>44972</v>
      </c>
      <c r="I786" s="49">
        <f>_xll.qlInterestRateIndexValueDate(Index1M,$H786)</f>
        <v>44974</v>
      </c>
      <c r="J786" s="52">
        <f>IFERROR(_xll.qlIndexFixing(Index1M,$H786,TRUE,_xll.ohTrigger(RecalcTrigger,Trigger1M)),NA())</f>
        <v>2.5299523263227246E-2</v>
      </c>
      <c r="K786" s="52">
        <f>IFERROR(_xll.qlIndexFixing(ONIndex1M,I786,TRUE,_xll.ohTrigger(RecalcTrigger,Trigger1M)),NA())</f>
        <v>2.5248607701768844E-2</v>
      </c>
      <c r="L786" s="52">
        <f>IFERROR(_xll.qlIndexFixing(Index3M,H786,TRUE,_xll.ohTrigger(RecalcTrigger,Trigger3M)),NA())</f>
        <v>2.6735541636244645E-2</v>
      </c>
      <c r="M786" s="52">
        <f>IFERROR(_xll.qlIndexFixing(ONIndex3M,I786,TRUE,_xll.ohTrigger(RecalcTrigger,Trigger3M)),NA())</f>
        <v>2.6551665740719432E-2</v>
      </c>
      <c r="N786" s="52">
        <f>IFERROR(_xll.qlIndexFixing(Index6M,$H786,TRUE,_xll.ohTrigger(RecalcTrigger,Trigger6M)),NA())</f>
        <v>2.8236723645475879E-2</v>
      </c>
      <c r="O786" s="52">
        <f>IFERROR(_xll.qlIndexFixing(ONIndex6M,I786,TRUE,_xll.ohTrigger(RecalcTrigger,Trigger6M)),NA())</f>
        <v>2.7792828901407329E-2</v>
      </c>
      <c r="P786" s="52">
        <f>IFERROR(_xll.qlIndexFixing(Index1Y,$H786,TRUE,_xll.ohTrigger(RecalcTrigger,Trigger1Y)),NA())</f>
        <v>2.9909042433533203E-2</v>
      </c>
      <c r="Q786" s="52">
        <f>IFERROR(_xll.qlIndexFixing(ONIndex1Y,I786,TRUE,_xll.ohTrigger(RecalcTrigger,Trigger1Y)),NA())</f>
        <v>2.8897180623816965E-2</v>
      </c>
    </row>
    <row r="787" spans="2:17" x14ac:dyDescent="0.2">
      <c r="B787" s="46" t="s">
        <v>51</v>
      </c>
      <c r="D787" s="49">
        <f>_xll.qlCalendarAdvance(LocalCalendar,$D786,B787,"f",FALSE)</f>
        <v>44978</v>
      </c>
      <c r="E787" s="49">
        <f>_xll.qlInterestRateIndexValueDate(IndexON,D787)</f>
        <v>44978</v>
      </c>
      <c r="F787" s="52">
        <f>IFERROR(_xll.qlIndexFixing(IndexON,D787,TRUE,_xll.ohTrigger(RecalcTrigger,TriggerON)),NA())</f>
        <v>2.3963573777638913E-2</v>
      </c>
      <c r="H787" s="49">
        <f>_xll.qlCalendarAdvance(IborCalendar,$H786,B787,"f",FALSE)</f>
        <v>44979</v>
      </c>
      <c r="I787" s="49">
        <f>_xll.qlInterestRateIndexValueDate(Index1M,$H787)</f>
        <v>44981</v>
      </c>
      <c r="J787" s="52">
        <f>IFERROR(_xll.qlIndexFixing(Index1M,$H787,TRUE,_xll.ohTrigger(RecalcTrigger,Trigger1M)),NA())</f>
        <v>2.5316866381691457E-2</v>
      </c>
      <c r="K787" s="52">
        <f>IFERROR(_xll.qlIndexFixing(ONIndex1M,I787,TRUE,_xll.ohTrigger(RecalcTrigger,Trigger1M)),NA())</f>
        <v>2.5263725382975721E-2</v>
      </c>
      <c r="L787" s="52">
        <f>IFERROR(_xll.qlIndexFixing(Index3M,H787,TRUE,_xll.ohTrigger(RecalcTrigger,Trigger3M)),NA())</f>
        <v>2.6751735937272907E-2</v>
      </c>
      <c r="M787" s="52">
        <f>IFERROR(_xll.qlIndexFixing(ONIndex3M,I787,TRUE,_xll.ohTrigger(RecalcTrigger,Trigger3M)),NA())</f>
        <v>2.6566455417622592E-2</v>
      </c>
      <c r="N787" s="52">
        <f>IFERROR(_xll.qlIndexFixing(Index6M,$H787,TRUE,_xll.ohTrigger(RecalcTrigger,Trigger6M)),NA())</f>
        <v>2.8255834928374201E-2</v>
      </c>
      <c r="O787" s="52">
        <f>IFERROR(_xll.qlIndexFixing(ONIndex6M,I787,TRUE,_xll.ohTrigger(RecalcTrigger,Trigger6M)),NA())</f>
        <v>2.7811555631460649E-2</v>
      </c>
      <c r="P787" s="52">
        <f>IFERROR(_xll.qlIndexFixing(Index1Y,$H787,TRUE,_xll.ohTrigger(RecalcTrigger,Trigger1Y)),NA())</f>
        <v>2.9927178154672367E-2</v>
      </c>
      <c r="Q787" s="52">
        <f>IFERROR(_xll.qlIndexFixing(ONIndex1Y,I787,TRUE,_xll.ohTrigger(RecalcTrigger,Trigger1Y)),NA())</f>
        <v>2.8916988446505698E-2</v>
      </c>
    </row>
    <row r="788" spans="2:17" x14ac:dyDescent="0.2">
      <c r="B788" s="46" t="s">
        <v>51</v>
      </c>
      <c r="D788" s="49">
        <f>_xll.qlCalendarAdvance(LocalCalendar,$D787,B788,"f",FALSE)</f>
        <v>44985</v>
      </c>
      <c r="E788" s="49">
        <f>_xll.qlInterestRateIndexValueDate(IndexON,D788)</f>
        <v>44985</v>
      </c>
      <c r="F788" s="52">
        <f>IFERROR(_xll.qlIndexFixing(IndexON,D788,TRUE,_xll.ohTrigger(RecalcTrigger,TriggerON)),NA())</f>
        <v>2.3984789352455849E-2</v>
      </c>
      <c r="H788" s="49">
        <f>_xll.qlCalendarAdvance(IborCalendar,$H787,B788,"f",FALSE)</f>
        <v>44986</v>
      </c>
      <c r="I788" s="49">
        <f>_xll.qlInterestRateIndexValueDate(Index1M,$H788)</f>
        <v>44988</v>
      </c>
      <c r="J788" s="52">
        <f>IFERROR(_xll.qlIndexFixing(Index1M,$H788,TRUE,_xll.ohTrigger(RecalcTrigger,Trigger1M)),NA())</f>
        <v>2.5340666511244336E-2</v>
      </c>
      <c r="K788" s="52">
        <f>IFERROR(_xll.qlIndexFixing(ONIndex1M,I788,TRUE,_xll.ohTrigger(RecalcTrigger,Trigger1M)),NA())</f>
        <v>2.5281002866179847E-2</v>
      </c>
      <c r="L788" s="52">
        <f>IFERROR(_xll.qlIndexFixing(Index3M,H788,TRUE,_xll.ohTrigger(RecalcTrigger,Trigger3M)),NA())</f>
        <v>2.6778333147069854E-2</v>
      </c>
      <c r="M788" s="52">
        <f>IFERROR(_xll.qlIndexFixing(ONIndex3M,I788,TRUE,_xll.ohTrigger(RecalcTrigger,Trigger3M)),NA())</f>
        <v>2.6583295765325587E-2</v>
      </c>
      <c r="N788" s="52">
        <f>IFERROR(_xll.qlIndexFixing(Index6M,$H788,TRUE,_xll.ohTrigger(RecalcTrigger,Trigger6M)),NA())</f>
        <v>2.8286675861592083E-2</v>
      </c>
      <c r="O788" s="52">
        <f>IFERROR(_xll.qlIndexFixing(ONIndex6M,I788,TRUE,_xll.ohTrigger(RecalcTrigger,Trigger6M)),NA())</f>
        <v>2.7832688744346967E-2</v>
      </c>
      <c r="P788" s="52">
        <f>IFERROR(_xll.qlIndexFixing(Index1Y,$H788,TRUE,_xll.ohTrigger(RecalcTrigger,Trigger1Y)),NA())</f>
        <v>2.9947504148958214E-2</v>
      </c>
      <c r="Q788" s="52">
        <f>IFERROR(_xll.qlIndexFixing(ONIndex1Y,I788,TRUE,_xll.ohTrigger(RecalcTrigger,Trigger1Y)),NA())</f>
        <v>2.8939537401262427E-2</v>
      </c>
    </row>
    <row r="789" spans="2:17" x14ac:dyDescent="0.2">
      <c r="B789" s="46" t="s">
        <v>51</v>
      </c>
      <c r="D789" s="49">
        <f>_xll.qlCalendarAdvance(LocalCalendar,$D788,B789,"f",FALSE)</f>
        <v>44992</v>
      </c>
      <c r="E789" s="49">
        <f>_xll.qlInterestRateIndexValueDate(IndexON,D789)</f>
        <v>44992</v>
      </c>
      <c r="F789" s="52">
        <f>IFERROR(_xll.qlIndexFixing(IndexON,D789,TRUE,_xll.ohTrigger(RecalcTrigger,TriggerON)),NA())</f>
        <v>2.4006005893459914E-2</v>
      </c>
      <c r="H789" s="49">
        <f>_xll.qlCalendarAdvance(IborCalendar,$H788,B789,"f",FALSE)</f>
        <v>44993</v>
      </c>
      <c r="I789" s="49">
        <f>_xll.qlInterestRateIndexValueDate(Index1M,$H789)</f>
        <v>44995</v>
      </c>
      <c r="J789" s="52">
        <f>IFERROR(_xll.qlIndexFixing(Index1M,$H789,TRUE,_xll.ohTrigger(RecalcTrigger,Trigger1M)),NA())</f>
        <v>2.5360255610729354E-2</v>
      </c>
      <c r="K789" s="52">
        <f>IFERROR(_xll.qlIndexFixing(ONIndex1M,I789,TRUE,_xll.ohTrigger(RecalcTrigger,Trigger1M)),NA())</f>
        <v>2.5298325163563007E-2</v>
      </c>
      <c r="L789" s="52">
        <f>IFERROR(_xll.qlIndexFixing(Index3M,H789,TRUE,_xll.ohTrigger(RecalcTrigger,Trigger3M)),NA())</f>
        <v>2.6794188055313171E-2</v>
      </c>
      <c r="M789" s="52">
        <f>IFERROR(_xll.qlIndexFixing(ONIndex3M,I789,TRUE,_xll.ohTrigger(RecalcTrigger,Trigger3M)),NA())</f>
        <v>2.6599990505395965E-2</v>
      </c>
      <c r="N789" s="52">
        <f>IFERROR(_xll.qlIndexFixing(Index6M,$H789,TRUE,_xll.ohTrigger(RecalcTrigger,Trigger6M)),NA())</f>
        <v>2.8302957994560896E-2</v>
      </c>
      <c r="O789" s="52">
        <f>IFERROR(_xll.qlIndexFixing(ONIndex6M,I789,TRUE,_xll.ohTrigger(RecalcTrigger,Trigger6M)),NA())</f>
        <v>2.7853626793854502E-2</v>
      </c>
      <c r="P789" s="52">
        <f>IFERROR(_xll.qlIndexFixing(Index1Y,$H789,TRUE,_xll.ohTrigger(RecalcTrigger,Trigger1Y)),NA())</f>
        <v>2.9967372475476175E-2</v>
      </c>
      <c r="Q789" s="52">
        <f>IFERROR(_xll.qlIndexFixing(ONIndex1Y,I789,TRUE,_xll.ohTrigger(RecalcTrigger,Trigger1Y)),NA())</f>
        <v>2.8962054027132922E-2</v>
      </c>
    </row>
    <row r="790" spans="2:17" x14ac:dyDescent="0.2">
      <c r="B790" s="46" t="s">
        <v>51</v>
      </c>
      <c r="D790" s="49">
        <f>_xll.qlCalendarAdvance(LocalCalendar,$D789,B790,"f",FALSE)</f>
        <v>44999</v>
      </c>
      <c r="E790" s="49">
        <f>_xll.qlInterestRateIndexValueDate(IndexON,D790)</f>
        <v>44999</v>
      </c>
      <c r="F790" s="52">
        <f>IFERROR(_xll.qlIndexFixing(IndexON,D790,TRUE,_xll.ohTrigger(RecalcTrigger,TriggerON)),NA())</f>
        <v>2.402722340065111E-2</v>
      </c>
      <c r="H790" s="49">
        <f>_xll.qlCalendarAdvance(IborCalendar,$H789,B790,"f",FALSE)</f>
        <v>45000</v>
      </c>
      <c r="I790" s="49">
        <f>_xll.qlInterestRateIndexValueDate(Index1M,$H790)</f>
        <v>45002</v>
      </c>
      <c r="J790" s="52">
        <f>IFERROR(_xll.qlIndexFixing(Index1M,$H790,TRUE,_xll.ohTrigger(RecalcTrigger,Trigger1M)),NA())</f>
        <v>2.537560394152993E-2</v>
      </c>
      <c r="K790" s="52">
        <f>IFERROR(_xll.qlIndexFixing(ONIndex1M,I790,TRUE,_xll.ohTrigger(RecalcTrigger,Trigger1M)),NA())</f>
        <v>2.5315692275231783E-2</v>
      </c>
      <c r="L790" s="52">
        <f>IFERROR(_xll.qlIndexFixing(Index3M,H790,TRUE,_xll.ohTrigger(RecalcTrigger,Trigger3M)),NA())</f>
        <v>2.6809896431918601E-2</v>
      </c>
      <c r="M790" s="52">
        <f>IFERROR(_xll.qlIndexFixing(ONIndex3M,I790,TRUE,_xll.ohTrigger(RecalcTrigger,Trigger3M)),NA())</f>
        <v>2.6616539637780434E-2</v>
      </c>
      <c r="N790" s="52">
        <f>IFERROR(_xll.qlIndexFixing(Index6M,$H790,TRUE,_xll.ohTrigger(RecalcTrigger,Trigger6M)),NA())</f>
        <v>2.832142572067034E-2</v>
      </c>
      <c r="O790" s="52">
        <f>IFERROR(_xll.qlIndexFixing(ONIndex6M,I790,TRUE,_xll.ohTrigger(RecalcTrigger,Trigger6M)),NA())</f>
        <v>2.7874369779823382E-2</v>
      </c>
      <c r="P790" s="52">
        <f>IFERROR(_xll.qlIndexFixing(Index1Y,$H790,TRUE,_xll.ohTrigger(RecalcTrigger,Trigger1Y)),NA())</f>
        <v>2.9986742926122821E-2</v>
      </c>
      <c r="Q790" s="52">
        <f>IFERROR(_xll.qlIndexFixing(ONIndex1Y,I790,TRUE,_xll.ohTrigger(RecalcTrigger,Trigger1Y)),NA())</f>
        <v>2.8984538324063891E-2</v>
      </c>
    </row>
    <row r="791" spans="2:17" x14ac:dyDescent="0.2">
      <c r="B791" s="46" t="s">
        <v>51</v>
      </c>
      <c r="D791" s="49">
        <f>_xll.qlCalendarAdvance(LocalCalendar,$D790,B791,"f",FALSE)</f>
        <v>45006</v>
      </c>
      <c r="E791" s="49">
        <f>_xll.qlInterestRateIndexValueDate(IndexON,D791)</f>
        <v>45006</v>
      </c>
      <c r="F791" s="52">
        <f>IFERROR(_xll.qlIndexFixing(IndexON,D791,TRUE,_xll.ohTrigger(RecalcTrigger,TriggerON)),NA())</f>
        <v>2.40484418739495E-2</v>
      </c>
      <c r="H791" s="49">
        <f>_xll.qlCalendarAdvance(IborCalendar,$H790,B791,"f",FALSE)</f>
        <v>45007</v>
      </c>
      <c r="I791" s="49">
        <f>_xll.qlInterestRateIndexValueDate(Index1M,$H791)</f>
        <v>45009</v>
      </c>
      <c r="J791" s="52">
        <f>IFERROR(_xll.qlIndexFixing(Index1M,$H791,TRUE,_xll.ohTrigger(RecalcTrigger,Trigger1M)),NA())</f>
        <v>2.5393140046376866E-2</v>
      </c>
      <c r="K791" s="52">
        <f>IFERROR(_xll.qlIndexFixing(ONIndex1M,I791,TRUE,_xll.ohTrigger(RecalcTrigger,Trigger1M)),NA())</f>
        <v>2.5333104201159529E-2</v>
      </c>
      <c r="L791" s="52">
        <f>IFERROR(_xll.qlIndexFixing(Index3M,H791,TRUE,_xll.ohTrigger(RecalcTrigger,Trigger3M)),NA())</f>
        <v>2.6825458275096938E-2</v>
      </c>
      <c r="M791" s="52">
        <f>IFERROR(_xll.qlIndexFixing(ONIndex3M,I791,TRUE,_xll.ohTrigger(RecalcTrigger,Trigger3M)),NA())</f>
        <v>2.6632943162425704E-2</v>
      </c>
      <c r="N791" s="52">
        <f>IFERROR(_xll.qlIndexFixing(Index6M,$H791,TRUE,_xll.ohTrigger(RecalcTrigger,Trigger6M)),NA())</f>
        <v>2.8339695757476153E-2</v>
      </c>
      <c r="O791" s="52">
        <f>IFERROR(_xll.qlIndexFixing(ONIndex6M,I791,TRUE,_xll.ohTrigger(RecalcTrigger,Trigger6M)),NA())</f>
        <v>2.7894917702226962E-2</v>
      </c>
      <c r="P791" s="52">
        <f>IFERROR(_xll.qlIndexFixing(Index1Y,$H791,TRUE,_xll.ohTrigger(RecalcTrigger,Trigger1Y)),NA())</f>
        <v>3.0005575290412957E-2</v>
      </c>
      <c r="Q791" s="52">
        <f>IFERROR(_xll.qlIndexFixing(ONIndex1Y,I791,TRUE,_xll.ohTrigger(RecalcTrigger,Trigger1Y)),NA())</f>
        <v>2.9006990292055335E-2</v>
      </c>
    </row>
    <row r="792" spans="2:17" x14ac:dyDescent="0.2">
      <c r="B792" s="46" t="s">
        <v>51</v>
      </c>
      <c r="D792" s="49">
        <f>_xll.qlCalendarAdvance(LocalCalendar,$D791,B792,"f",FALSE)</f>
        <v>45013</v>
      </c>
      <c r="E792" s="49">
        <f>_xll.qlInterestRateIndexValueDate(IndexON,D792)</f>
        <v>45013</v>
      </c>
      <c r="F792" s="52">
        <f>IFERROR(_xll.qlIndexFixing(IndexON,D792,TRUE,_xll.ohTrigger(RecalcTrigger,TriggerON)),NA())</f>
        <v>2.4069661313514956E-2</v>
      </c>
      <c r="H792" s="49">
        <f>_xll.qlCalendarAdvance(IborCalendar,$H791,B792,"f",FALSE)</f>
        <v>45014</v>
      </c>
      <c r="I792" s="49">
        <f>_xll.qlInterestRateIndexValueDate(Index1M,$H792)</f>
        <v>45016</v>
      </c>
      <c r="J792" s="52">
        <f>IFERROR(_xll.qlIndexFixing(Index1M,$H792,TRUE,_xll.ohTrigger(RecalcTrigger,Trigger1M)),NA())</f>
        <v>2.5404255686321302E-2</v>
      </c>
      <c r="K792" s="52">
        <f>IFERROR(_xll.qlIndexFixing(ONIndex1M,I792,TRUE,_xll.ohTrigger(RecalcTrigger,Trigger1M)),NA())</f>
        <v>2.53505609413196E-2</v>
      </c>
      <c r="L792" s="52">
        <f>IFERROR(_xll.qlIndexFixing(Index3M,H792,TRUE,_xll.ohTrigger(RecalcTrigger,Trigger3M)),NA())</f>
        <v>2.6834657950710546E-2</v>
      </c>
      <c r="M792" s="52">
        <f>IFERROR(_xll.qlIndexFixing(ONIndex3M,I792,TRUE,_xll.ohTrigger(RecalcTrigger,Trigger3M)),NA())</f>
        <v>2.6649201079251839E-2</v>
      </c>
      <c r="N792" s="52">
        <f>IFERROR(_xll.qlIndexFixing(Index6M,$H792,TRUE,_xll.ohTrigger(RecalcTrigger,Trigger6M)),NA())</f>
        <v>2.835076394387228E-2</v>
      </c>
      <c r="O792" s="52">
        <f>IFERROR(_xll.qlIndexFixing(ONIndex6M,I792,TRUE,_xll.ohTrigger(RecalcTrigger,Trigger6M)),NA())</f>
        <v>2.791527056090537E-2</v>
      </c>
      <c r="P792" s="52">
        <f>IFERROR(_xll.qlIndexFixing(Index1Y,$H792,TRUE,_xll.ohTrigger(RecalcTrigger,Trigger1Y)),NA())</f>
        <v>3.0014747988543783E-2</v>
      </c>
      <c r="Q792" s="52">
        <f>IFERROR(_xll.qlIndexFixing(ONIndex1Y,I792,TRUE,_xll.ohTrigger(RecalcTrigger,Trigger1Y)),NA())</f>
        <v>2.9029409931107253E-2</v>
      </c>
    </row>
    <row r="793" spans="2:17" x14ac:dyDescent="0.2">
      <c r="B793" s="46" t="s">
        <v>51</v>
      </c>
      <c r="D793" s="49">
        <f>_xll.qlCalendarAdvance(LocalCalendar,$D792,B793,"f",FALSE)</f>
        <v>45020</v>
      </c>
      <c r="E793" s="49">
        <f>_xll.qlInterestRateIndexValueDate(IndexON,D793)</f>
        <v>45020</v>
      </c>
      <c r="F793" s="52">
        <f>IFERROR(_xll.qlIndexFixing(IndexON,D793,TRUE,_xll.ohTrigger(RecalcTrigger,TriggerON)),NA())</f>
        <v>2.4090881719187607E-2</v>
      </c>
      <c r="H793" s="49">
        <f>_xll.qlCalendarAdvance(IborCalendar,$H792,B793,"f",FALSE)</f>
        <v>45021</v>
      </c>
      <c r="I793" s="49">
        <f>_xll.qlInterestRateIndexValueDate(Index1M,$H793)</f>
        <v>45027</v>
      </c>
      <c r="J793" s="52">
        <f>IFERROR(_xll.qlIndexFixing(Index1M,$H793,TRUE,_xll.ohTrigger(RecalcTrigger,Trigger1M)),NA())</f>
        <v>2.543627653063929E-2</v>
      </c>
      <c r="K793" s="52">
        <f>IFERROR(_xll.qlIndexFixing(ONIndex1M,I793,TRUE,_xll.ohTrigger(RecalcTrigger,Trigger1M)),NA())</f>
        <v>2.5373788119580354E-2</v>
      </c>
      <c r="L793" s="52">
        <f>IFERROR(_xll.qlIndexFixing(Index3M,H793,TRUE,_xll.ohTrigger(RecalcTrigger,Trigger3M)),NA())</f>
        <v>2.6858629940323234E-2</v>
      </c>
      <c r="M793" s="52">
        <f>IFERROR(_xll.qlIndexFixing(ONIndex3M,I793,TRUE,_xll.ohTrigger(RecalcTrigger,Trigger3M)),NA())</f>
        <v>2.6670199199427813E-2</v>
      </c>
      <c r="N793" s="52">
        <f>IFERROR(_xll.qlIndexFixing(Index6M,$H793,TRUE,_xll.ohTrigger(RecalcTrigger,Trigger6M)),NA())</f>
        <v>2.8381139712045197E-2</v>
      </c>
      <c r="O793" s="52">
        <f>IFERROR(_xll.qlIndexFixing(ONIndex6M,I793,TRUE,_xll.ohTrigger(RecalcTrigger,Trigger6M)),NA())</f>
        <v>2.7941840228065118E-2</v>
      </c>
      <c r="P793" s="52">
        <f>IFERROR(_xll.qlIndexFixing(Index1Y,$H793,TRUE,_xll.ohTrigger(RecalcTrigger,Trigger1Y)),NA())</f>
        <v>3.0049111472611478E-2</v>
      </c>
      <c r="Q793" s="52">
        <f>IFERROR(_xll.qlIndexFixing(ONIndex1Y,I793,TRUE,_xll.ohTrigger(RecalcTrigger,Trigger1Y)),NA())</f>
        <v>2.9059036430654217E-2</v>
      </c>
    </row>
    <row r="794" spans="2:17" x14ac:dyDescent="0.2">
      <c r="B794" s="46" t="s">
        <v>51</v>
      </c>
      <c r="D794" s="49">
        <f>_xll.qlCalendarAdvance(LocalCalendar,$D793,B794,"f",FALSE)</f>
        <v>45027</v>
      </c>
      <c r="E794" s="49">
        <f>_xll.qlInterestRateIndexValueDate(IndexON,D794)</f>
        <v>45027</v>
      </c>
      <c r="F794" s="52">
        <f>IFERROR(_xll.qlIndexFixing(IndexON,D794,TRUE,_xll.ohTrigger(RecalcTrigger,TriggerON)),NA())</f>
        <v>2.4112103091047388E-2</v>
      </c>
      <c r="H794" s="49">
        <f>_xll.qlCalendarAdvance(IborCalendar,$H793,B794,"f",FALSE)</f>
        <v>45028</v>
      </c>
      <c r="I794" s="49">
        <f>_xll.qlInterestRateIndexValueDate(Index1M,$H794)</f>
        <v>45030</v>
      </c>
      <c r="J794" s="52">
        <f>IFERROR(_xll.qlIndexFixing(Index1M,$H794,TRUE,_xll.ohTrigger(RecalcTrigger,Trigger1M)),NA())</f>
        <v>2.5446017922170997E-2</v>
      </c>
      <c r="K794" s="52">
        <f>IFERROR(_xll.qlIndexFixing(ONIndex1M,I794,TRUE,_xll.ohTrigger(RecalcTrigger,Trigger1M)),NA())</f>
        <v>2.5385608864603171E-2</v>
      </c>
      <c r="L794" s="52">
        <f>IFERROR(_xll.qlIndexFixing(Index3M,H794,TRUE,_xll.ohTrigger(RecalcTrigger,Trigger3M)),NA())</f>
        <v>2.6865104966572035E-2</v>
      </c>
      <c r="M794" s="52">
        <f>IFERROR(_xll.qlIndexFixing(ONIndex3M,I794,TRUE,_xll.ohTrigger(RecalcTrigger,Trigger3M)),NA())</f>
        <v>2.6681280089260184E-2</v>
      </c>
      <c r="N794" s="52">
        <f>IFERROR(_xll.qlIndexFixing(Index6M,$H794,TRUE,_xll.ohTrigger(RecalcTrigger,Trigger6M)),NA())</f>
        <v>2.839331967745215E-2</v>
      </c>
      <c r="O794" s="52">
        <f>IFERROR(_xll.qlIndexFixing(ONIndex6M,I794,TRUE,_xll.ohTrigger(RecalcTrigger,Trigger6M)),NA())</f>
        <v>2.7955391086766923E-2</v>
      </c>
      <c r="P794" s="52">
        <f>IFERROR(_xll.qlIndexFixing(Index1Y,$H794,TRUE,_xll.ohTrigger(RecalcTrigger,Trigger1Y)),NA())</f>
        <v>3.0058441728994547E-2</v>
      </c>
      <c r="Q794" s="52">
        <f>IFERROR(_xll.qlIndexFixing(ONIndex1Y,I794,TRUE,_xll.ohTrigger(RecalcTrigger,Trigger1Y)),NA())</f>
        <v>2.9074152222259286E-2</v>
      </c>
    </row>
    <row r="795" spans="2:17" x14ac:dyDescent="0.2">
      <c r="B795" s="46" t="s">
        <v>51</v>
      </c>
      <c r="D795" s="49">
        <f>_xll.qlCalendarAdvance(LocalCalendar,$D794,B795,"f",FALSE)</f>
        <v>45034</v>
      </c>
      <c r="E795" s="49">
        <f>_xll.qlInterestRateIndexValueDate(IndexON,D795)</f>
        <v>45034</v>
      </c>
      <c r="F795" s="52">
        <f>IFERROR(_xll.qlIndexFixing(IndexON,D795,TRUE,_xll.ohTrigger(RecalcTrigger,TriggerON)),NA())</f>
        <v>2.4133325429174235E-2</v>
      </c>
      <c r="H795" s="49">
        <f>_xll.qlCalendarAdvance(IborCalendar,$H794,B795,"f",FALSE)</f>
        <v>45035</v>
      </c>
      <c r="I795" s="49">
        <f>_xll.qlInterestRateIndexValueDate(Index1M,$H795)</f>
        <v>45037</v>
      </c>
      <c r="J795" s="52">
        <f>IFERROR(_xll.qlIndexFixing(Index1M,$H795,TRUE,_xll.ohTrigger(RecalcTrigger,Trigger1M)),NA())</f>
        <v>2.5463733735199171E-2</v>
      </c>
      <c r="K795" s="52">
        <f>IFERROR(_xll.qlIndexFixing(ONIndex1M,I795,TRUE,_xll.ohTrigger(RecalcTrigger,Trigger1M)),NA())</f>
        <v>2.5403200047700025E-2</v>
      </c>
      <c r="L795" s="52">
        <f>IFERROR(_xll.qlIndexFixing(Index3M,H795,TRUE,_xll.ohTrigger(RecalcTrigger,Trigger3M)),NA())</f>
        <v>2.6880108711465563E-2</v>
      </c>
      <c r="M795" s="52">
        <f>IFERROR(_xll.qlIndexFixing(ONIndex3M,I795,TRUE,_xll.ohTrigger(RecalcTrigger,Trigger3M)),NA())</f>
        <v>2.6697101182335814E-2</v>
      </c>
      <c r="N795" s="52">
        <f>IFERROR(_xll.qlIndexFixing(Index6M,$H795,TRUE,_xll.ohTrigger(RecalcTrigger,Trigger6M)),NA())</f>
        <v>2.8410798902721059E-2</v>
      </c>
      <c r="O795" s="52">
        <f>IFERROR(_xll.qlIndexFixing(ONIndex6M,I795,TRUE,_xll.ohTrigger(RecalcTrigger,Trigger6M)),NA())</f>
        <v>2.7975158753710261E-2</v>
      </c>
      <c r="P795" s="52">
        <f>IFERROR(_xll.qlIndexFixing(Index1Y,$H795,TRUE,_xll.ohTrigger(RecalcTrigger,Trigger1Y)),NA())</f>
        <v>3.0074719602906329E-2</v>
      </c>
      <c r="Q795" s="52">
        <f>IFERROR(_xll.qlIndexFixing(ONIndex1Y,I795,TRUE,_xll.ohTrigger(RecalcTrigger,Trigger1Y)),NA())</f>
        <v>2.9096474874332756E-2</v>
      </c>
    </row>
    <row r="796" spans="2:17" x14ac:dyDescent="0.2">
      <c r="B796" s="46" t="s">
        <v>51</v>
      </c>
      <c r="D796" s="49">
        <f>_xll.qlCalendarAdvance(LocalCalendar,$D795,B796,"f",FALSE)</f>
        <v>45041</v>
      </c>
      <c r="E796" s="49">
        <f>_xll.qlInterestRateIndexValueDate(IndexON,D796)</f>
        <v>45041</v>
      </c>
      <c r="F796" s="52">
        <f>IFERROR(_xll.qlIndexFixing(IndexON,D796,TRUE,_xll.ohTrigger(RecalcTrigger,TriggerON)),NA())</f>
        <v>2.415454873332834E-2</v>
      </c>
      <c r="H796" s="49">
        <f>_xll.qlCalendarAdvance(IborCalendar,$H795,B796,"f",FALSE)</f>
        <v>45042</v>
      </c>
      <c r="I796" s="49">
        <f>_xll.qlInterestRateIndexValueDate(Index1M,$H796)</f>
        <v>45044</v>
      </c>
      <c r="J796" s="52">
        <f>IFERROR(_xll.qlIndexFixing(Index1M,$H796,TRUE,_xll.ohTrigger(RecalcTrigger,Trigger1M)),NA())</f>
        <v>2.5485843035745699E-2</v>
      </c>
      <c r="K796" s="52">
        <f>IFERROR(_xll.qlIndexFixing(ONIndex1M,I796,TRUE,_xll.ohTrigger(RecalcTrigger,Trigger1M)),NA())</f>
        <v>2.5422995313939545E-2</v>
      </c>
      <c r="L796" s="52">
        <f>IFERROR(_xll.qlIndexFixing(Index3M,H796,TRUE,_xll.ohTrigger(RecalcTrigger,Trigger3M)),NA())</f>
        <v>2.6901069428041637E-2</v>
      </c>
      <c r="M796" s="52">
        <f>IFERROR(_xll.qlIndexFixing(ONIndex3M,I796,TRUE,_xll.ohTrigger(RecalcTrigger,Trigger3M)),NA())</f>
        <v>2.6714881012797065E-2</v>
      </c>
      <c r="N796" s="52">
        <f>IFERROR(_xll.qlIndexFixing(Index6M,$H796,TRUE,_xll.ohTrigger(RecalcTrigger,Trigger6M)),NA())</f>
        <v>2.843036194871473E-2</v>
      </c>
      <c r="O796" s="52">
        <f>IFERROR(_xll.qlIndexFixing(ONIndex6M,I796,TRUE,_xll.ohTrigger(RecalcTrigger,Trigger6M)),NA())</f>
        <v>2.799720930512839E-2</v>
      </c>
      <c r="P796" s="52">
        <f>IFERROR(_xll.qlIndexFixing(Index1Y,$H796,TRUE,_xll.ohTrigger(RecalcTrigger,Trigger1Y)),NA())</f>
        <v>3.0092181569343155E-2</v>
      </c>
      <c r="Q796" s="52">
        <f>IFERROR(_xll.qlIndexFixing(ONIndex1Y,I796,TRUE,_xll.ohTrigger(RecalcTrigger,Trigger1Y)),NA())</f>
        <v>2.912153364126091E-2</v>
      </c>
    </row>
    <row r="797" spans="2:17" x14ac:dyDescent="0.2">
      <c r="B797" s="46" t="s">
        <v>51</v>
      </c>
      <c r="D797" s="49">
        <f>_xll.qlCalendarAdvance(LocalCalendar,$D796,B797,"f",FALSE)</f>
        <v>45048</v>
      </c>
      <c r="E797" s="49">
        <f>_xll.qlInterestRateIndexValueDate(IndexON,D797)</f>
        <v>45048</v>
      </c>
      <c r="F797" s="52">
        <f>IFERROR(_xll.qlIndexFixing(IndexON,D797,TRUE,_xll.ohTrigger(RecalcTrigger,TriggerON)),NA())</f>
        <v>2.4175773003749512E-2</v>
      </c>
      <c r="H797" s="49">
        <f>_xll.qlCalendarAdvance(IborCalendar,$H796,B797,"f",FALSE)</f>
        <v>45049</v>
      </c>
      <c r="I797" s="49">
        <f>_xll.qlInterestRateIndexValueDate(Index1M,$H797)</f>
        <v>45051</v>
      </c>
      <c r="J797" s="52">
        <f>IFERROR(_xll.qlIndexFixing(Index1M,$H797,TRUE,_xll.ohTrigger(RecalcTrigger,Trigger1M)),NA())</f>
        <v>2.5499300144134575E-2</v>
      </c>
      <c r="K797" s="52">
        <f>IFERROR(_xll.qlIndexFixing(ONIndex1M,I797,TRUE,_xll.ohTrigger(RecalcTrigger,Trigger1M)),NA())</f>
        <v>2.5438516857017035E-2</v>
      </c>
      <c r="L797" s="52">
        <f>IFERROR(_xll.qlIndexFixing(Index3M,H797,TRUE,_xll.ohTrigger(RecalcTrigger,Trigger3M)),NA())</f>
        <v>2.6915752033971008E-2</v>
      </c>
      <c r="M797" s="52">
        <f>IFERROR(_xll.qlIndexFixing(ONIndex3M,I797,TRUE,_xll.ohTrigger(RecalcTrigger,Trigger3M)),NA())</f>
        <v>2.6728306544256952E-2</v>
      </c>
      <c r="N797" s="52">
        <f>IFERROR(_xll.qlIndexFixing(Index6M,$H797,TRUE,_xll.ohTrigger(RecalcTrigger,Trigger6M)),NA())</f>
        <v>2.8445164199562771E-2</v>
      </c>
      <c r="O797" s="52">
        <f>IFERROR(_xll.qlIndexFixing(ONIndex6M,I797,TRUE,_xll.ohTrigger(RecalcTrigger,Trigger6M)),NA())</f>
        <v>2.8014108895275669E-2</v>
      </c>
      <c r="P797" s="52">
        <f>IFERROR(_xll.qlIndexFixing(Index1Y,$H797,TRUE,_xll.ohTrigger(RecalcTrigger,Trigger1Y)),NA())</f>
        <v>3.0106849994275025E-2</v>
      </c>
      <c r="Q797" s="52">
        <f>IFERROR(_xll.qlIndexFixing(ONIndex1Y,I797,TRUE,_xll.ohTrigger(RecalcTrigger,Trigger1Y)),NA())</f>
        <v>2.9141023191368021E-2</v>
      </c>
    </row>
    <row r="798" spans="2:17" x14ac:dyDescent="0.2">
      <c r="B798" s="46" t="s">
        <v>51</v>
      </c>
      <c r="D798" s="49">
        <f>_xll.qlCalendarAdvance(LocalCalendar,$D797,B798,"f",FALSE)</f>
        <v>45055</v>
      </c>
      <c r="E798" s="49">
        <f>_xll.qlInterestRateIndexValueDate(IndexON,D798)</f>
        <v>45055</v>
      </c>
      <c r="F798" s="52">
        <f>IFERROR(_xll.qlIndexFixing(IndexON,D798,TRUE,_xll.ohTrigger(RecalcTrigger,TriggerON)),NA())</f>
        <v>2.4196998240277878E-2</v>
      </c>
      <c r="H798" s="49">
        <f>_xll.qlCalendarAdvance(IborCalendar,$H797,B798,"f",FALSE)</f>
        <v>45056</v>
      </c>
      <c r="I798" s="49">
        <f>_xll.qlInterestRateIndexValueDate(Index1M,$H798)</f>
        <v>45058</v>
      </c>
      <c r="J798" s="52">
        <f>IFERROR(_xll.qlIndexFixing(Index1M,$H798,TRUE,_xll.ohTrigger(RecalcTrigger,Trigger1M)),NA())</f>
        <v>2.5517150740451796E-2</v>
      </c>
      <c r="K798" s="52">
        <f>IFERROR(_xll.qlIndexFixing(ONIndex1M,I798,TRUE,_xll.ohTrigger(RecalcTrigger,Trigger1M)),NA())</f>
        <v>2.545624248323719E-2</v>
      </c>
      <c r="L798" s="52">
        <f>IFERROR(_xll.qlIndexFixing(Index3M,H798,TRUE,_xll.ohTrigger(RecalcTrigger,Trigger3M)),NA())</f>
        <v>2.693028809440379E-2</v>
      </c>
      <c r="M798" s="52">
        <f>IFERROR(_xll.qlIndexFixing(ONIndex3M,I798,TRUE,_xll.ohTrigger(RecalcTrigger,Trigger3M)),NA())</f>
        <v>2.6743690813022525E-2</v>
      </c>
      <c r="N798" s="52">
        <f>IFERROR(_xll.qlIndexFixing(Index6M,$H798,TRUE,_xll.ohTrigger(RecalcTrigger,Trigger6M)),NA())</f>
        <v>2.8462050260805245E-2</v>
      </c>
      <c r="O798" s="52">
        <f>IFERROR(_xll.qlIndexFixing(ONIndex6M,I798,TRUE,_xll.ohTrigger(RecalcTrigger,Trigger6M)),NA())</f>
        <v>2.8033291369684576E-2</v>
      </c>
      <c r="P798" s="52">
        <f>IFERROR(_xll.qlIndexFixing(Index1Y,$H798,TRUE,_xll.ohTrigger(RecalcTrigger,Trigger1Y)),NA())</f>
        <v>3.0118957343987757E-2</v>
      </c>
      <c r="Q798" s="52">
        <f>IFERROR(_xll.qlIndexFixing(ONIndex1Y,I798,TRUE,_xll.ohTrigger(RecalcTrigger,Trigger1Y)),NA())</f>
        <v>2.9163248856329815E-2</v>
      </c>
    </row>
    <row r="799" spans="2:17" x14ac:dyDescent="0.2">
      <c r="B799" s="46" t="s">
        <v>51</v>
      </c>
      <c r="D799" s="49">
        <f>_xll.qlCalendarAdvance(LocalCalendar,$D798,B799,"f",FALSE)</f>
        <v>45062</v>
      </c>
      <c r="E799" s="49">
        <f>_xll.qlInterestRateIndexValueDate(IndexON,D799)</f>
        <v>45062</v>
      </c>
      <c r="F799" s="52">
        <f>IFERROR(_xll.qlIndexFixing(IndexON,D799,TRUE,_xll.ohTrigger(RecalcTrigger,TriggerON)),NA())</f>
        <v>2.4218224442993375E-2</v>
      </c>
      <c r="H799" s="49">
        <f>_xll.qlCalendarAdvance(IborCalendar,$H798,B799,"f",FALSE)</f>
        <v>45063</v>
      </c>
      <c r="I799" s="49">
        <f>_xll.qlInterestRateIndexValueDate(Index1M,$H799)</f>
        <v>45065</v>
      </c>
      <c r="J799" s="52">
        <f>IFERROR(_xll.qlIndexFixing(Index1M,$H799,TRUE,_xll.ohTrigger(RecalcTrigger,Trigger1M)),NA())</f>
        <v>2.5535046264943746E-2</v>
      </c>
      <c r="K799" s="52">
        <f>IFERROR(_xll.qlIndexFixing(ONIndex1M,I799,TRUE,_xll.ohTrigger(RecalcTrigger,Trigger1M)),NA())</f>
        <v>2.5474012923902833E-2</v>
      </c>
      <c r="L799" s="52">
        <f>IFERROR(_xll.qlIndexFixing(Index3M,H799,TRUE,_xll.ohTrigger(RecalcTrigger,Trigger3M)),NA())</f>
        <v>2.6944677607680035E-2</v>
      </c>
      <c r="M799" s="52">
        <f>IFERROR(_xll.qlIndexFixing(ONIndex3M,I799,TRUE,_xll.ohTrigger(RecalcTrigger,Trigger3M)),NA())</f>
        <v>2.6758929473569282E-2</v>
      </c>
      <c r="N799" s="52">
        <f>IFERROR(_xll.qlIndexFixing(Index6M,$H799,TRUE,_xll.ohTrigger(RecalcTrigger,Trigger6M)),NA())</f>
        <v>2.8478738590475193E-2</v>
      </c>
      <c r="O799" s="52">
        <f>IFERROR(_xll.qlIndexFixing(ONIndex6M,I799,TRUE,_xll.ohTrigger(RecalcTrigger,Trigger6M)),NA())</f>
        <v>2.8052278779702178E-2</v>
      </c>
      <c r="P799" s="52">
        <f>IFERROR(_xll.qlIndexFixing(Index1Y,$H799,TRUE,_xll.ohTrigger(RecalcTrigger,Trigger1Y)),NA())</f>
        <v>3.0132037229457197E-2</v>
      </c>
      <c r="Q799" s="52">
        <f>IFERROR(_xll.qlIndexFixing(ONIndex1Y,I799,TRUE,_xll.ohTrigger(RecalcTrigger,Trigger1Y)),NA())</f>
        <v>2.9185442192192212E-2</v>
      </c>
    </row>
    <row r="800" spans="2:17" x14ac:dyDescent="0.2">
      <c r="B800" s="46" t="s">
        <v>51</v>
      </c>
      <c r="D800" s="49">
        <f>_xll.qlCalendarAdvance(LocalCalendar,$D799,B800,"f",FALSE)</f>
        <v>45069</v>
      </c>
      <c r="E800" s="49">
        <f>_xll.qlInterestRateIndexValueDate(IndexON,D800)</f>
        <v>45069</v>
      </c>
      <c r="F800" s="52">
        <f>IFERROR(_xll.qlIndexFixing(IndexON,D800,TRUE,_xll.ohTrigger(RecalcTrigger,TriggerON)),NA())</f>
        <v>2.4239451611975937E-2</v>
      </c>
      <c r="H800" s="49">
        <f>_xll.qlCalendarAdvance(IborCalendar,$H799,B800,"f",FALSE)</f>
        <v>45070</v>
      </c>
      <c r="I800" s="49">
        <f>_xll.qlInterestRateIndexValueDate(Index1M,$H800)</f>
        <v>45072</v>
      </c>
      <c r="J800" s="52">
        <f>IFERROR(_xll.qlIndexFixing(Index1M,$H800,TRUE,_xll.ohTrigger(RecalcTrigger,Trigger1M)),NA())</f>
        <v>2.555298671781929E-2</v>
      </c>
      <c r="K800" s="52">
        <f>IFERROR(_xll.qlIndexFixing(ONIndex1M,I800,TRUE,_xll.ohTrigger(RecalcTrigger,Trigger1M)),NA())</f>
        <v>2.5494005272672648E-2</v>
      </c>
      <c r="L800" s="52">
        <f>IFERROR(_xll.qlIndexFixing(Index3M,H800,TRUE,_xll.ohTrigger(RecalcTrigger,Trigger3M)),NA())</f>
        <v>2.6960915917839175E-2</v>
      </c>
      <c r="M800" s="52">
        <f>IFERROR(_xll.qlIndexFixing(ONIndex3M,I800,TRUE,_xll.ohTrigger(RecalcTrigger,Trigger3M)),NA())</f>
        <v>2.6776089815523374E-2</v>
      </c>
      <c r="N800" s="52">
        <f>IFERROR(_xll.qlIndexFixing(Index6M,$H800,TRUE,_xll.ohTrigger(RecalcTrigger,Trigger6M)),NA())</f>
        <v>2.8495229183556962E-2</v>
      </c>
      <c r="O800" s="52">
        <f>IFERROR(_xll.qlIndexFixing(ONIndex6M,I800,TRUE,_xll.ohTrigger(RecalcTrigger,Trigger6M)),NA())</f>
        <v>2.8073499281104919E-2</v>
      </c>
      <c r="P800" s="52">
        <f>IFERROR(_xll.qlIndexFixing(Index1Y,$H800,TRUE,_xll.ohTrigger(RecalcTrigger,Trigger1Y)),NA())</f>
        <v>3.014575521623146E-2</v>
      </c>
      <c r="Q800" s="52">
        <f>IFERROR(_xll.qlIndexFixing(ONIndex1Y,I800,TRUE,_xll.ohTrigger(RecalcTrigger,Trigger1Y)),NA())</f>
        <v>2.9210369601688768E-2</v>
      </c>
    </row>
    <row r="801" spans="2:17" x14ac:dyDescent="0.2">
      <c r="B801" s="46" t="s">
        <v>51</v>
      </c>
      <c r="D801" s="49">
        <f>_xll.qlCalendarAdvance(LocalCalendar,$D800,B801,"f",FALSE)</f>
        <v>45076</v>
      </c>
      <c r="E801" s="49">
        <f>_xll.qlInterestRateIndexValueDate(IndexON,D801)</f>
        <v>45076</v>
      </c>
      <c r="F801" s="52">
        <f>IFERROR(_xll.qlIndexFixing(IndexON,D801,TRUE,_xll.ohTrigger(RecalcTrigger,TriggerON)),NA())</f>
        <v>2.4260679747065694E-2</v>
      </c>
      <c r="H801" s="49">
        <f>_xll.qlCalendarAdvance(IborCalendar,$H800,B801,"f",FALSE)</f>
        <v>45077</v>
      </c>
      <c r="I801" s="49">
        <f>_xll.qlInterestRateIndexValueDate(Index1M,$H801)</f>
        <v>45079</v>
      </c>
      <c r="J801" s="52">
        <f>IFERROR(_xll.qlIndexFixing(Index1M,$H801,TRUE,_xll.ohTrigger(RecalcTrigger,Trigger1M)),NA())</f>
        <v>2.5570972099284717E-2</v>
      </c>
      <c r="K801" s="52">
        <f>IFERROR(_xll.qlIndexFixing(ONIndex1M,I801,TRUE,_xll.ohTrigger(RecalcTrigger,Trigger1M)),NA())</f>
        <v>2.5509688248490647E-2</v>
      </c>
      <c r="L801" s="52">
        <f>IFERROR(_xll.qlIndexFixing(Index3M,H801,TRUE,_xll.ohTrigger(RecalcTrigger,Trigger3M)),NA())</f>
        <v>2.6975002915358814E-2</v>
      </c>
      <c r="M801" s="52">
        <f>IFERROR(_xll.qlIndexFixing(ONIndex3M,I801,TRUE,_xll.ohTrigger(RecalcTrigger,Trigger3M)),NA())</f>
        <v>2.6788969969846477E-2</v>
      </c>
      <c r="N801" s="52">
        <f>IFERROR(_xll.qlIndexFixing(Index6M,$H801,TRUE,_xll.ohTrigger(RecalcTrigger,Trigger6M)),NA())</f>
        <v>2.8511522035091916E-2</v>
      </c>
      <c r="O801" s="52">
        <f>IFERROR(_xll.qlIndexFixing(ONIndex6M,I801,TRUE,_xll.ohTrigger(RecalcTrigger,Trigger6M)),NA())</f>
        <v>2.8089668406270363E-2</v>
      </c>
      <c r="P801" s="52">
        <f>IFERROR(_xll.qlIndexFixing(Index1Y,$H801,TRUE,_xll.ohTrigger(RecalcTrigger,Trigger1Y)),NA())</f>
        <v>3.0155456634086395E-2</v>
      </c>
      <c r="Q801" s="52">
        <f>IFERROR(_xll.qlIndexFixing(ONIndex1Y,I801,TRUE,_xll.ohTrigger(RecalcTrigger,Trigger1Y)),NA())</f>
        <v>2.9229731876592169E-2</v>
      </c>
    </row>
    <row r="802" spans="2:17" x14ac:dyDescent="0.2">
      <c r="B802" s="46" t="s">
        <v>51</v>
      </c>
      <c r="D802" s="49">
        <f>_xll.qlCalendarAdvance(LocalCalendar,$D801,B802,"f",FALSE)</f>
        <v>45083</v>
      </c>
      <c r="E802" s="49">
        <f>_xll.qlInterestRateIndexValueDate(IndexON,D802)</f>
        <v>45083</v>
      </c>
      <c r="F802" s="52">
        <f>IFERROR(_xll.qlIndexFixing(IndexON,D802,TRUE,_xll.ohTrigger(RecalcTrigger,TriggerON)),NA())</f>
        <v>2.4281908848342582E-2</v>
      </c>
      <c r="H802" s="49">
        <f>_xll.qlCalendarAdvance(IborCalendar,$H801,B802,"f",FALSE)</f>
        <v>45084</v>
      </c>
      <c r="I802" s="49">
        <f>_xll.qlInterestRateIndexValueDate(Index1M,$H802)</f>
        <v>45086</v>
      </c>
      <c r="J802" s="52">
        <f>IFERROR(_xll.qlIndexFixing(Index1M,$H802,TRUE,_xll.ohTrigger(RecalcTrigger,Trigger1M)),NA())</f>
        <v>2.558900240954631E-2</v>
      </c>
      <c r="K802" s="52">
        <f>IFERROR(_xll.qlIndexFixing(ONIndex1M,I802,TRUE,_xll.ohTrigger(RecalcTrigger,Trigger1M)),NA())</f>
        <v>2.5527593132519399E-2</v>
      </c>
      <c r="L802" s="52">
        <f>IFERROR(_xll.qlIndexFixing(Index3M,H802,TRUE,_xll.ohTrigger(RecalcTrigger,Trigger3M)),NA())</f>
        <v>2.6986966848254933E-2</v>
      </c>
      <c r="M802" s="52">
        <f>IFERROR(_xll.qlIndexFixing(ONIndex3M,I802,TRUE,_xll.ohTrigger(RecalcTrigger,Trigger3M)),NA())</f>
        <v>2.6803771805443688E-2</v>
      </c>
      <c r="N802" s="52">
        <f>IFERROR(_xll.qlIndexFixing(Index6M,$H802,TRUE,_xll.ohTrigger(RecalcTrigger,Trigger6M)),NA())</f>
        <v>2.8527617140183217E-2</v>
      </c>
      <c r="O802" s="52">
        <f>IFERROR(_xll.qlIndexFixing(ONIndex6M,I802,TRUE,_xll.ohTrigger(RecalcTrigger,Trigger6M)),NA())</f>
        <v>2.8108070622581138E-2</v>
      </c>
      <c r="P802" s="52">
        <f>IFERROR(_xll.qlIndexFixing(Index1Y,$H802,TRUE,_xll.ohTrigger(RecalcTrigger,Trigger1Y)),NA())</f>
        <v>3.016571571333072E-2</v>
      </c>
      <c r="Q802" s="52">
        <f>IFERROR(_xll.qlIndexFixing(ONIndex1Y,I802,TRUE,_xll.ohTrigger(RecalcTrigger,Trigger1Y)),NA())</f>
        <v>2.9251828225103083E-2</v>
      </c>
    </row>
    <row r="803" spans="2:17" x14ac:dyDescent="0.2">
      <c r="B803" s="46" t="s">
        <v>51</v>
      </c>
      <c r="D803" s="49">
        <f>_xll.qlCalendarAdvance(LocalCalendar,$D802,B803,"f",FALSE)</f>
        <v>45090</v>
      </c>
      <c r="E803" s="49">
        <f>_xll.qlInterestRateIndexValueDate(IndexON,D803)</f>
        <v>45090</v>
      </c>
      <c r="F803" s="52">
        <f>IFERROR(_xll.qlIndexFixing(IndexON,D803,TRUE,_xll.ohTrigger(RecalcTrigger,TriggerON)),NA())</f>
        <v>2.4303138915806599E-2</v>
      </c>
      <c r="H803" s="49">
        <f>_xll.qlCalendarAdvance(IborCalendar,$H802,B803,"f",FALSE)</f>
        <v>45091</v>
      </c>
      <c r="I803" s="49">
        <f>_xll.qlInterestRateIndexValueDate(Index1M,$H803)</f>
        <v>45093</v>
      </c>
      <c r="J803" s="52">
        <f>IFERROR(_xll.qlIndexFixing(Index1M,$H803,TRUE,_xll.ohTrigger(RecalcTrigger,Trigger1M)),NA())</f>
        <v>2.5607077648818092E-2</v>
      </c>
      <c r="K803" s="52">
        <f>IFERROR(_xll.qlIndexFixing(ONIndex1M,I803,TRUE,_xll.ohTrigger(RecalcTrigger,Trigger1M)),NA())</f>
        <v>2.5545542831020285E-2</v>
      </c>
      <c r="L803" s="52">
        <f>IFERROR(_xll.qlIndexFixing(Index3M,H803,TRUE,_xll.ohTrigger(RecalcTrigger,Trigger3M)),NA())</f>
        <v>2.7000770156669504E-2</v>
      </c>
      <c r="M803" s="52">
        <f>IFERROR(_xll.qlIndexFixing(ONIndex3M,I803,TRUE,_xll.ohTrigger(RecalcTrigger,Trigger3M)),NA())</f>
        <v>2.6818428032608921E-2</v>
      </c>
      <c r="N803" s="52">
        <f>IFERROR(_xll.qlIndexFixing(Index6M,$H803,TRUE,_xll.ohTrigger(RecalcTrigger,Trigger6M)),NA())</f>
        <v>2.8543514493993654E-2</v>
      </c>
      <c r="O803" s="52">
        <f>IFERROR(_xll.qlIndexFixing(ONIndex6M,I803,TRUE,_xll.ohTrigger(RecalcTrigger,Trigger6M)),NA())</f>
        <v>2.8126277774180863E-2</v>
      </c>
      <c r="P803" s="52">
        <f>IFERROR(_xll.qlIndexFixing(Index1Y,$H803,TRUE,_xll.ohTrigger(RecalcTrigger,Trigger1Y)),NA())</f>
        <v>3.0174954085572313E-2</v>
      </c>
      <c r="Q803" s="52">
        <f>IFERROR(_xll.qlIndexFixing(ONIndex1Y,I803,TRUE,_xll.ohTrigger(RecalcTrigger,Trigger1Y)),NA())</f>
        <v>2.9273892244461308E-2</v>
      </c>
    </row>
    <row r="804" spans="2:17" x14ac:dyDescent="0.2">
      <c r="B804" s="46" t="s">
        <v>51</v>
      </c>
      <c r="D804" s="49">
        <f>_xll.qlCalendarAdvance(LocalCalendar,$D803,B804,"f",FALSE)</f>
        <v>45097</v>
      </c>
      <c r="E804" s="49">
        <f>_xll.qlInterestRateIndexValueDate(IndexON,D804)</f>
        <v>45097</v>
      </c>
      <c r="F804" s="52">
        <f>IFERROR(_xll.qlIndexFixing(IndexON,D804,TRUE,_xll.ohTrigger(RecalcTrigger,TriggerON)),NA())</f>
        <v>2.4324369949457747E-2</v>
      </c>
      <c r="H804" s="49">
        <f>_xll.qlCalendarAdvance(IborCalendar,$H803,B804,"f",FALSE)</f>
        <v>45098</v>
      </c>
      <c r="I804" s="49">
        <f>_xll.qlInterestRateIndexValueDate(Index1M,$H804)</f>
        <v>45100</v>
      </c>
      <c r="J804" s="52">
        <f>IFERROR(_xll.qlIndexFixing(Index1M,$H804,TRUE,_xll.ohTrigger(RecalcTrigger,Trigger1M)),NA())</f>
        <v>2.5625197817303772E-2</v>
      </c>
      <c r="K804" s="52">
        <f>IFERROR(_xll.qlIndexFixing(ONIndex1M,I804,TRUE,_xll.ohTrigger(RecalcTrigger,Trigger1M)),NA())</f>
        <v>2.5563537344019949E-2</v>
      </c>
      <c r="L804" s="52">
        <f>IFERROR(_xll.qlIndexFixing(Index3M,H804,TRUE,_xll.ohTrigger(RecalcTrigger,Trigger3M)),NA())</f>
        <v>2.7014426909892263E-2</v>
      </c>
      <c r="M804" s="52">
        <f>IFERROR(_xll.qlIndexFixing(ONIndex3M,I804,TRUE,_xll.ohTrigger(RecalcTrigger,Trigger3M)),NA())</f>
        <v>2.6832938651288885E-2</v>
      </c>
      <c r="N804" s="52">
        <f>IFERROR(_xll.qlIndexFixing(Index6M,$H804,TRUE,_xll.ohTrigger(RecalcTrigger,Trigger6M)),NA())</f>
        <v>2.8563571285007142E-2</v>
      </c>
      <c r="O804" s="52">
        <f>IFERROR(_xll.qlIndexFixing(ONIndex6M,I804,TRUE,_xll.ohTrigger(RecalcTrigger,Trigger6M)),NA())</f>
        <v>2.8144289860936311E-2</v>
      </c>
      <c r="P804" s="52">
        <f>IFERROR(_xll.qlIndexFixing(Index1Y,$H804,TRUE,_xll.ohTrigger(RecalcTrigger,Trigger1Y)),NA())</f>
        <v>3.0183131533922606E-2</v>
      </c>
      <c r="Q804" s="52">
        <f>IFERROR(_xll.qlIndexFixing(ONIndex1Y,I804,TRUE,_xll.ohTrigger(RecalcTrigger,Trigger1Y)),NA())</f>
        <v>2.92959239346402E-2</v>
      </c>
    </row>
    <row r="805" spans="2:17" x14ac:dyDescent="0.2">
      <c r="B805" s="46" t="s">
        <v>51</v>
      </c>
      <c r="D805" s="49">
        <f>_xll.qlCalendarAdvance(LocalCalendar,$D804,B805,"f",FALSE)</f>
        <v>45104</v>
      </c>
      <c r="E805" s="49">
        <f>_xll.qlInterestRateIndexValueDate(IndexON,D805)</f>
        <v>45104</v>
      </c>
      <c r="F805" s="52">
        <f>IFERROR(_xll.qlIndexFixing(IndexON,D805,TRUE,_xll.ohTrigger(RecalcTrigger,TriggerON)),NA())</f>
        <v>2.4345601949216089E-2</v>
      </c>
      <c r="H805" s="49">
        <f>_xll.qlCalendarAdvance(IborCalendar,$H804,B805,"f",FALSE)</f>
        <v>45105</v>
      </c>
      <c r="I805" s="49">
        <f>_xll.qlInterestRateIndexValueDate(Index1M,$H805)</f>
        <v>45107</v>
      </c>
      <c r="J805" s="52">
        <f>IFERROR(_xll.qlIndexFixing(Index1M,$H805,TRUE,_xll.ohTrigger(RecalcTrigger,Trigger1M)),NA())</f>
        <v>2.5643362915217374E-2</v>
      </c>
      <c r="K805" s="52">
        <f>IFERROR(_xll.qlIndexFixing(ONIndex1M,I805,TRUE,_xll.ohTrigger(RecalcTrigger,Trigger1M)),NA())</f>
        <v>2.5581576671571682E-2</v>
      </c>
      <c r="L805" s="52">
        <f>IFERROR(_xll.qlIndexFixing(Index3M,H805,TRUE,_xll.ohTrigger(RecalcTrigger,Trigger3M)),NA())</f>
        <v>2.7022087795324945E-2</v>
      </c>
      <c r="M805" s="52">
        <f>IFERROR(_xll.qlIndexFixing(ONIndex3M,I805,TRUE,_xll.ohTrigger(RecalcTrigger,Trigger3M)),NA())</f>
        <v>2.6847303661430288E-2</v>
      </c>
      <c r="N805" s="52">
        <f>IFERROR(_xll.qlIndexFixing(Index6M,$H805,TRUE,_xll.ohTrigger(RecalcTrigger,Trigger6M)),NA())</f>
        <v>2.8568212988968125E-2</v>
      </c>
      <c r="O805" s="52">
        <f>IFERROR(_xll.qlIndexFixing(ONIndex6M,I805,TRUE,_xll.ohTrigger(RecalcTrigger,Trigger6M)),NA())</f>
        <v>2.8162106882767546E-2</v>
      </c>
      <c r="P805" s="52">
        <f>IFERROR(_xll.qlIndexFixing(Index1Y,$H805,TRUE,_xll.ohTrigger(RecalcTrigger,Trigger1Y)),NA())</f>
        <v>3.018718267940675E-2</v>
      </c>
      <c r="Q805" s="52">
        <f>IFERROR(_xll.qlIndexFixing(ONIndex1Y,I805,TRUE,_xll.ohTrigger(RecalcTrigger,Trigger1Y)),NA())</f>
        <v>2.9317923295666404E-2</v>
      </c>
    </row>
    <row r="806" spans="2:17" x14ac:dyDescent="0.2">
      <c r="B806" s="46" t="s">
        <v>51</v>
      </c>
      <c r="D806" s="49">
        <f>_xll.qlCalendarAdvance(LocalCalendar,$D805,B806,"f",FALSE)</f>
        <v>45112</v>
      </c>
      <c r="E806" s="49">
        <f>_xll.qlInterestRateIndexValueDate(IndexON,D806)</f>
        <v>45112</v>
      </c>
      <c r="F806" s="52">
        <f>IFERROR(_xll.qlIndexFixing(IndexON,D806,TRUE,_xll.ohTrigger(RecalcTrigger,TriggerON)),NA())</f>
        <v>2.4369868274884965E-2</v>
      </c>
      <c r="H806" s="49">
        <f>_xll.qlCalendarAdvance(IborCalendar,$H805,B806,"f",FALSE)</f>
        <v>45112</v>
      </c>
      <c r="I806" s="49">
        <f>_xll.qlInterestRateIndexValueDate(Index1M,$H806)</f>
        <v>45114</v>
      </c>
      <c r="J806" s="52">
        <f>IFERROR(_xll.qlIndexFixing(Index1M,$H806,TRUE,_xll.ohTrigger(RecalcTrigger,Trigger1M)),NA())</f>
        <v>2.5661572942765179E-2</v>
      </c>
      <c r="K806" s="52">
        <f>IFERROR(_xll.qlIndexFixing(ONIndex1M,I806,TRUE,_xll.ohTrigger(RecalcTrigger,Trigger1M)),NA())</f>
        <v>2.5599660813622194E-2</v>
      </c>
      <c r="L806" s="52">
        <f>IFERROR(_xll.qlIndexFixing(Index3M,H806,TRUE,_xll.ohTrigger(RecalcTrigger,Trigger3M)),NA())</f>
        <v>2.7043239432954749E-2</v>
      </c>
      <c r="M806" s="52">
        <f>IFERROR(_xll.qlIndexFixing(ONIndex3M,I806,TRUE,_xll.ohTrigger(RecalcTrigger,Trigger3M)),NA())</f>
        <v>2.6861523062979842E-2</v>
      </c>
      <c r="N806" s="52">
        <f>IFERROR(_xll.qlIndexFixing(Index6M,$H806,TRUE,_xll.ohTrigger(RecalcTrigger,Trigger6M)),NA())</f>
        <v>2.8590037669064292E-2</v>
      </c>
      <c r="O806" s="52">
        <f>IFERROR(_xll.qlIndexFixing(ONIndex6M,I806,TRUE,_xll.ohTrigger(RecalcTrigger,Trigger6M)),NA())</f>
        <v>2.8179728839594631E-2</v>
      </c>
      <c r="P806" s="52">
        <f>IFERROR(_xll.qlIndexFixing(Index1Y,$H806,TRUE,_xll.ohTrigger(RecalcTrigger,Trigger1Y)),NA())</f>
        <v>3.0196142801611158E-2</v>
      </c>
      <c r="Q806" s="52">
        <f>IFERROR(_xll.qlIndexFixing(ONIndex1Y,I806,TRUE,_xll.ohTrigger(RecalcTrigger,Trigger1Y)),NA())</f>
        <v>2.9339890327459983E-2</v>
      </c>
    </row>
    <row r="807" spans="2:17" x14ac:dyDescent="0.2">
      <c r="B807" s="46" t="s">
        <v>51</v>
      </c>
      <c r="D807" s="49">
        <f>_xll.qlCalendarAdvance(LocalCalendar,$D806,B807,"f",FALSE)</f>
        <v>45119</v>
      </c>
      <c r="E807" s="49">
        <f>_xll.qlInterestRateIndexValueDate(IndexON,D807)</f>
        <v>45119</v>
      </c>
      <c r="F807" s="52">
        <f>IFERROR(_xll.qlIndexFixing(IndexON,D807,TRUE,_xll.ohTrigger(RecalcTrigger,TriggerON)),NA())</f>
        <v>2.4391102345067139E-2</v>
      </c>
      <c r="H807" s="49">
        <f>_xll.qlCalendarAdvance(IborCalendar,$H806,B807,"f",FALSE)</f>
        <v>45119</v>
      </c>
      <c r="I807" s="49">
        <f>_xll.qlInterestRateIndexValueDate(Index1M,$H807)</f>
        <v>45121</v>
      </c>
      <c r="J807" s="52">
        <f>IFERROR(_xll.qlIndexFixing(Index1M,$H807,TRUE,_xll.ohTrigger(RecalcTrigger,Trigger1M)),NA())</f>
        <v>2.5679827900158637E-2</v>
      </c>
      <c r="K807" s="52">
        <f>IFERROR(_xll.qlIndexFixing(ONIndex1M,I807,TRUE,_xll.ohTrigger(RecalcTrigger,Trigger1M)),NA())</f>
        <v>2.5617789770304711E-2</v>
      </c>
      <c r="L807" s="52">
        <f>IFERROR(_xll.qlIndexFixing(Index3M,H807,TRUE,_xll.ohTrigger(RecalcTrigger,Trigger3M)),NA())</f>
        <v>2.7054517822919077E-2</v>
      </c>
      <c r="M807" s="52">
        <f>IFERROR(_xll.qlIndexFixing(ONIndex3M,I807,TRUE,_xll.ohTrigger(RecalcTrigger,Trigger3M)),NA())</f>
        <v>2.6875596855910899E-2</v>
      </c>
      <c r="N807" s="52">
        <f>IFERROR(_xll.qlIndexFixing(Index6M,$H807,TRUE,_xll.ohTrigger(RecalcTrigger,Trigger6M)),NA())</f>
        <v>2.8607319337560541E-2</v>
      </c>
      <c r="O807" s="52">
        <f>IFERROR(_xll.qlIndexFixing(ONIndex6M,I807,TRUE,_xll.ohTrigger(RecalcTrigger,Trigger6M)),NA())</f>
        <v>2.8197155731337631E-2</v>
      </c>
      <c r="P807" s="52">
        <f>IFERROR(_xll.qlIndexFixing(Index1Y,$H807,TRUE,_xll.ohTrigger(RecalcTrigger,Trigger1Y)),NA())</f>
        <v>3.0200896198692012E-2</v>
      </c>
      <c r="Q807" s="52">
        <f>IFERROR(_xll.qlIndexFixing(ONIndex1Y,I807,TRUE,_xll.ohTrigger(RecalcTrigger,Trigger1Y)),NA())</f>
        <v>2.9361825030020938E-2</v>
      </c>
    </row>
    <row r="808" spans="2:17" x14ac:dyDescent="0.2">
      <c r="B808" s="46" t="s">
        <v>51</v>
      </c>
      <c r="D808" s="49">
        <f>_xll.qlCalendarAdvance(LocalCalendar,$D807,B808,"f",FALSE)</f>
        <v>45126</v>
      </c>
      <c r="E808" s="49">
        <f>_xll.qlInterestRateIndexValueDate(IndexON,D808)</f>
        <v>45126</v>
      </c>
      <c r="F808" s="52">
        <f>IFERROR(_xll.qlIndexFixing(IndexON,D808,TRUE,_xll.ohTrigger(RecalcTrigger,TriggerON)),NA())</f>
        <v>2.4412337381436444E-2</v>
      </c>
      <c r="H808" s="49">
        <f>_xll.qlCalendarAdvance(IborCalendar,$H807,B808,"f",FALSE)</f>
        <v>45126</v>
      </c>
      <c r="I808" s="49">
        <f>_xll.qlInterestRateIndexValueDate(Index1M,$H808)</f>
        <v>45128</v>
      </c>
      <c r="J808" s="52">
        <f>IFERROR(_xll.qlIndexFixing(Index1M,$H808,TRUE,_xll.ohTrigger(RecalcTrigger,Trigger1M)),NA())</f>
        <v>2.5698127787614346E-2</v>
      </c>
      <c r="K808" s="52">
        <f>IFERROR(_xll.qlIndexFixing(ONIndex1M,I808,TRUE,_xll.ohTrigger(RecalcTrigger,Trigger1M)),NA())</f>
        <v>2.5635963541565943E-2</v>
      </c>
      <c r="L808" s="52">
        <f>IFERROR(_xll.qlIndexFixing(Index3M,H808,TRUE,_xll.ohTrigger(RecalcTrigger,Trigger3M)),NA())</f>
        <v>2.7067588339968189E-2</v>
      </c>
      <c r="M808" s="52">
        <f>IFERROR(_xll.qlIndexFixing(ONIndex3M,I808,TRUE,_xll.ohTrigger(RecalcTrigger,Trigger3M)),NA())</f>
        <v>2.6889525040116879E-2</v>
      </c>
      <c r="N808" s="52">
        <f>IFERROR(_xll.qlIndexFixing(Index6M,$H808,TRUE,_xll.ohTrigger(RecalcTrigger,Trigger6M)),NA())</f>
        <v>2.8620134105168241E-2</v>
      </c>
      <c r="O808" s="52">
        <f>IFERROR(_xll.qlIndexFixing(ONIndex6M,I808,TRUE,_xll.ohTrigger(RecalcTrigger,Trigger6M)),NA())</f>
        <v>2.8214387557889964E-2</v>
      </c>
      <c r="P808" s="52">
        <f>IFERROR(_xll.qlIndexFixing(Index1Y,$H808,TRUE,_xll.ohTrigger(RecalcTrigger,Trigger1Y)),NA())</f>
        <v>3.020442782827501E-2</v>
      </c>
      <c r="Q808" s="52">
        <f>IFERROR(_xll.qlIndexFixing(ONIndex1Y,I808,TRUE,_xll.ohTrigger(RecalcTrigger,Trigger1Y)),NA())</f>
        <v>2.9383727403375914E-2</v>
      </c>
    </row>
    <row r="809" spans="2:17" x14ac:dyDescent="0.2">
      <c r="B809" s="46" t="s">
        <v>51</v>
      </c>
      <c r="D809" s="49">
        <f>_xll.qlCalendarAdvance(LocalCalendar,$D808,B809,"f",FALSE)</f>
        <v>45133</v>
      </c>
      <c r="E809" s="49">
        <f>_xll.qlInterestRateIndexValueDate(IndexON,D809)</f>
        <v>45133</v>
      </c>
      <c r="F809" s="52">
        <f>IFERROR(_xll.qlIndexFixing(IndexON,D809,TRUE,_xll.ohTrigger(RecalcTrigger,TriggerON)),NA())</f>
        <v>2.4433573383992879E-2</v>
      </c>
      <c r="H809" s="49">
        <f>_xll.qlCalendarAdvance(IborCalendar,$H808,B809,"f",FALSE)</f>
        <v>45133</v>
      </c>
      <c r="I809" s="49">
        <f>_xll.qlInterestRateIndexValueDate(Index1M,$H809)</f>
        <v>45135</v>
      </c>
      <c r="J809" s="52">
        <f>IFERROR(_xll.qlIndexFixing(Index1M,$H809,TRUE,_xll.ohTrigger(RecalcTrigger,Trigger1M)),NA())</f>
        <v>2.5718705036108513E-2</v>
      </c>
      <c r="K809" s="52">
        <f>IFERROR(_xll.qlIndexFixing(ONIndex1M,I809,TRUE,_xll.ohTrigger(RecalcTrigger,Trigger1M)),NA())</f>
        <v>2.5654182127405889E-2</v>
      </c>
      <c r="L809" s="52">
        <f>IFERROR(_xll.qlIndexFixing(Index3M,H809,TRUE,_xll.ohTrigger(RecalcTrigger,Trigger3M)),NA())</f>
        <v>2.7080512294206899E-2</v>
      </c>
      <c r="M809" s="52">
        <f>IFERROR(_xll.qlIndexFixing(ONIndex3M,I809,TRUE,_xll.ohTrigger(RecalcTrigger,Trigger3M)),NA())</f>
        <v>2.6903307615624428E-2</v>
      </c>
      <c r="N809" s="52">
        <f>IFERROR(_xll.qlIndexFixing(Index6M,$H809,TRUE,_xll.ohTrigger(RecalcTrigger,Trigger6M)),NA())</f>
        <v>2.8634925295365647E-2</v>
      </c>
      <c r="O809" s="52">
        <f>IFERROR(_xll.qlIndexFixing(ONIndex6M,I809,TRUE,_xll.ohTrigger(RecalcTrigger,Trigger6M)),NA())</f>
        <v>2.8231424319198339E-2</v>
      </c>
      <c r="P809" s="52">
        <f>IFERROR(_xll.qlIndexFixing(Index1Y,$H809,TRUE,_xll.ohTrigger(RecalcTrigger,Trigger1Y)),NA())</f>
        <v>3.0206697487713059E-2</v>
      </c>
      <c r="Q809" s="52">
        <f>IFERROR(_xll.qlIndexFixing(ONIndex1Y,I809,TRUE,_xll.ohTrigger(RecalcTrigger,Trigger1Y)),NA())</f>
        <v>2.9405597447444976E-2</v>
      </c>
    </row>
    <row r="810" spans="2:17" x14ac:dyDescent="0.2">
      <c r="B810" s="46" t="s">
        <v>51</v>
      </c>
      <c r="D810" s="49">
        <f>_xll.qlCalendarAdvance(LocalCalendar,$D809,B810,"f",FALSE)</f>
        <v>45140</v>
      </c>
      <c r="E810" s="49">
        <f>_xll.qlInterestRateIndexValueDate(IndexON,D810)</f>
        <v>45140</v>
      </c>
      <c r="F810" s="52">
        <f>IFERROR(_xll.qlIndexFixing(IndexON,D810,TRUE,_xll.ohTrigger(RecalcTrigger,TriggerON)),NA())</f>
        <v>2.4454810352656509E-2</v>
      </c>
      <c r="H810" s="49">
        <f>_xll.qlCalendarAdvance(IborCalendar,$H809,B810,"f",FALSE)</f>
        <v>45140</v>
      </c>
      <c r="I810" s="49">
        <f>_xll.qlInterestRateIndexValueDate(Index1M,$H810)</f>
        <v>45142</v>
      </c>
      <c r="J810" s="52">
        <f>IFERROR(_xll.qlIndexFixing(Index1M,$H810,TRUE,_xll.ohTrigger(RecalcTrigger,Trigger1M)),NA())</f>
        <v>2.5737099306672728E-2</v>
      </c>
      <c r="K810" s="52">
        <f>IFERROR(_xll.qlIndexFixing(ONIndex1M,I810,TRUE,_xll.ohTrigger(RecalcTrigger,Trigger1M)),NA())</f>
        <v>2.5672445527931131E-2</v>
      </c>
      <c r="L810" s="52">
        <f>IFERROR(_xll.qlIndexFixing(Index3M,H810,TRUE,_xll.ohTrigger(RecalcTrigger,Trigger3M)),NA())</f>
        <v>2.7093289684161498E-2</v>
      </c>
      <c r="M810" s="52">
        <f>IFERROR(_xll.qlIndexFixing(ONIndex3M,I810,TRUE,_xll.ohTrigger(RecalcTrigger,Trigger3M)),NA())</f>
        <v>2.6916944582300317E-2</v>
      </c>
      <c r="N810" s="52">
        <f>IFERROR(_xll.qlIndexFixing(Index6M,$H810,TRUE,_xll.ohTrigger(RecalcTrigger,Trigger6M)),NA())</f>
        <v>2.8649553442071263E-2</v>
      </c>
      <c r="O810" s="52">
        <f>IFERROR(_xll.qlIndexFixing(ONIndex6M,I810,TRUE,_xll.ohTrigger(RecalcTrigger,Trigger6M)),NA())</f>
        <v>2.8248266015129531E-2</v>
      </c>
      <c r="P810" s="52">
        <f>IFERROR(_xll.qlIndexFixing(Index1Y,$H810,TRUE,_xll.ohTrigger(RecalcTrigger,Trigger1Y)),NA())</f>
        <v>3.0207664978625946E-2</v>
      </c>
      <c r="Q810" s="52">
        <f>IFERROR(_xll.qlIndexFixing(ONIndex1Y,I810,TRUE,_xll.ohTrigger(RecalcTrigger,Trigger1Y)),NA())</f>
        <v>2.9427435162254767E-2</v>
      </c>
    </row>
    <row r="811" spans="2:17" x14ac:dyDescent="0.2">
      <c r="B811" s="46" t="s">
        <v>51</v>
      </c>
      <c r="D811" s="49">
        <f>_xll.qlCalendarAdvance(LocalCalendar,$D810,B811,"f",FALSE)</f>
        <v>45147</v>
      </c>
      <c r="E811" s="49">
        <f>_xll.qlInterestRateIndexValueDate(IndexON,D811)</f>
        <v>45147</v>
      </c>
      <c r="F811" s="52">
        <f>IFERROR(_xll.qlIndexFixing(IndexON,D811,TRUE,_xll.ohTrigger(RecalcTrigger,TriggerON)),NA())</f>
        <v>2.4476048287587204E-2</v>
      </c>
      <c r="H811" s="49">
        <f>_xll.qlCalendarAdvance(IborCalendar,$H810,B811,"f",FALSE)</f>
        <v>45147</v>
      </c>
      <c r="I811" s="49">
        <f>_xll.qlInterestRateIndexValueDate(Index1M,$H811)</f>
        <v>45149</v>
      </c>
      <c r="J811" s="52">
        <f>IFERROR(_xll.qlIndexFixing(Index1M,$H811,TRUE,_xll.ohTrigger(RecalcTrigger,Trigger1M)),NA())</f>
        <v>2.5753297032451366E-2</v>
      </c>
      <c r="K811" s="52">
        <f>IFERROR(_xll.qlIndexFixing(ONIndex1M,I811,TRUE,_xll.ohTrigger(RecalcTrigger,Trigger1M)),NA())</f>
        <v>2.5690753743061734E-2</v>
      </c>
      <c r="L811" s="52">
        <f>IFERROR(_xll.qlIndexFixing(Index3M,H811,TRUE,_xll.ohTrigger(RecalcTrigger,Trigger3M)),NA())</f>
        <v>2.7105920508374428E-2</v>
      </c>
      <c r="M811" s="52">
        <f>IFERROR(_xll.qlIndexFixing(ONIndex3M,I811,TRUE,_xll.ohTrigger(RecalcTrigger,Trigger3M)),NA())</f>
        <v>2.6930435940171193E-2</v>
      </c>
      <c r="N811" s="52">
        <f>IFERROR(_xll.qlIndexFixing(Index6M,$H811,TRUE,_xll.ohTrigger(RecalcTrigger,Trigger6M)),NA())</f>
        <v>2.8664024776877631E-2</v>
      </c>
      <c r="O811" s="52">
        <f>IFERROR(_xll.qlIndexFixing(ONIndex6M,I811,TRUE,_xll.ohTrigger(RecalcTrigger,Trigger6M)),NA())</f>
        <v>2.8264912645656892E-2</v>
      </c>
      <c r="P811" s="52">
        <f>IFERROR(_xll.qlIndexFixing(Index1Y,$H811,TRUE,_xll.ohTrigger(RecalcTrigger,Trigger1Y)),NA())</f>
        <v>3.0207290107407195E-2</v>
      </c>
      <c r="Q811" s="52">
        <f>IFERROR(_xll.qlIndexFixing(ONIndex1Y,I811,TRUE,_xll.ohTrigger(RecalcTrigger,Trigger1Y)),NA())</f>
        <v>2.9449240547725353E-2</v>
      </c>
    </row>
    <row r="812" spans="2:17" x14ac:dyDescent="0.2">
      <c r="B812" s="46" t="s">
        <v>51</v>
      </c>
      <c r="D812" s="49">
        <f>_xll.qlCalendarAdvance(LocalCalendar,$D811,B812,"f",FALSE)</f>
        <v>45154</v>
      </c>
      <c r="E812" s="49">
        <f>_xll.qlInterestRateIndexValueDate(IndexON,D812)</f>
        <v>45154</v>
      </c>
      <c r="F812" s="52">
        <f>IFERROR(_xll.qlIndexFixing(IndexON,D812,TRUE,_xll.ohTrigger(RecalcTrigger,TriggerON)),NA())</f>
        <v>2.4497287188625094E-2</v>
      </c>
      <c r="H812" s="49">
        <f>_xll.qlCalendarAdvance(IborCalendar,$H811,B812,"f",FALSE)</f>
        <v>45154</v>
      </c>
      <c r="I812" s="49">
        <f>_xll.qlInterestRateIndexValueDate(Index1M,$H812)</f>
        <v>45156</v>
      </c>
      <c r="J812" s="52">
        <f>IFERROR(_xll.qlIndexFixing(Index1M,$H812,TRUE,_xll.ohTrigger(RecalcTrigger,Trigger1M)),NA())</f>
        <v>2.5771776642262784E-2</v>
      </c>
      <c r="K812" s="52">
        <f>IFERROR(_xll.qlIndexFixing(ONIndex1M,I812,TRUE,_xll.ohTrigger(RecalcTrigger,Trigger1M)),NA())</f>
        <v>2.5709106772877632E-2</v>
      </c>
      <c r="L812" s="52">
        <f>IFERROR(_xll.qlIndexFixing(Index3M,H812,TRUE,_xll.ohTrigger(RecalcTrigger,Trigger3M)),NA())</f>
        <v>2.7118404765404284E-2</v>
      </c>
      <c r="M812" s="52">
        <f>IFERROR(_xll.qlIndexFixing(ONIndex3M,I812,TRUE,_xll.ohTrigger(RecalcTrigger,Trigger3M)),NA())</f>
        <v>2.6943781689130475E-2</v>
      </c>
      <c r="N812" s="52">
        <f>IFERROR(_xll.qlIndexFixing(Index6M,$H812,TRUE,_xll.ohTrigger(RecalcTrigger,Trigger6M)),NA())</f>
        <v>2.8680450313179427E-2</v>
      </c>
      <c r="O812" s="52">
        <f>IFERROR(_xll.qlIndexFixing(ONIndex6M,I812,TRUE,_xll.ohTrigger(RecalcTrigger,Trigger6M)),NA())</f>
        <v>2.8281364210673843E-2</v>
      </c>
      <c r="P812" s="52">
        <f>IFERROR(_xll.qlIndexFixing(Index1Y,$H812,TRUE,_xll.ohTrigger(RecalcTrigger,Trigger1Y)),NA())</f>
        <v>3.0205532685752452E-2</v>
      </c>
      <c r="Q812" s="52">
        <f>IFERROR(_xll.qlIndexFixing(ONIndex1Y,I812,TRUE,_xll.ohTrigger(RecalcTrigger,Trigger1Y)),NA())</f>
        <v>2.9471013603936669E-2</v>
      </c>
    </row>
    <row r="813" spans="2:17" x14ac:dyDescent="0.2">
      <c r="B813" s="46" t="s">
        <v>51</v>
      </c>
      <c r="D813" s="49">
        <f>_xll.qlCalendarAdvance(LocalCalendar,$D812,B813,"f",FALSE)</f>
        <v>45161</v>
      </c>
      <c r="E813" s="49">
        <f>_xll.qlInterestRateIndexValueDate(IndexON,D813)</f>
        <v>45161</v>
      </c>
      <c r="F813" s="52">
        <f>IFERROR(_xll.qlIndexFixing(IndexON,D813,TRUE,_xll.ohTrigger(RecalcTrigger,TriggerON)),NA())</f>
        <v>2.4518527055850114E-2</v>
      </c>
      <c r="H813" s="49">
        <f>_xll.qlCalendarAdvance(IborCalendar,$H812,B813,"f",FALSE)</f>
        <v>45161</v>
      </c>
      <c r="I813" s="49">
        <f>_xll.qlInterestRateIndexValueDate(Index1M,$H813)</f>
        <v>45163</v>
      </c>
      <c r="J813" s="52">
        <f>IFERROR(_xll.qlIndexFixing(Index1M,$H813,TRUE,_xll.ohTrigger(RecalcTrigger,Trigger1M)),NA())</f>
        <v>2.5790301183196248E-2</v>
      </c>
      <c r="K813" s="52">
        <f>IFERROR(_xll.qlIndexFixing(ONIndex1M,I813,TRUE,_xll.ohTrigger(RecalcTrigger,Trigger1M)),NA())</f>
        <v>2.5729740092816922E-2</v>
      </c>
      <c r="L813" s="52">
        <f>IFERROR(_xll.qlIndexFixing(Index3M,H813,TRUE,_xll.ohTrigger(RecalcTrigger,Trigger3M)),NA())</f>
        <v>2.7130742453830077E-2</v>
      </c>
      <c r="M813" s="52">
        <f>IFERROR(_xll.qlIndexFixing(ONIndex3M,I813,TRUE,_xll.ohTrigger(RecalcTrigger,Trigger3M)),NA())</f>
        <v>2.6958927553752954E-2</v>
      </c>
      <c r="N813" s="52">
        <f>IFERROR(_xll.qlIndexFixing(Index6M,$H813,TRUE,_xll.ohTrigger(RecalcTrigger,Trigger6M)),NA())</f>
        <v>2.8692521938266328E-2</v>
      </c>
      <c r="O813" s="52">
        <f>IFERROR(_xll.qlIndexFixing(ONIndex6M,I813,TRUE,_xll.ohTrigger(RecalcTrigger,Trigger6M)),NA())</f>
        <v>2.8299885455771445E-2</v>
      </c>
      <c r="P813" s="52">
        <f>IFERROR(_xll.qlIndexFixing(Index1Y,$H813,TRUE,_xll.ohTrigger(RecalcTrigger,Trigger1Y)),NA())</f>
        <v>3.0202305117507922E-2</v>
      </c>
      <c r="Q813" s="52">
        <f>IFERROR(_xll.qlIndexFixing(ONIndex1Y,I813,TRUE,_xll.ohTrigger(RecalcTrigger,Trigger1Y)),NA())</f>
        <v>2.9495513958335273E-2</v>
      </c>
    </row>
    <row r="814" spans="2:17" x14ac:dyDescent="0.2">
      <c r="B814" s="46" t="s">
        <v>51</v>
      </c>
      <c r="D814" s="49">
        <f>_xll.qlCalendarAdvance(LocalCalendar,$D813,B814,"f",FALSE)</f>
        <v>45168</v>
      </c>
      <c r="E814" s="49">
        <f>_xll.qlInterestRateIndexValueDate(IndexON,D814)</f>
        <v>45168</v>
      </c>
      <c r="F814" s="52">
        <f>IFERROR(_xll.qlIndexFixing(IndexON,D814,TRUE,_xll.ohTrigger(RecalcTrigger,TriggerON)),NA())</f>
        <v>2.4539767889342201E-2</v>
      </c>
      <c r="H814" s="49">
        <f>_xll.qlCalendarAdvance(IborCalendar,$H813,B814,"f",FALSE)</f>
        <v>45168</v>
      </c>
      <c r="I814" s="49">
        <f>_xll.qlInterestRateIndexValueDate(Index1M,$H814)</f>
        <v>45170</v>
      </c>
      <c r="J814" s="52">
        <f>IFERROR(_xll.qlIndexFixing(Index1M,$H814,TRUE,_xll.ohTrigger(RecalcTrigger,Trigger1M)),NA())</f>
        <v>2.5808870655468361E-2</v>
      </c>
      <c r="K814" s="52">
        <f>IFERROR(_xll.qlIndexFixing(ONIndex1M,I814,TRUE,_xll.ohTrigger(RecalcTrigger,Trigger1M)),NA())</f>
        <v>2.5748187271801282E-2</v>
      </c>
      <c r="L814" s="52">
        <f>IFERROR(_xll.qlIndexFixing(Index3M,H814,TRUE,_xll.ohTrigger(RecalcTrigger,Trigger3M)),NA())</f>
        <v>2.7137341001130393E-2</v>
      </c>
      <c r="M814" s="52">
        <f>IFERROR(_xll.qlIndexFixing(ONIndex3M,I814,TRUE,_xll.ohTrigger(RecalcTrigger,Trigger3M)),NA())</f>
        <v>2.6971972661107291E-2</v>
      </c>
      <c r="N814" s="52">
        <f>IFERROR(_xll.qlIndexFixing(Index6M,$H814,TRUE,_xll.ohTrigger(RecalcTrigger,Trigger6M)),NA())</f>
        <v>2.8700280399688562E-2</v>
      </c>
      <c r="O814" s="52">
        <f>IFERROR(_xll.qlIndexFixing(ONIndex6M,I814,TRUE,_xll.ohTrigger(RecalcTrigger,Trigger6M)),NA())</f>
        <v>2.8315934217970629E-2</v>
      </c>
      <c r="P814" s="52">
        <f>IFERROR(_xll.qlIndexFixing(Index1Y,$H814,TRUE,_xll.ohTrigger(RecalcTrigger,Trigger1Y)),NA())</f>
        <v>3.0197523394076144E-2</v>
      </c>
      <c r="Q814" s="52">
        <f>IFERROR(_xll.qlIndexFixing(ONIndex1Y,I814,TRUE,_xll.ohTrigger(RecalcTrigger,Trigger1Y)),NA())</f>
        <v>2.9517221825479112E-2</v>
      </c>
    </row>
    <row r="815" spans="2:17" x14ac:dyDescent="0.2">
      <c r="B815" s="46" t="s">
        <v>51</v>
      </c>
      <c r="D815" s="49">
        <f>_xll.qlCalendarAdvance(LocalCalendar,$D814,B815,"f",FALSE)</f>
        <v>45175</v>
      </c>
      <c r="E815" s="49">
        <f>_xll.qlInterestRateIndexValueDate(IndexON,D815)</f>
        <v>45175</v>
      </c>
      <c r="F815" s="52">
        <f>IFERROR(_xll.qlIndexFixing(IndexON,D815,TRUE,_xll.ohTrigger(RecalcTrigger,TriggerON)),NA())</f>
        <v>2.4561009688861546E-2</v>
      </c>
      <c r="H815" s="49">
        <f>_xll.qlCalendarAdvance(IborCalendar,$H814,B815,"f",FALSE)</f>
        <v>45175</v>
      </c>
      <c r="I815" s="49">
        <f>_xll.qlInterestRateIndexValueDate(Index1M,$H815)</f>
        <v>45177</v>
      </c>
      <c r="J815" s="52">
        <f>IFERROR(_xll.qlIndexFixing(Index1M,$H815,TRUE,_xll.ohTrigger(RecalcTrigger,Trigger1M)),NA())</f>
        <v>2.5829744686797773E-2</v>
      </c>
      <c r="K815" s="52">
        <f>IFERROR(_xll.qlIndexFixing(ONIndex1M,I815,TRUE,_xll.ohTrigger(RecalcTrigger,Trigger1M)),NA())</f>
        <v>2.5764434750623622E-2</v>
      </c>
      <c r="L815" s="52">
        <f>IFERROR(_xll.qlIndexFixing(Index3M,H815,TRUE,_xll.ohTrigger(RecalcTrigger,Trigger3M)),NA())</f>
        <v>2.7149414234748519E-2</v>
      </c>
      <c r="M815" s="52">
        <f>IFERROR(_xll.qlIndexFixing(ONIndex3M,I815,TRUE,_xll.ohTrigger(RecalcTrigger,Trigger3M)),NA())</f>
        <v>2.6982945282192361E-2</v>
      </c>
      <c r="N815" s="52">
        <f>IFERROR(_xll.qlIndexFixing(Index6M,$H815,TRUE,_xll.ohTrigger(RecalcTrigger,Trigger6M)),NA())</f>
        <v>2.8714202698763038E-2</v>
      </c>
      <c r="O815" s="52">
        <f>IFERROR(_xll.qlIndexFixing(ONIndex6M,I815,TRUE,_xll.ohTrigger(RecalcTrigger,Trigger6M)),NA())</f>
        <v>2.8329548511862868E-2</v>
      </c>
      <c r="P815" s="52">
        <f>IFERROR(_xll.qlIndexFixing(Index1Y,$H815,TRUE,_xll.ohTrigger(RecalcTrigger,Trigger1Y)),NA())</f>
        <v>3.0191563326115452E-2</v>
      </c>
      <c r="Q815" s="52">
        <f>IFERROR(_xll.qlIndexFixing(ONIndex1Y,I815,TRUE,_xll.ohTrigger(RecalcTrigger,Trigger1Y)),NA())</f>
        <v>2.9536138796482092E-2</v>
      </c>
    </row>
    <row r="816" spans="2:17" x14ac:dyDescent="0.2">
      <c r="B816" s="46" t="s">
        <v>51</v>
      </c>
      <c r="D816" s="49">
        <f>_xll.qlCalendarAdvance(LocalCalendar,$D815,B816,"f",FALSE)</f>
        <v>45182</v>
      </c>
      <c r="E816" s="49">
        <f>_xll.qlInterestRateIndexValueDate(IndexON,D816)</f>
        <v>45182</v>
      </c>
      <c r="F816" s="52">
        <f>IFERROR(_xll.qlIndexFixing(IndexON,D816,TRUE,_xll.ohTrigger(RecalcTrigger,TriggerON)),NA())</f>
        <v>2.4582252454647957E-2</v>
      </c>
      <c r="H816" s="49">
        <f>_xll.qlCalendarAdvance(IborCalendar,$H815,B816,"f",FALSE)</f>
        <v>45182</v>
      </c>
      <c r="I816" s="49">
        <f>_xll.qlInterestRateIndexValueDate(Index1M,$H816)</f>
        <v>45184</v>
      </c>
      <c r="J816" s="52">
        <f>IFERROR(_xll.qlIndexFixing(Index1M,$H816,TRUE,_xll.ohTrigger(RecalcTrigger,Trigger1M)),NA())</f>
        <v>2.5846144394887208E-2</v>
      </c>
      <c r="K816" s="52">
        <f>IFERROR(_xll.qlIndexFixing(ONIndex1M,I816,TRUE,_xll.ohTrigger(RecalcTrigger,Trigger1M)),NA())</f>
        <v>2.5782967039367222E-2</v>
      </c>
      <c r="L816" s="52">
        <f>IFERROR(_xll.qlIndexFixing(Index3M,H816,TRUE,_xll.ohTrigger(RecalcTrigger,Trigger3M)),NA())</f>
        <v>2.7161340927733826E-2</v>
      </c>
      <c r="M816" s="52">
        <f>IFERROR(_xll.qlIndexFixing(ONIndex3M,I816,TRUE,_xll.ohTrigger(RecalcTrigger,Trigger3M)),NA())</f>
        <v>2.6995708595132228E-2</v>
      </c>
      <c r="N816" s="52">
        <f>IFERROR(_xll.qlIndexFixing(Index6M,$H816,TRUE,_xll.ohTrigger(RecalcTrigger,Trigger6M)),NA())</f>
        <v>2.8727997849163509E-2</v>
      </c>
      <c r="O816" s="52">
        <f>IFERROR(_xll.qlIndexFixing(ONIndex6M,I816,TRUE,_xll.ohTrigger(RecalcTrigger,Trigger6M)),NA())</f>
        <v>2.8345219814038813E-2</v>
      </c>
      <c r="P816" s="52">
        <f>IFERROR(_xll.qlIndexFixing(Index1Y,$H816,TRUE,_xll.ohTrigger(RecalcTrigger,Trigger1Y)),NA())</f>
        <v>3.0183873944968815E-2</v>
      </c>
      <c r="Q816" s="52">
        <f>IFERROR(_xll.qlIndexFixing(ONIndex1Y,I816,TRUE,_xll.ohTrigger(RecalcTrigger,Trigger1Y)),NA())</f>
        <v>2.9557782535256649E-2</v>
      </c>
    </row>
    <row r="817" spans="2:17" x14ac:dyDescent="0.2">
      <c r="B817" s="46" t="s">
        <v>51</v>
      </c>
      <c r="D817" s="49">
        <f>_xll.qlCalendarAdvance(LocalCalendar,$D816,B817,"f",FALSE)</f>
        <v>45189</v>
      </c>
      <c r="E817" s="49">
        <f>_xll.qlInterestRateIndexValueDate(IndexON,D817)</f>
        <v>45189</v>
      </c>
      <c r="F817" s="52">
        <f>IFERROR(_xll.qlIndexFixing(IndexON,D817,TRUE,_xll.ohTrigger(RecalcTrigger,TriggerON)),NA())</f>
        <v>2.4603496186621499E-2</v>
      </c>
      <c r="H817" s="49">
        <f>_xll.qlCalendarAdvance(IborCalendar,$H816,B817,"f",FALSE)</f>
        <v>45189</v>
      </c>
      <c r="I817" s="49">
        <f>_xll.qlInterestRateIndexValueDate(Index1M,$H817)</f>
        <v>45191</v>
      </c>
      <c r="J817" s="52">
        <f>IFERROR(_xll.qlIndexFixing(Index1M,$H817,TRUE,_xll.ohTrigger(RecalcTrigger,Trigger1M)),NA())</f>
        <v>2.5864848662461984E-2</v>
      </c>
      <c r="K817" s="52">
        <f>IFERROR(_xll.qlIndexFixing(ONIndex1M,I817,TRUE,_xll.ohTrigger(RecalcTrigger,Trigger1M)),NA())</f>
        <v>2.5801544142876054E-2</v>
      </c>
      <c r="L817" s="52">
        <f>IFERROR(_xll.qlIndexFixing(Index3M,H817,TRUE,_xll.ohTrigger(RecalcTrigger,Trigger3M)),NA())</f>
        <v>2.7173121084686596E-2</v>
      </c>
      <c r="M817" s="52">
        <f>IFERROR(_xll.qlIndexFixing(ONIndex3M,I817,TRUE,_xll.ohTrigger(RecalcTrigger,Trigger3M)),NA())</f>
        <v>2.7008326298920693E-2</v>
      </c>
      <c r="N817" s="52">
        <f>IFERROR(_xll.qlIndexFixing(Index6M,$H817,TRUE,_xll.ohTrigger(RecalcTrigger,Trigger6M)),NA())</f>
        <v>2.8741672185016161E-2</v>
      </c>
      <c r="O817" s="52">
        <f>IFERROR(_xll.qlIndexFixing(ONIndex6M,I817,TRUE,_xll.ohTrigger(RecalcTrigger,Trigger6M)),NA())</f>
        <v>2.8360696050331313E-2</v>
      </c>
      <c r="P817" s="52">
        <f>IFERROR(_xll.qlIndexFixing(Index1Y,$H817,TRUE,_xll.ohTrigger(RecalcTrigger,Trigger1Y)),NA())</f>
        <v>3.0174601170883452E-2</v>
      </c>
      <c r="Q817" s="52">
        <f>IFERROR(_xll.qlIndexFixing(ONIndex1Y,I817,TRUE,_xll.ohTrigger(RecalcTrigger,Trigger1Y)),NA())</f>
        <v>2.957939394463871E-2</v>
      </c>
    </row>
    <row r="818" spans="2:17" x14ac:dyDescent="0.2">
      <c r="B818" s="46" t="s">
        <v>51</v>
      </c>
      <c r="D818" s="49">
        <f>_xll.qlCalendarAdvance(LocalCalendar,$D817,B818,"f",FALSE)</f>
        <v>45196</v>
      </c>
      <c r="E818" s="49">
        <f>_xll.qlInterestRateIndexValueDate(IndexON,D818)</f>
        <v>45196</v>
      </c>
      <c r="F818" s="52">
        <f>IFERROR(_xll.qlIndexFixing(IndexON,D818,TRUE,_xll.ohTrigger(RecalcTrigger,TriggerON)),NA())</f>
        <v>2.462474088478217E-2</v>
      </c>
      <c r="H818" s="49">
        <f>_xll.qlCalendarAdvance(IborCalendar,$H817,B818,"f",FALSE)</f>
        <v>45196</v>
      </c>
      <c r="I818" s="49">
        <f>_xll.qlInterestRateIndexValueDate(Index1M,$H818)</f>
        <v>45198</v>
      </c>
      <c r="J818" s="52">
        <f>IFERROR(_xll.qlIndexFixing(Index1M,$H818,TRUE,_xll.ohTrigger(RecalcTrigger,Trigger1M)),NA())</f>
        <v>2.5885871144701589E-2</v>
      </c>
      <c r="K818" s="52">
        <f>IFERROR(_xll.qlIndexFixing(ONIndex1M,I818,TRUE,_xll.ohTrigger(RecalcTrigger,Trigger1M)),NA())</f>
        <v>2.5820166061176764E-2</v>
      </c>
      <c r="L818" s="52">
        <f>IFERROR(_xll.qlIndexFixing(Index3M,H818,TRUE,_xll.ohTrigger(RecalcTrigger,Trigger3M)),NA())</f>
        <v>2.7184757716495946E-2</v>
      </c>
      <c r="M818" s="52">
        <f>IFERROR(_xll.qlIndexFixing(ONIndex3M,I818,TRUE,_xll.ohTrigger(RecalcTrigger,Trigger3M)),NA())</f>
        <v>2.7020798393557754E-2</v>
      </c>
      <c r="N818" s="52">
        <f>IFERROR(_xll.qlIndexFixing(Index6M,$H818,TRUE,_xll.ohTrigger(RecalcTrigger,Trigger6M)),NA())</f>
        <v>2.8753156848889579E-2</v>
      </c>
      <c r="O818" s="52">
        <f>IFERROR(_xll.qlIndexFixing(ONIndex6M,I818,TRUE,_xll.ohTrigger(RecalcTrigger,Trigger6M)),NA())</f>
        <v>2.8375977220660431E-2</v>
      </c>
      <c r="P818" s="52">
        <f>IFERROR(_xll.qlIndexFixing(Index1Y,$H818,TRUE,_xll.ohTrigger(RecalcTrigger,Trigger1Y)),NA())</f>
        <v>3.0163704859288317E-2</v>
      </c>
      <c r="Q818" s="52">
        <f>IFERROR(_xll.qlIndexFixing(ONIndex1Y,I818,TRUE,_xll.ohTrigger(RecalcTrigger,Trigger1Y)),NA())</f>
        <v>2.9600973024601629E-2</v>
      </c>
    </row>
    <row r="819" spans="2:17" x14ac:dyDescent="0.2">
      <c r="B819" s="46" t="s">
        <v>51</v>
      </c>
      <c r="D819" s="49">
        <f>_xll.qlCalendarAdvance(LocalCalendar,$D818,B819,"f",FALSE)</f>
        <v>45203</v>
      </c>
      <c r="E819" s="49">
        <f>_xll.qlInterestRateIndexValueDate(IndexON,D819)</f>
        <v>45203</v>
      </c>
      <c r="F819" s="52">
        <f>IFERROR(_xll.qlIndexFixing(IndexON,D819,TRUE,_xll.ohTrigger(RecalcTrigger,TriggerON)),NA())</f>
        <v>2.4645986549050036E-2</v>
      </c>
      <c r="H819" s="49">
        <f>_xll.qlCalendarAdvance(IborCalendar,$H818,B819,"f",FALSE)</f>
        <v>45203</v>
      </c>
      <c r="I819" s="49">
        <f>_xll.qlInterestRateIndexValueDate(Index1M,$H819)</f>
        <v>45205</v>
      </c>
      <c r="J819" s="52">
        <f>IFERROR(_xll.qlIndexFixing(Index1M,$H819,TRUE,_xll.ohTrigger(RecalcTrigger,Trigger1M)),NA())</f>
        <v>2.5902391994435562E-2</v>
      </c>
      <c r="K819" s="52">
        <f>IFERROR(_xll.qlIndexFixing(ONIndex1M,I819,TRUE,_xll.ohTrigger(RecalcTrigger,Trigger1M)),NA())</f>
        <v>2.5841095450571672E-2</v>
      </c>
      <c r="L819" s="52">
        <f>IFERROR(_xll.qlIndexFixing(Index3M,H819,TRUE,_xll.ohTrigger(RecalcTrigger,Trigger3M)),NA())</f>
        <v>2.7201723985161047E-2</v>
      </c>
      <c r="M819" s="52">
        <f>IFERROR(_xll.qlIndexFixing(ONIndex3M,I819,TRUE,_xll.ohTrigger(RecalcTrigger,Trigger3M)),NA())</f>
        <v>2.7035013904392891E-2</v>
      </c>
      <c r="N819" s="52">
        <f>IFERROR(_xll.qlIndexFixing(Index6M,$H819,TRUE,_xll.ohTrigger(RecalcTrigger,Trigger6M)),NA())</f>
        <v>2.8774898088929891E-2</v>
      </c>
      <c r="O819" s="52">
        <f>IFERROR(_xll.qlIndexFixing(ONIndex6M,I819,TRUE,_xll.ohTrigger(RecalcTrigger,Trigger6M)),NA())</f>
        <v>2.8393251821170473E-2</v>
      </c>
      <c r="P819" s="52">
        <f>IFERROR(_xll.qlIndexFixing(Index1Y,$H819,TRUE,_xll.ohTrigger(RecalcTrigger,Trigger1Y)),NA())</f>
        <v>3.0151144875037846E-2</v>
      </c>
      <c r="Q819" s="52">
        <f>IFERROR(_xll.qlIndexFixing(ONIndex1Y,I819,TRUE,_xll.ohTrigger(RecalcTrigger,Trigger1Y)),NA())</f>
        <v>2.9625276200067052E-2</v>
      </c>
    </row>
    <row r="820" spans="2:17" x14ac:dyDescent="0.2">
      <c r="B820" s="46" t="s">
        <v>51</v>
      </c>
      <c r="D820" s="49">
        <f>_xll.qlCalendarAdvance(LocalCalendar,$D819,B820,"f",FALSE)</f>
        <v>45210</v>
      </c>
      <c r="E820" s="49">
        <f>_xll.qlInterestRateIndexValueDate(IndexON,D820)</f>
        <v>45210</v>
      </c>
      <c r="F820" s="52">
        <f>IFERROR(_xll.qlIndexFixing(IndexON,D820,TRUE,_xll.ohTrigger(RecalcTrigger,TriggerON)),NA())</f>
        <v>2.4667233179505033E-2</v>
      </c>
      <c r="H820" s="49">
        <f>_xll.qlCalendarAdvance(IborCalendar,$H819,B820,"f",FALSE)</f>
        <v>45210</v>
      </c>
      <c r="I820" s="49">
        <f>_xll.qlInterestRateIndexValueDate(Index1M,$H820)</f>
        <v>45212</v>
      </c>
      <c r="J820" s="52">
        <f>IFERROR(_xll.qlIndexFixing(Index1M,$H820,TRUE,_xll.ohTrigger(RecalcTrigger,Trigger1M)),NA())</f>
        <v>2.5921231059262407E-2</v>
      </c>
      <c r="K820" s="52">
        <f>IFERROR(_xll.qlIndexFixing(ONIndex1M,I820,TRUE,_xll.ohTrigger(RecalcTrigger,Trigger1M)),NA())</f>
        <v>2.5857544342287042E-2</v>
      </c>
      <c r="L820" s="52">
        <f>IFERROR(_xll.qlIndexFixing(Index3M,H820,TRUE,_xll.ohTrigger(RecalcTrigger,Trigger3M)),NA())</f>
        <v>2.7214906899133837E-2</v>
      </c>
      <c r="M820" s="52">
        <f>IFERROR(_xll.qlIndexFixing(ONIndex3M,I820,TRUE,_xll.ohTrigger(RecalcTrigger,Trigger3M)),NA())</f>
        <v>2.704530575508457E-2</v>
      </c>
      <c r="N820" s="52">
        <f>IFERROR(_xll.qlIndexFixing(Index6M,$H820,TRUE,_xll.ohTrigger(RecalcTrigger,Trigger6M)),NA())</f>
        <v>2.8788238573299832E-2</v>
      </c>
      <c r="O820" s="52">
        <f>IFERROR(_xll.qlIndexFixing(ONIndex6M,I820,TRUE,_xll.ohTrigger(RecalcTrigger,Trigger6M)),NA())</f>
        <v>2.840595436302884E-2</v>
      </c>
      <c r="P820" s="52">
        <f>IFERROR(_xll.qlIndexFixing(Index1Y,$H820,TRUE,_xll.ohTrigger(RecalcTrigger,Trigger1Y)),NA())</f>
        <v>3.0135827897065832E-2</v>
      </c>
      <c r="Q820" s="52">
        <f>IFERROR(_xll.qlIndexFixing(ONIndex1Y,I820,TRUE,_xll.ohTrigger(RecalcTrigger,Trigger1Y)),NA())</f>
        <v>2.9644034196190105E-2</v>
      </c>
    </row>
    <row r="821" spans="2:17" x14ac:dyDescent="0.2">
      <c r="B821" s="46" t="s">
        <v>51</v>
      </c>
      <c r="D821" s="49">
        <f>_xll.qlCalendarAdvance(LocalCalendar,$D820,B821,"f",FALSE)</f>
        <v>45217</v>
      </c>
      <c r="E821" s="49">
        <f>_xll.qlInterestRateIndexValueDate(IndexON,D821)</f>
        <v>45217</v>
      </c>
      <c r="F821" s="52">
        <f>IFERROR(_xll.qlIndexFixing(IndexON,D821,TRUE,_xll.ohTrigger(RecalcTrigger,TriggerON)),NA())</f>
        <v>2.4688480776227095E-2</v>
      </c>
      <c r="H821" s="49">
        <f>_xll.qlCalendarAdvance(IborCalendar,$H820,B821,"f",FALSE)</f>
        <v>45217</v>
      </c>
      <c r="I821" s="49">
        <f>_xll.qlInterestRateIndexValueDate(Index1M,$H821)</f>
        <v>45219</v>
      </c>
      <c r="J821" s="52">
        <f>IFERROR(_xll.qlIndexFixing(Index1M,$H821,TRUE,_xll.ohTrigger(RecalcTrigger,Trigger1M)),NA())</f>
        <v>2.5940115056944112E-2</v>
      </c>
      <c r="K821" s="52">
        <f>IFERROR(_xll.qlIndexFixing(ONIndex1M,I821,TRUE,_xll.ohTrigger(RecalcTrigger,Trigger1M)),NA())</f>
        <v>2.5876300705096611E-2</v>
      </c>
      <c r="L821" s="52">
        <f>IFERROR(_xll.qlIndexFixing(Index3M,H821,TRUE,_xll.ohTrigger(RecalcTrigger,Trigger3M)),NA())</f>
        <v>2.7224355097648891E-2</v>
      </c>
      <c r="M821" s="52">
        <f>IFERROR(_xll.qlIndexFixing(ONIndex3M,I821,TRUE,_xll.ohTrigger(RecalcTrigger,Trigger3M)),NA())</f>
        <v>2.7057341021921033E-2</v>
      </c>
      <c r="N821" s="52">
        <f>IFERROR(_xll.qlIndexFixing(Index6M,$H821,TRUE,_xll.ohTrigger(RecalcTrigger,Trigger6M)),NA())</f>
        <v>2.880148457312634E-2</v>
      </c>
      <c r="O821" s="52">
        <f>IFERROR(_xll.qlIndexFixing(ONIndex6M,I821,TRUE,_xll.ohTrigger(RecalcTrigger,Trigger6M)),NA())</f>
        <v>2.8420650334988196E-2</v>
      </c>
      <c r="P821" s="52">
        <f>IFERROR(_xll.qlIndexFixing(Index1Y,$H821,TRUE,_xll.ohTrigger(RecalcTrigger,Trigger1Y)),NA())</f>
        <v>3.0120873399052558E-2</v>
      </c>
      <c r="Q821" s="52">
        <f>IFERROR(_xll.qlIndexFixing(ONIndex1Y,I821,TRUE,_xll.ohTrigger(RecalcTrigger,Trigger1Y)),NA())</f>
        <v>2.9665516287789018E-2</v>
      </c>
    </row>
    <row r="822" spans="2:17" x14ac:dyDescent="0.2">
      <c r="B822" s="46" t="s">
        <v>51</v>
      </c>
      <c r="D822" s="49">
        <f>_xll.qlCalendarAdvance(LocalCalendar,$D821,B822,"f",FALSE)</f>
        <v>45224</v>
      </c>
      <c r="E822" s="49">
        <f>_xll.qlInterestRateIndexValueDate(IndexON,D822)</f>
        <v>45224</v>
      </c>
      <c r="F822" s="52">
        <f>IFERROR(_xll.qlIndexFixing(IndexON,D822,TRUE,_xll.ohTrigger(RecalcTrigger,TriggerON)),NA())</f>
        <v>2.4709729339056352E-2</v>
      </c>
      <c r="H822" s="49">
        <f>_xll.qlCalendarAdvance(IborCalendar,$H821,B822,"f",FALSE)</f>
        <v>45224</v>
      </c>
      <c r="I822" s="49">
        <f>_xll.qlInterestRateIndexValueDate(Index1M,$H822)</f>
        <v>45226</v>
      </c>
      <c r="J822" s="52">
        <f>IFERROR(_xll.qlIndexFixing(Index1M,$H822,TRUE,_xll.ohTrigger(RecalcTrigger,Trigger1M)),NA())</f>
        <v>2.5959043987697272E-2</v>
      </c>
      <c r="K822" s="52">
        <f>IFERROR(_xll.qlIndexFixing(ONIndex1M,I822,TRUE,_xll.ohTrigger(RecalcTrigger,Trigger1M)),NA())</f>
        <v>2.5895101882831284E-2</v>
      </c>
      <c r="L822" s="52">
        <f>IFERROR(_xll.qlIndexFixing(Index3M,H822,TRUE,_xll.ohTrigger(RecalcTrigger,Trigger3M)),NA())</f>
        <v>2.7235525754343008E-2</v>
      </c>
      <c r="M822" s="52">
        <f>IFERROR(_xll.qlIndexFixing(ONIndex3M,I822,TRUE,_xll.ohTrigger(RecalcTrigger,Trigger3M)),NA())</f>
        <v>2.706923067939293E-2</v>
      </c>
      <c r="N822" s="52">
        <f>IFERROR(_xll.qlIndexFixing(Index6M,$H822,TRUE,_xll.ohTrigger(RecalcTrigger,Trigger6M)),NA())</f>
        <v>2.881464232219998E-2</v>
      </c>
      <c r="O822" s="52">
        <f>IFERROR(_xll.qlIndexFixing(ONIndex6M,I822,TRUE,_xll.ohTrigger(RecalcTrigger,Trigger6M)),NA())</f>
        <v>2.8435151240664425E-2</v>
      </c>
      <c r="P822" s="52">
        <f>IFERROR(_xll.qlIndexFixing(Index1Y,$H822,TRUE,_xll.ohTrigger(RecalcTrigger,Trigger1Y)),NA())</f>
        <v>3.0103081690110691E-2</v>
      </c>
      <c r="Q822" s="52">
        <f>IFERROR(_xll.qlIndexFixing(ONIndex1Y,I822,TRUE,_xll.ohTrigger(RecalcTrigger,Trigger1Y)),NA())</f>
        <v>2.9686966049915497E-2</v>
      </c>
    </row>
    <row r="823" spans="2:17" x14ac:dyDescent="0.2">
      <c r="B823" s="46" t="s">
        <v>51</v>
      </c>
      <c r="D823" s="49">
        <f>_xll.qlCalendarAdvance(LocalCalendar,$D822,B823,"f",FALSE)</f>
        <v>45231</v>
      </c>
      <c r="E823" s="49">
        <f>_xll.qlInterestRateIndexValueDate(IndexON,D823)</f>
        <v>45231</v>
      </c>
      <c r="F823" s="52">
        <f>IFERROR(_xll.qlIndexFixing(IndexON,D823,TRUE,_xll.ohTrigger(RecalcTrigger,TriggerON)),NA())</f>
        <v>2.4730978868072739E-2</v>
      </c>
      <c r="H823" s="49">
        <f>_xll.qlCalendarAdvance(IborCalendar,$H822,B823,"f",FALSE)</f>
        <v>45231</v>
      </c>
      <c r="I823" s="49">
        <f>_xll.qlInterestRateIndexValueDate(Index1M,$H823)</f>
        <v>45233</v>
      </c>
      <c r="J823" s="52">
        <f>IFERROR(_xll.qlIndexFixing(Index1M,$H823,TRUE,_xll.ohTrigger(RecalcTrigger,Trigger1M)),NA())</f>
        <v>2.5978017851741066E-2</v>
      </c>
      <c r="K823" s="52">
        <f>IFERROR(_xll.qlIndexFixing(ONIndex1M,I823,TRUE,_xll.ohTrigger(RecalcTrigger,Trigger1M)),NA())</f>
        <v>2.5913947875437771E-2</v>
      </c>
      <c r="L823" s="52">
        <f>IFERROR(_xll.qlIndexFixing(Index3M,H823,TRUE,_xll.ohTrigger(RecalcTrigger,Trigger3M)),NA())</f>
        <v>2.7246615534337743E-2</v>
      </c>
      <c r="M823" s="52">
        <f>IFERROR(_xll.qlIndexFixing(ONIndex3M,I823,TRUE,_xll.ohTrigger(RecalcTrigger,Trigger3M)),NA())</f>
        <v>2.7080974727473617E-2</v>
      </c>
      <c r="N823" s="52">
        <f>IFERROR(_xll.qlIndexFixing(Index6M,$H823,TRUE,_xll.ohTrigger(RecalcTrigger,Trigger6M)),NA())</f>
        <v>2.8821535829837056E-2</v>
      </c>
      <c r="O823" s="52">
        <f>IFERROR(_xll.qlIndexFixing(ONIndex6M,I823,TRUE,_xll.ohTrigger(RecalcTrigger,Trigger6M)),NA())</f>
        <v>2.8449457079977591E-2</v>
      </c>
      <c r="P823" s="52">
        <f>IFERROR(_xll.qlIndexFixing(Index1Y,$H823,TRUE,_xll.ohTrigger(RecalcTrigger,Trigger1Y)),NA())</f>
        <v>3.0083465875485105E-2</v>
      </c>
      <c r="Q823" s="52">
        <f>IFERROR(_xll.qlIndexFixing(ONIndex1Y,I823,TRUE,_xll.ohTrigger(RecalcTrigger,Trigger1Y)),NA())</f>
        <v>2.9708383482542899E-2</v>
      </c>
    </row>
    <row r="824" spans="2:17" x14ac:dyDescent="0.2">
      <c r="B824" s="46" t="s">
        <v>51</v>
      </c>
      <c r="D824" s="49">
        <f>_xll.qlCalendarAdvance(LocalCalendar,$D823,B824,"f",FALSE)</f>
        <v>45238</v>
      </c>
      <c r="E824" s="49">
        <f>_xll.qlInterestRateIndexValueDate(IndexON,D824)</f>
        <v>45238</v>
      </c>
      <c r="F824" s="52">
        <f>IFERROR(_xll.qlIndexFixing(IndexON,D824,TRUE,_xll.ohTrigger(RecalcTrigger,TriggerON)),NA())</f>
        <v>2.4752229363276257E-2</v>
      </c>
      <c r="H824" s="49">
        <f>_xll.qlCalendarAdvance(IborCalendar,$H823,B824,"f",FALSE)</f>
        <v>45238</v>
      </c>
      <c r="I824" s="49">
        <f>_xll.qlInterestRateIndexValueDate(Index1M,$H824)</f>
        <v>45243</v>
      </c>
      <c r="J824" s="52">
        <f>IFERROR(_xll.qlIndexFixing(Index1M,$H824,TRUE,_xll.ohTrigger(RecalcTrigger,Trigger1M)),NA())</f>
        <v>2.6002899194124574E-2</v>
      </c>
      <c r="K824" s="52">
        <f>IFERROR(_xll.qlIndexFixing(ONIndex1M,I824,TRUE,_xll.ohTrigger(RecalcTrigger,Trigger1M)),NA())</f>
        <v>2.5936375339350448E-2</v>
      </c>
      <c r="L824" s="52">
        <f>IFERROR(_xll.qlIndexFixing(Index3M,H824,TRUE,_xll.ohTrigger(RecalcTrigger,Trigger3M)),NA())</f>
        <v>2.7258729568880341E-2</v>
      </c>
      <c r="M824" s="52">
        <f>IFERROR(_xll.qlIndexFixing(ONIndex3M,I824,TRUE,_xll.ohTrigger(RecalcTrigger,Trigger3M)),NA())</f>
        <v>2.7093822102743914E-2</v>
      </c>
      <c r="N824" s="52">
        <f>IFERROR(_xll.qlIndexFixing(Index6M,$H824,TRUE,_xll.ohTrigger(RecalcTrigger,Trigger6M)),NA())</f>
        <v>2.8840093998441549E-2</v>
      </c>
      <c r="O824" s="52">
        <f>IFERROR(_xll.qlIndexFixing(ONIndex6M,I824,TRUE,_xll.ohTrigger(RecalcTrigger,Trigger6M)),NA())</f>
        <v>2.8465314180010637E-2</v>
      </c>
      <c r="P824" s="52">
        <f>IFERROR(_xll.qlIndexFixing(Index1Y,$H824,TRUE,_xll.ohTrigger(RecalcTrigger,Trigger1Y)),NA())</f>
        <v>3.0053907091119027E-2</v>
      </c>
      <c r="Q824" s="52">
        <f>IFERROR(_xll.qlIndexFixing(ONIndex1Y,I824,TRUE,_xll.ohTrigger(RecalcTrigger,Trigger1Y)),NA())</f>
        <v>2.9733417062391965E-2</v>
      </c>
    </row>
    <row r="825" spans="2:17" x14ac:dyDescent="0.2">
      <c r="B825" s="46" t="s">
        <v>51</v>
      </c>
      <c r="D825" s="49">
        <f>_xll.qlCalendarAdvance(LocalCalendar,$D824,B825,"f",FALSE)</f>
        <v>45245</v>
      </c>
      <c r="E825" s="49">
        <f>_xll.qlInterestRateIndexValueDate(IndexON,D825)</f>
        <v>45245</v>
      </c>
      <c r="F825" s="52">
        <f>IFERROR(_xll.qlIndexFixing(IndexON,D825,TRUE,_xll.ohTrigger(RecalcTrigger,TriggerON)),NA())</f>
        <v>2.4773480824666905E-2</v>
      </c>
      <c r="H825" s="49">
        <f>_xll.qlCalendarAdvance(IborCalendar,$H824,B825,"f",FALSE)</f>
        <v>45245</v>
      </c>
      <c r="I825" s="49">
        <f>_xll.qlInterestRateIndexValueDate(Index1M,$H825)</f>
        <v>45247</v>
      </c>
      <c r="J825" s="52">
        <f>IFERROR(_xll.qlIndexFixing(Index1M,$H825,TRUE,_xll.ohTrigger(RecalcTrigger,Trigger1M)),NA())</f>
        <v>2.6016100380582444E-2</v>
      </c>
      <c r="K825" s="52">
        <f>IFERROR(_xll.qlIndexFixing(ONIndex1M,I825,TRUE,_xll.ohTrigger(RecalcTrigger,Trigger1M)),NA())</f>
        <v>2.5951774305452702E-2</v>
      </c>
      <c r="L825" s="52">
        <f>IFERROR(_xll.qlIndexFixing(Index3M,H825,TRUE,_xll.ohTrigger(RecalcTrigger,Trigger3M)),NA())</f>
        <v>2.7270405709179994E-2</v>
      </c>
      <c r="M825" s="52">
        <f>IFERROR(_xll.qlIndexFixing(ONIndex3M,I825,TRUE,_xll.ohTrigger(RecalcTrigger,Trigger3M)),NA())</f>
        <v>2.7104025995301484E-2</v>
      </c>
      <c r="N825" s="52">
        <f>IFERROR(_xll.qlIndexFixing(Index6M,$H825,TRUE,_xll.ohTrigger(RecalcTrigger,Trigger6M)),NA())</f>
        <v>2.8847477706057424E-2</v>
      </c>
      <c r="O825" s="52">
        <f>IFERROR(_xll.qlIndexFixing(ONIndex6M,I825,TRUE,_xll.ohTrigger(RecalcTrigger,Trigger6M)),NA())</f>
        <v>2.8477483559354866E-2</v>
      </c>
      <c r="P825" s="52">
        <f>IFERROR(_xll.qlIndexFixing(Index1Y,$H825,TRUE,_xll.ohTrigger(RecalcTrigger,Trigger1Y)),NA())</f>
        <v>3.0038601631135448E-2</v>
      </c>
      <c r="Q825" s="52">
        <f>IFERROR(_xll.qlIndexFixing(ONIndex1Y,I825,TRUE,_xll.ohTrigger(RecalcTrigger,Trigger1Y)),NA())</f>
        <v>2.9751121359193888E-2</v>
      </c>
    </row>
    <row r="826" spans="2:17" x14ac:dyDescent="0.2">
      <c r="B826" s="46" t="s">
        <v>51</v>
      </c>
      <c r="D826" s="49">
        <f>_xll.qlCalendarAdvance(LocalCalendar,$D825,B826,"f",FALSE)</f>
        <v>45252</v>
      </c>
      <c r="E826" s="49">
        <f>_xll.qlInterestRateIndexValueDate(IndexON,D826)</f>
        <v>45252</v>
      </c>
      <c r="F826" s="52">
        <f>IFERROR(_xll.qlIndexFixing(IndexON,D826,TRUE,_xll.ohTrigger(RecalcTrigger,TriggerON)),NA())</f>
        <v>2.4797105286213927E-2</v>
      </c>
      <c r="H826" s="49">
        <f>_xll.qlCalendarAdvance(IborCalendar,$H825,B826,"f",FALSE)</f>
        <v>45252</v>
      </c>
      <c r="I826" s="49">
        <f>_xll.qlInterestRateIndexValueDate(Index1M,$H826)</f>
        <v>45254</v>
      </c>
      <c r="J826" s="52">
        <f>IFERROR(_xll.qlIndexFixing(Index1M,$H826,TRUE,_xll.ohTrigger(RecalcTrigger,Trigger1M)),NA())</f>
        <v>2.6039822828390801E-2</v>
      </c>
      <c r="K826" s="52">
        <f>IFERROR(_xll.qlIndexFixing(ONIndex1M,I826,TRUE,_xll.ohTrigger(RecalcTrigger,Trigger1M)),NA())</f>
        <v>2.5970754742914437E-2</v>
      </c>
      <c r="L826" s="52">
        <f>IFERROR(_xll.qlIndexFixing(Index3M,H826,TRUE,_xll.ohTrigger(RecalcTrigger,Trigger3M)),NA())</f>
        <v>2.7279517539083982E-2</v>
      </c>
      <c r="M826" s="52">
        <f>IFERROR(_xll.qlIndexFixing(ONIndex3M,I826,TRUE,_xll.ohTrigger(RecalcTrigger,Trigger3M)),NA())</f>
        <v>2.7115333214942083E-2</v>
      </c>
      <c r="N826" s="52">
        <f>IFERROR(_xll.qlIndexFixing(Index6M,$H826,TRUE,_xll.ohTrigger(RecalcTrigger,Trigger6M)),NA())</f>
        <v>2.8860349777740695E-2</v>
      </c>
      <c r="O826" s="52">
        <f>IFERROR(_xll.qlIndexFixing(ONIndex6M,I826,TRUE,_xll.ohTrigger(RecalcTrigger,Trigger6M)),NA())</f>
        <v>2.8491204199259101E-2</v>
      </c>
      <c r="P826" s="52">
        <f>IFERROR(_xll.qlIndexFixing(Index1Y,$H826,TRUE,_xll.ohTrigger(RecalcTrigger,Trigger1Y)),NA())</f>
        <v>3.0013273087087049E-2</v>
      </c>
      <c r="Q826" s="52">
        <f>IFERROR(_xll.qlIndexFixing(ONIndex1Y,I826,TRUE,_xll.ohTrigger(RecalcTrigger,Trigger1Y)),NA())</f>
        <v>2.9772441803164185E-2</v>
      </c>
    </row>
    <row r="827" spans="2:17" x14ac:dyDescent="0.2">
      <c r="B827" s="46" t="s">
        <v>51</v>
      </c>
      <c r="D827" s="49">
        <f>_xll.qlCalendarAdvance(LocalCalendar,$D826,B827,"f",FALSE)</f>
        <v>45259</v>
      </c>
      <c r="E827" s="49">
        <f>_xll.qlInterestRateIndexValueDate(IndexON,D827)</f>
        <v>45259</v>
      </c>
      <c r="F827" s="52">
        <f>IFERROR(_xll.qlIndexFixing(IndexON,D827,TRUE,_xll.ohTrigger(RecalcTrigger,TriggerON)),NA())</f>
        <v>2.4815986646009591E-2</v>
      </c>
      <c r="H827" s="49">
        <f>_xll.qlCalendarAdvance(IborCalendar,$H826,B827,"f",FALSE)</f>
        <v>45259</v>
      </c>
      <c r="I827" s="49">
        <f>_xll.qlInterestRateIndexValueDate(Index1M,$H827)</f>
        <v>45261</v>
      </c>
      <c r="J827" s="52">
        <f>IFERROR(_xll.qlIndexFixing(Index1M,$H827,TRUE,_xll.ohTrigger(RecalcTrigger,Trigger1M)),NA())</f>
        <v>2.605662325256719E-2</v>
      </c>
      <c r="K827" s="52">
        <f>IFERROR(_xll.qlIndexFixing(ONIndex1M,I827,TRUE,_xll.ohTrigger(RecalcTrigger,Trigger1M)),NA())</f>
        <v>2.5989779995354567E-2</v>
      </c>
      <c r="L827" s="52">
        <f>IFERROR(_xll.qlIndexFixing(Index3M,H827,TRUE,_xll.ohTrigger(RecalcTrigger,Trigger3M)),NA())</f>
        <v>2.7284980620796893E-2</v>
      </c>
      <c r="M827" s="52">
        <f>IFERROR(_xll.qlIndexFixing(ONIndex3M,I827,TRUE,_xll.ohTrigger(RecalcTrigger,Trigger3M)),NA())</f>
        <v>2.71264948250316E-2</v>
      </c>
      <c r="N827" s="52">
        <f>IFERROR(_xll.qlIndexFixing(Index6M,$H827,TRUE,_xll.ohTrigger(RecalcTrigger,Trigger6M)),NA())</f>
        <v>2.8879325501321631E-2</v>
      </c>
      <c r="O827" s="52">
        <f>IFERROR(_xll.qlIndexFixing(ONIndex6M,I827,TRUE,_xll.ohTrigger(RecalcTrigger,Trigger6M)),NA())</f>
        <v>2.8504729772560466E-2</v>
      </c>
      <c r="P827" s="52">
        <f>IFERROR(_xll.qlIndexFixing(Index1Y,$H827,TRUE,_xll.ohTrigger(RecalcTrigger,Trigger1Y)),NA())</f>
        <v>2.9985960210217651E-2</v>
      </c>
      <c r="Q827" s="52">
        <f>IFERROR(_xll.qlIndexFixing(ONIndex1Y,I827,TRUE,_xll.ohTrigger(RecalcTrigger,Trigger1Y)),NA())</f>
        <v>2.9793729917608758E-2</v>
      </c>
    </row>
    <row r="828" spans="2:17" x14ac:dyDescent="0.2">
      <c r="B828" s="46" t="s">
        <v>51</v>
      </c>
      <c r="D828" s="49">
        <f>_xll.qlCalendarAdvance(LocalCalendar,$D827,B828,"f",FALSE)</f>
        <v>45266</v>
      </c>
      <c r="E828" s="49">
        <f>_xll.qlInterestRateIndexValueDate(IndexON,D828)</f>
        <v>45266</v>
      </c>
      <c r="F828" s="52">
        <f>IFERROR(_xll.qlIndexFixing(IndexON,D828,TRUE,_xll.ohTrigger(RecalcTrigger,TriggerON)),NA())</f>
        <v>2.4837241005881694E-2</v>
      </c>
      <c r="H828" s="49">
        <f>_xll.qlCalendarAdvance(IborCalendar,$H827,B828,"f",FALSE)</f>
        <v>45266</v>
      </c>
      <c r="I828" s="49">
        <f>_xll.qlInterestRateIndexValueDate(Index1M,$H828)</f>
        <v>45268</v>
      </c>
      <c r="J828" s="52">
        <f>IFERROR(_xll.qlIndexFixing(Index1M,$H828,TRUE,_xll.ohTrigger(RecalcTrigger,Trigger1M)),NA())</f>
        <v>2.6073373520939202E-2</v>
      </c>
      <c r="K828" s="52">
        <f>IFERROR(_xll.qlIndexFixing(ONIndex1M,I828,TRUE,_xll.ohTrigger(RecalcTrigger,Trigger1M)),NA())</f>
        <v>2.6008850062799738E-2</v>
      </c>
      <c r="L828" s="52">
        <f>IFERROR(_xll.qlIndexFixing(Index3M,H828,TRUE,_xll.ohTrigger(RecalcTrigger,Trigger3M)),NA())</f>
        <v>2.7295839016863142E-2</v>
      </c>
      <c r="M828" s="52">
        <f>IFERROR(_xll.qlIndexFixing(ONIndex3M,I828,TRUE,_xll.ohTrigger(RecalcTrigger,Trigger3M)),NA())</f>
        <v>2.7137510825516742E-2</v>
      </c>
      <c r="N828" s="52">
        <f>IFERROR(_xll.qlIndexFixing(Index6M,$H828,TRUE,_xll.ohTrigger(RecalcTrigger,Trigger6M)),NA())</f>
        <v>2.889208466531552E-2</v>
      </c>
      <c r="O828" s="52">
        <f>IFERROR(_xll.qlIndexFixing(ONIndex6M,I828,TRUE,_xll.ohTrigger(RecalcTrigger,Trigger6M)),NA())</f>
        <v>2.8518060279179025E-2</v>
      </c>
      <c r="P828" s="52">
        <f>IFERROR(_xll.qlIndexFixing(Index1Y,$H828,TRUE,_xll.ohTrigger(RecalcTrigger,Trigger1Y)),NA())</f>
        <v>2.995662298149197E-2</v>
      </c>
      <c r="Q828" s="52">
        <f>IFERROR(_xll.qlIndexFixing(ONIndex1Y,I828,TRUE,_xll.ohTrigger(RecalcTrigger,Trigger1Y)),NA())</f>
        <v>2.9814985702447672E-2</v>
      </c>
    </row>
    <row r="829" spans="2:17" x14ac:dyDescent="0.2">
      <c r="B829" s="46" t="s">
        <v>51</v>
      </c>
      <c r="D829" s="49">
        <f>_xll.qlCalendarAdvance(LocalCalendar,$D828,B829,"f",FALSE)</f>
        <v>45273</v>
      </c>
      <c r="E829" s="49">
        <f>_xll.qlInterestRateIndexValueDate(IndexON,D829)</f>
        <v>45273</v>
      </c>
      <c r="F829" s="52">
        <f>IFERROR(_xll.qlIndexFixing(IndexON,D829,TRUE,_xll.ohTrigger(RecalcTrigger,TriggerON)),NA())</f>
        <v>2.4858496332020863E-2</v>
      </c>
      <c r="H829" s="49">
        <f>_xll.qlCalendarAdvance(IborCalendar,$H828,B829,"f",FALSE)</f>
        <v>45273</v>
      </c>
      <c r="I829" s="49">
        <f>_xll.qlInterestRateIndexValueDate(Index1M,$H829)</f>
        <v>45275</v>
      </c>
      <c r="J829" s="52">
        <f>IFERROR(_xll.qlIndexFixing(Index1M,$H829,TRUE,_xll.ohTrigger(RecalcTrigger,Trigger1M)),NA())</f>
        <v>2.6094580408777823E-2</v>
      </c>
      <c r="K829" s="52">
        <f>IFERROR(_xll.qlIndexFixing(ONIndex1M,I829,TRUE,_xll.ohTrigger(RecalcTrigger,Trigger1M)),NA())</f>
        <v>2.6027964945276594E-2</v>
      </c>
      <c r="L829" s="52">
        <f>IFERROR(_xll.qlIndexFixing(Index3M,H829,TRUE,_xll.ohTrigger(RecalcTrigger,Trigger3M)),NA())</f>
        <v>2.7306686572285844E-2</v>
      </c>
      <c r="M829" s="52">
        <f>IFERROR(_xll.qlIndexFixing(ONIndex3M,I829,TRUE,_xll.ohTrigger(RecalcTrigger,Trigger3M)),NA())</f>
        <v>2.7148381216317574E-2</v>
      </c>
      <c r="N829" s="52">
        <f>IFERROR(_xll.qlIndexFixing(Index6M,$H829,TRUE,_xll.ohTrigger(RecalcTrigger,Trigger6M)),NA())</f>
        <v>2.8904799219957953E-2</v>
      </c>
      <c r="O829" s="52">
        <f>IFERROR(_xll.qlIndexFixing(ONIndex6M,I829,TRUE,_xll.ohTrigger(RecalcTrigger,Trigger6M)),NA())</f>
        <v>2.8531195719034841E-2</v>
      </c>
      <c r="P829" s="52">
        <f>IFERROR(_xll.qlIndexFixing(Index1Y,$H829,TRUE,_xll.ohTrigger(RecalcTrigger,Trigger1Y)),NA())</f>
        <v>2.9925221398541726E-2</v>
      </c>
      <c r="Q829" s="52">
        <f>IFERROR(_xll.qlIndexFixing(ONIndex1Y,I829,TRUE,_xll.ohTrigger(RecalcTrigger,Trigger1Y)),NA())</f>
        <v>2.9836209157680926E-2</v>
      </c>
    </row>
    <row r="830" spans="2:17" x14ac:dyDescent="0.2">
      <c r="B830" s="46" t="s">
        <v>51</v>
      </c>
      <c r="D830" s="49">
        <f>_xll.qlCalendarAdvance(LocalCalendar,$D829,B830,"f",FALSE)</f>
        <v>45280</v>
      </c>
      <c r="E830" s="49">
        <f>_xll.qlInterestRateIndexValueDate(IndexON,D830)</f>
        <v>45280</v>
      </c>
      <c r="F830" s="52">
        <f>IFERROR(_xll.qlIndexFixing(IndexON,D830,TRUE,_xll.ohTrigger(RecalcTrigger,TriggerON)),NA())</f>
        <v>2.4879752624347162E-2</v>
      </c>
      <c r="H830" s="49">
        <f>_xll.qlCalendarAdvance(IborCalendar,$H829,B830,"f",FALSE)</f>
        <v>45280</v>
      </c>
      <c r="I830" s="49">
        <f>_xll.qlInterestRateIndexValueDate(Index1M,$H830)</f>
        <v>45282</v>
      </c>
      <c r="J830" s="52">
        <f>IFERROR(_xll.qlIndexFixing(Index1M,$H830,TRUE,_xll.ohTrigger(RecalcTrigger,Trigger1M)),NA())</f>
        <v>2.611103869323126E-2</v>
      </c>
      <c r="K830" s="52">
        <f>IFERROR(_xll.qlIndexFixing(ONIndex1M,I830,TRUE,_xll.ohTrigger(RecalcTrigger,Trigger1M)),NA())</f>
        <v>2.6051708140851559E-2</v>
      </c>
      <c r="L830" s="52">
        <f>IFERROR(_xll.qlIndexFixing(Index3M,H830,TRUE,_xll.ohTrigger(RecalcTrigger,Trigger3M)),NA())</f>
        <v>2.7317535460404257E-2</v>
      </c>
      <c r="M830" s="52">
        <f>IFERROR(_xll.qlIndexFixing(ONIndex3M,I830,TRUE,_xll.ohTrigger(RecalcTrigger,Trigger3M)),NA())</f>
        <v>2.7162696362447392E-2</v>
      </c>
      <c r="N830" s="52">
        <f>IFERROR(_xll.qlIndexFixing(Index6M,$H830,TRUE,_xll.ohTrigger(RecalcTrigger,Trigger6M)),NA())</f>
        <v>2.8917475397374662E-2</v>
      </c>
      <c r="O830" s="52">
        <f>IFERROR(_xll.qlIndexFixing(ONIndex6M,I830,TRUE,_xll.ohTrigger(RecalcTrigger,Trigger6M)),NA())</f>
        <v>2.8548253374211185E-2</v>
      </c>
      <c r="P830" s="52">
        <f>IFERROR(_xll.qlIndexFixing(Index1Y,$H830,TRUE,_xll.ohTrigger(RecalcTrigger,Trigger1Y)),NA())</f>
        <v>2.9891715495997482E-2</v>
      </c>
      <c r="Q830" s="52">
        <f>IFERROR(_xll.qlIndexFixing(ONIndex1Y,I830,TRUE,_xll.ohTrigger(RecalcTrigger,Trigger1Y)),NA())</f>
        <v>2.9862602132824989E-2</v>
      </c>
    </row>
    <row r="831" spans="2:17" x14ac:dyDescent="0.2">
      <c r="B831" s="46" t="s">
        <v>51</v>
      </c>
      <c r="D831" s="49">
        <f>_xll.qlCalendarAdvance(LocalCalendar,$D830,B831,"f",FALSE)</f>
        <v>45287</v>
      </c>
      <c r="E831" s="49">
        <f>_xll.qlInterestRateIndexValueDate(IndexON,D831)</f>
        <v>45287</v>
      </c>
      <c r="F831" s="52">
        <f>IFERROR(_xll.qlIndexFixing(IndexON,D831,TRUE,_xll.ohTrigger(RecalcTrigger,TriggerON)),NA())</f>
        <v>2.4900799361819992E-2</v>
      </c>
      <c r="H831" s="49">
        <f>_xll.qlCalendarAdvance(IborCalendar,$H830,B831,"f",FALSE)</f>
        <v>45287</v>
      </c>
      <c r="I831" s="49">
        <f>_xll.qlInterestRateIndexValueDate(Index1M,$H831)</f>
        <v>45289</v>
      </c>
      <c r="J831" s="52">
        <f>IFERROR(_xll.qlIndexFixing(Index1M,$H831,TRUE,_xll.ohTrigger(RecalcTrigger,Trigger1M)),NA())</f>
        <v>2.6134024610770273E-2</v>
      </c>
      <c r="K831" s="52">
        <f>IFERROR(_xll.qlIndexFixing(ONIndex1M,I831,TRUE,_xll.ohTrigger(RecalcTrigger,Trigger1M)),NA())</f>
        <v>2.6068343979945841E-2</v>
      </c>
      <c r="L831" s="52">
        <f>IFERROR(_xll.qlIndexFixing(Index3M,H831,TRUE,_xll.ohTrigger(RecalcTrigger,Trigger3M)),NA())</f>
        <v>2.7326582164763025E-2</v>
      </c>
      <c r="M831" s="52">
        <f>IFERROR(_xll.qlIndexFixing(ONIndex3M,I831,TRUE,_xll.ohTrigger(RecalcTrigger,Trigger3M)),NA())</f>
        <v>2.7171622300068421E-2</v>
      </c>
      <c r="N831" s="52">
        <f>IFERROR(_xll.qlIndexFixing(Index6M,$H831,TRUE,_xll.ohTrigger(RecalcTrigger,Trigger6M)),NA())</f>
        <v>2.892397333767548E-2</v>
      </c>
      <c r="O831" s="52">
        <f>IFERROR(_xll.qlIndexFixing(ONIndex6M,I831,TRUE,_xll.ohTrigger(RecalcTrigger,Trigger6M)),NA())</f>
        <v>2.8559083768884275E-2</v>
      </c>
      <c r="P831" s="52">
        <f>IFERROR(_xll.qlIndexFixing(Index1Y,$H831,TRUE,_xll.ohTrigger(RecalcTrigger,Trigger1Y)),NA())</f>
        <v>2.9853372448013737E-2</v>
      </c>
      <c r="Q831" s="52">
        <f>IFERROR(_xll.qlIndexFixing(ONIndex1Y,I831,TRUE,_xll.ohTrigger(RecalcTrigger,Trigger1Y)),NA())</f>
        <v>2.987919457027699E-2</v>
      </c>
    </row>
    <row r="832" spans="2:17" x14ac:dyDescent="0.2">
      <c r="B832" s="46" t="s">
        <v>51</v>
      </c>
      <c r="D832" s="49">
        <f>_xll.qlCalendarAdvance(LocalCalendar,$D831,B832,"f",FALSE)</f>
        <v>45294</v>
      </c>
      <c r="E832" s="49">
        <f>_xll.qlInterestRateIndexValueDate(IndexON,D832)</f>
        <v>45294</v>
      </c>
      <c r="F832" s="52">
        <f>IFERROR(_xll.qlIndexFixing(IndexON,D832,TRUE,_xll.ohTrigger(RecalcTrigger,TriggerON)),NA())</f>
        <v>2.4921361375351836E-2</v>
      </c>
      <c r="H832" s="49">
        <f>_xll.qlCalendarAdvance(IborCalendar,$H831,B832,"f",FALSE)</f>
        <v>45294</v>
      </c>
      <c r="I832" s="49">
        <f>_xll.qlInterestRateIndexValueDate(Index1M,$H832)</f>
        <v>45296</v>
      </c>
      <c r="J832" s="52">
        <f>IFERROR(_xll.qlIndexFixing(Index1M,$H832,TRUE,_xll.ohTrigger(RecalcTrigger,Trigger1M)),NA())</f>
        <v>2.614778123039373E-2</v>
      </c>
      <c r="K832" s="52">
        <f>IFERROR(_xll.qlIndexFixing(ONIndex1M,I832,TRUE,_xll.ohTrigger(RecalcTrigger,Trigger1M)),NA())</f>
        <v>2.6084763186213777E-2</v>
      </c>
      <c r="L832" s="52">
        <f>IFERROR(_xll.qlIndexFixing(Index3M,H832,TRUE,_xll.ohTrigger(RecalcTrigger,Trigger3M)),NA())</f>
        <v>2.7339266014395222E-2</v>
      </c>
      <c r="M832" s="52">
        <f>IFERROR(_xll.qlIndexFixing(ONIndex3M,I832,TRUE,_xll.ohTrigger(RecalcTrigger,Trigger3M)),NA())</f>
        <v>2.7180556871284622E-2</v>
      </c>
      <c r="N832" s="52">
        <f>IFERROR(_xll.qlIndexFixing(Index6M,$H832,TRUE,_xll.ohTrigger(RecalcTrigger,Trigger6M)),NA())</f>
        <v>2.8936586859363272E-2</v>
      </c>
      <c r="O832" s="52">
        <f>IFERROR(_xll.qlIndexFixing(ONIndex6M,I832,TRUE,_xll.ohTrigger(RecalcTrigger,Trigger6M)),NA())</f>
        <v>2.8569884133560208E-2</v>
      </c>
      <c r="P832" s="52">
        <f>IFERROR(_xll.qlIndexFixing(Index1Y,$H832,TRUE,_xll.ohTrigger(RecalcTrigger,Trigger1Y)),NA())</f>
        <v>2.9818493767423258E-2</v>
      </c>
      <c r="Q832" s="52">
        <f>IFERROR(_xll.qlIndexFixing(ONIndex1Y,I832,TRUE,_xll.ohTrigger(RecalcTrigger,Trigger1Y)),NA())</f>
        <v>2.9893989713247748E-2</v>
      </c>
    </row>
    <row r="833" spans="2:17" x14ac:dyDescent="0.2">
      <c r="B833" s="46" t="s">
        <v>51</v>
      </c>
      <c r="D833" s="49">
        <f>_xll.qlCalendarAdvance(LocalCalendar,$D832,B833,"f",FALSE)</f>
        <v>45301</v>
      </c>
      <c r="E833" s="49">
        <f>_xll.qlInterestRateIndexValueDate(IndexON,D833)</f>
        <v>45301</v>
      </c>
      <c r="F833" s="52">
        <f>IFERROR(_xll.qlIndexFixing(IndexON,D833,TRUE,_xll.ohTrigger(RecalcTrigger,TriggerON)),NA())</f>
        <v>2.4941437007308664E-2</v>
      </c>
      <c r="H833" s="49">
        <f>_xll.qlCalendarAdvance(IborCalendar,$H832,B833,"f",FALSE)</f>
        <v>45301</v>
      </c>
      <c r="I833" s="49">
        <f>_xll.qlInterestRateIndexValueDate(Index1M,$H833)</f>
        <v>45303</v>
      </c>
      <c r="J833" s="52">
        <f>IFERROR(_xll.qlIndexFixing(Index1M,$H833,TRUE,_xll.ohTrigger(RecalcTrigger,Trigger1M)),NA())</f>
        <v>2.6165779997768313E-2</v>
      </c>
      <c r="K833" s="52">
        <f>IFERROR(_xll.qlIndexFixing(ONIndex1M,I833,TRUE,_xll.ohTrigger(RecalcTrigger,Trigger1M)),NA())</f>
        <v>2.6105474999145173E-2</v>
      </c>
      <c r="L833" s="52">
        <f>IFERROR(_xll.qlIndexFixing(Index3M,H833,TRUE,_xll.ohTrigger(RecalcTrigger,Trigger3M)),NA())</f>
        <v>2.735014895875542E-2</v>
      </c>
      <c r="M833" s="52">
        <f>IFERROR(_xll.qlIndexFixing(ONIndex3M,I833,TRUE,_xll.ohTrigger(RecalcTrigger,Trigger3M)),NA())</f>
        <v>2.7193088570469648E-2</v>
      </c>
      <c r="N833" s="52">
        <f>IFERROR(_xll.qlIndexFixing(Index6M,$H833,TRUE,_xll.ohTrigger(RecalcTrigger,Trigger6M)),NA())</f>
        <v>2.8949167356768852E-2</v>
      </c>
      <c r="O833" s="52">
        <f>IFERROR(_xll.qlIndexFixing(ONIndex6M,I833,TRUE,_xll.ohTrigger(RecalcTrigger,Trigger6M)),NA())</f>
        <v>2.8584752317990514E-2</v>
      </c>
      <c r="P833" s="52">
        <f>IFERROR(_xll.qlIndexFixing(Index1Y,$H833,TRUE,_xll.ohTrigger(RecalcTrigger,Trigger1Y)),NA())</f>
        <v>2.9779045198867416E-2</v>
      </c>
      <c r="Q833" s="52">
        <f>IFERROR(_xll.qlIndexFixing(ONIndex1Y,I833,TRUE,_xll.ohTrigger(RecalcTrigger,Trigger1Y)),NA())</f>
        <v>2.9911482038316173E-2</v>
      </c>
    </row>
    <row r="834" spans="2:17" x14ac:dyDescent="0.2">
      <c r="B834" s="46" t="s">
        <v>51</v>
      </c>
      <c r="D834" s="49">
        <f>_xll.qlCalendarAdvance(LocalCalendar,$D833,B834,"f",FALSE)</f>
        <v>45308</v>
      </c>
      <c r="E834" s="49">
        <f>_xll.qlInterestRateIndexValueDate(IndexON,D834)</f>
        <v>45308</v>
      </c>
      <c r="F834" s="52">
        <f>IFERROR(_xll.qlIndexFixing(IndexON,D834,TRUE,_xll.ohTrigger(RecalcTrigger,TriggerON)),NA())</f>
        <v>2.4961026257450669E-2</v>
      </c>
      <c r="H834" s="49">
        <f>_xll.qlCalendarAdvance(IborCalendar,$H833,B834,"f",FALSE)</f>
        <v>45308</v>
      </c>
      <c r="I834" s="49">
        <f>_xll.qlInterestRateIndexValueDate(Index1M,$H834)</f>
        <v>45310</v>
      </c>
      <c r="J834" s="52">
        <f>IFERROR(_xll.qlIndexFixing(Index1M,$H834,TRUE,_xll.ohTrigger(RecalcTrigger,Trigger1M)),NA())</f>
        <v>2.618572709891076E-2</v>
      </c>
      <c r="K834" s="52">
        <f>IFERROR(_xll.qlIndexFixing(ONIndex1M,I834,TRUE,_xll.ohTrigger(RecalcTrigger,Trigger1M)),NA())</f>
        <v>2.6121431211576507E-2</v>
      </c>
      <c r="L834" s="52">
        <f>IFERROR(_xll.qlIndexFixing(Index3M,H834,TRUE,_xll.ohTrigger(RecalcTrigger,Trigger3M)),NA())</f>
        <v>2.7361043681489058E-2</v>
      </c>
      <c r="M834" s="52">
        <f>IFERROR(_xll.qlIndexFixing(ONIndex3M,I834,TRUE,_xll.ohTrigger(RecalcTrigger,Trigger3M)),NA())</f>
        <v>2.7202043196883352E-2</v>
      </c>
      <c r="N834" s="52">
        <f>IFERROR(_xll.qlIndexFixing(Index6M,$H834,TRUE,_xll.ohTrigger(RecalcTrigger,Trigger6M)),NA())</f>
        <v>2.8961714829270745E-2</v>
      </c>
      <c r="O834" s="52">
        <f>IFERROR(_xll.qlIndexFixing(ONIndex6M,I834,TRUE,_xll.ohTrigger(RecalcTrigger,Trigger6M)),NA())</f>
        <v>2.8595490042713223E-2</v>
      </c>
      <c r="P834" s="52">
        <f>IFERROR(_xll.qlIndexFixing(Index1Y,$H834,TRUE,_xll.ohTrigger(RecalcTrigger,Trigger1Y)),NA())</f>
        <v>2.9734865386556914E-2</v>
      </c>
      <c r="Q834" s="52">
        <f>IFERROR(_xll.qlIndexFixing(ONIndex1Y,I834,TRUE,_xll.ohTrigger(RecalcTrigger,Trigger1Y)),NA())</f>
        <v>2.9922417234784504E-2</v>
      </c>
    </row>
    <row r="835" spans="2:17" x14ac:dyDescent="0.2">
      <c r="B835" s="46" t="s">
        <v>51</v>
      </c>
      <c r="D835" s="49">
        <f>_xll.qlCalendarAdvance(LocalCalendar,$D834,B835,"f",FALSE)</f>
        <v>45315</v>
      </c>
      <c r="E835" s="49">
        <f>_xll.qlInterestRateIndexValueDate(IndexON,D835)</f>
        <v>45315</v>
      </c>
      <c r="F835" s="52">
        <f>IFERROR(_xll.qlIndexFixing(IndexON,D835,TRUE,_xll.ohTrigger(RecalcTrigger,TriggerON)),NA())</f>
        <v>2.498012912577785E-2</v>
      </c>
      <c r="H835" s="49">
        <f>_xll.qlCalendarAdvance(IborCalendar,$H834,B835,"f",FALSE)</f>
        <v>45315</v>
      </c>
      <c r="I835" s="49">
        <f>_xll.qlInterestRateIndexValueDate(Index1M,$H835)</f>
        <v>45317</v>
      </c>
      <c r="J835" s="52">
        <f>IFERROR(_xll.qlIndexFixing(Index1M,$H835,TRUE,_xll.ohTrigger(RecalcTrigger,Trigger1M)),NA())</f>
        <v>2.6201032524351346E-2</v>
      </c>
      <c r="K835" s="52">
        <f>IFERROR(_xll.qlIndexFixing(ONIndex1M,I835,TRUE,_xll.ohTrigger(RecalcTrigger,Trigger1M)),NA())</f>
        <v>2.6139393440320902E-2</v>
      </c>
      <c r="L835" s="52">
        <f>IFERROR(_xll.qlIndexFixing(Index3M,H835,TRUE,_xll.ohTrigger(RecalcTrigger,Trigger3M)),NA())</f>
        <v>2.7371950182690126E-2</v>
      </c>
      <c r="M835" s="52">
        <f>IFERROR(_xll.qlIndexFixing(ONIndex3M,I835,TRUE,_xll.ohTrigger(RecalcTrigger,Trigger3M)),NA())</f>
        <v>2.7212803866998314E-2</v>
      </c>
      <c r="N835" s="52">
        <f>IFERROR(_xll.qlIndexFixing(Index6M,$H835,TRUE,_xll.ohTrigger(RecalcTrigger,Trigger6M)),NA())</f>
        <v>2.8974229276247022E-2</v>
      </c>
      <c r="O835" s="52">
        <f>IFERROR(_xll.qlIndexFixing(ONIndex6M,I835,TRUE,_xll.ohTrigger(RecalcTrigger,Trigger6M)),NA())</f>
        <v>2.8608244048564657E-2</v>
      </c>
      <c r="P835" s="52">
        <f>IFERROR(_xll.qlIndexFixing(Index1Y,$H835,TRUE,_xll.ohTrigger(RecalcTrigger,Trigger1Y)),NA())</f>
        <v>2.9695212855752086E-2</v>
      </c>
      <c r="Q835" s="52">
        <f>IFERROR(_xll.qlIndexFixing(ONIndex1Y,I835,TRUE,_xll.ohTrigger(RecalcTrigger,Trigger1Y)),NA())</f>
        <v>2.9933515510363051E-2</v>
      </c>
    </row>
    <row r="836" spans="2:17" x14ac:dyDescent="0.2">
      <c r="B836" s="46" t="s">
        <v>51</v>
      </c>
      <c r="D836" s="49">
        <f>_xll.qlCalendarAdvance(LocalCalendar,$D835,B836,"f",FALSE)</f>
        <v>45322</v>
      </c>
      <c r="E836" s="49">
        <f>_xll.qlInterestRateIndexValueDate(IndexON,D836)</f>
        <v>45322</v>
      </c>
      <c r="F836" s="52">
        <f>IFERROR(_xll.qlIndexFixing(IndexON,D836,TRUE,_xll.ohTrigger(RecalcTrigger,TriggerON)),NA())</f>
        <v>2.4998745612210271E-2</v>
      </c>
      <c r="H836" s="49">
        <f>_xll.qlCalendarAdvance(IborCalendar,$H835,B836,"f",FALSE)</f>
        <v>45322</v>
      </c>
      <c r="I836" s="49">
        <f>_xll.qlInterestRateIndexValueDate(Index1M,$H836)</f>
        <v>45324</v>
      </c>
      <c r="J836" s="52">
        <f>IFERROR(_xll.qlIndexFixing(Index1M,$H836,TRUE,_xll.ohTrigger(RecalcTrigger,Trigger1M)),NA())</f>
        <v>2.6218286281295806E-2</v>
      </c>
      <c r="K836" s="52">
        <f>IFERROR(_xll.qlIndexFixing(ONIndex1M,I836,TRUE,_xll.ohTrigger(RecalcTrigger,Trigger1M)),NA())</f>
        <v>2.6157107812929681E-2</v>
      </c>
      <c r="L836" s="52">
        <f>IFERROR(_xll.qlIndexFixing(Index3M,H836,TRUE,_xll.ohTrigger(RecalcTrigger,Trigger3M)),NA())</f>
        <v>2.7381047447812001E-2</v>
      </c>
      <c r="M836" s="52">
        <f>IFERROR(_xll.qlIndexFixing(ONIndex3M,I836,TRUE,_xll.ohTrigger(RecalcTrigger,Trigger3M)),NA())</f>
        <v>2.7223576208657008E-2</v>
      </c>
      <c r="N836" s="52">
        <f>IFERROR(_xll.qlIndexFixing(Index6M,$H836,TRUE,_xll.ohTrigger(RecalcTrigger,Trigger6M)),NA())</f>
        <v>2.8986710697079726E-2</v>
      </c>
      <c r="O836" s="52">
        <f>IFERROR(_xll.qlIndexFixing(ONIndex6M,I836,TRUE,_xll.ohTrigger(RecalcTrigger,Trigger6M)),NA())</f>
        <v>2.8620965421959355E-2</v>
      </c>
      <c r="P836" s="52">
        <f>IFERROR(_xll.qlIndexFixing(Index1Y,$H836,TRUE,_xll.ohTrigger(RecalcTrigger,Trigger1Y)),NA())</f>
        <v>2.9651125115773641E-2</v>
      </c>
      <c r="Q836" s="52">
        <f>IFERROR(_xll.qlIndexFixing(ONIndex1Y,I836,TRUE,_xll.ohTrigger(RecalcTrigger,Trigger1Y)),NA())</f>
        <v>2.9942536795042329E-2</v>
      </c>
    </row>
    <row r="837" spans="2:17" x14ac:dyDescent="0.2">
      <c r="B837" s="46" t="s">
        <v>51</v>
      </c>
      <c r="D837" s="49">
        <f>_xll.qlCalendarAdvance(LocalCalendar,$D836,B837,"f",FALSE)</f>
        <v>45329</v>
      </c>
      <c r="E837" s="49">
        <f>_xll.qlInterestRateIndexValueDate(IndexON,D837)</f>
        <v>45329</v>
      </c>
      <c r="F837" s="52">
        <f>IFERROR(_xll.qlIndexFixing(IndexON,D837,TRUE,_xll.ohTrigger(RecalcTrigger,TriggerON)),NA())</f>
        <v>2.5016875716588061E-2</v>
      </c>
      <c r="H837" s="49">
        <f>_xll.qlCalendarAdvance(IborCalendar,$H836,B837,"f",FALSE)</f>
        <v>45329</v>
      </c>
      <c r="I837" s="49">
        <f>_xll.qlInterestRateIndexValueDate(Index1M,$H837)</f>
        <v>45331</v>
      </c>
      <c r="J837" s="52">
        <f>IFERROR(_xll.qlIndexFixing(Index1M,$H837,TRUE,_xll.ohTrigger(RecalcTrigger,Trigger1M)),NA())</f>
        <v>2.6235291699203189E-2</v>
      </c>
      <c r="K837" s="52">
        <f>IFERROR(_xll.qlIndexFixing(ONIndex1M,I837,TRUE,_xll.ohTrigger(RecalcTrigger,Trigger1M)),NA())</f>
        <v>2.6174574329349554E-2</v>
      </c>
      <c r="L837" s="52">
        <f>IFERROR(_xll.qlIndexFixing(Index3M,H837,TRUE,_xll.ohTrigger(RecalcTrigger,Trigger3M)),NA())</f>
        <v>2.7391975836338567E-2</v>
      </c>
      <c r="M837" s="52">
        <f>IFERROR(_xll.qlIndexFixing(ONIndex3M,I837,TRUE,_xll.ohTrigger(RecalcTrigger,Trigger3M)),NA())</f>
        <v>2.7234360221886078E-2</v>
      </c>
      <c r="N837" s="52">
        <f>IFERROR(_xll.qlIndexFixing(Index6M,$H837,TRUE,_xll.ohTrigger(RecalcTrigger,Trigger6M)),NA())</f>
        <v>2.8999159091152638E-2</v>
      </c>
      <c r="O837" s="52">
        <f>IFERROR(_xll.qlIndexFixing(ONIndex6M,I837,TRUE,_xll.ohTrigger(RecalcTrigger,Trigger6M)),NA())</f>
        <v>2.8633654162844024E-2</v>
      </c>
      <c r="P837" s="52">
        <f>IFERROR(_xll.qlIndexFixing(Index1Y,$H837,TRUE,_xll.ohTrigger(RecalcTrigger,Trigger1Y)),NA())</f>
        <v>2.9605786988741136E-2</v>
      </c>
      <c r="Q837" s="52">
        <f>IFERROR(_xll.qlIndexFixing(ONIndex1Y,I837,TRUE,_xll.ohTrigger(RecalcTrigger,Trigger1Y)),NA())</f>
        <v>2.9949481088316077E-2</v>
      </c>
    </row>
    <row r="838" spans="2:17" x14ac:dyDescent="0.2">
      <c r="B838" s="46" t="s">
        <v>51</v>
      </c>
      <c r="D838" s="49">
        <f>_xll.qlCalendarAdvance(LocalCalendar,$D837,B838,"f",FALSE)</f>
        <v>45336</v>
      </c>
      <c r="E838" s="49">
        <f>_xll.qlInterestRateIndexValueDate(IndexON,D838)</f>
        <v>45336</v>
      </c>
      <c r="F838" s="52">
        <f>IFERROR(_xll.qlIndexFixing(IndexON,D838,TRUE,_xll.ohTrigger(RecalcTrigger,TriggerON)),NA())</f>
        <v>2.5034519438991154E-2</v>
      </c>
      <c r="H838" s="49">
        <f>_xll.qlCalendarAdvance(IborCalendar,$H837,B838,"f",FALSE)</f>
        <v>45336</v>
      </c>
      <c r="I838" s="49">
        <f>_xll.qlInterestRateIndexValueDate(Index1M,$H838)</f>
        <v>45338</v>
      </c>
      <c r="J838" s="52">
        <f>IFERROR(_xll.qlIndexFixing(Index1M,$H838,TRUE,_xll.ohTrigger(RecalcTrigger,Trigger1M)),NA())</f>
        <v>2.6252048776980175E-2</v>
      </c>
      <c r="K838" s="52">
        <f>IFERROR(_xll.qlIndexFixing(ONIndex1M,I838,TRUE,_xll.ohTrigger(RecalcTrigger,Trigger1M)),NA())</f>
        <v>2.6193964768217448E-2</v>
      </c>
      <c r="L838" s="52">
        <f>IFERROR(_xll.qlIndexFixing(Index3M,H838,TRUE,_xll.ohTrigger(RecalcTrigger,Trigger3M)),NA())</f>
        <v>2.7402916002394306E-2</v>
      </c>
      <c r="M838" s="52">
        <f>IFERROR(_xll.qlIndexFixing(ONIndex3M,I838,TRUE,_xll.ohTrigger(RecalcTrigger,Trigger3M)),NA())</f>
        <v>2.7246958519651088E-2</v>
      </c>
      <c r="N838" s="52">
        <f>IFERROR(_xll.qlIndexFixing(Index6M,$H838,TRUE,_xll.ohTrigger(RecalcTrigger,Trigger6M)),NA())</f>
        <v>2.9011574457848674E-2</v>
      </c>
      <c r="O838" s="52">
        <f>IFERROR(_xll.qlIndexFixing(ONIndex6M,I838,TRUE,_xll.ohTrigger(RecalcTrigger,Trigger6M)),NA())</f>
        <v>2.8648352585003423E-2</v>
      </c>
      <c r="P838" s="52">
        <f>IFERROR(_xll.qlIndexFixing(Index1Y,$H838,TRUE,_xll.ohTrigger(RecalcTrigger,Trigger1Y)),NA())</f>
        <v>2.9556166099018601E-2</v>
      </c>
      <c r="Q838" s="52">
        <f>IFERROR(_xll.qlIndexFixing(ONIndex1Y,I838,TRUE,_xll.ohTrigger(RecalcTrigger,Trigger1Y)),NA())</f>
        <v>2.9955850365208647E-2</v>
      </c>
    </row>
    <row r="839" spans="2:17" x14ac:dyDescent="0.2">
      <c r="B839" s="46" t="s">
        <v>51</v>
      </c>
      <c r="D839" s="49">
        <f>_xll.qlCalendarAdvance(LocalCalendar,$D838,B839,"f",FALSE)</f>
        <v>45343</v>
      </c>
      <c r="E839" s="49">
        <f>_xll.qlInterestRateIndexValueDate(IndexON,D839)</f>
        <v>45343</v>
      </c>
      <c r="F839" s="52">
        <f>IFERROR(_xll.qlIndexFixing(IndexON,D839,TRUE,_xll.ohTrigger(RecalcTrigger,TriggerON)),NA())</f>
        <v>2.505167677925968E-2</v>
      </c>
      <c r="H839" s="49">
        <f>_xll.qlCalendarAdvance(IborCalendar,$H838,B839,"f",FALSE)</f>
        <v>45343</v>
      </c>
      <c r="I839" s="49">
        <f>_xll.qlInterestRateIndexValueDate(Index1M,$H839)</f>
        <v>45345</v>
      </c>
      <c r="J839" s="52">
        <f>IFERROR(_xll.qlIndexFixing(Index1M,$H839,TRUE,_xll.ohTrigger(RecalcTrigger,Trigger1M)),NA())</f>
        <v>2.6268557513559235E-2</v>
      </c>
      <c r="K839" s="52">
        <f>IFERROR(_xll.qlIndexFixing(ONIndex1M,I839,TRUE,_xll.ohTrigger(RecalcTrigger,Trigger1M)),NA())</f>
        <v>2.6208763793036383E-2</v>
      </c>
      <c r="L839" s="52">
        <f>IFERROR(_xll.qlIndexFixing(Index3M,H839,TRUE,_xll.ohTrigger(RecalcTrigger,Trigger3M)),NA())</f>
        <v>2.7413867946073367E-2</v>
      </c>
      <c r="M839" s="52">
        <f>IFERROR(_xll.qlIndexFixing(ONIndex3M,I839,TRUE,_xll.ohTrigger(RecalcTrigger,Trigger3M)),NA())</f>
        <v>2.7255963263028704E-2</v>
      </c>
      <c r="N839" s="52">
        <f>IFERROR(_xll.qlIndexFixing(Index6M,$H839,TRUE,_xll.ohTrigger(RecalcTrigger,Trigger6M)),NA())</f>
        <v>2.9023956796555134E-2</v>
      </c>
      <c r="O839" s="52">
        <f>IFERROR(_xll.qlIndexFixing(ONIndex6M,I839,TRUE,_xll.ohTrigger(RecalcTrigger,Trigger6M)),NA())</f>
        <v>2.8658933747056636E-2</v>
      </c>
      <c r="P839" s="52">
        <f>IFERROR(_xll.qlIndexFixing(Index1Y,$H839,TRUE,_xll.ohTrigger(RecalcTrigger,Trigger1Y)),NA())</f>
        <v>2.9511951420428745E-2</v>
      </c>
      <c r="Q839" s="52">
        <f>IFERROR(_xll.qlIndexFixing(ONIndex1Y,I839,TRUE,_xll.ohTrigger(RecalcTrigger,Trigger1Y)),NA())</f>
        <v>2.9957138699394648E-2</v>
      </c>
    </row>
    <row r="840" spans="2:17" x14ac:dyDescent="0.2">
      <c r="B840" s="46" t="s">
        <v>51</v>
      </c>
      <c r="D840" s="49">
        <f>_xll.qlCalendarAdvance(LocalCalendar,$D839,B840,"f",FALSE)</f>
        <v>45350</v>
      </c>
      <c r="E840" s="49">
        <f>_xll.qlInterestRateIndexValueDate(IndexON,D840)</f>
        <v>45350</v>
      </c>
      <c r="F840" s="52">
        <f>IFERROR(_xll.qlIndexFixing(IndexON,D840,TRUE,_xll.ohTrigger(RecalcTrigger,TriggerON)),NA())</f>
        <v>2.5068347737233765E-2</v>
      </c>
      <c r="H840" s="49">
        <f>_xll.qlCalendarAdvance(IborCalendar,$H839,B840,"f",FALSE)</f>
        <v>45350</v>
      </c>
      <c r="I840" s="49">
        <f>_xll.qlInterestRateIndexValueDate(Index1M,$H840)</f>
        <v>45352</v>
      </c>
      <c r="J840" s="52">
        <f>IFERROR(_xll.qlIndexFixing(Index1M,$H840,TRUE,_xll.ohTrigger(RecalcTrigger,Trigger1M)),NA())</f>
        <v>2.6286915511339881E-2</v>
      </c>
      <c r="K840" s="52">
        <f>IFERROR(_xll.qlIndexFixing(ONIndex1M,I840,TRUE,_xll.ohTrigger(RecalcTrigger,Trigger1M)),NA())</f>
        <v>2.6225486740116821E-2</v>
      </c>
      <c r="L840" s="52">
        <f>IFERROR(_xll.qlIndexFixing(Index3M,H840,TRUE,_xll.ohTrigger(RecalcTrigger,Trigger3M)),NA())</f>
        <v>2.7432143987007516E-2</v>
      </c>
      <c r="M840" s="52">
        <f>IFERROR(_xll.qlIndexFixing(ONIndex3M,I840,TRUE,_xll.ohTrigger(RecalcTrigger,Trigger3M)),NA())</f>
        <v>2.726678229094226E-2</v>
      </c>
      <c r="N840" s="52">
        <f>IFERROR(_xll.qlIndexFixing(Index6M,$H840,TRUE,_xll.ohTrigger(RecalcTrigger,Trigger6M)),NA())</f>
        <v>2.9044449765911039E-2</v>
      </c>
      <c r="O840" s="52">
        <f>IFERROR(_xll.qlIndexFixing(ONIndex6M,I840,TRUE,_xll.ohTrigger(RecalcTrigger,Trigger6M)),NA())</f>
        <v>2.8671524590384578E-2</v>
      </c>
      <c r="P840" s="52">
        <f>IFERROR(_xll.qlIndexFixing(Index1Y,$H840,TRUE,_xll.ohTrigger(RecalcTrigger,Trigger1Y)),NA())</f>
        <v>2.9463749843055095E-2</v>
      </c>
      <c r="Q840" s="52">
        <f>IFERROR(_xll.qlIndexFixing(ONIndex1Y,I840,TRUE,_xll.ohTrigger(RecalcTrigger,Trigger1Y)),NA())</f>
        <v>2.99578520167465E-2</v>
      </c>
    </row>
    <row r="841" spans="2:17" x14ac:dyDescent="0.2">
      <c r="B841" s="46" t="s">
        <v>51</v>
      </c>
      <c r="D841" s="49">
        <f>_xll.qlCalendarAdvance(LocalCalendar,$D840,B841,"f",FALSE)</f>
        <v>45357</v>
      </c>
      <c r="E841" s="49">
        <f>_xll.qlInterestRateIndexValueDate(IndexON,D841)</f>
        <v>45357</v>
      </c>
      <c r="F841" s="52">
        <f>IFERROR(_xll.qlIndexFixing(IndexON,D841,TRUE,_xll.ohTrigger(RecalcTrigger,TriggerON)),NA())</f>
        <v>2.5084532313073282E-2</v>
      </c>
      <c r="H841" s="49">
        <f>_xll.qlCalendarAdvance(IborCalendar,$H840,B841,"f",FALSE)</f>
        <v>45357</v>
      </c>
      <c r="I841" s="49">
        <f>_xll.qlInterestRateIndexValueDate(Index1M,$H841)</f>
        <v>45359</v>
      </c>
      <c r="J841" s="52">
        <f>IFERROR(_xll.qlIndexFixing(Index1M,$H841,TRUE,_xll.ohTrigger(RecalcTrigger,Trigger1M)),NA())</f>
        <v>2.6300829958894691E-2</v>
      </c>
      <c r="K841" s="52">
        <f>IFERROR(_xll.qlIndexFixing(ONIndex1M,I841,TRUE,_xll.ohTrigger(RecalcTrigger,Trigger1M)),NA())</f>
        <v>2.6241961830555383E-2</v>
      </c>
      <c r="L841" s="52">
        <f>IFERROR(_xll.qlIndexFixing(Index3M,H841,TRUE,_xll.ohTrigger(RecalcTrigger,Trigger3M)),NA())</f>
        <v>2.7443126186971412E-2</v>
      </c>
      <c r="M841" s="52">
        <f>IFERROR(_xll.qlIndexFixing(ONIndex3M,I841,TRUE,_xll.ohTrigger(RecalcTrigger,Trigger3M)),NA())</f>
        <v>2.7277612990426192E-2</v>
      </c>
      <c r="N841" s="52">
        <f>IFERROR(_xll.qlIndexFixing(Index6M,$H841,TRUE,_xll.ohTrigger(RecalcTrigger,Trigger6M)),NA())</f>
        <v>2.9054726046846068E-2</v>
      </c>
      <c r="O841" s="52">
        <f>IFERROR(_xll.qlIndexFixing(ONIndex6M,I841,TRUE,_xll.ohTrigger(RecalcTrigger,Trigger6M)),NA())</f>
        <v>2.8684082801175848E-2</v>
      </c>
      <c r="P841" s="52">
        <f>IFERROR(_xll.qlIndexFixing(Index1Y,$H841,TRUE,_xll.ohTrigger(RecalcTrigger,Trigger1Y)),NA())</f>
        <v>2.9414889603646889E-2</v>
      </c>
      <c r="Q841" s="52">
        <f>IFERROR(_xll.qlIndexFixing(ONIndex1Y,I841,TRUE,_xll.ohTrigger(RecalcTrigger,Trigger1Y)),NA())</f>
        <v>2.9956488341946752E-2</v>
      </c>
    </row>
    <row r="842" spans="2:17" x14ac:dyDescent="0.2">
      <c r="B842" s="46" t="s">
        <v>51</v>
      </c>
      <c r="D842" s="49">
        <f>_xll.qlCalendarAdvance(LocalCalendar,$D841,B842,"f",FALSE)</f>
        <v>45364</v>
      </c>
      <c r="E842" s="49">
        <f>_xll.qlInterestRateIndexValueDate(IndexON,D842)</f>
        <v>45364</v>
      </c>
      <c r="F842" s="52">
        <f>IFERROR(_xll.qlIndexFixing(IndexON,D842,TRUE,_xll.ohTrigger(RecalcTrigger,TriggerON)),NA())</f>
        <v>2.5100230506458487E-2</v>
      </c>
      <c r="H842" s="49">
        <f>_xll.qlCalendarAdvance(IborCalendar,$H841,B842,"f",FALSE)</f>
        <v>45364</v>
      </c>
      <c r="I842" s="49">
        <f>_xll.qlInterestRateIndexValueDate(Index1M,$H842)</f>
        <v>45366</v>
      </c>
      <c r="J842" s="52">
        <f>IFERROR(_xll.qlIndexFixing(Index1M,$H842,TRUE,_xll.ohTrigger(RecalcTrigger,Trigger1M)),NA())</f>
        <v>2.6316593665593378E-2</v>
      </c>
      <c r="K842" s="52">
        <f>IFERROR(_xll.qlIndexFixing(ONIndex1M,I842,TRUE,_xll.ohTrigger(RecalcTrigger,Trigger1M)),NA())</f>
        <v>2.6258189064245485E-2</v>
      </c>
      <c r="L842" s="52">
        <f>IFERROR(_xll.qlIndexFixing(Index3M,H842,TRUE,_xll.ohTrigger(RecalcTrigger,Trigger3M)),NA())</f>
        <v>2.7454120169786597E-2</v>
      </c>
      <c r="M842" s="52">
        <f>IFERROR(_xll.qlIndexFixing(ONIndex3M,I842,TRUE,_xll.ohTrigger(RecalcTrigger,Trigger3M)),NA())</f>
        <v>2.7288455361453856E-2</v>
      </c>
      <c r="N842" s="52">
        <f>IFERROR(_xll.qlIndexFixing(Index6M,$H842,TRUE,_xll.ohTrigger(RecalcTrigger,Trigger6M)),NA())</f>
        <v>2.9067005171170102E-2</v>
      </c>
      <c r="O842" s="52">
        <f>IFERROR(_xll.qlIndexFixing(ONIndex6M,I842,TRUE,_xll.ohTrigger(RecalcTrigger,Trigger6M)),NA())</f>
        <v>2.8696608379430444E-2</v>
      </c>
      <c r="P842" s="52">
        <f>IFERROR(_xll.qlIndexFixing(Index1Y,$H842,TRUE,_xll.ohTrigger(RecalcTrigger,Trigger1Y)),NA())</f>
        <v>2.9365518568699407E-2</v>
      </c>
      <c r="Q842" s="52">
        <f>IFERROR(_xll.qlIndexFixing(ONIndex1Y,I842,TRUE,_xll.ohTrigger(RecalcTrigger,Trigger1Y)),NA())</f>
        <v>2.9953047675022049E-2</v>
      </c>
    </row>
    <row r="843" spans="2:17" x14ac:dyDescent="0.2">
      <c r="B843" s="46" t="s">
        <v>51</v>
      </c>
      <c r="D843" s="49">
        <f>_xll.qlCalendarAdvance(LocalCalendar,$D842,B843,"f",FALSE)</f>
        <v>45371</v>
      </c>
      <c r="E843" s="49">
        <f>_xll.qlInterestRateIndexValueDate(IndexON,D843)</f>
        <v>45371</v>
      </c>
      <c r="F843" s="52">
        <f>IFERROR(_xll.qlIndexFixing(IndexON,D843,TRUE,_xll.ohTrigger(RecalcTrigger,TriggerON)),NA())</f>
        <v>2.5115442317469316E-2</v>
      </c>
      <c r="H843" s="49">
        <f>_xll.qlCalendarAdvance(IborCalendar,$H842,B843,"f",FALSE)</f>
        <v>45371</v>
      </c>
      <c r="I843" s="49">
        <f>_xll.qlInterestRateIndexValueDate(Index1M,$H843)</f>
        <v>45373</v>
      </c>
      <c r="J843" s="52">
        <f>IFERROR(_xll.qlIndexFixing(Index1M,$H843,TRUE,_xll.ohTrigger(RecalcTrigger,Trigger1M)),NA())</f>
        <v>2.6332109026952936E-2</v>
      </c>
      <c r="K843" s="52">
        <f>IFERROR(_xll.qlIndexFixing(ONIndex1M,I843,TRUE,_xll.ohTrigger(RecalcTrigger,Trigger1M)),NA())</f>
        <v>2.6274168441080548E-2</v>
      </c>
      <c r="L843" s="52">
        <f>IFERROR(_xll.qlIndexFixing(Index3M,H843,TRUE,_xll.ohTrigger(RecalcTrigger,Trigger3M)),NA())</f>
        <v>2.7465125935553419E-2</v>
      </c>
      <c r="M843" s="52">
        <f>IFERROR(_xll.qlIndexFixing(ONIndex3M,I843,TRUE,_xll.ohTrigger(RecalcTrigger,Trigger3M)),NA())</f>
        <v>2.7299309404078542E-2</v>
      </c>
      <c r="N843" s="52">
        <f>IFERROR(_xll.qlIndexFixing(Index6M,$H843,TRUE,_xll.ohTrigger(RecalcTrigger,Trigger6M)),NA())</f>
        <v>2.9079251258227377E-2</v>
      </c>
      <c r="O843" s="52">
        <f>IFERROR(_xll.qlIndexFixing(ONIndex6M,I843,TRUE,_xll.ohTrigger(RecalcTrigger,Trigger6M)),NA())</f>
        <v>2.8709101325095077E-2</v>
      </c>
      <c r="P843" s="52">
        <f>IFERROR(_xll.qlIndexFixing(Index1Y,$H843,TRUE,_xll.ohTrigger(RecalcTrigger,Trigger1Y)),NA())</f>
        <v>2.9315784576769529E-2</v>
      </c>
      <c r="Q843" s="52">
        <f>IFERROR(_xll.qlIndexFixing(ONIndex1Y,I843,TRUE,_xll.ohTrigger(RecalcTrigger,Trigger1Y)),NA())</f>
        <v>2.9947530016185553E-2</v>
      </c>
    </row>
    <row r="844" spans="2:17" x14ac:dyDescent="0.2">
      <c r="B844" s="46" t="s">
        <v>51</v>
      </c>
      <c r="D844" s="49">
        <f>_xll.qlCalendarAdvance(LocalCalendar,$D843,B844,"f",FALSE)</f>
        <v>45378</v>
      </c>
      <c r="E844" s="49">
        <f>_xll.qlInterestRateIndexValueDate(IndexON,D844)</f>
        <v>45378</v>
      </c>
      <c r="F844" s="52">
        <f>IFERROR(_xll.qlIndexFixing(IndexON,D844,TRUE,_xll.ohTrigger(RecalcTrigger,TriggerON)),NA())</f>
        <v>2.5130167746105769E-2</v>
      </c>
      <c r="H844" s="49">
        <f>_xll.qlCalendarAdvance(IborCalendar,$H843,B844,"f",FALSE)</f>
        <v>45378</v>
      </c>
      <c r="I844" s="49">
        <f>_xll.qlInterestRateIndexValueDate(Index1M,$H844)</f>
        <v>45384</v>
      </c>
      <c r="J844" s="52">
        <f>IFERROR(_xll.qlIndexFixing(Index1M,$H844,TRUE,_xll.ohTrigger(RecalcTrigger,Trigger1M)),NA())</f>
        <v>2.6353965357136744E-2</v>
      </c>
      <c r="K844" s="52">
        <f>IFERROR(_xll.qlIndexFixing(ONIndex1M,I844,TRUE,_xll.ohTrigger(RecalcTrigger,Trigger1M)),NA())</f>
        <v>2.6294647226547951E-2</v>
      </c>
      <c r="L844" s="52">
        <f>IFERROR(_xll.qlIndexFixing(Index3M,H844,TRUE,_xll.ohTrigger(RecalcTrigger,Trigger3M)),NA())</f>
        <v>2.7476936893150294E-2</v>
      </c>
      <c r="M844" s="52">
        <f>IFERROR(_xll.qlIndexFixing(ONIndex3M,I844,TRUE,_xll.ohTrigger(RecalcTrigger,Trigger3M)),NA())</f>
        <v>2.7312763107829596E-2</v>
      </c>
      <c r="N844" s="52">
        <f>IFERROR(_xll.qlIndexFixing(Index6M,$H844,TRUE,_xll.ohTrigger(RecalcTrigger,Trigger6M)),NA())</f>
        <v>2.9094369123682625E-2</v>
      </c>
      <c r="O844" s="52">
        <f>IFERROR(_xll.qlIndexFixing(ONIndex6M,I844,TRUE,_xll.ohTrigger(RecalcTrigger,Trigger6M)),NA())</f>
        <v>2.8724599992111521E-2</v>
      </c>
      <c r="P844" s="52">
        <f>IFERROR(_xll.qlIndexFixing(Index1Y,$H844,TRUE,_xll.ohTrigger(RecalcTrigger,Trigger1Y)),NA())</f>
        <v>2.9242927036246407E-2</v>
      </c>
      <c r="Q844" s="52">
        <f>IFERROR(_xll.qlIndexFixing(ONIndex1Y,I844,TRUE,_xll.ohTrigger(RecalcTrigger,Trigger1Y)),NA())</f>
        <v>2.993356982139872E-2</v>
      </c>
    </row>
    <row r="845" spans="2:17" x14ac:dyDescent="0.2">
      <c r="B845" s="46" t="s">
        <v>51</v>
      </c>
      <c r="D845" s="49">
        <f>_xll.qlCalendarAdvance(LocalCalendar,$D844,B845,"f",FALSE)</f>
        <v>45385</v>
      </c>
      <c r="E845" s="49">
        <f>_xll.qlInterestRateIndexValueDate(IndexON,D845)</f>
        <v>45385</v>
      </c>
      <c r="F845" s="52">
        <f>IFERROR(_xll.qlIndexFixing(IndexON,D845,TRUE,_xll.ohTrigger(RecalcTrigger,TriggerON)),NA())</f>
        <v>2.5144406792128038E-2</v>
      </c>
      <c r="H845" s="49">
        <f>_xll.qlCalendarAdvance(IborCalendar,$H844,B845,"f",FALSE)</f>
        <v>45385</v>
      </c>
      <c r="I845" s="49">
        <f>_xll.qlInterestRateIndexValueDate(Index1M,$H845)</f>
        <v>45387</v>
      </c>
      <c r="J845" s="52">
        <f>IFERROR(_xll.qlIndexFixing(Index1M,$H845,TRUE,_xll.ohTrigger(RecalcTrigger,Trigger1M)),NA())</f>
        <v>2.6364409278198386E-2</v>
      </c>
      <c r="K845" s="52">
        <f>IFERROR(_xll.qlIndexFixing(ONIndex1M,I845,TRUE,_xll.ohTrigger(RecalcTrigger,Trigger1M)),NA())</f>
        <v>2.6305383623839163E-2</v>
      </c>
      <c r="L845" s="52">
        <f>IFERROR(_xll.qlIndexFixing(Index3M,H845,TRUE,_xll.ohTrigger(RecalcTrigger,Trigger3M)),NA())</f>
        <v>2.7481663031772727E-2</v>
      </c>
      <c r="M845" s="52">
        <f>IFERROR(_xll.qlIndexFixing(ONIndex3M,I845,TRUE,_xll.ohTrigger(RecalcTrigger,Trigger3M)),NA())</f>
        <v>2.732105250406569E-2</v>
      </c>
      <c r="N845" s="52">
        <f>IFERROR(_xll.qlIndexFixing(Index6M,$H845,TRUE,_xll.ohTrigger(RecalcTrigger,Trigger6M)),NA())</f>
        <v>2.9103644318082642E-2</v>
      </c>
      <c r="O845" s="52">
        <f>IFERROR(_xll.qlIndexFixing(ONIndex6M,I845,TRUE,_xll.ohTrigger(RecalcTrigger,Trigger6M)),NA())</f>
        <v>2.8733989318734388E-2</v>
      </c>
      <c r="P845" s="52">
        <f>IFERROR(_xll.qlIndexFixing(Index1Y,$H845,TRUE,_xll.ohTrigger(RecalcTrigger,Trigger1Y)),NA())</f>
        <v>2.9215818932871902E-2</v>
      </c>
      <c r="Q845" s="52">
        <f>IFERROR(_xll.qlIndexFixing(ONIndex1Y,I845,TRUE,_xll.ohTrigger(RecalcTrigger,Trigger1Y)),NA())</f>
        <v>2.9930263723896289E-2</v>
      </c>
    </row>
    <row r="846" spans="2:17" x14ac:dyDescent="0.2">
      <c r="B846" s="46" t="s">
        <v>51</v>
      </c>
      <c r="D846" s="49">
        <f>_xll.qlCalendarAdvance(LocalCalendar,$D845,B846,"f",FALSE)</f>
        <v>45392</v>
      </c>
      <c r="E846" s="49">
        <f>_xll.qlInterestRateIndexValueDate(IndexON,D846)</f>
        <v>45392</v>
      </c>
      <c r="F846" s="52">
        <f>IFERROR(_xll.qlIndexFixing(IndexON,D846,TRUE,_xll.ohTrigger(RecalcTrigger,TriggerON)),NA())</f>
        <v>2.5158159455695994E-2</v>
      </c>
      <c r="H846" s="49">
        <f>_xll.qlCalendarAdvance(IborCalendar,$H845,B846,"f",FALSE)</f>
        <v>45392</v>
      </c>
      <c r="I846" s="49">
        <f>_xll.qlInterestRateIndexValueDate(Index1M,$H846)</f>
        <v>45394</v>
      </c>
      <c r="J846" s="52">
        <f>IFERROR(_xll.qlIndexFixing(Index1M,$H846,TRUE,_xll.ohTrigger(RecalcTrigger,Trigger1M)),NA())</f>
        <v>2.6377165029190467E-2</v>
      </c>
      <c r="K846" s="52">
        <f>IFERROR(_xll.qlIndexFixing(ONIndex1M,I846,TRUE,_xll.ohTrigger(RecalcTrigger,Trigger1M)),NA())</f>
        <v>2.6320619429522907E-2</v>
      </c>
      <c r="L846" s="52">
        <f>IFERROR(_xll.qlIndexFixing(Index3M,H846,TRUE,_xll.ohTrigger(RecalcTrigger,Trigger3M)),NA())</f>
        <v>2.7492699102525369E-2</v>
      </c>
      <c r="M846" s="52">
        <f>IFERROR(_xll.qlIndexFixing(ONIndex3M,I846,TRUE,_xll.ohTrigger(RecalcTrigger,Trigger3M)),NA())</f>
        <v>2.7331941561428152E-2</v>
      </c>
      <c r="N846" s="52">
        <f>IFERROR(_xll.qlIndexFixing(Index6M,$H846,TRUE,_xll.ohTrigger(RecalcTrigger,Trigger6M)),NA())</f>
        <v>2.9117818892709132E-2</v>
      </c>
      <c r="O846" s="52">
        <f>IFERROR(_xll.qlIndexFixing(ONIndex6M,I846,TRUE,_xll.ohTrigger(RecalcTrigger,Trigger6M)),NA())</f>
        <v>2.8746384366655775E-2</v>
      </c>
      <c r="P846" s="52">
        <f>IFERROR(_xll.qlIndexFixing(Index1Y,$H846,TRUE,_xll.ohTrigger(RecalcTrigger,Trigger1Y)),NA())</f>
        <v>2.9165882813650117E-2</v>
      </c>
      <c r="Q846" s="52">
        <f>IFERROR(_xll.qlIndexFixing(ONIndex1Y,I846,TRUE,_xll.ohTrigger(RecalcTrigger,Trigger1Y)),NA())</f>
        <v>2.9918515091402753E-2</v>
      </c>
    </row>
    <row r="847" spans="2:17" x14ac:dyDescent="0.2">
      <c r="B847" s="46" t="s">
        <v>51</v>
      </c>
      <c r="D847" s="49">
        <f>_xll.qlCalendarAdvance(LocalCalendar,$D846,B847,"f",FALSE)</f>
        <v>45399</v>
      </c>
      <c r="E847" s="49">
        <f>_xll.qlInterestRateIndexValueDate(IndexON,D847)</f>
        <v>45399</v>
      </c>
      <c r="F847" s="52">
        <f>IFERROR(_xll.qlIndexFixing(IndexON,D847,TRUE,_xll.ohTrigger(RecalcTrigger,TriggerON)),NA())</f>
        <v>2.5171425736489894E-2</v>
      </c>
      <c r="H847" s="49">
        <f>_xll.qlCalendarAdvance(IborCalendar,$H846,B847,"f",FALSE)</f>
        <v>45399</v>
      </c>
      <c r="I847" s="49">
        <f>_xll.qlInterestRateIndexValueDate(Index1M,$H847)</f>
        <v>45401</v>
      </c>
      <c r="J847" s="52">
        <f>IFERROR(_xll.qlIndexFixing(Index1M,$H847,TRUE,_xll.ohTrigger(RecalcTrigger,Trigger1M)),NA())</f>
        <v>2.6391686999449031E-2</v>
      </c>
      <c r="K847" s="52">
        <f>IFERROR(_xll.qlIndexFixing(ONIndex1M,I847,TRUE,_xll.ohTrigger(RecalcTrigger,Trigger1M)),NA())</f>
        <v>2.6335607377978576E-2</v>
      </c>
      <c r="L847" s="52">
        <f>IFERROR(_xll.qlIndexFixing(Index3M,H847,TRUE,_xll.ohTrigger(RecalcTrigger,Trigger3M)),NA())</f>
        <v>2.7503746952912862E-2</v>
      </c>
      <c r="M847" s="52">
        <f>IFERROR(_xll.qlIndexFixing(ONIndex3M,I847,TRUE,_xll.ohTrigger(RecalcTrigger,Trigger3M)),NA())</f>
        <v>2.7342842290360991E-2</v>
      </c>
      <c r="N847" s="52">
        <f>IFERROR(_xll.qlIndexFixing(Index6M,$H847,TRUE,_xll.ohTrigger(RecalcTrigger,Trigger6M)),NA())</f>
        <v>2.9127905221506378E-2</v>
      </c>
      <c r="O847" s="52">
        <f>IFERROR(_xll.qlIndexFixing(ONIndex6M,I847,TRUE,_xll.ohTrigger(RecalcTrigger,Trigger6M)),NA())</f>
        <v>2.8758746782013844E-2</v>
      </c>
      <c r="P847" s="52">
        <f>IFERROR(_xll.qlIndexFixing(Index1Y,$H847,TRUE,_xll.ohTrigger(RecalcTrigger,Trigger1Y)),NA())</f>
        <v>2.9113673269036279E-2</v>
      </c>
      <c r="Q847" s="52">
        <f>IFERROR(_xll.qlIndexFixing(ONIndex1Y,I847,TRUE,_xll.ohTrigger(RecalcTrigger,Trigger1Y)),NA())</f>
        <v>2.9904689468756018E-2</v>
      </c>
    </row>
    <row r="848" spans="2:17" x14ac:dyDescent="0.2">
      <c r="B848" s="46" t="s">
        <v>51</v>
      </c>
      <c r="D848" s="49">
        <f>_xll.qlCalendarAdvance(LocalCalendar,$D847,B848,"f",FALSE)</f>
        <v>45406</v>
      </c>
      <c r="E848" s="49">
        <f>_xll.qlInterestRateIndexValueDate(IndexON,D848)</f>
        <v>45406</v>
      </c>
      <c r="F848" s="52">
        <f>IFERROR(_xll.qlIndexFixing(IndexON,D848,TRUE,_xll.ohTrigger(RecalcTrigger,TriggerON)),NA())</f>
        <v>2.5184205634749546E-2</v>
      </c>
      <c r="H848" s="49">
        <f>_xll.qlCalendarAdvance(IborCalendar,$H847,B848,"f",FALSE)</f>
        <v>45406</v>
      </c>
      <c r="I848" s="49">
        <f>_xll.qlInterestRateIndexValueDate(Index1M,$H848)</f>
        <v>45408</v>
      </c>
      <c r="J848" s="52">
        <f>IFERROR(_xll.qlIndexFixing(Index1M,$H848,TRUE,_xll.ohTrigger(RecalcTrigger,Trigger1M)),NA())</f>
        <v>2.6407925155837175E-2</v>
      </c>
      <c r="K848" s="52">
        <f>IFERROR(_xll.qlIndexFixing(ONIndex1M,I848,TRUE,_xll.ohTrigger(RecalcTrigger,Trigger1M)),NA())</f>
        <v>2.6350347469126234E-2</v>
      </c>
      <c r="L848" s="52">
        <f>IFERROR(_xll.qlIndexFixing(Index3M,H848,TRUE,_xll.ohTrigger(RecalcTrigger,Trigger3M)),NA())</f>
        <v>2.7514806583031827E-2</v>
      </c>
      <c r="M848" s="52">
        <f>IFERROR(_xll.qlIndexFixing(ONIndex3M,I848,TRUE,_xll.ohTrigger(RecalcTrigger,Trigger3M)),NA())</f>
        <v>2.7353754690917498E-2</v>
      </c>
      <c r="N848" s="52">
        <f>IFERROR(_xll.qlIndexFixing(Index6M,$H848,TRUE,_xll.ohTrigger(RecalcTrigger,Trigger6M)),NA())</f>
        <v>2.9139986113032021E-2</v>
      </c>
      <c r="O848" s="52">
        <f>IFERROR(_xll.qlIndexFixing(ONIndex6M,I848,TRUE,_xll.ohTrigger(RecalcTrigger,Trigger6M)),NA())</f>
        <v>2.8771076564755305E-2</v>
      </c>
      <c r="P848" s="52">
        <f>IFERROR(_xll.qlIndexFixing(Index1Y,$H848,TRUE,_xll.ohTrigger(RecalcTrigger,Trigger1Y)),NA())</f>
        <v>2.9066842593736913E-2</v>
      </c>
      <c r="Q848" s="52">
        <f>IFERROR(_xll.qlIndexFixing(ONIndex1Y,I848,TRUE,_xll.ohTrigger(RecalcTrigger,Trigger1Y)),NA())</f>
        <v>2.9888786856675509E-2</v>
      </c>
    </row>
    <row r="849" spans="2:17" x14ac:dyDescent="0.2">
      <c r="B849" s="46" t="s">
        <v>51</v>
      </c>
      <c r="D849" s="49">
        <f>_xll.qlCalendarAdvance(LocalCalendar,$D848,B849,"f",FALSE)</f>
        <v>45413</v>
      </c>
      <c r="E849" s="49">
        <f>_xll.qlInterestRateIndexValueDate(IndexON,D849)</f>
        <v>45413</v>
      </c>
      <c r="F849" s="52">
        <f>IFERROR(_xll.qlIndexFixing(IndexON,D849,TRUE,_xll.ohTrigger(RecalcTrigger,TriggerON)),NA())</f>
        <v>2.5196499150155205E-2</v>
      </c>
      <c r="H849" s="49">
        <f>_xll.qlCalendarAdvance(IborCalendar,$H848,B849,"f",FALSE)</f>
        <v>45413</v>
      </c>
      <c r="I849" s="49">
        <f>_xll.qlInterestRateIndexValueDate(Index1M,$H849)</f>
        <v>45415</v>
      </c>
      <c r="J849" s="52">
        <f>IFERROR(_xll.qlIndexFixing(Index1M,$H849,TRUE,_xll.ohTrigger(RecalcTrigger,Trigger1M)),NA())</f>
        <v>2.6419985888629406E-2</v>
      </c>
      <c r="K849" s="52">
        <f>IFERROR(_xll.qlIndexFixing(ONIndex1M,I849,TRUE,_xll.ohTrigger(RecalcTrigger,Trigger1M)),NA())</f>
        <v>2.6366829353863253E-2</v>
      </c>
      <c r="L849" s="52">
        <f>IFERROR(_xll.qlIndexFixing(Index3M,H849,TRUE,_xll.ohTrigger(RecalcTrigger,Trigger3M)),NA())</f>
        <v>2.7531407977786092E-2</v>
      </c>
      <c r="M849" s="52">
        <f>IFERROR(_xll.qlIndexFixing(ONIndex3M,I849,TRUE,_xll.ohTrigger(RecalcTrigger,Trigger3M)),NA())</f>
        <v>2.7366499612275774E-2</v>
      </c>
      <c r="N849" s="52">
        <f>IFERROR(_xll.qlIndexFixing(Index6M,$H849,TRUE,_xll.ohTrigger(RecalcTrigger,Trigger6M)),NA())</f>
        <v>2.9152033963622488E-2</v>
      </c>
      <c r="O849" s="52">
        <f>IFERROR(_xll.qlIndexFixing(ONIndex6M,I849,TRUE,_xll.ohTrigger(RecalcTrigger,Trigger6M)),NA())</f>
        <v>2.8785401318824899E-2</v>
      </c>
      <c r="P849" s="52">
        <f>IFERROR(_xll.qlIndexFixing(Index1Y,$H849,TRUE,_xll.ohTrigger(RecalcTrigger,Trigger1Y)),NA())</f>
        <v>2.9015849929286578E-2</v>
      </c>
      <c r="Q849" s="52">
        <f>IFERROR(_xll.qlIndexFixing(ONIndex1Y,I849,TRUE,_xll.ohTrigger(RecalcTrigger,Trigger1Y)),NA())</f>
        <v>2.987067023360046E-2</v>
      </c>
    </row>
    <row r="850" spans="2:17" x14ac:dyDescent="0.2">
      <c r="B850" s="46" t="s">
        <v>51</v>
      </c>
      <c r="D850" s="49">
        <f>_xll.qlCalendarAdvance(LocalCalendar,$D849,B850,"f",FALSE)</f>
        <v>45420</v>
      </c>
      <c r="E850" s="49">
        <f>_xll.qlInterestRateIndexValueDate(IndexON,D850)</f>
        <v>45420</v>
      </c>
      <c r="F850" s="52">
        <f>IFERROR(_xll.qlIndexFixing(IndexON,D850,TRUE,_xll.ohTrigger(RecalcTrigger,TriggerON)),NA())</f>
        <v>2.5208306282866744E-2</v>
      </c>
      <c r="H850" s="49">
        <f>_xll.qlCalendarAdvance(IborCalendar,$H849,B850,"f",FALSE)</f>
        <v>45420</v>
      </c>
      <c r="I850" s="49">
        <f>_xll.qlInterestRateIndexValueDate(Index1M,$H850)</f>
        <v>45422</v>
      </c>
      <c r="J850" s="52">
        <f>IFERROR(_xll.qlIndexFixing(Index1M,$H850,TRUE,_xll.ohTrigger(RecalcTrigger,Trigger1M)),NA())</f>
        <v>2.6433762805741053E-2</v>
      </c>
      <c r="K850" s="52">
        <f>IFERROR(_xll.qlIndexFixing(ONIndex1M,I850,TRUE,_xll.ohTrigger(RecalcTrigger,Trigger1M)),NA())</f>
        <v>2.6379084079044546E-2</v>
      </c>
      <c r="L850" s="52">
        <f>IFERROR(_xll.qlIndexFixing(Index3M,H850,TRUE,_xll.ohTrigger(RecalcTrigger,Trigger3M)),NA())</f>
        <v>2.7542496227039338E-2</v>
      </c>
      <c r="M850" s="52">
        <f>IFERROR(_xll.qlIndexFixing(ONIndex3M,I850,TRUE,_xll.ohTrigger(RecalcTrigger,Trigger3M)),NA())</f>
        <v>2.7375614506794932E-2</v>
      </c>
      <c r="N850" s="52">
        <f>IFERROR(_xll.qlIndexFixing(Index6M,$H850,TRUE,_xll.ohTrigger(RecalcTrigger,Trigger6M)),NA())</f>
        <v>2.9166070811916009E-2</v>
      </c>
      <c r="O850" s="52">
        <f>IFERROR(_xll.qlIndexFixing(ONIndex6M,I850,TRUE,_xll.ohTrigger(RecalcTrigger,Trigger6M)),NA())</f>
        <v>2.8795638232308463E-2</v>
      </c>
      <c r="P850" s="52">
        <f>IFERROR(_xll.qlIndexFixing(Index1Y,$H850,TRUE,_xll.ohTrigger(RecalcTrigger,Trigger1Y)),NA())</f>
        <v>2.8969896213849104E-2</v>
      </c>
      <c r="Q850" s="52">
        <f>IFERROR(_xll.qlIndexFixing(ONIndex1Y,I850,TRUE,_xll.ohTrigger(RecalcTrigger,Trigger1Y)),NA())</f>
        <v>2.9850750667650416E-2</v>
      </c>
    </row>
    <row r="851" spans="2:17" x14ac:dyDescent="0.2">
      <c r="B851" s="46" t="s">
        <v>51</v>
      </c>
      <c r="D851" s="49">
        <f>_xll.qlCalendarAdvance(LocalCalendar,$D850,B851,"f",FALSE)</f>
        <v>45427</v>
      </c>
      <c r="E851" s="49">
        <f>_xll.qlInterestRateIndexValueDate(IndexON,D851)</f>
        <v>45427</v>
      </c>
      <c r="F851" s="52">
        <f>IFERROR(_xll.qlIndexFixing(IndexON,D851,TRUE,_xll.ohTrigger(RecalcTrigger,TriggerON)),NA())</f>
        <v>2.5219627032644354E-2</v>
      </c>
      <c r="H851" s="49">
        <f>_xll.qlCalendarAdvance(IborCalendar,$H850,B851,"f",FALSE)</f>
        <v>45427</v>
      </c>
      <c r="I851" s="49">
        <f>_xll.qlInterestRateIndexValueDate(Index1M,$H851)</f>
        <v>45429</v>
      </c>
      <c r="J851" s="52">
        <f>IFERROR(_xll.qlIndexFixing(Index1M,$H851,TRUE,_xll.ohTrigger(RecalcTrigger,Trigger1M)),NA())</f>
        <v>2.6447291370017629E-2</v>
      </c>
      <c r="K851" s="52">
        <f>IFERROR(_xll.qlIndexFixing(ONIndex1M,I851,TRUE,_xll.ohTrigger(RecalcTrigger,Trigger1M)),NA())</f>
        <v>2.6393080597655327E-2</v>
      </c>
      <c r="L851" s="52">
        <f>IFERROR(_xll.qlIndexFixing(Index3M,H851,TRUE,_xll.ohTrigger(RecalcTrigger,Trigger3M)),NA())</f>
        <v>2.7553596260053784E-2</v>
      </c>
      <c r="M851" s="52">
        <f>IFERROR(_xll.qlIndexFixing(ONIndex3M,I851,TRUE,_xll.ohTrigger(RecalcTrigger,Trigger3M)),NA())</f>
        <v>2.738656192211586E-2</v>
      </c>
      <c r="N851" s="52">
        <f>IFERROR(_xll.qlIndexFixing(Index6M,$H851,TRUE,_xll.ohTrigger(RecalcTrigger,Trigger6M)),NA())</f>
        <v>2.9176030539579068E-2</v>
      </c>
      <c r="O851" s="52">
        <f>IFERROR(_xll.qlIndexFixing(ONIndex6M,I851,TRUE,_xll.ohTrigger(RecalcTrigger,Trigger6M)),NA())</f>
        <v>2.8807870117146805E-2</v>
      </c>
      <c r="P851" s="52">
        <f>IFERROR(_xll.qlIndexFixing(Index1Y,$H851,TRUE,_xll.ohTrigger(RecalcTrigger,Trigger1Y)),NA())</f>
        <v>2.8922577290347626E-2</v>
      </c>
      <c r="Q851" s="52">
        <f>IFERROR(_xll.qlIndexFixing(ONIndex1Y,I851,TRUE,_xll.ohTrigger(RecalcTrigger,Trigger1Y)),NA())</f>
        <v>2.982861709267759E-2</v>
      </c>
    </row>
    <row r="852" spans="2:17" x14ac:dyDescent="0.2">
      <c r="B852" s="46" t="s">
        <v>51</v>
      </c>
      <c r="D852" s="49">
        <f>_xll.qlCalendarAdvance(LocalCalendar,$D851,B852,"f",FALSE)</f>
        <v>45434</v>
      </c>
      <c r="E852" s="49">
        <f>_xll.qlInterestRateIndexValueDate(IndexON,D852)</f>
        <v>45434</v>
      </c>
      <c r="F852" s="52">
        <f>IFERROR(_xll.qlIndexFixing(IndexON,D852,TRUE,_xll.ohTrigger(RecalcTrigger,TriggerON)),NA())</f>
        <v>2.5230461399567972E-2</v>
      </c>
      <c r="H852" s="49">
        <f>_xll.qlCalendarAdvance(IborCalendar,$H851,B852,"f",FALSE)</f>
        <v>45434</v>
      </c>
      <c r="I852" s="49">
        <f>_xll.qlInterestRateIndexValueDate(Index1M,$H852)</f>
        <v>45436</v>
      </c>
      <c r="J852" s="52">
        <f>IFERROR(_xll.qlIndexFixing(Index1M,$H852,TRUE,_xll.ohTrigger(RecalcTrigger,Trigger1M)),NA())</f>
        <v>2.6460571580597884E-2</v>
      </c>
      <c r="K852" s="52">
        <f>IFERROR(_xll.qlIndexFixing(ONIndex1M,I852,TRUE,_xll.ohTrigger(RecalcTrigger,Trigger1M)),NA())</f>
        <v>2.6408768870822552E-2</v>
      </c>
      <c r="L852" s="52">
        <f>IFERROR(_xll.qlIndexFixing(Index3M,H852,TRUE,_xll.ohTrigger(RecalcTrigger,Trigger3M)),NA())</f>
        <v>2.7566556978553865E-2</v>
      </c>
      <c r="M852" s="52">
        <f>IFERROR(_xll.qlIndexFixing(ONIndex3M,I852,TRUE,_xll.ohTrigger(RecalcTrigger,Trigger3M)),NA())</f>
        <v>2.739934685733969E-2</v>
      </c>
      <c r="N852" s="52">
        <f>IFERROR(_xll.qlIndexFixing(Index6M,$H852,TRUE,_xll.ohTrigger(RecalcTrigger,Trigger6M)),NA())</f>
        <v>2.9187979263739228E-2</v>
      </c>
      <c r="O852" s="52">
        <f>IFERROR(_xll.qlIndexFixing(ONIndex6M,I852,TRUE,_xll.ohTrigger(RecalcTrigger,Trigger6M)),NA())</f>
        <v>2.8822092915725683E-2</v>
      </c>
      <c r="P852" s="52">
        <f>IFERROR(_xll.qlIndexFixing(Index1Y,$H852,TRUE,_xll.ohTrigger(RecalcTrigger,Trigger1Y)),NA())</f>
        <v>2.8874617131860389E-2</v>
      </c>
      <c r="Q852" s="52">
        <f>IFERROR(_xll.qlIndexFixing(ONIndex1Y,I852,TRUE,_xll.ohTrigger(RecalcTrigger,Trigger1Y)),NA())</f>
        <v>2.9803818901830148E-2</v>
      </c>
    </row>
    <row r="853" spans="2:17" x14ac:dyDescent="0.2">
      <c r="B853" s="46" t="s">
        <v>51</v>
      </c>
      <c r="D853" s="49">
        <f>_xll.qlCalendarAdvance(LocalCalendar,$D852,B853,"f",FALSE)</f>
        <v>45441</v>
      </c>
      <c r="E853" s="49">
        <f>_xll.qlInterestRateIndexValueDate(IndexON,D853)</f>
        <v>45441</v>
      </c>
      <c r="F853" s="52">
        <f>IFERROR(_xll.qlIndexFixing(IndexON,D853,TRUE,_xll.ohTrigger(RecalcTrigger,TriggerON)),NA())</f>
        <v>2.5240809383637597E-2</v>
      </c>
      <c r="H853" s="49">
        <f>_xll.qlCalendarAdvance(IborCalendar,$H852,B853,"f",FALSE)</f>
        <v>45441</v>
      </c>
      <c r="I853" s="49">
        <f>_xll.qlInterestRateIndexValueDate(Index1M,$H853)</f>
        <v>45443</v>
      </c>
      <c r="J853" s="52">
        <f>IFERROR(_xll.qlIndexFixing(Index1M,$H853,TRUE,_xll.ohTrigger(RecalcTrigger,Trigger1M)),NA())</f>
        <v>2.6467952003637052E-2</v>
      </c>
      <c r="K853" s="52">
        <f>IFERROR(_xll.qlIndexFixing(ONIndex1M,I853,TRUE,_xll.ohTrigger(RecalcTrigger,Trigger1M)),NA())</f>
        <v>2.6420330061727171E-2</v>
      </c>
      <c r="L853" s="52">
        <f>IFERROR(_xll.qlIndexFixing(Index3M,H853,TRUE,_xll.ohTrigger(RecalcTrigger,Trigger3M)),NA())</f>
        <v>2.7570281433043083E-2</v>
      </c>
      <c r="M853" s="52">
        <f>IFERROR(_xll.qlIndexFixing(ONIndex3M,I853,TRUE,_xll.ohTrigger(RecalcTrigger,Trigger3M)),NA())</f>
        <v>2.7408491767602072E-2</v>
      </c>
      <c r="N853" s="52">
        <f>IFERROR(_xll.qlIndexFixing(Index6M,$H853,TRUE,_xll.ohTrigger(RecalcTrigger,Trigger6M)),NA())</f>
        <v>2.9193841259601255E-2</v>
      </c>
      <c r="O853" s="52">
        <f>IFERROR(_xll.qlIndexFixing(ONIndex6M,I853,TRUE,_xll.ohTrigger(RecalcTrigger,Trigger6M)),NA())</f>
        <v>2.8832235988840438E-2</v>
      </c>
      <c r="P853" s="52">
        <f>IFERROR(_xll.qlIndexFixing(Index1Y,$H853,TRUE,_xll.ohTrigger(RecalcTrigger,Trigger1Y)),NA())</f>
        <v>2.8835327403105748E-2</v>
      </c>
      <c r="Q853" s="52">
        <f>IFERROR(_xll.qlIndexFixing(ONIndex1Y,I853,TRUE,_xll.ohTrigger(RecalcTrigger,Trigger1Y)),NA())</f>
        <v>2.9778118987566771E-2</v>
      </c>
    </row>
    <row r="854" spans="2:17" x14ac:dyDescent="0.2">
      <c r="B854" s="46" t="s">
        <v>51</v>
      </c>
      <c r="D854" s="49">
        <f>_xll.qlCalendarAdvance(LocalCalendar,$D853,B854,"f",FALSE)</f>
        <v>45448</v>
      </c>
      <c r="E854" s="49">
        <f>_xll.qlInterestRateIndexValueDate(IndexON,D854)</f>
        <v>45448</v>
      </c>
      <c r="F854" s="52">
        <f>IFERROR(_xll.qlIndexFixing(IndexON,D854,TRUE,_xll.ohTrigger(RecalcTrigger,TriggerON)),NA())</f>
        <v>2.5250670984693357E-2</v>
      </c>
      <c r="H854" s="49">
        <f>_xll.qlCalendarAdvance(IborCalendar,$H853,B854,"f",FALSE)</f>
        <v>45448</v>
      </c>
      <c r="I854" s="49">
        <f>_xll.qlInterestRateIndexValueDate(Index1M,$H854)</f>
        <v>45450</v>
      </c>
      <c r="J854" s="52">
        <f>IFERROR(_xll.qlIndexFixing(Index1M,$H854,TRUE,_xll.ohTrigger(RecalcTrigger,Trigger1M)),NA())</f>
        <v>2.6486386937270873E-2</v>
      </c>
      <c r="K854" s="52">
        <f>IFERROR(_xll.qlIndexFixing(ONIndex1M,I854,TRUE,_xll.ohTrigger(RecalcTrigger,Trigger1M)),NA())</f>
        <v>2.6433583007028361E-2</v>
      </c>
      <c r="L854" s="52">
        <f>IFERROR(_xll.qlIndexFixing(Index3M,H854,TRUE,_xll.ohTrigger(RecalcTrigger,Trigger3M)),NA())</f>
        <v>2.7586967062673731E-2</v>
      </c>
      <c r="M854" s="52">
        <f>IFERROR(_xll.qlIndexFixing(ONIndex3M,I854,TRUE,_xll.ohTrigger(RecalcTrigger,Trigger3M)),NA())</f>
        <v>2.7419474197740712E-2</v>
      </c>
      <c r="N854" s="52">
        <f>IFERROR(_xll.qlIndexFixing(Index6M,$H854,TRUE,_xll.ohTrigger(RecalcTrigger,Trigger6M)),NA())</f>
        <v>2.9211777581419848E-2</v>
      </c>
      <c r="O854" s="52">
        <f>IFERROR(_xll.qlIndexFixing(ONIndex6M,I854,TRUE,_xll.ohTrigger(RecalcTrigger,Trigger6M)),NA())</f>
        <v>2.8844369975695727E-2</v>
      </c>
      <c r="P854" s="52">
        <f>IFERROR(_xll.qlIndexFixing(Index1Y,$H854,TRUE,_xll.ohTrigger(RecalcTrigger,Trigger1Y)),NA())</f>
        <v>2.8787008527295897E-2</v>
      </c>
      <c r="Q854" s="52">
        <f>IFERROR(_xll.qlIndexFixing(ONIndex1Y,I854,TRUE,_xll.ohTrigger(RecalcTrigger,Trigger1Y)),NA())</f>
        <v>2.9749754460066669E-2</v>
      </c>
    </row>
    <row r="855" spans="2:17" x14ac:dyDescent="0.2">
      <c r="B855" s="46" t="s">
        <v>51</v>
      </c>
      <c r="D855" s="49">
        <f>_xll.qlCalendarAdvance(LocalCalendar,$D854,B855,"f",FALSE)</f>
        <v>45455</v>
      </c>
      <c r="E855" s="49">
        <f>_xll.qlInterestRateIndexValueDate(IndexON,D855)</f>
        <v>45455</v>
      </c>
      <c r="F855" s="52">
        <f>IFERROR(_xll.qlIndexFixing(IndexON,D855,TRUE,_xll.ohTrigger(RecalcTrigger,TriggerON)),NA())</f>
        <v>2.5260046202735253E-2</v>
      </c>
      <c r="H855" s="49">
        <f>_xll.qlCalendarAdvance(IborCalendar,$H854,B855,"f",FALSE)</f>
        <v>45455</v>
      </c>
      <c r="I855" s="49">
        <f>_xll.qlInterestRateIndexValueDate(Index1M,$H855)</f>
        <v>45457</v>
      </c>
      <c r="J855" s="52">
        <f>IFERROR(_xll.qlIndexFixing(Index1M,$H855,TRUE,_xll.ohTrigger(RecalcTrigger,Trigger1M)),NA())</f>
        <v>2.6498922081710733E-2</v>
      </c>
      <c r="K855" s="52">
        <f>IFERROR(_xll.qlIndexFixing(ONIndex1M,I855,TRUE,_xll.ohTrigger(RecalcTrigger,Trigger1M)),NA())</f>
        <v>2.6446588094382051E-2</v>
      </c>
      <c r="L855" s="52">
        <f>IFERROR(_xll.qlIndexFixing(Index3M,H855,TRUE,_xll.ohTrigger(RecalcTrigger,Trigger3M)),NA())</f>
        <v>2.7598114231744939E-2</v>
      </c>
      <c r="M855" s="52">
        <f>IFERROR(_xll.qlIndexFixing(ONIndex3M,I855,TRUE,_xll.ohTrigger(RecalcTrigger,Trigger3M)),NA())</f>
        <v>2.7430468299476374E-2</v>
      </c>
      <c r="N855" s="52">
        <f>IFERROR(_xll.qlIndexFixing(Index6M,$H855,TRUE,_xll.ohTrigger(RecalcTrigger,Trigger6M)),NA())</f>
        <v>2.9223627173744292E-2</v>
      </c>
      <c r="O855" s="52">
        <f>IFERROR(_xll.qlIndexFixing(ONIndex6M,I855,TRUE,_xll.ohTrigger(RecalcTrigger,Trigger6M)),NA())</f>
        <v>2.8856471329881117E-2</v>
      </c>
      <c r="P855" s="52">
        <f>IFERROR(_xll.qlIndexFixing(Index1Y,$H855,TRUE,_xll.ohTrigger(RecalcTrigger,Trigger1Y)),NA())</f>
        <v>2.8744440065794429E-2</v>
      </c>
      <c r="Q855" s="52">
        <f>IFERROR(_xll.qlIndexFixing(ONIndex1Y,I855,TRUE,_xll.ohTrigger(RecalcTrigger,Trigger1Y)),NA())</f>
        <v>2.9719312951179688E-2</v>
      </c>
    </row>
    <row r="856" spans="2:17" x14ac:dyDescent="0.2">
      <c r="B856" s="46" t="s">
        <v>51</v>
      </c>
      <c r="D856" s="49">
        <f>_xll.qlCalendarAdvance(LocalCalendar,$D855,B856,"f",FALSE)</f>
        <v>45462</v>
      </c>
      <c r="E856" s="49">
        <f>_xll.qlInterestRateIndexValueDate(IndexON,D856)</f>
        <v>45462</v>
      </c>
      <c r="F856" s="52">
        <f>IFERROR(_xll.qlIndexFixing(IndexON,D856,TRUE,_xll.ohTrigger(RecalcTrigger,TriggerON)),NA())</f>
        <v>2.5268935037763285E-2</v>
      </c>
      <c r="H856" s="49">
        <f>_xll.qlCalendarAdvance(IborCalendar,$H855,B856,"f",FALSE)</f>
        <v>45462</v>
      </c>
      <c r="I856" s="49">
        <f>_xll.qlInterestRateIndexValueDate(Index1M,$H856)</f>
        <v>45464</v>
      </c>
      <c r="J856" s="52">
        <f>IFERROR(_xll.qlIndexFixing(Index1M,$H856,TRUE,_xll.ohTrigger(RecalcTrigger,Trigger1M)),NA())</f>
        <v>2.6511208869148529E-2</v>
      </c>
      <c r="K856" s="52">
        <f>IFERROR(_xll.qlIndexFixing(ONIndex1M,I856,TRUE,_xll.ohTrigger(RecalcTrigger,Trigger1M)),NA())</f>
        <v>2.6459345323734951E-2</v>
      </c>
      <c r="L856" s="52">
        <f>IFERROR(_xll.qlIndexFixing(Index3M,H856,TRUE,_xll.ohTrigger(RecalcTrigger,Trigger3M)),NA())</f>
        <v>2.7609273185085024E-2</v>
      </c>
      <c r="M856" s="52">
        <f>IFERROR(_xll.qlIndexFixing(ONIndex3M,I856,TRUE,_xll.ohTrigger(RecalcTrigger,Trigger3M)),NA())</f>
        <v>2.7441474072862349E-2</v>
      </c>
      <c r="N856" s="52">
        <f>IFERROR(_xll.qlIndexFixing(Index6M,$H856,TRUE,_xll.ohTrigger(RecalcTrigger,Trigger6M)),NA())</f>
        <v>2.9235443720930218E-2</v>
      </c>
      <c r="O856" s="52">
        <f>IFERROR(_xll.qlIndexFixing(ONIndex6M,I856,TRUE,_xll.ohTrigger(RecalcTrigger,Trigger6M)),NA())</f>
        <v>2.8868540051369962E-2</v>
      </c>
      <c r="P856" s="52">
        <f>IFERROR(_xll.qlIndexFixing(Index1Y,$H856,TRUE,_xll.ohTrigger(RecalcTrigger,Trigger1Y)),NA())</f>
        <v>2.8703428010275586E-2</v>
      </c>
      <c r="Q856" s="52">
        <f>IFERROR(_xll.qlIndexFixing(ONIndex1Y,I856,TRUE,_xll.ohTrigger(RecalcTrigger,Trigger1Y)),NA())</f>
        <v>2.9686794462477906E-2</v>
      </c>
    </row>
    <row r="857" spans="2:17" x14ac:dyDescent="0.2">
      <c r="B857" s="46" t="s">
        <v>51</v>
      </c>
      <c r="D857" s="49">
        <f>_xll.qlCalendarAdvance(LocalCalendar,$D856,B857,"f",FALSE)</f>
        <v>45469</v>
      </c>
      <c r="E857" s="49">
        <f>_xll.qlInterestRateIndexValueDate(IndexON,D857)</f>
        <v>45469</v>
      </c>
      <c r="F857" s="52">
        <f>IFERROR(_xll.qlIndexFixing(IndexON,D857,TRUE,_xll.ohTrigger(RecalcTrigger,TriggerON)),NA())</f>
        <v>2.5277337489697516E-2</v>
      </c>
      <c r="H857" s="49">
        <f>_xll.qlCalendarAdvance(IborCalendar,$H856,B857,"f",FALSE)</f>
        <v>45469</v>
      </c>
      <c r="I857" s="49">
        <f>_xll.qlInterestRateIndexValueDate(Index1M,$H857)</f>
        <v>45471</v>
      </c>
      <c r="J857" s="52">
        <f>IFERROR(_xll.qlIndexFixing(Index1M,$H857,TRUE,_xll.ohTrigger(RecalcTrigger,Trigger1M)),NA())</f>
        <v>2.6526872741220557E-2</v>
      </c>
      <c r="K857" s="52">
        <f>IFERROR(_xll.qlIndexFixing(ONIndex1M,I857,TRUE,_xll.ohTrigger(RecalcTrigger,Trigger1M)),NA())</f>
        <v>2.6471854694980479E-2</v>
      </c>
      <c r="L857" s="52">
        <f>IFERROR(_xll.qlIndexFixing(Index3M,H857,TRUE,_xll.ohTrigger(RecalcTrigger,Trigger3M)),NA())</f>
        <v>2.7620443922796886E-2</v>
      </c>
      <c r="M857" s="52">
        <f>IFERROR(_xll.qlIndexFixing(ONIndex3M,I857,TRUE,_xll.ohTrigger(RecalcTrigger,Trigger3M)),NA())</f>
        <v>2.7452491517871991E-2</v>
      </c>
      <c r="N857" s="52">
        <f>IFERROR(_xll.qlIndexFixing(Index6M,$H857,TRUE,_xll.ohTrigger(RecalcTrigger,Trigger6M)),NA())</f>
        <v>2.9249241868562103E-2</v>
      </c>
      <c r="O857" s="52">
        <f>IFERROR(_xll.qlIndexFixing(ONIndex6M,I857,TRUE,_xll.ohTrigger(RecalcTrigger,Trigger6M)),NA())</f>
        <v>2.8880576140135616E-2</v>
      </c>
      <c r="P857" s="52">
        <f>IFERROR(_xll.qlIndexFixing(Index1Y,$H857,TRUE,_xll.ohTrigger(RecalcTrigger,Trigger1Y)),NA())</f>
        <v>2.8664119839349831E-2</v>
      </c>
      <c r="Q857" s="52">
        <f>IFERROR(_xll.qlIndexFixing(ONIndex1Y,I857,TRUE,_xll.ohTrigger(RecalcTrigger,Trigger1Y)),NA())</f>
        <v>2.9652198995666623E-2</v>
      </c>
    </row>
    <row r="858" spans="2:17" x14ac:dyDescent="0.2">
      <c r="B858" s="46" t="s">
        <v>51</v>
      </c>
      <c r="D858" s="49">
        <f>_xll.qlCalendarAdvance(LocalCalendar,$D857,B858,"f",FALSE)</f>
        <v>45476</v>
      </c>
      <c r="E858" s="49">
        <f>_xll.qlInterestRateIndexValueDate(IndexON,D858)</f>
        <v>45476</v>
      </c>
      <c r="F858" s="52">
        <f>IFERROR(_xll.qlIndexFixing(IndexON,D858,TRUE,_xll.ohTrigger(RecalcTrigger,TriggerON)),NA())</f>
        <v>2.5286687155778864E-2</v>
      </c>
      <c r="H858" s="49">
        <f>_xll.qlCalendarAdvance(IborCalendar,$H857,B858,"f",FALSE)</f>
        <v>45476</v>
      </c>
      <c r="I858" s="49">
        <f>_xll.qlInterestRateIndexValueDate(Index1M,$H858)</f>
        <v>45478</v>
      </c>
      <c r="J858" s="52">
        <f>IFERROR(_xll.qlIndexFixing(Index1M,$H858,TRUE,_xll.ohTrigger(RecalcTrigger,Trigger1M)),NA())</f>
        <v>2.6535037369879812E-2</v>
      </c>
      <c r="K858" s="52">
        <f>IFERROR(_xll.qlIndexFixing(ONIndex1M,I858,TRUE,_xll.ohTrigger(RecalcTrigger,Trigger1M)),NA())</f>
        <v>2.6484116208065345E-2</v>
      </c>
      <c r="L858" s="52">
        <f>IFERROR(_xll.qlIndexFixing(Index3M,H858,TRUE,_xll.ohTrigger(RecalcTrigger,Trigger3M)),NA())</f>
        <v>2.7631626444981721E-2</v>
      </c>
      <c r="M858" s="52">
        <f>IFERROR(_xll.qlIndexFixing(ONIndex3M,I858,TRUE,_xll.ohTrigger(RecalcTrigger,Trigger3M)),NA())</f>
        <v>2.7463520634478655E-2</v>
      </c>
      <c r="N858" s="52">
        <f>IFERROR(_xll.qlIndexFixing(Index6M,$H858,TRUE,_xll.ohTrigger(RecalcTrigger,Trigger6M)),NA())</f>
        <v>2.9258990783758675E-2</v>
      </c>
      <c r="O858" s="52">
        <f>IFERROR(_xll.qlIndexFixing(ONIndex6M,I858,TRUE,_xll.ohTrigger(RecalcTrigger,Trigger6M)),NA())</f>
        <v>2.8892579596231371E-2</v>
      </c>
      <c r="P858" s="52">
        <f>IFERROR(_xll.qlIndexFixing(Index1Y,$H858,TRUE,_xll.ohTrigger(RecalcTrigger,Trigger1Y)),NA())</f>
        <v>2.8626663016779349E-2</v>
      </c>
      <c r="Q858" s="52">
        <f>IFERROR(_xll.qlIndexFixing(ONIndex1Y,I858,TRUE,_xll.ohTrigger(RecalcTrigger,Trigger1Y)),NA())</f>
        <v>2.961552655253108E-2</v>
      </c>
    </row>
    <row r="859" spans="2:17" x14ac:dyDescent="0.2">
      <c r="B859" s="46" t="s">
        <v>51</v>
      </c>
      <c r="D859" s="49">
        <f>_xll.qlCalendarAdvance(LocalCalendar,$D858,B859,"f",FALSE)</f>
        <v>45483</v>
      </c>
      <c r="E859" s="49">
        <f>_xll.qlInterestRateIndexValueDate(IndexON,D859)</f>
        <v>45483</v>
      </c>
      <c r="F859" s="52">
        <f>IFERROR(_xll.qlIndexFixing(IndexON,D859,TRUE,_xll.ohTrigger(RecalcTrigger,TriggerON)),NA())</f>
        <v>2.5292683244124703E-2</v>
      </c>
      <c r="H859" s="49">
        <f>_xll.qlCalendarAdvance(IborCalendar,$H858,B859,"f",FALSE)</f>
        <v>45483</v>
      </c>
      <c r="I859" s="49">
        <f>_xll.qlInterestRateIndexValueDate(Index1M,$H859)</f>
        <v>45485</v>
      </c>
      <c r="J859" s="52">
        <f>IFERROR(_xll.qlIndexFixing(Index1M,$H859,TRUE,_xll.ohTrigger(RecalcTrigger,Trigger1M)),NA())</f>
        <v>2.6546579081646773E-2</v>
      </c>
      <c r="K859" s="52">
        <f>IFERROR(_xll.qlIndexFixing(ONIndex1M,I859,TRUE,_xll.ohTrigger(RecalcTrigger,Trigger1M)),NA())</f>
        <v>2.6496129862882967E-2</v>
      </c>
      <c r="L859" s="52">
        <f>IFERROR(_xll.qlIndexFixing(Index3M,H859,TRUE,_xll.ohTrigger(RecalcTrigger,Trigger3M)),NA())</f>
        <v>2.7644681514390632E-2</v>
      </c>
      <c r="M859" s="52">
        <f>IFERROR(_xll.qlIndexFixing(ONIndex3M,I859,TRUE,_xll.ohTrigger(RecalcTrigger,Trigger3M)),NA())</f>
        <v>2.7474561422735633E-2</v>
      </c>
      <c r="N859" s="52">
        <f>IFERROR(_xll.qlIndexFixing(Index6M,$H859,TRUE,_xll.ohTrigger(RecalcTrigger,Trigger6M)),NA())</f>
        <v>2.9270739319571203E-2</v>
      </c>
      <c r="O859" s="52">
        <f>IFERROR(_xll.qlIndexFixing(ONIndex6M,I859,TRUE,_xll.ohTrigger(RecalcTrigger,Trigger6M)),NA())</f>
        <v>2.8904550419603936E-2</v>
      </c>
      <c r="P859" s="52">
        <f>IFERROR(_xll.qlIndexFixing(Index1Y,$H859,TRUE,_xll.ohTrigger(RecalcTrigger,Trigger1Y)),NA())</f>
        <v>2.8591204994076504E-2</v>
      </c>
      <c r="Q859" s="52">
        <f>IFERROR(_xll.qlIndexFixing(ONIndex1Y,I859,TRUE,_xll.ohTrigger(RecalcTrigger,Trigger1Y)),NA())</f>
        <v>2.957677713498974E-2</v>
      </c>
    </row>
    <row r="860" spans="2:17" x14ac:dyDescent="0.2">
      <c r="B860" s="46" t="s">
        <v>51</v>
      </c>
      <c r="D860" s="49">
        <f>_xll.qlCalendarAdvance(LocalCalendar,$D859,B860,"f",FALSE)</f>
        <v>45490</v>
      </c>
      <c r="E860" s="49">
        <f>_xll.qlInterestRateIndexValueDate(IndexON,D860)</f>
        <v>45490</v>
      </c>
      <c r="F860" s="52">
        <f>IFERROR(_xll.qlIndexFixing(IndexON,D860,TRUE,_xll.ohTrigger(RecalcTrigger,TriggerON)),NA())</f>
        <v>2.5299626546697596E-2</v>
      </c>
      <c r="H860" s="49">
        <f>_xll.qlCalendarAdvance(IborCalendar,$H859,B860,"f",FALSE)</f>
        <v>45490</v>
      </c>
      <c r="I860" s="49">
        <f>_xll.qlInterestRateIndexValueDate(Index1M,$H860)</f>
        <v>45492</v>
      </c>
      <c r="J860" s="52">
        <f>IFERROR(_xll.qlIndexFixing(Index1M,$H860,TRUE,_xll.ohTrigger(RecalcTrigger,Trigger1M)),NA())</f>
        <v>2.655787243335863E-2</v>
      </c>
      <c r="K860" s="52">
        <f>IFERROR(_xll.qlIndexFixing(ONIndex1M,I860,TRUE,_xll.ohTrigger(RecalcTrigger,Trigger1M)),NA())</f>
        <v>2.6507895659380054E-2</v>
      </c>
      <c r="L860" s="52">
        <f>IFERROR(_xll.qlIndexFixing(Index3M,H860,TRUE,_xll.ohTrigger(RecalcTrigger,Trigger3M)),NA())</f>
        <v>2.7654026843181041E-2</v>
      </c>
      <c r="M860" s="52">
        <f>IFERROR(_xll.qlIndexFixing(ONIndex3M,I860,TRUE,_xll.ohTrigger(RecalcTrigger,Trigger3M)),NA())</f>
        <v>2.7485613882589632E-2</v>
      </c>
      <c r="N860" s="52">
        <f>IFERROR(_xll.qlIndexFixing(Index6M,$H860,TRUE,_xll.ohTrigger(RecalcTrigger,Trigger6M)),NA())</f>
        <v>2.9284503288652144E-2</v>
      </c>
      <c r="O860" s="52">
        <f>IFERROR(_xll.qlIndexFixing(ONIndex6M,I860,TRUE,_xll.ohTrigger(RecalcTrigger,Trigger6M)),NA())</f>
        <v>2.891648861020002E-2</v>
      </c>
      <c r="P860" s="52">
        <f>IFERROR(_xll.qlIndexFixing(Index1Y,$H860,TRUE,_xll.ohTrigger(RecalcTrigger,Trigger1Y)),NA())</f>
        <v>2.8557893213317719E-2</v>
      </c>
      <c r="Q860" s="52">
        <f>IFERROR(_xll.qlIndexFixing(ONIndex1Y,I860,TRUE,_xll.ohTrigger(RecalcTrigger,Trigger1Y)),NA())</f>
        <v>2.9535950745041006E-2</v>
      </c>
    </row>
    <row r="861" spans="2:17" x14ac:dyDescent="0.2">
      <c r="B861" s="46" t="s">
        <v>51</v>
      </c>
      <c r="D861" s="49">
        <f>_xll.qlCalendarAdvance(LocalCalendar,$D860,B861,"f",FALSE)</f>
        <v>45497</v>
      </c>
      <c r="E861" s="49">
        <f>_xll.qlInterestRateIndexValueDate(IndexON,D861)</f>
        <v>45497</v>
      </c>
      <c r="F861" s="52">
        <f>IFERROR(_xll.qlIndexFixing(IndexON,D861,TRUE,_xll.ohTrigger(RecalcTrigger,TriggerON)),NA())</f>
        <v>2.5306083465936879E-2</v>
      </c>
      <c r="H861" s="49">
        <f>_xll.qlCalendarAdvance(IborCalendar,$H860,B861,"f",FALSE)</f>
        <v>45497</v>
      </c>
      <c r="I861" s="49">
        <f>_xll.qlInterestRateIndexValueDate(Index1M,$H861)</f>
        <v>45499</v>
      </c>
      <c r="J861" s="52">
        <f>IFERROR(_xll.qlIndexFixing(Index1M,$H861,TRUE,_xll.ohTrigger(RecalcTrigger,Trigger1M)),NA())</f>
        <v>2.6570663303587261E-2</v>
      </c>
      <c r="K861" s="52">
        <f>IFERROR(_xll.qlIndexFixing(ONIndex1M,I861,TRUE,_xll.ohTrigger(RecalcTrigger,Trigger1M)),NA())</f>
        <v>2.6519413597476671E-2</v>
      </c>
      <c r="L861" s="52">
        <f>IFERROR(_xll.qlIndexFixing(Index3M,H861,TRUE,_xll.ohTrigger(RecalcTrigger,Trigger3M)),NA())</f>
        <v>2.7665244719399615E-2</v>
      </c>
      <c r="M861" s="52">
        <f>IFERROR(_xll.qlIndexFixing(ONIndex3M,I861,TRUE,_xll.ohTrigger(RecalcTrigger,Trigger3M)),NA())</f>
        <v>2.7496678014093945E-2</v>
      </c>
      <c r="N861" s="52">
        <f>IFERROR(_xll.qlIndexFixing(Index6M,$H861,TRUE,_xll.ohTrigger(RecalcTrigger,Trigger6M)),NA())</f>
        <v>2.9294235547803017E-2</v>
      </c>
      <c r="O861" s="52">
        <f>IFERROR(_xll.qlIndexFixing(ONIndex6M,I861,TRUE,_xll.ohTrigger(RecalcTrigger,Trigger6M)),NA())</f>
        <v>2.8928394168072913E-2</v>
      </c>
      <c r="P861" s="52">
        <f>IFERROR(_xll.qlIndexFixing(Index1Y,$H861,TRUE,_xll.ohTrigger(RecalcTrigger,Trigger1Y)),NA())</f>
        <v>2.8526875110172333E-2</v>
      </c>
      <c r="Q861" s="52">
        <f>IFERROR(_xll.qlIndexFixing(ONIndex1Y,I861,TRUE,_xll.ohTrigger(RecalcTrigger,Trigger1Y)),NA())</f>
        <v>2.9493047384816506E-2</v>
      </c>
    </row>
    <row r="862" spans="2:17" x14ac:dyDescent="0.2">
      <c r="B862" s="46" t="s">
        <v>51</v>
      </c>
      <c r="D862" s="49">
        <f>_xll.qlCalendarAdvance(LocalCalendar,$D861,B862,"f",FALSE)</f>
        <v>45504</v>
      </c>
      <c r="E862" s="49">
        <f>_xll.qlInterestRateIndexValueDate(IndexON,D862)</f>
        <v>45504</v>
      </c>
      <c r="F862" s="52">
        <f>IFERROR(_xll.qlIndexFixing(IndexON,D862,TRUE,_xll.ohTrigger(RecalcTrigger,TriggerON)),NA())</f>
        <v>2.5312054002082363E-2</v>
      </c>
      <c r="H862" s="49">
        <f>_xll.qlCalendarAdvance(IborCalendar,$H861,B862,"f",FALSE)</f>
        <v>45504</v>
      </c>
      <c r="I862" s="49">
        <f>_xll.qlInterestRateIndexValueDate(Index1M,$H862)</f>
        <v>45506</v>
      </c>
      <c r="J862" s="52">
        <f>IFERROR(_xll.qlIndexFixing(Index1M,$H862,TRUE,_xll.ohTrigger(RecalcTrigger,Trigger1M)),NA())</f>
        <v>2.6581442987705095E-2</v>
      </c>
      <c r="K862" s="52">
        <f>IFERROR(_xll.qlIndexFixing(ONIndex1M,I862,TRUE,_xll.ohTrigger(RecalcTrigger,Trigger1M)),NA())</f>
        <v>2.6530683677146172E-2</v>
      </c>
      <c r="L862" s="52">
        <f>IFERROR(_xll.qlIndexFixing(Index3M,H862,TRUE,_xll.ohTrigger(RecalcTrigger,Trigger3M)),NA())</f>
        <v>2.76764743805019E-2</v>
      </c>
      <c r="M862" s="52">
        <f>IFERROR(_xll.qlIndexFixing(ONIndex3M,I862,TRUE,_xll.ohTrigger(RecalcTrigger,Trigger3M)),NA())</f>
        <v>2.7507753817221925E-2</v>
      </c>
      <c r="N862" s="52">
        <f>IFERROR(_xll.qlIndexFixing(Index6M,$H862,TRUE,_xll.ohTrigger(RecalcTrigger,Trigger6M)),NA())</f>
        <v>2.9306002900049363E-2</v>
      </c>
      <c r="O862" s="52">
        <f>IFERROR(_xll.qlIndexFixing(ONIndex6M,I862,TRUE,_xll.ohTrigger(RecalcTrigger,Trigger6M)),NA())</f>
        <v>2.8940267093222616E-2</v>
      </c>
      <c r="P862" s="52">
        <f>IFERROR(_xll.qlIndexFixing(Index1Y,$H862,TRUE,_xll.ohTrigger(RecalcTrigger,Trigger1Y)),NA())</f>
        <v>2.8498298117147092E-2</v>
      </c>
      <c r="Q862" s="52">
        <f>IFERROR(_xll.qlIndexFixing(ONIndex1Y,I862,TRUE,_xll.ohTrigger(RecalcTrigger,Trigger1Y)),NA())</f>
        <v>2.9448067056527805E-2</v>
      </c>
    </row>
    <row r="863" spans="2:17" x14ac:dyDescent="0.2">
      <c r="B863" s="46" t="s">
        <v>51</v>
      </c>
      <c r="D863" s="49">
        <f>_xll.qlCalendarAdvance(LocalCalendar,$D862,B863,"f",FALSE)</f>
        <v>45511</v>
      </c>
      <c r="E863" s="49">
        <f>_xll.qlInterestRateIndexValueDate(IndexON,D863)</f>
        <v>45511</v>
      </c>
      <c r="F863" s="52">
        <f>IFERROR(_xll.qlIndexFixing(IndexON,D863,TRUE,_xll.ohTrigger(RecalcTrigger,TriggerON)),NA())</f>
        <v>2.5317538154814301E-2</v>
      </c>
      <c r="H863" s="49">
        <f>_xll.qlCalendarAdvance(IborCalendar,$H862,B863,"f",FALSE)</f>
        <v>45511</v>
      </c>
      <c r="I863" s="49">
        <f>_xll.qlInterestRateIndexValueDate(Index1M,$H863)</f>
        <v>45513</v>
      </c>
      <c r="J863" s="52">
        <f>IFERROR(_xll.qlIndexFixing(Index1M,$H863,TRUE,_xll.ohTrigger(RecalcTrigger,Trigger1M)),NA())</f>
        <v>2.6590262321013181E-2</v>
      </c>
      <c r="K863" s="52">
        <f>IFERROR(_xll.qlIndexFixing(ONIndex1M,I863,TRUE,_xll.ohTrigger(RecalcTrigger,Trigger1M)),NA())</f>
        <v>2.6541705898228685E-2</v>
      </c>
      <c r="L863" s="52">
        <f>IFERROR(_xll.qlIndexFixing(Index3M,H863,TRUE,_xll.ohTrigger(RecalcTrigger,Trigger3M)),NA())</f>
        <v>2.76895833945533E-2</v>
      </c>
      <c r="M863" s="52">
        <f>IFERROR(_xll.qlIndexFixing(ONIndex3M,I863,TRUE,_xll.ohTrigger(RecalcTrigger,Trigger3M)),NA())</f>
        <v>2.7518841292000218E-2</v>
      </c>
      <c r="N863" s="52">
        <f>IFERROR(_xll.qlIndexFixing(Index6M,$H863,TRUE,_xll.ohTrigger(RecalcTrigger,Trigger6M)),NA())</f>
        <v>2.9317796184657696E-2</v>
      </c>
      <c r="O863" s="52">
        <f>IFERROR(_xll.qlIndexFixing(ONIndex6M,I863,TRUE,_xll.ohTrigger(RecalcTrigger,Trigger6M)),NA())</f>
        <v>2.8952107385595838E-2</v>
      </c>
      <c r="P863" s="52">
        <f>IFERROR(_xll.qlIndexFixing(Index1Y,$H863,TRUE,_xll.ohTrigger(RecalcTrigger,Trigger1Y)),NA())</f>
        <v>2.8472309667047366E-2</v>
      </c>
      <c r="Q863" s="52">
        <f>IFERROR(_xll.qlIndexFixing(ONIndex1Y,I863,TRUE,_xll.ohTrigger(RecalcTrigger,Trigger1Y)),NA())</f>
        <v>2.9401009762519692E-2</v>
      </c>
    </row>
    <row r="864" spans="2:17" x14ac:dyDescent="0.2">
      <c r="B864" s="46" t="s">
        <v>51</v>
      </c>
      <c r="D864" s="49">
        <f>_xll.qlCalendarAdvance(LocalCalendar,$D863,B864,"f",FALSE)</f>
        <v>45518</v>
      </c>
      <c r="E864" s="49">
        <f>_xll.qlInterestRateIndexValueDate(IndexON,D864)</f>
        <v>45518</v>
      </c>
      <c r="F864" s="52">
        <f>IFERROR(_xll.qlIndexFixing(IndexON,D864,TRUE,_xll.ohTrigger(RecalcTrigger,TriggerON)),NA())</f>
        <v>2.5322535924372502E-2</v>
      </c>
      <c r="H864" s="49">
        <f>_xll.qlCalendarAdvance(IborCalendar,$H863,B864,"f",FALSE)</f>
        <v>45518</v>
      </c>
      <c r="I864" s="49">
        <f>_xll.qlInterestRateIndexValueDate(Index1M,$H864)</f>
        <v>45520</v>
      </c>
      <c r="J864" s="52">
        <f>IFERROR(_xll.qlIndexFixing(Index1M,$H864,TRUE,_xll.ohTrigger(RecalcTrigger,Trigger1M)),NA())</f>
        <v>2.6600562225434159E-2</v>
      </c>
      <c r="K864" s="52">
        <f>IFERROR(_xll.qlIndexFixing(ONIndex1M,I864,TRUE,_xll.ohTrigger(RecalcTrigger,Trigger1M)),NA())</f>
        <v>2.6552480260724209E-2</v>
      </c>
      <c r="L864" s="52">
        <f>IFERROR(_xll.qlIndexFixing(Index3M,H864,TRUE,_xll.ohTrigger(RecalcTrigger,Trigger3M)),NA())</f>
        <v>2.7698969057766625E-2</v>
      </c>
      <c r="M864" s="52">
        <f>IFERROR(_xll.qlIndexFixing(ONIndex3M,I864,TRUE,_xll.ohTrigger(RecalcTrigger,Trigger3M)),NA())</f>
        <v>2.7529940438428824E-2</v>
      </c>
      <c r="N864" s="52">
        <f>IFERROR(_xll.qlIndexFixing(Index6M,$H864,TRUE,_xll.ohTrigger(RecalcTrigger,Trigger6M)),NA())</f>
        <v>2.9331668566405643E-2</v>
      </c>
      <c r="O864" s="52">
        <f>IFERROR(_xll.qlIndexFixing(ONIndex6M,I864,TRUE,_xll.ohTrigger(RecalcTrigger,Trigger6M)),NA())</f>
        <v>2.8963915045219224E-2</v>
      </c>
      <c r="P864" s="52">
        <f>IFERROR(_xll.qlIndexFixing(Index1Y,$H864,TRUE,_xll.ohTrigger(RecalcTrigger,Trigger1Y)),NA())</f>
        <v>2.8449057196650487E-2</v>
      </c>
      <c r="Q864" s="52">
        <f>IFERROR(_xll.qlIndexFixing(ONIndex1Y,I864,TRUE,_xll.ohTrigger(RecalcTrigger,Trigger1Y)),NA())</f>
        <v>2.9351875505243541E-2</v>
      </c>
    </row>
    <row r="865" spans="2:17" x14ac:dyDescent="0.2">
      <c r="B865" s="46" t="s">
        <v>51</v>
      </c>
      <c r="D865" s="49">
        <f>_xll.qlCalendarAdvance(LocalCalendar,$D864,B865,"f",FALSE)</f>
        <v>45525</v>
      </c>
      <c r="E865" s="49">
        <f>_xll.qlInterestRateIndexValueDate(IndexON,D865)</f>
        <v>45525</v>
      </c>
      <c r="F865" s="52">
        <f>IFERROR(_xll.qlIndexFixing(IndexON,D865,TRUE,_xll.ohTrigger(RecalcTrigger,TriggerON)),NA())</f>
        <v>2.5327047310597095E-2</v>
      </c>
      <c r="H865" s="49">
        <f>_xll.qlCalendarAdvance(IborCalendar,$H864,B865,"f",FALSE)</f>
        <v>45525</v>
      </c>
      <c r="I865" s="49">
        <f>_xll.qlInterestRateIndexValueDate(Index1M,$H865)</f>
        <v>45527</v>
      </c>
      <c r="J865" s="52">
        <f>IFERROR(_xll.qlIndexFixing(Index1M,$H865,TRUE,_xll.ohTrigger(RecalcTrigger,Trigger1M)),NA())</f>
        <v>2.6610613766339573E-2</v>
      </c>
      <c r="K865" s="52">
        <f>IFERROR(_xll.qlIndexFixing(ONIndex1M,I865,TRUE,_xll.ohTrigger(RecalcTrigger,Trigger1M)),NA())</f>
        <v>2.6564727695137513E-2</v>
      </c>
      <c r="L865" s="52">
        <f>IFERROR(_xll.qlIndexFixing(Index3M,H865,TRUE,_xll.ohTrigger(RecalcTrigger,Trigger3M)),NA())</f>
        <v>2.7710234074134858E-2</v>
      </c>
      <c r="M865" s="52">
        <f>IFERROR(_xll.qlIndexFixing(ONIndex3M,I865,TRUE,_xll.ohTrigger(RecalcTrigger,Trigger3M)),NA())</f>
        <v>2.7542898894876711E-2</v>
      </c>
      <c r="N865" s="52">
        <f>IFERROR(_xll.qlIndexFixing(Index6M,$H865,TRUE,_xll.ohTrigger(RecalcTrigger,Trigger6M)),NA())</f>
        <v>2.9341499873198767E-2</v>
      </c>
      <c r="O865" s="52">
        <f>IFERROR(_xll.qlIndexFixing(ONIndex6M,I865,TRUE,_xll.ohTrigger(RecalcTrigger,Trigger6M)),NA())</f>
        <v>2.8977695805518788E-2</v>
      </c>
      <c r="P865" s="52">
        <f>IFERROR(_xll.qlIndexFixing(Index1Y,$H865,TRUE,_xll.ohTrigger(RecalcTrigger,Trigger1Y)),NA())</f>
        <v>2.8430720519346545E-2</v>
      </c>
      <c r="Q865" s="52">
        <f>IFERROR(_xll.qlIndexFixing(ONIndex1Y,I865,TRUE,_xll.ohTrigger(RecalcTrigger,Trigger1Y)),NA())</f>
        <v>2.9298106536066459E-2</v>
      </c>
    </row>
    <row r="866" spans="2:17" x14ac:dyDescent="0.2">
      <c r="B866" s="46" t="s">
        <v>51</v>
      </c>
      <c r="D866" s="49">
        <f>_xll.qlCalendarAdvance(LocalCalendar,$D865,B866,"f",FALSE)</f>
        <v>45532</v>
      </c>
      <c r="E866" s="49">
        <f>_xll.qlInterestRateIndexValueDate(IndexON,D866)</f>
        <v>45532</v>
      </c>
      <c r="F866" s="52">
        <f>IFERROR(_xll.qlIndexFixing(IndexON,D866,TRUE,_xll.ohTrigger(RecalcTrigger,TriggerON)),NA())</f>
        <v>2.5331072313568015E-2</v>
      </c>
      <c r="H866" s="49">
        <f>_xll.qlCalendarAdvance(IborCalendar,$H865,B866,"f",FALSE)</f>
        <v>45532</v>
      </c>
      <c r="I866" s="49">
        <f>_xll.qlInterestRateIndexValueDate(Index1M,$H866)</f>
        <v>45534</v>
      </c>
      <c r="J866" s="52">
        <f>IFERROR(_xll.qlIndexFixing(Index1M,$H866,TRUE,_xll.ohTrigger(RecalcTrigger,Trigger1M)),NA())</f>
        <v>2.6620416943092518E-2</v>
      </c>
      <c r="K866" s="52">
        <f>IFERROR(_xll.qlIndexFixing(ONIndex1M,I866,TRUE,_xll.ohTrigger(RecalcTrigger,Trigger1M)),NA())</f>
        <v>2.657498939324876E-2</v>
      </c>
      <c r="L866" s="52">
        <f>IFERROR(_xll.qlIndexFixing(Index3M,H866,TRUE,_xll.ohTrigger(RecalcTrigger,Trigger3M)),NA())</f>
        <v>2.7715894371555253E-2</v>
      </c>
      <c r="M866" s="52">
        <f>IFERROR(_xll.qlIndexFixing(ONIndex3M,I866,TRUE,_xll.ohTrigger(RecalcTrigger,Trigger3M)),NA())</f>
        <v>2.7554023069378264E-2</v>
      </c>
      <c r="N866" s="52">
        <f>IFERROR(_xll.qlIndexFixing(Index6M,$H866,TRUE,_xll.ohTrigger(RecalcTrigger,Trigger6M)),NA())</f>
        <v>2.9347253098235614E-2</v>
      </c>
      <c r="O866" s="52">
        <f>IFERROR(_xll.qlIndexFixing(ONIndex6M,I866,TRUE,_xll.ohTrigger(RecalcTrigger,Trigger6M)),NA())</f>
        <v>2.8989436813724456E-2</v>
      </c>
      <c r="P866" s="52">
        <f>IFERROR(_xll.qlIndexFixing(Index1Y,$H866,TRUE,_xll.ohTrigger(RecalcTrigger,Trigger1Y)),NA())</f>
        <v>2.8404449071612492E-2</v>
      </c>
      <c r="Q866" s="52">
        <f>IFERROR(_xll.qlIndexFixing(ONIndex1Y,I866,TRUE,_xll.ohTrigger(RecalcTrigger,Trigger1Y)),NA())</f>
        <v>2.9244665661580793E-2</v>
      </c>
    </row>
    <row r="867" spans="2:17" x14ac:dyDescent="0.2">
      <c r="B867" s="46" t="s">
        <v>51</v>
      </c>
      <c r="D867" s="49">
        <f>_xll.qlCalendarAdvance(LocalCalendar,$D866,B867,"f",FALSE)</f>
        <v>45539</v>
      </c>
      <c r="E867" s="49">
        <f>_xll.qlInterestRateIndexValueDate(IndexON,D867)</f>
        <v>45539</v>
      </c>
      <c r="F867" s="52">
        <f>IFERROR(_xll.qlIndexFixing(IndexON,D867,TRUE,_xll.ohTrigger(RecalcTrigger,TriggerON)),NA())</f>
        <v>2.5334610933205326E-2</v>
      </c>
      <c r="H867" s="49">
        <f>_xll.qlCalendarAdvance(IborCalendar,$H866,B867,"f",FALSE)</f>
        <v>45539</v>
      </c>
      <c r="I867" s="49">
        <f>_xll.qlInterestRateIndexValueDate(Index1M,$H867)</f>
        <v>45541</v>
      </c>
      <c r="J867" s="52">
        <f>IFERROR(_xll.qlIndexFixing(Index1M,$H867,TRUE,_xll.ohTrigger(RecalcTrigger,Trigger1M)),NA())</f>
        <v>2.6629971755063823E-2</v>
      </c>
      <c r="K867" s="52">
        <f>IFERROR(_xll.qlIndexFixing(ONIndex1M,I867,TRUE,_xll.ohTrigger(RecalcTrigger,Trigger1M)),NA())</f>
        <v>2.658331619591614E-2</v>
      </c>
      <c r="L867" s="52">
        <f>IFERROR(_xll.qlIndexFixing(Index3M,H867,TRUE,_xll.ohTrigger(RecalcTrigger,Trigger3M)),NA())</f>
        <v>2.7727177835315954E-2</v>
      </c>
      <c r="M867" s="52">
        <f>IFERROR(_xll.qlIndexFixing(ONIndex3M,I867,TRUE,_xll.ohTrigger(RecalcTrigger,Trigger3M)),NA())</f>
        <v>2.7563307907563228E-2</v>
      </c>
      <c r="N867" s="52">
        <f>IFERROR(_xll.qlIndexFixing(Index6M,$H867,TRUE,_xll.ohTrigger(RecalcTrigger,Trigger6M)),NA())</f>
        <v>2.9357150995362104E-2</v>
      </c>
      <c r="O867" s="52">
        <f>IFERROR(_xll.qlIndexFixing(ONIndex6M,I867,TRUE,_xll.ohTrigger(RecalcTrigger,Trigger6M)),NA())</f>
        <v>2.8999142227350561E-2</v>
      </c>
      <c r="P867" s="52">
        <f>IFERROR(_xll.qlIndexFixing(Index1Y,$H867,TRUE,_xll.ohTrigger(RecalcTrigger,Trigger1Y)),NA())</f>
        <v>2.8397190174291702E-2</v>
      </c>
      <c r="Q867" s="52">
        <f>IFERROR(_xll.qlIndexFixing(ONIndex1Y,I867,TRUE,_xll.ohTrigger(RecalcTrigger,Trigger1Y)),NA())</f>
        <v>2.9192010979759431E-2</v>
      </c>
    </row>
    <row r="868" spans="2:17" x14ac:dyDescent="0.2">
      <c r="B868" s="46" t="s">
        <v>51</v>
      </c>
      <c r="D868" s="49">
        <f>_xll.qlCalendarAdvance(LocalCalendar,$D867,B868,"f",FALSE)</f>
        <v>45546</v>
      </c>
      <c r="E868" s="49">
        <f>_xll.qlInterestRateIndexValueDate(IndexON,D868)</f>
        <v>45546</v>
      </c>
      <c r="F868" s="52">
        <f>IFERROR(_xll.qlIndexFixing(IndexON,D868,TRUE,_xll.ohTrigger(RecalcTrigger,TriggerON)),NA())</f>
        <v>2.5337663169429092E-2</v>
      </c>
      <c r="H868" s="49">
        <f>_xll.qlCalendarAdvance(IborCalendar,$H867,B868,"f",FALSE)</f>
        <v>45546</v>
      </c>
      <c r="I868" s="49">
        <f>_xll.qlInterestRateIndexValueDate(Index1M,$H868)</f>
        <v>45548</v>
      </c>
      <c r="J868" s="52">
        <f>IFERROR(_xll.qlIndexFixing(Index1M,$H868,TRUE,_xll.ohTrigger(RecalcTrigger,Trigger1M)),NA())</f>
        <v>2.6640905083839539E-2</v>
      </c>
      <c r="K868" s="52">
        <f>IFERROR(_xll.qlIndexFixing(ONIndex1M,I868,TRUE,_xll.ohTrigger(RecalcTrigger,Trigger1M)),NA())</f>
        <v>2.6593099123344288E-2</v>
      </c>
      <c r="L868" s="52">
        <f>IFERROR(_xll.qlIndexFixing(Index3M,H868,TRUE,_xll.ohTrigger(RecalcTrigger,Trigger3M)),NA())</f>
        <v>2.7738473080787203E-2</v>
      </c>
      <c r="M868" s="52">
        <f>IFERROR(_xll.qlIndexFixing(ONIndex3M,I868,TRUE,_xll.ohTrigger(RecalcTrigger,Trigger3M)),NA())</f>
        <v>2.757445374056644E-2</v>
      </c>
      <c r="N868" s="52">
        <f>IFERROR(_xll.qlIndexFixing(Index6M,$H868,TRUE,_xll.ohTrigger(RecalcTrigger,Trigger6M)),NA())</f>
        <v>2.9369176937794925E-2</v>
      </c>
      <c r="O868" s="52">
        <f>IFERROR(_xll.qlIndexFixing(ONIndex6M,I868,TRUE,_xll.ohTrigger(RecalcTrigger,Trigger6M)),NA())</f>
        <v>2.9010819355788087E-2</v>
      </c>
      <c r="P868" s="52">
        <f>IFERROR(_xll.qlIndexFixing(Index1Y,$H868,TRUE,_xll.ohTrigger(RecalcTrigger,Trigger1Y)),NA())</f>
        <v>2.8386356210684267E-2</v>
      </c>
      <c r="Q868" s="52">
        <f>IFERROR(_xll.qlIndexFixing(ONIndex1Y,I868,TRUE,_xll.ohTrigger(RecalcTrigger,Trigger1Y)),NA())</f>
        <v>2.9134568895949897E-2</v>
      </c>
    </row>
    <row r="869" spans="2:17" x14ac:dyDescent="0.2">
      <c r="B869" s="46" t="s">
        <v>51</v>
      </c>
      <c r="D869" s="49">
        <f>_xll.qlCalendarAdvance(LocalCalendar,$D868,B869,"f",FALSE)</f>
        <v>45553</v>
      </c>
      <c r="E869" s="49">
        <f>_xll.qlInterestRateIndexValueDate(IndexON,D869)</f>
        <v>45553</v>
      </c>
      <c r="F869" s="52">
        <f>IFERROR(_xll.qlIndexFixing(IndexON,D869,TRUE,_xll.ohTrigger(RecalcTrigger,TriggerON)),NA())</f>
        <v>2.5340229022239313E-2</v>
      </c>
      <c r="H869" s="49">
        <f>_xll.qlCalendarAdvance(IborCalendar,$H868,B869,"f",FALSE)</f>
        <v>45553</v>
      </c>
      <c r="I869" s="49">
        <f>_xll.qlInterestRateIndexValueDate(Index1M,$H869)</f>
        <v>45555</v>
      </c>
      <c r="J869" s="52">
        <f>IFERROR(_xll.qlIndexFixing(Index1M,$H869,TRUE,_xll.ohTrigger(RecalcTrigger,Trigger1M)),NA())</f>
        <v>2.6648336282227309E-2</v>
      </c>
      <c r="K869" s="52">
        <f>IFERROR(_xll.qlIndexFixing(ONIndex1M,I869,TRUE,_xll.ohTrigger(RecalcTrigger,Trigger1M)),NA())</f>
        <v>2.6602634191812413E-2</v>
      </c>
      <c r="L869" s="52">
        <f>IFERROR(_xll.qlIndexFixing(Index3M,H869,TRUE,_xll.ohTrigger(RecalcTrigger,Trigger3M)),NA())</f>
        <v>2.7749780108070027E-2</v>
      </c>
      <c r="M869" s="52">
        <f>IFERROR(_xll.qlIndexFixing(ONIndex3M,I869,TRUE,_xll.ohTrigger(RecalcTrigger,Trigger3M)),NA())</f>
        <v>2.7585611245246611E-2</v>
      </c>
      <c r="N869" s="52">
        <f>IFERROR(_xll.qlIndexFixing(Index6M,$H869,TRUE,_xll.ohTrigger(RecalcTrigger,Trigger6M)),NA())</f>
        <v>2.9381284635936245E-2</v>
      </c>
      <c r="O869" s="52">
        <f>IFERROR(_xll.qlIndexFixing(ONIndex6M,I869,TRUE,_xll.ohTrigger(RecalcTrigger,Trigger6M)),NA())</f>
        <v>2.9022463851395841E-2</v>
      </c>
      <c r="P869" s="52">
        <f>IFERROR(_xll.qlIndexFixing(Index1Y,$H869,TRUE,_xll.ohTrigger(RecalcTrigger,Trigger1Y)),NA())</f>
        <v>2.8378995614017816E-2</v>
      </c>
      <c r="Q869" s="52">
        <f>IFERROR(_xll.qlIndexFixing(ONIndex1Y,I869,TRUE,_xll.ohTrigger(RecalcTrigger,Trigger1Y)),NA())</f>
        <v>2.9075049862701263E-2</v>
      </c>
    </row>
    <row r="870" spans="2:17" x14ac:dyDescent="0.2">
      <c r="B870" s="46" t="s">
        <v>51</v>
      </c>
      <c r="D870" s="49">
        <f>_xll.qlCalendarAdvance(LocalCalendar,$D869,B870,"f",FALSE)</f>
        <v>45560</v>
      </c>
      <c r="E870" s="49">
        <f>_xll.qlInterestRateIndexValueDate(IndexON,D870)</f>
        <v>45560</v>
      </c>
      <c r="F870" s="52">
        <f>IFERROR(_xll.qlIndexFixing(IndexON,D870,TRUE,_xll.ohTrigger(RecalcTrigger,TriggerON)),NA())</f>
        <v>2.5342308491795862E-2</v>
      </c>
      <c r="H870" s="49">
        <f>_xll.qlCalendarAdvance(IborCalendar,$H869,B870,"f",FALSE)</f>
        <v>45560</v>
      </c>
      <c r="I870" s="49">
        <f>_xll.qlInterestRateIndexValueDate(Index1M,$H870)</f>
        <v>45562</v>
      </c>
      <c r="J870" s="52">
        <f>IFERROR(_xll.qlIndexFixing(Index1M,$H870,TRUE,_xll.ohTrigger(RecalcTrigger,Trigger1M)),NA())</f>
        <v>2.6657145996246242E-2</v>
      </c>
      <c r="K870" s="52">
        <f>IFERROR(_xll.qlIndexFixing(ONIndex1M,I870,TRUE,_xll.ohTrigger(RecalcTrigger,Trigger1M)),NA())</f>
        <v>2.6611921401320515E-2</v>
      </c>
      <c r="L870" s="52">
        <f>IFERROR(_xll.qlIndexFixing(Index3M,H870,TRUE,_xll.ohTrigger(RecalcTrigger,Trigger3M)),NA())</f>
        <v>2.7761099262767524E-2</v>
      </c>
      <c r="M870" s="52">
        <f>IFERROR(_xll.qlIndexFixing(ONIndex3M,I870,TRUE,_xll.ohTrigger(RecalcTrigger,Trigger3M)),NA())</f>
        <v>2.7596780421577094E-2</v>
      </c>
      <c r="N870" s="52">
        <f>IFERROR(_xll.qlIndexFixing(Index6M,$H870,TRUE,_xll.ohTrigger(RecalcTrigger,Trigger6M)),NA())</f>
        <v>2.9393484135622497E-2</v>
      </c>
      <c r="O870" s="52">
        <f>IFERROR(_xll.qlIndexFixing(ONIndex6M,I870,TRUE,_xll.ohTrigger(RecalcTrigger,Trigger6M)),NA())</f>
        <v>2.9034075714200469E-2</v>
      </c>
      <c r="P870" s="52">
        <f>IFERROR(_xll.qlIndexFixing(Index1Y,$H870,TRUE,_xll.ohTrigger(RecalcTrigger,Trigger1Y)),NA())</f>
        <v>2.8375255934179645E-2</v>
      </c>
      <c r="Q870" s="52">
        <f>IFERROR(_xll.qlIndexFixing(ONIndex1Y,I870,TRUE,_xll.ohTrigger(RecalcTrigger,Trigger1Y)),NA())</f>
        <v>2.9013453883077744E-2</v>
      </c>
    </row>
    <row r="871" spans="2:17" x14ac:dyDescent="0.2">
      <c r="B871" s="46" t="s">
        <v>51</v>
      </c>
      <c r="D871" s="49">
        <f>_xll.qlCalendarAdvance(LocalCalendar,$D870,B871,"f",FALSE)</f>
        <v>45567</v>
      </c>
      <c r="E871" s="49">
        <f>_xll.qlInterestRateIndexValueDate(IndexON,D871)</f>
        <v>45567</v>
      </c>
      <c r="F871" s="52">
        <f>IFERROR(_xll.qlIndexFixing(IndexON,D871,TRUE,_xll.ohTrigger(RecalcTrigger,TriggerON)),NA())</f>
        <v>2.5343901577938865E-2</v>
      </c>
      <c r="H871" s="49">
        <f>_xll.qlCalendarAdvance(IborCalendar,$H870,B871,"f",FALSE)</f>
        <v>45567</v>
      </c>
      <c r="I871" s="49">
        <f>_xll.qlInterestRateIndexValueDate(Index1M,$H871)</f>
        <v>45569</v>
      </c>
      <c r="J871" s="52">
        <f>IFERROR(_xll.qlIndexFixing(Index1M,$H871,TRUE,_xll.ohTrigger(RecalcTrigger,Trigger1M)),NA())</f>
        <v>2.6665707343129286E-2</v>
      </c>
      <c r="K871" s="52">
        <f>IFERROR(_xll.qlIndexFixing(ONIndex1M,I871,TRUE,_xll.ohTrigger(RecalcTrigger,Trigger1M)),NA())</f>
        <v>2.6620960751815304E-2</v>
      </c>
      <c r="L871" s="52">
        <f>IFERROR(_xll.qlIndexFixing(Index3M,H871,TRUE,_xll.ohTrigger(RecalcTrigger,Trigger3M)),NA())</f>
        <v>2.7778086011217396E-2</v>
      </c>
      <c r="M871" s="52">
        <f>IFERROR(_xll.qlIndexFixing(ONIndex3M,I871,TRUE,_xll.ohTrigger(RecalcTrigger,Trigger3M)),NA())</f>
        <v>2.760796126955789E-2</v>
      </c>
      <c r="N871" s="52">
        <f>IFERROR(_xll.qlIndexFixing(Index6M,$H871,TRUE,_xll.ohTrigger(RecalcTrigger,Trigger6M)),NA())</f>
        <v>2.9407900634561314E-2</v>
      </c>
      <c r="O871" s="52">
        <f>IFERROR(_xll.qlIndexFixing(ONIndex6M,I871,TRUE,_xll.ohTrigger(RecalcTrigger,Trigger6M)),NA())</f>
        <v>2.9045654944175325E-2</v>
      </c>
      <c r="P871" s="52">
        <f>IFERROR(_xll.qlIndexFixing(Index1Y,$H871,TRUE,_xll.ohTrigger(RecalcTrigger,Trigger1Y)),NA())</f>
        <v>2.8375284756801972E-2</v>
      </c>
      <c r="Q871" s="52">
        <f>IFERROR(_xll.qlIndexFixing(ONIndex1Y,I871,TRUE,_xll.ohTrigger(RecalcTrigger,Trigger1Y)),NA())</f>
        <v>2.8949780960303428E-2</v>
      </c>
    </row>
    <row r="872" spans="2:17" x14ac:dyDescent="0.2">
      <c r="B872" s="46" t="s">
        <v>51</v>
      </c>
      <c r="D872" s="49">
        <f>_xll.qlCalendarAdvance(LocalCalendar,$D871,B872,"f",FALSE)</f>
        <v>45574</v>
      </c>
      <c r="E872" s="49">
        <f>_xll.qlInterestRateIndexValueDate(IndexON,D872)</f>
        <v>45574</v>
      </c>
      <c r="F872" s="52">
        <f>IFERROR(_xll.qlIndexFixing(IndexON,D872,TRUE,_xll.ohTrigger(RecalcTrigger,TriggerON)),NA())</f>
        <v>2.5345008280668324E-2</v>
      </c>
      <c r="H872" s="49">
        <f>_xll.qlCalendarAdvance(IborCalendar,$H871,B872,"f",FALSE)</f>
        <v>45574</v>
      </c>
      <c r="I872" s="49">
        <f>_xll.qlInterestRateIndexValueDate(Index1M,$H872)</f>
        <v>45576</v>
      </c>
      <c r="J872" s="52">
        <f>IFERROR(_xll.qlIndexFixing(Index1M,$H872,TRUE,_xll.ohTrigger(RecalcTrigger,Trigger1M)),NA())</f>
        <v>2.6675578806929778E-2</v>
      </c>
      <c r="K872" s="52">
        <f>IFERROR(_xll.qlIndexFixing(ONIndex1M,I872,TRUE,_xll.ohTrigger(RecalcTrigger,Trigger1M)),NA())</f>
        <v>2.663135416597795E-2</v>
      </c>
      <c r="L872" s="52">
        <f>IFERROR(_xll.qlIndexFixing(Index3M,H872,TRUE,_xll.ohTrigger(RecalcTrigger,Trigger3M)),NA())</f>
        <v>2.7789467594125029E-2</v>
      </c>
      <c r="M872" s="52">
        <f>IFERROR(_xll.qlIndexFixing(ONIndex3M,I872,TRUE,_xll.ohTrigger(RecalcTrigger,Trigger3M)),NA())</f>
        <v>2.7621013247183246E-2</v>
      </c>
      <c r="N872" s="52">
        <f>IFERROR(_xll.qlIndexFixing(Index6M,$H872,TRUE,_xll.ohTrigger(RecalcTrigger,Trigger6M)),NA())</f>
        <v>2.9420327778006596E-2</v>
      </c>
      <c r="O872" s="52">
        <f>IFERROR(_xll.qlIndexFixing(ONIndex6M,I872,TRUE,_xll.ohTrigger(RecalcTrigger,Trigger6M)),NA())</f>
        <v>2.9059197526630776E-2</v>
      </c>
      <c r="P872" s="52">
        <f>IFERROR(_xll.qlIndexFixing(Index1Y,$H872,TRUE,_xll.ohTrigger(RecalcTrigger,Trigger1Y)),NA())</f>
        <v>2.8383781907750302E-2</v>
      </c>
      <c r="Q872" s="52">
        <f>IFERROR(_xll.qlIndexFixing(ONIndex1Y,I872,TRUE,_xll.ohTrigger(RecalcTrigger,Trigger1Y)),NA())</f>
        <v>2.8880401127524546E-2</v>
      </c>
    </row>
    <row r="873" spans="2:17" x14ac:dyDescent="0.2">
      <c r="B873" s="46" t="s">
        <v>51</v>
      </c>
      <c r="D873" s="49">
        <f>_xll.qlCalendarAdvance(LocalCalendar,$D872,B873,"f",FALSE)</f>
        <v>45581</v>
      </c>
      <c r="E873" s="49">
        <f>_xll.qlInterestRateIndexValueDate(IndexON,D873)</f>
        <v>45581</v>
      </c>
      <c r="F873" s="52">
        <f>IFERROR(_xll.qlIndexFixing(IndexON,D873,TRUE,_xll.ohTrigger(RecalcTrigger,TriggerON)),NA())</f>
        <v>2.534562860014411E-2</v>
      </c>
      <c r="H873" s="49">
        <f>_xll.qlCalendarAdvance(IborCalendar,$H872,B873,"f",FALSE)</f>
        <v>45581</v>
      </c>
      <c r="I873" s="49">
        <f>_xll.qlInterestRateIndexValueDate(Index1M,$H873)</f>
        <v>45583</v>
      </c>
      <c r="J873" s="52">
        <f>IFERROR(_xll.qlIndexFixing(Index1M,$H873,TRUE,_xll.ohTrigger(RecalcTrigger,Trigger1M)),NA())</f>
        <v>2.6682084933321689E-2</v>
      </c>
      <c r="K873" s="52">
        <f>IFERROR(_xll.qlIndexFixing(ONIndex1M,I873,TRUE,_xll.ohTrigger(RecalcTrigger,Trigger1M)),NA())</f>
        <v>2.6638295875391904E-2</v>
      </c>
      <c r="L873" s="52">
        <f>IFERROR(_xll.qlIndexFixing(Index3M,H873,TRUE,_xll.ohTrigger(RecalcTrigger,Trigger3M)),NA())</f>
        <v>2.7802789314198936E-2</v>
      </c>
      <c r="M873" s="52">
        <f>IFERROR(_xll.qlIndexFixing(ONIndex3M,I873,TRUE,_xll.ohTrigger(RecalcTrigger,Trigger3M)),NA())</f>
        <v>2.7630357980577003E-2</v>
      </c>
      <c r="N873" s="52">
        <f>IFERROR(_xll.qlIndexFixing(Index6M,$H873,TRUE,_xll.ohTrigger(RecalcTrigger,Trigger6M)),NA())</f>
        <v>2.9441468398560666E-2</v>
      </c>
      <c r="O873" s="52">
        <f>IFERROR(_xll.qlIndexFixing(ONIndex6M,I873,TRUE,_xll.ohTrigger(RecalcTrigger,Trigger6M)),NA())</f>
        <v>2.9068715505555787E-2</v>
      </c>
      <c r="P873" s="52">
        <f>IFERROR(_xll.qlIndexFixing(Index1Y,$H873,TRUE,_xll.ohTrigger(RecalcTrigger,Trigger1Y)),NA())</f>
        <v>2.8387238463319028E-2</v>
      </c>
      <c r="Q873" s="52">
        <f>IFERROR(_xll.qlIndexFixing(ONIndex1Y,I873,TRUE,_xll.ohTrigger(RecalcTrigger,Trigger1Y)),NA())</f>
        <v>2.8816204298598436E-2</v>
      </c>
    </row>
    <row r="874" spans="2:17" x14ac:dyDescent="0.2">
      <c r="B874" s="46" t="s">
        <v>51</v>
      </c>
      <c r="D874" s="49">
        <f>_xll.qlCalendarAdvance(LocalCalendar,$D873,B874,"f",FALSE)</f>
        <v>45588</v>
      </c>
      <c r="E874" s="49">
        <f>_xll.qlInterestRateIndexValueDate(IndexON,D874)</f>
        <v>45588</v>
      </c>
      <c r="F874" s="52">
        <f>IFERROR(_xll.qlIndexFixing(IndexON,D874,TRUE,_xll.ohTrigger(RecalcTrigger,TriggerON)),NA())</f>
        <v>2.5345762536046479E-2</v>
      </c>
      <c r="H874" s="49">
        <f>_xll.qlCalendarAdvance(IborCalendar,$H873,B874,"f",FALSE)</f>
        <v>45588</v>
      </c>
      <c r="I874" s="49">
        <f>_xll.qlInterestRateIndexValueDate(Index1M,$H874)</f>
        <v>45590</v>
      </c>
      <c r="J874" s="52">
        <f>IFERROR(_xll.qlIndexFixing(Index1M,$H874,TRUE,_xll.ohTrigger(RecalcTrigger,Trigger1M)),NA())</f>
        <v>2.6689901175581569E-2</v>
      </c>
      <c r="K874" s="52">
        <f>IFERROR(_xll.qlIndexFixing(ONIndex1M,I874,TRUE,_xll.ohTrigger(RecalcTrigger,Trigger1M)),NA())</f>
        <v>2.6646591648420426E-2</v>
      </c>
      <c r="L874" s="52">
        <f>IFERROR(_xll.qlIndexFixing(Index3M,H874,TRUE,_xll.ohTrigger(RecalcTrigger,Trigger3M)),NA())</f>
        <v>2.7812373700173559E-2</v>
      </c>
      <c r="M874" s="52">
        <f>IFERROR(_xll.qlIndexFixing(ONIndex3M,I874,TRUE,_xll.ohTrigger(RecalcTrigger,Trigger3M)),NA())</f>
        <v>2.7641573843588674E-2</v>
      </c>
      <c r="N874" s="52">
        <f>IFERROR(_xll.qlIndexFixing(Index6M,$H874,TRUE,_xll.ohTrigger(RecalcTrigger,Trigger6M)),NA())</f>
        <v>2.9445559637651761E-2</v>
      </c>
      <c r="O874" s="52">
        <f>IFERROR(_xll.qlIndexFixing(ONIndex6M,I874,TRUE,_xll.ohTrigger(RecalcTrigger,Trigger6M)),NA())</f>
        <v>2.9080196836961392E-2</v>
      </c>
      <c r="P874" s="52">
        <f>IFERROR(_xll.qlIndexFixing(Index1Y,$H874,TRUE,_xll.ohTrigger(RecalcTrigger,Trigger1Y)),NA())</f>
        <v>2.8399458746916278E-2</v>
      </c>
      <c r="Q874" s="52">
        <f>IFERROR(_xll.qlIndexFixing(ONIndex1Y,I874,TRUE,_xll.ohTrigger(RecalcTrigger,Trigger1Y)),NA())</f>
        <v>2.8746300566622196E-2</v>
      </c>
    </row>
    <row r="875" spans="2:17" x14ac:dyDescent="0.2">
      <c r="B875" s="46" t="s">
        <v>51</v>
      </c>
      <c r="D875" s="49">
        <f>_xll.qlCalendarAdvance(LocalCalendar,$D874,B875,"f",FALSE)</f>
        <v>45595</v>
      </c>
      <c r="E875" s="49">
        <f>_xll.qlInterestRateIndexValueDate(IndexON,D875)</f>
        <v>45595</v>
      </c>
      <c r="F875" s="52">
        <f>IFERROR(_xll.qlIndexFixing(IndexON,D875,TRUE,_xll.ohTrigger(RecalcTrigger,TriggerON)),NA())</f>
        <v>2.5345410088615239E-2</v>
      </c>
      <c r="H875" s="49">
        <f>_xll.qlCalendarAdvance(IborCalendar,$H874,B875,"f",FALSE)</f>
        <v>45595</v>
      </c>
      <c r="I875" s="49">
        <f>_xll.qlInterestRateIndexValueDate(Index1M,$H875)</f>
        <v>45597</v>
      </c>
      <c r="J875" s="52">
        <f>IFERROR(_xll.qlIndexFixing(Index1M,$H875,TRUE,_xll.ohTrigger(RecalcTrigger,Trigger1M)),NA())</f>
        <v>2.669746904860917E-2</v>
      </c>
      <c r="K875" s="52">
        <f>IFERROR(_xll.qlIndexFixing(ONIndex1M,I875,TRUE,_xll.ohTrigger(RecalcTrigger,Trigger1M)),NA())</f>
        <v>2.6654639562195825E-2</v>
      </c>
      <c r="L875" s="52">
        <f>IFERROR(_xll.qlIndexFixing(Index3M,H875,TRUE,_xll.ohTrigger(RecalcTrigger,Trigger3M)),NA())</f>
        <v>2.7823919740522049E-2</v>
      </c>
      <c r="M875" s="52">
        <f>IFERROR(_xll.qlIndexFixing(ONIndex3M,I875,TRUE,_xll.ohTrigger(RecalcTrigger,Trigger3M)),NA())</f>
        <v>2.7652801378277303E-2</v>
      </c>
      <c r="N875" s="52">
        <f>IFERROR(_xll.qlIndexFixing(Index6M,$H875,TRUE,_xll.ohTrigger(RecalcTrigger,Trigger6M)),NA())</f>
        <v>2.9456210279655219E-2</v>
      </c>
      <c r="O875" s="52">
        <f>IFERROR(_xll.qlIndexFixing(ONIndex6M,I875,TRUE,_xll.ohTrigger(RecalcTrigger,Trigger6M)),NA())</f>
        <v>2.9091645535483934E-2</v>
      </c>
      <c r="P875" s="52">
        <f>IFERROR(_xll.qlIndexFixing(Index1Y,$H875,TRUE,_xll.ohTrigger(RecalcTrigger,Trigger1Y)),NA())</f>
        <v>2.8416038344270804E-2</v>
      </c>
      <c r="Q875" s="52">
        <f>IFERROR(_xll.qlIndexFixing(ONIndex1Y,I875,TRUE,_xll.ohTrigger(RecalcTrigger,Trigger1Y)),NA())</f>
        <v>2.8674319905350742E-2</v>
      </c>
    </row>
    <row r="876" spans="2:17" x14ac:dyDescent="0.2">
      <c r="B876" s="46" t="s">
        <v>51</v>
      </c>
      <c r="D876" s="49">
        <f>_xll.qlCalendarAdvance(LocalCalendar,$D875,B876,"f",FALSE)</f>
        <v>45602</v>
      </c>
      <c r="E876" s="49">
        <f>_xll.qlInterestRateIndexValueDate(IndexON,D876)</f>
        <v>45602</v>
      </c>
      <c r="F876" s="52">
        <f>IFERROR(_xll.qlIndexFixing(IndexON,D876,TRUE,_xll.ohTrigger(RecalcTrigger,TriggerON)),NA())</f>
        <v>2.5344571257930326E-2</v>
      </c>
      <c r="H876" s="49">
        <f>_xll.qlCalendarAdvance(IborCalendar,$H875,B876,"f",FALSE)</f>
        <v>45602</v>
      </c>
      <c r="I876" s="49">
        <f>_xll.qlInterestRateIndexValueDate(Index1M,$H876)</f>
        <v>45604</v>
      </c>
      <c r="J876" s="52">
        <f>IFERROR(_xll.qlIndexFixing(Index1M,$H876,TRUE,_xll.ohTrigger(RecalcTrigger,Trigger1M)),NA())</f>
        <v>2.67047885519223E-2</v>
      </c>
      <c r="K876" s="52">
        <f>IFERROR(_xll.qlIndexFixing(ONIndex1M,I876,TRUE,_xll.ohTrigger(RecalcTrigger,Trigger1M)),NA())</f>
        <v>2.6663973136562547E-2</v>
      </c>
      <c r="L876" s="52">
        <f>IFERROR(_xll.qlIndexFixing(Index3M,H876,TRUE,_xll.ohTrigger(RecalcTrigger,Trigger3M)),NA())</f>
        <v>2.7835542117443348E-2</v>
      </c>
      <c r="M876" s="52">
        <f>IFERROR(_xll.qlIndexFixing(ONIndex3M,I876,TRUE,_xll.ohTrigger(RecalcTrigger,Trigger3M)),NA())</f>
        <v>2.7665906823939324E-2</v>
      </c>
      <c r="N876" s="52">
        <f>IFERROR(_xll.qlIndexFixing(Index6M,$H876,TRUE,_xll.ohTrigger(RecalcTrigger,Trigger6M)),NA())</f>
        <v>2.9469171565824202E-2</v>
      </c>
      <c r="O876" s="52">
        <f>IFERROR(_xll.qlIndexFixing(ONIndex6M,I876,TRUE,_xll.ohTrigger(RecalcTrigger,Trigger6M)),NA())</f>
        <v>2.910505196633606E-2</v>
      </c>
      <c r="P876" s="52">
        <f>IFERROR(_xll.qlIndexFixing(Index1Y,$H876,TRUE,_xll.ohTrigger(RecalcTrigger,Trigger1Y)),NA())</f>
        <v>2.8437125105126387E-2</v>
      </c>
      <c r="Q876" s="52">
        <f>IFERROR(_xll.qlIndexFixing(ONIndex1Y,I876,TRUE,_xll.ohTrigger(RecalcTrigger,Trigger1Y)),NA())</f>
        <v>2.8596016242643518E-2</v>
      </c>
    </row>
    <row r="877" spans="2:17" x14ac:dyDescent="0.2">
      <c r="B877" s="46" t="s">
        <v>51</v>
      </c>
      <c r="D877" s="49">
        <f>_xll.qlCalendarAdvance(LocalCalendar,$D876,B877,"f",FALSE)</f>
        <v>45609</v>
      </c>
      <c r="E877" s="49">
        <f>_xll.qlInterestRateIndexValueDate(IndexON,D877)</f>
        <v>45609</v>
      </c>
      <c r="F877" s="52">
        <f>IFERROR(_xll.qlIndexFixing(IndexON,D877,TRUE,_xll.ohTrigger(RecalcTrigger,TriggerON)),NA())</f>
        <v>2.5343246043751932E-2</v>
      </c>
      <c r="H877" s="49">
        <f>_xll.qlCalendarAdvance(IborCalendar,$H876,B877,"f",FALSE)</f>
        <v>45609</v>
      </c>
      <c r="I877" s="49">
        <f>_xll.qlInterestRateIndexValueDate(Index1M,$H877)</f>
        <v>45611</v>
      </c>
      <c r="J877" s="52">
        <f>IFERROR(_xll.qlIndexFixing(Index1M,$H877,TRUE,_xll.ohTrigger(RecalcTrigger,Trigger1M)),NA())</f>
        <v>2.6711859685054237E-2</v>
      </c>
      <c r="K877" s="52">
        <f>IFERROR(_xll.qlIndexFixing(ONIndex1M,I877,TRUE,_xll.ohTrigger(RecalcTrigger,Trigger1M)),NA())</f>
        <v>2.6669991811747451E-2</v>
      </c>
      <c r="L877" s="52">
        <f>IFERROR(_xll.qlIndexFixing(Index3M,H877,TRUE,_xll.ohTrigger(RecalcTrigger,Trigger3M)),NA())</f>
        <v>2.784918308310131E-2</v>
      </c>
      <c r="M877" s="52">
        <f>IFERROR(_xll.qlIndexFixing(ONIndex3M,I877,TRUE,_xll.ohTrigger(RecalcTrigger,Trigger3M)),NA())</f>
        <v>2.7675291462685436E-2</v>
      </c>
      <c r="N877" s="52">
        <f>IFERROR(_xll.qlIndexFixing(Index6M,$H877,TRUE,_xll.ohTrigger(RecalcTrigger,Trigger6M)),NA())</f>
        <v>2.9482294981834231E-2</v>
      </c>
      <c r="O877" s="52">
        <f>IFERROR(_xll.qlIndexFixing(ONIndex6M,I877,TRUE,_xll.ohTrigger(RecalcTrigger,Trigger6M)),NA())</f>
        <v>2.9114445033879832E-2</v>
      </c>
      <c r="P877" s="52">
        <f>IFERROR(_xll.qlIndexFixing(Index1Y,$H877,TRUE,_xll.ohTrigger(RecalcTrigger,Trigger1Y)),NA())</f>
        <v>2.8462866950646742E-2</v>
      </c>
      <c r="Q877" s="52">
        <f>IFERROR(_xll.qlIndexFixing(ONIndex1Y,I877,TRUE,_xll.ohTrigger(RecalcTrigger,Trigger1Y)),NA())</f>
        <v>2.8524127809976818E-2</v>
      </c>
    </row>
    <row r="878" spans="2:17" x14ac:dyDescent="0.2">
      <c r="B878" s="46" t="s">
        <v>51</v>
      </c>
      <c r="D878" s="49">
        <f>_xll.qlCalendarAdvance(LocalCalendar,$D877,B878,"f",FALSE)</f>
        <v>45616</v>
      </c>
      <c r="E878" s="49">
        <f>_xll.qlInterestRateIndexValueDate(IndexON,D878)</f>
        <v>45616</v>
      </c>
      <c r="F878" s="52">
        <f>IFERROR(_xll.qlIndexFixing(IndexON,D878,TRUE,_xll.ohTrigger(RecalcTrigger,TriggerON)),NA())</f>
        <v>2.5341434446159994E-2</v>
      </c>
      <c r="H878" s="49">
        <f>_xll.qlCalendarAdvance(IborCalendar,$H877,B878,"f",FALSE)</f>
        <v>45616</v>
      </c>
      <c r="I878" s="49">
        <f>_xll.qlInterestRateIndexValueDate(Index1M,$H878)</f>
        <v>45618</v>
      </c>
      <c r="J878" s="52">
        <f>IFERROR(_xll.qlIndexFixing(Index1M,$H878,TRUE,_xll.ohTrigger(RecalcTrigger,Trigger1M)),NA())</f>
        <v>2.6718682447545983E-2</v>
      </c>
      <c r="K878" s="52">
        <f>IFERROR(_xll.qlIndexFixing(ONIndex1M,I878,TRUE,_xll.ohTrigger(RecalcTrigger,Trigger1M)),NA())</f>
        <v>2.6677296147443741E-2</v>
      </c>
      <c r="L878" s="52">
        <f>IFERROR(_xll.qlIndexFixing(Index3M,H878,TRUE,_xll.ohTrigger(RecalcTrigger,Trigger3M)),NA())</f>
        <v>2.7859058916875405E-2</v>
      </c>
      <c r="M878" s="52">
        <f>IFERROR(_xll.qlIndexFixing(ONIndex3M,I878,TRUE,_xll.ohTrigger(RecalcTrigger,Trigger3M)),NA())</f>
        <v>2.7686554012431586E-2</v>
      </c>
      <c r="N878" s="52">
        <f>IFERROR(_xll.qlIndexFixing(Index6M,$H878,TRUE,_xll.ohTrigger(RecalcTrigger,Trigger6M)),NA())</f>
        <v>2.9495590575721521E-2</v>
      </c>
      <c r="O878" s="52">
        <f>IFERROR(_xll.qlIndexFixing(ONIndex6M,I878,TRUE,_xll.ohTrigger(RecalcTrigger,Trigger6M)),NA())</f>
        <v>2.9125795833753187E-2</v>
      </c>
      <c r="P878" s="52">
        <f>IFERROR(_xll.qlIndexFixing(Index1Y,$H878,TRUE,_xll.ohTrigger(RecalcTrigger,Trigger1Y)),NA())</f>
        <v>2.8493411880122072E-2</v>
      </c>
      <c r="Q878" s="52">
        <f>IFERROR(_xll.qlIndexFixing(ONIndex1Y,I878,TRUE,_xll.ohTrigger(RecalcTrigger,Trigger1Y)),NA())</f>
        <v>2.8445916383681435E-2</v>
      </c>
    </row>
    <row r="879" spans="2:17" x14ac:dyDescent="0.2">
      <c r="B879" s="46" t="s">
        <v>51</v>
      </c>
      <c r="D879" s="49">
        <f>_xll.qlCalendarAdvance(LocalCalendar,$D878,B879,"f",FALSE)</f>
        <v>45623</v>
      </c>
      <c r="E879" s="49">
        <f>_xll.qlInterestRateIndexValueDate(IndexON,D879)</f>
        <v>45623</v>
      </c>
      <c r="F879" s="52">
        <f>IFERROR(_xll.qlIndexFixing(IndexON,D879,TRUE,_xll.ohTrigger(RecalcTrigger,TriggerON)),NA())</f>
        <v>2.5339844224805397E-2</v>
      </c>
      <c r="H879" s="49">
        <f>_xll.qlCalendarAdvance(IborCalendar,$H878,B879,"f",FALSE)</f>
        <v>45623</v>
      </c>
      <c r="I879" s="49">
        <f>_xll.qlInterestRateIndexValueDate(Index1M,$H879)</f>
        <v>45625</v>
      </c>
      <c r="J879" s="52">
        <f>IFERROR(_xll.qlIndexFixing(Index1M,$H879,TRUE,_xll.ohTrigger(RecalcTrigger,Trigger1M)),NA())</f>
        <v>2.672671984470687E-2</v>
      </c>
      <c r="K879" s="52">
        <f>IFERROR(_xll.qlIndexFixing(ONIndex1M,I879,TRUE,_xll.ohTrigger(RecalcTrigger,Trigger1M)),NA())</f>
        <v>2.6684352623700391E-2</v>
      </c>
      <c r="L879" s="52">
        <f>IFERROR(_xll.qlIndexFixing(Index3M,H879,TRUE,_xll.ohTrigger(RecalcTrigger,Trigger3M)),NA())</f>
        <v>2.7865122113449763E-2</v>
      </c>
      <c r="M879" s="52">
        <f>IFERROR(_xll.qlIndexFixing(ONIndex3M,I879,TRUE,_xll.ohTrigger(RecalcTrigger,Trigger3M)),NA())</f>
        <v>2.7697828233854693E-2</v>
      </c>
      <c r="N879" s="52">
        <f>IFERROR(_xll.qlIndexFixing(Index6M,$H879,TRUE,_xll.ohTrigger(RecalcTrigger,Trigger6M)),NA())</f>
        <v>2.9511308132772158E-2</v>
      </c>
      <c r="O879" s="52">
        <f>IFERROR(_xll.qlIndexFixing(ONIndex6M,I879,TRUE,_xll.ohTrigger(RecalcTrigger,Trigger6M)),NA())</f>
        <v>2.913711400069019E-2</v>
      </c>
      <c r="P879" s="52">
        <f>IFERROR(_xll.qlIndexFixing(Index1Y,$H879,TRUE,_xll.ohTrigger(RecalcTrigger,Trigger1Y)),NA())</f>
        <v>2.8507262380184743E-2</v>
      </c>
      <c r="Q879" s="52">
        <f>IFERROR(_xll.qlIndexFixing(ONIndex1Y,I879,TRUE,_xll.ohTrigger(RecalcTrigger,Trigger1Y)),NA())</f>
        <v>2.836562804367837E-2</v>
      </c>
    </row>
    <row r="880" spans="2:17" x14ac:dyDescent="0.2">
      <c r="B880" s="46" t="s">
        <v>51</v>
      </c>
      <c r="D880" s="49">
        <f>_xll.qlCalendarAdvance(LocalCalendar,$D879,B880,"f",FALSE)</f>
        <v>45630</v>
      </c>
      <c r="E880" s="49">
        <f>_xll.qlInterestRateIndexValueDate(IndexON,D880)</f>
        <v>45630</v>
      </c>
      <c r="F880" s="52">
        <f>IFERROR(_xll.qlIndexFixing(IndexON,D880,TRUE,_xll.ohTrigger(RecalcTrigger,TriggerON)),NA())</f>
        <v>2.533635210097529E-2</v>
      </c>
      <c r="H880" s="49">
        <f>_xll.qlCalendarAdvance(IborCalendar,$H879,B880,"f",FALSE)</f>
        <v>45630</v>
      </c>
      <c r="I880" s="49">
        <f>_xll.qlInterestRateIndexValueDate(Index1M,$H880)</f>
        <v>45632</v>
      </c>
      <c r="J880" s="52">
        <f>IFERROR(_xll.qlIndexFixing(Index1M,$H880,TRUE,_xll.ohTrigger(RecalcTrigger,Trigger1M)),NA())</f>
        <v>2.6731720710007928E-2</v>
      </c>
      <c r="K880" s="52">
        <f>IFERROR(_xll.qlIndexFixing(ONIndex1M,I880,TRUE,_xll.ohTrigger(RecalcTrigger,Trigger1M)),NA())</f>
        <v>2.6691161240464112E-2</v>
      </c>
      <c r="L880" s="52">
        <f>IFERROR(_xll.qlIndexFixing(Index3M,H880,TRUE,_xll.ohTrigger(RecalcTrigger,Trigger3M)),NA())</f>
        <v>2.787516270757262E-2</v>
      </c>
      <c r="M880" s="52">
        <f>IFERROR(_xll.qlIndexFixing(ONIndex3M,I880,TRUE,_xll.ohTrigger(RecalcTrigger,Trigger3M)),NA())</f>
        <v>2.7709114126954759E-2</v>
      </c>
      <c r="N880" s="52">
        <f>IFERROR(_xll.qlIndexFixing(Index6M,$H880,TRUE,_xll.ohTrigger(RecalcTrigger,Trigger6M)),NA())</f>
        <v>2.9524995297243856E-2</v>
      </c>
      <c r="O880" s="52">
        <f>IFERROR(_xll.qlIndexFixing(ONIndex6M,I880,TRUE,_xll.ohTrigger(RecalcTrigger,Trigger6M)),NA())</f>
        <v>2.9148399534717484E-2</v>
      </c>
      <c r="P880" s="52">
        <f>IFERROR(_xll.qlIndexFixing(Index1Y,$H880,TRUE,_xll.ohTrigger(RecalcTrigger,Trigger1Y)),NA())</f>
        <v>2.8569503420509224E-2</v>
      </c>
      <c r="Q880" s="52">
        <f>IFERROR(_xll.qlIndexFixing(ONIndex1Y,I880,TRUE,_xll.ohTrigger(RecalcTrigger,Trigger1Y)),NA())</f>
        <v>2.8283262794150943E-2</v>
      </c>
    </row>
    <row r="881" spans="2:17" x14ac:dyDescent="0.2">
      <c r="B881" s="46" t="s">
        <v>51</v>
      </c>
      <c r="D881" s="49">
        <f>_xll.qlCalendarAdvance(LocalCalendar,$D880,B881,"f",FALSE)</f>
        <v>45637</v>
      </c>
      <c r="E881" s="49">
        <f>_xll.qlInterestRateIndexValueDate(IndexON,D881)</f>
        <v>45637</v>
      </c>
      <c r="F881" s="52">
        <f>IFERROR(_xll.qlIndexFixing(IndexON,D881,TRUE,_xll.ohTrigger(RecalcTrigger,TriggerON)),NA())</f>
        <v>2.5333081353222653E-2</v>
      </c>
      <c r="H881" s="49">
        <f>_xll.qlCalendarAdvance(IborCalendar,$H880,B881,"f",FALSE)</f>
        <v>45637</v>
      </c>
      <c r="I881" s="49">
        <f>_xll.qlInterestRateIndexValueDate(Index1M,$H881)</f>
        <v>45639</v>
      </c>
      <c r="J881" s="52">
        <f>IFERROR(_xll.qlIndexFixing(Index1M,$H881,TRUE,_xll.ohTrigger(RecalcTrigger,Trigger1M)),NA())</f>
        <v>2.6738125754672899E-2</v>
      </c>
      <c r="K881" s="52">
        <f>IFERROR(_xll.qlIndexFixing(ONIndex1M,I881,TRUE,_xll.ohTrigger(RecalcTrigger,Trigger1M)),NA())</f>
        <v>2.6697721997681612E-2</v>
      </c>
      <c r="L881" s="52">
        <f>IFERROR(_xll.qlIndexFixing(Index3M,H881,TRUE,_xll.ohTrigger(RecalcTrigger,Trigger3M)),NA())</f>
        <v>2.7887280675524373E-2</v>
      </c>
      <c r="M881" s="52">
        <f>IFERROR(_xll.qlIndexFixing(ONIndex3M,I881,TRUE,_xll.ohTrigger(RecalcTrigger,Trigger3M)),NA())</f>
        <v>2.7720411691785074E-2</v>
      </c>
      <c r="N881" s="52">
        <f>IFERROR(_xll.qlIndexFixing(Index6M,$H881,TRUE,_xll.ohTrigger(RecalcTrigger,Trigger6M)),NA())</f>
        <v>2.9538884936946425E-2</v>
      </c>
      <c r="O881" s="52">
        <f>IFERROR(_xll.qlIndexFixing(ONIndex6M,I881,TRUE,_xll.ohTrigger(RecalcTrigger,Trigger6M)),NA())</f>
        <v>2.9159652435808425E-2</v>
      </c>
      <c r="P881" s="52">
        <f>IFERROR(_xll.qlIndexFixing(Index1Y,$H881,TRUE,_xll.ohTrigger(RecalcTrigger,Trigger1Y)),NA())</f>
        <v>2.8615346484060705E-2</v>
      </c>
      <c r="Q881" s="52">
        <f>IFERROR(_xll.qlIndexFixing(ONIndex1Y,I881,TRUE,_xll.ohTrigger(RecalcTrigger,Trigger1Y)),NA())</f>
        <v>2.819882063936241E-2</v>
      </c>
    </row>
    <row r="882" spans="2:17" x14ac:dyDescent="0.2">
      <c r="B882" s="46" t="s">
        <v>51</v>
      </c>
      <c r="D882" s="49">
        <f>_xll.qlCalendarAdvance(LocalCalendar,$D881,B882,"f",FALSE)</f>
        <v>45644</v>
      </c>
      <c r="E882" s="49">
        <f>_xll.qlInterestRateIndexValueDate(IndexON,D882)</f>
        <v>45644</v>
      </c>
      <c r="F882" s="52">
        <f>IFERROR(_xll.qlIndexFixing(IndexON,D882,TRUE,_xll.ohTrigger(RecalcTrigger,TriggerON)),NA())</f>
        <v>2.5329324222216343E-2</v>
      </c>
      <c r="H882" s="49">
        <f>_xll.qlCalendarAdvance(IborCalendar,$H881,B882,"f",FALSE)</f>
        <v>45644</v>
      </c>
      <c r="I882" s="49">
        <f>_xll.qlInterestRateIndexValueDate(Index1M,$H882)</f>
        <v>45646</v>
      </c>
      <c r="J882" s="52">
        <f>IFERROR(_xll.qlIndexFixing(Index1M,$H882,TRUE,_xll.ohTrigger(RecalcTrigger,Trigger1M)),NA())</f>
        <v>2.67460630327232E-2</v>
      </c>
      <c r="K882" s="52">
        <f>IFERROR(_xll.qlIndexFixing(ONIndex1M,I882,TRUE,_xll.ohTrigger(RecalcTrigger,Trigger1M)),NA())</f>
        <v>2.6704034895352891E-2</v>
      </c>
      <c r="L882" s="52">
        <f>IFERROR(_xll.qlIndexFixing(Index3M,H882,TRUE,_xll.ohTrigger(RecalcTrigger,Trigger3M)),NA())</f>
        <v>2.7899538807343305E-2</v>
      </c>
      <c r="M882" s="52">
        <f>IFERROR(_xll.qlIndexFixing(ONIndex3M,I882,TRUE,_xll.ohTrigger(RecalcTrigger,Trigger3M)),NA())</f>
        <v>2.7731720928292347E-2</v>
      </c>
      <c r="N882" s="52">
        <f>IFERROR(_xll.qlIndexFixing(Index6M,$H882,TRUE,_xll.ohTrigger(RecalcTrigger,Trigger6M)),NA())</f>
        <v>2.9552987046857892E-2</v>
      </c>
      <c r="O882" s="52">
        <f>IFERROR(_xll.qlIndexFixing(ONIndex6M,I882,TRUE,_xll.ohTrigger(RecalcTrigger,Trigger6M)),NA())</f>
        <v>2.9170872703963013E-2</v>
      </c>
      <c r="P882" s="52">
        <f>IFERROR(_xll.qlIndexFixing(Index1Y,$H882,TRUE,_xll.ohTrigger(RecalcTrigger,Trigger1Y)),NA())</f>
        <v>2.8666585551794514E-2</v>
      </c>
      <c r="Q882" s="52">
        <f>IFERROR(_xll.qlIndexFixing(ONIndex1Y,I882,TRUE,_xll.ohTrigger(RecalcTrigger,Trigger1Y)),NA())</f>
        <v>2.8112301583709254E-2</v>
      </c>
    </row>
    <row r="883" spans="2:17" x14ac:dyDescent="0.2">
      <c r="B883" s="46" t="s">
        <v>51</v>
      </c>
      <c r="D883" s="49">
        <f>_xll.qlCalendarAdvance(LocalCalendar,$D882,B883,"f",FALSE)</f>
        <v>45652</v>
      </c>
      <c r="E883" s="49">
        <f>_xll.qlInterestRateIndexValueDate(IndexON,D883)</f>
        <v>45652</v>
      </c>
      <c r="F883" s="52">
        <f>IFERROR(_xll.qlIndexFixing(IndexON,D883,TRUE,_xll.ohTrigger(RecalcTrigger,TriggerON)),NA())</f>
        <v>2.5324558784172169E-2</v>
      </c>
      <c r="H883" s="49">
        <f>_xll.qlCalendarAdvance(IborCalendar,$H882,B883,"f",FALSE)</f>
        <v>45653</v>
      </c>
      <c r="I883" s="49">
        <f>_xll.qlInterestRateIndexValueDate(Index1M,$H883)</f>
        <v>45657</v>
      </c>
      <c r="J883" s="52">
        <f>IFERROR(_xll.qlIndexFixing(Index1M,$H883,TRUE,_xll.ohTrigger(RecalcTrigger,Trigger1M)),NA())</f>
        <v>2.675510256843671E-2</v>
      </c>
      <c r="K883" s="52">
        <f>IFERROR(_xll.qlIndexFixing(ONIndex1M,I883,TRUE,_xll.ohTrigger(RecalcTrigger,Trigger1M)),NA())</f>
        <v>2.6712428742889927E-2</v>
      </c>
      <c r="L883" s="52">
        <f>IFERROR(_xll.qlIndexFixing(Index3M,H883,TRUE,_xll.ohTrigger(RecalcTrigger,Trigger3M)),NA())</f>
        <v>2.7919109001060427E-2</v>
      </c>
      <c r="M883" s="52">
        <f>IFERROR(_xll.qlIndexFixing(ONIndex3M,I883,TRUE,_xll.ohTrigger(RecalcTrigger,Trigger3M)),NA())</f>
        <v>2.774775634757809E-2</v>
      </c>
      <c r="N883" s="52">
        <f>IFERROR(_xll.qlIndexFixing(Index6M,$H883,TRUE,_xll.ohTrigger(RecalcTrigger,Trigger6M)),NA())</f>
        <v>2.9573279699815415E-2</v>
      </c>
      <c r="O883" s="52">
        <f>IFERROR(_xll.qlIndexFixing(ONIndex6M,I883,TRUE,_xll.ohTrigger(RecalcTrigger,Trigger6M)),NA())</f>
        <v>2.9186671410199594E-2</v>
      </c>
      <c r="P883" s="52">
        <f>IFERROR(_xll.qlIndexFixing(Index1Y,$H883,TRUE,_xll.ohTrigger(RecalcTrigger,Trigger1Y)),NA())</f>
        <v>2.8740086543784571E-2</v>
      </c>
      <c r="Q883" s="52">
        <f>IFERROR(_xll.qlIndexFixing(ONIndex1Y,I883,TRUE,_xll.ohTrigger(RecalcTrigger,Trigger1Y)),NA())</f>
        <v>2.7983794436852172E-2</v>
      </c>
    </row>
    <row r="884" spans="2:17" x14ac:dyDescent="0.2">
      <c r="B884" s="46" t="s">
        <v>51</v>
      </c>
      <c r="D884" s="49">
        <f>_xll.qlCalendarAdvance(LocalCalendar,$D883,B884,"f",FALSE)</f>
        <v>45659</v>
      </c>
      <c r="E884" s="49">
        <f>_xll.qlInterestRateIndexValueDate(IndexON,D884)</f>
        <v>45659</v>
      </c>
      <c r="F884" s="52">
        <f>IFERROR(_xll.qlIndexFixing(IndexON,D884,TRUE,_xll.ohTrigger(RecalcTrigger,TriggerON)),NA())</f>
        <v>2.5320744678900553E-2</v>
      </c>
      <c r="H884" s="49">
        <f>_xll.qlCalendarAdvance(IborCalendar,$H883,B884,"f",FALSE)</f>
        <v>45660</v>
      </c>
      <c r="I884" s="49">
        <f>_xll.qlInterestRateIndexValueDate(Index1M,$H884)</f>
        <v>45664</v>
      </c>
      <c r="J884" s="52">
        <f>IFERROR(_xll.qlIndexFixing(Index1M,$H884,TRUE,_xll.ohTrigger(RecalcTrigger,Trigger1M)),NA())</f>
        <v>2.6762059218227129E-2</v>
      </c>
      <c r="K884" s="52">
        <f>IFERROR(_xll.qlIndexFixing(ONIndex1M,I884,TRUE,_xll.ohTrigger(RecalcTrigger,Trigger1M)),NA())</f>
        <v>2.6717473631396871E-2</v>
      </c>
      <c r="L884" s="52">
        <f>IFERROR(_xll.qlIndexFixing(Index3M,H884,TRUE,_xll.ohTrigger(RecalcTrigger,Trigger3M)),NA())</f>
        <v>2.793176351403126E-2</v>
      </c>
      <c r="M884" s="52">
        <f>IFERROR(_xll.qlIndexFixing(ONIndex3M,I884,TRUE,_xll.ohTrigger(RecalcTrigger,Trigger3M)),NA())</f>
        <v>2.7757446278435793E-2</v>
      </c>
      <c r="N884" s="52">
        <f>IFERROR(_xll.qlIndexFixing(Index6M,$H884,TRUE,_xll.ohTrigger(RecalcTrigger,Trigger6M)),NA())</f>
        <v>2.9587942766966611E-2</v>
      </c>
      <c r="O884" s="52">
        <f>IFERROR(_xll.qlIndexFixing(ONIndex6M,I884,TRUE,_xll.ohTrigger(RecalcTrigger,Trigger6M)),NA())</f>
        <v>2.9196246195484221E-2</v>
      </c>
      <c r="P884" s="52">
        <f>IFERROR(_xll.qlIndexFixing(Index1Y,$H884,TRUE,_xll.ohTrigger(RecalcTrigger,Trigger1Y)),NA())</f>
        <v>2.8804508906831578E-2</v>
      </c>
      <c r="Q884" s="52">
        <f>IFERROR(_xll.qlIndexFixing(ONIndex1Y,I884,TRUE,_xll.ohTrigger(RecalcTrigger,Trigger1Y)),NA())</f>
        <v>2.7909839149717897E-2</v>
      </c>
    </row>
    <row r="885" spans="2:17" x14ac:dyDescent="0.2">
      <c r="B885" s="46" t="s">
        <v>51</v>
      </c>
      <c r="D885" s="49">
        <f>_xll.qlCalendarAdvance(LocalCalendar,$D884,B885,"f",FALSE)</f>
        <v>45666</v>
      </c>
      <c r="E885" s="49">
        <f>_xll.qlInterestRateIndexValueDate(IndexON,D885)</f>
        <v>45666</v>
      </c>
      <c r="F885" s="52">
        <f>IFERROR(_xll.qlIndexFixing(IndexON,D885,TRUE,_xll.ohTrigger(RecalcTrigger,TriggerON)),NA())</f>
        <v>2.5317429466076291E-2</v>
      </c>
      <c r="H885" s="49">
        <f>_xll.qlCalendarAdvance(IborCalendar,$H884,B885,"f",FALSE)</f>
        <v>45667</v>
      </c>
      <c r="I885" s="49">
        <f>_xll.qlInterestRateIndexValueDate(Index1M,$H885)</f>
        <v>45671</v>
      </c>
      <c r="J885" s="52">
        <f>IFERROR(_xll.qlIndexFixing(Index1M,$H885,TRUE,_xll.ohTrigger(RecalcTrigger,Trigger1M)),NA())</f>
        <v>2.6769225360263032E-2</v>
      </c>
      <c r="K885" s="52">
        <f>IFERROR(_xll.qlIndexFixing(ONIndex1M,I885,TRUE,_xll.ohTrigger(RecalcTrigger,Trigger1M)),NA())</f>
        <v>2.6724175921559734E-2</v>
      </c>
      <c r="L885" s="52">
        <f>IFERROR(_xll.qlIndexFixing(Index3M,H885,TRUE,_xll.ohTrigger(RecalcTrigger,Trigger3M)),NA())</f>
        <v>2.7944574243175424E-2</v>
      </c>
      <c r="M885" s="52">
        <f>IFERROR(_xll.qlIndexFixing(ONIndex3M,I885,TRUE,_xll.ohTrigger(RecalcTrigger,Trigger3M)),NA())</f>
        <v>2.7769183108343753E-2</v>
      </c>
      <c r="N885" s="52">
        <f>IFERROR(_xll.qlIndexFixing(Index6M,$H885,TRUE,_xll.ohTrigger(RecalcTrigger,Trigger6M)),NA())</f>
        <v>2.9602832574544019E-2</v>
      </c>
      <c r="O885" s="52">
        <f>IFERROR(_xll.qlIndexFixing(ONIndex6M,I885,TRUE,_xll.ohTrigger(RecalcTrigger,Trigger6M)),NA())</f>
        <v>2.9208047518043401E-2</v>
      </c>
      <c r="P885" s="52">
        <f>IFERROR(_xll.qlIndexFixing(Index1Y,$H885,TRUE,_xll.ohTrigger(RecalcTrigger,Trigger1Y)),NA())</f>
        <v>2.8874041996900881E-2</v>
      </c>
      <c r="Q885" s="52">
        <f>IFERROR(_xll.qlIndexFixing(ONIndex1Y,I885,TRUE,_xll.ohTrigger(RecalcTrigger,Trigger1Y)),NA())</f>
        <v>2.783663283494775E-2</v>
      </c>
    </row>
    <row r="886" spans="2:17" x14ac:dyDescent="0.2">
      <c r="B886" s="46" t="s">
        <v>51</v>
      </c>
      <c r="D886" s="49">
        <f>_xll.qlCalendarAdvance(LocalCalendar,$D885,B886,"f",FALSE)</f>
        <v>45673</v>
      </c>
      <c r="E886" s="49">
        <f>_xll.qlInterestRateIndexValueDate(IndexON,D886)</f>
        <v>45673</v>
      </c>
      <c r="F886" s="52">
        <f>IFERROR(_xll.qlIndexFixing(IndexON,D886,TRUE,_xll.ohTrigger(RecalcTrigger,TriggerON)),NA())</f>
        <v>2.5314613145459575E-2</v>
      </c>
      <c r="H886" s="49">
        <f>_xll.qlCalendarAdvance(IborCalendar,$H885,B886,"f",FALSE)</f>
        <v>45674</v>
      </c>
      <c r="I886" s="49">
        <f>_xll.qlInterestRateIndexValueDate(Index1M,$H886)</f>
        <v>45678</v>
      </c>
      <c r="J886" s="52">
        <f>IFERROR(_xll.qlIndexFixing(Index1M,$H886,TRUE,_xll.ohTrigger(RecalcTrigger,Trigger1M)),NA())</f>
        <v>2.6776600994926052E-2</v>
      </c>
      <c r="K886" s="52">
        <f>IFERROR(_xll.qlIndexFixing(ONIndex1M,I886,TRUE,_xll.ohTrigger(RecalcTrigger,Trigger1M)),NA())</f>
        <v>2.6731087233562434E-2</v>
      </c>
      <c r="L886" s="52">
        <f>IFERROR(_xll.qlIndexFixing(Index3M,H886,TRUE,_xll.ohTrigger(RecalcTrigger,Trigger3M)),NA())</f>
        <v>2.7959580586269992E-2</v>
      </c>
      <c r="M886" s="52">
        <f>IFERROR(_xll.qlIndexFixing(ONIndex3M,I886,TRUE,_xll.ohTrigger(RecalcTrigger,Trigger3M)),NA())</f>
        <v>2.7781075043620262E-2</v>
      </c>
      <c r="N886" s="52">
        <f>IFERROR(_xll.qlIndexFixing(Index6M,$H886,TRUE,_xll.ohTrigger(RecalcTrigger,Trigger6M)),NA())</f>
        <v>2.9617949127564182E-2</v>
      </c>
      <c r="O886" s="52">
        <f>IFERROR(_xll.qlIndexFixing(ONIndex6M,I886,TRUE,_xll.ohTrigger(RecalcTrigger,Trigger6M)),NA())</f>
        <v>2.9220072169318101E-2</v>
      </c>
      <c r="P886" s="52">
        <f>IFERROR(_xll.qlIndexFixing(Index1Y,$H886,TRUE,_xll.ohTrigger(RecalcTrigger,Trigger1Y)),NA())</f>
        <v>2.8948468745648687E-2</v>
      </c>
      <c r="Q886" s="52">
        <f>IFERROR(_xll.qlIndexFixing(ONIndex1Y,I886,TRUE,_xll.ohTrigger(RecalcTrigger,Trigger1Y)),NA())</f>
        <v>2.7768872700324465E-2</v>
      </c>
    </row>
    <row r="887" spans="2:17" x14ac:dyDescent="0.2">
      <c r="B887" s="46" t="s">
        <v>51</v>
      </c>
      <c r="D887" s="49">
        <f>_xll.qlCalendarAdvance(LocalCalendar,$D886,B887,"f",FALSE)</f>
        <v>45680</v>
      </c>
      <c r="E887" s="49">
        <f>_xll.qlInterestRateIndexValueDate(IndexON,D887)</f>
        <v>45680</v>
      </c>
      <c r="F887" s="52">
        <f>IFERROR(_xll.qlIndexFixing(IndexON,D887,TRUE,_xll.ohTrigger(RecalcTrigger,TriggerON)),NA())</f>
        <v>2.5312295717370148E-2</v>
      </c>
      <c r="H887" s="49">
        <f>_xll.qlCalendarAdvance(IborCalendar,$H886,B887,"f",FALSE)</f>
        <v>45681</v>
      </c>
      <c r="I887" s="49">
        <f>_xll.qlInterestRateIndexValueDate(Index1M,$H887)</f>
        <v>45685</v>
      </c>
      <c r="J887" s="52">
        <f>IFERROR(_xll.qlIndexFixing(Index1M,$H887,TRUE,_xll.ohTrigger(RecalcTrigger,Trigger1M)),NA())</f>
        <v>2.6784186122621026E-2</v>
      </c>
      <c r="K887" s="52">
        <f>IFERROR(_xll.qlIndexFixing(ONIndex1M,I887,TRUE,_xll.ohTrigger(RecalcTrigger,Trigger1M)),NA())</f>
        <v>2.6738207567724714E-2</v>
      </c>
      <c r="L887" s="52">
        <f>IFERROR(_xll.qlIndexFixing(Index3M,H887,TRUE,_xll.ohTrigger(RecalcTrigger,Trigger3M)),NA())</f>
        <v>2.7970664355962072E-2</v>
      </c>
      <c r="M887" s="52">
        <f>IFERROR(_xll.qlIndexFixing(ONIndex3M,I887,TRUE,_xll.ohTrigger(RecalcTrigger,Trigger3M)),NA())</f>
        <v>2.7793122084025512E-2</v>
      </c>
      <c r="N887" s="52">
        <f>IFERROR(_xll.qlIndexFixing(Index6M,$H887,TRUE,_xll.ohTrigger(RecalcTrigger,Trigger6M)),NA())</f>
        <v>2.9633292431120041E-2</v>
      </c>
      <c r="O887" s="52">
        <f>IFERROR(_xll.qlIndexFixing(ONIndex6M,I887,TRUE,_xll.ohTrigger(RecalcTrigger,Trigger6M)),NA())</f>
        <v>2.9232320149388258E-2</v>
      </c>
      <c r="P887" s="52">
        <f>IFERROR(_xll.qlIndexFixing(Index1Y,$H887,TRUE,_xll.ohTrigger(RecalcTrigger,Trigger1Y)),NA())</f>
        <v>2.9027572093691049E-2</v>
      </c>
      <c r="Q887" s="52">
        <f>IFERROR(_xll.qlIndexFixing(ONIndex1Y,I887,TRUE,_xll.ohTrigger(RecalcTrigger,Trigger1Y)),NA())</f>
        <v>2.7706558742970344E-2</v>
      </c>
    </row>
    <row r="888" spans="2:17" x14ac:dyDescent="0.2">
      <c r="B888" s="46" t="s">
        <v>51</v>
      </c>
      <c r="D888" s="49">
        <f>_xll.qlCalendarAdvance(LocalCalendar,$D887,B888,"f",FALSE)</f>
        <v>45687</v>
      </c>
      <c r="E888" s="49">
        <f>_xll.qlInterestRateIndexValueDate(IndexON,D888)</f>
        <v>45687</v>
      </c>
      <c r="F888" s="52">
        <f>IFERROR(_xll.qlIndexFixing(IndexON,D888,TRUE,_xll.ohTrigger(RecalcTrigger,TriggerON)),NA())</f>
        <v>2.5310477181648139E-2</v>
      </c>
      <c r="H888" s="49">
        <f>_xll.qlCalendarAdvance(IborCalendar,$H887,B888,"f",FALSE)</f>
        <v>45688</v>
      </c>
      <c r="I888" s="49">
        <f>_xll.qlInterestRateIndexValueDate(Index1M,$H888)</f>
        <v>45692</v>
      </c>
      <c r="J888" s="52">
        <f>IFERROR(_xll.qlIndexFixing(Index1M,$H888,TRUE,_xll.ohTrigger(RecalcTrigger,Trigger1M)),NA())</f>
        <v>2.678727332873887E-2</v>
      </c>
      <c r="K888" s="52">
        <f>IFERROR(_xll.qlIndexFixing(ONIndex1M,I888,TRUE,_xll.ohTrigger(RecalcTrigger,Trigger1M)),NA())</f>
        <v>2.6745536923726831E-2</v>
      </c>
      <c r="L888" s="52">
        <f>IFERROR(_xll.qlIndexFixing(Index3M,H888,TRUE,_xll.ohTrigger(RecalcTrigger,Trigger3M)),NA())</f>
        <v>2.7986007502460306E-2</v>
      </c>
      <c r="M888" s="52">
        <f>IFERROR(_xll.qlIndexFixing(ONIndex3M,I888,TRUE,_xll.ohTrigger(RecalcTrigger,Trigger3M)),NA())</f>
        <v>2.7805324229799311E-2</v>
      </c>
      <c r="N888" s="52">
        <f>IFERROR(_xll.qlIndexFixing(Index6M,$H888,TRUE,_xll.ohTrigger(RecalcTrigger,Trigger6M)),NA())</f>
        <v>2.9648862490379613E-2</v>
      </c>
      <c r="O888" s="52">
        <f>IFERROR(_xll.qlIndexFixing(ONIndex6M,I888,TRUE,_xll.ohTrigger(RecalcTrigger,Trigger6M)),NA())</f>
        <v>2.9244791458253871E-2</v>
      </c>
      <c r="P888" s="52">
        <f>IFERROR(_xll.qlIndexFixing(Index1Y,$H888,TRUE,_xll.ohTrigger(RecalcTrigger,Trigger1Y)),NA())</f>
        <v>2.9111134980346648E-2</v>
      </c>
      <c r="Q888" s="52">
        <f>IFERROR(_xll.qlIndexFixing(ONIndex1Y,I888,TRUE,_xll.ohTrigger(RecalcTrigger,Trigger1Y)),NA())</f>
        <v>2.7649690959927753E-2</v>
      </c>
    </row>
    <row r="889" spans="2:17" x14ac:dyDescent="0.2">
      <c r="B889" s="46" t="s">
        <v>51</v>
      </c>
      <c r="D889" s="49">
        <f>_xll.qlCalendarAdvance(LocalCalendar,$D888,B889,"f",FALSE)</f>
        <v>45694</v>
      </c>
      <c r="E889" s="49">
        <f>_xll.qlInterestRateIndexValueDate(IndexON,D889)</f>
        <v>45694</v>
      </c>
      <c r="F889" s="52">
        <f>IFERROR(_xll.qlIndexFixing(IndexON,D889,TRUE,_xll.ohTrigger(RecalcTrigger,TriggerON)),NA())</f>
        <v>2.5309157538213611E-2</v>
      </c>
      <c r="H889" s="49">
        <f>_xll.qlCalendarAdvance(IborCalendar,$H888,B889,"f",FALSE)</f>
        <v>45695</v>
      </c>
      <c r="I889" s="49">
        <f>_xll.qlInterestRateIndexValueDate(Index1M,$H889)</f>
        <v>45699</v>
      </c>
      <c r="J889" s="52">
        <f>IFERROR(_xll.qlIndexFixing(Index1M,$H889,TRUE,_xll.ohTrigger(RecalcTrigger,Trigger1M)),NA())</f>
        <v>2.6795230777199031E-2</v>
      </c>
      <c r="K889" s="52">
        <f>IFERROR(_xll.qlIndexFixing(ONIndex1M,I889,TRUE,_xll.ohTrigger(RecalcTrigger,Trigger1M)),NA())</f>
        <v>2.6753075301648721E-2</v>
      </c>
      <c r="L889" s="52">
        <f>IFERROR(_xll.qlIndexFixing(Index3M,H889,TRUE,_xll.ohTrigger(RecalcTrigger,Trigger3M)),NA())</f>
        <v>2.7997379351559992E-2</v>
      </c>
      <c r="M889" s="52">
        <f>IFERROR(_xll.qlIndexFixing(ONIndex3M,I889,TRUE,_xll.ohTrigger(RecalcTrigger,Trigger3M)),NA())</f>
        <v>2.7817681480941658E-2</v>
      </c>
      <c r="N889" s="52">
        <f>IFERROR(_xll.qlIndexFixing(Index6M,$H889,TRUE,_xll.ohTrigger(RecalcTrigger,Trigger6M)),NA())</f>
        <v>2.9664659310588655E-2</v>
      </c>
      <c r="O889" s="52">
        <f>IFERROR(_xll.qlIndexFixing(ONIndex6M,I889,TRUE,_xll.ohTrigger(RecalcTrigger,Trigger6M)),NA())</f>
        <v>2.9257486095994878E-2</v>
      </c>
      <c r="P889" s="52">
        <f>IFERROR(_xll.qlIndexFixing(Index1Y,$H889,TRUE,_xll.ohTrigger(RecalcTrigger,Trigger1Y)),NA())</f>
        <v>2.9198940333847144E-2</v>
      </c>
      <c r="Q889" s="52">
        <f>IFERROR(_xll.qlIndexFixing(ONIndex1Y,I889,TRUE,_xll.ohTrigger(RecalcTrigger,Trigger1Y)),NA())</f>
        <v>2.7598269348718674E-2</v>
      </c>
    </row>
    <row r="890" spans="2:17" x14ac:dyDescent="0.2">
      <c r="B890" s="46" t="s">
        <v>51</v>
      </c>
      <c r="D890" s="49">
        <f>_xll.qlCalendarAdvance(LocalCalendar,$D889,B890,"f",FALSE)</f>
        <v>45701</v>
      </c>
      <c r="E890" s="49">
        <f>_xll.qlInterestRateIndexValueDate(IndexON,D890)</f>
        <v>45701</v>
      </c>
      <c r="F890" s="52">
        <f>IFERROR(_xll.qlIndexFixing(IndexON,D890,TRUE,_xll.ohTrigger(RecalcTrigger,TriggerON)),NA())</f>
        <v>2.5308336787066565E-2</v>
      </c>
      <c r="H890" s="49">
        <f>_xll.qlCalendarAdvance(IborCalendar,$H889,B890,"f",FALSE)</f>
        <v>45702</v>
      </c>
      <c r="I890" s="49">
        <f>_xll.qlInterestRateIndexValueDate(Index1M,$H890)</f>
        <v>45706</v>
      </c>
      <c r="J890" s="52">
        <f>IFERROR(_xll.qlIndexFixing(Index1M,$H890,TRUE,_xll.ohTrigger(RecalcTrigger,Trigger1M)),NA())</f>
        <v>2.6803397672590417E-2</v>
      </c>
      <c r="K890" s="52">
        <f>IFERROR(_xll.qlIndexFixing(ONIndex1M,I890,TRUE,_xll.ohTrigger(RecalcTrigger,Trigger1M)),NA())</f>
        <v>2.6760822701650255E-2</v>
      </c>
      <c r="L890" s="52">
        <f>IFERROR(_xll.qlIndexFixing(Index3M,H890,TRUE,_xll.ohTrigger(RecalcTrigger,Trigger3M)),NA())</f>
        <v>2.8010971184286859E-2</v>
      </c>
      <c r="M890" s="52">
        <f>IFERROR(_xll.qlIndexFixing(ONIndex3M,I890,TRUE,_xll.ohTrigger(RecalcTrigger,Trigger3M)),NA())</f>
        <v>2.7830193837372619E-2</v>
      </c>
      <c r="N890" s="52">
        <f>IFERROR(_xll.qlIndexFixing(Index6M,$H890,TRUE,_xll.ohTrigger(RecalcTrigger,Trigger6M)),NA())</f>
        <v>2.9680682897069311E-2</v>
      </c>
      <c r="O890" s="52">
        <f>IFERROR(_xll.qlIndexFixing(ONIndex6M,I890,TRUE,_xll.ohTrigger(RecalcTrigger,Trigger6M)),NA())</f>
        <v>2.9270404062531341E-2</v>
      </c>
      <c r="P890" s="52">
        <f>IFERROR(_xll.qlIndexFixing(Index1Y,$H890,TRUE,_xll.ohTrigger(RecalcTrigger,Trigger1Y)),NA())</f>
        <v>2.9290771062013346E-2</v>
      </c>
      <c r="Q890" s="52">
        <f>IFERROR(_xll.qlIndexFixing(ONIndex1Y,I890,TRUE,_xll.ohTrigger(RecalcTrigger,Trigger1Y)),NA())</f>
        <v>2.7552293906865089E-2</v>
      </c>
    </row>
    <row r="891" spans="2:17" x14ac:dyDescent="0.2">
      <c r="B891" s="46" t="s">
        <v>51</v>
      </c>
      <c r="D891" s="49">
        <f>_xll.qlCalendarAdvance(LocalCalendar,$D890,B891,"f",FALSE)</f>
        <v>45708</v>
      </c>
      <c r="E891" s="49">
        <f>_xll.qlInterestRateIndexValueDate(IndexON,D891)</f>
        <v>45708</v>
      </c>
      <c r="F891" s="52">
        <f>IFERROR(_xll.qlIndexFixing(IndexON,D891,TRUE,_xll.ohTrigger(RecalcTrigger,TriggerON)),NA())</f>
        <v>2.5308014928286937E-2</v>
      </c>
      <c r="H891" s="49">
        <f>_xll.qlCalendarAdvance(IborCalendar,$H890,B891,"f",FALSE)</f>
        <v>45709</v>
      </c>
      <c r="I891" s="49">
        <f>_xll.qlInterestRateIndexValueDate(Index1M,$H891)</f>
        <v>45713</v>
      </c>
      <c r="J891" s="52">
        <f>IFERROR(_xll.qlIndexFixing(Index1M,$H891,TRUE,_xll.ohTrigger(RecalcTrigger,Trigger1M)),NA())</f>
        <v>2.6811774015315568E-2</v>
      </c>
      <c r="K891" s="52">
        <f>IFERROR(_xll.qlIndexFixing(ONIndex1M,I891,TRUE,_xll.ohTrigger(RecalcTrigger,Trigger1M)),NA())</f>
        <v>2.6768779123651498E-2</v>
      </c>
      <c r="L891" s="52">
        <f>IFERROR(_xll.qlIndexFixing(Index3M,H891,TRUE,_xll.ohTrigger(RecalcTrigger,Trigger3M)),NA())</f>
        <v>2.802681964287386E-2</v>
      </c>
      <c r="M891" s="52">
        <f>IFERROR(_xll.qlIndexFixing(ONIndex3M,I891,TRUE,_xll.ohTrigger(RecalcTrigger,Trigger3M)),NA())</f>
        <v>2.7842861299172128E-2</v>
      </c>
      <c r="N891" s="52">
        <f>IFERROR(_xll.qlIndexFixing(Index6M,$H891,TRUE,_xll.ohTrigger(RecalcTrigger,Trigger6M)),NA())</f>
        <v>2.9699391587639949E-2</v>
      </c>
      <c r="O891" s="52">
        <f>IFERROR(_xll.qlIndexFixing(ONIndex6M,I891,TRUE,_xll.ohTrigger(RecalcTrigger,Trigger6M)),NA())</f>
        <v>2.9283545358023133E-2</v>
      </c>
      <c r="P891" s="52">
        <f>IFERROR(_xll.qlIndexFixing(Index1Y,$H891,TRUE,_xll.ohTrigger(RecalcTrigger,Trigger1Y)),NA())</f>
        <v>2.9386410043393693E-2</v>
      </c>
      <c r="Q891" s="52">
        <f>IFERROR(_xll.qlIndexFixing(ONIndex1Y,I891,TRUE,_xll.ohTrigger(RecalcTrigger,Trigger1Y)),NA())</f>
        <v>2.7511764632448532E-2</v>
      </c>
    </row>
    <row r="892" spans="2:17" x14ac:dyDescent="0.2">
      <c r="B892" s="46" t="s">
        <v>51</v>
      </c>
      <c r="D892" s="49">
        <f>_xll.qlCalendarAdvance(LocalCalendar,$D891,B892,"f",FALSE)</f>
        <v>45715</v>
      </c>
      <c r="E892" s="49">
        <f>_xll.qlInterestRateIndexValueDate(IndexON,D892)</f>
        <v>45715</v>
      </c>
      <c r="F892" s="52">
        <f>IFERROR(_xll.qlIndexFixing(IndexON,D892,TRUE,_xll.ohTrigger(RecalcTrigger,TriggerON)),NA())</f>
        <v>2.5308191961874726E-2</v>
      </c>
      <c r="H892" s="49">
        <f>_xll.qlCalendarAdvance(IborCalendar,$H891,B892,"f",FALSE)</f>
        <v>45716</v>
      </c>
      <c r="I892" s="49">
        <f>_xll.qlInterestRateIndexValueDate(Index1M,$H892)</f>
        <v>45720</v>
      </c>
      <c r="J892" s="52">
        <f>IFERROR(_xll.qlIndexFixing(Index1M,$H892,TRUE,_xll.ohTrigger(RecalcTrigger,Trigger1M)),NA())</f>
        <v>2.6825254171260238E-2</v>
      </c>
      <c r="K892" s="52">
        <f>IFERROR(_xll.qlIndexFixing(ONIndex1M,I892,TRUE,_xll.ohTrigger(RecalcTrigger,Trigger1M)),NA())</f>
        <v>2.6776944567732386E-2</v>
      </c>
      <c r="L892" s="52">
        <f>IFERROR(_xll.qlIndexFixing(Index3M,H892,TRUE,_xll.ohTrigger(RecalcTrigger,Trigger3M)),NA())</f>
        <v>2.8042850084683234E-2</v>
      </c>
      <c r="M892" s="52">
        <f>IFERROR(_xll.qlIndexFixing(ONIndex3M,I892,TRUE,_xll.ohTrigger(RecalcTrigger,Trigger3M)),NA())</f>
        <v>2.785568386626025E-2</v>
      </c>
      <c r="N892" s="52">
        <f>IFERROR(_xll.qlIndexFixing(Index6M,$H892,TRUE,_xll.ohTrigger(RecalcTrigger,Trigger6M)),NA())</f>
        <v>2.9720843484647336E-2</v>
      </c>
      <c r="O892" s="52">
        <f>IFERROR(_xll.qlIndexFixing(ONIndex6M,I892,TRUE,_xll.ohTrigger(RecalcTrigger,Trigger6M)),NA())</f>
        <v>2.9296909982310382E-2</v>
      </c>
      <c r="P892" s="52">
        <f>IFERROR(_xll.qlIndexFixing(Index1Y,$H892,TRUE,_xll.ohTrigger(RecalcTrigger,Trigger1Y)),NA())</f>
        <v>2.9485640118871857E-2</v>
      </c>
      <c r="Q892" s="52">
        <f>IFERROR(_xll.qlIndexFixing(ONIndex1Y,I892,TRUE,_xll.ohTrigger(RecalcTrigger,Trigger1Y)),NA())</f>
        <v>2.7476681523550539E-2</v>
      </c>
    </row>
    <row r="893" spans="2:17" x14ac:dyDescent="0.2">
      <c r="B893" s="46" t="s">
        <v>51</v>
      </c>
      <c r="D893" s="49">
        <f>_xll.qlCalendarAdvance(LocalCalendar,$D892,B893,"f",FALSE)</f>
        <v>45722</v>
      </c>
      <c r="E893" s="49">
        <f>_xll.qlInterestRateIndexValueDate(IndexON,D893)</f>
        <v>45722</v>
      </c>
      <c r="F893" s="52">
        <f>IFERROR(_xll.qlIndexFixing(IndexON,D893,TRUE,_xll.ohTrigger(RecalcTrigger,TriggerON)),NA())</f>
        <v>2.5308867887829933E-2</v>
      </c>
      <c r="H893" s="49">
        <f>_xll.qlCalendarAdvance(IborCalendar,$H892,B893,"f",FALSE)</f>
        <v>45723</v>
      </c>
      <c r="I893" s="49">
        <f>_xll.qlInterestRateIndexValueDate(Index1M,$H893)</f>
        <v>45727</v>
      </c>
      <c r="J893" s="52">
        <f>IFERROR(_xll.qlIndexFixing(Index1M,$H893,TRUE,_xll.ohTrigger(RecalcTrigger,Trigger1M)),NA())</f>
        <v>2.6834096266125561E-2</v>
      </c>
      <c r="K893" s="52">
        <f>IFERROR(_xll.qlIndexFixing(ONIndex1M,I893,TRUE,_xll.ohTrigger(RecalcTrigger,Trigger1M)),NA())</f>
        <v>2.6785319033812982E-2</v>
      </c>
      <c r="L893" s="52">
        <f>IFERROR(_xll.qlIndexFixing(Index3M,H893,TRUE,_xll.ohTrigger(RecalcTrigger,Trigger3M)),NA())</f>
        <v>2.8056935103969789E-2</v>
      </c>
      <c r="M893" s="52">
        <f>IFERROR(_xll.qlIndexFixing(ONIndex3M,I893,TRUE,_xll.ohTrigger(RecalcTrigger,Trigger3M)),NA())</f>
        <v>2.7868661538796857E-2</v>
      </c>
      <c r="N893" s="52">
        <f>IFERROR(_xll.qlIndexFixing(Index6M,$H893,TRUE,_xll.ohTrigger(RecalcTrigger,Trigger6M)),NA())</f>
        <v>2.9737600121026227E-2</v>
      </c>
      <c r="O893" s="52">
        <f>IFERROR(_xll.qlIndexFixing(ONIndex6M,I893,TRUE,_xll.ohTrigger(RecalcTrigger,Trigger6M)),NA())</f>
        <v>2.9310497935632895E-2</v>
      </c>
      <c r="P893" s="52">
        <f>IFERROR(_xll.qlIndexFixing(Index1Y,$H893,TRUE,_xll.ohTrigger(RecalcTrigger,Trigger1Y)),NA())</f>
        <v>2.9588244083734876E-2</v>
      </c>
      <c r="Q893" s="52">
        <f>IFERROR(_xll.qlIndexFixing(ONIndex1Y,I893,TRUE,_xll.ohTrigger(RecalcTrigger,Trigger1Y)),NA())</f>
        <v>2.7447044578492452E-2</v>
      </c>
    </row>
    <row r="894" spans="2:17" x14ac:dyDescent="0.2">
      <c r="B894" s="46" t="s">
        <v>51</v>
      </c>
      <c r="D894" s="49">
        <f>_xll.qlCalendarAdvance(LocalCalendar,$D893,B894,"f",FALSE)</f>
        <v>45729</v>
      </c>
      <c r="E894" s="49">
        <f>_xll.qlInterestRateIndexValueDate(IndexON,D894)</f>
        <v>45729</v>
      </c>
      <c r="F894" s="52">
        <f>IFERROR(_xll.qlIndexFixing(IndexON,D894,TRUE,_xll.ohTrigger(RecalcTrigger,TriggerON)),NA())</f>
        <v>2.5310042705992686E-2</v>
      </c>
      <c r="H894" s="49">
        <f>_xll.qlCalendarAdvance(IborCalendar,$H893,B894,"f",FALSE)</f>
        <v>45730</v>
      </c>
      <c r="I894" s="49">
        <f>_xll.qlInterestRateIndexValueDate(Index1M,$H894)</f>
        <v>45734</v>
      </c>
      <c r="J894" s="52">
        <f>IFERROR(_xll.qlIndexFixing(Index1M,$H894,TRUE,_xll.ohTrigger(RecalcTrigger,Trigger1M)),NA())</f>
        <v>2.6849820726819167E-2</v>
      </c>
      <c r="K894" s="52">
        <f>IFERROR(_xll.qlIndexFixing(ONIndex1M,I894,TRUE,_xll.ohTrigger(RecalcTrigger,Trigger1M)),NA())</f>
        <v>2.6793902521893287E-2</v>
      </c>
      <c r="L894" s="52">
        <f>IFERROR(_xll.qlIndexFixing(Index3M,H894,TRUE,_xll.ohTrigger(RecalcTrigger,Trigger3M)),NA())</f>
        <v>2.8071176379107211E-2</v>
      </c>
      <c r="M894" s="52">
        <f>IFERROR(_xll.qlIndexFixing(ONIndex3M,I894,TRUE,_xll.ohTrigger(RecalcTrigger,Trigger3M)),NA())</f>
        <v>2.7881794316702013E-2</v>
      </c>
      <c r="N894" s="52">
        <f>IFERROR(_xll.qlIndexFixing(Index6M,$H894,TRUE,_xll.ohTrigger(RecalcTrigger,Trigger6M)),NA())</f>
        <v>2.9754583605089667E-2</v>
      </c>
      <c r="O894" s="52">
        <f>IFERROR(_xll.qlIndexFixing(ONIndex6M,I894,TRUE,_xll.ohTrigger(RecalcTrigger,Trigger6M)),NA())</f>
        <v>2.9324309217910738E-2</v>
      </c>
      <c r="P894" s="52">
        <f>IFERROR(_xll.qlIndexFixing(Index1Y,$H894,TRUE,_xll.ohTrigger(RecalcTrigger,Trigger1Y)),NA())</f>
        <v>2.9694004680211314E-2</v>
      </c>
      <c r="Q894" s="52">
        <f>IFERROR(_xll.qlIndexFixing(ONIndex1Y,I894,TRUE,_xll.ohTrigger(RecalcTrigger,Trigger1Y)),NA())</f>
        <v>2.7422853796075231E-2</v>
      </c>
    </row>
    <row r="895" spans="2:17" x14ac:dyDescent="0.2">
      <c r="B895" s="46" t="s">
        <v>51</v>
      </c>
      <c r="D895" s="49">
        <f>_xll.qlCalendarAdvance(LocalCalendar,$D894,B895,"f",FALSE)</f>
        <v>45736</v>
      </c>
      <c r="E895" s="49">
        <f>_xll.qlInterestRateIndexValueDate(IndexON,D895)</f>
        <v>45736</v>
      </c>
      <c r="F895" s="52">
        <f>IFERROR(_xll.qlIndexFixing(IndexON,D895,TRUE,_xll.ohTrigger(RecalcTrigger,TriggerON)),NA())</f>
        <v>2.5311716416522856E-2</v>
      </c>
      <c r="H895" s="49">
        <f>_xll.qlCalendarAdvance(IborCalendar,$H894,B895,"f",FALSE)</f>
        <v>45737</v>
      </c>
      <c r="I895" s="49">
        <f>_xll.qlInterestRateIndexValueDate(Index1M,$H895)</f>
        <v>45741</v>
      </c>
      <c r="J895" s="52">
        <f>IFERROR(_xll.qlIndexFixing(Index1M,$H895,TRUE,_xll.ohTrigger(RecalcTrigger,Trigger1M)),NA())</f>
        <v>2.6852408944742948E-2</v>
      </c>
      <c r="K895" s="52">
        <f>IFERROR(_xll.qlIndexFixing(ONIndex1M,I895,TRUE,_xll.ohTrigger(RecalcTrigger,Trigger1M)),NA())</f>
        <v>2.6802695032133173E-2</v>
      </c>
      <c r="L895" s="52">
        <f>IFERROR(_xll.qlIndexFixing(Index3M,H895,TRUE,_xll.ohTrigger(RecalcTrigger,Trigger3M)),NA())</f>
        <v>2.8085573911788061E-2</v>
      </c>
      <c r="M895" s="52">
        <f>IFERROR(_xll.qlIndexFixing(ONIndex3M,I895,TRUE,_xll.ohTrigger(RecalcTrigger,Trigger3M)),NA())</f>
        <v>2.7895082200055654E-2</v>
      </c>
      <c r="N895" s="52">
        <f>IFERROR(_xll.qlIndexFixing(Index6M,$H895,TRUE,_xll.ohTrigger(RecalcTrigger,Trigger6M)),NA())</f>
        <v>2.9771793942653006E-2</v>
      </c>
      <c r="O895" s="52">
        <f>IFERROR(_xll.qlIndexFixing(ONIndex6M,I895,TRUE,_xll.ohTrigger(RecalcTrigger,Trigger6M)),NA())</f>
        <v>2.9338343829063973E-2</v>
      </c>
      <c r="P895" s="52">
        <f>IFERROR(_xll.qlIndexFixing(Index1Y,$H895,TRUE,_xll.ohTrigger(RecalcTrigger,Trigger1Y)),NA())</f>
        <v>2.9802704590469704E-2</v>
      </c>
      <c r="Q895" s="52">
        <f>IFERROR(_xll.qlIndexFixing(ONIndex1Y,I895,TRUE,_xll.ohTrigger(RecalcTrigger,Trigger1Y)),NA())</f>
        <v>2.7404109175179769E-2</v>
      </c>
    </row>
    <row r="896" spans="2:17" x14ac:dyDescent="0.2">
      <c r="B896" s="46" t="s">
        <v>51</v>
      </c>
      <c r="D896" s="49">
        <f>_xll.qlCalendarAdvance(LocalCalendar,$D895,B896,"f",FALSE)</f>
        <v>45743</v>
      </c>
      <c r="E896" s="49">
        <f>_xll.qlInterestRateIndexValueDate(IndexON,D896)</f>
        <v>45743</v>
      </c>
      <c r="F896" s="52">
        <f>IFERROR(_xll.qlIndexFixing(IndexON,D896,TRUE,_xll.ohTrigger(RecalcTrigger,TriggerON)),NA())</f>
        <v>2.5313889019420444E-2</v>
      </c>
      <c r="H896" s="49">
        <f>_xll.qlCalendarAdvance(IborCalendar,$H895,B896,"f",FALSE)</f>
        <v>45744</v>
      </c>
      <c r="I896" s="49">
        <f>_xll.qlInterestRateIndexValueDate(Index1M,$H896)</f>
        <v>45748</v>
      </c>
      <c r="J896" s="52">
        <f>IFERROR(_xll.qlIndexFixing(Index1M,$H896,TRUE,_xll.ohTrigger(RecalcTrigger,Trigger1M)),NA())</f>
        <v>2.6860183926117109E-2</v>
      </c>
      <c r="K896" s="52">
        <f>IFERROR(_xll.qlIndexFixing(ONIndex1M,I896,TRUE,_xll.ohTrigger(RecalcTrigger,Trigger1M)),NA())</f>
        <v>2.6811696564372767E-2</v>
      </c>
      <c r="L896" s="52">
        <f>IFERROR(_xll.qlIndexFixing(Index3M,H896,TRUE,_xll.ohTrigger(RecalcTrigger,Trigger3M)),NA())</f>
        <v>2.8097964694170256E-2</v>
      </c>
      <c r="M896" s="52">
        <f>IFERROR(_xll.qlIndexFixing(ONIndex3M,I896,TRUE,_xll.ohTrigger(RecalcTrigger,Trigger3M)),NA())</f>
        <v>2.790852518885778E-2</v>
      </c>
      <c r="N896" s="52">
        <f>IFERROR(_xll.qlIndexFixing(Index6M,$H896,TRUE,_xll.ohTrigger(RecalcTrigger,Trigger6M)),NA())</f>
        <v>2.9786681204166762E-2</v>
      </c>
      <c r="O896" s="52">
        <f>IFERROR(_xll.qlIndexFixing(ONIndex6M,I896,TRUE,_xll.ohTrigger(RecalcTrigger,Trigger6M)),NA())</f>
        <v>2.9352601769332409E-2</v>
      </c>
      <c r="P896" s="52">
        <f>IFERROR(_xll.qlIndexFixing(Index1Y,$H896,TRUE,_xll.ohTrigger(RecalcTrigger,Trigger1Y)),NA())</f>
        <v>2.991412643008573E-2</v>
      </c>
      <c r="Q896" s="52">
        <f>IFERROR(_xll.qlIndexFixing(ONIndex1Y,I896,TRUE,_xll.ohTrigger(RecalcTrigger,Trigger1Y)),NA())</f>
        <v>2.7390810714926772E-2</v>
      </c>
    </row>
    <row r="897" spans="2:17" x14ac:dyDescent="0.2">
      <c r="B897" s="46" t="s">
        <v>51</v>
      </c>
      <c r="D897" s="49">
        <f>_xll.qlCalendarAdvance(LocalCalendar,$D896,B897,"f",FALSE)</f>
        <v>45750</v>
      </c>
      <c r="E897" s="49">
        <f>_xll.qlInterestRateIndexValueDate(IndexON,D897)</f>
        <v>45750</v>
      </c>
      <c r="F897" s="52">
        <f>IFERROR(_xll.qlIndexFixing(IndexON,D897,TRUE,_xll.ohTrigger(RecalcTrigger,TriggerON)),NA())</f>
        <v>2.5316560514685449E-2</v>
      </c>
      <c r="H897" s="49">
        <f>_xll.qlCalendarAdvance(IborCalendar,$H896,B897,"f",FALSE)</f>
        <v>45751</v>
      </c>
      <c r="I897" s="49">
        <f>_xll.qlInterestRateIndexValueDate(Index1M,$H897)</f>
        <v>45755</v>
      </c>
      <c r="J897" s="52">
        <f>IFERROR(_xll.qlIndexFixing(Index1M,$H897,TRUE,_xll.ohTrigger(RecalcTrigger,Trigger1M)),NA())</f>
        <v>2.6869848323924472E-2</v>
      </c>
      <c r="K897" s="52">
        <f>IFERROR(_xll.qlIndexFixing(ONIndex1M,I897,TRUE,_xll.ohTrigger(RecalcTrigger,Trigger1M)),NA())</f>
        <v>2.6820907118771942E-2</v>
      </c>
      <c r="L897" s="52">
        <f>IFERROR(_xll.qlIndexFixing(Index3M,H897,TRUE,_xll.ohTrigger(RecalcTrigger,Trigger3M)),NA())</f>
        <v>2.8112662442000488E-2</v>
      </c>
      <c r="M897" s="52">
        <f>IFERROR(_xll.qlIndexFixing(ONIndex3M,I897,TRUE,_xll.ohTrigger(RecalcTrigger,Trigger3M)),NA())</f>
        <v>2.7922123283028455E-2</v>
      </c>
      <c r="N897" s="52">
        <f>IFERROR(_xll.qlIndexFixing(Index6M,$H897,TRUE,_xll.ohTrigger(RecalcTrigger,Trigger6M)),NA())</f>
        <v>2.9804327611374366E-2</v>
      </c>
      <c r="O897" s="52">
        <f>IFERROR(_xll.qlIndexFixing(ONIndex6M,I897,TRUE,_xll.ohTrigger(RecalcTrigger,Trigger6M)),NA())</f>
        <v>2.9367083038556174E-2</v>
      </c>
      <c r="P897" s="52">
        <f>IFERROR(_xll.qlIndexFixing(Index1Y,$H897,TRUE,_xll.ohTrigger(RecalcTrigger,Trigger1Y)),NA())</f>
        <v>3.0028052741973191E-2</v>
      </c>
      <c r="Q897" s="52">
        <f>IFERROR(_xll.qlIndexFixing(ONIndex1Y,I897,TRUE,_xll.ohTrigger(RecalcTrigger,Trigger1Y)),NA())</f>
        <v>2.7382958414596814E-2</v>
      </c>
    </row>
    <row r="898" spans="2:17" x14ac:dyDescent="0.2">
      <c r="B898" s="46" t="s">
        <v>51</v>
      </c>
      <c r="D898" s="49">
        <f>_xll.qlCalendarAdvance(LocalCalendar,$D897,B898,"f",FALSE)</f>
        <v>45757</v>
      </c>
      <c r="E898" s="49">
        <f>_xll.qlInterestRateIndexValueDate(IndexON,D898)</f>
        <v>45757</v>
      </c>
      <c r="F898" s="52">
        <f>IFERROR(_xll.qlIndexFixing(IndexON,D898,TRUE,_xll.ohTrigger(RecalcTrigger,TriggerON)),NA())</f>
        <v>2.5319730902317872E-2</v>
      </c>
      <c r="H898" s="49">
        <f>_xll.qlCalendarAdvance(IborCalendar,$H897,B898,"f",FALSE)</f>
        <v>45758</v>
      </c>
      <c r="I898" s="49">
        <f>_xll.qlInterestRateIndexValueDate(Index1M,$H898)</f>
        <v>45762</v>
      </c>
      <c r="J898" s="52">
        <f>IFERROR(_xll.qlIndexFixing(Index1M,$H898,TRUE,_xll.ohTrigger(RecalcTrigger,Trigger1M)),NA())</f>
        <v>2.6879722203966061E-2</v>
      </c>
      <c r="K898" s="52">
        <f>IFERROR(_xll.qlIndexFixing(ONIndex1M,I898,TRUE,_xll.ohTrigger(RecalcTrigger,Trigger1M)),NA())</f>
        <v>2.6830326695170825E-2</v>
      </c>
      <c r="L898" s="52">
        <f>IFERROR(_xll.qlIndexFixing(Index3M,H898,TRUE,_xll.ohTrigger(RecalcTrigger,Trigger3M)),NA())</f>
        <v>2.8127516439678948E-2</v>
      </c>
      <c r="M898" s="52">
        <f>IFERROR(_xll.qlIndexFixing(ONIndex3M,I898,TRUE,_xll.ohTrigger(RecalcTrigger,Trigger3M)),NA())</f>
        <v>2.7935876482727551E-2</v>
      </c>
      <c r="N898" s="52">
        <f>IFERROR(_xll.qlIndexFixing(Index6M,$H898,TRUE,_xll.ohTrigger(RecalcTrigger,Trigger6M)),NA())</f>
        <v>2.98222008700516E-2</v>
      </c>
      <c r="O898" s="52">
        <f>IFERROR(_xll.qlIndexFixing(ONIndex6M,I898,TRUE,_xll.ohTrigger(RecalcTrigger,Trigger6M)),NA())</f>
        <v>2.938178763689514E-2</v>
      </c>
      <c r="P898" s="52">
        <f>IFERROR(_xll.qlIndexFixing(Index1Y,$H898,TRUE,_xll.ohTrigger(RecalcTrigger,Trigger1Y)),NA())</f>
        <v>3.0144265990780159E-2</v>
      </c>
      <c r="Q898" s="52">
        <f>IFERROR(_xll.qlIndexFixing(ONIndex1Y,I898,TRUE,_xll.ohTrigger(RecalcTrigger,Trigger1Y)),NA())</f>
        <v>2.7380552274030023E-2</v>
      </c>
    </row>
    <row r="899" spans="2:17" x14ac:dyDescent="0.2">
      <c r="B899" s="46" t="s">
        <v>51</v>
      </c>
      <c r="D899" s="49">
        <f>_xll.qlCalendarAdvance(LocalCalendar,$D898,B899,"f",FALSE)</f>
        <v>45764</v>
      </c>
      <c r="E899" s="49">
        <f>_xll.qlInterestRateIndexValueDate(IndexON,D899)</f>
        <v>45764</v>
      </c>
      <c r="F899" s="52">
        <f>IFERROR(_xll.qlIndexFixing(IndexON,D899,TRUE,_xll.ohTrigger(RecalcTrigger,TriggerON)),NA())</f>
        <v>2.5323400182317712E-2</v>
      </c>
      <c r="H899" s="49">
        <f>_xll.qlCalendarAdvance(IborCalendar,$H898,B899,"f",FALSE)</f>
        <v>45769</v>
      </c>
      <c r="I899" s="49">
        <f>_xll.qlInterestRateIndexValueDate(Index1M,$H899)</f>
        <v>45771</v>
      </c>
      <c r="J899" s="52">
        <f>IFERROR(_xll.qlIndexFixing(Index1M,$H899,TRUE,_xll.ohTrigger(RecalcTrigger,Trigger1M)),NA())</f>
        <v>2.6897971357466653E-2</v>
      </c>
      <c r="K899" s="52">
        <f>IFERROR(_xll.qlIndexFixing(ONIndex1M,I899,TRUE,_xll.ohTrigger(RecalcTrigger,Trigger1M)),NA())</f>
        <v>2.6842744713784228E-2</v>
      </c>
      <c r="L899" s="52">
        <f>IFERROR(_xll.qlIndexFixing(Index3M,H899,TRUE,_xll.ohTrigger(RecalcTrigger,Trigger3M)),NA())</f>
        <v>2.8146844031122727E-2</v>
      </c>
      <c r="M899" s="52">
        <f>IFERROR(_xll.qlIndexFixing(ONIndex3M,I899,TRUE,_xll.ohTrigger(RecalcTrigger,Trigger3M)),NA())</f>
        <v>2.795378707813434E-2</v>
      </c>
      <c r="N899" s="52">
        <f>IFERROR(_xll.qlIndexFixing(Index6M,$H899,TRUE,_xll.ohTrigger(RecalcTrigger,Trigger6M)),NA())</f>
        <v>2.9845514116643396E-2</v>
      </c>
      <c r="O899" s="52">
        <f>IFERROR(_xll.qlIndexFixing(ONIndex6M,I899,TRUE,_xll.ohTrigger(RecalcTrigger,Trigger6M)),NA())</f>
        <v>2.9401021706032537E-2</v>
      </c>
      <c r="P899" s="52">
        <f>IFERROR(_xll.qlIndexFixing(Index1Y,$H899,TRUE,_xll.ohTrigger(RecalcTrigger,Trigger1Y)),NA())</f>
        <v>3.0296693191745466E-2</v>
      </c>
      <c r="Q899" s="52">
        <f>IFERROR(_xll.qlIndexFixing(ONIndex1Y,I899,TRUE,_xll.ohTrigger(RecalcTrigger,Trigger1Y)),NA())</f>
        <v>2.7385461184907811E-2</v>
      </c>
    </row>
    <row r="900" spans="2:17" x14ac:dyDescent="0.2">
      <c r="B900" s="46" t="s">
        <v>51</v>
      </c>
      <c r="D900" s="49">
        <f>_xll.qlCalendarAdvance(LocalCalendar,$D899,B900,"f",FALSE)</f>
        <v>45771</v>
      </c>
      <c r="E900" s="49">
        <f>_xll.qlInterestRateIndexValueDate(IndexON,D900)</f>
        <v>45771</v>
      </c>
      <c r="F900" s="52">
        <f>IFERROR(_xll.qlIndexFixing(IndexON,D900,TRUE,_xll.ohTrigger(RecalcTrigger,TriggerON)),NA())</f>
        <v>2.5327568354764907E-2</v>
      </c>
      <c r="H900" s="49">
        <f>_xll.qlCalendarAdvance(IborCalendar,$H899,B900,"f",FALSE)</f>
        <v>45776</v>
      </c>
      <c r="I900" s="49">
        <f>_xll.qlInterestRateIndexValueDate(Index1M,$H900)</f>
        <v>45778</v>
      </c>
      <c r="J900" s="52">
        <f>IFERROR(_xll.qlIndexFixing(Index1M,$H900,TRUE,_xll.ohTrigger(RecalcTrigger,Trigger1M)),NA())</f>
        <v>2.6906605161381714E-2</v>
      </c>
      <c r="K900" s="52">
        <f>IFERROR(_xll.qlIndexFixing(ONIndex1M,I900,TRUE,_xll.ohTrigger(RecalcTrigger,Trigger1M)),NA())</f>
        <v>2.6852642055210652E-2</v>
      </c>
      <c r="L900" s="52">
        <f>IFERROR(_xll.qlIndexFixing(Index3M,H900,TRUE,_xll.ohTrigger(RecalcTrigger,Trigger3M)),NA())</f>
        <v>2.8164271014421718E-2</v>
      </c>
      <c r="M900" s="52">
        <f>IFERROR(_xll.qlIndexFixing(ONIndex3M,I900,TRUE,_xll.ohTrigger(RecalcTrigger,Trigger3M)),NA())</f>
        <v>2.7967894804641347E-2</v>
      </c>
      <c r="N900" s="52">
        <f>IFERROR(_xll.qlIndexFixing(Index6M,$H900,TRUE,_xll.ohTrigger(RecalcTrigger,Trigger6M)),NA())</f>
        <v>2.987178866079454E-2</v>
      </c>
      <c r="O900" s="52">
        <f>IFERROR(_xll.qlIndexFixing(ONIndex6M,I900,TRUE,_xll.ohTrigger(RecalcTrigger,Trigger6M)),NA())</f>
        <v>2.9416236770840598E-2</v>
      </c>
      <c r="P900" s="52">
        <f>IFERROR(_xll.qlIndexFixing(Index1Y,$H900,TRUE,_xll.ohTrigger(RecalcTrigger,Trigger1Y)),NA())</f>
        <v>3.0417316402081097E-2</v>
      </c>
      <c r="Q900" s="52">
        <f>IFERROR(_xll.qlIndexFixing(ONIndex1Y,I900,TRUE,_xll.ohTrigger(RecalcTrigger,Trigger1Y)),NA())</f>
        <v>2.7395503409239907E-2</v>
      </c>
    </row>
    <row r="901" spans="2:17" x14ac:dyDescent="0.2">
      <c r="B901" s="46" t="s">
        <v>51</v>
      </c>
      <c r="D901" s="49">
        <f>_xll.qlCalendarAdvance(LocalCalendar,$D900,B901,"f",FALSE)</f>
        <v>45778</v>
      </c>
      <c r="E901" s="49">
        <f>_xll.qlInterestRateIndexValueDate(IndexON,D901)</f>
        <v>45778</v>
      </c>
      <c r="F901" s="52">
        <f>IFERROR(_xll.qlIndexFixing(IndexON,D901,TRUE,_xll.ohTrigger(RecalcTrigger,TriggerON)),NA())</f>
        <v>2.5332235419579519E-2</v>
      </c>
      <c r="H901" s="49">
        <f>_xll.qlCalendarAdvance(IborCalendar,$H900,B901,"f",FALSE)</f>
        <v>45783</v>
      </c>
      <c r="I901" s="49">
        <f>_xll.qlInterestRateIndexValueDate(Index1M,$H901)</f>
        <v>45785</v>
      </c>
      <c r="J901" s="52">
        <f>IFERROR(_xll.qlIndexFixing(Index1M,$H901,TRUE,_xll.ohTrigger(RecalcTrigger,Trigger1M)),NA())</f>
        <v>2.6917198852093871E-2</v>
      </c>
      <c r="K901" s="52">
        <f>IFERROR(_xll.qlIndexFixing(ONIndex1M,I901,TRUE,_xll.ohTrigger(RecalcTrigger,Trigger1M)),NA())</f>
        <v>2.686274841871672E-2</v>
      </c>
      <c r="L901" s="52">
        <f>IFERROR(_xll.qlIndexFixing(Index3M,H901,TRUE,_xll.ohTrigger(RecalcTrigger,Trigger3M)),NA())</f>
        <v>2.8179650777332761E-2</v>
      </c>
      <c r="M901" s="52">
        <f>IFERROR(_xll.qlIndexFixing(ONIndex3M,I901,TRUE,_xll.ohTrigger(RecalcTrigger,Trigger3M)),NA())</f>
        <v>2.798215763675671E-2</v>
      </c>
      <c r="N901" s="52">
        <f>IFERROR(_xll.qlIndexFixing(Index6M,$H901,TRUE,_xll.ohTrigger(RecalcTrigger,Trigger6M)),NA())</f>
        <v>2.9890460563444382E-2</v>
      </c>
      <c r="O901" s="52">
        <f>IFERROR(_xll.qlIndexFixing(ONIndex6M,I901,TRUE,_xll.ohTrigger(RecalcTrigger,Trigger6M)),NA())</f>
        <v>2.9431675164843796E-2</v>
      </c>
      <c r="P901" s="52">
        <f>IFERROR(_xll.qlIndexFixing(Index1Y,$H901,TRUE,_xll.ohTrigger(RecalcTrigger,Trigger1Y)),NA())</f>
        <v>3.0539511178845066E-2</v>
      </c>
      <c r="Q901" s="52">
        <f>IFERROR(_xll.qlIndexFixing(ONIndex1Y,I901,TRUE,_xll.ohTrigger(RecalcTrigger,Trigger1Y)),NA())</f>
        <v>2.7410991793814787E-2</v>
      </c>
    </row>
    <row r="902" spans="2:17" x14ac:dyDescent="0.2">
      <c r="B902" s="46" t="s">
        <v>51</v>
      </c>
      <c r="D902" s="49">
        <f>_xll.qlCalendarAdvance(LocalCalendar,$D901,B902,"f",FALSE)</f>
        <v>45785</v>
      </c>
      <c r="E902" s="49">
        <f>_xll.qlInterestRateIndexValueDate(IndexON,D902)</f>
        <v>45785</v>
      </c>
      <c r="F902" s="52">
        <f>IFERROR(_xll.qlIndexFixing(IndexON,D902,TRUE,_xll.ohTrigger(RecalcTrigger,TriggerON)),NA())</f>
        <v>2.5337401376841484E-2</v>
      </c>
      <c r="H902" s="49">
        <f>_xll.qlCalendarAdvance(IborCalendar,$H901,B902,"f",FALSE)</f>
        <v>45790</v>
      </c>
      <c r="I902" s="49">
        <f>_xll.qlInterestRateIndexValueDate(Index1M,$H902)</f>
        <v>45792</v>
      </c>
      <c r="J902" s="52">
        <f>IFERROR(_xll.qlIndexFixing(Index1M,$H902,TRUE,_xll.ohTrigger(RecalcTrigger,Trigger1M)),NA())</f>
        <v>2.6928002059332656E-2</v>
      </c>
      <c r="K902" s="52">
        <f>IFERROR(_xll.qlIndexFixing(ONIndex1M,I902,TRUE,_xll.ohTrigger(RecalcTrigger,Trigger1M)),NA())</f>
        <v>2.6873063804462305E-2</v>
      </c>
      <c r="L902" s="52">
        <f>IFERROR(_xll.qlIndexFixing(Index3M,H902,TRUE,_xll.ohTrigger(RecalcTrigger,Trigger3M)),NA())</f>
        <v>2.8195186810687344E-2</v>
      </c>
      <c r="M902" s="52">
        <f>IFERROR(_xll.qlIndexFixing(ONIndex3M,I902,TRUE,_xll.ohTrigger(RecalcTrigger,Trigger3M)),NA())</f>
        <v>2.7996575574320559E-2</v>
      </c>
      <c r="N902" s="52">
        <f>IFERROR(_xll.qlIndexFixing(Index6M,$H902,TRUE,_xll.ohTrigger(RecalcTrigger,Trigger6M)),NA())</f>
        <v>2.9909359404576855E-2</v>
      </c>
      <c r="O902" s="52">
        <f>IFERROR(_xll.qlIndexFixing(ONIndex6M,I902,TRUE,_xll.ohTrigger(RecalcTrigger,Trigger6M)),NA())</f>
        <v>2.944733688804213E-2</v>
      </c>
      <c r="P902" s="52">
        <f>IFERROR(_xll.qlIndexFixing(Index1Y,$H902,TRUE,_xll.ohTrigger(RecalcTrigger,Trigger1Y)),NA())</f>
        <v>3.0663059598855184E-2</v>
      </c>
      <c r="Q902" s="52">
        <f>IFERROR(_xll.qlIndexFixing(ONIndex1Y,I902,TRUE,_xll.ohTrigger(RecalcTrigger,Trigger1Y)),NA())</f>
        <v>2.7431926339351875E-2</v>
      </c>
    </row>
    <row r="903" spans="2:17" x14ac:dyDescent="0.2">
      <c r="B903" s="46" t="s">
        <v>51</v>
      </c>
      <c r="D903" s="49">
        <f>_xll.qlCalendarAdvance(LocalCalendar,$D902,B903,"f",FALSE)</f>
        <v>45792</v>
      </c>
      <c r="E903" s="49">
        <f>_xll.qlInterestRateIndexValueDate(IndexON,D903)</f>
        <v>45792</v>
      </c>
      <c r="F903" s="52">
        <f>IFERROR(_xll.qlIndexFixing(IndexON,D903,TRUE,_xll.ohTrigger(RecalcTrigger,TriggerON)),NA())</f>
        <v>2.5343066226550803E-2</v>
      </c>
      <c r="H903" s="49">
        <f>_xll.qlCalendarAdvance(IborCalendar,$H902,B903,"f",FALSE)</f>
        <v>45797</v>
      </c>
      <c r="I903" s="49">
        <f>_xll.qlInterestRateIndexValueDate(Index1M,$H903)</f>
        <v>45799</v>
      </c>
      <c r="J903" s="52">
        <f>IFERROR(_xll.qlIndexFixing(Index1M,$H903,TRUE,_xll.ohTrigger(RecalcTrigger,Trigger1M)),NA())</f>
        <v>2.6939014783705084E-2</v>
      </c>
      <c r="K903" s="52">
        <f>IFERROR(_xll.qlIndexFixing(ONIndex1M,I903,TRUE,_xll.ohTrigger(RecalcTrigger,Trigger1M)),NA())</f>
        <v>2.6883588212447407E-2</v>
      </c>
      <c r="L903" s="52">
        <f>IFERROR(_xll.qlIndexFixing(Index3M,H903,TRUE,_xll.ohTrigger(RecalcTrigger,Trigger3M)),NA())</f>
        <v>2.821087911633182E-2</v>
      </c>
      <c r="M903" s="52">
        <f>IFERROR(_xll.qlIndexFixing(ONIndex3M,I903,TRUE,_xll.ohTrigger(RecalcTrigger,Trigger3M)),NA())</f>
        <v>2.8011148617492765E-2</v>
      </c>
      <c r="N903" s="52">
        <f>IFERROR(_xll.qlIndexFixing(Index6M,$H903,TRUE,_xll.ohTrigger(RecalcTrigger,Trigger6M)),NA())</f>
        <v>2.99284851907364E-2</v>
      </c>
      <c r="O903" s="52">
        <f>IFERROR(_xll.qlIndexFixing(ONIndex6M,I903,TRUE,_xll.ohTrigger(RecalcTrigger,Trigger6M)),NA())</f>
        <v>2.9463221940435602E-2</v>
      </c>
      <c r="P903" s="52">
        <f>IFERROR(_xll.qlIndexFixing(Index1Y,$H903,TRUE,_xll.ohTrigger(RecalcTrigger,Trigger1Y)),NA())</f>
        <v>3.0787743638790194E-2</v>
      </c>
      <c r="Q903" s="52">
        <f>IFERROR(_xll.qlIndexFixing(ONIndex1Y,I903,TRUE,_xll.ohTrigger(RecalcTrigger,Trigger1Y)),NA())</f>
        <v>2.745830704689034E-2</v>
      </c>
    </row>
    <row r="904" spans="2:17" x14ac:dyDescent="0.2">
      <c r="B904" s="46" t="s">
        <v>51</v>
      </c>
      <c r="D904" s="49">
        <f>_xll.qlCalendarAdvance(LocalCalendar,$D903,B904,"f",FALSE)</f>
        <v>45799</v>
      </c>
      <c r="E904" s="49">
        <f>_xll.qlInterestRateIndexValueDate(IndexON,D904)</f>
        <v>45799</v>
      </c>
      <c r="F904" s="52">
        <f>IFERROR(_xll.qlIndexFixing(IndexON,D904,TRUE,_xll.ohTrigger(RecalcTrigger,TriggerON)),NA())</f>
        <v>2.5349229968707476E-2</v>
      </c>
      <c r="H904" s="49">
        <f>_xll.qlCalendarAdvance(IborCalendar,$H903,B904,"f",FALSE)</f>
        <v>45804</v>
      </c>
      <c r="I904" s="49">
        <f>_xll.qlInterestRateIndexValueDate(Index1M,$H904)</f>
        <v>45806</v>
      </c>
      <c r="J904" s="52">
        <f>IFERROR(_xll.qlIndexFixing(Index1M,$H904,TRUE,_xll.ohTrigger(RecalcTrigger,Trigger1M)),NA())</f>
        <v>2.6950237025820667E-2</v>
      </c>
      <c r="K904" s="52">
        <f>IFERROR(_xll.qlIndexFixing(ONIndex1M,I904,TRUE,_xll.ohTrigger(RecalcTrigger,Trigger1M)),NA())</f>
        <v>2.6894321642592089E-2</v>
      </c>
      <c r="L904" s="52">
        <f>IFERROR(_xll.qlIndexFixing(Index3M,H904,TRUE,_xll.ohTrigger(RecalcTrigger,Trigger3M)),NA())</f>
        <v>2.8226727696134258E-2</v>
      </c>
      <c r="M904" s="52">
        <f>IFERROR(_xll.qlIndexFixing(ONIndex3M,I904,TRUE,_xll.ohTrigger(RecalcTrigger,Trigger3M)),NA())</f>
        <v>2.8025876766273328E-2</v>
      </c>
      <c r="N904" s="52">
        <f>IFERROR(_xll.qlIndexFixing(Index6M,$H904,TRUE,_xll.ohTrigger(RecalcTrigger,Trigger6M)),NA())</f>
        <v>2.9939741894627184E-2</v>
      </c>
      <c r="O904" s="52">
        <f>IFERROR(_xll.qlIndexFixing(ONIndex6M,I904,TRUE,_xll.ohTrigger(RecalcTrigger,Trigger6M)),NA())</f>
        <v>2.9479330322024211E-2</v>
      </c>
      <c r="P904" s="52">
        <f>IFERROR(_xll.qlIndexFixing(Index1Y,$H904,TRUE,_xll.ohTrigger(RecalcTrigger,Trigger1Y)),NA())</f>
        <v>3.091334517251814E-2</v>
      </c>
      <c r="Q904" s="52">
        <f>IFERROR(_xll.qlIndexFixing(ONIndex1Y,I904,TRUE,_xll.ohTrigger(RecalcTrigger,Trigger1Y)),NA())</f>
        <v>2.7490133917389414E-2</v>
      </c>
    </row>
    <row r="905" spans="2:17" x14ac:dyDescent="0.2">
      <c r="B905" s="46" t="s">
        <v>51</v>
      </c>
      <c r="D905" s="49">
        <f>_xll.qlCalendarAdvance(LocalCalendar,$D904,B905,"f",FALSE)</f>
        <v>45806</v>
      </c>
      <c r="E905" s="49">
        <f>_xll.qlInterestRateIndexValueDate(IndexON,D905)</f>
        <v>45806</v>
      </c>
      <c r="F905" s="52">
        <f>IFERROR(_xll.qlIndexFixing(IndexON,D905,TRUE,_xll.ohTrigger(RecalcTrigger,TriggerON)),NA())</f>
        <v>2.5355892603391439E-2</v>
      </c>
      <c r="H905" s="49">
        <f>_xll.qlCalendarAdvance(IborCalendar,$H904,B905,"f",FALSE)</f>
        <v>45811</v>
      </c>
      <c r="I905" s="49">
        <f>_xll.qlInterestRateIndexValueDate(Index1M,$H905)</f>
        <v>45813</v>
      </c>
      <c r="J905" s="52">
        <f>IFERROR(_xll.qlIndexFixing(Index1M,$H905,TRUE,_xll.ohTrigger(RecalcTrigger,Trigger1M)),NA())</f>
        <v>2.6961668786308901E-2</v>
      </c>
      <c r="K905" s="52">
        <f>IFERROR(_xll.qlIndexFixing(ONIndex1M,I905,TRUE,_xll.ohTrigger(RecalcTrigger,Trigger1M)),NA())</f>
        <v>2.6905264094976289E-2</v>
      </c>
      <c r="L905" s="52">
        <f>IFERROR(_xll.qlIndexFixing(Index3M,H905,TRUE,_xll.ohTrigger(RecalcTrigger,Trigger3M)),NA())</f>
        <v>2.8242732551978369E-2</v>
      </c>
      <c r="M905" s="52">
        <f>IFERROR(_xll.qlIndexFixing(ONIndex3M,I905,TRUE,_xll.ohTrigger(RecalcTrigger,Trigger3M)),NA())</f>
        <v>2.8040760020582312E-2</v>
      </c>
      <c r="N905" s="52">
        <f>IFERROR(_xll.qlIndexFixing(Index6M,$H905,TRUE,_xll.ohTrigger(RecalcTrigger,Trigger6M)),NA())</f>
        <v>2.995926811694841E-2</v>
      </c>
      <c r="O905" s="52">
        <f>IFERROR(_xll.qlIndexFixing(ONIndex6M,I905,TRUE,_xll.ohTrigger(RecalcTrigger,Trigger6M)),NA())</f>
        <v>2.9495662032967829E-2</v>
      </c>
      <c r="P905" s="52">
        <f>IFERROR(_xll.qlIndexFixing(Index1Y,$H905,TRUE,_xll.ohTrigger(RecalcTrigger,Trigger1Y)),NA())</f>
        <v>3.1039645968893002E-2</v>
      </c>
      <c r="Q905" s="52">
        <f>IFERROR(_xll.qlIndexFixing(ONIndex1Y,I905,TRUE,_xll.ohTrigger(RecalcTrigger,Trigger1Y)),NA())</f>
        <v>2.7527406952527755E-2</v>
      </c>
    </row>
    <row r="906" spans="2:17" x14ac:dyDescent="0.2">
      <c r="B906" s="46" t="s">
        <v>51</v>
      </c>
      <c r="D906" s="49">
        <f>_xll.qlCalendarAdvance(LocalCalendar,$D905,B906,"f",FALSE)</f>
        <v>45813</v>
      </c>
      <c r="E906" s="49">
        <f>_xll.qlInterestRateIndexValueDate(IndexON,D906)</f>
        <v>45813</v>
      </c>
      <c r="F906" s="52">
        <f>IFERROR(_xll.qlIndexFixing(IndexON,D906,TRUE,_xll.ohTrigger(RecalcTrigger,TriggerON)),NA())</f>
        <v>2.5363054130522755E-2</v>
      </c>
      <c r="H906" s="49">
        <f>_xll.qlCalendarAdvance(IborCalendar,$H905,B906,"f",FALSE)</f>
        <v>45818</v>
      </c>
      <c r="I906" s="49">
        <f>_xll.qlInterestRateIndexValueDate(Index1M,$H906)</f>
        <v>45820</v>
      </c>
      <c r="J906" s="52">
        <f>IFERROR(_xll.qlIndexFixing(Index1M,$H906,TRUE,_xll.ohTrigger(RecalcTrigger,Trigger1M)),NA())</f>
        <v>2.6973310065804279E-2</v>
      </c>
      <c r="K906" s="52">
        <f>IFERROR(_xll.qlIndexFixing(ONIndex1M,I906,TRUE,_xll.ohTrigger(RecalcTrigger,Trigger1M)),NA())</f>
        <v>2.6916415569679941E-2</v>
      </c>
      <c r="L906" s="52">
        <f>IFERROR(_xll.qlIndexFixing(Index3M,H906,TRUE,_xll.ohTrigger(RecalcTrigger,Trigger3M)),NA())</f>
        <v>2.8258893685768713E-2</v>
      </c>
      <c r="M906" s="52">
        <f>IFERROR(_xll.qlIndexFixing(ONIndex3M,I906,TRUE,_xll.ohTrigger(RecalcTrigger,Trigger3M)),NA())</f>
        <v>2.8055798380579589E-2</v>
      </c>
      <c r="N906" s="52">
        <f>IFERROR(_xll.qlIndexFixing(Index6M,$H906,TRUE,_xll.ohTrigger(RecalcTrigger,Trigger6M)),NA())</f>
        <v>2.9979021243517163E-2</v>
      </c>
      <c r="O906" s="52">
        <f>IFERROR(_xll.qlIndexFixing(ONIndex6M,I906,TRUE,_xll.ohTrigger(RecalcTrigger,Trigger6M)),NA())</f>
        <v>2.951221707318652E-2</v>
      </c>
      <c r="P906" s="52">
        <f>IFERROR(_xll.qlIndexFixing(Index1Y,$H906,TRUE,_xll.ohTrigger(RecalcTrigger,Trigger1Y)),NA())</f>
        <v>3.1166427690018622E-2</v>
      </c>
      <c r="Q906" s="52">
        <f>IFERROR(_xll.qlIndexFixing(ONIndex1Y,I906,TRUE,_xll.ohTrigger(RecalcTrigger,Trigger1Y)),NA())</f>
        <v>2.7570126153824148E-2</v>
      </c>
    </row>
    <row r="907" spans="2:17" x14ac:dyDescent="0.2">
      <c r="B907" s="46" t="s">
        <v>51</v>
      </c>
      <c r="D907" s="49">
        <f>_xll.qlCalendarAdvance(LocalCalendar,$D906,B907,"f",FALSE)</f>
        <v>45820</v>
      </c>
      <c r="E907" s="49">
        <f>_xll.qlInterestRateIndexValueDate(IndexON,D907)</f>
        <v>45820</v>
      </c>
      <c r="F907" s="52">
        <f>IFERROR(_xll.qlIndexFixing(IndexON,D907,TRUE,_xll.ohTrigger(RecalcTrigger,TriggerON)),NA())</f>
        <v>2.537071455042117E-2</v>
      </c>
      <c r="H907" s="49">
        <f>_xll.qlCalendarAdvance(IborCalendar,$H906,B907,"f",FALSE)</f>
        <v>45825</v>
      </c>
      <c r="I907" s="49">
        <f>_xll.qlInterestRateIndexValueDate(Index1M,$H907)</f>
        <v>45827</v>
      </c>
      <c r="J907" s="52">
        <f>IFERROR(_xll.qlIndexFixing(Index1M,$H907,TRUE,_xll.ohTrigger(RecalcTrigger,Trigger1M)),NA())</f>
        <v>2.6985160864953783E-2</v>
      </c>
      <c r="K907" s="52">
        <f>IFERROR(_xll.qlIndexFixing(ONIndex1M,I907,TRUE,_xll.ohTrigger(RecalcTrigger,Trigger1M)),NA())</f>
        <v>2.692777606662311E-2</v>
      </c>
      <c r="L907" s="52">
        <f>IFERROR(_xll.qlIndexFixing(Index3M,H907,TRUE,_xll.ohTrigger(RecalcTrigger,Trigger3M)),NA())</f>
        <v>2.827521109942463E-2</v>
      </c>
      <c r="M907" s="52">
        <f>IFERROR(_xll.qlIndexFixing(ONIndex3M,I907,TRUE,_xll.ohTrigger(RecalcTrigger,Trigger3M)),NA())</f>
        <v>2.8070991846185223E-2</v>
      </c>
      <c r="N907" s="52">
        <f>IFERROR(_xll.qlIndexFixing(Index6M,$H907,TRUE,_xll.ohTrigger(RecalcTrigger,Trigger6M)),NA())</f>
        <v>2.9999001281062913E-2</v>
      </c>
      <c r="O907" s="52">
        <f>IFERROR(_xll.qlIndexFixing(ONIndex6M,I907,TRUE,_xll.ohTrigger(RecalcTrigger,Trigger6M)),NA())</f>
        <v>2.9528995442680284E-2</v>
      </c>
      <c r="P907" s="52">
        <f>IFERROR(_xll.qlIndexFixing(Index1Y,$H907,TRUE,_xll.ohTrigger(RecalcTrigger,Trigger1Y)),NA())</f>
        <v>3.1293471889981814E-2</v>
      </c>
      <c r="Q907" s="52">
        <f>IFERROR(_xll.qlIndexFixing(ONIndex1Y,I907,TRUE,_xll.ohTrigger(RecalcTrigger,Trigger1Y)),NA())</f>
        <v>2.7618291523276994E-2</v>
      </c>
    </row>
    <row r="908" spans="2:17" x14ac:dyDescent="0.2">
      <c r="B908" s="46" t="s">
        <v>51</v>
      </c>
      <c r="D908" s="49">
        <f>_xll.qlCalendarAdvance(LocalCalendar,$D907,B908,"f",FALSE)</f>
        <v>45827</v>
      </c>
      <c r="E908" s="49">
        <f>_xll.qlInterestRateIndexValueDate(IndexON,D908)</f>
        <v>45827</v>
      </c>
      <c r="F908" s="52">
        <f>IFERROR(_xll.qlIndexFixing(IndexON,D908,TRUE,_xll.ohTrigger(RecalcTrigger,TriggerON)),NA())</f>
        <v>2.5378873862766937E-2</v>
      </c>
      <c r="H908" s="49">
        <f>_xll.qlCalendarAdvance(IborCalendar,$H907,B908,"f",FALSE)</f>
        <v>45832</v>
      </c>
      <c r="I908" s="49">
        <f>_xll.qlInterestRateIndexValueDate(Index1M,$H908)</f>
        <v>45834</v>
      </c>
      <c r="J908" s="52">
        <f>IFERROR(_xll.qlIndexFixing(Index1M,$H908,TRUE,_xll.ohTrigger(RecalcTrigger,Trigger1M)),NA())</f>
        <v>2.699722118442438E-2</v>
      </c>
      <c r="K908" s="52">
        <f>IFERROR(_xll.qlIndexFixing(ONIndex1M,I908,TRUE,_xll.ohTrigger(RecalcTrigger,Trigger1M)),NA())</f>
        <v>2.6939345585885732E-2</v>
      </c>
      <c r="L908" s="52">
        <f>IFERROR(_xll.qlIndexFixing(Index3M,H908,TRUE,_xll.ohTrigger(RecalcTrigger,Trigger3M)),NA())</f>
        <v>2.8291684794888913E-2</v>
      </c>
      <c r="M908" s="52">
        <f>IFERROR(_xll.qlIndexFixing(ONIndex3M,I908,TRUE,_xll.ohTrigger(RecalcTrigger,Trigger3M)),NA())</f>
        <v>2.8086340417399214E-2</v>
      </c>
      <c r="N908" s="52">
        <f>IFERROR(_xll.qlIndexFixing(Index6M,$H908,TRUE,_xll.ohTrigger(RecalcTrigger,Trigger6M)),NA())</f>
        <v>3.0027515373475287E-2</v>
      </c>
      <c r="O908" s="52">
        <f>IFERROR(_xll.qlIndexFixing(ONIndex6M,I908,TRUE,_xll.ohTrigger(RecalcTrigger,Trigger6M)),NA())</f>
        <v>2.9545997141608993E-2</v>
      </c>
      <c r="P908" s="52">
        <f>IFERROR(_xll.qlIndexFixing(Index1Y,$H908,TRUE,_xll.ohTrigger(RecalcTrigger,Trigger1Y)),NA())</f>
        <v>3.1420560014054723E-2</v>
      </c>
      <c r="Q908" s="52">
        <f>IFERROR(_xll.qlIndexFixing(ONIndex1Y,I908,TRUE,_xll.ohTrigger(RecalcTrigger,Trigger1Y)),NA())</f>
        <v>2.7671903063204439E-2</v>
      </c>
    </row>
    <row r="909" spans="2:17" x14ac:dyDescent="0.2">
      <c r="B909" s="46" t="s">
        <v>51</v>
      </c>
      <c r="D909" s="49">
        <f>_xll.qlCalendarAdvance(LocalCalendar,$D908,B909,"f",FALSE)</f>
        <v>45834</v>
      </c>
      <c r="E909" s="49">
        <f>_xll.qlInterestRateIndexValueDate(IndexON,D909)</f>
        <v>45834</v>
      </c>
      <c r="F909" s="52">
        <f>IFERROR(_xll.qlIndexFixing(IndexON,D909,TRUE,_xll.ohTrigger(RecalcTrigger,TriggerON)),NA())</f>
        <v>2.5387532067719931E-2</v>
      </c>
      <c r="H909" s="49">
        <f>_xll.qlCalendarAdvance(IborCalendar,$H908,B909,"f",FALSE)</f>
        <v>45839</v>
      </c>
      <c r="I909" s="49">
        <f>_xll.qlInterestRateIndexValueDate(Index1M,$H909)</f>
        <v>45841</v>
      </c>
      <c r="J909" s="52">
        <f>IFERROR(_xll.qlIndexFixing(Index1M,$H909,TRUE,_xll.ohTrigger(RecalcTrigger,Trigger1M)),NA())</f>
        <v>2.7009491024880539E-2</v>
      </c>
      <c r="K909" s="52">
        <f>IFERROR(_xll.qlIndexFixing(ONIndex1M,I909,TRUE,_xll.ohTrigger(RecalcTrigger,Trigger1M)),NA())</f>
        <v>2.6956705198533104E-2</v>
      </c>
      <c r="L909" s="52">
        <f>IFERROR(_xll.qlIndexFixing(Index3M,H909,TRUE,_xll.ohTrigger(RecalcTrigger,Trigger3M)),NA())</f>
        <v>2.8308314774119988E-2</v>
      </c>
      <c r="M909" s="52">
        <f>IFERROR(_xll.qlIndexFixing(ONIndex3M,I909,TRUE,_xll.ohTrigger(RecalcTrigger,Trigger3M)),NA())</f>
        <v>2.8108479896848948E-2</v>
      </c>
      <c r="N909" s="52">
        <f>IFERROR(_xll.qlIndexFixing(Index6M,$H909,TRUE,_xll.ohTrigger(RecalcTrigger,Trigger6M)),NA())</f>
        <v>3.004798086556296E-2</v>
      </c>
      <c r="O909" s="52">
        <f>IFERROR(_xll.qlIndexFixing(ONIndex6M,I909,TRUE,_xll.ohTrigger(RecalcTrigger,Trigger6M)),NA())</f>
        <v>2.9570587868683607E-2</v>
      </c>
      <c r="P909" s="52">
        <f>IFERROR(_xll.qlIndexFixing(Index1Y,$H909,TRUE,_xll.ohTrigger(RecalcTrigger,Trigger1Y)),NA())</f>
        <v>3.1577538117112634E-2</v>
      </c>
      <c r="Q909" s="52">
        <f>IFERROR(_xll.qlIndexFixing(ONIndex1Y,I909,TRUE,_xll.ohTrigger(RecalcTrigger,Trigger1Y)),NA())</f>
        <v>2.7747601487013718E-2</v>
      </c>
    </row>
    <row r="910" spans="2:17" x14ac:dyDescent="0.2">
      <c r="B910" s="46" t="s">
        <v>51</v>
      </c>
      <c r="D910" s="49">
        <f>_xll.qlCalendarAdvance(LocalCalendar,$D909,B910,"f",FALSE)</f>
        <v>45841</v>
      </c>
      <c r="E910" s="49">
        <f>_xll.qlInterestRateIndexValueDate(IndexON,D910)</f>
        <v>45841</v>
      </c>
      <c r="F910" s="52">
        <f>IFERROR(_xll.qlIndexFixing(IndexON,D910,TRUE,_xll.ohTrigger(RecalcTrigger,TriggerON)),NA())</f>
        <v>2.5401410693668414E-2</v>
      </c>
      <c r="H910" s="49">
        <f>_xll.qlCalendarAdvance(IborCalendar,$H909,B910,"f",FALSE)</f>
        <v>45846</v>
      </c>
      <c r="I910" s="49">
        <f>_xll.qlInterestRateIndexValueDate(Index1M,$H910)</f>
        <v>45848</v>
      </c>
      <c r="J910" s="52">
        <f>IFERROR(_xll.qlIndexFixing(Index1M,$H910,TRUE,_xll.ohTrigger(RecalcTrigger,Trigger1M)),NA())</f>
        <v>2.7021970387011707E-2</v>
      </c>
      <c r="K910" s="52">
        <f>IFERROR(_xll.qlIndexFixing(ONIndex1M,I910,TRUE,_xll.ohTrigger(RecalcTrigger,Trigger1M)),NA())</f>
        <v>2.6963111691369335E-2</v>
      </c>
      <c r="L910" s="52">
        <f>IFERROR(_xll.qlIndexFixing(Index3M,H910,TRUE,_xll.ohTrigger(RecalcTrigger,Trigger3M)),NA())</f>
        <v>2.8325101039094545E-2</v>
      </c>
      <c r="M910" s="52">
        <f>IFERROR(_xll.qlIndexFixing(ONIndex3M,I910,TRUE,_xll.ohTrigger(RecalcTrigger,Trigger3M)),NA())</f>
        <v>2.8117502876972011E-2</v>
      </c>
      <c r="N910" s="52">
        <f>IFERROR(_xll.qlIndexFixing(Index6M,$H910,TRUE,_xll.ohTrigger(RecalcTrigger,Trigger6M)),NA())</f>
        <v>3.0068635453804424E-2</v>
      </c>
      <c r="O910" s="52">
        <f>IFERROR(_xll.qlIndexFixing(ONIndex6M,I910,TRUE,_xll.ohTrigger(RecalcTrigger,Trigger6M)),NA())</f>
        <v>2.9580670527531439E-2</v>
      </c>
      <c r="P910" s="52">
        <f>IFERROR(_xll.qlIndexFixing(Index1Y,$H910,TRUE,_xll.ohTrigger(RecalcTrigger,Trigger1Y)),NA())</f>
        <v>3.167399327003631E-2</v>
      </c>
      <c r="Q910" s="52">
        <f>IFERROR(_xll.qlIndexFixing(ONIndex1Y,I910,TRUE,_xll.ohTrigger(RecalcTrigger,Trigger1Y)),NA())</f>
        <v>2.7795464663835645E-2</v>
      </c>
    </row>
    <row r="911" spans="2:17" x14ac:dyDescent="0.2">
      <c r="B911" s="46" t="s">
        <v>51</v>
      </c>
      <c r="D911" s="49">
        <f>_xll.qlCalendarAdvance(LocalCalendar,$D910,B911,"f",FALSE)</f>
        <v>45848</v>
      </c>
      <c r="E911" s="49">
        <f>_xll.qlInterestRateIndexValueDate(IndexON,D911)</f>
        <v>45848</v>
      </c>
      <c r="F911" s="52">
        <f>IFERROR(_xll.qlIndexFixing(IndexON,D911,TRUE,_xll.ohTrigger(RecalcTrigger,TriggerON)),NA())</f>
        <v>2.5406345155687404E-2</v>
      </c>
      <c r="H911" s="49">
        <f>_xll.qlCalendarAdvance(IborCalendar,$H910,B911,"f",FALSE)</f>
        <v>45853</v>
      </c>
      <c r="I911" s="49">
        <f>_xll.qlInterestRateIndexValueDate(Index1M,$H911)</f>
        <v>45855</v>
      </c>
      <c r="J911" s="52">
        <f>IFERROR(_xll.qlIndexFixing(Index1M,$H911,TRUE,_xll.ohTrigger(RecalcTrigger,Trigger1M)),NA())</f>
        <v>2.7034659271512329E-2</v>
      </c>
      <c r="K911" s="52">
        <f>IFERROR(_xll.qlIndexFixing(ONIndex1M,I911,TRUE,_xll.ohTrigger(RecalcTrigger,Trigger1M)),NA())</f>
        <v>2.6975308277590315E-2</v>
      </c>
      <c r="L911" s="52">
        <f>IFERROR(_xll.qlIndexFixing(Index3M,H911,TRUE,_xll.ohTrigger(RecalcTrigger,Trigger3M)),NA())</f>
        <v>2.8342043591810109E-2</v>
      </c>
      <c r="M911" s="52">
        <f>IFERROR(_xll.qlIndexFixing(ONIndex3M,I911,TRUE,_xll.ohTrigger(RecalcTrigger,Trigger3M)),NA())</f>
        <v>2.8133316765330818E-2</v>
      </c>
      <c r="N911" s="52">
        <f>IFERROR(_xll.qlIndexFixing(Index6M,$H911,TRUE,_xll.ohTrigger(RecalcTrigger,Trigger6M)),NA())</f>
        <v>3.0092266566534114E-2</v>
      </c>
      <c r="O911" s="52">
        <f>IFERROR(_xll.qlIndexFixing(ONIndex6M,I911,TRUE,_xll.ohTrigger(RecalcTrigger,Trigger6M)),NA())</f>
        <v>2.9598342214685047E-2</v>
      </c>
      <c r="P911" s="52">
        <f>IFERROR(_xll.qlIndexFixing(Index1Y,$H911,TRUE,_xll.ohTrigger(RecalcTrigger,Trigger1Y)),NA())</f>
        <v>3.1799900747799738E-2</v>
      </c>
      <c r="Q911" s="52">
        <f>IFERROR(_xll.qlIndexFixing(ONIndex1Y,I911,TRUE,_xll.ohTrigger(RecalcTrigger,Trigger1Y)),NA())</f>
        <v>2.7865414730294802E-2</v>
      </c>
    </row>
    <row r="912" spans="2:17" x14ac:dyDescent="0.2">
      <c r="B912" s="46" t="s">
        <v>51</v>
      </c>
      <c r="D912" s="49">
        <f>_xll.qlCalendarAdvance(LocalCalendar,$D911,B912,"f",FALSE)</f>
        <v>45855</v>
      </c>
      <c r="E912" s="49">
        <f>_xll.qlInterestRateIndexValueDate(IndexON,D912)</f>
        <v>45855</v>
      </c>
      <c r="F912" s="52">
        <f>IFERROR(_xll.qlIndexFixing(IndexON,D912,TRUE,_xll.ohTrigger(RecalcTrigger,TriggerON)),NA())</f>
        <v>2.541650003878182E-2</v>
      </c>
      <c r="H912" s="49">
        <f>_xll.qlCalendarAdvance(IborCalendar,$H911,B912,"f",FALSE)</f>
        <v>45860</v>
      </c>
      <c r="I912" s="49">
        <f>_xll.qlInterestRateIndexValueDate(Index1M,$H912)</f>
        <v>45862</v>
      </c>
      <c r="J912" s="52">
        <f>IFERROR(_xll.qlIndexFixing(Index1M,$H912,TRUE,_xll.ohTrigger(RecalcTrigger,Trigger1M)),NA())</f>
        <v>2.7049513944060039E-2</v>
      </c>
      <c r="K912" s="52">
        <f>IFERROR(_xll.qlIndexFixing(ONIndex1M,I912,TRUE,_xll.ohTrigger(RecalcTrigger,Trigger1M)),NA())</f>
        <v>2.6987713886210685E-2</v>
      </c>
      <c r="L912" s="52">
        <f>IFERROR(_xll.qlIndexFixing(Index3M,H912,TRUE,_xll.ohTrigger(RecalcTrigger,Trigger3M)),NA())</f>
        <v>2.8359142434282461E-2</v>
      </c>
      <c r="M912" s="52">
        <f>IFERROR(_xll.qlIndexFixing(ONIndex3M,I912,TRUE,_xll.ohTrigger(RecalcTrigger,Trigger3M)),NA())</f>
        <v>2.8149285759457854E-2</v>
      </c>
      <c r="N912" s="52">
        <f>IFERROR(_xll.qlIndexFixing(Index6M,$H912,TRUE,_xll.ohTrigger(RecalcTrigger,Trigger6M)),NA())</f>
        <v>3.0110436148198881E-2</v>
      </c>
      <c r="O912" s="52">
        <f>IFERROR(_xll.qlIndexFixing(ONIndex6M,I912,TRUE,_xll.ohTrigger(RecalcTrigger,Trigger6M)),NA())</f>
        <v>2.9616237231353537E-2</v>
      </c>
      <c r="P912" s="52">
        <f>IFERROR(_xll.qlIndexFixing(Index1Y,$H912,TRUE,_xll.ohTrigger(RecalcTrigger,Trigger1Y)),NA())</f>
        <v>3.1924976843073737E-2</v>
      </c>
      <c r="Q912" s="52">
        <f>IFERROR(_xll.qlIndexFixing(ONIndex1Y,I912,TRUE,_xll.ohTrigger(RecalcTrigger,Trigger1Y)),NA())</f>
        <v>2.794081097833967E-2</v>
      </c>
    </row>
    <row r="913" spans="2:17" x14ac:dyDescent="0.2">
      <c r="B913" s="46" t="s">
        <v>51</v>
      </c>
      <c r="D913" s="49">
        <f>_xll.qlCalendarAdvance(LocalCalendar,$D912,B913,"f",FALSE)</f>
        <v>45862</v>
      </c>
      <c r="E913" s="49">
        <f>_xll.qlInterestRateIndexValueDate(IndexON,D913)</f>
        <v>45862</v>
      </c>
      <c r="F913" s="52">
        <f>IFERROR(_xll.qlIndexFixing(IndexON,D913,TRUE,_xll.ohTrigger(RecalcTrigger,TriggerON)),NA())</f>
        <v>2.5427153814643333E-2</v>
      </c>
      <c r="H913" s="49">
        <f>_xll.qlCalendarAdvance(IborCalendar,$H912,B913,"f",FALSE)</f>
        <v>45867</v>
      </c>
      <c r="I913" s="49">
        <f>_xll.qlInterestRateIndexValueDate(Index1M,$H913)</f>
        <v>45869</v>
      </c>
      <c r="J913" s="52">
        <f>IFERROR(_xll.qlIndexFixing(Index1M,$H913,TRUE,_xll.ohTrigger(RecalcTrigger,Trigger1M)),NA())</f>
        <v>2.7054758678505146E-2</v>
      </c>
      <c r="K913" s="52">
        <f>IFERROR(_xll.qlIndexFixing(ONIndex1M,I913,TRUE,_xll.ohTrigger(RecalcTrigger,Trigger1M)),NA())</f>
        <v>2.7000328517310379E-2</v>
      </c>
      <c r="L913" s="52">
        <f>IFERROR(_xll.qlIndexFixing(Index3M,H913,TRUE,_xll.ohTrigger(RecalcTrigger,Trigger3M)),NA())</f>
        <v>2.8376397568543023E-2</v>
      </c>
      <c r="M913" s="52">
        <f>IFERROR(_xll.qlIndexFixing(ONIndex3M,I913,TRUE,_xll.ohTrigger(RecalcTrigger,Trigger3M)),NA())</f>
        <v>2.8165409859353119E-2</v>
      </c>
      <c r="N913" s="52">
        <f>IFERROR(_xll.qlIndexFixing(Index6M,$H913,TRUE,_xll.ohTrigger(RecalcTrigger,Trigger6M)),NA())</f>
        <v>3.0123092036023216E-2</v>
      </c>
      <c r="O913" s="52">
        <f>IFERROR(_xll.qlIndexFixing(ONIndex6M,I913,TRUE,_xll.ohTrigger(RecalcTrigger,Trigger6M)),NA())</f>
        <v>2.9634355577536908E-2</v>
      </c>
      <c r="P913" s="52">
        <f>IFERROR(_xll.qlIndexFixing(Index1Y,$H913,TRUE,_xll.ohTrigger(RecalcTrigger,Trigger1Y)),NA())</f>
        <v>3.2049002461517609E-2</v>
      </c>
      <c r="Q913" s="52">
        <f>IFERROR(_xll.qlIndexFixing(ONIndex1Y,I913,TRUE,_xll.ohTrigger(RecalcTrigger,Trigger1Y)),NA())</f>
        <v>2.8021653411407499E-2</v>
      </c>
    </row>
    <row r="914" spans="2:17" x14ac:dyDescent="0.2">
      <c r="B914" s="46" t="s">
        <v>51</v>
      </c>
      <c r="D914" s="49">
        <f>_xll.qlCalendarAdvance(LocalCalendar,$D913,B914,"f",FALSE)</f>
        <v>45869</v>
      </c>
      <c r="E914" s="49">
        <f>_xll.qlInterestRateIndexValueDate(IndexON,D914)</f>
        <v>45869</v>
      </c>
      <c r="F914" s="52">
        <f>IFERROR(_xll.qlIndexFixing(IndexON,D914,TRUE,_xll.ohTrigger(RecalcTrigger,TriggerON)),NA())</f>
        <v>2.543830648335188E-2</v>
      </c>
      <c r="H914" s="49">
        <f>_xll.qlCalendarAdvance(IborCalendar,$H913,B914,"f",FALSE)</f>
        <v>45874</v>
      </c>
      <c r="I914" s="49">
        <f>_xll.qlInterestRateIndexValueDate(Index1M,$H914)</f>
        <v>45876</v>
      </c>
      <c r="J914" s="52">
        <f>IFERROR(_xll.qlIndexFixing(Index1M,$H914,TRUE,_xll.ohTrigger(RecalcTrigger,Trigger1M)),NA())</f>
        <v>2.7073983066352725E-2</v>
      </c>
      <c r="K914" s="52">
        <f>IFERROR(_xll.qlIndexFixing(ONIndex1M,I914,TRUE,_xll.ohTrigger(RecalcTrigger,Trigger1M)),NA())</f>
        <v>2.7013152170809462E-2</v>
      </c>
      <c r="L914" s="52">
        <f>IFERROR(_xll.qlIndexFixing(Index3M,H914,TRUE,_xll.ohTrigger(RecalcTrigger,Trigger3M)),NA())</f>
        <v>2.8393808996644062E-2</v>
      </c>
      <c r="M914" s="52">
        <f>IFERROR(_xll.qlIndexFixing(ONIndex3M,I914,TRUE,_xll.ohTrigger(RecalcTrigger,Trigger3M)),NA())</f>
        <v>2.8181689065016613E-2</v>
      </c>
      <c r="N914" s="52">
        <f>IFERROR(_xll.qlIndexFixing(Index6M,$H914,TRUE,_xll.ohTrigger(RecalcTrigger,Trigger6M)),NA())</f>
        <v>3.0152765907910488E-2</v>
      </c>
      <c r="O914" s="52">
        <f>IFERROR(_xll.qlIndexFixing(ONIndex6M,I914,TRUE,_xll.ohTrigger(RecalcTrigger,Trigger6M)),NA())</f>
        <v>2.9652697253235161E-2</v>
      </c>
      <c r="P914" s="52">
        <f>IFERROR(_xll.qlIndexFixing(Index1Y,$H914,TRUE,_xll.ohTrigger(RecalcTrigger,Trigger1Y)),NA())</f>
        <v>3.2171758405052486E-2</v>
      </c>
      <c r="Q914" s="52">
        <f>IFERROR(_xll.qlIndexFixing(ONIndex1Y,I914,TRUE,_xll.ohTrigger(RecalcTrigger,Trigger1Y)),NA())</f>
        <v>2.8107942033095412E-2</v>
      </c>
    </row>
    <row r="915" spans="2:17" x14ac:dyDescent="0.2">
      <c r="B915" s="46" t="s">
        <v>51</v>
      </c>
      <c r="D915" s="49">
        <f>_xll.qlCalendarAdvance(LocalCalendar,$D914,B915,"f",FALSE)</f>
        <v>45876</v>
      </c>
      <c r="E915" s="49">
        <f>_xll.qlInterestRateIndexValueDate(IndexON,D915)</f>
        <v>45876</v>
      </c>
      <c r="F915" s="52">
        <f>IFERROR(_xll.qlIndexFixing(IndexON,D915,TRUE,_xll.ohTrigger(RecalcTrigger,TriggerON)),NA())</f>
        <v>2.5449958044907461E-2</v>
      </c>
      <c r="H915" s="49">
        <f>_xll.qlCalendarAdvance(IborCalendar,$H914,B915,"f",FALSE)</f>
        <v>45881</v>
      </c>
      <c r="I915" s="49">
        <f>_xll.qlInterestRateIndexValueDate(Index1M,$H915)</f>
        <v>45883</v>
      </c>
      <c r="J915" s="52">
        <f>IFERROR(_xll.qlIndexFixing(Index1M,$H915,TRUE,_xll.ohTrigger(RecalcTrigger,Trigger1M)),NA())</f>
        <v>2.7087510047517915E-2</v>
      </c>
      <c r="K915" s="52">
        <f>IFERROR(_xll.qlIndexFixing(ONIndex1M,I915,TRUE,_xll.ohTrigger(RecalcTrigger,Trigger1M)),NA())</f>
        <v>2.7026184846707935E-2</v>
      </c>
      <c r="L915" s="52">
        <f>IFERROR(_xll.qlIndexFixing(Index3M,H915,TRUE,_xll.ohTrigger(RecalcTrigger,Trigger3M)),NA())</f>
        <v>2.8411376720656963E-2</v>
      </c>
      <c r="M915" s="52">
        <f>IFERROR(_xll.qlIndexFixing(ONIndex3M,I915,TRUE,_xll.ohTrigger(RecalcTrigger,Trigger3M)),NA())</f>
        <v>2.8198123376448336E-2</v>
      </c>
      <c r="N915" s="52">
        <f>IFERROR(_xll.qlIndexFixing(Index6M,$H915,TRUE,_xll.ohTrigger(RecalcTrigger,Trigger6M)),NA())</f>
        <v>3.0176902265205599E-2</v>
      </c>
      <c r="O915" s="52">
        <f>IFERROR(_xll.qlIndexFixing(ONIndex6M,I915,TRUE,_xll.ohTrigger(RecalcTrigger,Trigger6M)),NA())</f>
        <v>2.9671262258688103E-2</v>
      </c>
      <c r="P915" s="52">
        <f>IFERROR(_xll.qlIndexFixing(Index1Y,$H915,TRUE,_xll.ohTrigger(RecalcTrigger,Trigger1Y)),NA())</f>
        <v>3.2293025374358852E-2</v>
      </c>
      <c r="Q915" s="52">
        <f>IFERROR(_xll.qlIndexFixing(ONIndex1Y,I915,TRUE,_xll.ohTrigger(RecalcTrigger,Trigger1Y)),NA())</f>
        <v>2.8199676847400212E-2</v>
      </c>
    </row>
    <row r="916" spans="2:17" x14ac:dyDescent="0.2">
      <c r="B916" s="46" t="s">
        <v>51</v>
      </c>
      <c r="D916" s="49">
        <f>_xll.qlCalendarAdvance(LocalCalendar,$D915,B916,"f",FALSE)</f>
        <v>45883</v>
      </c>
      <c r="E916" s="49">
        <f>_xll.qlInterestRateIndexValueDate(IndexON,D916)</f>
        <v>45883</v>
      </c>
      <c r="F916" s="52">
        <f>IFERROR(_xll.qlIndexFixing(IndexON,D916,TRUE,_xll.ohTrigger(RecalcTrigger,TriggerON)),NA())</f>
        <v>2.5462108499390013E-2</v>
      </c>
      <c r="H916" s="49">
        <f>_xll.qlCalendarAdvance(IborCalendar,$H915,B916,"f",FALSE)</f>
        <v>45888</v>
      </c>
      <c r="I916" s="49">
        <f>_xll.qlInterestRateIndexValueDate(Index1M,$H916)</f>
        <v>45890</v>
      </c>
      <c r="J916" s="52">
        <f>IFERROR(_xll.qlIndexFixing(Index1M,$H916,TRUE,_xll.ohTrigger(RecalcTrigger,Trigger1M)),NA())</f>
        <v>2.7101246554702141E-2</v>
      </c>
      <c r="K916" s="52">
        <f>IFERROR(_xll.qlIndexFixing(ONIndex1M,I916,TRUE,_xll.ohTrigger(RecalcTrigger,Trigger1M)),NA())</f>
        <v>2.7039426545165668E-2</v>
      </c>
      <c r="L916" s="52">
        <f>IFERROR(_xll.qlIndexFixing(Index3M,H916,TRUE,_xll.ohTrigger(RecalcTrigger,Trigger3M)),NA())</f>
        <v>2.8429100742671364E-2</v>
      </c>
      <c r="M916" s="52">
        <f>IFERROR(_xll.qlIndexFixing(ONIndex3M,I916,TRUE,_xll.ohTrigger(RecalcTrigger,Trigger3M)),NA())</f>
        <v>2.8214712793728225E-2</v>
      </c>
      <c r="N916" s="52">
        <f>IFERROR(_xll.qlIndexFixing(Index6M,$H916,TRUE,_xll.ohTrigger(RecalcTrigger,Trigger6M)),NA())</f>
        <v>3.0195473171655288E-2</v>
      </c>
      <c r="O916" s="52">
        <f>IFERROR(_xll.qlIndexFixing(ONIndex6M,I916,TRUE,_xll.ohTrigger(RecalcTrigger,Trigger6M)),NA())</f>
        <v>2.969005059357599E-2</v>
      </c>
      <c r="P916" s="52">
        <f>IFERROR(_xll.qlIndexFixing(Index1Y,$H916,TRUE,_xll.ohTrigger(RecalcTrigger,Trigger1Y)),NA())</f>
        <v>3.2412583971840499E-2</v>
      </c>
      <c r="Q916" s="52">
        <f>IFERROR(_xll.qlIndexFixing(ONIndex1Y,I916,TRUE,_xll.ohTrigger(RecalcTrigger,Trigger1Y)),NA())</f>
        <v>2.8296857858398639E-2</v>
      </c>
    </row>
    <row r="917" spans="2:17" x14ac:dyDescent="0.2">
      <c r="B917" s="46" t="s">
        <v>51</v>
      </c>
      <c r="D917" s="49">
        <f>_xll.qlCalendarAdvance(LocalCalendar,$D916,B917,"f",FALSE)</f>
        <v>45890</v>
      </c>
      <c r="E917" s="49">
        <f>_xll.qlInterestRateIndexValueDate(IndexON,D917)</f>
        <v>45890</v>
      </c>
      <c r="F917" s="52">
        <f>IFERROR(_xll.qlIndexFixing(IndexON,D917,TRUE,_xll.ohTrigger(RecalcTrigger,TriggerON)),NA())</f>
        <v>2.547475784687947E-2</v>
      </c>
      <c r="H917" s="49">
        <f>_xll.qlCalendarAdvance(IborCalendar,$H916,B917,"f",FALSE)</f>
        <v>45895</v>
      </c>
      <c r="I917" s="49">
        <f>_xll.qlInterestRateIndexValueDate(Index1M,$H917)</f>
        <v>45897</v>
      </c>
      <c r="J917" s="52">
        <f>IFERROR(_xll.qlIndexFixing(Index1M,$H917,TRUE,_xll.ohTrigger(RecalcTrigger,Trigger1M)),NA())</f>
        <v>2.7115192588677284E-2</v>
      </c>
      <c r="K917" s="52">
        <f>IFERROR(_xll.qlIndexFixing(ONIndex1M,I917,TRUE,_xll.ohTrigger(RecalcTrigger,Trigger1M)),NA())</f>
        <v>2.7052877266102726E-2</v>
      </c>
      <c r="L917" s="52">
        <f>IFERROR(_xll.qlIndexFixing(Index3M,H917,TRUE,_xll.ohTrigger(RecalcTrigger,Trigger3M)),NA())</f>
        <v>2.8446981064793406E-2</v>
      </c>
      <c r="M917" s="52">
        <f>IFERROR(_xll.qlIndexFixing(ONIndex3M,I917,TRUE,_xll.ohTrigger(RecalcTrigger,Trigger3M)),NA())</f>
        <v>2.8231457316856279E-2</v>
      </c>
      <c r="N917" s="52">
        <f>IFERROR(_xll.qlIndexFixing(Index6M,$H917,TRUE,_xll.ohTrigger(RecalcTrigger,Trigger6M)),NA())</f>
        <v>3.0208469241369388E-2</v>
      </c>
      <c r="O917" s="52">
        <f>IFERROR(_xll.qlIndexFixing(ONIndex6M,I917,TRUE,_xll.ohTrigger(RecalcTrigger,Trigger6M)),NA())</f>
        <v>2.9709062258218566E-2</v>
      </c>
      <c r="P917" s="52">
        <f>IFERROR(_xll.qlIndexFixing(Index1Y,$H917,TRUE,_xll.ohTrigger(RecalcTrigger,Trigger1Y)),NA())</f>
        <v>3.2530214705066403E-2</v>
      </c>
      <c r="Q917" s="52">
        <f>IFERROR(_xll.qlIndexFixing(ONIndex1Y,I917,TRUE,_xll.ohTrigger(RecalcTrigger,Trigger1Y)),NA())</f>
        <v>2.839948507056711E-2</v>
      </c>
    </row>
    <row r="918" spans="2:17" x14ac:dyDescent="0.2">
      <c r="B918" s="46" t="s">
        <v>51</v>
      </c>
      <c r="D918" s="49">
        <f>_xll.qlCalendarAdvance(LocalCalendar,$D917,B918,"f",FALSE)</f>
        <v>45897</v>
      </c>
      <c r="E918" s="49">
        <f>_xll.qlInterestRateIndexValueDate(IndexON,D918)</f>
        <v>45897</v>
      </c>
      <c r="F918" s="52">
        <f>IFERROR(_xll.qlIndexFixing(IndexON,D918,TRUE,_xll.ohTrigger(RecalcTrigger,TriggerON)),NA())</f>
        <v>2.5487906087375833E-2</v>
      </c>
      <c r="H918" s="49">
        <f>_xll.qlCalendarAdvance(IborCalendar,$H917,B918,"f",FALSE)</f>
        <v>45902</v>
      </c>
      <c r="I918" s="49">
        <f>_xll.qlInterestRateIndexValueDate(Index1M,$H918)</f>
        <v>45904</v>
      </c>
      <c r="J918" s="52">
        <f>IFERROR(_xll.qlIndexFixing(Index1M,$H918,TRUE,_xll.ohTrigger(RecalcTrigger,Trigger1M)),NA())</f>
        <v>2.7129348150212729E-2</v>
      </c>
      <c r="K918" s="52">
        <f>IFERROR(_xll.qlIndexFixing(ONIndex1M,I918,TRUE,_xll.ohTrigger(RecalcTrigger,Trigger1M)),NA())</f>
        <v>2.7066537009439173E-2</v>
      </c>
      <c r="L918" s="52">
        <f>IFERROR(_xll.qlIndexFixing(Index3M,H918,TRUE,_xll.ohTrigger(RecalcTrigger,Trigger3M)),NA())</f>
        <v>2.8462577360320204E-2</v>
      </c>
      <c r="M918" s="52">
        <f>IFERROR(_xll.qlIndexFixing(ONIndex3M,I918,TRUE,_xll.ohTrigger(RecalcTrigger,Trigger3M)),NA())</f>
        <v>2.8248356945832498E-2</v>
      </c>
      <c r="N918" s="52">
        <f>IFERROR(_xll.qlIndexFixing(Index6M,$H918,TRUE,_xll.ohTrigger(RecalcTrigger,Trigger6M)),NA())</f>
        <v>3.0224338839698568E-2</v>
      </c>
      <c r="O918" s="52">
        <f>IFERROR(_xll.qlIndexFixing(ONIndex6M,I918,TRUE,_xll.ohTrigger(RecalcTrigger,Trigger6M)),NA())</f>
        <v>2.9728297252535896E-2</v>
      </c>
      <c r="P918" s="52">
        <f>IFERROR(_xll.qlIndexFixing(Index1Y,$H918,TRUE,_xll.ohTrigger(RecalcTrigger,Trigger1Y)),NA())</f>
        <v>3.2645697990680358E-2</v>
      </c>
      <c r="Q918" s="52">
        <f>IFERROR(_xll.qlIndexFixing(ONIndex1Y,I918,TRUE,_xll.ohTrigger(RecalcTrigger,Trigger1Y)),NA())</f>
        <v>2.8507558488541918E-2</v>
      </c>
    </row>
    <row r="919" spans="2:17" x14ac:dyDescent="0.2">
      <c r="B919" s="46" t="s">
        <v>51</v>
      </c>
      <c r="D919" s="49">
        <f>_xll.qlCalendarAdvance(LocalCalendar,$D918,B919,"f",FALSE)</f>
        <v>45904</v>
      </c>
      <c r="E919" s="49">
        <f>_xll.qlInterestRateIndexValueDate(IndexON,D919)</f>
        <v>45904</v>
      </c>
      <c r="F919" s="52">
        <f>IFERROR(_xll.qlIndexFixing(IndexON,D919,TRUE,_xll.ohTrigger(RecalcTrigger,TriggerON)),NA())</f>
        <v>2.5501553220959039E-2</v>
      </c>
      <c r="H919" s="49">
        <f>_xll.qlCalendarAdvance(IborCalendar,$H918,B919,"f",FALSE)</f>
        <v>45909</v>
      </c>
      <c r="I919" s="49">
        <f>_xll.qlInterestRateIndexValueDate(Index1M,$H919)</f>
        <v>45911</v>
      </c>
      <c r="J919" s="52">
        <f>IFERROR(_xll.qlIndexFixing(Index1M,$H919,TRUE,_xll.ohTrigger(RecalcTrigger,Trigger1M)),NA())</f>
        <v>2.7145781505325643E-2</v>
      </c>
      <c r="K919" s="52">
        <f>IFERROR(_xll.qlIndexFixing(ONIndex1M,I919,TRUE,_xll.ohTrigger(RecalcTrigger,Trigger1M)),NA())</f>
        <v>2.7080405775414818E-2</v>
      </c>
      <c r="L919" s="52">
        <f>IFERROR(_xll.qlIndexFixing(Index3M,H919,TRUE,_xll.ohTrigger(RecalcTrigger,Trigger3M)),NA())</f>
        <v>2.8480757691523768E-2</v>
      </c>
      <c r="M919" s="52">
        <f>IFERROR(_xll.qlIndexFixing(ONIndex3M,I919,TRUE,_xll.ohTrigger(RecalcTrigger,Trigger3M)),NA())</f>
        <v>2.8265411680656882E-2</v>
      </c>
      <c r="N919" s="52">
        <f>IFERROR(_xll.qlIndexFixing(Index6M,$H919,TRUE,_xll.ohTrigger(RecalcTrigger,Trigger6M)),NA())</f>
        <v>3.0245873083750149E-2</v>
      </c>
      <c r="O919" s="52">
        <f>IFERROR(_xll.qlIndexFixing(ONIndex6M,I919,TRUE,_xll.ohTrigger(RecalcTrigger,Trigger6M)),NA())</f>
        <v>2.9747755576607915E-2</v>
      </c>
      <c r="P919" s="52">
        <f>IFERROR(_xll.qlIndexFixing(Index1Y,$H919,TRUE,_xll.ohTrigger(RecalcTrigger,Trigger1Y)),NA())</f>
        <v>3.2758814158787376E-2</v>
      </c>
      <c r="Q919" s="52">
        <f>IFERROR(_xll.qlIndexFixing(ONIndex1Y,I919,TRUE,_xll.ohTrigger(RecalcTrigger,Trigger1Y)),NA())</f>
        <v>2.8621078117119225E-2</v>
      </c>
    </row>
    <row r="920" spans="2:17" x14ac:dyDescent="0.2">
      <c r="B920" s="46" t="s">
        <v>51</v>
      </c>
      <c r="D920" s="49">
        <f>_xll.qlCalendarAdvance(LocalCalendar,$D919,B920,"f",FALSE)</f>
        <v>45911</v>
      </c>
      <c r="E920" s="49">
        <f>_xll.qlInterestRateIndexValueDate(IndexON,D920)</f>
        <v>45911</v>
      </c>
      <c r="F920" s="52">
        <f>IFERROR(_xll.qlIndexFixing(IndexON,D920,TRUE,_xll.ohTrigger(RecalcTrigger,TriggerON)),NA())</f>
        <v>2.5515699247629087E-2</v>
      </c>
      <c r="H920" s="49">
        <f>_xll.qlCalendarAdvance(IborCalendar,$H919,B920,"f",FALSE)</f>
        <v>45916</v>
      </c>
      <c r="I920" s="49">
        <f>_xll.qlInterestRateIndexValueDate(Index1M,$H920)</f>
        <v>45918</v>
      </c>
      <c r="J920" s="52">
        <f>IFERROR(_xll.qlIndexFixing(Index1M,$H920,TRUE,_xll.ohTrigger(RecalcTrigger,Trigger1M)),NA())</f>
        <v>2.7158287859149477E-2</v>
      </c>
      <c r="K920" s="52">
        <f>IFERROR(_xll.qlIndexFixing(ONIndex1M,I920,TRUE,_xll.ohTrigger(RecalcTrigger,Trigger1M)),NA())</f>
        <v>2.7094483563949723E-2</v>
      </c>
      <c r="L920" s="52">
        <f>IFERROR(_xll.qlIndexFixing(Index3M,H920,TRUE,_xll.ohTrigger(RecalcTrigger,Trigger3M)),NA())</f>
        <v>2.849909431587367E-2</v>
      </c>
      <c r="M920" s="52">
        <f>IFERROR(_xll.qlIndexFixing(ONIndex3M,I920,TRUE,_xll.ohTrigger(RecalcTrigger,Trigger3M)),NA())</f>
        <v>2.8282621521409368E-2</v>
      </c>
      <c r="N920" s="52">
        <f>IFERROR(_xll.qlIndexFixing(Index6M,$H920,TRUE,_xll.ohTrigger(RecalcTrigger,Trigger6M)),NA())</f>
        <v>3.0267414583422806E-2</v>
      </c>
      <c r="O920" s="52">
        <f>IFERROR(_xll.qlIndexFixing(ONIndex6M,I920,TRUE,_xll.ohTrigger(RecalcTrigger,Trigger6M)),NA())</f>
        <v>2.9767437230354687E-2</v>
      </c>
      <c r="P920" s="52">
        <f>IFERROR(_xll.qlIndexFixing(Index1Y,$H920,TRUE,_xll.ohTrigger(RecalcTrigger,Trigger1Y)),NA())</f>
        <v>3.2869343457810951E-2</v>
      </c>
      <c r="Q920" s="52">
        <f>IFERROR(_xll.qlIndexFixing(ONIndex1Y,I920,TRUE,_xll.ohTrigger(RecalcTrigger,Trigger1Y)),NA())</f>
        <v>2.8740043961654749E-2</v>
      </c>
    </row>
    <row r="921" spans="2:17" x14ac:dyDescent="0.2">
      <c r="B921" s="46" t="s">
        <v>51</v>
      </c>
      <c r="D921" s="49">
        <f>_xll.qlCalendarAdvance(LocalCalendar,$D920,B921,"f",FALSE)</f>
        <v>45918</v>
      </c>
      <c r="E921" s="49">
        <f>_xll.qlInterestRateIndexValueDate(IndexON,D921)</f>
        <v>45918</v>
      </c>
      <c r="F921" s="52">
        <f>IFERROR(_xll.qlIndexFixing(IndexON,D921,TRUE,_xll.ohTrigger(RecalcTrigger,TriggerON)),NA())</f>
        <v>2.5530344167465913E-2</v>
      </c>
      <c r="H921" s="49">
        <f>_xll.qlCalendarAdvance(IborCalendar,$H920,B921,"f",FALSE)</f>
        <v>45923</v>
      </c>
      <c r="I921" s="49">
        <f>_xll.qlInterestRateIndexValueDate(Index1M,$H921)</f>
        <v>45925</v>
      </c>
      <c r="J921" s="52">
        <f>IFERROR(_xll.qlIndexFixing(Index1M,$H921,TRUE,_xll.ohTrigger(RecalcTrigger,Trigger1M)),NA())</f>
        <v>2.7173072008161991E-2</v>
      </c>
      <c r="K921" s="52">
        <f>IFERROR(_xll.qlIndexFixing(ONIndex1M,I921,TRUE,_xll.ohTrigger(RecalcTrigger,Trigger1M)),NA())</f>
        <v>2.7108770375043889E-2</v>
      </c>
      <c r="L921" s="52">
        <f>IFERROR(_xll.qlIndexFixing(Index3M,H921,TRUE,_xll.ohTrigger(RecalcTrigger,Trigger3M)),NA())</f>
        <v>2.8527503311482075E-2</v>
      </c>
      <c r="M921" s="52">
        <f>IFERROR(_xll.qlIndexFixing(ONIndex3M,I921,TRUE,_xll.ohTrigger(RecalcTrigger,Trigger3M)),NA())</f>
        <v>2.8299986468169891E-2</v>
      </c>
      <c r="N921" s="52">
        <f>IFERROR(_xll.qlIndexFixing(Index6M,$H921,TRUE,_xll.ohTrigger(RecalcTrigger,Trigger6M)),NA())</f>
        <v>3.0288943873191219E-2</v>
      </c>
      <c r="O921" s="52">
        <f>IFERROR(_xll.qlIndexFixing(ONIndex6M,I921,TRUE,_xll.ohTrigger(RecalcTrigger,Trigger6M)),NA())</f>
        <v>2.9787342214016022E-2</v>
      </c>
      <c r="P921" s="52">
        <f>IFERROR(_xll.qlIndexFixing(Index1Y,$H921,TRUE,_xll.ohTrigger(RecalcTrigger,Trigger1Y)),NA())</f>
        <v>3.2977066059825366E-2</v>
      </c>
      <c r="Q921" s="52">
        <f>IFERROR(_xll.qlIndexFixing(ONIndex1Y,I921,TRUE,_xll.ohTrigger(RecalcTrigger,Trigger1Y)),NA())</f>
        <v>2.8864456027424268E-2</v>
      </c>
    </row>
    <row r="922" spans="2:17" x14ac:dyDescent="0.2">
      <c r="B922" s="46" t="s">
        <v>51</v>
      </c>
      <c r="D922" s="49">
        <f>_xll.qlCalendarAdvance(LocalCalendar,$D921,B922,"f",FALSE)</f>
        <v>45925</v>
      </c>
      <c r="E922" s="49">
        <f>_xll.qlInterestRateIndexValueDate(IndexON,D922)</f>
        <v>45925</v>
      </c>
      <c r="F922" s="52">
        <f>IFERROR(_xll.qlIndexFixing(IndexON,D922,TRUE,_xll.ohTrigger(RecalcTrigger,TriggerON)),NA())</f>
        <v>2.5545487980709325E-2</v>
      </c>
      <c r="H922" s="49">
        <f>_xll.qlCalendarAdvance(IborCalendar,$H921,B922,"f",FALSE)</f>
        <v>45930</v>
      </c>
      <c r="I922" s="49">
        <f>_xll.qlInterestRateIndexValueDate(Index1M,$H922)</f>
        <v>45932</v>
      </c>
      <c r="J922" s="52">
        <f>IFERROR(_xll.qlIndexFixing(Index1M,$H922,TRUE,_xll.ohTrigger(RecalcTrigger,Trigger1M)),NA())</f>
        <v>2.7188065687962226E-2</v>
      </c>
      <c r="K922" s="52">
        <f>IFERROR(_xll.qlIndexFixing(ONIndex1M,I922,TRUE,_xll.ohTrigger(RecalcTrigger,Trigger1M)),NA())</f>
        <v>2.7123266208857189E-2</v>
      </c>
      <c r="L922" s="52">
        <f>IFERROR(_xll.qlIndexFixing(Index3M,H922,TRUE,_xll.ohTrigger(RecalcTrigger,Trigger3M)),NA())</f>
        <v>2.8538708873757552E-2</v>
      </c>
      <c r="M922" s="52">
        <f>IFERROR(_xll.qlIndexFixing(ONIndex3M,I922,TRUE,_xll.ohTrigger(RecalcTrigger,Trigger3M)),NA())</f>
        <v>2.8317506520858515E-2</v>
      </c>
      <c r="N922" s="52">
        <f>IFERROR(_xll.qlIndexFixing(Index6M,$H922,TRUE,_xll.ohTrigger(RecalcTrigger,Trigger6M)),NA())</f>
        <v>3.0313224546275622E-2</v>
      </c>
      <c r="O922" s="52">
        <f>IFERROR(_xll.qlIndexFixing(ONIndex6M,I922,TRUE,_xll.ohTrigger(RecalcTrigger,Trigger6M)),NA())</f>
        <v>2.9807470527432045E-2</v>
      </c>
      <c r="P922" s="52">
        <f>IFERROR(_xll.qlIndexFixing(Index1Y,$H922,TRUE,_xll.ohTrigger(RecalcTrigger,Trigger1Y)),NA())</f>
        <v>3.3081762066361001E-2</v>
      </c>
      <c r="Q922" s="52">
        <f>IFERROR(_xll.qlIndexFixing(ONIndex1Y,I922,TRUE,_xll.ohTrigger(RecalcTrigger,Trigger1Y)),NA())</f>
        <v>2.8994314320183179E-2</v>
      </c>
    </row>
    <row r="923" spans="2:17" x14ac:dyDescent="0.2">
      <c r="B923" s="46" t="s">
        <v>51</v>
      </c>
      <c r="D923" s="49">
        <f>_xll.qlCalendarAdvance(LocalCalendar,$D922,B923,"f",FALSE)</f>
        <v>45932</v>
      </c>
      <c r="E923" s="49">
        <f>_xll.qlInterestRateIndexValueDate(IndexON,D923)</f>
        <v>45932</v>
      </c>
      <c r="F923" s="52">
        <f>IFERROR(_xll.qlIndexFixing(IndexON,D923,TRUE,_xll.ohTrigger(RecalcTrigger,TriggerON)),NA())</f>
        <v>2.5561130687119515E-2</v>
      </c>
      <c r="H923" s="49">
        <f>_xll.qlCalendarAdvance(IborCalendar,$H922,B923,"f",FALSE)</f>
        <v>45937</v>
      </c>
      <c r="I923" s="49">
        <f>_xll.qlInterestRateIndexValueDate(Index1M,$H923)</f>
        <v>45939</v>
      </c>
      <c r="J923" s="52">
        <f>IFERROR(_xll.qlIndexFixing(Index1M,$H923,TRUE,_xll.ohTrigger(RecalcTrigger,Trigger1M)),NA())</f>
        <v>2.7203268899392008E-2</v>
      </c>
      <c r="K923" s="52">
        <f>IFERROR(_xll.qlIndexFixing(ONIndex1M,I923,TRUE,_xll.ohTrigger(RecalcTrigger,Trigger1M)),NA())</f>
        <v>2.7137971065149813E-2</v>
      </c>
      <c r="L923" s="52">
        <f>IFERROR(_xll.qlIndexFixing(Index3M,H923,TRUE,_xll.ohTrigger(RecalcTrigger,Trigger3M)),NA())</f>
        <v>2.8557464891957852E-2</v>
      </c>
      <c r="M923" s="52">
        <f>IFERROR(_xll.qlIndexFixing(ONIndex3M,I923,TRUE,_xll.ohTrigger(RecalcTrigger,Trigger3M)),NA())</f>
        <v>2.8335181679475241E-2</v>
      </c>
      <c r="N923" s="52">
        <f>IFERROR(_xll.qlIndexFixing(Index6M,$H923,TRUE,_xll.ohTrigger(RecalcTrigger,Trigger6M)),NA())</f>
        <v>3.0334659625004305E-2</v>
      </c>
      <c r="O923" s="52">
        <f>IFERROR(_xll.qlIndexFixing(ONIndex6M,I923,TRUE,_xll.ohTrigger(RecalcTrigger,Trigger6M)),NA())</f>
        <v>2.982782217076263E-2</v>
      </c>
      <c r="P923" s="52">
        <f>IFERROR(_xll.qlIndexFixing(Index1Y,$H923,TRUE,_xll.ohTrigger(RecalcTrigger,Trigger1Y)),NA())</f>
        <v>3.3183211514683571E-2</v>
      </c>
      <c r="Q923" s="52">
        <f>IFERROR(_xll.qlIndexFixing(ONIndex1Y,I923,TRUE,_xll.ohTrigger(RecalcTrigger,Trigger1Y)),NA())</f>
        <v>2.9129618845686878E-2</v>
      </c>
    </row>
    <row r="924" spans="2:17" x14ac:dyDescent="0.2">
      <c r="B924" s="46" t="s">
        <v>51</v>
      </c>
      <c r="D924" s="49">
        <f>_xll.qlCalendarAdvance(LocalCalendar,$D923,B924,"f",FALSE)</f>
        <v>45939</v>
      </c>
      <c r="E924" s="49">
        <f>_xll.qlInterestRateIndexValueDate(IndexON,D924)</f>
        <v>45939</v>
      </c>
      <c r="F924" s="52">
        <f>IFERROR(_xll.qlIndexFixing(IndexON,D924,TRUE,_xll.ohTrigger(RecalcTrigger,TriggerON)),NA())</f>
        <v>2.5577272286936292E-2</v>
      </c>
      <c r="H924" s="49">
        <f>_xll.qlCalendarAdvance(IborCalendar,$H923,B924,"f",FALSE)</f>
        <v>45944</v>
      </c>
      <c r="I924" s="49">
        <f>_xll.qlInterestRateIndexValueDate(Index1M,$H924)</f>
        <v>45946</v>
      </c>
      <c r="J924" s="52">
        <f>IFERROR(_xll.qlIndexFixing(Index1M,$H924,TRUE,_xll.ohTrigger(RecalcTrigger,Trigger1M)),NA())</f>
        <v>2.7218681643295661E-2</v>
      </c>
      <c r="K924" s="52">
        <f>IFERROR(_xll.qlIndexFixing(ONIndex1M,I924,TRUE,_xll.ohTrigger(RecalcTrigger,Trigger1M)),NA())</f>
        <v>2.7152884944241507E-2</v>
      </c>
      <c r="L924" s="52">
        <f>IFERROR(_xll.qlIndexFixing(Index3M,H924,TRUE,_xll.ohTrigger(RecalcTrigger,Trigger3M)),NA())</f>
        <v>2.8576304152677985E-2</v>
      </c>
      <c r="M924" s="52">
        <f>IFERROR(_xll.qlIndexFixing(ONIndex3M,I924,TRUE,_xll.ohTrigger(RecalcTrigger,Trigger3M)),NA())</f>
        <v>2.8353011944100004E-2</v>
      </c>
      <c r="N924" s="52">
        <f>IFERROR(_xll.qlIndexFixing(Index6M,$H924,TRUE,_xll.ohTrigger(RecalcTrigger,Trigger6M)),NA())</f>
        <v>3.0356022956503734E-2</v>
      </c>
      <c r="O924" s="52">
        <f>IFERROR(_xll.qlIndexFixing(ONIndex6M,I924,TRUE,_xll.ohTrigger(RecalcTrigger,Trigger6M)),NA())</f>
        <v>2.9848397144087713E-2</v>
      </c>
      <c r="P924" s="52">
        <f>IFERROR(_xll.qlIndexFixing(Index1Y,$H924,TRUE,_xll.ohTrigger(RecalcTrigger,Trigger1Y)),NA())</f>
        <v>3.3281194384547769E-2</v>
      </c>
      <c r="Q924" s="52">
        <f>IFERROR(_xll.qlIndexFixing(ONIndex1Y,I924,TRUE,_xll.ohTrigger(RecalcTrigger,Trigger1Y)),NA())</f>
        <v>2.9270369610170377E-2</v>
      </c>
    </row>
    <row r="925" spans="2:17" x14ac:dyDescent="0.2">
      <c r="B925" s="46" t="s">
        <v>51</v>
      </c>
      <c r="D925" s="49">
        <f>_xll.qlCalendarAdvance(LocalCalendar,$D924,B925,"f",FALSE)</f>
        <v>45946</v>
      </c>
      <c r="E925" s="49">
        <f>_xll.qlInterestRateIndexValueDate(IndexON,D925)</f>
        <v>45946</v>
      </c>
      <c r="F925" s="52">
        <f>IFERROR(_xll.qlIndexFixing(IndexON,D925,TRUE,_xll.ohTrigger(RecalcTrigger,TriggerON)),NA())</f>
        <v>2.5593912780319528E-2</v>
      </c>
      <c r="H925" s="49">
        <f>_xll.qlCalendarAdvance(IborCalendar,$H924,B925,"f",FALSE)</f>
        <v>45951</v>
      </c>
      <c r="I925" s="49">
        <f>_xll.qlInterestRateIndexValueDate(Index1M,$H925)</f>
        <v>45953</v>
      </c>
      <c r="J925" s="52">
        <f>IFERROR(_xll.qlIndexFixing(Index1M,$H925,TRUE,_xll.ohTrigger(RecalcTrigger,Trigger1M)),NA())</f>
        <v>2.7234303920530001E-2</v>
      </c>
      <c r="K925" s="52">
        <f>IFERROR(_xll.qlIndexFixing(ONIndex1M,I925,TRUE,_xll.ohTrigger(RecalcTrigger,Trigger1M)),NA())</f>
        <v>2.7168007845972397E-2</v>
      </c>
      <c r="L925" s="52">
        <f>IFERROR(_xll.qlIndexFixing(Index3M,H925,TRUE,_xll.ohTrigger(RecalcTrigger,Trigger3M)),NA())</f>
        <v>2.8595198239981391E-2</v>
      </c>
      <c r="M925" s="52">
        <f>IFERROR(_xll.qlIndexFixing(ONIndex3M,I925,TRUE,_xll.ohTrigger(RecalcTrigger,Trigger3M)),NA())</f>
        <v>2.8370997314732804E-2</v>
      </c>
      <c r="N925" s="52">
        <f>IFERROR(_xll.qlIndexFixing(Index6M,$H925,TRUE,_xll.ohTrigger(RecalcTrigger,Trigger6M)),NA())</f>
        <v>3.0377295177225341E-2</v>
      </c>
      <c r="O925" s="52">
        <f>IFERROR(_xll.qlIndexFixing(ONIndex6M,I925,TRUE,_xll.ohTrigger(RecalcTrigger,Trigger6M)),NA())</f>
        <v>2.9869195447327357E-2</v>
      </c>
      <c r="P925" s="52">
        <f>IFERROR(_xll.qlIndexFixing(Index1Y,$H925,TRUE,_xll.ohTrigger(RecalcTrigger,Trigger1Y)),NA())</f>
        <v>3.3375490605425877E-2</v>
      </c>
      <c r="Q925" s="52">
        <f>IFERROR(_xll.qlIndexFixing(ONIndex1Y,I925,TRUE,_xll.ohTrigger(RecalcTrigger,Trigger1Y)),NA())</f>
        <v>2.9416566619948625E-2</v>
      </c>
    </row>
    <row r="926" spans="2:17" x14ac:dyDescent="0.2">
      <c r="B926" s="46" t="s">
        <v>51</v>
      </c>
      <c r="D926" s="49">
        <f>_xll.qlCalendarAdvance(LocalCalendar,$D925,B926,"f",FALSE)</f>
        <v>45953</v>
      </c>
      <c r="E926" s="49">
        <f>_xll.qlInterestRateIndexValueDate(IndexON,D926)</f>
        <v>45953</v>
      </c>
      <c r="F926" s="52">
        <f>IFERROR(_xll.qlIndexFixing(IndexON,D926,TRUE,_xll.ohTrigger(RecalcTrigger,TriggerON)),NA())</f>
        <v>2.5611052167109349E-2</v>
      </c>
      <c r="H926" s="49">
        <f>_xll.qlCalendarAdvance(IborCalendar,$H925,B926,"f",FALSE)</f>
        <v>45958</v>
      </c>
      <c r="I926" s="49">
        <f>_xll.qlInterestRateIndexValueDate(Index1M,$H926)</f>
        <v>45960</v>
      </c>
      <c r="J926" s="52">
        <f>IFERROR(_xll.qlIndexFixing(Index1M,$H926,TRUE,_xll.ohTrigger(RecalcTrigger,Trigger1M)),NA())</f>
        <v>2.7243602427218159E-2</v>
      </c>
      <c r="K926" s="52">
        <f>IFERROR(_xll.qlIndexFixing(ONIndex1M,I926,TRUE,_xll.ohTrigger(RecalcTrigger,Trigger1M)),NA())</f>
        <v>2.7183339770422421E-2</v>
      </c>
      <c r="L926" s="52">
        <f>IFERROR(_xll.qlIndexFixing(Index3M,H926,TRUE,_xll.ohTrigger(RecalcTrigger,Trigger3M)),NA())</f>
        <v>2.8614118737391944E-2</v>
      </c>
      <c r="M926" s="52">
        <f>IFERROR(_xll.qlIndexFixing(ONIndex3M,I926,TRUE,_xll.ohTrigger(RecalcTrigger,Trigger3M)),NA())</f>
        <v>2.8389137791533514E-2</v>
      </c>
      <c r="N926" s="52">
        <f>IFERROR(_xll.qlIndexFixing(Index6M,$H926,TRUE,_xll.ohTrigger(RecalcTrigger,Trigger6M)),NA())</f>
        <v>3.0398456922810655E-2</v>
      </c>
      <c r="O926" s="52">
        <f>IFERROR(_xll.qlIndexFixing(ONIndex6M,I926,TRUE,_xll.ohTrigger(RecalcTrigger,Trigger6M)),NA())</f>
        <v>2.9890217080481563E-2</v>
      </c>
      <c r="P926" s="52">
        <f>IFERROR(_xll.qlIndexFixing(Index1Y,$H926,TRUE,_xll.ohTrigger(RecalcTrigger,Trigger1Y)),NA())</f>
        <v>3.3465880064208788E-2</v>
      </c>
      <c r="Q926" s="52">
        <f>IFERROR(_xll.qlIndexFixing(ONIndex1Y,I926,TRUE,_xll.ohTrigger(RecalcTrigger,Trigger1Y)),NA())</f>
        <v>2.9568209881656315E-2</v>
      </c>
    </row>
    <row r="927" spans="2:17" x14ac:dyDescent="0.2">
      <c r="B927" s="46" t="s">
        <v>51</v>
      </c>
      <c r="D927" s="49">
        <f>_xll.qlCalendarAdvance(LocalCalendar,$D926,B927,"f",FALSE)</f>
        <v>45960</v>
      </c>
      <c r="E927" s="49">
        <f>_xll.qlInterestRateIndexValueDate(IndexON,D927)</f>
        <v>45960</v>
      </c>
      <c r="F927" s="52">
        <f>IFERROR(_xll.qlIndexFixing(IndexON,D927,TRUE,_xll.ohTrigger(RecalcTrigger,TriggerON)),NA())</f>
        <v>2.562869044746563E-2</v>
      </c>
      <c r="H927" s="49">
        <f>_xll.qlCalendarAdvance(IborCalendar,$H926,B927,"f",FALSE)</f>
        <v>45965</v>
      </c>
      <c r="I927" s="49">
        <f>_xll.qlInterestRateIndexValueDate(Index1M,$H927)</f>
        <v>45967</v>
      </c>
      <c r="J927" s="52">
        <f>IFERROR(_xll.qlIndexFixing(Index1M,$H927,TRUE,_xll.ohTrigger(RecalcTrigger,Trigger1M)),NA())</f>
        <v>2.7266177078492937E-2</v>
      </c>
      <c r="K927" s="52">
        <f>IFERROR(_xll.qlIndexFixing(ONIndex1M,I927,TRUE,_xll.ohTrigger(RecalcTrigger,Trigger1M)),NA())</f>
        <v>2.7198880717591578E-2</v>
      </c>
      <c r="L927" s="52">
        <f>IFERROR(_xll.qlIndexFixing(Index3M,H927,TRUE,_xll.ohTrigger(RecalcTrigger,Trigger3M)),NA())</f>
        <v>2.8633037227886123E-2</v>
      </c>
      <c r="M927" s="52">
        <f>IFERROR(_xll.qlIndexFixing(ONIndex3M,I927,TRUE,_xll.ohTrigger(RecalcTrigger,Trigger3M)),NA())</f>
        <v>2.8407433374262325E-2</v>
      </c>
      <c r="N927" s="52">
        <f>IFERROR(_xll.qlIndexFixing(Index6M,$H927,TRUE,_xll.ohTrigger(RecalcTrigger,Trigger6M)),NA())</f>
        <v>3.0416773030241609E-2</v>
      </c>
      <c r="O927" s="52">
        <f>IFERROR(_xll.qlIndexFixing(ONIndex6M,I927,TRUE,_xll.ohTrigger(RecalcTrigger,Trigger6M)),NA())</f>
        <v>2.9911462043710202E-2</v>
      </c>
      <c r="P927" s="52">
        <f>IFERROR(_xll.qlIndexFixing(Index1Y,$H927,TRUE,_xll.ohTrigger(RecalcTrigger,Trigger1Y)),NA())</f>
        <v>3.3552142613383344E-2</v>
      </c>
      <c r="Q927" s="52">
        <f>IFERROR(_xll.qlIndexFixing(ONIndex1Y,I927,TRUE,_xll.ohTrigger(RecalcTrigger,Trigger1Y)),NA())</f>
        <v>2.9725299402247884E-2</v>
      </c>
    </row>
    <row r="928" spans="2:17" x14ac:dyDescent="0.2">
      <c r="B928" s="46" t="s">
        <v>51</v>
      </c>
      <c r="D928" s="49">
        <f>_xll.qlCalendarAdvance(LocalCalendar,$D927,B928,"f",FALSE)</f>
        <v>45967</v>
      </c>
      <c r="E928" s="49">
        <f>_xll.qlInterestRateIndexValueDate(IndexON,D928)</f>
        <v>45967</v>
      </c>
      <c r="F928" s="52">
        <f>IFERROR(_xll.qlIndexFixing(IndexON,D928,TRUE,_xll.ohTrigger(RecalcTrigger,TriggerON)),NA())</f>
        <v>2.5646827621628177E-2</v>
      </c>
      <c r="H928" s="49">
        <f>_xll.qlCalendarAdvance(IborCalendar,$H927,B928,"f",FALSE)</f>
        <v>45972</v>
      </c>
      <c r="I928" s="49">
        <f>_xll.qlInterestRateIndexValueDate(Index1M,$H928)</f>
        <v>45974</v>
      </c>
      <c r="J928" s="52">
        <f>IFERROR(_xll.qlIndexFixing(Index1M,$H928,TRUE,_xll.ohTrigger(RecalcTrigger,Trigger1M)),NA())</f>
        <v>2.7282427960997613E-2</v>
      </c>
      <c r="K928" s="52">
        <f>IFERROR(_xll.qlIndexFixing(ONIndex1M,I928,TRUE,_xll.ohTrigger(RecalcTrigger,Trigger1M)),NA())</f>
        <v>2.7214630687559804E-2</v>
      </c>
      <c r="L928" s="52">
        <f>IFERROR(_xll.qlIndexFixing(Index3M,H928,TRUE,_xll.ohTrigger(RecalcTrigger,Trigger3M)),NA())</f>
        <v>2.865192529389737E-2</v>
      </c>
      <c r="M928" s="52">
        <f>IFERROR(_xll.qlIndexFixing(ONIndex3M,I928,TRUE,_xll.ohTrigger(RecalcTrigger,Trigger3M)),NA())</f>
        <v>2.8425884063159046E-2</v>
      </c>
      <c r="N928" s="52">
        <f>IFERROR(_xll.qlIndexFixing(Index6M,$H928,TRUE,_xll.ohTrigger(RecalcTrigger,Trigger6M)),NA())</f>
        <v>3.0437671746755855E-2</v>
      </c>
      <c r="O928" s="52">
        <f>IFERROR(_xll.qlIndexFixing(ONIndex6M,I928,TRUE,_xll.ohTrigger(RecalcTrigger,Trigger6M)),NA())</f>
        <v>2.9932930337093211E-2</v>
      </c>
      <c r="P928" s="52">
        <f>IFERROR(_xll.qlIndexFixing(Index1Y,$H928,TRUE,_xll.ohTrigger(RecalcTrigger,Trigger1Y)),NA())</f>
        <v>3.3634058079682977E-2</v>
      </c>
      <c r="Q928" s="52">
        <f>IFERROR(_xll.qlIndexFixing(ONIndex1Y,I928,TRUE,_xll.ohTrigger(RecalcTrigger,Trigger1Y)),NA())</f>
        <v>2.9887835188757705E-2</v>
      </c>
    </row>
    <row r="929" spans="2:17" x14ac:dyDescent="0.2">
      <c r="B929" s="46" t="s">
        <v>51</v>
      </c>
      <c r="D929" s="49">
        <f>_xll.qlCalendarAdvance(LocalCalendar,$D928,B929,"f",FALSE)</f>
        <v>45974</v>
      </c>
      <c r="E929" s="49">
        <f>_xll.qlInterestRateIndexValueDate(IndexON,D929)</f>
        <v>45974</v>
      </c>
      <c r="F929" s="52">
        <f>IFERROR(_xll.qlIndexFixing(IndexON,D929,TRUE,_xll.ohTrigger(RecalcTrigger,TriggerON)),NA())</f>
        <v>2.5665463689437118E-2</v>
      </c>
      <c r="H929" s="49">
        <f>_xll.qlCalendarAdvance(IborCalendar,$H928,B929,"f",FALSE)</f>
        <v>45979</v>
      </c>
      <c r="I929" s="49">
        <f>_xll.qlInterestRateIndexValueDate(Index1M,$H929)</f>
        <v>45981</v>
      </c>
      <c r="J929" s="52">
        <f>IFERROR(_xll.qlIndexFixing(Index1M,$H929,TRUE,_xll.ohTrigger(RecalcTrigger,Trigger1M)),NA())</f>
        <v>2.7298888380387631E-2</v>
      </c>
      <c r="K929" s="52">
        <f>IFERROR(_xll.qlIndexFixing(ONIndex1M,I929,TRUE,_xll.ohTrigger(RecalcTrigger,Trigger1M)),NA())</f>
        <v>2.7230589680407036E-2</v>
      </c>
      <c r="L929" s="52">
        <f>IFERROR(_xll.qlIndexFixing(Index3M,H929,TRUE,_xll.ohTrigger(RecalcTrigger,Trigger3M)),NA())</f>
        <v>2.8670754517313473E-2</v>
      </c>
      <c r="M929" s="52">
        <f>IFERROR(_xll.qlIndexFixing(ONIndex3M,I929,TRUE,_xll.ohTrigger(RecalcTrigger,Trigger3M)),NA())</f>
        <v>2.844448985814374E-2</v>
      </c>
      <c r="N929" s="52">
        <f>IFERROR(_xll.qlIndexFixing(Index6M,$H929,TRUE,_xll.ohTrigger(RecalcTrigger,Trigger6M)),NA())</f>
        <v>3.0458402499696884E-2</v>
      </c>
      <c r="O929" s="52">
        <f>IFERROR(_xll.qlIndexFixing(ONIndex6M,I929,TRUE,_xll.ohTrigger(RecalcTrigger,Trigger6M)),NA())</f>
        <v>2.9954621960470718E-2</v>
      </c>
      <c r="P929" s="52">
        <f>IFERROR(_xll.qlIndexFixing(Index1Y,$H929,TRUE,_xll.ohTrigger(RecalcTrigger,Trigger1Y)),NA())</f>
        <v>3.3711406273213305E-2</v>
      </c>
      <c r="Q929" s="52">
        <f>IFERROR(_xll.qlIndexFixing(ONIndex1Y,I929,TRUE,_xll.ohTrigger(RecalcTrigger,Trigger1Y)),NA())</f>
        <v>3.0055817248619832E-2</v>
      </c>
    </row>
    <row r="930" spans="2:17" x14ac:dyDescent="0.2">
      <c r="B930" s="46" t="s">
        <v>51</v>
      </c>
      <c r="D930" s="49">
        <f>_xll.qlCalendarAdvance(LocalCalendar,$D929,B930,"f",FALSE)</f>
        <v>45981</v>
      </c>
      <c r="E930" s="49">
        <f>_xll.qlInterestRateIndexValueDate(IndexON,D930)</f>
        <v>45981</v>
      </c>
      <c r="F930" s="52">
        <f>IFERROR(_xll.qlIndexFixing(IndexON,D930,TRUE,_xll.ohTrigger(RecalcTrigger,TriggerON)),NA())</f>
        <v>2.5684598651052326E-2</v>
      </c>
      <c r="H930" s="49">
        <f>_xll.qlCalendarAdvance(IborCalendar,$H929,B930,"f",FALSE)</f>
        <v>45986</v>
      </c>
      <c r="I930" s="49">
        <f>_xll.qlInterestRateIndexValueDate(Index1M,$H930)</f>
        <v>45989</v>
      </c>
      <c r="J930" s="52">
        <f>IFERROR(_xll.qlIndexFixing(Index1M,$H930,TRUE,_xll.ohTrigger(RecalcTrigger,Trigger1M)),NA())</f>
        <v>2.7320176261239514E-2</v>
      </c>
      <c r="K930" s="52">
        <f>IFERROR(_xll.qlIndexFixing(ONIndex1M,I930,TRUE,_xll.ohTrigger(RecalcTrigger,Trigger1M)),NA())</f>
        <v>2.7253479883020404E-2</v>
      </c>
      <c r="L930" s="52">
        <f>IFERROR(_xll.qlIndexFixing(Index3M,H930,TRUE,_xll.ohTrigger(RecalcTrigger,Trigger3M)),NA())</f>
        <v>2.8689714355816194E-2</v>
      </c>
      <c r="M930" s="52">
        <f>IFERROR(_xll.qlIndexFixing(ONIndex3M,I930,TRUE,_xll.ohTrigger(RecalcTrigger,Trigger3M)),NA())</f>
        <v>2.8470891907623752E-2</v>
      </c>
      <c r="N930" s="52">
        <f>IFERROR(_xll.qlIndexFixing(Index6M,$H930,TRUE,_xll.ohTrigger(RecalcTrigger,Trigger6M)),NA())</f>
        <v>3.0484527679733218E-2</v>
      </c>
      <c r="O930" s="52">
        <f>IFERROR(_xll.qlIndexFixing(ONIndex6M,I930,TRUE,_xll.ohTrigger(RecalcTrigger,Trigger6M)),NA())</f>
        <v>2.9985338078759582E-2</v>
      </c>
      <c r="P930" s="52">
        <f>IFERROR(_xll.qlIndexFixing(Index1Y,$H930,TRUE,_xll.ohTrigger(RecalcTrigger,Trigger1Y)),NA())</f>
        <v>3.3799879787697246E-2</v>
      </c>
      <c r="Q930" s="52">
        <f>IFERROR(_xll.qlIndexFixing(ONIndex1Y,I930,TRUE,_xll.ohTrigger(RecalcTrigger,Trigger1Y)),NA())</f>
        <v>3.0282380859398828E-2</v>
      </c>
    </row>
    <row r="931" spans="2:17" x14ac:dyDescent="0.2">
      <c r="B931" s="46" t="s">
        <v>51</v>
      </c>
      <c r="D931" s="49">
        <f>_xll.qlCalendarAdvance(LocalCalendar,$D930,B931,"f",FALSE)</f>
        <v>45989</v>
      </c>
      <c r="E931" s="49">
        <f>_xll.qlInterestRateIndexValueDate(IndexON,D931)</f>
        <v>45989</v>
      </c>
      <c r="F931" s="52">
        <f>IFERROR(_xll.qlIndexFixing(IndexON,D931,TRUE,_xll.ohTrigger(RecalcTrigger,TriggerON)),NA())</f>
        <v>2.5711773364252011E-2</v>
      </c>
      <c r="H931" s="49">
        <f>_xll.qlCalendarAdvance(IborCalendar,$H930,B931,"f",FALSE)</f>
        <v>45993</v>
      </c>
      <c r="I931" s="49">
        <f>_xll.qlInterestRateIndexValueDate(Index1M,$H931)</f>
        <v>45995</v>
      </c>
      <c r="J931" s="52">
        <f>IFERROR(_xll.qlIndexFixing(Index1M,$H931,TRUE,_xll.ohTrigger(RecalcTrigger,Trigger1M)),NA())</f>
        <v>2.7332325975537863E-2</v>
      </c>
      <c r="K931" s="52">
        <f>IFERROR(_xll.qlIndexFixing(ONIndex1M,I931,TRUE,_xll.ohTrigger(RecalcTrigger,Trigger1M)),NA())</f>
        <v>2.7263134734338834E-2</v>
      </c>
      <c r="L931" s="52">
        <f>IFERROR(_xll.qlIndexFixing(Index3M,H931,TRUE,_xll.ohTrigger(RecalcTrigger,Trigger3M)),NA())</f>
        <v>2.8703241668271318E-2</v>
      </c>
      <c r="M931" s="52">
        <f>IFERROR(_xll.qlIndexFixing(ONIndex3M,I931,TRUE,_xll.ohTrigger(RecalcTrigger,Trigger3M)),NA())</f>
        <v>2.8482166766616857E-2</v>
      </c>
      <c r="N931" s="52">
        <f>IFERROR(_xll.qlIndexFixing(Index6M,$H931,TRUE,_xll.ohTrigger(RecalcTrigger,Trigger6M)),NA())</f>
        <v>3.0501930715901852E-2</v>
      </c>
      <c r="O931" s="52">
        <f>IFERROR(_xll.qlIndexFixing(ONIndex6M,I931,TRUE,_xll.ohTrigger(RecalcTrigger,Trigger6M)),NA())</f>
        <v>2.9998675197848712E-2</v>
      </c>
      <c r="P931" s="52">
        <f>IFERROR(_xll.qlIndexFixing(Index1Y,$H931,TRUE,_xll.ohTrigger(RecalcTrigger,Trigger1Y)),NA())</f>
        <v>3.3851520057316259E-2</v>
      </c>
      <c r="Q931" s="52">
        <f>IFERROR(_xll.qlIndexFixing(ONIndex1Y,I931,TRUE,_xll.ohTrigger(RecalcTrigger,Trigger1Y)),NA())</f>
        <v>3.0408120219256318E-2</v>
      </c>
    </row>
    <row r="932" spans="2:17" x14ac:dyDescent="0.2">
      <c r="B932" s="46" t="s">
        <v>51</v>
      </c>
      <c r="D932" s="49">
        <f>_xll.qlCalendarAdvance(LocalCalendar,$D931,B932,"f",FALSE)</f>
        <v>45996</v>
      </c>
      <c r="E932" s="49">
        <f>_xll.qlInterestRateIndexValueDate(IndexON,D932)</f>
        <v>45996</v>
      </c>
      <c r="F932" s="52">
        <f>IFERROR(_xll.qlIndexFixing(IndexON,D932,TRUE,_xll.ohTrigger(RecalcTrigger,TriggerON)),NA())</f>
        <v>2.5732051552127544E-2</v>
      </c>
      <c r="H932" s="49">
        <f>_xll.qlCalendarAdvance(IborCalendar,$H931,B932,"f",FALSE)</f>
        <v>46000</v>
      </c>
      <c r="I932" s="49">
        <f>_xll.qlInterestRateIndexValueDate(Index1M,$H932)</f>
        <v>46002</v>
      </c>
      <c r="J932" s="52">
        <f>IFERROR(_xll.qlIndexFixing(Index1M,$H932,TRUE,_xll.ohTrigger(RecalcTrigger,Trigger1M)),NA())</f>
        <v>2.7349149347898061E-2</v>
      </c>
      <c r="K932" s="52">
        <f>IFERROR(_xll.qlIndexFixing(ONIndex1M,I932,TRUE,_xll.ohTrigger(RecalcTrigger,Trigger1M)),NA())</f>
        <v>2.7279720795743145E-2</v>
      </c>
      <c r="L932" s="52">
        <f>IFERROR(_xll.qlIndexFixing(Index3M,H932,TRUE,_xll.ohTrigger(RecalcTrigger,Trigger3M)),NA())</f>
        <v>2.8721750551977898E-2</v>
      </c>
      <c r="M932" s="52">
        <f>IFERROR(_xll.qlIndexFixing(ONIndex3M,I932,TRUE,_xll.ohTrigger(RecalcTrigger,Trigger3M)),NA())</f>
        <v>2.8501237880105279E-2</v>
      </c>
      <c r="N932" s="52">
        <f>IFERROR(_xll.qlIndexFixing(Index6M,$H932,TRUE,_xll.ohTrigger(RecalcTrigger,Trigger6M)),NA())</f>
        <v>3.0522022915290502E-2</v>
      </c>
      <c r="O932" s="52">
        <f>IFERROR(_xll.qlIndexFixing(ONIndex6M,I932,TRUE,_xll.ohTrigger(RecalcTrigger,Trigger6M)),NA())</f>
        <v>3.00210368118492E-2</v>
      </c>
      <c r="P932" s="52">
        <f>IFERROR(_xll.qlIndexFixing(Index1Y,$H932,TRUE,_xll.ohTrigger(RecalcTrigger,Trigger1Y)),NA())</f>
        <v>3.3913845273722806E-2</v>
      </c>
      <c r="Q932" s="52">
        <f>IFERROR(_xll.qlIndexFixing(ONIndex1Y,I932,TRUE,_xll.ohTrigger(RecalcTrigger,Trigger1Y)),NA())</f>
        <v>3.0592441145858018E-2</v>
      </c>
    </row>
    <row r="933" spans="2:17" x14ac:dyDescent="0.2">
      <c r="B933" s="46" t="s">
        <v>51</v>
      </c>
      <c r="D933" s="49">
        <f>_xll.qlCalendarAdvance(LocalCalendar,$D932,B933,"f",FALSE)</f>
        <v>46003</v>
      </c>
      <c r="E933" s="49">
        <f>_xll.qlInterestRateIndexValueDate(IndexON,D933)</f>
        <v>46003</v>
      </c>
      <c r="F933" s="52">
        <f>IFERROR(_xll.qlIndexFixing(IndexON,D933,TRUE,_xll.ohTrigger(RecalcTrigger,TriggerON)),NA())</f>
        <v>2.5752828707750197E-2</v>
      </c>
      <c r="H933" s="49">
        <f>_xll.qlCalendarAdvance(IborCalendar,$H932,B933,"f",FALSE)</f>
        <v>46007</v>
      </c>
      <c r="I933" s="49">
        <f>_xll.qlInterestRateIndexValueDate(Index1M,$H933)</f>
        <v>46009</v>
      </c>
      <c r="J933" s="52">
        <f>IFERROR(_xll.qlIndexFixing(Index1M,$H933,TRUE,_xll.ohTrigger(RecalcTrigger,Trigger1M)),NA())</f>
        <v>2.7368155978662854E-2</v>
      </c>
      <c r="K933" s="52">
        <f>IFERROR(_xll.qlIndexFixing(ONIndex1M,I933,TRUE,_xll.ohTrigger(RecalcTrigger,Trigger1M)),NA())</f>
        <v>2.7296515880026462E-2</v>
      </c>
      <c r="L933" s="52">
        <f>IFERROR(_xll.qlIndexFixing(Index3M,H933,TRUE,_xll.ohTrigger(RecalcTrigger,Trigger3M)),NA())</f>
        <v>2.8740087933464054E-2</v>
      </c>
      <c r="M933" s="52">
        <f>IFERROR(_xll.qlIndexFixing(ONIndex3M,I933,TRUE,_xll.ohTrigger(RecalcTrigger,Trigger3M)),NA())</f>
        <v>2.8520464099841547E-2</v>
      </c>
      <c r="N933" s="52">
        <f>IFERROR(_xll.qlIndexFixing(Index6M,$H933,TRUE,_xll.ohTrigger(RecalcTrigger,Trigger6M)),NA())</f>
        <v>3.0541869067426251E-2</v>
      </c>
      <c r="O933" s="52">
        <f>IFERROR(_xll.qlIndexFixing(ONIndex6M,I933,TRUE,_xll.ohTrigger(RecalcTrigger,Trigger6M)),NA())</f>
        <v>3.004362175616393E-2</v>
      </c>
      <c r="P933" s="52">
        <f>IFERROR(_xll.qlIndexFixing(Index1Y,$H933,TRUE,_xll.ohTrigger(RecalcTrigger,Trigger1Y)),NA())</f>
        <v>3.3970722490595115E-2</v>
      </c>
      <c r="Q933" s="52">
        <f>IFERROR(_xll.qlIndexFixing(ONIndex1Y,I933,TRUE,_xll.ohTrigger(RecalcTrigger,Trigger1Y)),NA())</f>
        <v>3.0782208377866382E-2</v>
      </c>
    </row>
    <row r="934" spans="2:17" x14ac:dyDescent="0.2">
      <c r="B934" s="46" t="s">
        <v>51</v>
      </c>
      <c r="D934" s="49">
        <f>_xll.qlCalendarAdvance(LocalCalendar,$D933,B934,"f",FALSE)</f>
        <v>46010</v>
      </c>
      <c r="E934" s="49">
        <f>_xll.qlInterestRateIndexValueDate(IndexON,D934)</f>
        <v>46010</v>
      </c>
      <c r="F934" s="52">
        <f>IFERROR(_xll.qlIndexFixing(IndexON,D934,TRUE,_xll.ohTrigger(RecalcTrigger,TriggerON)),NA())</f>
        <v>2.5774104831386424E-2</v>
      </c>
      <c r="H934" s="49">
        <f>_xll.qlCalendarAdvance(IborCalendar,$H933,B934,"f",FALSE)</f>
        <v>46014</v>
      </c>
      <c r="I934" s="49">
        <f>_xll.qlInterestRateIndexValueDate(Index1M,$H934)</f>
        <v>46020</v>
      </c>
      <c r="J934" s="52">
        <f>IFERROR(_xll.qlIndexFixing(Index1M,$H934,TRUE,_xll.ohTrigger(RecalcTrigger,Trigger1M)),NA())</f>
        <v>2.7389819252755056E-2</v>
      </c>
      <c r="K934" s="52">
        <f>IFERROR(_xll.qlIndexFixing(ONIndex1M,I934,TRUE,_xll.ohTrigger(RecalcTrigger,Trigger1M)),NA())</f>
        <v>2.7323110529708927E-2</v>
      </c>
      <c r="L934" s="52">
        <f>IFERROR(_xll.qlIndexFixing(Index3M,H934,TRUE,_xll.ohTrigger(RecalcTrigger,Trigger3M)),NA())</f>
        <v>2.8770884125565742E-2</v>
      </c>
      <c r="M934" s="52">
        <f>IFERROR(_xll.qlIndexFixing(ONIndex3M,I934,TRUE,_xll.ohTrigger(RecalcTrigger,Trigger3M)),NA())</f>
        <v>2.8550776960463153E-2</v>
      </c>
      <c r="N934" s="52">
        <f>IFERROR(_xll.qlIndexFixing(Index6M,$H934,TRUE,_xll.ohTrigger(RecalcTrigger,Trigger6M)),NA())</f>
        <v>3.0572515398574654E-2</v>
      </c>
      <c r="O934" s="52">
        <f>IFERROR(_xll.qlIndexFixing(ONIndex6M,I934,TRUE,_xll.ohTrigger(RecalcTrigger,Trigger6M)),NA())</f>
        <v>3.0079278589090208E-2</v>
      </c>
      <c r="P934" s="52">
        <f>IFERROR(_xll.qlIndexFixing(Index1Y,$H934,TRUE,_xll.ohTrigger(RecalcTrigger,Trigger1Y)),NA())</f>
        <v>3.4048640452545069E-2</v>
      </c>
      <c r="Q934" s="52">
        <f>IFERROR(_xll.qlIndexFixing(ONIndex1Y,I934,TRUE,_xll.ohTrigger(RecalcTrigger,Trigger1Y)),NA())</f>
        <v>3.1085065964235881E-2</v>
      </c>
    </row>
    <row r="935" spans="2:17" x14ac:dyDescent="0.2">
      <c r="B935" s="46" t="s">
        <v>51</v>
      </c>
      <c r="D935" s="49">
        <f>_xll.qlCalendarAdvance(LocalCalendar,$D934,B935,"f",FALSE)</f>
        <v>46017</v>
      </c>
      <c r="E935" s="49">
        <f>_xll.qlInterestRateIndexValueDate(IndexON,D935)</f>
        <v>46017</v>
      </c>
      <c r="F935" s="52">
        <f>IFERROR(_xll.qlIndexFixing(IndexON,D935,TRUE,_xll.ohTrigger(RecalcTrigger,TriggerON)),NA())</f>
        <v>2.5795650828239758E-2</v>
      </c>
      <c r="H935" s="49">
        <f>_xll.qlCalendarAdvance(IborCalendar,$H934,B935,"f",FALSE)</f>
        <v>46021</v>
      </c>
      <c r="I935" s="49">
        <f>_xll.qlInterestRateIndexValueDate(Index1M,$H935)</f>
        <v>46024</v>
      </c>
      <c r="J935" s="52">
        <f>IFERROR(_xll.qlIndexFixing(Index1M,$H935,TRUE,_xll.ohTrigger(RecalcTrigger,Trigger1M)),NA())</f>
        <v>2.7399210094660443E-2</v>
      </c>
      <c r="K935" s="52">
        <f>IFERROR(_xll.qlIndexFixing(ONIndex1M,I935,TRUE,_xll.ohTrigger(RecalcTrigger,Trigger1M)),NA())</f>
        <v>2.7337153633588684E-2</v>
      </c>
      <c r="L935" s="52">
        <f>IFERROR(_xll.qlIndexFixing(Index3M,H935,TRUE,_xll.ohTrigger(RecalcTrigger,Trigger3M)),NA())</f>
        <v>2.8778688523782847E-2</v>
      </c>
      <c r="M935" s="52">
        <f>IFERROR(_xll.qlIndexFixing(ONIndex3M,I935,TRUE,_xll.ohTrigger(RecalcTrigger,Trigger3M)),NA())</f>
        <v>2.8566665717546513E-2</v>
      </c>
      <c r="N935" s="52">
        <f>IFERROR(_xll.qlIndexFixing(Index6M,$H935,TRUE,_xll.ohTrigger(RecalcTrigger,Trigger6M)),NA())</f>
        <v>3.0580916607865816E-2</v>
      </c>
      <c r="O935" s="52">
        <f>IFERROR(_xll.qlIndexFixing(ONIndex6M,I935,TRUE,_xll.ohTrigger(RecalcTrigger,Trigger6M)),NA())</f>
        <v>3.0097806286333295E-2</v>
      </c>
      <c r="P935" s="52">
        <f>IFERROR(_xll.qlIndexFixing(Index1Y,$H935,TRUE,_xll.ohTrigger(RecalcTrigger,Trigger1Y)),NA())</f>
        <v>3.4075455913237032E-2</v>
      </c>
      <c r="Q935" s="52">
        <f>IFERROR(_xll.qlIndexFixing(ONIndex1Y,I935,TRUE,_xll.ohTrigger(RecalcTrigger,Trigger1Y)),NA())</f>
        <v>3.1221455423349198E-2</v>
      </c>
    </row>
    <row r="936" spans="2:17" x14ac:dyDescent="0.2">
      <c r="B936" s="46" t="s">
        <v>51</v>
      </c>
      <c r="D936" s="49">
        <f>_xll.qlCalendarAdvance(LocalCalendar,$D935,B936,"f",FALSE)</f>
        <v>46024</v>
      </c>
      <c r="E936" s="49">
        <f>_xll.qlInterestRateIndexValueDate(IndexON,D936)</f>
        <v>46024</v>
      </c>
      <c r="F936" s="52">
        <f>IFERROR(_xll.qlIndexFixing(IndexON,D936,TRUE,_xll.ohTrigger(RecalcTrigger,TriggerON)),NA())</f>
        <v>2.5816993727980631E-2</v>
      </c>
      <c r="H936" s="49">
        <f>_xll.qlCalendarAdvance(IborCalendar,$H935,B936,"f",FALSE)</f>
        <v>46028</v>
      </c>
      <c r="I936" s="49">
        <f>_xll.qlInterestRateIndexValueDate(Index1M,$H936)</f>
        <v>46030</v>
      </c>
      <c r="J936" s="52">
        <f>IFERROR(_xll.qlIndexFixing(Index1M,$H936,TRUE,_xll.ohTrigger(RecalcTrigger,Trigger1M)),NA())</f>
        <v>2.7415382758644025E-2</v>
      </c>
      <c r="K936" s="52">
        <f>IFERROR(_xll.qlIndexFixing(ONIndex1M,I936,TRUE,_xll.ohTrigger(RecalcTrigger,Trigger1M)),NA())</f>
        <v>2.7346959280842853E-2</v>
      </c>
      <c r="L936" s="52">
        <f>IFERROR(_xll.qlIndexFixing(Index3M,H936,TRUE,_xll.ohTrigger(RecalcTrigger,Trigger3M)),NA())</f>
        <v>2.8793849925930814E-2</v>
      </c>
      <c r="M936" s="52">
        <f>IFERROR(_xll.qlIndexFixing(ONIndex3M,I936,TRUE,_xll.ohTrigger(RecalcTrigger,Trigger3M)),NA())</f>
        <v>2.8577914324339204E-2</v>
      </c>
      <c r="N936" s="52">
        <f>IFERROR(_xll.qlIndexFixing(Index6M,$H936,TRUE,_xll.ohTrigger(RecalcTrigger,Trigger6M)),NA())</f>
        <v>3.0597225464265541E-2</v>
      </c>
      <c r="O936" s="52">
        <f>IFERROR(_xll.qlIndexFixing(ONIndex6M,I936,TRUE,_xll.ohTrigger(RecalcTrigger,Trigger6M)),NA())</f>
        <v>3.0111166711472848E-2</v>
      </c>
      <c r="P936" s="52">
        <f>IFERROR(_xll.qlIndexFixing(Index1Y,$H936,TRUE,_xll.ohTrigger(RecalcTrigger,Trigger1Y)),NA())</f>
        <v>3.4107439093699309E-2</v>
      </c>
      <c r="Q936" s="52">
        <f>IFERROR(_xll.qlIndexFixing(ONIndex1Y,I936,TRUE,_xll.ohTrigger(RecalcTrigger,Trigger1Y)),NA())</f>
        <v>3.134964746326574E-2</v>
      </c>
    </row>
    <row r="937" spans="2:17" x14ac:dyDescent="0.2">
      <c r="B937" s="46" t="s">
        <v>51</v>
      </c>
      <c r="D937" s="49">
        <f>_xll.qlCalendarAdvance(LocalCalendar,$D936,B937,"f",FALSE)</f>
        <v>46031</v>
      </c>
      <c r="E937" s="49">
        <f>_xll.qlInterestRateIndexValueDate(IndexON,D937)</f>
        <v>46031</v>
      </c>
      <c r="F937" s="52">
        <f>IFERROR(_xll.qlIndexFixing(IndexON,D937,TRUE,_xll.ohTrigger(RecalcTrigger,TriggerON)),NA())</f>
        <v>2.5838111359970384E-2</v>
      </c>
      <c r="H937" s="49">
        <f>_xll.qlCalendarAdvance(IborCalendar,$H936,B937,"f",FALSE)</f>
        <v>46035</v>
      </c>
      <c r="I937" s="49">
        <f>_xll.qlInterestRateIndexValueDate(Index1M,$H937)</f>
        <v>46037</v>
      </c>
      <c r="J937" s="52">
        <f>IFERROR(_xll.qlIndexFixing(Index1M,$H937,TRUE,_xll.ohTrigger(RecalcTrigger,Trigger1M)),NA())</f>
        <v>2.7433700489148647E-2</v>
      </c>
      <c r="K937" s="52">
        <f>IFERROR(_xll.qlIndexFixing(ONIndex1M,I937,TRUE,_xll.ohTrigger(RecalcTrigger,Trigger1M)),NA())</f>
        <v>2.7363442619217082E-2</v>
      </c>
      <c r="L937" s="52">
        <f>IFERROR(_xll.qlIndexFixing(Index3M,H937,TRUE,_xll.ohTrigger(RecalcTrigger,Trigger3M)),NA())</f>
        <v>2.881133658384627E-2</v>
      </c>
      <c r="M937" s="52">
        <f>IFERROR(_xll.qlIndexFixing(ONIndex3M,I937,TRUE,_xll.ohTrigger(RecalcTrigger,Trigger3M)),NA())</f>
        <v>2.8596648562340121E-2</v>
      </c>
      <c r="N937" s="52">
        <f>IFERROR(_xll.qlIndexFixing(Index6M,$H937,TRUE,_xll.ohTrigger(RecalcTrigger,Trigger6M)),NA())</f>
        <v>3.0615995728864299E-2</v>
      </c>
      <c r="O937" s="52">
        <f>IFERROR(_xll.qlIndexFixing(ONIndex6M,I937,TRUE,_xll.ohTrigger(RecalcTrigger,Trigger6M)),NA())</f>
        <v>3.0133157516489817E-2</v>
      </c>
      <c r="P937" s="52">
        <f>IFERROR(_xll.qlIndexFixing(Index1Y,$H937,TRUE,_xll.ohTrigger(RecalcTrigger,Trigger1Y)),NA())</f>
        <v>3.4142029523803318E-2</v>
      </c>
      <c r="Q937" s="52">
        <f>IFERROR(_xll.qlIndexFixing(ONIndex1Y,I937,TRUE,_xll.ohTrigger(RecalcTrigger,Trigger1Y)),NA())</f>
        <v>3.152805008018511E-2</v>
      </c>
    </row>
    <row r="938" spans="2:17" x14ac:dyDescent="0.2">
      <c r="B938" s="46" t="s">
        <v>51</v>
      </c>
      <c r="D938" s="49">
        <f>_xll.qlCalendarAdvance(LocalCalendar,$D937,B938,"f",FALSE)</f>
        <v>46038</v>
      </c>
      <c r="E938" s="49">
        <f>_xll.qlInterestRateIndexValueDate(IndexON,D938)</f>
        <v>46038</v>
      </c>
      <c r="F938" s="52">
        <f>IFERROR(_xll.qlIndexFixing(IndexON,D938,TRUE,_xll.ohTrigger(RecalcTrigger,TriggerON)),NA())</f>
        <v>2.586141487043836E-2</v>
      </c>
      <c r="H938" s="49">
        <f>_xll.qlCalendarAdvance(IborCalendar,$H937,B938,"f",FALSE)</f>
        <v>46042</v>
      </c>
      <c r="I938" s="49">
        <f>_xll.qlInterestRateIndexValueDate(Index1M,$H938)</f>
        <v>46044</v>
      </c>
      <c r="J938" s="52">
        <f>IFERROR(_xll.qlIndexFixing(Index1M,$H938,TRUE,_xll.ohTrigger(RecalcTrigger,Trigger1M)),NA())</f>
        <v>2.7447482734641315E-2</v>
      </c>
      <c r="K938" s="52">
        <f>IFERROR(_xll.qlIndexFixing(ONIndex1M,I938,TRUE,_xll.ohTrigger(RecalcTrigger,Trigger1M)),NA())</f>
        <v>2.7379752367808763E-2</v>
      </c>
      <c r="L938" s="52">
        <f>IFERROR(_xll.qlIndexFixing(Index3M,H938,TRUE,_xll.ohTrigger(RecalcTrigger,Trigger3M)),NA())</f>
        <v>2.8828606083358466E-2</v>
      </c>
      <c r="M938" s="52">
        <f>IFERROR(_xll.qlIndexFixing(ONIndex3M,I938,TRUE,_xll.ohTrigger(RecalcTrigger,Trigger3M)),NA())</f>
        <v>2.861516710439993E-2</v>
      </c>
      <c r="N938" s="52">
        <f>IFERROR(_xll.qlIndexFixing(Index6M,$H938,TRUE,_xll.ohTrigger(RecalcTrigger,Trigger6M)),NA())</f>
        <v>3.0634489502778119E-2</v>
      </c>
      <c r="O938" s="52">
        <f>IFERROR(_xll.qlIndexFixing(ONIndex6M,I938,TRUE,_xll.ohTrigger(RecalcTrigger,Trigger6M)),NA())</f>
        <v>3.0154875831636119E-2</v>
      </c>
      <c r="P938" s="52">
        <f>IFERROR(_xll.qlIndexFixing(Index1Y,$H938,TRUE,_xll.ohTrigger(RecalcTrigger,Trigger1Y)),NA())</f>
        <v>3.4171391574793569E-2</v>
      </c>
      <c r="Q938" s="52">
        <f>IFERROR(_xll.qlIndexFixing(ONIndex1Y,I938,TRUE,_xll.ohTrigger(RecalcTrigger,Trigger1Y)),NA())</f>
        <v>3.1700849037328283E-2</v>
      </c>
    </row>
    <row r="939" spans="2:17" x14ac:dyDescent="0.2">
      <c r="B939" s="46" t="s">
        <v>51</v>
      </c>
      <c r="D939" s="49">
        <f>_xll.qlCalendarAdvance(LocalCalendar,$D938,B939,"f",FALSE)</f>
        <v>46045</v>
      </c>
      <c r="E939" s="49">
        <f>_xll.qlInterestRateIndexValueDate(IndexON,D939)</f>
        <v>46045</v>
      </c>
      <c r="F939" s="52">
        <f>IFERROR(_xll.qlIndexFixing(IndexON,D939,TRUE,_xll.ohTrigger(RecalcTrigger,TriggerON)),NA())</f>
        <v>2.5879670820323497E-2</v>
      </c>
      <c r="H939" s="49">
        <f>_xll.qlCalendarAdvance(IborCalendar,$H938,B939,"f",FALSE)</f>
        <v>46049</v>
      </c>
      <c r="I939" s="49">
        <f>_xll.qlInterestRateIndexValueDate(Index1M,$H939)</f>
        <v>46051</v>
      </c>
      <c r="J939" s="52">
        <f>IFERROR(_xll.qlIndexFixing(Index1M,$H939,TRUE,_xll.ohTrigger(RecalcTrigger,Trigger1M)),NA())</f>
        <v>2.7456791043424127E-2</v>
      </c>
      <c r="K939" s="52">
        <f>IFERROR(_xll.qlIndexFixing(ONIndex1M,I939,TRUE,_xll.ohTrigger(RecalcTrigger,Trigger1M)),NA())</f>
        <v>2.7395888526697831E-2</v>
      </c>
      <c r="L939" s="52">
        <f>IFERROR(_xll.qlIndexFixing(Index3M,H939,TRUE,_xll.ohTrigger(RecalcTrigger,Trigger3M)),NA())</f>
        <v>2.8845658421673193E-2</v>
      </c>
      <c r="M939" s="52">
        <f>IFERROR(_xll.qlIndexFixing(ONIndex3M,I939,TRUE,_xll.ohTrigger(RecalcTrigger,Trigger3M)),NA())</f>
        <v>2.8633469950358759E-2</v>
      </c>
      <c r="N939" s="52">
        <f>IFERROR(_xll.qlIndexFixing(Index6M,$H939,TRUE,_xll.ohTrigger(RecalcTrigger,Trigger6M)),NA())</f>
        <v>3.0652706778407784E-2</v>
      </c>
      <c r="O939" s="52">
        <f>IFERROR(_xll.qlIndexFixing(ONIndex6M,I939,TRUE,_xll.ohTrigger(RecalcTrigger,Trigger6M)),NA())</f>
        <v>3.0176321656751881E-2</v>
      </c>
      <c r="P939" s="52">
        <f>IFERROR(_xll.qlIndexFixing(Index1Y,$H939,TRUE,_xll.ohTrigger(RecalcTrigger,Trigger1Y)),NA())</f>
        <v>3.4195683796153294E-2</v>
      </c>
      <c r="Q939" s="52">
        <f>IFERROR(_xll.qlIndexFixing(ONIndex1Y,I939,TRUE,_xll.ohTrigger(RecalcTrigger,Trigger1Y)),NA())</f>
        <v>3.1868044326621714E-2</v>
      </c>
    </row>
    <row r="940" spans="2:17" x14ac:dyDescent="0.2">
      <c r="B940" s="46" t="s">
        <v>51</v>
      </c>
      <c r="D940" s="49">
        <f>_xll.qlCalendarAdvance(LocalCalendar,$D939,B940,"f",FALSE)</f>
        <v>46052</v>
      </c>
      <c r="E940" s="49">
        <f>_xll.qlInterestRateIndexValueDate(IndexON,D940)</f>
        <v>46052</v>
      </c>
      <c r="F940" s="52">
        <f>IFERROR(_xll.qlIndexFixing(IndexON,D940,TRUE,_xll.ohTrigger(RecalcTrigger,TriggerON)),NA())</f>
        <v>2.5900112648447049E-2</v>
      </c>
      <c r="H940" s="49">
        <f>_xll.qlCalendarAdvance(IborCalendar,$H939,B940,"f",FALSE)</f>
        <v>46056</v>
      </c>
      <c r="I940" s="49">
        <f>_xll.qlInterestRateIndexValueDate(Index1M,$H940)</f>
        <v>46058</v>
      </c>
      <c r="J940" s="52">
        <f>IFERROR(_xll.qlIndexFixing(Index1M,$H940,TRUE,_xll.ohTrigger(RecalcTrigger,Trigger1M)),NA())</f>
        <v>2.7470288861413752E-2</v>
      </c>
      <c r="K940" s="52">
        <f>IFERROR(_xll.qlIndexFixing(ONIndex1M,I940,TRUE,_xll.ohTrigger(RecalcTrigger,Trigger1M)),NA())</f>
        <v>2.7411851095964224E-2</v>
      </c>
      <c r="L940" s="52">
        <f>IFERROR(_xll.qlIndexFixing(Index3M,H940,TRUE,_xll.ohTrigger(RecalcTrigger,Trigger3M)),NA())</f>
        <v>2.8860177242718842E-2</v>
      </c>
      <c r="M940" s="52">
        <f>IFERROR(_xll.qlIndexFixing(ONIndex3M,I940,TRUE,_xll.ohTrigger(RecalcTrigger,Trigger3M)),NA())</f>
        <v>2.8651557100216607E-2</v>
      </c>
      <c r="N940" s="52">
        <f>IFERROR(_xll.qlIndexFixing(Index6M,$H940,TRUE,_xll.ohTrigger(RecalcTrigger,Trigger6M)),NA())</f>
        <v>3.0670647548268447E-2</v>
      </c>
      <c r="O940" s="52">
        <f>IFERROR(_xll.qlIndexFixing(ONIndex6M,I940,TRUE,_xll.ohTrigger(RecalcTrigger,Trigger6M)),NA())</f>
        <v>3.0197494991837104E-2</v>
      </c>
      <c r="P940" s="52">
        <f>IFERROR(_xll.qlIndexFixing(Index1Y,$H940,TRUE,_xll.ohTrigger(RecalcTrigger,Trigger1Y)),NA())</f>
        <v>3.4215064829672619E-2</v>
      </c>
      <c r="Q940" s="52">
        <f>IFERROR(_xll.qlIndexFixing(ONIndex1Y,I940,TRUE,_xll.ohTrigger(RecalcTrigger,Trigger1Y)),NA())</f>
        <v>3.2029635940311607E-2</v>
      </c>
    </row>
    <row r="941" spans="2:17" x14ac:dyDescent="0.2">
      <c r="B941" s="46" t="s">
        <v>51</v>
      </c>
      <c r="D941" s="49">
        <f>_xll.qlCalendarAdvance(LocalCalendar,$D940,B941,"f",FALSE)</f>
        <v>46059</v>
      </c>
      <c r="E941" s="49">
        <f>_xll.qlInterestRateIndexValueDate(IndexON,D941)</f>
        <v>46059</v>
      </c>
      <c r="F941" s="52">
        <f>IFERROR(_xll.qlIndexFixing(IndexON,D941,TRUE,_xll.ohTrigger(RecalcTrigger,TriggerON)),NA())</f>
        <v>2.592032920836651E-2</v>
      </c>
      <c r="H941" s="49">
        <f>_xll.qlCalendarAdvance(IborCalendar,$H940,B941,"f",FALSE)</f>
        <v>46063</v>
      </c>
      <c r="I941" s="49">
        <f>_xll.qlInterestRateIndexValueDate(Index1M,$H941)</f>
        <v>46065</v>
      </c>
      <c r="J941" s="52">
        <f>IFERROR(_xll.qlIndexFixing(Index1M,$H941,TRUE,_xll.ohTrigger(RecalcTrigger,Trigger1M)),NA())</f>
        <v>2.7485774908215799E-2</v>
      </c>
      <c r="K941" s="52">
        <f>IFERROR(_xll.qlIndexFixing(ONIndex1M,I941,TRUE,_xll.ohTrigger(RecalcTrigger,Trigger1M)),NA())</f>
        <v>2.7427640075448068E-2</v>
      </c>
      <c r="L941" s="52">
        <f>IFERROR(_xll.qlIndexFixing(Index3M,H941,TRUE,_xll.ohTrigger(RecalcTrigger,Trigger3M)),NA())</f>
        <v>2.8876809433475179E-2</v>
      </c>
      <c r="M941" s="52">
        <f>IFERROR(_xll.qlIndexFixing(ONIndex3M,I941,TRUE,_xll.ohTrigger(RecalcTrigger,Trigger3M)),NA())</f>
        <v>2.8669428553973475E-2</v>
      </c>
      <c r="N941" s="52">
        <f>IFERROR(_xll.qlIndexFixing(Index6M,$H941,TRUE,_xll.ohTrigger(RecalcTrigger,Trigger6M)),NA())</f>
        <v>3.0688311804987888E-2</v>
      </c>
      <c r="O941" s="52">
        <f>IFERROR(_xll.qlIndexFixing(ONIndex6M,I941,TRUE,_xll.ohTrigger(RecalcTrigger,Trigger6M)),NA())</f>
        <v>3.0218395836731915E-2</v>
      </c>
      <c r="P941" s="52">
        <f>IFERROR(_xll.qlIndexFixing(Index1Y,$H941,TRUE,_xll.ohTrigger(RecalcTrigger,Trigger1Y)),NA())</f>
        <v>3.422969340168093E-2</v>
      </c>
      <c r="Q941" s="52">
        <f>IFERROR(_xll.qlIndexFixing(ONIndex1Y,I941,TRUE,_xll.ohTrigger(RecalcTrigger,Trigger1Y)),NA())</f>
        <v>3.21856238707241E-2</v>
      </c>
    </row>
    <row r="942" spans="2:17" x14ac:dyDescent="0.2">
      <c r="B942" s="46" t="s">
        <v>51</v>
      </c>
      <c r="D942" s="49">
        <f>_xll.qlCalendarAdvance(LocalCalendar,$D941,B942,"f",FALSE)</f>
        <v>46066</v>
      </c>
      <c r="E942" s="49">
        <f>_xll.qlInterestRateIndexValueDate(IndexON,D942)</f>
        <v>46066</v>
      </c>
      <c r="F942" s="52">
        <f>IFERROR(_xll.qlIndexFixing(IndexON,D942,TRUE,_xll.ohTrigger(RecalcTrigger,TriggerON)),NA())</f>
        <v>2.5942673129439875E-2</v>
      </c>
      <c r="H942" s="49">
        <f>_xll.qlCalendarAdvance(IborCalendar,$H941,B942,"f",FALSE)</f>
        <v>46070</v>
      </c>
      <c r="I942" s="49">
        <f>_xll.qlInterestRateIndexValueDate(Index1M,$H942)</f>
        <v>46072</v>
      </c>
      <c r="J942" s="52">
        <f>IFERROR(_xll.qlIndexFixing(Index1M,$H942,TRUE,_xll.ohTrigger(RecalcTrigger,Trigger1M)),NA())</f>
        <v>2.7501087025127356E-2</v>
      </c>
      <c r="K942" s="52">
        <f>IFERROR(_xll.qlIndexFixing(ONIndex1M,I942,TRUE,_xll.ohTrigger(RecalcTrigger,Trigger1M)),NA())</f>
        <v>2.7443255465149363E-2</v>
      </c>
      <c r="L942" s="52">
        <f>IFERROR(_xll.qlIndexFixing(Index3M,H942,TRUE,_xll.ohTrigger(RecalcTrigger,Trigger3M)),NA())</f>
        <v>2.8893224471658735E-2</v>
      </c>
      <c r="M942" s="52">
        <f>IFERROR(_xll.qlIndexFixing(ONIndex3M,I942,TRUE,_xll.ohTrigger(RecalcTrigger,Trigger3M)),NA())</f>
        <v>2.8687084311549427E-2</v>
      </c>
      <c r="N942" s="52">
        <f>IFERROR(_xll.qlIndexFixing(Index6M,$H942,TRUE,_xll.ohTrigger(RecalcTrigger,Trigger6M)),NA())</f>
        <v>3.0705699541307821E-2</v>
      </c>
      <c r="O942" s="52">
        <f>IFERROR(_xll.qlIndexFixing(ONIndex6M,I942,TRUE,_xll.ohTrigger(RecalcTrigger,Trigger6M)),NA())</f>
        <v>3.0239024191516251E-2</v>
      </c>
      <c r="P942" s="52">
        <f>IFERROR(_xll.qlIndexFixing(Index1Y,$H942,TRUE,_xll.ohTrigger(RecalcTrigger,Trigger1Y)),NA())</f>
        <v>3.4239728315526123E-2</v>
      </c>
      <c r="Q942" s="52">
        <f>IFERROR(_xll.qlIndexFixing(ONIndex1Y,I942,TRUE,_xll.ohTrigger(RecalcTrigger,Trigger1Y)),NA())</f>
        <v>3.2336008110744885E-2</v>
      </c>
    </row>
    <row r="943" spans="2:17" x14ac:dyDescent="0.2">
      <c r="B943" s="46" t="s">
        <v>51</v>
      </c>
      <c r="D943" s="49">
        <f>_xll.qlCalendarAdvance(LocalCalendar,$D942,B943,"f",FALSE)</f>
        <v>46073</v>
      </c>
      <c r="E943" s="49">
        <f>_xll.qlInterestRateIndexValueDate(IndexON,D943)</f>
        <v>46073</v>
      </c>
      <c r="F943" s="52">
        <f>IFERROR(_xll.qlIndexFixing(IndexON,D943,TRUE,_xll.ohTrigger(RecalcTrigger,TriggerON)),NA())</f>
        <v>2.5960086523166837E-2</v>
      </c>
      <c r="H943" s="49">
        <f>_xll.qlCalendarAdvance(IborCalendar,$H942,B943,"f",FALSE)</f>
        <v>46077</v>
      </c>
      <c r="I943" s="49">
        <f>_xll.qlInterestRateIndexValueDate(Index1M,$H943)</f>
        <v>46079</v>
      </c>
      <c r="J943" s="52">
        <f>IFERROR(_xll.qlIndexFixing(Index1M,$H943,TRUE,_xll.ohTrigger(RecalcTrigger,Trigger1M)),NA())</f>
        <v>2.7516225211526062E-2</v>
      </c>
      <c r="K943" s="52">
        <f>IFERROR(_xll.qlIndexFixing(ONIndex1M,I943,TRUE,_xll.ohTrigger(RecalcTrigger,Trigger1M)),NA())</f>
        <v>2.7458697265148047E-2</v>
      </c>
      <c r="L943" s="52">
        <f>IFERROR(_xll.qlIndexFixing(Index3M,H943,TRUE,_xll.ohTrigger(RecalcTrigger,Trigger3M)),NA())</f>
        <v>2.89094223546442E-2</v>
      </c>
      <c r="M943" s="52">
        <f>IFERROR(_xll.qlIndexFixing(ONIndex3M,I943,TRUE,_xll.ohTrigger(RecalcTrigger,Trigger3M)),NA())</f>
        <v>2.8704524372944462E-2</v>
      </c>
      <c r="N943" s="52">
        <f>IFERROR(_xll.qlIndexFixing(Index6M,$H943,TRUE,_xll.ohTrigger(RecalcTrigger,Trigger6M)),NA())</f>
        <v>3.0722810750083908E-2</v>
      </c>
      <c r="O943" s="52">
        <f>IFERROR(_xll.qlIndexFixing(ONIndex6M,I943,TRUE,_xll.ohTrigger(RecalcTrigger,Trigger6M)),NA())</f>
        <v>3.0259380056190111E-2</v>
      </c>
      <c r="P943" s="52">
        <f>IFERROR(_xll.qlIndexFixing(Index1Y,$H943,TRUE,_xll.ohTrigger(RecalcTrigger,Trigger1Y)),NA())</f>
        <v>3.4245328444297139E-2</v>
      </c>
      <c r="Q943" s="52">
        <f>IFERROR(_xll.qlIndexFixing(ONIndex1Y,I943,TRUE,_xll.ohTrigger(RecalcTrigger,Trigger1Y)),NA())</f>
        <v>3.2480788653259651E-2</v>
      </c>
    </row>
    <row r="944" spans="2:17" x14ac:dyDescent="0.2">
      <c r="B944" s="46" t="s">
        <v>51</v>
      </c>
      <c r="D944" s="49">
        <f>_xll.qlCalendarAdvance(LocalCalendar,$D943,B944,"f",FALSE)</f>
        <v>46080</v>
      </c>
      <c r="E944" s="49">
        <f>_xll.qlInterestRateIndexValueDate(IndexON,D944)</f>
        <v>46080</v>
      </c>
      <c r="F944" s="52">
        <f>IFERROR(_xll.qlIndexFixing(IndexON,D944,TRUE,_xll.ohTrigger(RecalcTrigger,TriggerON)),NA())</f>
        <v>2.5979627277834538E-2</v>
      </c>
      <c r="H944" s="49">
        <f>_xll.qlCalendarAdvance(IborCalendar,$H943,B944,"f",FALSE)</f>
        <v>46084</v>
      </c>
      <c r="I944" s="49">
        <f>_xll.qlInterestRateIndexValueDate(Index1M,$H944)</f>
        <v>46086</v>
      </c>
      <c r="J944" s="52">
        <f>IFERROR(_xll.qlIndexFixing(Index1M,$H944,TRUE,_xll.ohTrigger(RecalcTrigger,Trigger1M)),NA())</f>
        <v>2.7541709158567847E-2</v>
      </c>
      <c r="K944" s="52">
        <f>IFERROR(_xll.qlIndexFixing(ONIndex1M,I944,TRUE,_xll.ohTrigger(RecalcTrigger,Trigger1M)),NA())</f>
        <v>2.7473965475204309E-2</v>
      </c>
      <c r="L944" s="52">
        <f>IFERROR(_xll.qlIndexFixing(Index3M,H944,TRUE,_xll.ohTrigger(RecalcTrigger,Trigger3M)),NA())</f>
        <v>2.8932177921331743E-2</v>
      </c>
      <c r="M944" s="52">
        <f>IFERROR(_xll.qlIndexFixing(ONIndex3M,I944,TRUE,_xll.ohTrigger(RecalcTrigger,Trigger3M)),NA())</f>
        <v>2.8721748738158581E-2</v>
      </c>
      <c r="N944" s="52">
        <f>IFERROR(_xll.qlIndexFixing(Index6M,$H944,TRUE,_xll.ohTrigger(RecalcTrigger,Trigger6M)),NA())</f>
        <v>3.0754094965010508E-2</v>
      </c>
      <c r="O944" s="52">
        <f>IFERROR(_xll.qlIndexFixing(ONIndex6M,I944,TRUE,_xll.ohTrigger(RecalcTrigger,Trigger6M)),NA())</f>
        <v>3.0279463430593623E-2</v>
      </c>
      <c r="P944" s="52">
        <f>IFERROR(_xll.qlIndexFixing(Index1Y,$H944,TRUE,_xll.ohTrigger(RecalcTrigger,Trigger1Y)),NA())</f>
        <v>3.4246652723794596E-2</v>
      </c>
      <c r="Q944" s="52">
        <f>IFERROR(_xll.qlIndexFixing(ONIndex1Y,I944,TRUE,_xll.ohTrigger(RecalcTrigger,Trigger1Y)),NA())</f>
        <v>3.2619965491553771E-2</v>
      </c>
    </row>
    <row r="945" spans="2:17" x14ac:dyDescent="0.2">
      <c r="B945" s="46" t="s">
        <v>51</v>
      </c>
      <c r="D945" s="49">
        <f>_xll.qlCalendarAdvance(LocalCalendar,$D944,B945,"f",FALSE)</f>
        <v>46087</v>
      </c>
      <c r="E945" s="49">
        <f>_xll.qlInterestRateIndexValueDate(IndexON,D945)</f>
        <v>46087</v>
      </c>
      <c r="F945" s="52">
        <f>IFERROR(_xll.qlIndexFixing(IndexON,D945,TRUE,_xll.ohTrigger(RecalcTrigger,TriggerON)),NA())</f>
        <v>2.5998942763818533E-2</v>
      </c>
      <c r="H945" s="49">
        <f>_xll.qlCalendarAdvance(IborCalendar,$H944,B945,"f",FALSE)</f>
        <v>46091</v>
      </c>
      <c r="I945" s="49">
        <f>_xll.qlInterestRateIndexValueDate(Index1M,$H945)</f>
        <v>46093</v>
      </c>
      <c r="J945" s="52">
        <f>IFERROR(_xll.qlIndexFixing(Index1M,$H945,TRUE,_xll.ohTrigger(RecalcTrigger,Trigger1M)),NA())</f>
        <v>2.7554352294333062E-2</v>
      </c>
      <c r="K945" s="52">
        <f>IFERROR(_xll.qlIndexFixing(ONIndex1M,I945,TRUE,_xll.ohTrigger(RecalcTrigger,Trigger1M)),NA())</f>
        <v>2.7489060095478024E-2</v>
      </c>
      <c r="L945" s="52">
        <f>IFERROR(_xll.qlIndexFixing(Index3M,H945,TRUE,_xll.ohTrigger(RecalcTrigger,Trigger3M)),NA())</f>
        <v>2.8947898728041207E-2</v>
      </c>
      <c r="M945" s="52">
        <f>IFERROR(_xll.qlIndexFixing(ONIndex3M,I945,TRUE,_xll.ohTrigger(RecalcTrigger,Trigger3M)),NA())</f>
        <v>2.8738757407111848E-2</v>
      </c>
      <c r="N945" s="52">
        <f>IFERROR(_xll.qlIndexFixing(Index6M,$H945,TRUE,_xll.ohTrigger(RecalcTrigger,Trigger6M)),NA())</f>
        <v>3.0768157103072354E-2</v>
      </c>
      <c r="O945" s="52">
        <f>IFERROR(_xll.qlIndexFixing(ONIndex6M,I945,TRUE,_xll.ohTrigger(RecalcTrigger,Trigger6M)),NA())</f>
        <v>3.0299274314726787E-2</v>
      </c>
      <c r="P945" s="52">
        <f>IFERROR(_xll.qlIndexFixing(Index1Y,$H945,TRUE,_xll.ohTrigger(RecalcTrigger,Trigger1Y)),NA())</f>
        <v>3.4243860145745243E-2</v>
      </c>
      <c r="Q945" s="52">
        <f>IFERROR(_xll.qlIndexFixing(ONIndex1Y,I945,TRUE,_xll.ohTrigger(RecalcTrigger,Trigger1Y)),NA())</f>
        <v>3.2753538619072486E-2</v>
      </c>
    </row>
    <row r="946" spans="2:17" x14ac:dyDescent="0.2">
      <c r="B946" s="46" t="s">
        <v>51</v>
      </c>
      <c r="D946" s="49">
        <f>_xll.qlCalendarAdvance(LocalCalendar,$D945,B946,"f",FALSE)</f>
        <v>46094</v>
      </c>
      <c r="E946" s="49">
        <f>_xll.qlInterestRateIndexValueDate(IndexON,D946)</f>
        <v>46094</v>
      </c>
      <c r="F946" s="52">
        <f>IFERROR(_xll.qlIndexFixing(IndexON,D946,TRUE,_xll.ohTrigger(RecalcTrigger,TriggerON)),NA())</f>
        <v>2.6018032981065531E-2</v>
      </c>
      <c r="H946" s="49">
        <f>_xll.qlCalendarAdvance(IborCalendar,$H945,B946,"f",FALSE)</f>
        <v>46098</v>
      </c>
      <c r="I946" s="49">
        <f>_xll.qlInterestRateIndexValueDate(Index1M,$H946)</f>
        <v>46100</v>
      </c>
      <c r="J946" s="52">
        <f>IFERROR(_xll.qlIndexFixing(Index1M,$H946,TRUE,_xll.ohTrigger(RecalcTrigger,Trigger1M)),NA())</f>
        <v>2.7568923446580351E-2</v>
      </c>
      <c r="K946" s="52">
        <f>IFERROR(_xll.qlIndexFixing(ONIndex1M,I946,TRUE,_xll.ohTrigger(RecalcTrigger,Trigger1M)),NA())</f>
        <v>2.7503981125889254E-2</v>
      </c>
      <c r="L946" s="52">
        <f>IFERROR(_xll.qlIndexFixing(Index3M,H946,TRUE,_xll.ohTrigger(RecalcTrigger,Trigger3M)),NA())</f>
        <v>2.8963402321169632E-2</v>
      </c>
      <c r="M946" s="52">
        <f>IFERROR(_xll.qlIndexFixing(ONIndex3M,I946,TRUE,_xll.ohTrigger(RecalcTrigger,Trigger3M)),NA())</f>
        <v>2.8755550379724326E-2</v>
      </c>
      <c r="N946" s="52">
        <f>IFERROR(_xll.qlIndexFixing(Index6M,$H946,TRUE,_xll.ohTrigger(RecalcTrigger,Trigger6M)),NA())</f>
        <v>3.0784346779495052E-2</v>
      </c>
      <c r="O946" s="52">
        <f>IFERROR(_xll.qlIndexFixing(ONIndex6M,I946,TRUE,_xll.ohTrigger(RecalcTrigger,Trigger6M)),NA())</f>
        <v>3.0318812708429732E-2</v>
      </c>
      <c r="P946" s="52">
        <f>IFERROR(_xll.qlIndexFixing(Index1Y,$H946,TRUE,_xll.ohTrigger(RecalcTrigger,Trigger1Y)),NA())</f>
        <v>3.4237109751265794E-2</v>
      </c>
      <c r="Q946" s="52">
        <f>IFERROR(_xll.qlIndexFixing(ONIndex1Y,I946,TRUE,_xll.ohTrigger(RecalcTrigger,Trigger1Y)),NA())</f>
        <v>3.2881508029580786E-2</v>
      </c>
    </row>
    <row r="947" spans="2:17" x14ac:dyDescent="0.2">
      <c r="B947" s="46" t="s">
        <v>51</v>
      </c>
      <c r="D947" s="49">
        <f>_xll.qlCalendarAdvance(LocalCalendar,$D946,B947,"f",FALSE)</f>
        <v>46101</v>
      </c>
      <c r="E947" s="49">
        <f>_xll.qlInterestRateIndexValueDate(IndexON,D947)</f>
        <v>46101</v>
      </c>
      <c r="F947" s="52">
        <f>IFERROR(_xll.qlIndexFixing(IndexON,D947,TRUE,_xll.ohTrigger(RecalcTrigger,TriggerON)),NA())</f>
        <v>2.603689792946895E-2</v>
      </c>
      <c r="H947" s="49">
        <f>_xll.qlCalendarAdvance(IborCalendar,$H946,B947,"f",FALSE)</f>
        <v>46105</v>
      </c>
      <c r="I947" s="49">
        <f>_xll.qlInterestRateIndexValueDate(Index1M,$H947)</f>
        <v>46107</v>
      </c>
      <c r="J947" s="52">
        <f>IFERROR(_xll.qlIndexFixing(Index1M,$H947,TRUE,_xll.ohTrigger(RecalcTrigger,Trigger1M)),NA())</f>
        <v>2.7583320614840423E-2</v>
      </c>
      <c r="K947" s="52">
        <f>IFERROR(_xll.qlIndexFixing(ONIndex1M,I947,TRUE,_xll.ohTrigger(RecalcTrigger,Trigger1M)),NA())</f>
        <v>2.7518728566438E-2</v>
      </c>
      <c r="L947" s="52">
        <f>IFERROR(_xll.qlIndexFixing(Index3M,H947,TRUE,_xll.ohTrigger(RecalcTrigger,Trigger3M)),NA())</f>
        <v>2.8978688698153857E-2</v>
      </c>
      <c r="M947" s="52">
        <f>IFERROR(_xll.qlIndexFixing(ONIndex3M,I947,TRUE,_xll.ohTrigger(RecalcTrigger,Trigger3M)),NA())</f>
        <v>2.8772127656075952E-2</v>
      </c>
      <c r="N947" s="52">
        <f>IFERROR(_xll.qlIndexFixing(Index6M,$H947,TRUE,_xll.ohTrigger(RecalcTrigger,Trigger6M)),NA())</f>
        <v>3.0800259784811941E-2</v>
      </c>
      <c r="O947" s="52">
        <f>IFERROR(_xll.qlIndexFixing(ONIndex6M,I947,TRUE,_xll.ohTrigger(RecalcTrigger,Trigger6M)),NA())</f>
        <v>3.0338078611862329E-2</v>
      </c>
      <c r="P947" s="52">
        <f>IFERROR(_xll.qlIndexFixing(Index1Y,$H947,TRUE,_xll.ohTrigger(RecalcTrigger,Trigger1Y)),NA())</f>
        <v>3.4218465827613079E-2</v>
      </c>
      <c r="Q947" s="52">
        <f>IFERROR(_xll.qlIndexFixing(ONIndex1Y,I947,TRUE,_xll.ohTrigger(RecalcTrigger,Trigger1Y)),NA())</f>
        <v>3.3003873717083465E-2</v>
      </c>
    </row>
    <row r="948" spans="2:17" x14ac:dyDescent="0.2">
      <c r="B948" s="46" t="s">
        <v>51</v>
      </c>
      <c r="D948" s="49">
        <f>_xll.qlCalendarAdvance(LocalCalendar,$D947,B948,"f",FALSE)</f>
        <v>46108</v>
      </c>
      <c r="E948" s="49">
        <f>_xll.qlInterestRateIndexValueDate(IndexON,D948)</f>
        <v>46108</v>
      </c>
      <c r="F948" s="52">
        <f>IFERROR(_xll.qlIndexFixing(IndexON,D948,TRUE,_xll.ohTrigger(RecalcTrigger,TriggerON)),NA())</f>
        <v>2.6055537608895563E-2</v>
      </c>
      <c r="H948" s="49">
        <f>_xll.qlCalendarAdvance(IborCalendar,$H947,B948,"f",FALSE)</f>
        <v>46112</v>
      </c>
      <c r="I948" s="49">
        <f>_xll.qlInterestRateIndexValueDate(Index1M,$H948)</f>
        <v>46114</v>
      </c>
      <c r="J948" s="52">
        <f>IFERROR(_xll.qlIndexFixing(Index1M,$H948,TRUE,_xll.ohTrigger(RecalcTrigger,Trigger1M)),NA())</f>
        <v>2.7599600516331178E-2</v>
      </c>
      <c r="K948" s="52">
        <f>IFERROR(_xll.qlIndexFixing(ONIndex1M,I948,TRUE,_xll.ohTrigger(RecalcTrigger,Trigger1M)),NA())</f>
        <v>2.7541644104081442E-2</v>
      </c>
      <c r="L948" s="52">
        <f>IFERROR(_xll.qlIndexFixing(Index3M,H948,TRUE,_xll.ohTrigger(RecalcTrigger,Trigger3M)),NA())</f>
        <v>2.8991557937353064E-2</v>
      </c>
      <c r="M948" s="52">
        <f>IFERROR(_xll.qlIndexFixing(ONIndex3M,I948,TRUE,_xll.ohTrigger(RecalcTrigger,Trigger3M)),NA())</f>
        <v>2.8797726120512124E-2</v>
      </c>
      <c r="N948" s="52">
        <f>IFERROR(_xll.qlIndexFixing(Index6M,$H948,TRUE,_xll.ohTrigger(RecalcTrigger,Trigger6M)),NA())</f>
        <v>3.0808894529502404E-2</v>
      </c>
      <c r="O948" s="52">
        <f>IFERROR(_xll.qlIndexFixing(ONIndex6M,I948,TRUE,_xll.ohTrigger(RecalcTrigger,Trigger6M)),NA())</f>
        <v>3.0367565080169356E-2</v>
      </c>
      <c r="P948" s="52">
        <f>IFERROR(_xll.qlIndexFixing(Index1Y,$H948,TRUE,_xll.ohTrigger(RecalcTrigger,Trigger1Y)),NA())</f>
        <v>3.4212371886925358E-2</v>
      </c>
      <c r="Q948" s="52">
        <f>IFERROR(_xll.qlIndexFixing(ONIndex1Y,I948,TRUE,_xll.ohTrigger(RecalcTrigger,Trigger1Y)),NA())</f>
        <v>3.3158959354008033E-2</v>
      </c>
    </row>
    <row r="949" spans="2:17" x14ac:dyDescent="0.2">
      <c r="B949" s="46" t="s">
        <v>51</v>
      </c>
      <c r="D949" s="49">
        <f>_xll.qlCalendarAdvance(LocalCalendar,$D948,B949,"f",FALSE)</f>
        <v>46115</v>
      </c>
      <c r="E949" s="49">
        <f>_xll.qlInterestRateIndexValueDate(IndexON,D949)</f>
        <v>46115</v>
      </c>
      <c r="F949" s="52">
        <f>IFERROR(_xll.qlIndexFixing(IndexON,D949,TRUE,_xll.ohTrigger(RecalcTrigger,TriggerON)),NA())</f>
        <v>2.6073952019238789E-2</v>
      </c>
      <c r="H949" s="49">
        <f>_xll.qlCalendarAdvance(IborCalendar,$H948,B949,"f",FALSE)</f>
        <v>46119</v>
      </c>
      <c r="I949" s="49">
        <f>_xll.qlInterestRateIndexValueDate(Index1M,$H949)</f>
        <v>46121</v>
      </c>
      <c r="J949" s="52">
        <f>IFERROR(_xll.qlIndexFixing(Index1M,$H949,TRUE,_xll.ohTrigger(RecalcTrigger,Trigger1M)),NA())</f>
        <v>2.7611592996741041E-2</v>
      </c>
      <c r="K949" s="52">
        <f>IFERROR(_xll.qlIndexFixing(ONIndex1M,I949,TRUE,_xll.ohTrigger(RecalcTrigger,Trigger1M)),NA())</f>
        <v>2.7547702677868102E-2</v>
      </c>
      <c r="L949" s="52">
        <f>IFERROR(_xll.qlIndexFixing(Index3M,H949,TRUE,_xll.ohTrigger(RecalcTrigger,Trigger3M)),NA())</f>
        <v>2.9006424197311507E-2</v>
      </c>
      <c r="M949" s="52">
        <f>IFERROR(_xll.qlIndexFixing(ONIndex3M,I949,TRUE,_xll.ohTrigger(RecalcTrigger,Trigger3M)),NA())</f>
        <v>2.8804635119676902E-2</v>
      </c>
      <c r="N949" s="52">
        <f>IFERROR(_xll.qlIndexFixing(Index6M,$H949,TRUE,_xll.ohTrigger(RecalcTrigger,Trigger6M)),NA())</f>
        <v>3.0824309536213935E-2</v>
      </c>
      <c r="O949" s="52">
        <f>IFERROR(_xll.qlIndexFixing(ONIndex6M,I949,TRUE,_xll.ohTrigger(RecalcTrigger,Trigger6M)),NA())</f>
        <v>3.0375792947436864E-2</v>
      </c>
      <c r="P949" s="52">
        <f>IFERROR(_xll.qlIndexFixing(Index1Y,$H949,TRUE,_xll.ohTrigger(RecalcTrigger,Trigger1Y)),NA())</f>
        <v>3.4194702690857663E-2</v>
      </c>
      <c r="Q949" s="52">
        <f>IFERROR(_xll.qlIndexFixing(ONIndex1Y,I949,TRUE,_xll.ohTrigger(RecalcTrigger,Trigger1Y)),NA())</f>
        <v>3.3231793900689865E-2</v>
      </c>
    </row>
    <row r="950" spans="2:17" x14ac:dyDescent="0.2">
      <c r="B950" s="46" t="s">
        <v>51</v>
      </c>
      <c r="D950" s="49">
        <f>_xll.qlCalendarAdvance(LocalCalendar,$D949,B950,"f",FALSE)</f>
        <v>46122</v>
      </c>
      <c r="E950" s="49">
        <f>_xll.qlInterestRateIndexValueDate(IndexON,D950)</f>
        <v>46122</v>
      </c>
      <c r="F950" s="52">
        <f>IFERROR(_xll.qlIndexFixing(IndexON,D950,TRUE,_xll.ohTrigger(RecalcTrigger,TriggerON)),NA())</f>
        <v>2.6092141160445337E-2</v>
      </c>
      <c r="H950" s="49">
        <f>_xll.qlCalendarAdvance(IborCalendar,$H949,B950,"f",FALSE)</f>
        <v>46126</v>
      </c>
      <c r="I950" s="49">
        <f>_xll.qlInterestRateIndexValueDate(Index1M,$H950)</f>
        <v>46128</v>
      </c>
      <c r="J950" s="52">
        <f>IFERROR(_xll.qlIndexFixing(Index1M,$H950,TRUE,_xll.ohTrigger(RecalcTrigger,Trigger1M)),NA())</f>
        <v>2.7625468209075132E-2</v>
      </c>
      <c r="K950" s="52">
        <f>IFERROR(_xll.qlIndexFixing(ONIndex1M,I950,TRUE,_xll.ohTrigger(RecalcTrigger,Trigger1M)),NA())</f>
        <v>2.7561929348669523E-2</v>
      </c>
      <c r="L950" s="52">
        <f>IFERROR(_xll.qlIndexFixing(Index3M,H950,TRUE,_xll.ohTrigger(RecalcTrigger,Trigger3M)),NA())</f>
        <v>2.9021073250659449E-2</v>
      </c>
      <c r="M950" s="52">
        <f>IFERROR(_xll.qlIndexFixing(ONIndex3M,I950,TRUE,_xll.ohTrigger(RecalcTrigger,Trigger3M)),NA())</f>
        <v>2.8820565306766355E-2</v>
      </c>
      <c r="N950" s="52">
        <f>IFERROR(_xll.qlIndexFixing(Index6M,$H950,TRUE,_xll.ohTrigger(RecalcTrigger,Trigger6M)),NA())</f>
        <v>3.0839447921953655E-2</v>
      </c>
      <c r="O950" s="52">
        <f>IFERROR(_xll.qlIndexFixing(ONIndex6M,I950,TRUE,_xll.ohTrigger(RecalcTrigger,Trigger6M)),NA())</f>
        <v>3.0394241379498865E-2</v>
      </c>
      <c r="P950" s="52">
        <f>IFERROR(_xll.qlIndexFixing(Index1Y,$H950,TRUE,_xll.ohTrigger(RecalcTrigger,Trigger1Y)),NA())</f>
        <v>3.417371221459882E-2</v>
      </c>
      <c r="Q950" s="52">
        <f>IFERROR(_xll.qlIndexFixing(ONIndex1Y,I950,TRUE,_xll.ohTrigger(RecalcTrigger,Trigger1Y)),NA())</f>
        <v>3.3337348386082155E-2</v>
      </c>
    </row>
    <row r="951" spans="2:17" x14ac:dyDescent="0.2">
      <c r="B951" s="46" t="s">
        <v>51</v>
      </c>
      <c r="D951" s="49">
        <f>_xll.qlCalendarAdvance(LocalCalendar,$D950,B951,"f",FALSE)</f>
        <v>46129</v>
      </c>
      <c r="E951" s="49">
        <f>_xll.qlInterestRateIndexValueDate(IndexON,D951)</f>
        <v>46129</v>
      </c>
      <c r="F951" s="52">
        <f>IFERROR(_xll.qlIndexFixing(IndexON,D951,TRUE,_xll.ohTrigger(RecalcTrigger,TriggerON)),NA())</f>
        <v>2.6110105032355335E-2</v>
      </c>
      <c r="H951" s="49">
        <f>_xll.qlCalendarAdvance(IborCalendar,$H950,B951,"f",FALSE)</f>
        <v>46133</v>
      </c>
      <c r="I951" s="49">
        <f>_xll.qlInterestRateIndexValueDate(Index1M,$H951)</f>
        <v>46135</v>
      </c>
      <c r="J951" s="52">
        <f>IFERROR(_xll.qlIndexFixing(Index1M,$H951,TRUE,_xll.ohTrigger(RecalcTrigger,Trigger1M)),NA())</f>
        <v>2.764119205676107E-2</v>
      </c>
      <c r="K951" s="52">
        <f>IFERROR(_xll.qlIndexFixing(ONIndex1M,I951,TRUE,_xll.ohTrigger(RecalcTrigger,Trigger1M)),NA())</f>
        <v>2.7575982429448587E-2</v>
      </c>
      <c r="L951" s="52">
        <f>IFERROR(_xll.qlIndexFixing(Index3M,H951,TRUE,_xll.ohTrigger(RecalcTrigger,Trigger3M)),NA())</f>
        <v>2.9035505095002322E-2</v>
      </c>
      <c r="M951" s="52">
        <f>IFERROR(_xll.qlIndexFixing(ONIndex3M,I951,TRUE,_xll.ohTrigger(RecalcTrigger,Trigger3M)),NA())</f>
        <v>2.8836279797594955E-2</v>
      </c>
      <c r="N951" s="52">
        <f>IFERROR(_xll.qlIndexFixing(Index6M,$H951,TRUE,_xll.ohTrigger(RecalcTrigger,Trigger6M)),NA())</f>
        <v>3.0854309680431513E-2</v>
      </c>
      <c r="O951" s="52">
        <f>IFERROR(_xll.qlIndexFixing(ONIndex6M,I951,TRUE,_xll.ohTrigger(RecalcTrigger,Trigger6M)),NA())</f>
        <v>3.0412417320970775E-2</v>
      </c>
      <c r="P951" s="52">
        <f>IFERROR(_xll.qlIndexFixing(Index1Y,$H951,TRUE,_xll.ohTrigger(RecalcTrigger,Trigger1Y)),NA())</f>
        <v>3.4149559656787329E-2</v>
      </c>
      <c r="Q951" s="52">
        <f>IFERROR(_xll.qlIndexFixing(ONIndex1Y,I951,TRUE,_xll.ohTrigger(RecalcTrigger,Trigger1Y)),NA())</f>
        <v>3.3437299127205833E-2</v>
      </c>
    </row>
    <row r="952" spans="2:17" x14ac:dyDescent="0.2">
      <c r="B952" s="46" t="s">
        <v>51</v>
      </c>
      <c r="D952" s="49">
        <f>_xll.qlCalendarAdvance(LocalCalendar,$D951,B952,"f",FALSE)</f>
        <v>46136</v>
      </c>
      <c r="E952" s="49">
        <f>_xll.qlInterestRateIndexValueDate(IndexON,D952)</f>
        <v>46136</v>
      </c>
      <c r="F952" s="52">
        <f>IFERROR(_xll.qlIndexFixing(IndexON,D952,TRUE,_xll.ohTrigger(RecalcTrigger,TriggerON)),NA())</f>
        <v>2.6127843634888848E-2</v>
      </c>
      <c r="H952" s="49">
        <f>_xll.qlCalendarAdvance(IborCalendar,$H951,B952,"f",FALSE)</f>
        <v>46140</v>
      </c>
      <c r="I952" s="49">
        <f>_xll.qlInterestRateIndexValueDate(Index1M,$H952)</f>
        <v>46142</v>
      </c>
      <c r="J952" s="52">
        <f>IFERROR(_xll.qlIndexFixing(Index1M,$H952,TRUE,_xll.ohTrigger(RecalcTrigger,Trigger1M)),NA())</f>
        <v>2.7646657080603435E-2</v>
      </c>
      <c r="K952" s="52">
        <f>IFERROR(_xll.qlIndexFixing(ONIndex1M,I952,TRUE,_xll.ohTrigger(RecalcTrigger,Trigger1M)),NA())</f>
        <v>2.758986192028523E-2</v>
      </c>
      <c r="L952" s="52">
        <f>IFERROR(_xll.qlIndexFixing(Index3M,H952,TRUE,_xll.ohTrigger(RecalcTrigger,Trigger3M)),NA())</f>
        <v>2.9051862253706057E-2</v>
      </c>
      <c r="M952" s="52">
        <f>IFERROR(_xll.qlIndexFixing(ONIndex3M,I952,TRUE,_xll.ohTrigger(RecalcTrigger,Trigger3M)),NA())</f>
        <v>2.8851778591922894E-2</v>
      </c>
      <c r="N952" s="52">
        <f>IFERROR(_xll.qlIndexFixing(Index6M,$H952,TRUE,_xll.ohTrigger(RecalcTrigger,Trigger6M)),NA())</f>
        <v>3.0868894805473213E-2</v>
      </c>
      <c r="O952" s="52">
        <f>IFERROR(_xll.qlIndexFixing(ONIndex6M,I952,TRUE,_xll.ohTrigger(RecalcTrigger,Trigger6M)),NA())</f>
        <v>3.0430320771852593E-2</v>
      </c>
      <c r="P952" s="52">
        <f>IFERROR(_xll.qlIndexFixing(Index1Y,$H952,TRUE,_xll.ohTrigger(RecalcTrigger,Trigger1Y)),NA())</f>
        <v>3.4122404231413994E-2</v>
      </c>
      <c r="Q952" s="52">
        <f>IFERROR(_xll.qlIndexFixing(ONIndex1Y,I952,TRUE,_xll.ohTrigger(RecalcTrigger,Trigger1Y)),NA())</f>
        <v>3.3531646119504543E-2</v>
      </c>
    </row>
    <row r="953" spans="2:17" x14ac:dyDescent="0.2">
      <c r="B953" s="46" t="s">
        <v>51</v>
      </c>
      <c r="D953" s="49">
        <f>_xll.qlCalendarAdvance(LocalCalendar,$D952,B953,"f",FALSE)</f>
        <v>46143</v>
      </c>
      <c r="E953" s="49">
        <f>_xll.qlInterestRateIndexValueDate(IndexON,D953)</f>
        <v>46143</v>
      </c>
      <c r="F953" s="52">
        <f>IFERROR(_xll.qlIndexFixing(IndexON,D953,TRUE,_xll.ohTrigger(RecalcTrigger,TriggerON)),NA())</f>
        <v>2.6145356967912647E-2</v>
      </c>
      <c r="H953" s="49">
        <f>_xll.qlCalendarAdvance(IborCalendar,$H952,B953,"f",FALSE)</f>
        <v>46147</v>
      </c>
      <c r="I953" s="49">
        <f>_xll.qlInterestRateIndexValueDate(Index1M,$H953)</f>
        <v>46149</v>
      </c>
      <c r="J953" s="52">
        <f>IFERROR(_xll.qlIndexFixing(Index1M,$H953,TRUE,_xll.ohTrigger(RecalcTrigger,Trigger1M)),NA())</f>
        <v>2.7666049923923686E-2</v>
      </c>
      <c r="K953" s="52">
        <f>IFERROR(_xll.qlIndexFixing(ONIndex1M,I953,TRUE,_xll.ohTrigger(RecalcTrigger,Trigger1M)),NA())</f>
        <v>2.7603567821179453E-2</v>
      </c>
      <c r="L953" s="52">
        <f>IFERROR(_xll.qlIndexFixing(Index3M,H953,TRUE,_xll.ohTrigger(RecalcTrigger,Trigger3M)),NA())</f>
        <v>2.9065845282004784E-2</v>
      </c>
      <c r="M953" s="52">
        <f>IFERROR(_xll.qlIndexFixing(ONIndex3M,I953,TRUE,_xll.ohTrigger(RecalcTrigger,Trigger3M)),NA())</f>
        <v>2.8867061689750173E-2</v>
      </c>
      <c r="N953" s="52">
        <f>IFERROR(_xll.qlIndexFixing(Index6M,$H953,TRUE,_xll.ohTrigger(RecalcTrigger,Trigger6M)),NA())</f>
        <v>3.0889927355378401E-2</v>
      </c>
      <c r="O953" s="52">
        <f>IFERROR(_xll.qlIndexFixing(ONIndex6M,I953,TRUE,_xll.ohTrigger(RecalcTrigger,Trigger6M)),NA())</f>
        <v>3.0447951732144318E-2</v>
      </c>
      <c r="P953" s="52">
        <f>IFERROR(_xll.qlIndexFixing(Index1Y,$H953,TRUE,_xll.ohTrigger(RecalcTrigger,Trigger1Y)),NA())</f>
        <v>3.4092405163015274E-2</v>
      </c>
      <c r="Q953" s="52">
        <f>IFERROR(_xll.qlIndexFixing(ONIndex1Y,I953,TRUE,_xll.ohTrigger(RecalcTrigger,Trigger1Y)),NA())</f>
        <v>3.3620389358581804E-2</v>
      </c>
    </row>
    <row r="954" spans="2:17" x14ac:dyDescent="0.2">
      <c r="B954" s="46" t="s">
        <v>51</v>
      </c>
      <c r="D954" s="49">
        <f>_xll.qlCalendarAdvance(LocalCalendar,$D953,B954,"f",FALSE)</f>
        <v>46150</v>
      </c>
      <c r="E954" s="49">
        <f>_xll.qlInterestRateIndexValueDate(IndexON,D954)</f>
        <v>46150</v>
      </c>
      <c r="F954" s="52">
        <f>IFERROR(_xll.qlIndexFixing(IndexON,D954,TRUE,_xll.ohTrigger(RecalcTrigger,TriggerON)),NA())</f>
        <v>2.6162645031400089E-2</v>
      </c>
      <c r="H954" s="49">
        <f>_xll.qlCalendarAdvance(IborCalendar,$H953,B954,"f",FALSE)</f>
        <v>46154</v>
      </c>
      <c r="I954" s="49">
        <f>_xll.qlInterestRateIndexValueDate(Index1M,$H954)</f>
        <v>46156</v>
      </c>
      <c r="J954" s="52">
        <f>IFERROR(_xll.qlIndexFixing(Index1M,$H954,TRUE,_xll.ohTrigger(RecalcTrigger,Trigger1M)),NA())</f>
        <v>2.76792291860678E-2</v>
      </c>
      <c r="K954" s="52">
        <f>IFERROR(_xll.qlIndexFixing(ONIndex1M,I954,TRUE,_xll.ohTrigger(RecalcTrigger,Trigger1M)),NA())</f>
        <v>2.761710013205132E-2</v>
      </c>
      <c r="L954" s="52">
        <f>IFERROR(_xll.qlIndexFixing(Index3M,H954,TRUE,_xll.ohTrigger(RecalcTrigger,Trigger3M)),NA())</f>
        <v>2.9079611077220683E-2</v>
      </c>
      <c r="M954" s="52">
        <f>IFERROR(_xll.qlIndexFixing(ONIndex3M,I954,TRUE,_xll.ohTrigger(RecalcTrigger,Trigger3M)),NA())</f>
        <v>2.8882129091076791E-2</v>
      </c>
      <c r="N954" s="52">
        <f>IFERROR(_xll.qlIndexFixing(Index6M,$H954,TRUE,_xll.ohTrigger(RecalcTrigger,Trigger6M)),NA())</f>
        <v>3.0903903481351497E-2</v>
      </c>
      <c r="O954" s="52">
        <f>IFERROR(_xll.qlIndexFixing(ONIndex6M,I954,TRUE,_xll.ohTrigger(RecalcTrigger,Trigger6M)),NA())</f>
        <v>3.0465310201845952E-2</v>
      </c>
      <c r="P954" s="52">
        <f>IFERROR(_xll.qlIndexFixing(Index1Y,$H954,TRUE,_xll.ohTrigger(RecalcTrigger,Trigger1Y)),NA())</f>
        <v>3.4059721682115178E-2</v>
      </c>
      <c r="Q954" s="52">
        <f>IFERROR(_xll.qlIndexFixing(ONIndex1Y,I954,TRUE,_xll.ohTrigger(RecalcTrigger,Trigger1Y)),NA())</f>
        <v>3.3703528839881258E-2</v>
      </c>
    </row>
    <row r="955" spans="2:17" x14ac:dyDescent="0.2">
      <c r="B955" s="46" t="s">
        <v>51</v>
      </c>
      <c r="D955" s="49">
        <f>_xll.qlCalendarAdvance(LocalCalendar,$D954,B955,"f",FALSE)</f>
        <v>46157</v>
      </c>
      <c r="E955" s="49">
        <f>_xll.qlInterestRateIndexValueDate(IndexON,D955)</f>
        <v>46157</v>
      </c>
      <c r="F955" s="52">
        <f>IFERROR(_xll.qlIndexFixing(IndexON,D955,TRUE,_xll.ohTrigger(RecalcTrigger,TriggerON)),NA())</f>
        <v>2.6179707825217946E-2</v>
      </c>
      <c r="H955" s="49">
        <f>_xll.qlCalendarAdvance(IborCalendar,$H954,B955,"f",FALSE)</f>
        <v>46161</v>
      </c>
      <c r="I955" s="49">
        <f>_xll.qlInterestRateIndexValueDate(Index1M,$H955)</f>
        <v>46163</v>
      </c>
      <c r="J955" s="52">
        <f>IFERROR(_xll.qlIndexFixing(Index1M,$H955,TRUE,_xll.ohTrigger(RecalcTrigger,Trigger1M)),NA())</f>
        <v>2.7692234459121279E-2</v>
      </c>
      <c r="K955" s="52">
        <f>IFERROR(_xll.qlIndexFixing(ONIndex1M,I955,TRUE,_xll.ohTrigger(RecalcTrigger,Trigger1M)),NA())</f>
        <v>2.7630458852820894E-2</v>
      </c>
      <c r="L955" s="52">
        <f>IFERROR(_xll.qlIndexFixing(Index3M,H955,TRUE,_xll.ohTrigger(RecalcTrigger,Trigger3M)),NA())</f>
        <v>2.9093159637079053E-2</v>
      </c>
      <c r="M955" s="52">
        <f>IFERROR(_xll.qlIndexFixing(ONIndex3M,I955,TRUE,_xll.ohTrigger(RecalcTrigger,Trigger3M)),NA())</f>
        <v>2.8896980795822813E-2</v>
      </c>
      <c r="N955" s="52">
        <f>IFERROR(_xll.qlIndexFixing(Index6M,$H955,TRUE,_xll.ohTrigger(RecalcTrigger,Trigger6M)),NA())</f>
        <v>3.0917602885733576E-2</v>
      </c>
      <c r="O955" s="52">
        <f>IFERROR(_xll.qlIndexFixing(ONIndex6M,I955,TRUE,_xll.ohTrigger(RecalcTrigger,Trigger6M)),NA())</f>
        <v>3.0482396180717686E-2</v>
      </c>
      <c r="P955" s="52">
        <f>IFERROR(_xll.qlIndexFixing(Index1Y,$H955,TRUE,_xll.ohTrigger(RecalcTrigger,Trigger1Y)),NA())</f>
        <v>3.402451302091701E-2</v>
      </c>
      <c r="Q955" s="52">
        <f>IFERROR(_xll.qlIndexFixing(ONIndex1Y,I955,TRUE,_xll.ohTrigger(RecalcTrigger,Trigger1Y)),NA())</f>
        <v>3.3781064560045593E-2</v>
      </c>
    </row>
    <row r="956" spans="2:17" x14ac:dyDescent="0.2">
      <c r="B956" s="46" t="s">
        <v>51</v>
      </c>
      <c r="D956" s="49">
        <f>_xll.qlCalendarAdvance(LocalCalendar,$D955,B956,"f",FALSE)</f>
        <v>46164</v>
      </c>
      <c r="E956" s="49">
        <f>_xll.qlInterestRateIndexValueDate(IndexON,D956)</f>
        <v>46164</v>
      </c>
      <c r="F956" s="52">
        <f>IFERROR(_xll.qlIndexFixing(IndexON,D956,TRUE,_xll.ohTrigger(RecalcTrigger,TriggerON)),NA())</f>
        <v>2.6198691246646089E-2</v>
      </c>
      <c r="H956" s="49">
        <f>_xll.qlCalendarAdvance(IborCalendar,$H955,B956,"f",FALSE)</f>
        <v>46168</v>
      </c>
      <c r="I956" s="49">
        <f>_xll.qlInterestRateIndexValueDate(Index1M,$H956)</f>
        <v>46170</v>
      </c>
      <c r="J956" s="52">
        <f>IFERROR(_xll.qlIndexFixing(Index1M,$H956,TRUE,_xll.ohTrigger(RecalcTrigger,Trigger1M)),NA())</f>
        <v>2.7705065742477109E-2</v>
      </c>
      <c r="K956" s="52">
        <f>IFERROR(_xll.qlIndexFixing(ONIndex1M,I956,TRUE,_xll.ohTrigger(RecalcTrigger,Trigger1M)),NA())</f>
        <v>2.7643643983568111E-2</v>
      </c>
      <c r="L956" s="52">
        <f>IFERROR(_xll.qlIndexFixing(Index3M,H956,TRUE,_xll.ohTrigger(RecalcTrigger,Trigger3M)),NA())</f>
        <v>2.9106490959338208E-2</v>
      </c>
      <c r="M956" s="52">
        <f>IFERROR(_xll.qlIndexFixing(ONIndex3M,I956,TRUE,_xll.ohTrigger(RecalcTrigger,Trigger3M)),NA())</f>
        <v>2.8911616804068174E-2</v>
      </c>
      <c r="N956" s="52">
        <f>IFERROR(_xll.qlIndexFixing(Index6M,$H956,TRUE,_xll.ohTrigger(RecalcTrigger,Trigger6M)),NA())</f>
        <v>3.0931025562740015E-2</v>
      </c>
      <c r="O956" s="52">
        <f>IFERROR(_xll.qlIndexFixing(ONIndex6M,I956,TRUE,_xll.ohTrigger(RecalcTrigger,Trigger6M)),NA())</f>
        <v>3.0499209668919391E-2</v>
      </c>
      <c r="P956" s="52">
        <f>IFERROR(_xll.qlIndexFixing(Index1Y,$H956,TRUE,_xll.ohTrigger(RecalcTrigger,Trigger1Y)),NA())</f>
        <v>3.3986938409240025E-2</v>
      </c>
      <c r="Q956" s="52">
        <f>IFERROR(_xll.qlIndexFixing(ONIndex1Y,I956,TRUE,_xll.ohTrigger(RecalcTrigger,Trigger1Y)),NA())</f>
        <v>3.3852996515237876E-2</v>
      </c>
    </row>
    <row r="957" spans="2:17" x14ac:dyDescent="0.2">
      <c r="B957" s="46" t="s">
        <v>51</v>
      </c>
      <c r="D957" s="49">
        <f>_xll.qlCalendarAdvance(LocalCalendar,$D956,B957,"f",FALSE)</f>
        <v>46171</v>
      </c>
      <c r="E957" s="49">
        <f>_xll.qlInterestRateIndexValueDate(IndexON,D957)</f>
        <v>46171</v>
      </c>
      <c r="F957" s="52">
        <f>IFERROR(_xll.qlIndexFixing(IndexON,D957,TRUE,_xll.ohTrigger(RecalcTrigger,TriggerON)),NA())</f>
        <v>2.6213157603391934E-2</v>
      </c>
      <c r="H957" s="49">
        <f>_xll.qlCalendarAdvance(IborCalendar,$H956,B957,"f",FALSE)</f>
        <v>46175</v>
      </c>
      <c r="I957" s="49">
        <f>_xll.qlInterestRateIndexValueDate(Index1M,$H957)</f>
        <v>46177</v>
      </c>
      <c r="J957" s="52">
        <f>IFERROR(_xll.qlIndexFixing(Index1M,$H957,TRUE,_xll.ohTrigger(RecalcTrigger,Trigger1M)),NA())</f>
        <v>2.7717723035548258E-2</v>
      </c>
      <c r="K957" s="52">
        <f>IFERROR(_xll.qlIndexFixing(ONIndex1M,I957,TRUE,_xll.ohTrigger(RecalcTrigger,Trigger1M)),NA())</f>
        <v>2.7656655524213036E-2</v>
      </c>
      <c r="L957" s="52">
        <f>IFERROR(_xll.qlIndexFixing(Index3M,H957,TRUE,_xll.ohTrigger(RecalcTrigger,Trigger3M)),NA())</f>
        <v>2.9119605041794699E-2</v>
      </c>
      <c r="M957" s="52">
        <f>IFERROR(_xll.qlIndexFixing(ONIndex3M,I957,TRUE,_xll.ohTrigger(RecalcTrigger,Trigger3M)),NA())</f>
        <v>2.8926037115573067E-2</v>
      </c>
      <c r="N957" s="52">
        <f>IFERROR(_xll.qlIndexFixing(Index6M,$H957,TRUE,_xll.ohTrigger(RecalcTrigger,Trigger6M)),NA())</f>
        <v>3.0937670721075828E-2</v>
      </c>
      <c r="O957" s="52">
        <f>IFERROR(_xll.qlIndexFixing(ONIndex6M,I957,TRUE,_xll.ohTrigger(RecalcTrigger,Trigger6M)),NA())</f>
        <v>3.0515750666291197E-2</v>
      </c>
      <c r="P957" s="52">
        <f>IFERROR(_xll.qlIndexFixing(Index1Y,$H957,TRUE,_xll.ohTrigger(RecalcTrigger,Trigger1Y)),NA())</f>
        <v>3.3947157070706342E-2</v>
      </c>
      <c r="Q957" s="52">
        <f>IFERROR(_xll.qlIndexFixing(ONIndex1Y,I957,TRUE,_xll.ohTrigger(RecalcTrigger,Trigger1Y)),NA())</f>
        <v>3.3919324702020859E-2</v>
      </c>
    </row>
    <row r="958" spans="2:17" x14ac:dyDescent="0.2">
      <c r="B958" s="46" t="s">
        <v>51</v>
      </c>
      <c r="D958" s="49">
        <f>_xll.qlCalendarAdvance(LocalCalendar,$D957,B958,"f",FALSE)</f>
        <v>46178</v>
      </c>
      <c r="E958" s="49">
        <f>_xll.qlInterestRateIndexValueDate(IndexON,D958)</f>
        <v>46178</v>
      </c>
      <c r="F958" s="52">
        <f>IFERROR(_xll.qlIndexFixing(IndexON,D958,TRUE,_xll.ohTrigger(RecalcTrigger,TriggerON)),NA())</f>
        <v>2.6229544587588194E-2</v>
      </c>
      <c r="H958" s="49">
        <f>_xll.qlCalendarAdvance(IborCalendar,$H957,B958,"f",FALSE)</f>
        <v>46182</v>
      </c>
      <c r="I958" s="49">
        <f>_xll.qlInterestRateIndexValueDate(Index1M,$H958)</f>
        <v>46184</v>
      </c>
      <c r="J958" s="52">
        <f>IFERROR(_xll.qlIndexFixing(Index1M,$H958,TRUE,_xll.ohTrigger(RecalcTrigger,Trigger1M)),NA())</f>
        <v>2.7730206337742702E-2</v>
      </c>
      <c r="K958" s="52">
        <f>IFERROR(_xll.qlIndexFixing(ONIndex1M,I958,TRUE,_xll.ohTrigger(RecalcTrigger,Trigger1M)),NA())</f>
        <v>2.7669493474755669E-2</v>
      </c>
      <c r="L958" s="52">
        <f>IFERROR(_xll.qlIndexFixing(Index3M,H958,TRUE,_xll.ohTrigger(RecalcTrigger,Trigger3M)),NA())</f>
        <v>2.9132501882279817E-2</v>
      </c>
      <c r="M958" s="52">
        <f>IFERROR(_xll.qlIndexFixing(ONIndex3M,I958,TRUE,_xll.ohTrigger(RecalcTrigger,Trigger3M)),NA())</f>
        <v>2.8940241730577299E-2</v>
      </c>
      <c r="N958" s="52">
        <f>IFERROR(_xll.qlIndexFixing(Index6M,$H958,TRUE,_xll.ohTrigger(RecalcTrigger,Trigger6M)),NA())</f>
        <v>3.095059592227194E-2</v>
      </c>
      <c r="O958" s="52">
        <f>IFERROR(_xll.qlIndexFixing(ONIndex6M,I958,TRUE,_xll.ohTrigger(RecalcTrigger,Trigger6M)),NA())</f>
        <v>3.0532019172833103E-2</v>
      </c>
      <c r="P958" s="52">
        <f>IFERROR(_xll.qlIndexFixing(Index1Y,$H958,TRUE,_xll.ohTrigger(RecalcTrigger,Trigger1Y)),NA())</f>
        <v>3.3905328219176245E-2</v>
      </c>
      <c r="Q958" s="52">
        <f>IFERROR(_xll.qlIndexFixing(ONIndex1Y,I958,TRUE,_xll.ohTrigger(RecalcTrigger,Trigger1Y)),NA())</f>
        <v>3.3980049117436906E-2</v>
      </c>
    </row>
    <row r="959" spans="2:17" x14ac:dyDescent="0.2">
      <c r="B959" s="46" t="s">
        <v>51</v>
      </c>
      <c r="D959" s="49">
        <f>_xll.qlCalendarAdvance(LocalCalendar,$D958,B959,"f",FALSE)</f>
        <v>46185</v>
      </c>
      <c r="E959" s="49">
        <f>_xll.qlInterestRateIndexValueDate(IndexON,D959)</f>
        <v>46185</v>
      </c>
      <c r="F959" s="52">
        <f>IFERROR(_xll.qlIndexFixing(IndexON,D959,TRUE,_xll.ohTrigger(RecalcTrigger,TriggerON)),NA())</f>
        <v>2.6245706301768479E-2</v>
      </c>
      <c r="H959" s="49">
        <f>_xll.qlCalendarAdvance(IborCalendar,$H958,B959,"f",FALSE)</f>
        <v>46189</v>
      </c>
      <c r="I959" s="49">
        <f>_xll.qlInterestRateIndexValueDate(Index1M,$H959)</f>
        <v>46191</v>
      </c>
      <c r="J959" s="52">
        <f>IFERROR(_xll.qlIndexFixing(Index1M,$H959,TRUE,_xll.ohTrigger(RecalcTrigger,Trigger1M)),NA())</f>
        <v>2.7742515648485899E-2</v>
      </c>
      <c r="K959" s="52">
        <f>IFERROR(_xll.qlIndexFixing(ONIndex1M,I959,TRUE,_xll.ohTrigger(RecalcTrigger,Trigger1M)),NA())</f>
        <v>2.7682157835116072E-2</v>
      </c>
      <c r="L959" s="52">
        <f>IFERROR(_xll.qlIndexFixing(Index3M,H959,TRUE,_xll.ohTrigger(RecalcTrigger,Trigger3M)),NA())</f>
        <v>2.9145181478662231E-2</v>
      </c>
      <c r="M959" s="52">
        <f>IFERROR(_xll.qlIndexFixing(ONIndex3M,I959,TRUE,_xll.ohTrigger(RecalcTrigger,Trigger3M)),NA())</f>
        <v>2.8954230648920998E-2</v>
      </c>
      <c r="N959" s="52">
        <f>IFERROR(_xll.qlIndexFixing(Index6M,$H959,TRUE,_xll.ohTrigger(RecalcTrigger,Trigger6M)),NA())</f>
        <v>3.0963244450027606E-2</v>
      </c>
      <c r="O959" s="52">
        <f>IFERROR(_xll.qlIndexFixing(ONIndex6M,I959,TRUE,_xll.ohTrigger(RecalcTrigger,Trigger6M)),NA())</f>
        <v>3.0548015188545108E-2</v>
      </c>
      <c r="P959" s="52">
        <f>IFERROR(_xll.qlIndexFixing(Index1Y,$H959,TRUE,_xll.ohTrigger(RecalcTrigger,Trigger1Y)),NA())</f>
        <v>3.3861611055431395E-2</v>
      </c>
      <c r="Q959" s="52">
        <f>IFERROR(_xll.qlIndexFixing(ONIndex1Y,I959,TRUE,_xll.ohTrigger(RecalcTrigger,Trigger1Y)),NA())</f>
        <v>3.4035169758608319E-2</v>
      </c>
    </row>
    <row r="960" spans="2:17" x14ac:dyDescent="0.2">
      <c r="B960" s="46" t="s">
        <v>51</v>
      </c>
      <c r="D960" s="49">
        <f>_xll.qlCalendarAdvance(LocalCalendar,$D959,B960,"f",FALSE)</f>
        <v>46192</v>
      </c>
      <c r="E960" s="49">
        <f>_xll.qlInterestRateIndexValueDate(IndexON,D960)</f>
        <v>46192</v>
      </c>
      <c r="F960" s="52">
        <f>IFERROR(_xll.qlIndexFixing(IndexON,D960,TRUE,_xll.ohTrigger(RecalcTrigger,TriggerON)),NA())</f>
        <v>2.6261642745772917E-2</v>
      </c>
      <c r="H960" s="49">
        <f>_xll.qlCalendarAdvance(IborCalendar,$H959,B960,"f",FALSE)</f>
        <v>46196</v>
      </c>
      <c r="I960" s="49">
        <f>_xll.qlInterestRateIndexValueDate(Index1M,$H960)</f>
        <v>46198</v>
      </c>
      <c r="J960" s="52">
        <f>IFERROR(_xll.qlIndexFixing(Index1M,$H960,TRUE,_xll.ohTrigger(RecalcTrigger,Trigger1M)),NA())</f>
        <v>2.7754650967208305E-2</v>
      </c>
      <c r="K960" s="52">
        <f>IFERROR(_xll.qlIndexFixing(ONIndex1M,I960,TRUE,_xll.ohTrigger(RecalcTrigger,Trigger1M)),NA())</f>
        <v>2.769464860545412E-2</v>
      </c>
      <c r="L960" s="52">
        <f>IFERROR(_xll.qlIndexFixing(Index3M,H960,TRUE,_xll.ohTrigger(RecalcTrigger,Trigger3M)),NA())</f>
        <v>2.9157643828843616E-2</v>
      </c>
      <c r="M960" s="52">
        <f>IFERROR(_xll.qlIndexFixing(ONIndex3M,I960,TRUE,_xll.ohTrigger(RecalcTrigger,Trigger3M)),NA())</f>
        <v>2.8968003870604164E-2</v>
      </c>
      <c r="N960" s="52">
        <f>IFERROR(_xll.qlIndexFixing(Index6M,$H960,TRUE,_xll.ohTrigger(RecalcTrigger,Trigger6M)),NA())</f>
        <v>3.0984056400651046E-2</v>
      </c>
      <c r="O960" s="52">
        <f>IFERROR(_xll.qlIndexFixing(ONIndex6M,I960,TRUE,_xll.ohTrigger(RecalcTrigger,Trigger6M)),NA())</f>
        <v>3.0563738713427213E-2</v>
      </c>
      <c r="P960" s="52">
        <f>IFERROR(_xll.qlIndexFixing(Index1Y,$H960,TRUE,_xll.ohTrigger(RecalcTrigger,Trigger1Y)),NA())</f>
        <v>3.3816164764106135E-2</v>
      </c>
      <c r="Q960" s="52">
        <f>IFERROR(_xll.qlIndexFixing(ONIndex1Y,I960,TRUE,_xll.ohTrigger(RecalcTrigger,Trigger1Y)),NA())</f>
        <v>3.4084686622817273E-2</v>
      </c>
    </row>
    <row r="961" spans="2:17" x14ac:dyDescent="0.2">
      <c r="B961" s="46" t="s">
        <v>51</v>
      </c>
      <c r="D961" s="49">
        <f>_xll.qlCalendarAdvance(LocalCalendar,$D960,B961,"f",FALSE)</f>
        <v>46199</v>
      </c>
      <c r="E961" s="49">
        <f>_xll.qlInterestRateIndexValueDate(IndexON,D961)</f>
        <v>46199</v>
      </c>
      <c r="F961" s="52">
        <f>IFERROR(_xll.qlIndexFixing(IndexON,D961,TRUE,_xll.ohTrigger(RecalcTrigger,TriggerON)),NA())</f>
        <v>2.6277353919548219E-2</v>
      </c>
      <c r="H961" s="49">
        <f>_xll.qlCalendarAdvance(IborCalendar,$H960,B961,"f",FALSE)</f>
        <v>46203</v>
      </c>
      <c r="I961" s="49">
        <f>_xll.qlInterestRateIndexValueDate(Index1M,$H961)</f>
        <v>46205</v>
      </c>
      <c r="J961" s="52">
        <f>IFERROR(_xll.qlIndexFixing(Index1M,$H961,TRUE,_xll.ohTrigger(RecalcTrigger,Trigger1M)),NA())</f>
        <v>2.7766612293345372E-2</v>
      </c>
      <c r="K961" s="52">
        <f>IFERROR(_xll.qlIndexFixing(ONIndex1M,I961,TRUE,_xll.ohTrigger(RecalcTrigger,Trigger1M)),NA())</f>
        <v>2.7712779800459497E-2</v>
      </c>
      <c r="L961" s="52">
        <f>IFERROR(_xll.qlIndexFixing(Index3M,H961,TRUE,_xll.ohTrigger(RecalcTrigger,Trigger3M)),NA())</f>
        <v>2.9169888930763881E-2</v>
      </c>
      <c r="M961" s="52">
        <f>IFERROR(_xll.qlIndexFixing(ONIndex3M,I961,TRUE,_xll.ohTrigger(RecalcTrigger,Trigger3M)),NA())</f>
        <v>2.8987936359843314E-2</v>
      </c>
      <c r="N961" s="52">
        <f>IFERROR(_xll.qlIndexFixing(Index6M,$H961,TRUE,_xll.ohTrigger(RecalcTrigger,Trigger6M)),NA())</f>
        <v>3.099398784284059E-2</v>
      </c>
      <c r="O961" s="52">
        <f>IFERROR(_xll.qlIndexFixing(ONIndex6M,I961,TRUE,_xll.ohTrigger(RecalcTrigger,Trigger6M)),NA())</f>
        <v>3.0586359005606578E-2</v>
      </c>
      <c r="P961" s="52">
        <f>IFERROR(_xll.qlIndexFixing(Index1Y,$H961,TRUE,_xll.ohTrigger(RecalcTrigger,Trigger1Y)),NA())</f>
        <v>3.3769148510867854E-2</v>
      </c>
      <c r="Q961" s="52">
        <f>IFERROR(_xll.qlIndexFixing(ONIndex1Y,I961,TRUE,_xll.ohTrigger(RecalcTrigger,Trigger1Y)),NA())</f>
        <v>3.414206504273265E-2</v>
      </c>
    </row>
    <row r="962" spans="2:17" x14ac:dyDescent="0.2">
      <c r="B962" s="46" t="s">
        <v>51</v>
      </c>
      <c r="D962" s="49">
        <f>_xll.qlCalendarAdvance(LocalCalendar,$D961,B962,"f",FALSE)</f>
        <v>46209</v>
      </c>
      <c r="E962" s="49">
        <f>_xll.qlInterestRateIndexValueDate(IndexON,D962)</f>
        <v>46209</v>
      </c>
      <c r="F962" s="52">
        <f>IFERROR(_xll.qlIndexFixing(IndexON,D962,TRUE,_xll.ohTrigger(RecalcTrigger,TriggerON)),NA())</f>
        <v>2.6295303801342484E-2</v>
      </c>
      <c r="H962" s="49">
        <f>_xll.qlCalendarAdvance(IborCalendar,$H961,B962,"f",FALSE)</f>
        <v>46210</v>
      </c>
      <c r="I962" s="49">
        <f>_xll.qlInterestRateIndexValueDate(Index1M,$H962)</f>
        <v>46212</v>
      </c>
      <c r="J962" s="52">
        <f>IFERROR(_xll.qlIndexFixing(Index1M,$H962,TRUE,_xll.ohTrigger(RecalcTrigger,Trigger1M)),NA())</f>
        <v>2.7778399626345041E-2</v>
      </c>
      <c r="K962" s="52">
        <f>IFERROR(_xll.qlIndexFixing(ONIndex1M,I962,TRUE,_xll.ohTrigger(RecalcTrigger,Trigger1M)),NA())</f>
        <v>2.7719109375663464E-2</v>
      </c>
      <c r="L962" s="52">
        <f>IFERROR(_xll.qlIndexFixing(Index3M,H962,TRUE,_xll.ohTrigger(RecalcTrigger,Trigger3M)),NA())</f>
        <v>2.9181916782400296E-2</v>
      </c>
      <c r="M962" s="52">
        <f>IFERROR(_xll.qlIndexFixing(ONIndex3M,I962,TRUE,_xll.ohTrigger(RecalcTrigger,Trigger3M)),NA())</f>
        <v>2.8994903223749091E-2</v>
      </c>
      <c r="N962" s="52">
        <f>IFERROR(_xll.qlIndexFixing(Index6M,$H962,TRUE,_xll.ohTrigger(RecalcTrigger,Trigger6M)),NA())</f>
        <v>3.1005750040651169E-2</v>
      </c>
      <c r="O962" s="52">
        <f>IFERROR(_xll.qlIndexFixing(ONIndex6M,I962,TRUE,_xll.ohTrigger(RecalcTrigger,Trigger6M)),NA())</f>
        <v>3.0594368290302043E-2</v>
      </c>
      <c r="P962" s="52">
        <f>IFERROR(_xll.qlIndexFixing(Index1Y,$H962,TRUE,_xll.ohTrigger(RecalcTrigger,Trigger1Y)),NA())</f>
        <v>3.3720721439843469E-2</v>
      </c>
      <c r="Q962" s="52">
        <f>IFERROR(_xll.qlIndexFixing(ONIndex1Y,I962,TRUE,_xll.ohTrigger(RecalcTrigger,Trigger1Y)),NA())</f>
        <v>3.4166909012034452E-2</v>
      </c>
    </row>
    <row r="963" spans="2:17" x14ac:dyDescent="0.2">
      <c r="B963" s="46" t="s">
        <v>51</v>
      </c>
      <c r="D963" s="49">
        <f>_xll.qlCalendarAdvance(LocalCalendar,$D962,B963,"f",FALSE)</f>
        <v>46216</v>
      </c>
      <c r="E963" s="49">
        <f>_xll.qlInterestRateIndexValueDate(IndexON,D963)</f>
        <v>46216</v>
      </c>
      <c r="F963" s="52">
        <f>IFERROR(_xll.qlIndexFixing(IndexON,D963,TRUE,_xll.ohTrigger(RecalcTrigger,TriggerON)),NA())</f>
        <v>2.6310497851040893E-2</v>
      </c>
      <c r="H963" s="49">
        <f>_xll.qlCalendarAdvance(IborCalendar,$H962,B963,"f",FALSE)</f>
        <v>46217</v>
      </c>
      <c r="I963" s="49">
        <f>_xll.qlInterestRateIndexValueDate(Index1M,$H963)</f>
        <v>46219</v>
      </c>
      <c r="J963" s="52">
        <f>IFERROR(_xll.qlIndexFixing(Index1M,$H963,TRUE,_xll.ohTrigger(RecalcTrigger,Trigger1M)),NA())</f>
        <v>2.7790012965665245E-2</v>
      </c>
      <c r="K963" s="52">
        <f>IFERROR(_xll.qlIndexFixing(ONIndex1M,I963,TRUE,_xll.ohTrigger(RecalcTrigger,Trigger1M)),NA())</f>
        <v>2.773107937537489E-2</v>
      </c>
      <c r="L963" s="52">
        <f>IFERROR(_xll.qlIndexFixing(Index3M,H963,TRUE,_xll.ohTrigger(RecalcTrigger,Trigger3M)),NA())</f>
        <v>2.919372738176141E-2</v>
      </c>
      <c r="M963" s="52">
        <f>IFERROR(_xll.qlIndexFixing(ONIndex3M,I963,TRUE,_xll.ohTrigger(RecalcTrigger,Trigger3M)),NA())</f>
        <v>2.9008029355290788E-2</v>
      </c>
      <c r="N963" s="52">
        <f>IFERROR(_xll.qlIndexFixing(Index6M,$H963,TRUE,_xll.ohTrigger(RecalcTrigger,Trigger6M)),NA())</f>
        <v>3.1019286690927142E-2</v>
      </c>
      <c r="O963" s="52">
        <f>IFERROR(_xll.qlIndexFixing(ONIndex6M,I963,TRUE,_xll.ohTrigger(RecalcTrigger,Trigger6M)),NA())</f>
        <v>3.0609274342214832E-2</v>
      </c>
      <c r="P963" s="52">
        <f>IFERROR(_xll.qlIndexFixing(Index1Y,$H963,TRUE,_xll.ohTrigger(RecalcTrigger,Trigger1Y)),NA())</f>
        <v>3.3671042671297564E-2</v>
      </c>
      <c r="Q963" s="52">
        <f>IFERROR(_xll.qlIndexFixing(ONIndex1Y,I963,TRUE,_xll.ohTrigger(RecalcTrigger,Trigger1Y)),NA())</f>
        <v>3.4199614533045875E-2</v>
      </c>
    </row>
    <row r="964" spans="2:17" x14ac:dyDescent="0.2">
      <c r="B964" s="46" t="s">
        <v>51</v>
      </c>
      <c r="D964" s="49">
        <f>_xll.qlCalendarAdvance(LocalCalendar,$D963,B964,"f",FALSE)</f>
        <v>46223</v>
      </c>
      <c r="E964" s="49">
        <f>_xll.qlInterestRateIndexValueDate(IndexON,D964)</f>
        <v>46223</v>
      </c>
      <c r="F964" s="52">
        <f>IFERROR(_xll.qlIndexFixing(IndexON,D964,TRUE,_xll.ohTrigger(RecalcTrigger,TriggerON)),NA())</f>
        <v>2.632546666195168E-2</v>
      </c>
      <c r="H964" s="49">
        <f>_xll.qlCalendarAdvance(IborCalendar,$H963,B964,"f",FALSE)</f>
        <v>46224</v>
      </c>
      <c r="I964" s="49">
        <f>_xll.qlInterestRateIndexValueDate(Index1M,$H964)</f>
        <v>46226</v>
      </c>
      <c r="J964" s="52">
        <f>IFERROR(_xll.qlIndexFixing(Index1M,$H964,TRUE,_xll.ohTrigger(RecalcTrigger,Trigger1M)),NA())</f>
        <v>2.7801452310763919E-2</v>
      </c>
      <c r="K964" s="52">
        <f>IFERROR(_xll.qlIndexFixing(ONIndex1M,I964,TRUE,_xll.ohTrigger(RecalcTrigger,Trigger1M)),NA())</f>
        <v>2.7742875785063958E-2</v>
      </c>
      <c r="L964" s="52">
        <f>IFERROR(_xll.qlIndexFixing(Index3M,H964,TRUE,_xll.ohTrigger(RecalcTrigger,Trigger3M)),NA())</f>
        <v>2.9205320726895741E-2</v>
      </c>
      <c r="M964" s="52">
        <f>IFERROR(_xll.qlIndexFixing(ONIndex3M,I964,TRUE,_xll.ohTrigger(RecalcTrigger,Trigger3M)),NA())</f>
        <v>2.9020939790012079E-2</v>
      </c>
      <c r="N964" s="52">
        <f>IFERROR(_xll.qlIndexFixing(Index6M,$H964,TRUE,_xll.ohTrigger(RecalcTrigger,Trigger6M)),NA())</f>
        <v>3.1028444137625281E-2</v>
      </c>
      <c r="O964" s="52">
        <f>IFERROR(_xll.qlIndexFixing(ONIndex6M,I964,TRUE,_xll.ohTrigger(RecalcTrigger,Trigger6M)),NA())</f>
        <v>3.0623907903137848E-2</v>
      </c>
      <c r="P964" s="52">
        <f>IFERROR(_xll.qlIndexFixing(Index1Y,$H964,TRUE,_xll.ohTrigger(RecalcTrigger,Trigger1Y)),NA())</f>
        <v>3.3620271299557115E-2</v>
      </c>
      <c r="Q964" s="52">
        <f>IFERROR(_xll.qlIndexFixing(ONIndex1Y,I964,TRUE,_xll.ohTrigger(RecalcTrigger,Trigger1Y)),NA())</f>
        <v>3.4226716269500912E-2</v>
      </c>
    </row>
    <row r="965" spans="2:17" x14ac:dyDescent="0.2">
      <c r="B965" s="46" t="s">
        <v>51</v>
      </c>
      <c r="D965" s="49">
        <f>_xll.qlCalendarAdvance(LocalCalendar,$D964,B965,"f",FALSE)</f>
        <v>46230</v>
      </c>
      <c r="E965" s="49">
        <f>_xll.qlInterestRateIndexValueDate(IndexON,D965)</f>
        <v>46230</v>
      </c>
      <c r="F965" s="52">
        <f>IFERROR(_xll.qlIndexFixing(IndexON,D965,TRUE,_xll.ohTrigger(RecalcTrigger,TriggerON)),NA())</f>
        <v>2.6340210233914974E-2</v>
      </c>
      <c r="H965" s="49">
        <f>_xll.qlCalendarAdvance(IborCalendar,$H964,B965,"f",FALSE)</f>
        <v>46231</v>
      </c>
      <c r="I965" s="49">
        <f>_xll.qlInterestRateIndexValueDate(Index1M,$H965)</f>
        <v>46233</v>
      </c>
      <c r="J965" s="52">
        <f>IFERROR(_xll.qlIndexFixing(Index1M,$H965,TRUE,_xll.ohTrigger(RecalcTrigger,Trigger1M)),NA())</f>
        <v>2.7807125719349946E-2</v>
      </c>
      <c r="K965" s="52">
        <f>IFERROR(_xll.qlIndexFixing(ONIndex1M,I965,TRUE,_xll.ohTrigger(RecalcTrigger,Trigger1M)),NA())</f>
        <v>2.775449860433099E-2</v>
      </c>
      <c r="L965" s="52">
        <f>IFERROR(_xll.qlIndexFixing(Index3M,H965,TRUE,_xll.ohTrigger(RecalcTrigger,Trigger3M)),NA())</f>
        <v>2.9216696815886564E-2</v>
      </c>
      <c r="M965" s="52">
        <f>IFERROR(_xll.qlIndexFixing(ONIndex3M,I965,TRUE,_xll.ohTrigger(RecalcTrigger,Trigger3M)),NA())</f>
        <v>2.9033634527912966E-2</v>
      </c>
      <c r="N965" s="52">
        <f>IFERROR(_xll.qlIndexFixing(Index6M,$H965,TRUE,_xll.ohTrigger(RecalcTrigger,Trigger6M)),NA())</f>
        <v>3.1033325188081839E-2</v>
      </c>
      <c r="O965" s="52">
        <f>IFERROR(_xll.qlIndexFixing(ONIndex6M,I965,TRUE,_xll.ohTrigger(RecalcTrigger,Trigger6M)),NA())</f>
        <v>3.0638268972991156E-2</v>
      </c>
      <c r="P965" s="52">
        <f>IFERROR(_xll.qlIndexFixing(Index1Y,$H965,TRUE,_xll.ohTrigger(RecalcTrigger,Trigger1Y)),NA())</f>
        <v>3.3568566391181484E-2</v>
      </c>
      <c r="Q965" s="52">
        <f>IFERROR(_xll.qlIndexFixing(ONIndex1Y,I965,TRUE,_xll.ohTrigger(RecalcTrigger,Trigger1Y)),NA())</f>
        <v>3.4248214220200524E-2</v>
      </c>
    </row>
    <row r="966" spans="2:17" x14ac:dyDescent="0.2">
      <c r="B966" s="46" t="s">
        <v>51</v>
      </c>
      <c r="D966" s="49">
        <f>_xll.qlCalendarAdvance(LocalCalendar,$D965,B966,"f",FALSE)</f>
        <v>46237</v>
      </c>
      <c r="E966" s="49">
        <f>_xll.qlInterestRateIndexValueDate(IndexON,D966)</f>
        <v>46237</v>
      </c>
      <c r="F966" s="52">
        <f>IFERROR(_xll.qlIndexFixing(IndexON,D966,TRUE,_xll.ohTrigger(RecalcTrigger,TriggerON)),NA())</f>
        <v>2.635472856701071E-2</v>
      </c>
      <c r="H966" s="49">
        <f>_xll.qlCalendarAdvance(IborCalendar,$H965,B966,"f",FALSE)</f>
        <v>46238</v>
      </c>
      <c r="I966" s="49">
        <f>_xll.qlInterestRateIndexValueDate(Index1M,$H966)</f>
        <v>46240</v>
      </c>
      <c r="J966" s="52">
        <f>IFERROR(_xll.qlIndexFixing(Index1M,$H966,TRUE,_xll.ohTrigger(RecalcTrigger,Trigger1M)),NA())</f>
        <v>2.782565941061612E-2</v>
      </c>
      <c r="K966" s="52">
        <f>IFERROR(_xll.qlIndexFixing(ONIndex1M,I966,TRUE,_xll.ohTrigger(RecalcTrigger,Trigger1M)),NA())</f>
        <v>2.776594783349573E-2</v>
      </c>
      <c r="L966" s="52">
        <f>IFERROR(_xll.qlIndexFixing(Index3M,H966,TRUE,_xll.ohTrigger(RecalcTrigger,Trigger3M)),NA())</f>
        <v>2.9227855646851902E-2</v>
      </c>
      <c r="M966" s="52">
        <f>IFERROR(_xll.qlIndexFixing(ONIndex3M,I966,TRUE,_xll.ohTrigger(RecalcTrigger,Trigger3M)),NA())</f>
        <v>2.9046113569073384E-2</v>
      </c>
      <c r="N966" s="52">
        <f>IFERROR(_xll.qlIndexFixing(Index6M,$H966,TRUE,_xll.ohTrigger(RecalcTrigger,Trigger6M)),NA())</f>
        <v>3.1050031137986302E-2</v>
      </c>
      <c r="O966" s="52">
        <f>IFERROR(_xll.qlIndexFixing(ONIndex6M,I966,TRUE,_xll.ohTrigger(RecalcTrigger,Trigger6M)),NA())</f>
        <v>3.065235755169482E-2</v>
      </c>
      <c r="P966" s="52">
        <f>IFERROR(_xll.qlIndexFixing(Index1Y,$H966,TRUE,_xll.ohTrigger(RecalcTrigger,Trigger1Y)),NA())</f>
        <v>3.3516086983386956E-2</v>
      </c>
      <c r="Q966" s="52">
        <f>IFERROR(_xll.qlIndexFixing(ONIndex1Y,I966,TRUE,_xll.ohTrigger(RecalcTrigger,Trigger1Y)),NA())</f>
        <v>3.426410838410554E-2</v>
      </c>
    </row>
    <row r="967" spans="2:17" x14ac:dyDescent="0.2">
      <c r="B967" s="46" t="s">
        <v>51</v>
      </c>
      <c r="D967" s="49">
        <f>_xll.qlCalendarAdvance(LocalCalendar,$D966,B967,"f",FALSE)</f>
        <v>46244</v>
      </c>
      <c r="E967" s="49">
        <f>_xll.qlInterestRateIndexValueDate(IndexON,D967)</f>
        <v>46244</v>
      </c>
      <c r="F967" s="52">
        <f>IFERROR(_xll.qlIndexFixing(IndexON,D967,TRUE,_xll.ohTrigger(RecalcTrigger,TriggerON)),NA())</f>
        <v>2.6369021661079017E-2</v>
      </c>
      <c r="H967" s="49">
        <f>_xll.qlCalendarAdvance(IborCalendar,$H966,B967,"f",FALSE)</f>
        <v>46245</v>
      </c>
      <c r="I967" s="49">
        <f>_xll.qlInterestRateIndexValueDate(Index1M,$H967)</f>
        <v>46247</v>
      </c>
      <c r="J967" s="52">
        <f>IFERROR(_xll.qlIndexFixing(Index1M,$H967,TRUE,_xll.ohTrigger(RecalcTrigger,Trigger1M)),NA())</f>
        <v>2.7834726375484953E-2</v>
      </c>
      <c r="K967" s="52">
        <f>IFERROR(_xll.qlIndexFixing(ONIndex1M,I967,TRUE,_xll.ohTrigger(RecalcTrigger,Trigger1M)),NA())</f>
        <v>2.7777223472318369E-2</v>
      </c>
      <c r="L967" s="52">
        <f>IFERROR(_xll.qlIndexFixing(Index3M,H967,TRUE,_xll.ohTrigger(RecalcTrigger,Trigger3M)),NA())</f>
        <v>2.9238797217948885E-2</v>
      </c>
      <c r="M967" s="52">
        <f>IFERROR(_xll.qlIndexFixing(ONIndex3M,I967,TRUE,_xll.ohTrigger(RecalcTrigger,Trigger3M)),NA())</f>
        <v>2.9058376913333461E-2</v>
      </c>
      <c r="N967" s="52">
        <f>IFERROR(_xll.qlIndexFixing(Index6M,$H967,TRUE,_xll.ohTrigger(RecalcTrigger,Trigger6M)),NA())</f>
        <v>3.1062385287283074E-2</v>
      </c>
      <c r="O967" s="52">
        <f>IFERROR(_xll.qlIndexFixing(ONIndex6M,I967,TRUE,_xll.ohTrigger(RecalcTrigger,Trigger6M)),NA())</f>
        <v>3.0666173639328775E-2</v>
      </c>
      <c r="P967" s="52">
        <f>IFERROR(_xll.qlIndexFixing(Index1Y,$H967,TRUE,_xll.ohTrigger(RecalcTrigger,Trigger1Y)),NA())</f>
        <v>3.3462992082712535E-2</v>
      </c>
      <c r="Q967" s="52">
        <f>IFERROR(_xll.qlIndexFixing(ONIndex1Y,I967,TRUE,_xll.ohTrigger(RecalcTrigger,Trigger1Y)),NA())</f>
        <v>3.4274398760496538E-2</v>
      </c>
    </row>
    <row r="968" spans="2:17" x14ac:dyDescent="0.2">
      <c r="B968" s="46" t="s">
        <v>51</v>
      </c>
      <c r="D968" s="49">
        <f>_xll.qlCalendarAdvance(LocalCalendar,$D967,B968,"f",FALSE)</f>
        <v>46251</v>
      </c>
      <c r="E968" s="49">
        <f>_xll.qlInterestRateIndexValueDate(IndexON,D968)</f>
        <v>46251</v>
      </c>
      <c r="F968" s="52">
        <f>IFERROR(_xll.qlIndexFixing(IndexON,D968,TRUE,_xll.ohTrigger(RecalcTrigger,TriggerON)),NA())</f>
        <v>2.6383089516279767E-2</v>
      </c>
      <c r="H968" s="49">
        <f>_xll.qlCalendarAdvance(IborCalendar,$H967,B968,"f",FALSE)</f>
        <v>46252</v>
      </c>
      <c r="I968" s="49">
        <f>_xll.qlInterestRateIndexValueDate(Index1M,$H968)</f>
        <v>46254</v>
      </c>
      <c r="J968" s="52">
        <f>IFERROR(_xll.qlIndexFixing(Index1M,$H968,TRUE,_xll.ohTrigger(RecalcTrigger,Trigger1M)),NA())</f>
        <v>2.784546973848917E-2</v>
      </c>
      <c r="K968" s="52">
        <f>IFERROR(_xll.qlIndexFixing(ONIndex1M,I968,TRUE,_xll.ohTrigger(RecalcTrigger,Trigger1M)),NA())</f>
        <v>2.7788325520958779E-2</v>
      </c>
      <c r="L968" s="52">
        <f>IFERROR(_xll.qlIndexFixing(Index3M,H968,TRUE,_xll.ohTrigger(RecalcTrigger,Trigger3M)),NA())</f>
        <v>2.9249521527365915E-2</v>
      </c>
      <c r="M968" s="52">
        <f>IFERROR(_xll.qlIndexFixing(ONIndex3M,I968,TRUE,_xll.ohTrigger(RecalcTrigger,Trigger3M)),NA())</f>
        <v>2.9070424560773134E-2</v>
      </c>
      <c r="N968" s="52">
        <f>IFERROR(_xll.qlIndexFixing(Index6M,$H968,TRUE,_xll.ohTrigger(RecalcTrigger,Trigger6M)),NA())</f>
        <v>3.1070511005269634E-2</v>
      </c>
      <c r="O968" s="52">
        <f>IFERROR(_xll.qlIndexFixing(ONIndex6M,I968,TRUE,_xll.ohTrigger(RecalcTrigger,Trigger6M)),NA())</f>
        <v>3.067971723573315E-2</v>
      </c>
      <c r="P968" s="52">
        <f>IFERROR(_xll.qlIndexFixing(Index1Y,$H968,TRUE,_xll.ohTrigger(RecalcTrigger,Trigger1Y)),NA())</f>
        <v>3.3409440663938736E-2</v>
      </c>
      <c r="Q968" s="52">
        <f>IFERROR(_xll.qlIndexFixing(ONIndex1Y,I968,TRUE,_xll.ohTrigger(RecalcTrigger,Trigger1Y)),NA())</f>
        <v>3.4279085348893901E-2</v>
      </c>
    </row>
    <row r="969" spans="2:17" x14ac:dyDescent="0.2">
      <c r="B969" s="46" t="s">
        <v>51</v>
      </c>
      <c r="D969" s="49">
        <f>_xll.qlCalendarAdvance(LocalCalendar,$D968,B969,"f",FALSE)</f>
        <v>46258</v>
      </c>
      <c r="E969" s="49">
        <f>_xll.qlInterestRateIndexValueDate(IndexON,D969)</f>
        <v>46258</v>
      </c>
      <c r="F969" s="52">
        <f>IFERROR(_xll.qlIndexFixing(IndexON,D969,TRUE,_xll.ohTrigger(RecalcTrigger,TriggerON)),NA())</f>
        <v>2.6396932132453088E-2</v>
      </c>
      <c r="H969" s="49">
        <f>_xll.qlCalendarAdvance(IborCalendar,$H968,B969,"f",FALSE)</f>
        <v>46259</v>
      </c>
      <c r="I969" s="49">
        <f>_xll.qlInterestRateIndexValueDate(Index1M,$H969)</f>
        <v>46261</v>
      </c>
      <c r="J969" s="52">
        <f>IFERROR(_xll.qlIndexFixing(Index1M,$H969,TRUE,_xll.ohTrigger(RecalcTrigger,Trigger1M)),NA())</f>
        <v>2.7856039104703911E-2</v>
      </c>
      <c r="K969" s="52">
        <f>IFERROR(_xll.qlIndexFixing(ONIndex1M,I969,TRUE,_xll.ohTrigger(RecalcTrigger,Trigger1M)),NA())</f>
        <v>2.7799253979257088E-2</v>
      </c>
      <c r="L969" s="52">
        <f>IFERROR(_xll.qlIndexFixing(Index3M,H969,TRUE,_xll.ohTrigger(RecalcTrigger,Trigger3M)),NA())</f>
        <v>2.9260028573330502E-2</v>
      </c>
      <c r="M969" s="52">
        <f>IFERROR(_xll.qlIndexFixing(ONIndex3M,I969,TRUE,_xll.ohTrigger(RecalcTrigger,Trigger3M)),NA())</f>
        <v>2.9082256511312465E-2</v>
      </c>
      <c r="N969" s="52">
        <f>IFERROR(_xll.qlIndexFixing(Index6M,$H969,TRUE,_xll.ohTrigger(RecalcTrigger,Trigger6M)),NA())</f>
        <v>3.1074511589153125E-2</v>
      </c>
      <c r="O969" s="52">
        <f>IFERROR(_xll.qlIndexFixing(ONIndex6M,I969,TRUE,_xll.ohTrigger(RecalcTrigger,Trigger6M)),NA())</f>
        <v>3.0692988341067817E-2</v>
      </c>
      <c r="P969" s="52">
        <f>IFERROR(_xll.qlIndexFixing(Index1Y,$H969,TRUE,_xll.ohTrigger(RecalcTrigger,Trigger1Y)),NA())</f>
        <v>3.3355591669250999E-2</v>
      </c>
      <c r="Q969" s="52">
        <f>IFERROR(_xll.qlIndexFixing(ONIndex1Y,I969,TRUE,_xll.ohTrigger(RecalcTrigger,Trigger1Y)),NA())</f>
        <v>3.4278168149057819E-2</v>
      </c>
    </row>
    <row r="970" spans="2:17" x14ac:dyDescent="0.2">
      <c r="B970" s="46" t="s">
        <v>51</v>
      </c>
      <c r="D970" s="49">
        <f>_xll.qlCalendarAdvance(LocalCalendar,$D969,B970,"f",FALSE)</f>
        <v>46265</v>
      </c>
      <c r="E970" s="49">
        <f>_xll.qlInterestRateIndexValueDate(IndexON,D970)</f>
        <v>46265</v>
      </c>
      <c r="F970" s="52">
        <f>IFERROR(_xll.qlIndexFixing(IndexON,D970,TRUE,_xll.ohTrigger(RecalcTrigger,TriggerON)),NA())</f>
        <v>2.641054950959898E-2</v>
      </c>
      <c r="H970" s="49">
        <f>_xll.qlCalendarAdvance(IborCalendar,$H969,B970,"f",FALSE)</f>
        <v>46266</v>
      </c>
      <c r="I970" s="49">
        <f>_xll.qlInterestRateIndexValueDate(Index1M,$H970)</f>
        <v>46268</v>
      </c>
      <c r="J970" s="52">
        <f>IFERROR(_xll.qlIndexFixing(Index1M,$H970,TRUE,_xll.ohTrigger(RecalcTrigger,Trigger1M)),NA())</f>
        <v>2.7866434473644563E-2</v>
      </c>
      <c r="K970" s="52">
        <f>IFERROR(_xll.qlIndexFixing(ONIndex1M,I970,TRUE,_xll.ohTrigger(RecalcTrigger,Trigger1M)),NA())</f>
        <v>2.7810008847293233E-2</v>
      </c>
      <c r="L970" s="52">
        <f>IFERROR(_xll.qlIndexFixing(Index3M,H970,TRUE,_xll.ohTrigger(RecalcTrigger,Trigger3M)),NA())</f>
        <v>2.9268437500017629E-2</v>
      </c>
      <c r="M970" s="52">
        <f>IFERROR(_xll.qlIndexFixing(ONIndex3M,I970,TRUE,_xll.ohTrigger(RecalcTrigger,Trigger3M)),NA())</f>
        <v>2.9093872765031392E-2</v>
      </c>
      <c r="N970" s="52">
        <f>IFERROR(_xll.qlIndexFixing(Index6M,$H970,TRUE,_xll.ohTrigger(RecalcTrigger,Trigger6M)),NA())</f>
        <v>3.1080262982494937E-2</v>
      </c>
      <c r="O970" s="52">
        <f>IFERROR(_xll.qlIndexFixing(ONIndex6M,I970,TRUE,_xll.ohTrigger(RecalcTrigger,Trigger6M)),NA())</f>
        <v>3.0705986955092968E-2</v>
      </c>
      <c r="P970" s="52">
        <f>IFERROR(_xll.qlIndexFixing(Index1Y,$H970,TRUE,_xll.ohTrigger(RecalcTrigger,Trigger1Y)),NA())</f>
        <v>3.33016040076521E-2</v>
      </c>
      <c r="Q970" s="52">
        <f>IFERROR(_xll.qlIndexFixing(ONIndex1Y,I970,TRUE,_xll.ohTrigger(RecalcTrigger,Trigger1Y)),NA())</f>
        <v>3.4271647161068231E-2</v>
      </c>
    </row>
    <row r="971" spans="2:17" x14ac:dyDescent="0.2">
      <c r="B971" s="46" t="s">
        <v>51</v>
      </c>
      <c r="D971" s="49">
        <f>_xll.qlCalendarAdvance(LocalCalendar,$D970,B971,"f",FALSE)</f>
        <v>46273</v>
      </c>
      <c r="E971" s="49">
        <f>_xll.qlInterestRateIndexValueDate(IndexON,D971)</f>
        <v>46273</v>
      </c>
      <c r="F971" s="52">
        <f>IFERROR(_xll.qlIndexFixing(IndexON,D971,TRUE,_xll.ohTrigger(RecalcTrigger,TriggerON)),NA())</f>
        <v>2.6425836423333848E-2</v>
      </c>
      <c r="H971" s="49">
        <f>_xll.qlCalendarAdvance(IborCalendar,$H970,B971,"f",FALSE)</f>
        <v>46273</v>
      </c>
      <c r="I971" s="49">
        <f>_xll.qlInterestRateIndexValueDate(Index1M,$H971)</f>
        <v>46275</v>
      </c>
      <c r="J971" s="52">
        <f>IFERROR(_xll.qlIndexFixing(Index1M,$H971,TRUE,_xll.ohTrigger(RecalcTrigger,Trigger1M)),NA())</f>
        <v>2.7878448176144651E-2</v>
      </c>
      <c r="K971" s="52">
        <f>IFERROR(_xll.qlIndexFixing(ONIndex1M,I971,TRUE,_xll.ohTrigger(RecalcTrigger,Trigger1M)),NA())</f>
        <v>2.7820590124987277E-2</v>
      </c>
      <c r="L971" s="52">
        <f>IFERROR(_xll.qlIndexFixing(Index3M,H971,TRUE,_xll.ohTrigger(RecalcTrigger,Trigger3M)),NA())</f>
        <v>2.9278524715850362E-2</v>
      </c>
      <c r="M971" s="52">
        <f>IFERROR(_xll.qlIndexFixing(ONIndex3M,I971,TRUE,_xll.ohTrigger(RecalcTrigger,Trigger3M)),NA())</f>
        <v>2.9105273321770042E-2</v>
      </c>
      <c r="N971" s="52">
        <f>IFERROR(_xll.qlIndexFixing(Index6M,$H971,TRUE,_xll.ohTrigger(RecalcTrigger,Trigger6M)),NA())</f>
        <v>3.1089628980607704E-2</v>
      </c>
      <c r="O971" s="52">
        <f>IFERROR(_xll.qlIndexFixing(ONIndex6M,I971,TRUE,_xll.ohTrigger(RecalcTrigger,Trigger6M)),NA())</f>
        <v>3.0718713077888538E-2</v>
      </c>
      <c r="P971" s="52">
        <f>IFERROR(_xll.qlIndexFixing(Index1Y,$H971,TRUE,_xll.ohTrigger(RecalcTrigger,Trigger1Y)),NA())</f>
        <v>3.324763655462358E-2</v>
      </c>
      <c r="Q971" s="52">
        <f>IFERROR(_xll.qlIndexFixing(ONIndex1Y,I971,TRUE,_xll.ohTrigger(RecalcTrigger,Trigger1Y)),NA())</f>
        <v>3.4259522385244878E-2</v>
      </c>
    </row>
    <row r="972" spans="2:17" x14ac:dyDescent="0.2">
      <c r="B972" s="46" t="s">
        <v>51</v>
      </c>
      <c r="D972" s="49">
        <f>_xll.qlCalendarAdvance(LocalCalendar,$D971,B972,"f",FALSE)</f>
        <v>46280</v>
      </c>
      <c r="E972" s="49">
        <f>_xll.qlInterestRateIndexValueDate(IndexON,D972)</f>
        <v>46280</v>
      </c>
      <c r="F972" s="52">
        <f>IFERROR(_xll.qlIndexFixing(IndexON,D972,TRUE,_xll.ohTrigger(RecalcTrigger,TriggerON)),NA())</f>
        <v>2.6438971145443801E-2</v>
      </c>
      <c r="H972" s="49">
        <f>_xll.qlCalendarAdvance(IborCalendar,$H971,B972,"f",FALSE)</f>
        <v>46280</v>
      </c>
      <c r="I972" s="49">
        <f>_xll.qlInterestRateIndexValueDate(Index1M,$H972)</f>
        <v>46282</v>
      </c>
      <c r="J972" s="52">
        <f>IFERROR(_xll.qlIndexFixing(Index1M,$H972,TRUE,_xll.ohTrigger(RecalcTrigger,Trigger1M)),NA())</f>
        <v>2.788670321778014E-2</v>
      </c>
      <c r="K972" s="52">
        <f>IFERROR(_xll.qlIndexFixing(ONIndex1M,I972,TRUE,_xll.ohTrigger(RecalcTrigger,Trigger1M)),NA())</f>
        <v>2.7830997812259284E-2</v>
      </c>
      <c r="L972" s="52">
        <f>IFERROR(_xll.qlIndexFixing(Index3M,H972,TRUE,_xll.ohTrigger(RecalcTrigger,Trigger3M)),NA())</f>
        <v>2.9288394680571924E-2</v>
      </c>
      <c r="M972" s="52">
        <f>IFERROR(_xll.qlIndexFixing(ONIndex3M,I972,TRUE,_xll.ohTrigger(RecalcTrigger,Trigger3M)),NA())</f>
        <v>2.9116458181528415E-2</v>
      </c>
      <c r="N972" s="52">
        <f>IFERROR(_xll.qlIndexFixing(Index6M,$H972,TRUE,_xll.ohTrigger(RecalcTrigger,Trigger6M)),NA())</f>
        <v>3.1098718293409783E-2</v>
      </c>
      <c r="O972" s="52">
        <f>IFERROR(_xll.qlIndexFixing(ONIndex6M,I972,TRUE,_xll.ohTrigger(RecalcTrigger,Trigger6M)),NA())</f>
        <v>3.0731166709374591E-2</v>
      </c>
      <c r="P972" s="52">
        <f>IFERROR(_xll.qlIndexFixing(Index1Y,$H972,TRUE,_xll.ohTrigger(RecalcTrigger,Trigger1Y)),NA())</f>
        <v>3.3193848152031566E-2</v>
      </c>
      <c r="Q972" s="52">
        <f>IFERROR(_xll.qlIndexFixing(ONIndex1Y,I972,TRUE,_xll.ohTrigger(RecalcTrigger,Trigger1Y)),NA())</f>
        <v>3.4241793821987443E-2</v>
      </c>
    </row>
    <row r="973" spans="2:17" x14ac:dyDescent="0.2">
      <c r="B973" s="46" t="s">
        <v>51</v>
      </c>
      <c r="D973" s="49">
        <f>_xll.qlCalendarAdvance(LocalCalendar,$D972,B973,"f",FALSE)</f>
        <v>46287</v>
      </c>
      <c r="E973" s="49">
        <f>_xll.qlInterestRateIndexValueDate(IndexON,D973)</f>
        <v>46287</v>
      </c>
      <c r="F973" s="52">
        <f>IFERROR(_xll.qlIndexFixing(IndexON,D973,TRUE,_xll.ohTrigger(RecalcTrigger,TriggerON)),NA())</f>
        <v>2.6451880628366453E-2</v>
      </c>
      <c r="H973" s="49">
        <f>_xll.qlCalendarAdvance(IborCalendar,$H972,B973,"f",FALSE)</f>
        <v>46287</v>
      </c>
      <c r="I973" s="49">
        <f>_xll.qlInterestRateIndexValueDate(Index1M,$H973)</f>
        <v>46289</v>
      </c>
      <c r="J973" s="52">
        <f>IFERROR(_xll.qlIndexFixing(Index1M,$H973,TRUE,_xll.ohTrigger(RecalcTrigger,Trigger1M)),NA())</f>
        <v>2.7896576592038314E-2</v>
      </c>
      <c r="K973" s="52">
        <f>IFERROR(_xll.qlIndexFixing(ONIndex1M,I973,TRUE,_xll.ohTrigger(RecalcTrigger,Trigger1M)),NA())</f>
        <v>2.7841231909349062E-2</v>
      </c>
      <c r="L973" s="52">
        <f>IFERROR(_xll.qlIndexFixing(Index3M,H973,TRUE,_xll.ohTrigger(RecalcTrigger,Trigger3M)),NA())</f>
        <v>2.9298047392569547E-2</v>
      </c>
      <c r="M973" s="52">
        <f>IFERROR(_xll.qlIndexFixing(ONIndex3M,I973,TRUE,_xll.ohTrigger(RecalcTrigger,Trigger3M)),NA())</f>
        <v>2.9127427344386447E-2</v>
      </c>
      <c r="N973" s="52">
        <f>IFERROR(_xll.qlIndexFixing(Index6M,$H973,TRUE,_xll.ohTrigger(RecalcTrigger,Trigger6M)),NA())</f>
        <v>3.1107530917166268E-2</v>
      </c>
      <c r="O973" s="52">
        <f>IFERROR(_xll.qlIndexFixing(ONIndex6M,I973,TRUE,_xll.ohTrigger(RecalcTrigger,Trigger6M)),NA())</f>
        <v>3.0743347849631064E-2</v>
      </c>
      <c r="P973" s="52">
        <f>IFERROR(_xll.qlIndexFixing(Index1Y,$H973,TRUE,_xll.ohTrigger(RecalcTrigger,Trigger1Y)),NA())</f>
        <v>3.31403976082838E-2</v>
      </c>
      <c r="Q973" s="52">
        <f>IFERROR(_xll.qlIndexFixing(ONIndex1Y,I973,TRUE,_xll.ohTrigger(RecalcTrigger,Trigger1Y)),NA())</f>
        <v>3.4218461472255157E-2</v>
      </c>
    </row>
    <row r="974" spans="2:17" x14ac:dyDescent="0.2">
      <c r="B974" s="46" t="s">
        <v>51</v>
      </c>
      <c r="D974" s="49">
        <f>_xll.qlCalendarAdvance(LocalCalendar,$D973,B974,"f",FALSE)</f>
        <v>46294</v>
      </c>
      <c r="E974" s="49">
        <f>_xll.qlInterestRateIndexValueDate(IndexON,D974)</f>
        <v>46294</v>
      </c>
      <c r="F974" s="52">
        <f>IFERROR(_xll.qlIndexFixing(IndexON,D974,TRUE,_xll.ohTrigger(RecalcTrigger,TriggerON)),NA())</f>
        <v>2.6464564872101803E-2</v>
      </c>
      <c r="H974" s="49">
        <f>_xll.qlCalendarAdvance(IborCalendar,$H973,B974,"f",FALSE)</f>
        <v>46294</v>
      </c>
      <c r="I974" s="49">
        <f>_xll.qlInterestRateIndexValueDate(Index1M,$H974)</f>
        <v>46296</v>
      </c>
      <c r="J974" s="52">
        <f>IFERROR(_xll.qlIndexFixing(Index1M,$H974,TRUE,_xll.ohTrigger(RecalcTrigger,Trigger1M)),NA())</f>
        <v>2.7906275967141403E-2</v>
      </c>
      <c r="K974" s="52">
        <f>IFERROR(_xll.qlIndexFixing(ONIndex1M,I974,TRUE,_xll.ohTrigger(RecalcTrigger,Trigger1M)),NA())</f>
        <v>2.7851292416016804E-2</v>
      </c>
      <c r="L974" s="52">
        <f>IFERROR(_xll.qlIndexFixing(Index3M,H974,TRUE,_xll.ohTrigger(RecalcTrigger,Trigger3M)),NA())</f>
        <v>2.9314762747240763E-2</v>
      </c>
      <c r="M974" s="52">
        <f>IFERROR(_xll.qlIndexFixing(ONIndex3M,I974,TRUE,_xll.ohTrigger(RecalcTrigger,Trigger3M)),NA())</f>
        <v>2.9138180810184267E-2</v>
      </c>
      <c r="N974" s="52">
        <f>IFERROR(_xll.qlIndexFixing(Index6M,$H974,TRUE,_xll.ohTrigger(RecalcTrigger,Trigger6M)),NA())</f>
        <v>3.1117918409944767E-2</v>
      </c>
      <c r="O974" s="52">
        <f>IFERROR(_xll.qlIndexFixing(ONIndex6M,I974,TRUE,_xll.ohTrigger(RecalcTrigger,Trigger6M)),NA())</f>
        <v>3.0755256498498085E-2</v>
      </c>
      <c r="P974" s="52">
        <f>IFERROR(_xll.qlIndexFixing(Index1Y,$H974,TRUE,_xll.ohTrigger(RecalcTrigger,Trigger1Y)),NA())</f>
        <v>3.3087443698730838E-2</v>
      </c>
      <c r="Q974" s="52">
        <f>IFERROR(_xll.qlIndexFixing(ONIndex1Y,I974,TRUE,_xll.ohTrigger(RecalcTrigger,Trigger1Y)),NA())</f>
        <v>3.4189525337247062E-2</v>
      </c>
    </row>
    <row r="975" spans="2:17" x14ac:dyDescent="0.2">
      <c r="B975" s="46" t="s">
        <v>51</v>
      </c>
      <c r="D975" s="49">
        <f>_xll.qlCalendarAdvance(LocalCalendar,$D974,B975,"f",FALSE)</f>
        <v>46301</v>
      </c>
      <c r="E975" s="49">
        <f>_xll.qlInterestRateIndexValueDate(IndexON,D975)</f>
        <v>46301</v>
      </c>
      <c r="F975" s="52">
        <f>IFERROR(_xll.qlIndexFixing(IndexON,D975,TRUE,_xll.ohTrigger(RecalcTrigger,TriggerON)),NA())</f>
        <v>2.6477023876809724E-2</v>
      </c>
      <c r="H975" s="49">
        <f>_xll.qlCalendarAdvance(IborCalendar,$H974,B975,"f",FALSE)</f>
        <v>46301</v>
      </c>
      <c r="I975" s="49">
        <f>_xll.qlInterestRateIndexValueDate(Index1M,$H975)</f>
        <v>46303</v>
      </c>
      <c r="J975" s="52">
        <f>IFERROR(_xll.qlIndexFixing(Index1M,$H975,TRUE,_xll.ohTrigger(RecalcTrigger,Trigger1M)),NA())</f>
        <v>2.7915801342642266E-2</v>
      </c>
      <c r="K975" s="52">
        <f>IFERROR(_xll.qlIndexFixing(ONIndex1M,I975,TRUE,_xll.ohTrigger(RecalcTrigger,Trigger1M)),NA())</f>
        <v>2.7861179332182573E-2</v>
      </c>
      <c r="L975" s="52">
        <f>IFERROR(_xll.qlIndexFixing(Index3M,H975,TRUE,_xll.ohTrigger(RecalcTrigger,Trigger3M)),NA())</f>
        <v>2.9318508221847232E-2</v>
      </c>
      <c r="M975" s="52">
        <f>IFERROR(_xll.qlIndexFixing(ONIndex3M,I975,TRUE,_xll.ohTrigger(RecalcTrigger,Trigger3M)),NA())</f>
        <v>2.9148718579001809E-2</v>
      </c>
      <c r="N975" s="52">
        <f>IFERROR(_xll.qlIndexFixing(Index6M,$H975,TRUE,_xll.ohTrigger(RecalcTrigger,Trigger6M)),NA())</f>
        <v>3.1126158587153473E-2</v>
      </c>
      <c r="O975" s="52">
        <f>IFERROR(_xll.qlIndexFixing(ONIndex6M,I975,TRUE,_xll.ohTrigger(RecalcTrigger,Trigger6M)),NA())</f>
        <v>3.0766892655975653E-2</v>
      </c>
      <c r="P975" s="52">
        <f>IFERROR(_xll.qlIndexFixing(Index1Y,$H975,TRUE,_xll.ohTrigger(RecalcTrigger,Trigger1Y)),NA())</f>
        <v>3.3035145166316955E-2</v>
      </c>
      <c r="Q975" s="52">
        <f>IFERROR(_xll.qlIndexFixing(ONIndex1Y,I975,TRUE,_xll.ohTrigger(RecalcTrigger,Trigger1Y)),NA())</f>
        <v>3.4154985418162198E-2</v>
      </c>
    </row>
    <row r="976" spans="2:17" x14ac:dyDescent="0.2">
      <c r="B976" s="46" t="s">
        <v>51</v>
      </c>
      <c r="D976" s="49">
        <f>_xll.qlCalendarAdvance(LocalCalendar,$D975,B976,"f",FALSE)</f>
        <v>46308</v>
      </c>
      <c r="E976" s="49">
        <f>_xll.qlInterestRateIndexValueDate(IndexON,D976)</f>
        <v>46308</v>
      </c>
      <c r="F976" s="52">
        <f>IFERROR(_xll.qlIndexFixing(IndexON,D976,TRUE,_xll.ohTrigger(RecalcTrigger,TriggerON)),NA())</f>
        <v>2.6489257642250408E-2</v>
      </c>
      <c r="H976" s="49">
        <f>_xll.qlCalendarAdvance(IborCalendar,$H975,B976,"f",FALSE)</f>
        <v>46308</v>
      </c>
      <c r="I976" s="49">
        <f>_xll.qlInterestRateIndexValueDate(Index1M,$H976)</f>
        <v>46310</v>
      </c>
      <c r="J976" s="52">
        <f>IFERROR(_xll.qlIndexFixing(Index1M,$H976,TRUE,_xll.ohTrigger(RecalcTrigger,Trigger1M)),NA())</f>
        <v>2.7925152718103752E-2</v>
      </c>
      <c r="K976" s="52">
        <f>IFERROR(_xll.qlIndexFixing(ONIndex1M,I976,TRUE,_xll.ohTrigger(RecalcTrigger,Trigger1M)),NA())</f>
        <v>2.7870892658086177E-2</v>
      </c>
      <c r="L976" s="52">
        <f>IFERROR(_xll.qlIndexFixing(Index3M,H976,TRUE,_xll.ohTrigger(RecalcTrigger,Trigger3M)),NA())</f>
        <v>2.9327494377013298E-2</v>
      </c>
      <c r="M976" s="52">
        <f>IFERROR(_xll.qlIndexFixing(ONIndex3M,I976,TRUE,_xll.ohTrigger(RecalcTrigger,Trigger3M)),NA())</f>
        <v>2.9159040650839074E-2</v>
      </c>
      <c r="N976" s="52">
        <f>IFERROR(_xll.qlIndexFixing(Index6M,$H976,TRUE,_xll.ohTrigger(RecalcTrigger,Trigger6M)),NA())</f>
        <v>3.1134122041007618E-2</v>
      </c>
      <c r="O976" s="52">
        <f>IFERROR(_xll.qlIndexFixing(ONIndex6M,I976,TRUE,_xll.ohTrigger(RecalcTrigger,Trigger6M)),NA())</f>
        <v>3.0778256322143704E-2</v>
      </c>
      <c r="P976" s="52">
        <f>IFERROR(_xll.qlIndexFixing(Index1Y,$H976,TRUE,_xll.ohTrigger(RecalcTrigger,Trigger1Y)),NA())</f>
        <v>3.2983660722476729E-2</v>
      </c>
      <c r="Q976" s="52">
        <f>IFERROR(_xll.qlIndexFixing(ONIndex1Y,I976,TRUE,_xll.ohTrigger(RecalcTrigger,Trigger1Y)),NA())</f>
        <v>3.4114841716599287E-2</v>
      </c>
    </row>
    <row r="977" spans="2:17" x14ac:dyDescent="0.2">
      <c r="B977" s="46" t="s">
        <v>51</v>
      </c>
      <c r="D977" s="49">
        <f>_xll.qlCalendarAdvance(LocalCalendar,$D976,B977,"f",FALSE)</f>
        <v>46315</v>
      </c>
      <c r="E977" s="49">
        <f>_xll.qlInterestRateIndexValueDate(IndexON,D977)</f>
        <v>46315</v>
      </c>
      <c r="F977" s="52">
        <f>IFERROR(_xll.qlIndexFixing(IndexON,D977,TRUE,_xll.ohTrigger(RecalcTrigger,TriggerON)),NA())</f>
        <v>2.6501266168583726E-2</v>
      </c>
      <c r="H977" s="49">
        <f>_xll.qlCalendarAdvance(IborCalendar,$H976,B977,"f",FALSE)</f>
        <v>46315</v>
      </c>
      <c r="I977" s="49">
        <f>_xll.qlInterestRateIndexValueDate(Index1M,$H977)</f>
        <v>46317</v>
      </c>
      <c r="J977" s="52">
        <f>IFERROR(_xll.qlIndexFixing(Index1M,$H977,TRUE,_xll.ohTrigger(RecalcTrigger,Trigger1M)),NA())</f>
        <v>2.7934330093088711E-2</v>
      </c>
      <c r="K977" s="52">
        <f>IFERROR(_xll.qlIndexFixing(ONIndex1M,I977,TRUE,_xll.ohTrigger(RecalcTrigger,Trigger1M)),NA())</f>
        <v>2.7880432393567744E-2</v>
      </c>
      <c r="L977" s="52">
        <f>IFERROR(_xll.qlIndexFixing(Index3M,H977,TRUE,_xll.ohTrigger(RecalcTrigger,Trigger3M)),NA())</f>
        <v>2.9336263255834622E-2</v>
      </c>
      <c r="M977" s="52">
        <f>IFERROR(_xll.qlIndexFixing(ONIndex3M,I977,TRUE,_xll.ohTrigger(RecalcTrigger,Trigger3M)),NA())</f>
        <v>2.9169147025616127E-2</v>
      </c>
      <c r="N977" s="52">
        <f>IFERROR(_xll.qlIndexFixing(Index6M,$H977,TRUE,_xll.ohTrigger(RecalcTrigger,Trigger6M)),NA())</f>
        <v>3.1141808768216209E-2</v>
      </c>
      <c r="O977" s="52">
        <f>IFERROR(_xll.qlIndexFixing(ONIndex6M,I977,TRUE,_xll.ohTrigger(RecalcTrigger,Trigger6M)),NA())</f>
        <v>3.0789347496842367E-2</v>
      </c>
      <c r="P977" s="52">
        <f>IFERROR(_xll.qlIndexFixing(Index1Y,$H977,TRUE,_xll.ohTrigger(RecalcTrigger,Trigger1Y)),NA())</f>
        <v>3.2933149048279521E-2</v>
      </c>
      <c r="Q977" s="52">
        <f>IFERROR(_xll.qlIndexFixing(ONIndex1Y,I977,TRUE,_xll.ohTrigger(RecalcTrigger,Trigger1Y)),NA())</f>
        <v>3.4069094234476793E-2</v>
      </c>
    </row>
    <row r="978" spans="2:17" x14ac:dyDescent="0.2">
      <c r="B978" s="46" t="s">
        <v>51</v>
      </c>
      <c r="D978" s="49">
        <f>_xll.qlCalendarAdvance(LocalCalendar,$D977,B978,"f",FALSE)</f>
        <v>46322</v>
      </c>
      <c r="E978" s="49">
        <f>_xll.qlInterestRateIndexValueDate(IndexON,D978)</f>
        <v>46322</v>
      </c>
      <c r="F978" s="52">
        <f>IFERROR(_xll.qlIndexFixing(IndexON,D978,TRUE,_xll.ohTrigger(RecalcTrigger,TriggerON)),NA())</f>
        <v>2.6513049455649806E-2</v>
      </c>
      <c r="H978" s="49">
        <f>_xll.qlCalendarAdvance(IborCalendar,$H977,B978,"f",FALSE)</f>
        <v>46322</v>
      </c>
      <c r="I978" s="49">
        <f>_xll.qlInterestRateIndexValueDate(Index1M,$H978)</f>
        <v>46324</v>
      </c>
      <c r="J978" s="52">
        <f>IFERROR(_xll.qlIndexFixing(Index1M,$H978,TRUE,_xll.ohTrigger(RecalcTrigger,Trigger1M)),NA())</f>
        <v>2.7943333467172482E-2</v>
      </c>
      <c r="K978" s="52">
        <f>IFERROR(_xll.qlIndexFixing(ONIndex1M,I978,TRUE,_xll.ohTrigger(RecalcTrigger,Trigger1M)),NA())</f>
        <v>2.7889798538547339E-2</v>
      </c>
      <c r="L978" s="52">
        <f>IFERROR(_xll.qlIndexFixing(Index3M,H978,TRUE,_xll.ohTrigger(RecalcTrigger,Trigger3M)),NA())</f>
        <v>2.9344814856860191E-2</v>
      </c>
      <c r="M978" s="52">
        <f>IFERROR(_xll.qlIndexFixing(ONIndex3M,I978,TRUE,_xll.ohTrigger(RecalcTrigger,Trigger3M)),NA())</f>
        <v>2.917903770325303E-2</v>
      </c>
      <c r="N978" s="52">
        <f>IFERROR(_xll.qlIndexFixing(Index6M,$H978,TRUE,_xll.ohTrigger(RecalcTrigger,Trigger6M)),NA())</f>
        <v>3.1149218765602445E-2</v>
      </c>
      <c r="O978" s="52">
        <f>IFERROR(_xll.qlIndexFixing(ONIndex6M,I978,TRUE,_xll.ohTrigger(RecalcTrigger,Trigger6M)),NA())</f>
        <v>3.0800166180071642E-2</v>
      </c>
      <c r="P978" s="52">
        <f>IFERROR(_xll.qlIndexFixing(Index1Y,$H978,TRUE,_xll.ohTrigger(RecalcTrigger,Trigger1Y)),NA())</f>
        <v>3.2883768795821743E-2</v>
      </c>
      <c r="Q978" s="52">
        <f>IFERROR(_xll.qlIndexFixing(ONIndex1Y,I978,TRUE,_xll.ohTrigger(RecalcTrigger,Trigger1Y)),NA())</f>
        <v>3.4017742974032927E-2</v>
      </c>
    </row>
    <row r="979" spans="2:17" x14ac:dyDescent="0.2">
      <c r="B979" s="46" t="s">
        <v>51</v>
      </c>
      <c r="D979" s="49">
        <f>_xll.qlCalendarAdvance(LocalCalendar,$D978,B979,"f",FALSE)</f>
        <v>46329</v>
      </c>
      <c r="E979" s="49">
        <f>_xll.qlInterestRateIndexValueDate(IndexON,D979)</f>
        <v>46329</v>
      </c>
      <c r="F979" s="52">
        <f>IFERROR(_xll.qlIndexFixing(IndexON,D979,TRUE,_xll.ohTrigger(RecalcTrigger,TriggerON)),NA())</f>
        <v>2.6524607503448649E-2</v>
      </c>
      <c r="H979" s="49">
        <f>_xll.qlCalendarAdvance(IborCalendar,$H978,B979,"f",FALSE)</f>
        <v>46329</v>
      </c>
      <c r="I979" s="49">
        <f>_xll.qlInterestRateIndexValueDate(Index1M,$H979)</f>
        <v>46331</v>
      </c>
      <c r="J979" s="52">
        <f>IFERROR(_xll.qlIndexFixing(Index1M,$H979,TRUE,_xll.ohTrigger(RecalcTrigger,Trigger1M)),NA())</f>
        <v>2.7952162839942896E-2</v>
      </c>
      <c r="K979" s="52">
        <f>IFERROR(_xll.qlIndexFixing(ONIndex1M,I979,TRUE,_xll.ohTrigger(RecalcTrigger,Trigger1M)),NA())</f>
        <v>2.7898991093184833E-2</v>
      </c>
      <c r="L979" s="52">
        <f>IFERROR(_xll.qlIndexFixing(Index3M,H979,TRUE,_xll.ohTrigger(RecalcTrigger,Trigger3M)),NA())</f>
        <v>2.9353149178677221E-2</v>
      </c>
      <c r="M979" s="52">
        <f>IFERROR(_xll.qlIndexFixing(ONIndex3M,I979,TRUE,_xll.ohTrigger(RecalcTrigger,Trigger3M)),NA())</f>
        <v>2.9188712683909657E-2</v>
      </c>
      <c r="N979" s="52">
        <f>IFERROR(_xll.qlIndexFixing(Index6M,$H979,TRUE,_xll.ohTrigger(RecalcTrigger,Trigger6M)),NA())</f>
        <v>3.1154595994890889E-2</v>
      </c>
      <c r="O979" s="52">
        <f>IFERROR(_xll.qlIndexFixing(ONIndex6M,I979,TRUE,_xll.ohTrigger(RecalcTrigger,Trigger6M)),NA())</f>
        <v>3.0810712371831528E-2</v>
      </c>
      <c r="P979" s="52">
        <f>IFERROR(_xll.qlIndexFixing(Index1Y,$H979,TRUE,_xll.ohTrigger(RecalcTrigger,Trigger1Y)),NA())</f>
        <v>3.2835678589863394E-2</v>
      </c>
      <c r="Q979" s="52">
        <f>IFERROR(_xll.qlIndexFixing(ONIndex1Y,I979,TRUE,_xll.ohTrigger(RecalcTrigger,Trigger1Y)),NA())</f>
        <v>3.3960787937425962E-2</v>
      </c>
    </row>
    <row r="980" spans="2:17" x14ac:dyDescent="0.2">
      <c r="B980" s="46" t="s">
        <v>51</v>
      </c>
      <c r="D980" s="49">
        <f>_xll.qlCalendarAdvance(LocalCalendar,$D979,B980,"f",FALSE)</f>
        <v>46336</v>
      </c>
      <c r="E980" s="49">
        <f>_xll.qlInterestRateIndexValueDate(IndexON,D980)</f>
        <v>46336</v>
      </c>
      <c r="F980" s="52">
        <f>IFERROR(_xll.qlIndexFixing(IndexON,D980,TRUE,_xll.ohTrigger(RecalcTrigger,TriggerON)),NA())</f>
        <v>2.6537718658570242E-2</v>
      </c>
      <c r="H980" s="49">
        <f>_xll.qlCalendarAdvance(IborCalendar,$H979,B980,"f",FALSE)</f>
        <v>46336</v>
      </c>
      <c r="I980" s="49">
        <f>_xll.qlInterestRateIndexValueDate(Index1M,$H980)</f>
        <v>46338</v>
      </c>
      <c r="J980" s="52">
        <f>IFERROR(_xll.qlIndexFixing(Index1M,$H980,TRUE,_xll.ohTrigger(RecalcTrigger,Trigger1M)),NA())</f>
        <v>2.7960818210985283E-2</v>
      </c>
      <c r="K980" s="52">
        <f>IFERROR(_xll.qlIndexFixing(ONIndex1M,I980,TRUE,_xll.ohTrigger(RecalcTrigger,Trigger1M)),NA())</f>
        <v>2.7908010057320354E-2</v>
      </c>
      <c r="L980" s="52">
        <f>IFERROR(_xll.qlIndexFixing(Index3M,H980,TRUE,_xll.ohTrigger(RecalcTrigger,Trigger3M)),NA())</f>
        <v>2.9361266219907686E-2</v>
      </c>
      <c r="M980" s="52">
        <f>IFERROR(_xll.qlIndexFixing(ONIndex3M,I980,TRUE,_xll.ohTrigger(RecalcTrigger,Trigger3M)),NA())</f>
        <v>2.919817196750607E-2</v>
      </c>
      <c r="N980" s="52">
        <f>IFERROR(_xll.qlIndexFixing(Index6M,$H980,TRUE,_xll.ohTrigger(RecalcTrigger,Trigger6M)),NA())</f>
        <v>3.1161471700288632E-2</v>
      </c>
      <c r="O980" s="52">
        <f>IFERROR(_xll.qlIndexFixing(ONIndex6M,I980,TRUE,_xll.ohTrigger(RecalcTrigger,Trigger6M)),NA())</f>
        <v>3.0820986072201961E-2</v>
      </c>
      <c r="P980" s="52">
        <f>IFERROR(_xll.qlIndexFixing(Index1Y,$H980,TRUE,_xll.ohTrigger(RecalcTrigger,Trigger1Y)),NA())</f>
        <v>3.2789037029716132E-2</v>
      </c>
      <c r="Q980" s="52">
        <f>IFERROR(_xll.qlIndexFixing(ONIndex1Y,I980,TRUE,_xll.ohTrigger(RecalcTrigger,Trigger1Y)),NA())</f>
        <v>3.3898229127533597E-2</v>
      </c>
    </row>
    <row r="981" spans="2:17" x14ac:dyDescent="0.2">
      <c r="B981" s="46" t="s">
        <v>51</v>
      </c>
      <c r="D981" s="49">
        <f>_xll.qlCalendarAdvance(LocalCalendar,$D980,B981,"f",FALSE)</f>
        <v>46343</v>
      </c>
      <c r="E981" s="49">
        <f>_xll.qlInterestRateIndexValueDate(IndexON,D981)</f>
        <v>46343</v>
      </c>
      <c r="F981" s="52">
        <f>IFERROR(_xll.qlIndexFixing(IndexON,D981,TRUE,_xll.ohTrigger(RecalcTrigger,TriggerON)),NA())</f>
        <v>2.6547047881324559E-2</v>
      </c>
      <c r="H981" s="49">
        <f>_xll.qlCalendarAdvance(IborCalendar,$H980,B981,"f",FALSE)</f>
        <v>46343</v>
      </c>
      <c r="I981" s="49">
        <f>_xll.qlInterestRateIndexValueDate(Index1M,$H981)</f>
        <v>46345</v>
      </c>
      <c r="J981" s="52">
        <f>IFERROR(_xll.qlIndexFixing(Index1M,$H981,TRUE,_xll.ohTrigger(RecalcTrigger,Trigger1M)),NA())</f>
        <v>2.7969299579899964E-2</v>
      </c>
      <c r="K981" s="52">
        <f>IFERROR(_xll.qlIndexFixing(ONIndex1M,I981,TRUE,_xll.ohTrigger(RecalcTrigger,Trigger1M)),NA())</f>
        <v>2.7916855431033838E-2</v>
      </c>
      <c r="L981" s="52">
        <f>IFERROR(_xll.qlIndexFixing(Index3M,H981,TRUE,_xll.ohTrigger(RecalcTrigger,Trigger3M)),NA())</f>
        <v>2.9369165979208311E-2</v>
      </c>
      <c r="M981" s="52">
        <f>IFERROR(_xll.qlIndexFixing(ONIndex3M,I981,TRUE,_xll.ohTrigger(RecalcTrigger,Trigger3M)),NA())</f>
        <v>2.9207415553882399E-2</v>
      </c>
      <c r="N981" s="52">
        <f>IFERROR(_xll.qlIndexFixing(Index6M,$H981,TRUE,_xll.ohTrigger(RecalcTrigger,Trigger6M)),NA())</f>
        <v>3.1168070690851462E-2</v>
      </c>
      <c r="O981" s="52">
        <f>IFERROR(_xll.qlIndexFixing(ONIndex6M,I981,TRUE,_xll.ohTrigger(RecalcTrigger,Trigger6M)),NA())</f>
        <v>3.083098728102307E-2</v>
      </c>
      <c r="P981" s="52">
        <f>IFERROR(_xll.qlIndexFixing(Index1Y,$H981,TRUE,_xll.ohTrigger(RecalcTrigger,Trigger1Y)),NA())</f>
        <v>3.2744002691372405E-2</v>
      </c>
      <c r="Q981" s="52">
        <f>IFERROR(_xll.qlIndexFixing(ONIndex1Y,I981,TRUE,_xll.ohTrigger(RecalcTrigger,Trigger1Y)),NA())</f>
        <v>3.3830066547233528E-2</v>
      </c>
    </row>
    <row r="982" spans="2:17" x14ac:dyDescent="0.2">
      <c r="B982" s="46" t="s">
        <v>51</v>
      </c>
      <c r="D982" s="49">
        <f>_xll.qlCalendarAdvance(LocalCalendar,$D981,B982,"f",FALSE)</f>
        <v>46350</v>
      </c>
      <c r="E982" s="49">
        <f>_xll.qlInterestRateIndexValueDate(IndexON,D982)</f>
        <v>46350</v>
      </c>
      <c r="F982" s="52">
        <f>IFERROR(_xll.qlIndexFixing(IndexON,D982,TRUE,_xll.ohTrigger(RecalcTrigger,TriggerON)),NA())</f>
        <v>2.6557930211401626E-2</v>
      </c>
      <c r="H982" s="49">
        <f>_xll.qlCalendarAdvance(IborCalendar,$H981,B982,"f",FALSE)</f>
        <v>46350</v>
      </c>
      <c r="I982" s="49">
        <f>_xll.qlInterestRateIndexValueDate(Index1M,$H982)</f>
        <v>46353</v>
      </c>
      <c r="J982" s="52">
        <f>IFERROR(_xll.qlIndexFixing(Index1M,$H982,TRUE,_xll.ohTrigger(RecalcTrigger,Trigger1M)),NA())</f>
        <v>2.7978779508614493E-2</v>
      </c>
      <c r="K982" s="52">
        <f>IFERROR(_xll.qlIndexFixing(ONIndex1M,I982,TRUE,_xll.ohTrigger(RecalcTrigger,Trigger1M)),NA())</f>
        <v>2.7930138445562136E-2</v>
      </c>
      <c r="L982" s="52">
        <f>IFERROR(_xll.qlIndexFixing(Index3M,H982,TRUE,_xll.ohTrigger(RecalcTrigger,Trigger3M)),NA())</f>
        <v>2.9376227067501193E-2</v>
      </c>
      <c r="M982" s="52">
        <f>IFERROR(_xll.qlIndexFixing(ONIndex3M,I982,TRUE,_xll.ohTrigger(RecalcTrigger,Trigger3M)),NA())</f>
        <v>2.9221353343844569E-2</v>
      </c>
      <c r="N982" s="52">
        <f>IFERROR(_xll.qlIndexFixing(Index6M,$H982,TRUE,_xll.ohTrigger(RecalcTrigger,Trigger6M)),NA())</f>
        <v>3.1175273556386857E-2</v>
      </c>
      <c r="O982" s="52">
        <f>IFERROR(_xll.qlIndexFixing(ONIndex6M,I982,TRUE,_xll.ohTrigger(RecalcTrigger,Trigger6M)),NA())</f>
        <v>3.0846086354108238E-2</v>
      </c>
      <c r="P982" s="52">
        <f>IFERROR(_xll.qlIndexFixing(Index1Y,$H982,TRUE,_xll.ohTrigger(RecalcTrigger,Trigger1Y)),NA())</f>
        <v>3.2694632073788796E-2</v>
      </c>
      <c r="Q982" s="52">
        <f>IFERROR(_xll.qlIndexFixing(ONIndex1Y,I982,TRUE,_xll.ohTrigger(RecalcTrigger,Trigger1Y)),NA())</f>
        <v>3.373731790782486E-2</v>
      </c>
    </row>
    <row r="983" spans="2:17" x14ac:dyDescent="0.2">
      <c r="B983" s="46" t="s">
        <v>51</v>
      </c>
      <c r="D983" s="49">
        <f>_xll.qlCalendarAdvance(LocalCalendar,$D982,B983,"f",FALSE)</f>
        <v>46357</v>
      </c>
      <c r="E983" s="49">
        <f>_xll.qlInterestRateIndexValueDate(IndexON,D983)</f>
        <v>46357</v>
      </c>
      <c r="F983" s="52">
        <f>IFERROR(_xll.qlIndexFixing(IndexON,D983,TRUE,_xll.ohTrigger(RecalcTrigger,TriggerON)),NA())</f>
        <v>2.6568587302051583E-2</v>
      </c>
      <c r="H983" s="49">
        <f>_xll.qlCalendarAdvance(IborCalendar,$H982,B983,"f",FALSE)</f>
        <v>46357</v>
      </c>
      <c r="I983" s="49">
        <f>_xll.qlInterestRateIndexValueDate(Index1M,$H983)</f>
        <v>46359</v>
      </c>
      <c r="J983" s="52">
        <f>IFERROR(_xll.qlIndexFixing(Index1M,$H983,TRUE,_xll.ohTrigger(RecalcTrigger,Trigger1M)),NA())</f>
        <v>2.7985740309792451E-2</v>
      </c>
      <c r="K983" s="52">
        <f>IFERROR(_xll.qlIndexFixing(ONIndex1M,I983,TRUE,_xll.ohTrigger(RecalcTrigger,Trigger1M)),NA())</f>
        <v>2.7934025406954888E-2</v>
      </c>
      <c r="L983" s="52">
        <f>IFERROR(_xll.qlIndexFixing(Index3M,H983,TRUE,_xll.ohTrigger(RecalcTrigger,Trigger3M)),NA())</f>
        <v>2.9380935586052814E-2</v>
      </c>
      <c r="M983" s="52">
        <f>IFERROR(_xll.qlIndexFixing(ONIndex3M,I983,TRUE,_xll.ohTrigger(RecalcTrigger,Trigger3M)),NA())</f>
        <v>2.9225255635374481E-2</v>
      </c>
      <c r="N983" s="52">
        <f>IFERROR(_xll.qlIndexFixing(Index6M,$H983,TRUE,_xll.ohTrigger(RecalcTrigger,Trigger6M)),NA())</f>
        <v>3.1182117702032934E-2</v>
      </c>
      <c r="O983" s="52">
        <f>IFERROR(_xll.qlIndexFixing(ONIndex6M,I983,TRUE,_xll.ohTrigger(RecalcTrigger,Trigger6M)),NA())</f>
        <v>3.0850172223937378E-2</v>
      </c>
      <c r="P983" s="52">
        <f>IFERROR(_xll.qlIndexFixing(Index1Y,$H983,TRUE,_xll.ohTrigger(RecalcTrigger,Trigger1Y)),NA())</f>
        <v>3.265938988200278E-2</v>
      </c>
      <c r="Q983" s="52">
        <f>IFERROR(_xll.qlIndexFixing(ONIndex1Y,I983,TRUE,_xll.ohTrigger(RecalcTrigger,Trigger1Y)),NA())</f>
        <v>3.3676930088279988E-2</v>
      </c>
    </row>
    <row r="984" spans="2:17" x14ac:dyDescent="0.2">
      <c r="B984" s="46" t="s">
        <v>51</v>
      </c>
      <c r="D984" s="49">
        <f>_xll.qlCalendarAdvance(LocalCalendar,$D983,B984,"f",FALSE)</f>
        <v>46364</v>
      </c>
      <c r="E984" s="49">
        <f>_xll.qlInterestRateIndexValueDate(IndexON,D984)</f>
        <v>46364</v>
      </c>
      <c r="F984" s="52">
        <f>IFERROR(_xll.qlIndexFixing(IndexON,D984,TRUE,_xll.ohTrigger(RecalcTrigger,TriggerON)),NA())</f>
        <v>2.6579019153354366E-2</v>
      </c>
      <c r="H984" s="49">
        <f>_xll.qlCalendarAdvance(IborCalendar,$H983,B984,"f",FALSE)</f>
        <v>46364</v>
      </c>
      <c r="I984" s="49">
        <f>_xll.qlInterestRateIndexValueDate(Index1M,$H984)</f>
        <v>46366</v>
      </c>
      <c r="J984" s="52">
        <f>IFERROR(_xll.qlIndexFixing(Index1M,$H984,TRUE,_xll.ohTrigger(RecalcTrigger,Trigger1M)),NA())</f>
        <v>2.7993699670005867E-2</v>
      </c>
      <c r="K984" s="52">
        <f>IFERROR(_xll.qlIndexFixing(ONIndex1M,I984,TRUE,_xll.ohTrigger(RecalcTrigger,Trigger1M)),NA())</f>
        <v>2.7942350009242389E-2</v>
      </c>
      <c r="L984" s="52">
        <f>IFERROR(_xll.qlIndexFixing(Index3M,H984,TRUE,_xll.ohTrigger(RecalcTrigger,Trigger3M)),NA())</f>
        <v>2.9388213349061054E-2</v>
      </c>
      <c r="M984" s="52">
        <f>IFERROR(_xll.qlIndexFixing(ONIndex3M,I984,TRUE,_xll.ohTrigger(RecalcTrigger,Trigger3M)),NA())</f>
        <v>2.9233852130410298E-2</v>
      </c>
      <c r="N984" s="52">
        <f>IFERROR(_xll.qlIndexFixing(Index6M,$H984,TRUE,_xll.ohTrigger(RecalcTrigger,Trigger6M)),NA())</f>
        <v>3.118786726018603E-2</v>
      </c>
      <c r="O984" s="52">
        <f>IFERROR(_xll.qlIndexFixing(ONIndex6M,I984,TRUE,_xll.ohTrigger(RecalcTrigger,Trigger6M)),NA())</f>
        <v>3.0859355958110513E-2</v>
      </c>
      <c r="P984" s="52">
        <f>IFERROR(_xll.qlIndexFixing(Index1Y,$H984,TRUE,_xll.ohTrigger(RecalcTrigger,Trigger1Y)),NA())</f>
        <v>3.2620128469020036E-2</v>
      </c>
      <c r="Q984" s="52">
        <f>IFERROR(_xll.qlIndexFixing(ONIndex1Y,I984,TRUE,_xll.ohTrigger(RecalcTrigger,Trigger1Y)),NA())</f>
        <v>3.3591956216740826E-2</v>
      </c>
    </row>
    <row r="985" spans="2:17" x14ac:dyDescent="0.2">
      <c r="B985" s="46" t="s">
        <v>51</v>
      </c>
      <c r="D985" s="49">
        <f>_xll.qlCalendarAdvance(LocalCalendar,$D984,B985,"f",FALSE)</f>
        <v>46371</v>
      </c>
      <c r="E985" s="49">
        <f>_xll.qlInterestRateIndexValueDate(IndexON,D985)</f>
        <v>46371</v>
      </c>
      <c r="F985" s="52">
        <f>IFERROR(_xll.qlIndexFixing(IndexON,D985,TRUE,_xll.ohTrigger(RecalcTrigger,TriggerON)),NA())</f>
        <v>2.6589225765389912E-2</v>
      </c>
      <c r="H985" s="49">
        <f>_xll.qlCalendarAdvance(IborCalendar,$H984,B985,"f",FALSE)</f>
        <v>46371</v>
      </c>
      <c r="I985" s="49">
        <f>_xll.qlInterestRateIndexValueDate(Index1M,$H985)</f>
        <v>46373</v>
      </c>
      <c r="J985" s="52">
        <f>IFERROR(_xll.qlIndexFixing(Index1M,$H985,TRUE,_xll.ohTrigger(RecalcTrigger,Trigger1M)),NA())</f>
        <v>2.8003113019417342E-2</v>
      </c>
      <c r="K985" s="52">
        <f>IFERROR(_xll.qlIndexFixing(ONIndex1M,I985,TRUE,_xll.ohTrigger(RecalcTrigger,Trigger1M)),NA())</f>
        <v>2.7950501020947982E-2</v>
      </c>
      <c r="L985" s="52">
        <f>IFERROR(_xll.qlIndexFixing(Index3M,H985,TRUE,_xll.ohTrigger(RecalcTrigger,Trigger3M)),NA())</f>
        <v>2.939527386035401E-2</v>
      </c>
      <c r="M985" s="52">
        <f>IFERROR(_xll.qlIndexFixing(ONIndex3M,I985,TRUE,_xll.ohTrigger(RecalcTrigger,Trigger3M)),NA())</f>
        <v>2.9242232928226031E-2</v>
      </c>
      <c r="N985" s="52">
        <f>IFERROR(_xll.qlIndexFixing(Index6M,$H985,TRUE,_xll.ohTrigger(RecalcTrigger,Trigger6M)),NA())</f>
        <v>3.1193340069484522E-2</v>
      </c>
      <c r="O985" s="52">
        <f>IFERROR(_xll.qlIndexFixing(ONIndex6M,I985,TRUE,_xll.ohTrigger(RecalcTrigger,Trigger6M)),NA())</f>
        <v>3.0868267200654387E-2</v>
      </c>
      <c r="P985" s="52">
        <f>IFERROR(_xll.qlIndexFixing(Index1Y,$H985,TRUE,_xll.ohTrigger(RecalcTrigger,Trigger1Y)),NA())</f>
        <v>3.2583108399920603E-2</v>
      </c>
      <c r="Q985" s="52">
        <f>IFERROR(_xll.qlIndexFixing(ONIndex1Y,I985,TRUE,_xll.ohTrigger(RecalcTrigger,Trigger1Y)),NA())</f>
        <v>3.3501378589102515E-2</v>
      </c>
    </row>
    <row r="986" spans="2:17" x14ac:dyDescent="0.2">
      <c r="B986" s="46" t="s">
        <v>51</v>
      </c>
      <c r="D986" s="49">
        <f>_xll.qlCalendarAdvance(LocalCalendar,$D985,B986,"f",FALSE)</f>
        <v>46378</v>
      </c>
      <c r="E986" s="49">
        <f>_xll.qlInterestRateIndexValueDate(IndexON,D986)</f>
        <v>46378</v>
      </c>
      <c r="F986" s="52">
        <f>IFERROR(_xll.qlIndexFixing(IndexON,D986,TRUE,_xll.ohTrigger(RecalcTrigger,TriggerON)),NA())</f>
        <v>2.6599207137838476E-2</v>
      </c>
      <c r="H986" s="49">
        <f>_xll.qlCalendarAdvance(IborCalendar,$H985,B986,"f",FALSE)</f>
        <v>46378</v>
      </c>
      <c r="I986" s="49">
        <f>_xll.qlInterestRateIndexValueDate(Index1M,$H986)</f>
        <v>46380</v>
      </c>
      <c r="J986" s="52">
        <f>IFERROR(_xll.qlIndexFixing(Index1M,$H986,TRUE,_xll.ohTrigger(RecalcTrigger,Trigger1M)),NA())</f>
        <v>2.8009096379131015E-2</v>
      </c>
      <c r="K986" s="52">
        <f>IFERROR(_xll.qlIndexFixing(ONIndex1M,I986,TRUE,_xll.ohTrigger(RecalcTrigger,Trigger1M)),NA())</f>
        <v>2.7965065960442459E-2</v>
      </c>
      <c r="L986" s="52">
        <f>IFERROR(_xll.qlIndexFixing(Index3M,H986,TRUE,_xll.ohTrigger(RecalcTrigger,Trigger3M)),NA())</f>
        <v>2.9402117118793036E-2</v>
      </c>
      <c r="M986" s="52">
        <f>IFERROR(_xll.qlIndexFixing(ONIndex3M,I986,TRUE,_xll.ohTrigger(RecalcTrigger,Trigger3M)),NA())</f>
        <v>2.9257441279492369E-2</v>
      </c>
      <c r="N986" s="52">
        <f>IFERROR(_xll.qlIndexFixing(Index6M,$H986,TRUE,_xll.ohTrigger(RecalcTrigger,Trigger6M)),NA())</f>
        <v>3.1198536127666047E-2</v>
      </c>
      <c r="O986" s="52">
        <f>IFERROR(_xll.qlIndexFixing(ONIndex6M,I986,TRUE,_xll.ohTrigger(RecalcTrigger,Trigger6M)),NA())</f>
        <v>3.0884616411695376E-2</v>
      </c>
      <c r="P986" s="52">
        <f>IFERROR(_xll.qlIndexFixing(Index1Y,$H986,TRUE,_xll.ohTrigger(RecalcTrigger,Trigger1Y)),NA())</f>
        <v>3.2551763616538117E-2</v>
      </c>
      <c r="Q986" s="52">
        <f>IFERROR(_xll.qlIndexFixing(ONIndex1Y,I986,TRUE,_xll.ohTrigger(RecalcTrigger,Trigger1Y)),NA())</f>
        <v>3.3385407584191285E-2</v>
      </c>
    </row>
    <row r="987" spans="2:17" x14ac:dyDescent="0.2">
      <c r="B987" s="46" t="s">
        <v>51</v>
      </c>
      <c r="D987" s="49">
        <f>_xll.qlCalendarAdvance(LocalCalendar,$D986,B987,"f",FALSE)</f>
        <v>46385</v>
      </c>
      <c r="E987" s="49">
        <f>_xll.qlInterestRateIndexValueDate(IndexON,D987)</f>
        <v>46385</v>
      </c>
      <c r="F987" s="52">
        <f>IFERROR(_xll.qlIndexFixing(IndexON,D987,TRUE,_xll.ohTrigger(RecalcTrigger,TriggerON)),NA())</f>
        <v>2.6608963271099739E-2</v>
      </c>
      <c r="H987" s="49">
        <f>_xll.qlCalendarAdvance(IborCalendar,$H986,B987,"f",FALSE)</f>
        <v>46385</v>
      </c>
      <c r="I987" s="49">
        <f>_xll.qlInterestRateIndexValueDate(Index1M,$H987)</f>
        <v>46387</v>
      </c>
      <c r="J987" s="52">
        <f>IFERROR(_xll.qlIndexFixing(Index1M,$H987,TRUE,_xll.ohTrigger(RecalcTrigger,Trigger1M)),NA())</f>
        <v>2.8011714537959115E-2</v>
      </c>
      <c r="K987" s="52">
        <f>IFERROR(_xll.qlIndexFixing(ONIndex1M,I987,TRUE,_xll.ohTrigger(RecalcTrigger,Trigger1M)),NA())</f>
        <v>2.7971189080273628E-2</v>
      </c>
      <c r="L987" s="52">
        <f>IFERROR(_xll.qlIndexFixing(Index3M,H987,TRUE,_xll.ohTrigger(RecalcTrigger,Trigger3M)),NA())</f>
        <v>2.9408743123268799E-2</v>
      </c>
      <c r="M987" s="52">
        <f>IFERROR(_xll.qlIndexFixing(ONIndex3M,I987,TRUE,_xll.ohTrigger(RecalcTrigger,Trigger3M)),NA())</f>
        <v>2.9263587541843439E-2</v>
      </c>
      <c r="N987" s="52">
        <f>IFERROR(_xll.qlIndexFixing(Index6M,$H987,TRUE,_xll.ohTrigger(RecalcTrigger,Trigger6M)),NA())</f>
        <v>3.1201853478788271E-2</v>
      </c>
      <c r="O987" s="52">
        <f>IFERROR(_xll.qlIndexFixing(ONIndex6M,I987,TRUE,_xll.ohTrigger(RecalcTrigger,Trigger6M)),NA())</f>
        <v>3.0891001315545008E-2</v>
      </c>
      <c r="P987" s="52">
        <f>IFERROR(_xll.qlIndexFixing(Index1Y,$H987,TRUE,_xll.ohTrigger(RecalcTrigger,Trigger1Y)),NA())</f>
        <v>3.2515545416695782E-2</v>
      </c>
      <c r="Q987" s="52">
        <f>IFERROR(_xll.qlIndexFixing(ONIndex1Y,I987,TRUE,_xll.ohTrigger(RecalcTrigger,Trigger1Y)),NA())</f>
        <v>3.3297303322277205E-2</v>
      </c>
    </row>
    <row r="988" spans="2:17" x14ac:dyDescent="0.2">
      <c r="B988" s="46" t="s">
        <v>51</v>
      </c>
      <c r="D988" s="49">
        <f>_xll.qlCalendarAdvance(LocalCalendar,$D987,B988,"f",FALSE)</f>
        <v>46392</v>
      </c>
      <c r="E988" s="49">
        <f>_xll.qlInterestRateIndexValueDate(IndexON,D988)</f>
        <v>46392</v>
      </c>
      <c r="F988" s="52">
        <f>IFERROR(_xll.qlIndexFixing(IndexON,D988,TRUE,_xll.ohTrigger(RecalcTrigger,TriggerON)),NA())</f>
        <v>2.6618494164853956E-2</v>
      </c>
      <c r="H988" s="49">
        <f>_xll.qlCalendarAdvance(IborCalendar,$H987,B988,"f",FALSE)</f>
        <v>46392</v>
      </c>
      <c r="I988" s="49">
        <f>_xll.qlInterestRateIndexValueDate(Index1M,$H988)</f>
        <v>46394</v>
      </c>
      <c r="J988" s="52">
        <f>IFERROR(_xll.qlIndexFixing(Index1M,$H988,TRUE,_xll.ohTrigger(RecalcTrigger,Trigger1M)),NA())</f>
        <v>2.8023797070819978E-2</v>
      </c>
      <c r="K988" s="52">
        <f>IFERROR(_xll.qlIndexFixing(ONIndex1M,I988,TRUE,_xll.ohTrigger(RecalcTrigger,Trigger1M)),NA())</f>
        <v>2.7973912512893051E-2</v>
      </c>
      <c r="L988" s="52">
        <f>IFERROR(_xll.qlIndexFixing(Index3M,H988,TRUE,_xll.ohTrigger(RecalcTrigger,Trigger3M)),NA())</f>
        <v>2.9415151872711043E-2</v>
      </c>
      <c r="M988" s="52">
        <f>IFERROR(_xll.qlIndexFixing(ONIndex3M,I988,TRUE,_xll.ohTrigger(RecalcTrigger,Trigger3M)),NA())</f>
        <v>2.926608113851259E-2</v>
      </c>
      <c r="N988" s="52">
        <f>IFERROR(_xll.qlIndexFixing(Index6M,$H988,TRUE,_xll.ohTrigger(RecalcTrigger,Trigger6M)),NA())</f>
        <v>3.1206515395941138E-2</v>
      </c>
      <c r="O988" s="52">
        <f>IFERROR(_xll.qlIndexFixing(ONIndex6M,I988,TRUE,_xll.ohTrigger(RecalcTrigger,Trigger6M)),NA())</f>
        <v>3.0893365978430509E-2</v>
      </c>
      <c r="P988" s="52">
        <f>IFERROR(_xll.qlIndexFixing(Index1Y,$H988,TRUE,_xll.ohTrigger(RecalcTrigger,Trigger1Y)),NA())</f>
        <v>3.2486561067073663E-2</v>
      </c>
      <c r="Q988" s="52">
        <f>IFERROR(_xll.qlIndexFixing(ONIndex1Y,I988,TRUE,_xll.ohTrigger(RecalcTrigger,Trigger1Y)),NA())</f>
        <v>3.322107279428721E-2</v>
      </c>
    </row>
    <row r="989" spans="2:17" x14ac:dyDescent="0.2">
      <c r="B989" s="46" t="s">
        <v>51</v>
      </c>
      <c r="D989" s="49">
        <f>_xll.qlCalendarAdvance(LocalCalendar,$D988,B989,"f",FALSE)</f>
        <v>46399</v>
      </c>
      <c r="E989" s="49">
        <f>_xll.qlInterestRateIndexValueDate(IndexON,D989)</f>
        <v>46399</v>
      </c>
      <c r="F989" s="52">
        <f>IFERROR(_xll.qlIndexFixing(IndexON,D989,TRUE,_xll.ohTrigger(RecalcTrigger,TriggerON)),NA())</f>
        <v>2.6627799819261E-2</v>
      </c>
      <c r="H989" s="49">
        <f>_xll.qlCalendarAdvance(IborCalendar,$H988,B989,"f",FALSE)</f>
        <v>46399</v>
      </c>
      <c r="I989" s="49">
        <f>_xll.qlInterestRateIndexValueDate(Index1M,$H989)</f>
        <v>46401</v>
      </c>
      <c r="J989" s="52">
        <f>IFERROR(_xll.qlIndexFixing(Index1M,$H989,TRUE,_xll.ohTrigger(RecalcTrigger,Trigger1M)),NA())</f>
        <v>2.803246696797889E-2</v>
      </c>
      <c r="K989" s="52">
        <f>IFERROR(_xll.qlIndexFixing(ONIndex1M,I989,TRUE,_xll.ohTrigger(RecalcTrigger,Trigger1M)),NA())</f>
        <v>2.7981369162510816E-2</v>
      </c>
      <c r="L989" s="52">
        <f>IFERROR(_xll.qlIndexFixing(Index3M,H989,TRUE,_xll.ohTrigger(RecalcTrigger,Trigger3M)),NA())</f>
        <v>2.9421343366082375E-2</v>
      </c>
      <c r="M989" s="52">
        <f>IFERROR(_xll.qlIndexFixing(ONIndex3M,I989,TRUE,_xll.ohTrigger(RecalcTrigger,Trigger3M)),NA())</f>
        <v>2.9273599147527918E-2</v>
      </c>
      <c r="N989" s="52">
        <f>IFERROR(_xll.qlIndexFixing(Index6M,$H989,TRUE,_xll.ohTrigger(RecalcTrigger,Trigger6M)),NA())</f>
        <v>3.1210900579747493E-2</v>
      </c>
      <c r="O989" s="52">
        <f>IFERROR(_xll.qlIndexFixing(ONIndex6M,I989,TRUE,_xll.ohTrigger(RecalcTrigger,Trigger6M)),NA())</f>
        <v>3.0901187254377405E-2</v>
      </c>
      <c r="P989" s="52">
        <f>IFERROR(_xll.qlIndexFixing(Index1Y,$H989,TRUE,_xll.ohTrigger(RecalcTrigger,Trigger1Y)),NA())</f>
        <v>3.2459147922148546E-2</v>
      </c>
      <c r="Q989" s="52">
        <f>IFERROR(_xll.qlIndexFixing(ONIndex1Y,I989,TRUE,_xll.ohTrigger(RecalcTrigger,Trigger1Y)),NA())</f>
        <v>3.313212122953324E-2</v>
      </c>
    </row>
    <row r="990" spans="2:17" x14ac:dyDescent="0.2">
      <c r="B990" s="46" t="s">
        <v>51</v>
      </c>
      <c r="D990" s="49">
        <f>_xll.qlCalendarAdvance(LocalCalendar,$D989,B990,"f",FALSE)</f>
        <v>46406</v>
      </c>
      <c r="E990" s="49">
        <f>_xll.qlInterestRateIndexValueDate(IndexON,D990)</f>
        <v>46406</v>
      </c>
      <c r="F990" s="52">
        <f>IFERROR(_xll.qlIndexFixing(IndexON,D990,TRUE,_xll.ohTrigger(RecalcTrigger,TriggerON)),NA())</f>
        <v>2.6636880234160998E-2</v>
      </c>
      <c r="H990" s="49">
        <f>_xll.qlCalendarAdvance(IborCalendar,$H989,B990,"f",FALSE)</f>
        <v>46406</v>
      </c>
      <c r="I990" s="49">
        <f>_xll.qlInterestRateIndexValueDate(Index1M,$H990)</f>
        <v>46408</v>
      </c>
      <c r="J990" s="52">
        <f>IFERROR(_xll.qlIndexFixing(Index1M,$H990,TRUE,_xll.ohTrigger(RecalcTrigger,Trigger1M)),NA())</f>
        <v>2.8037801742352431E-2</v>
      </c>
      <c r="K990" s="52">
        <f>IFERROR(_xll.qlIndexFixing(ONIndex1M,I990,TRUE,_xll.ohTrigger(RecalcTrigger,Trigger1M)),NA())</f>
        <v>2.7988652221466737E-2</v>
      </c>
      <c r="L990" s="52">
        <f>IFERROR(_xll.qlIndexFixing(Index3M,H990,TRUE,_xll.ohTrigger(RecalcTrigger,Trigger3M)),NA())</f>
        <v>2.9427317602380931E-2</v>
      </c>
      <c r="M990" s="52">
        <f>IFERROR(_xll.qlIndexFixing(ONIndex3M,I990,TRUE,_xll.ohTrigger(RecalcTrigger,Trigger3M)),NA())</f>
        <v>2.9280901459243225E-2</v>
      </c>
      <c r="N990" s="52">
        <f>IFERROR(_xll.qlIndexFixing(Index6M,$H990,TRUE,_xll.ohTrigger(RecalcTrigger,Trigger6M)),NA())</f>
        <v>3.1215009028405457E-2</v>
      </c>
      <c r="O990" s="52">
        <f>IFERROR(_xll.qlIndexFixing(ONIndex6M,I990,TRUE,_xll.ohTrigger(RecalcTrigger,Trigger6M)),NA())</f>
        <v>3.0908736038615103E-2</v>
      </c>
      <c r="P990" s="52">
        <f>IFERROR(_xll.qlIndexFixing(Index1Y,$H990,TRUE,_xll.ohTrigger(RecalcTrigger,Trigger1Y)),NA())</f>
        <v>3.243402163139554E-2</v>
      </c>
      <c r="Q990" s="52">
        <f>IFERROR(_xll.qlIndexFixing(ONIndex1Y,I990,TRUE,_xll.ohTrigger(RecalcTrigger,Trigger1Y)),NA())</f>
        <v>3.3045579599431107E-2</v>
      </c>
    </row>
    <row r="991" spans="2:17" x14ac:dyDescent="0.2">
      <c r="B991" s="46" t="s">
        <v>51</v>
      </c>
      <c r="D991" s="49">
        <f>_xll.qlCalendarAdvance(LocalCalendar,$D990,B991,"f",FALSE)</f>
        <v>46413</v>
      </c>
      <c r="E991" s="49">
        <f>_xll.qlInterestRateIndexValueDate(IndexON,D991)</f>
        <v>46413</v>
      </c>
      <c r="F991" s="52">
        <f>IFERROR(_xll.qlIndexFixing(IndexON,D991,TRUE,_xll.ohTrigger(RecalcTrigger,TriggerON)),NA())</f>
        <v>2.664573540955395E-2</v>
      </c>
      <c r="H991" s="49">
        <f>_xll.qlCalendarAdvance(IborCalendar,$H990,B991,"f",FALSE)</f>
        <v>46413</v>
      </c>
      <c r="I991" s="49">
        <f>_xll.qlInterestRateIndexValueDate(Index1M,$H991)</f>
        <v>46415</v>
      </c>
      <c r="J991" s="52">
        <f>IFERROR(_xll.qlIndexFixing(Index1M,$H991,TRUE,_xll.ohTrigger(RecalcTrigger,Trigger1M)),NA())</f>
        <v>2.8039866459682553E-2</v>
      </c>
      <c r="K991" s="52">
        <f>IFERROR(_xll.qlIndexFixing(ONIndex1M,I991,TRUE,_xll.ohTrigger(RecalcTrigger,Trigger1M)),NA())</f>
        <v>2.7995761689920684E-2</v>
      </c>
      <c r="L991" s="52">
        <f>IFERROR(_xll.qlIndexFixing(Index3M,H991,TRUE,_xll.ohTrigger(RecalcTrigger,Trigger3M)),NA())</f>
        <v>2.9433074580640373E-2</v>
      </c>
      <c r="M991" s="52">
        <f>IFERROR(_xll.qlIndexFixing(ONIndex3M,I991,TRUE,_xll.ohTrigger(RecalcTrigger,Trigger3M)),NA())</f>
        <v>2.9287988073738447E-2</v>
      </c>
      <c r="N991" s="52">
        <f>IFERROR(_xll.qlIndexFixing(Index6M,$H991,TRUE,_xll.ohTrigger(RecalcTrigger,Trigger6M)),NA())</f>
        <v>3.1218840740226218E-2</v>
      </c>
      <c r="O991" s="52">
        <f>IFERROR(_xll.qlIndexFixing(ONIndex6M,I991,TRUE,_xll.ohTrigger(RecalcTrigger,Trigger6M)),NA())</f>
        <v>3.0916012331063669E-2</v>
      </c>
      <c r="P991" s="52">
        <f>IFERROR(_xll.qlIndexFixing(Index1Y,$H991,TRUE,_xll.ohTrigger(RecalcTrigger,Trigger1Y)),NA())</f>
        <v>3.2411122872913832E-2</v>
      </c>
      <c r="Q991" s="52">
        <f>IFERROR(_xll.qlIndexFixing(ONIndex1Y,I991,TRUE,_xll.ohTrigger(RecalcTrigger,Trigger1Y)),NA())</f>
        <v>3.2961447902222218E-2</v>
      </c>
    </row>
    <row r="992" spans="2:17" x14ac:dyDescent="0.2">
      <c r="B992" s="46" t="s">
        <v>51</v>
      </c>
      <c r="D992" s="49">
        <f>_xll.qlCalendarAdvance(LocalCalendar,$D991,B992,"f",FALSE)</f>
        <v>46420</v>
      </c>
      <c r="E992" s="49">
        <f>_xll.qlInterestRateIndexValueDate(IndexON,D992)</f>
        <v>46420</v>
      </c>
      <c r="F992" s="52">
        <f>IFERROR(_xll.qlIndexFixing(IndexON,D992,TRUE,_xll.ohTrigger(RecalcTrigger,TriggerON)),NA())</f>
        <v>2.6654365345519793E-2</v>
      </c>
      <c r="H992" s="49">
        <f>_xll.qlCalendarAdvance(IborCalendar,$H991,B992,"f",FALSE)</f>
        <v>46420</v>
      </c>
      <c r="I992" s="49">
        <f>_xll.qlInterestRateIndexValueDate(Index1M,$H992)</f>
        <v>46422</v>
      </c>
      <c r="J992" s="52">
        <f>IFERROR(_xll.qlIndexFixing(Index1M,$H992,TRUE,_xll.ohTrigger(RecalcTrigger,Trigger1M)),NA())</f>
        <v>2.8044920459986727E-2</v>
      </c>
      <c r="K992" s="52">
        <f>IFERROR(_xll.qlIndexFixing(ONIndex1M,I992,TRUE,_xll.ohTrigger(RecalcTrigger,Trigger1M)),NA())</f>
        <v>2.8002697567712787E-2</v>
      </c>
      <c r="L992" s="52">
        <f>IFERROR(_xll.qlIndexFixing(Index3M,H992,TRUE,_xll.ohTrigger(RecalcTrigger,Trigger3M)),NA())</f>
        <v>2.9437058229183244E-2</v>
      </c>
      <c r="M992" s="52">
        <f>IFERROR(_xll.qlIndexFixing(ONIndex3M,I992,TRUE,_xll.ohTrigger(RecalcTrigger,Trigger3M)),NA())</f>
        <v>2.9294858990853712E-2</v>
      </c>
      <c r="N992" s="52">
        <f>IFERROR(_xll.qlIndexFixing(Index6M,$H992,TRUE,_xll.ohTrigger(RecalcTrigger,Trigger6M)),NA())</f>
        <v>3.1222395713635349E-2</v>
      </c>
      <c r="O992" s="52">
        <f>IFERROR(_xll.qlIndexFixing(ONIndex6M,I992,TRUE,_xll.ohTrigger(RecalcTrigger,Trigger6M)),NA())</f>
        <v>3.092301613196291E-2</v>
      </c>
      <c r="P992" s="52">
        <f>IFERROR(_xll.qlIndexFixing(Index1Y,$H992,TRUE,_xll.ohTrigger(RecalcTrigger,Trigger1Y)),NA())</f>
        <v>3.2390392344994884E-2</v>
      </c>
      <c r="Q992" s="52">
        <f>IFERROR(_xll.qlIndexFixing(ONIndex1Y,I992,TRUE,_xll.ohTrigger(RecalcTrigger,Trigger1Y)),NA())</f>
        <v>3.2879726136467724E-2</v>
      </c>
    </row>
    <row r="993" spans="2:17" x14ac:dyDescent="0.2">
      <c r="B993" s="46" t="s">
        <v>51</v>
      </c>
      <c r="D993" s="49">
        <f>_xll.qlCalendarAdvance(LocalCalendar,$D992,B993,"f",FALSE)</f>
        <v>46427</v>
      </c>
      <c r="E993" s="49">
        <f>_xll.qlInterestRateIndexValueDate(IndexON,D993)</f>
        <v>46427</v>
      </c>
      <c r="F993" s="52">
        <f>IFERROR(_xll.qlIndexFixing(IndexON,D993,TRUE,_xll.ohTrigger(RecalcTrigger,TriggerON)),NA())</f>
        <v>2.6662770041898654E-2</v>
      </c>
      <c r="H993" s="49">
        <f>_xll.qlCalendarAdvance(IborCalendar,$H992,B993,"f",FALSE)</f>
        <v>46427</v>
      </c>
      <c r="I993" s="49">
        <f>_xll.qlInterestRateIndexValueDate(Index1M,$H993)</f>
        <v>46429</v>
      </c>
      <c r="J993" s="52">
        <f>IFERROR(_xll.qlIndexFixing(Index1M,$H993,TRUE,_xll.ohTrigger(RecalcTrigger,Trigger1M)),NA())</f>
        <v>2.8051361485765178E-2</v>
      </c>
      <c r="K993" s="52">
        <f>IFERROR(_xll.qlIndexFixing(ONIndex1M,I993,TRUE,_xll.ohTrigger(RecalcTrigger,Trigger1M)),NA())</f>
        <v>2.800945985492298E-2</v>
      </c>
      <c r="L993" s="52">
        <f>IFERROR(_xll.qlIndexFixing(Index3M,H993,TRUE,_xll.ohTrigger(RecalcTrigger,Trigger3M)),NA())</f>
        <v>2.9442395772317012E-2</v>
      </c>
      <c r="M993" s="52">
        <f>IFERROR(_xll.qlIndexFixing(ONIndex3M,I993,TRUE,_xll.ohTrigger(RecalcTrigger,Trigger3M)),NA())</f>
        <v>2.9301514210828827E-2</v>
      </c>
      <c r="N993" s="52">
        <f>IFERROR(_xll.qlIndexFixing(Index6M,$H993,TRUE,_xll.ohTrigger(RecalcTrigger,Trigger6M)),NA())</f>
        <v>3.1225673947171913E-2</v>
      </c>
      <c r="O993" s="52">
        <f>IFERROR(_xll.qlIndexFixing(ONIndex6M,I993,TRUE,_xll.ohTrigger(RecalcTrigger,Trigger6M)),NA())</f>
        <v>3.0929747440993083E-2</v>
      </c>
      <c r="P993" s="52">
        <f>IFERROR(_xll.qlIndexFixing(Index1Y,$H993,TRUE,_xll.ohTrigger(RecalcTrigger,Trigger1Y)),NA())</f>
        <v>3.2371770764845015E-2</v>
      </c>
      <c r="Q993" s="52">
        <f>IFERROR(_xll.qlIndexFixing(ONIndex1Y,I993,TRUE,_xll.ohTrigger(RecalcTrigger,Trigger1Y)),NA())</f>
        <v>3.2800414300169223E-2</v>
      </c>
    </row>
    <row r="994" spans="2:17" x14ac:dyDescent="0.2">
      <c r="B994" s="46" t="s">
        <v>51</v>
      </c>
      <c r="D994" s="49">
        <f>_xll.qlCalendarAdvance(LocalCalendar,$D993,B994,"f",FALSE)</f>
        <v>46434</v>
      </c>
      <c r="E994" s="49">
        <f>_xll.qlInterestRateIndexValueDate(IndexON,D994)</f>
        <v>46434</v>
      </c>
      <c r="F994" s="52">
        <f>IFERROR(_xll.qlIndexFixing(IndexON,D994,TRUE,_xll.ohTrigger(RecalcTrigger,TriggerON)),NA())</f>
        <v>2.6670949498850405E-2</v>
      </c>
      <c r="H994" s="49">
        <f>_xll.qlCalendarAdvance(IborCalendar,$H993,B994,"f",FALSE)</f>
        <v>46434</v>
      </c>
      <c r="I994" s="49">
        <f>_xll.qlInterestRateIndexValueDate(Index1M,$H994)</f>
        <v>46436</v>
      </c>
      <c r="J994" s="52">
        <f>IFERROR(_xll.qlIndexFixing(Index1M,$H994,TRUE,_xll.ohTrigger(RecalcTrigger,Trigger1M)),NA())</f>
        <v>2.8057628558742893E-2</v>
      </c>
      <c r="K994" s="52">
        <f>IFERROR(_xll.qlIndexFixing(ONIndex1M,I994,TRUE,_xll.ohTrigger(RecalcTrigger,Trigger1M)),NA())</f>
        <v>2.8016048551551265E-2</v>
      </c>
      <c r="L994" s="52">
        <f>IFERROR(_xll.qlIndexFixing(Index3M,H994,TRUE,_xll.ohTrigger(RecalcTrigger,Trigger3M)),NA())</f>
        <v>2.9447516072410147E-2</v>
      </c>
      <c r="M994" s="52">
        <f>IFERROR(_xll.qlIndexFixing(ONIndex3M,I994,TRUE,_xll.ohTrigger(RecalcTrigger,Trigger3M)),NA())</f>
        <v>2.9307953733423986E-2</v>
      </c>
      <c r="N994" s="52">
        <f>IFERROR(_xll.qlIndexFixing(Index6M,$H994,TRUE,_xll.ohTrigger(RecalcTrigger,Trigger6M)),NA())</f>
        <v>3.1228675439488922E-2</v>
      </c>
      <c r="O994" s="52">
        <f>IFERROR(_xll.qlIndexFixing(ONIndex6M,I994,TRUE,_xll.ohTrigger(RecalcTrigger,Trigger6M)),NA())</f>
        <v>3.0936206258314058E-2</v>
      </c>
      <c r="P994" s="52">
        <f>IFERROR(_xll.qlIndexFixing(Index1Y,$H994,TRUE,_xll.ohTrigger(RecalcTrigger,Trigger1Y)),NA())</f>
        <v>3.2355198867341881E-2</v>
      </c>
      <c r="Q994" s="52">
        <f>IFERROR(_xll.qlIndexFixing(ONIndex1Y,I994,TRUE,_xll.ohTrigger(RecalcTrigger,Trigger1Y)),NA())</f>
        <v>3.2723512391967802E-2</v>
      </c>
    </row>
    <row r="995" spans="2:17" x14ac:dyDescent="0.2">
      <c r="B995" s="46" t="s">
        <v>51</v>
      </c>
      <c r="D995" s="49">
        <f>_xll.qlCalendarAdvance(LocalCalendar,$D994,B995,"f",FALSE)</f>
        <v>46441</v>
      </c>
      <c r="E995" s="49">
        <f>_xll.qlInterestRateIndexValueDate(IndexON,D995)</f>
        <v>46441</v>
      </c>
      <c r="F995" s="52">
        <f>IFERROR(_xll.qlIndexFixing(IndexON,D995,TRUE,_xll.ohTrigger(RecalcTrigger,TriggerON)),NA())</f>
        <v>2.6678903716215174E-2</v>
      </c>
      <c r="H995" s="49">
        <f>_xll.qlCalendarAdvance(IborCalendar,$H994,B995,"f",FALSE)</f>
        <v>46441</v>
      </c>
      <c r="I995" s="49">
        <f>_xll.qlInterestRateIndexValueDate(Index1M,$H995)</f>
        <v>46443</v>
      </c>
      <c r="J995" s="52">
        <f>IFERROR(_xll.qlIndexFixing(Index1M,$H995,TRUE,_xll.ohTrigger(RecalcTrigger,Trigger1M)),NA())</f>
        <v>2.8063721678668645E-2</v>
      </c>
      <c r="K995" s="52">
        <f>IFERROR(_xll.qlIndexFixing(ONIndex1M,I995,TRUE,_xll.ohTrigger(RecalcTrigger,Trigger1M)),NA())</f>
        <v>2.802246365759764E-2</v>
      </c>
      <c r="L995" s="52">
        <f>IFERROR(_xll.qlIndexFixing(Index3M,H995,TRUE,_xll.ohTrigger(RecalcTrigger,Trigger3M)),NA())</f>
        <v>2.9452419128643523E-2</v>
      </c>
      <c r="M995" s="52">
        <f>IFERROR(_xll.qlIndexFixing(ONIndex3M,I995,TRUE,_xll.ohTrigger(RecalcTrigger,Trigger3M)),NA())</f>
        <v>2.9314177558799059E-2</v>
      </c>
      <c r="N995" s="52">
        <f>IFERROR(_xll.qlIndexFixing(Index6M,$H995,TRUE,_xll.ohTrigger(RecalcTrigger,Trigger6M)),NA())</f>
        <v>3.1231400189352446E-2</v>
      </c>
      <c r="O995" s="52">
        <f>IFERROR(_xll.qlIndexFixing(ONIndex6M,I995,TRUE,_xll.ohTrigger(RecalcTrigger,Trigger6M)),NA())</f>
        <v>3.0942392583845901E-2</v>
      </c>
      <c r="P995" s="52">
        <f>IFERROR(_xll.qlIndexFixing(Index1Y,$H995,TRUE,_xll.ohTrigger(RecalcTrigger,Trigger1Y)),NA())</f>
        <v>3.2340617403827113E-2</v>
      </c>
      <c r="Q995" s="52">
        <f>IFERROR(_xll.qlIndexFixing(ONIndex1Y,I995,TRUE,_xll.ohTrigger(RecalcTrigger,Trigger1Y)),NA())</f>
        <v>3.2649020410344676E-2</v>
      </c>
    </row>
    <row r="996" spans="2:17" x14ac:dyDescent="0.2">
      <c r="B996" s="46" t="s">
        <v>51</v>
      </c>
      <c r="D996" s="49">
        <f>_xll.qlCalendarAdvance(LocalCalendar,$D995,B996,"f",FALSE)</f>
        <v>46448</v>
      </c>
      <c r="E996" s="49">
        <f>_xll.qlInterestRateIndexValueDate(IndexON,D996)</f>
        <v>46448</v>
      </c>
      <c r="F996" s="52">
        <f>IFERROR(_xll.qlIndexFixing(IndexON,D996,TRUE,_xll.ohTrigger(RecalcTrigger,TriggerON)),NA())</f>
        <v>2.6686632694072898E-2</v>
      </c>
      <c r="H996" s="49">
        <f>_xll.qlCalendarAdvance(IborCalendar,$H995,B996,"f",FALSE)</f>
        <v>46448</v>
      </c>
      <c r="I996" s="49">
        <f>_xll.qlInterestRateIndexValueDate(Index1M,$H996)</f>
        <v>46450</v>
      </c>
      <c r="J996" s="52">
        <f>IFERROR(_xll.qlIndexFixing(Index1M,$H996,TRUE,_xll.ohTrigger(RecalcTrigger,Trigger1M)),NA())</f>
        <v>2.8075639610728453E-2</v>
      </c>
      <c r="K996" s="52">
        <f>IFERROR(_xll.qlIndexFixing(ONIndex1M,I996,TRUE,_xll.ohTrigger(RecalcTrigger,Trigger1M)),NA())</f>
        <v>2.8028705172982171E-2</v>
      </c>
      <c r="L996" s="52">
        <f>IFERROR(_xll.qlIndexFixing(Index3M,H996,TRUE,_xll.ohTrigger(RecalcTrigger,Trigger3M)),NA())</f>
        <v>2.9461587734499813E-2</v>
      </c>
      <c r="M996" s="52">
        <f>IFERROR(_xll.qlIndexFixing(ONIndex3M,I996,TRUE,_xll.ohTrigger(RecalcTrigger,Trigger3M)),NA())</f>
        <v>2.9320185686794176E-2</v>
      </c>
      <c r="N996" s="52">
        <f>IFERROR(_xll.qlIndexFixing(Index6M,$H996,TRUE,_xll.ohTrigger(RecalcTrigger,Trigger6M)),NA())</f>
        <v>3.1242382027214435E-2</v>
      </c>
      <c r="O996" s="52">
        <f>IFERROR(_xll.qlIndexFixing(ONIndex6M,I996,TRUE,_xll.ohTrigger(RecalcTrigger,Trigger6M)),NA())</f>
        <v>3.0948306417588611E-2</v>
      </c>
      <c r="P996" s="52">
        <f>IFERROR(_xll.qlIndexFixing(Index1Y,$H996,TRUE,_xll.ohTrigger(RecalcTrigger,Trigger1Y)),NA())</f>
        <v>3.2333834532180798E-2</v>
      </c>
      <c r="Q996" s="52">
        <f>IFERROR(_xll.qlIndexFixing(ONIndex1Y,I996,TRUE,_xll.ohTrigger(RecalcTrigger,Trigger1Y)),NA())</f>
        <v>3.2576938353621188E-2</v>
      </c>
    </row>
    <row r="997" spans="2:17" x14ac:dyDescent="0.2">
      <c r="B997" s="46" t="s">
        <v>51</v>
      </c>
      <c r="D997" s="49">
        <f>_xll.qlCalendarAdvance(LocalCalendar,$D996,B997,"f",FALSE)</f>
        <v>46455</v>
      </c>
      <c r="E997" s="49">
        <f>_xll.qlInterestRateIndexValueDate(IndexON,D997)</f>
        <v>46455</v>
      </c>
      <c r="F997" s="52">
        <f>IFERROR(_xll.qlIndexFixing(IndexON,D997,TRUE,_xll.ohTrigger(RecalcTrigger,TriggerON)),NA())</f>
        <v>2.669413643234364E-2</v>
      </c>
      <c r="H997" s="49">
        <f>_xll.qlCalendarAdvance(IborCalendar,$H996,B997,"f",FALSE)</f>
        <v>46455</v>
      </c>
      <c r="I997" s="49">
        <f>_xll.qlInterestRateIndexValueDate(Index1M,$H997)</f>
        <v>46457</v>
      </c>
      <c r="J997" s="52">
        <f>IFERROR(_xll.qlIndexFixing(Index1M,$H997,TRUE,_xll.ohTrigger(RecalcTrigger,Trigger1M)),NA())</f>
        <v>2.808133689771064E-2</v>
      </c>
      <c r="K997" s="52">
        <f>IFERROR(_xll.qlIndexFixing(ONIndex1M,I997,TRUE,_xll.ohTrigger(RecalcTrigger,Trigger1M)),NA())</f>
        <v>2.8034773097704857E-2</v>
      </c>
      <c r="L997" s="52">
        <f>IFERROR(_xll.qlIndexFixing(Index3M,H997,TRUE,_xll.ohTrigger(RecalcTrigger,Trigger3M)),NA())</f>
        <v>2.9466010829717726E-2</v>
      </c>
      <c r="M997" s="52">
        <f>IFERROR(_xll.qlIndexFixing(ONIndex3M,I997,TRUE,_xll.ohTrigger(RecalcTrigger,Trigger3M)),NA())</f>
        <v>2.9325978117409335E-2</v>
      </c>
      <c r="N997" s="52">
        <f>IFERROR(_xll.qlIndexFixing(Index6M,$H997,TRUE,_xll.ohTrigger(RecalcTrigger,Trigger6M)),NA())</f>
        <v>3.1243037520908609E-2</v>
      </c>
      <c r="O997" s="52">
        <f>IFERROR(_xll.qlIndexFixing(ONIndex6M,I997,TRUE,_xll.ohTrigger(RecalcTrigger,Trigger6M)),NA())</f>
        <v>3.0953947759462253E-2</v>
      </c>
      <c r="P997" s="52">
        <f>IFERROR(_xll.qlIndexFixing(Index1Y,$H997,TRUE,_xll.ohTrigger(RecalcTrigger,Trigger1Y)),NA())</f>
        <v>3.2323335392394098E-2</v>
      </c>
      <c r="Q997" s="52">
        <f>IFERROR(_xll.qlIndexFixing(ONIndex1Y,I997,TRUE,_xll.ohTrigger(RecalcTrigger,Trigger1Y)),NA())</f>
        <v>3.250726622051836E-2</v>
      </c>
    </row>
    <row r="998" spans="2:17" x14ac:dyDescent="0.2">
      <c r="B998" s="46" t="s">
        <v>51</v>
      </c>
      <c r="D998" s="49">
        <f>_xll.qlCalendarAdvance(LocalCalendar,$D997,B998,"f",FALSE)</f>
        <v>46462</v>
      </c>
      <c r="E998" s="49">
        <f>_xll.qlInterestRateIndexValueDate(IndexON,D998)</f>
        <v>46462</v>
      </c>
      <c r="F998" s="52">
        <f>IFERROR(_xll.qlIndexFixing(IndexON,D998,TRUE,_xll.ohTrigger(RecalcTrigger,TriggerON)),NA())</f>
        <v>2.6701414930947465E-2</v>
      </c>
      <c r="H998" s="49">
        <f>_xll.qlCalendarAdvance(IborCalendar,$H997,B998,"f",FALSE)</f>
        <v>46462</v>
      </c>
      <c r="I998" s="49">
        <f>_xll.qlInterestRateIndexValueDate(Index1M,$H998)</f>
        <v>46464</v>
      </c>
      <c r="J998" s="52">
        <f>IFERROR(_xll.qlIndexFixing(Index1M,$H998,TRUE,_xll.ohTrigger(RecalcTrigger,Trigger1M)),NA())</f>
        <v>2.8086860176992079E-2</v>
      </c>
      <c r="K998" s="52">
        <f>IFERROR(_xll.qlIndexFixing(ONIndex1M,I998,TRUE,_xll.ohTrigger(RecalcTrigger,Trigger1M)),NA())</f>
        <v>2.8040667431765698E-2</v>
      </c>
      <c r="L998" s="52">
        <f>IFERROR(_xll.qlIndexFixing(Index3M,H998,TRUE,_xll.ohTrigger(RecalcTrigger,Trigger3M)),NA())</f>
        <v>2.9470216625687478E-2</v>
      </c>
      <c r="M998" s="52">
        <f>IFERROR(_xll.qlIndexFixing(ONIndex3M,I998,TRUE,_xll.ohTrigger(RecalcTrigger,Trigger3M)),NA())</f>
        <v>2.9331554850804409E-2</v>
      </c>
      <c r="N998" s="52">
        <f>IFERROR(_xll.qlIndexFixing(Index6M,$H998,TRUE,_xll.ohTrigger(RecalcTrigger,Trigger6M)),NA())</f>
        <v>3.1244833972068054E-2</v>
      </c>
      <c r="O998" s="52">
        <f>IFERROR(_xll.qlIndexFixing(ONIndex6M,I998,TRUE,_xll.ohTrigger(RecalcTrigger,Trigger6M)),NA())</f>
        <v>3.0959316609626697E-2</v>
      </c>
      <c r="P998" s="52">
        <f>IFERROR(_xll.qlIndexFixing(Index1Y,$H998,TRUE,_xll.ohTrigger(RecalcTrigger,Trigger1Y)),NA())</f>
        <v>3.2314629870291774E-2</v>
      </c>
      <c r="Q998" s="52">
        <f>IFERROR(_xll.qlIndexFixing(ONIndex1Y,I998,TRUE,_xll.ohTrigger(RecalcTrigger,Trigger1Y)),NA())</f>
        <v>3.2440004009517409E-2</v>
      </c>
    </row>
    <row r="999" spans="2:17" x14ac:dyDescent="0.2">
      <c r="B999" s="46" t="s">
        <v>51</v>
      </c>
      <c r="D999" s="49">
        <f>_xll.qlCalendarAdvance(LocalCalendar,$D998,B999,"f",FALSE)</f>
        <v>46469</v>
      </c>
      <c r="E999" s="49">
        <f>_xll.qlInterestRateIndexValueDate(IndexON,D999)</f>
        <v>46469</v>
      </c>
      <c r="F999" s="52">
        <f>IFERROR(_xll.qlIndexFixing(IndexON,D999,TRUE,_xll.ohTrigger(RecalcTrigger,TriggerON)),NA())</f>
        <v>2.6708468190044243E-2</v>
      </c>
      <c r="H999" s="49">
        <f>_xll.qlCalendarAdvance(IborCalendar,$H998,B999,"f",FALSE)</f>
        <v>46469</v>
      </c>
      <c r="I999" s="49">
        <f>_xll.qlInterestRateIndexValueDate(Index1M,$H999)</f>
        <v>46471</v>
      </c>
      <c r="J999" s="52">
        <f>IFERROR(_xll.qlIndexFixing(Index1M,$H999,TRUE,_xll.ohTrigger(RecalcTrigger,Trigger1M)),NA())</f>
        <v>2.8092209448312977E-2</v>
      </c>
      <c r="K999" s="52">
        <f>IFERROR(_xll.qlIndexFixing(ONIndex1M,I999,TRUE,_xll.ohTrigger(RecalcTrigger,Trigger1M)),NA())</f>
        <v>2.805235808497919E-2</v>
      </c>
      <c r="L999" s="52">
        <f>IFERROR(_xll.qlIndexFixing(Index3M,H999,TRUE,_xll.ohTrigger(RecalcTrigger,Trigger3M)),NA())</f>
        <v>2.9474205121712237E-2</v>
      </c>
      <c r="M999" s="52">
        <f>IFERROR(_xll.qlIndexFixing(ONIndex3M,I999,TRUE,_xll.ohTrigger(RecalcTrigger,Trigger3M)),NA())</f>
        <v>2.9343185880783551E-2</v>
      </c>
      <c r="N999" s="52">
        <f>IFERROR(_xll.qlIndexFixing(Index6M,$H999,TRUE,_xll.ohTrigger(RecalcTrigger,Trigger6M)),NA())</f>
        <v>3.1246353557661324E-2</v>
      </c>
      <c r="O999" s="52">
        <f>IFERROR(_xll.qlIndexFixing(ONIndex6M,I999,TRUE,_xll.ohTrigger(RecalcTrigger,Trigger6M)),NA())</f>
        <v>3.0971141037991146E-2</v>
      </c>
      <c r="P999" s="52">
        <f>IFERROR(_xll.qlIndexFixing(Index1Y,$H999,TRUE,_xll.ohTrigger(RecalcTrigger,Trigger1Y)),NA())</f>
        <v>3.2307659239682311E-2</v>
      </c>
      <c r="Q999" s="52">
        <f>IFERROR(_xll.qlIndexFixing(ONIndex1Y,I999,TRUE,_xll.ohTrigger(RecalcTrigger,Trigger1Y)),NA())</f>
        <v>3.2362931407952544E-2</v>
      </c>
    </row>
    <row r="1000" spans="2:17" x14ac:dyDescent="0.2">
      <c r="B1000" s="46" t="s">
        <v>51</v>
      </c>
      <c r="D1000" s="49">
        <f>_xll.qlCalendarAdvance(LocalCalendar,$D999,B1000,"f",FALSE)</f>
        <v>46476</v>
      </c>
      <c r="E1000" s="49">
        <f>_xll.qlInterestRateIndexValueDate(IndexON,D1000)</f>
        <v>46476</v>
      </c>
      <c r="F1000" s="52">
        <f>IFERROR(_xll.qlIndexFixing(IndexON,D1000,TRUE,_xll.ohTrigger(RecalcTrigger,TriggerON)),NA())</f>
        <v>2.671529620955404E-2</v>
      </c>
      <c r="H1000" s="49">
        <f>_xll.qlCalendarAdvance(IborCalendar,$H999,B1000,"f",FALSE)</f>
        <v>46476</v>
      </c>
      <c r="I1000" s="49">
        <f>_xll.qlInterestRateIndexValueDate(Index1M,$H1000)</f>
        <v>46478</v>
      </c>
      <c r="J1000" s="52">
        <f>IFERROR(_xll.qlIndexFixing(Index1M,$H1000,TRUE,_xll.ohTrigger(RecalcTrigger,Trigger1M)),NA())</f>
        <v>2.8098833717403435E-2</v>
      </c>
      <c r="K1000" s="52">
        <f>IFERROR(_xll.qlIndexFixing(ONIndex1M,I1000,TRUE,_xll.ohTrigger(RecalcTrigger,Trigger1M)),NA())</f>
        <v>2.8051935328061717E-2</v>
      </c>
      <c r="L1000" s="52">
        <f>IFERROR(_xll.qlIndexFixing(Index3M,H1000,TRUE,_xll.ohTrigger(RecalcTrigger,Trigger3M)),NA())</f>
        <v>2.9476544161782792E-2</v>
      </c>
      <c r="M1000" s="52">
        <f>IFERROR(_xll.qlIndexFixing(ONIndex3M,I1000,TRUE,_xll.ohTrigger(RecalcTrigger,Trigger3M)),NA())</f>
        <v>2.9342061225374749E-2</v>
      </c>
      <c r="N1000" s="52">
        <f>IFERROR(_xll.qlIndexFixing(Index6M,$H1000,TRUE,_xll.ohTrigger(RecalcTrigger,Trigger6M)),NA())</f>
        <v>3.124356758920711E-2</v>
      </c>
      <c r="O1000" s="52">
        <f>IFERROR(_xll.qlIndexFixing(ONIndex6M,I1000,TRUE,_xll.ohTrigger(RecalcTrigger,Trigger6M)),NA())</f>
        <v>3.0969236834428315E-2</v>
      </c>
      <c r="P1000" s="52">
        <f>IFERROR(_xll.qlIndexFixing(Index1Y,$H1000,TRUE,_xll.ohTrigger(RecalcTrigger,Trigger1Y)),NA())</f>
        <v>3.2302364785132098E-2</v>
      </c>
      <c r="Q1000" s="52">
        <f>IFERROR(_xll.qlIndexFixing(ONIndex1Y,I1000,TRUE,_xll.ohTrigger(RecalcTrigger,Trigger1Y)),NA())</f>
        <v>3.2312709348705226E-2</v>
      </c>
    </row>
    <row r="1001" spans="2:17" x14ac:dyDescent="0.2">
      <c r="B1001" s="46" t="s">
        <v>51</v>
      </c>
      <c r="D1001" s="49">
        <f>_xll.qlCalendarAdvance(LocalCalendar,$D1000,B1001,"f",FALSE)</f>
        <v>46483</v>
      </c>
      <c r="E1001" s="49">
        <f>_xll.qlInterestRateIndexValueDate(IndexON,D1001)</f>
        <v>46483</v>
      </c>
      <c r="F1001" s="52">
        <f>IFERROR(_xll.qlIndexFixing(IndexON,D1001,TRUE,_xll.ohTrigger(RecalcTrigger,TriggerON)),NA())</f>
        <v>2.6721898989476855E-2</v>
      </c>
      <c r="H1001" s="49">
        <f>_xll.qlCalendarAdvance(IborCalendar,$H1000,B1001,"f",FALSE)</f>
        <v>46483</v>
      </c>
      <c r="I1001" s="49">
        <f>_xll.qlInterestRateIndexValueDate(Index1M,$H1001)</f>
        <v>46485</v>
      </c>
      <c r="J1001" s="52">
        <f>IFERROR(_xll.qlIndexFixing(Index1M,$H1001,TRUE,_xll.ohTrigger(RecalcTrigger,Trigger1M)),NA())</f>
        <v>2.8102385966088939E-2</v>
      </c>
      <c r="K1001" s="52">
        <f>IFERROR(_xll.qlIndexFixing(ONIndex1M,I1001,TRUE,_xll.ohTrigger(RecalcTrigger,Trigger1M)),NA())</f>
        <v>2.8057308890216959E-2</v>
      </c>
      <c r="L1001" s="52">
        <f>IFERROR(_xll.qlIndexFixing(Index3M,H1001,TRUE,_xll.ohTrigger(RecalcTrigger,Trigger3M)),NA())</f>
        <v>2.9480113286360216E-2</v>
      </c>
      <c r="M1001" s="52">
        <f>IFERROR(_xll.qlIndexFixing(ONIndex3M,I1001,TRUE,_xll.ohTrigger(RecalcTrigger,Trigger3M)),NA())</f>
        <v>2.9346990866709888E-2</v>
      </c>
      <c r="N1001" s="52">
        <f>IFERROR(_xll.qlIndexFixing(Index6M,$H1001,TRUE,_xll.ohTrigger(RecalcTrigger,Trigger6M)),NA())</f>
        <v>3.1244592505827316E-2</v>
      </c>
      <c r="O1001" s="52">
        <f>IFERROR(_xll.qlIndexFixing(ONIndex6M,I1001,TRUE,_xll.ohTrigger(RecalcTrigger,Trigger6M)),NA())</f>
        <v>3.0973788209065489E-2</v>
      </c>
      <c r="P1001" s="52">
        <f>IFERROR(_xll.qlIndexFixing(Index1Y,$H1001,TRUE,_xll.ohTrigger(RecalcTrigger,Trigger1Y)),NA())</f>
        <v>3.2298687800977118E-2</v>
      </c>
      <c r="Q1001" s="52">
        <f>IFERROR(_xll.qlIndexFixing(ONIndex1Y,I1001,TRUE,_xll.ohTrigger(RecalcTrigger,Trigger1Y)),NA())</f>
        <v>3.2252676896336041E-2</v>
      </c>
    </row>
    <row r="1002" spans="2:17" x14ac:dyDescent="0.2">
      <c r="B1002" s="46" t="s">
        <v>51</v>
      </c>
      <c r="D1002" s="49">
        <f>_xll.qlCalendarAdvance(LocalCalendar,$D1001,B1002,"f",FALSE)</f>
        <v>46490</v>
      </c>
      <c r="E1002" s="49">
        <f>_xll.qlInterestRateIndexValueDate(IndexON,D1002)</f>
        <v>46490</v>
      </c>
      <c r="F1002" s="52">
        <f>IFERROR(_xll.qlIndexFixing(IndexON,D1002,TRUE,_xll.ohTrigger(RecalcTrigger,TriggerON)),NA())</f>
        <v>2.6728276529812689E-2</v>
      </c>
      <c r="H1002" s="49">
        <f>_xll.qlCalendarAdvance(IborCalendar,$H1001,B1002,"f",FALSE)</f>
        <v>46490</v>
      </c>
      <c r="I1002" s="49">
        <f>_xll.qlInterestRateIndexValueDate(Index1M,$H1002)</f>
        <v>46492</v>
      </c>
      <c r="J1002" s="52">
        <f>IFERROR(_xll.qlIndexFixing(Index1M,$H1002,TRUE,_xll.ohTrigger(RecalcTrigger,Trigger1M)),NA())</f>
        <v>2.8107213212074378E-2</v>
      </c>
      <c r="K1002" s="52">
        <f>IFERROR(_xll.qlIndexFixing(ONIndex1M,I1002,TRUE,_xll.ohTrigger(RecalcTrigger,Trigger1M)),NA())</f>
        <v>2.8062508861710356E-2</v>
      </c>
      <c r="L1002" s="52">
        <f>IFERROR(_xll.qlIndexFixing(Index3M,H1002,TRUE,_xll.ohTrigger(RecalcTrigger,Trigger3M)),NA())</f>
        <v>2.94834651268568E-2</v>
      </c>
      <c r="M1002" s="52">
        <f>IFERROR(_xll.qlIndexFixing(ONIndex3M,I1002,TRUE,_xll.ohTrigger(RecalcTrigger,Trigger3M)),NA())</f>
        <v>2.9351704810585133E-2</v>
      </c>
      <c r="N1002" s="52">
        <f>IFERROR(_xll.qlIndexFixing(Index6M,$H1002,TRUE,_xll.ohTrigger(RecalcTrigger,Trigger6M)),NA())</f>
        <v>3.1245340626854301E-2</v>
      </c>
      <c r="O1002" s="52">
        <f>IFERROR(_xll.qlIndexFixing(ONIndex6M,I1002,TRUE,_xll.ohTrigger(RecalcTrigger,Trigger6M)),NA())</f>
        <v>3.0978067091753658E-2</v>
      </c>
      <c r="P1002" s="52">
        <f>IFERROR(_xll.qlIndexFixing(Index1Y,$H1002,TRUE,_xll.ohTrigger(RecalcTrigger,Trigger1Y)),NA())</f>
        <v>3.2298996650655214E-2</v>
      </c>
      <c r="Q1002" s="52">
        <f>IFERROR(_xll.qlIndexFixing(ONIndex1Y,I1002,TRUE,_xll.ohTrigger(RecalcTrigger,Trigger1Y)),NA())</f>
        <v>3.2195054360952824E-2</v>
      </c>
    </row>
    <row r="1003" spans="2:17" x14ac:dyDescent="0.2">
      <c r="B1003" s="46" t="s">
        <v>51</v>
      </c>
      <c r="D1003" s="49">
        <f>_xll.qlCalendarAdvance(LocalCalendar,$D1002,B1003,"f",FALSE)</f>
        <v>46497</v>
      </c>
      <c r="E1003" s="49">
        <f>_xll.qlInterestRateIndexValueDate(IndexON,D1003)</f>
        <v>46497</v>
      </c>
      <c r="F1003" s="52">
        <f>IFERROR(_xll.qlIndexFixing(IndexON,D1003,TRUE,_xll.ohTrigger(RecalcTrigger,TriggerON)),NA())</f>
        <v>2.6734428830321733E-2</v>
      </c>
      <c r="H1003" s="49">
        <f>_xll.qlCalendarAdvance(IborCalendar,$H1002,B1003,"f",FALSE)</f>
        <v>46497</v>
      </c>
      <c r="I1003" s="49">
        <f>_xll.qlInterestRateIndexValueDate(Index1M,$H1003)</f>
        <v>46499</v>
      </c>
      <c r="J1003" s="52">
        <f>IFERROR(_xll.qlIndexFixing(Index1M,$H1003,TRUE,_xll.ohTrigger(RecalcTrigger,Trigger1M)),NA())</f>
        <v>2.811186644915753E-2</v>
      </c>
      <c r="K1003" s="52">
        <f>IFERROR(_xll.qlIndexFixing(ONIndex1M,I1003,TRUE,_xll.ohTrigger(RecalcTrigger,Trigger1M)),NA())</f>
        <v>2.8067535242382036E-2</v>
      </c>
      <c r="L1003" s="52">
        <f>IFERROR(_xll.qlIndexFixing(Index3M,H1003,TRUE,_xll.ohTrigger(RecalcTrigger,Trigger3M)),NA())</f>
        <v>2.9486599682723536E-2</v>
      </c>
      <c r="M1003" s="52">
        <f>IFERROR(_xll.qlIndexFixing(ONIndex3M,I1003,TRUE,_xll.ohTrigger(RecalcTrigger,Trigger3M)),NA())</f>
        <v>2.9356203057000485E-2</v>
      </c>
      <c r="N1003" s="52">
        <f>IFERROR(_xll.qlIndexFixing(Index6M,$H1003,TRUE,_xll.ohTrigger(RecalcTrigger,Trigger6M)),NA())</f>
        <v>3.1245811951976184E-2</v>
      </c>
      <c r="O1003" s="52">
        <f>IFERROR(_xll.qlIndexFixing(ONIndex6M,I1003,TRUE,_xll.ohTrigger(RecalcTrigger,Trigger6M)),NA())</f>
        <v>3.0982073482652694E-2</v>
      </c>
      <c r="P1003" s="52">
        <f>IFERROR(_xll.qlIndexFixing(Index1Y,$H1003,TRUE,_xll.ohTrigger(RecalcTrigger,Trigger1Y)),NA())</f>
        <v>3.2295951464331153E-2</v>
      </c>
      <c r="Q1003" s="52">
        <f>IFERROR(_xll.qlIndexFixing(ONIndex1Y,I1003,TRUE,_xll.ohTrigger(RecalcTrigger,Trigger1Y)),NA())</f>
        <v>3.2139841741516406E-2</v>
      </c>
    </row>
    <row r="1004" spans="2:17" x14ac:dyDescent="0.2">
      <c r="B1004" s="46" t="s">
        <v>51</v>
      </c>
      <c r="D1004" s="49">
        <f>_xll.qlCalendarAdvance(LocalCalendar,$D1003,B1004,"f",FALSE)</f>
        <v>46504</v>
      </c>
      <c r="E1004" s="49">
        <f>_xll.qlInterestRateIndexValueDate(IndexON,D1004)</f>
        <v>46504</v>
      </c>
      <c r="F1004" s="52">
        <f>IFERROR(_xll.qlIndexFixing(IndexON,D1004,TRUE,_xll.ohTrigger(RecalcTrigger,TriggerON)),NA())</f>
        <v>2.674035589132373E-2</v>
      </c>
      <c r="H1004" s="49">
        <f>_xll.qlCalendarAdvance(IborCalendar,$H1003,B1004,"f",FALSE)</f>
        <v>46504</v>
      </c>
      <c r="I1004" s="49">
        <f>_xll.qlInterestRateIndexValueDate(Index1M,$H1004)</f>
        <v>46506</v>
      </c>
      <c r="J1004" s="52">
        <f>IFERROR(_xll.qlIndexFixing(Index1M,$H1004,TRUE,_xll.ohTrigger(RecalcTrigger,Trigger1M)),NA())</f>
        <v>2.8112136911349825E-2</v>
      </c>
      <c r="K1004" s="52">
        <f>IFERROR(_xll.qlIndexFixing(ONIndex1M,I1004,TRUE,_xll.ohTrigger(RecalcTrigger,Trigger1M)),NA())</f>
        <v>2.8072388032391871E-2</v>
      </c>
      <c r="L1004" s="52">
        <f>IFERROR(_xll.qlIndexFixing(Index3M,H1004,TRUE,_xll.ohTrigger(RecalcTrigger,Trigger3M)),NA())</f>
        <v>2.9489516953448307E-2</v>
      </c>
      <c r="M1004" s="52">
        <f>IFERROR(_xll.qlIndexFixing(ONIndex3M,I1004,TRUE,_xll.ohTrigger(RecalcTrigger,Trigger3M)),NA())</f>
        <v>2.9360485606195752E-2</v>
      </c>
      <c r="N1004" s="52">
        <f>IFERROR(_xll.qlIndexFixing(Index6M,$H1004,TRUE,_xll.ohTrigger(RecalcTrigger,Trigger6M)),NA())</f>
        <v>3.1246006480998147E-2</v>
      </c>
      <c r="O1004" s="52">
        <f>IFERROR(_xll.qlIndexFixing(ONIndex6M,I1004,TRUE,_xll.ohTrigger(RecalcTrigger,Trigger6M)),NA())</f>
        <v>3.0985807381682662E-2</v>
      </c>
      <c r="P1004" s="52">
        <f>IFERROR(_xll.qlIndexFixing(Index1Y,$H1004,TRUE,_xll.ohTrigger(RecalcTrigger,Trigger1Y)),NA())</f>
        <v>3.2289184430578613E-2</v>
      </c>
      <c r="Q1004" s="52">
        <f>IFERROR(_xll.qlIndexFixing(ONIndex1Y,I1004,TRUE,_xll.ohTrigger(RecalcTrigger,Trigger1Y)),NA())</f>
        <v>3.2087039036747811E-2</v>
      </c>
    </row>
    <row r="1005" spans="2:17" x14ac:dyDescent="0.2">
      <c r="B1005" s="46" t="s">
        <v>51</v>
      </c>
      <c r="D1005" s="49">
        <f>_xll.qlCalendarAdvance(LocalCalendar,$D1004,B1005,"f",FALSE)</f>
        <v>46511</v>
      </c>
      <c r="E1005" s="49">
        <f>_xll.qlInterestRateIndexValueDate(IndexON,D1005)</f>
        <v>46511</v>
      </c>
      <c r="F1005" s="52">
        <f>IFERROR(_xll.qlIndexFixing(IndexON,D1005,TRUE,_xll.ohTrigger(RecalcTrigger,TriggerON)),NA())</f>
        <v>2.6746057712658811E-2</v>
      </c>
      <c r="H1005" s="49">
        <f>_xll.qlCalendarAdvance(IborCalendar,$H1004,B1005,"f",FALSE)</f>
        <v>46511</v>
      </c>
      <c r="I1005" s="49">
        <f>_xll.qlInterestRateIndexValueDate(Index1M,$H1005)</f>
        <v>46513</v>
      </c>
      <c r="J1005" s="52">
        <f>IFERROR(_xll.qlIndexFixing(Index1M,$H1005,TRUE,_xll.ohTrigger(RecalcTrigger,Trigger1M)),NA())</f>
        <v>2.8120650895765154E-2</v>
      </c>
      <c r="K1005" s="52">
        <f>IFERROR(_xll.qlIndexFixing(ONIndex1M,I1005,TRUE,_xll.ohTrigger(RecalcTrigger,Trigger1M)),NA())</f>
        <v>2.8077067231819797E-2</v>
      </c>
      <c r="L1005" s="52">
        <f>IFERROR(_xll.qlIndexFixing(Index3M,H1005,TRUE,_xll.ohTrigger(RecalcTrigger,Trigger3M)),NA())</f>
        <v>2.9493572764617334E-2</v>
      </c>
      <c r="M1005" s="52">
        <f>IFERROR(_xll.qlIndexFixing(ONIndex3M,I1005,TRUE,_xll.ohTrigger(RecalcTrigger,Trigger3M)),NA())</f>
        <v>2.9364552457771254E-2</v>
      </c>
      <c r="N1005" s="52">
        <f>IFERROR(_xll.qlIndexFixing(Index6M,$H1005,TRUE,_xll.ohTrigger(RecalcTrigger,Trigger6M)),NA())</f>
        <v>3.1249656866579767E-2</v>
      </c>
      <c r="O1005" s="52">
        <f>IFERROR(_xll.qlIndexFixing(ONIndex6M,I1005,TRUE,_xll.ohTrigger(RecalcTrigger,Trigger6M)),NA())</f>
        <v>3.0989268788763624E-2</v>
      </c>
      <c r="P1005" s="52">
        <f>IFERROR(_xll.qlIndexFixing(Index1Y,$H1005,TRUE,_xll.ohTrigger(RecalcTrigger,Trigger1Y)),NA())</f>
        <v>3.2298980744302368E-2</v>
      </c>
      <c r="Q1005" s="52">
        <f>IFERROR(_xll.qlIndexFixing(ONIndex1Y,I1005,TRUE,_xll.ohTrigger(RecalcTrigger,Trigger1Y)),NA())</f>
        <v>3.2036646245767741E-2</v>
      </c>
    </row>
    <row r="1006" spans="2:17" x14ac:dyDescent="0.2">
      <c r="B1006" s="46" t="s">
        <v>51</v>
      </c>
      <c r="D1006" s="49">
        <f>_xll.qlCalendarAdvance(LocalCalendar,$D1005,B1006,"f",FALSE)</f>
        <v>46518</v>
      </c>
      <c r="E1006" s="49">
        <f>_xll.qlInterestRateIndexValueDate(IndexON,D1006)</f>
        <v>46518</v>
      </c>
      <c r="F1006" s="52">
        <f>IFERROR(_xll.qlIndexFixing(IndexON,D1006,TRUE,_xll.ohTrigger(RecalcTrigger,TriggerON)),NA())</f>
        <v>2.6751534294167101E-2</v>
      </c>
      <c r="H1006" s="49">
        <f>_xll.qlCalendarAdvance(IborCalendar,$H1005,B1006,"f",FALSE)</f>
        <v>46518</v>
      </c>
      <c r="I1006" s="49">
        <f>_xll.qlInterestRateIndexValueDate(Index1M,$H1006)</f>
        <v>46520</v>
      </c>
      <c r="J1006" s="52">
        <f>IFERROR(_xll.qlIndexFixing(Index1M,$H1006,TRUE,_xll.ohTrigger(RecalcTrigger,Trigger1M)),NA())</f>
        <v>2.8124782104882451E-2</v>
      </c>
      <c r="K1006" s="52">
        <f>IFERROR(_xll.qlIndexFixing(ONIndex1M,I1006,TRUE,_xll.ohTrigger(RecalcTrigger,Trigger1M)),NA())</f>
        <v>2.8081572840426006E-2</v>
      </c>
      <c r="L1006" s="52">
        <f>IFERROR(_xll.qlIndexFixing(Index3M,H1006,TRUE,_xll.ohTrigger(RecalcTrigger,Trigger3M)),NA())</f>
        <v>2.9496040144578548E-2</v>
      </c>
      <c r="M1006" s="52">
        <f>IFERROR(_xll.qlIndexFixing(ONIndex3M,I1006,TRUE,_xll.ohTrigger(RecalcTrigger,Trigger3M)),NA())</f>
        <v>2.936840361212667E-2</v>
      </c>
      <c r="N1006" s="52">
        <f>IFERROR(_xll.qlIndexFixing(Index6M,$H1006,TRUE,_xll.ohTrigger(RecalcTrigger,Trigger6M)),NA())</f>
        <v>3.124923838178929E-2</v>
      </c>
      <c r="O1006" s="52">
        <f>IFERROR(_xll.qlIndexFixing(ONIndex6M,I1006,TRUE,_xll.ohTrigger(RecalcTrigger,Trigger6M)),NA())</f>
        <v>3.0992457704055454E-2</v>
      </c>
      <c r="P1006" s="52">
        <f>IFERROR(_xll.qlIndexFixing(Index1Y,$H1006,TRUE,_xll.ohTrigger(RecalcTrigger,Trigger1Y)),NA())</f>
        <v>3.2302510804005827E-2</v>
      </c>
      <c r="Q1006" s="52">
        <f>IFERROR(_xll.qlIndexFixing(ONIndex1Y,I1006,TRUE,_xll.ohTrigger(RecalcTrigger,Trigger1Y)),NA())</f>
        <v>3.1988663367457093E-2</v>
      </c>
    </row>
    <row r="1007" spans="2:17" x14ac:dyDescent="0.2">
      <c r="B1007" s="46" t="s">
        <v>51</v>
      </c>
      <c r="D1007" s="49">
        <f>_xll.qlCalendarAdvance(LocalCalendar,$D1006,B1007,"f",FALSE)</f>
        <v>46525</v>
      </c>
      <c r="E1007" s="49">
        <f>_xll.qlInterestRateIndexValueDate(IndexON,D1007)</f>
        <v>46525</v>
      </c>
      <c r="F1007" s="52">
        <f>IFERROR(_xll.qlIndexFixing(IndexON,D1007,TRUE,_xll.ohTrigger(RecalcTrigger,TriggerON)),NA())</f>
        <v>2.6756785636168345E-2</v>
      </c>
      <c r="H1007" s="49">
        <f>_xll.qlCalendarAdvance(IborCalendar,$H1006,B1007,"f",FALSE)</f>
        <v>46525</v>
      </c>
      <c r="I1007" s="49">
        <f>_xll.qlInterestRateIndexValueDate(Index1M,$H1007)</f>
        <v>46527</v>
      </c>
      <c r="J1007" s="52">
        <f>IFERROR(_xll.qlIndexFixing(Index1M,$H1007,TRUE,_xll.ohTrigger(RecalcTrigger,Trigger1M)),NA())</f>
        <v>2.8128739304283112E-2</v>
      </c>
      <c r="K1007" s="52">
        <f>IFERROR(_xll.qlIndexFixing(ONIndex1M,I1007,TRUE,_xll.ohTrigger(RecalcTrigger,Trigger1M)),NA())</f>
        <v>2.808590485837037E-2</v>
      </c>
      <c r="L1007" s="52">
        <f>IFERROR(_xll.qlIndexFixing(Index3M,H1007,TRUE,_xll.ohTrigger(RecalcTrigger,Trigger3M)),NA())</f>
        <v>2.949829022032514E-2</v>
      </c>
      <c r="M1007" s="52">
        <f>IFERROR(_xll.qlIndexFixing(ONIndex3M,I1007,TRUE,_xll.ohTrigger(RecalcTrigger,Trigger3M)),NA())</f>
        <v>2.9372039069022193E-2</v>
      </c>
      <c r="N1007" s="52">
        <f>IFERROR(_xll.qlIndexFixing(Index6M,$H1007,TRUE,_xll.ohTrigger(RecalcTrigger,Trigger6M)),NA())</f>
        <v>3.1248543029572622E-2</v>
      </c>
      <c r="O1007" s="52">
        <f>IFERROR(_xll.qlIndexFixing(ONIndex6M,I1007,TRUE,_xll.ohTrigger(RecalcTrigger,Trigger6M)),NA())</f>
        <v>3.0995374127318343E-2</v>
      </c>
      <c r="P1007" s="52">
        <f>IFERROR(_xll.qlIndexFixing(Index1Y,$H1007,TRUE,_xll.ohTrigger(RecalcTrigger,Trigger1Y)),NA())</f>
        <v>3.2307306254080688E-2</v>
      </c>
      <c r="Q1007" s="52">
        <f>IFERROR(_xll.qlIndexFixing(ONIndex1Y,I1007,TRUE,_xll.ohTrigger(RecalcTrigger,Trigger1Y)),NA())</f>
        <v>3.1943090400936569E-2</v>
      </c>
    </row>
    <row r="1008" spans="2:17" x14ac:dyDescent="0.2">
      <c r="B1008" s="46" t="s">
        <v>51</v>
      </c>
      <c r="D1008" s="49">
        <f>_xll.qlCalendarAdvance(LocalCalendar,$D1007,B1008,"f",FALSE)</f>
        <v>46532</v>
      </c>
      <c r="E1008" s="49">
        <f>_xll.qlInterestRateIndexValueDate(IndexON,D1008)</f>
        <v>46532</v>
      </c>
      <c r="F1008" s="52">
        <f>IFERROR(_xll.qlIndexFixing(IndexON,D1008,TRUE,_xll.ohTrigger(RecalcTrigger,TriggerON)),NA())</f>
        <v>2.67618117383428E-2</v>
      </c>
      <c r="H1008" s="49">
        <f>_xll.qlCalendarAdvance(IborCalendar,$H1007,B1008,"f",FALSE)</f>
        <v>46532</v>
      </c>
      <c r="I1008" s="49">
        <f>_xll.qlInterestRateIndexValueDate(Index1M,$H1008)</f>
        <v>46534</v>
      </c>
      <c r="J1008" s="52">
        <f>IFERROR(_xll.qlIndexFixing(Index1M,$H1008,TRUE,_xll.ohTrigger(RecalcTrigger,Trigger1M)),NA())</f>
        <v>2.8132522493784784E-2</v>
      </c>
      <c r="K1008" s="52">
        <f>IFERROR(_xll.qlIndexFixing(ONIndex1M,I1008,TRUE,_xll.ohTrigger(RecalcTrigger,Trigger1M)),NA())</f>
        <v>2.8090063285652889E-2</v>
      </c>
      <c r="L1008" s="52">
        <f>IFERROR(_xll.qlIndexFixing(Index3M,H1008,TRUE,_xll.ohTrigger(RecalcTrigger,Trigger3M)),NA())</f>
        <v>2.9500322991486104E-2</v>
      </c>
      <c r="M1008" s="52">
        <f>IFERROR(_xll.qlIndexFixing(ONIndex3M,I1008,TRUE,_xll.ohTrigger(RecalcTrigger,Trigger3M)),NA())</f>
        <v>2.9375458828457823E-2</v>
      </c>
      <c r="N1008" s="52">
        <f>IFERROR(_xll.qlIndexFixing(Index6M,$H1008,TRUE,_xll.ohTrigger(RecalcTrigger,Trigger6M)),NA())</f>
        <v>3.1247570810223297E-2</v>
      </c>
      <c r="O1008" s="52">
        <f>IFERROR(_xll.qlIndexFixing(ONIndex6M,I1008,TRUE,_xll.ohTrigger(RecalcTrigger,Trigger6M)),NA())</f>
        <v>3.0998018058792098E-2</v>
      </c>
      <c r="P1008" s="52">
        <f>IFERROR(_xll.qlIndexFixing(Index1Y,$H1008,TRUE,_xll.ohTrigger(RecalcTrigger,Trigger1Y)),NA())</f>
        <v>3.2315993755254672E-2</v>
      </c>
      <c r="Q1008" s="52">
        <f>IFERROR(_xll.qlIndexFixing(ONIndex1Y,I1008,TRUE,_xll.ohTrigger(RecalcTrigger,Trigger1Y)),NA())</f>
        <v>3.1899927345167001E-2</v>
      </c>
    </row>
    <row r="1009" spans="2:17" x14ac:dyDescent="0.2">
      <c r="B1009" s="46" t="s">
        <v>51</v>
      </c>
      <c r="D1009" s="49">
        <f>_xll.qlCalendarAdvance(LocalCalendar,$D1008,B1009,"f",FALSE)</f>
        <v>46539</v>
      </c>
      <c r="E1009" s="49">
        <f>_xll.qlInterestRateIndexValueDate(IndexON,D1009)</f>
        <v>46539</v>
      </c>
      <c r="F1009" s="52">
        <f>IFERROR(_xll.qlIndexFixing(IndexON,D1009,TRUE,_xll.ohTrigger(RecalcTrigger,TriggerON)),NA())</f>
        <v>2.6766612600930273E-2</v>
      </c>
      <c r="H1009" s="49">
        <f>_xll.qlCalendarAdvance(IborCalendar,$H1008,B1009,"f",FALSE)</f>
        <v>46539</v>
      </c>
      <c r="I1009" s="49">
        <f>_xll.qlInterestRateIndexValueDate(Index1M,$H1009)</f>
        <v>46541</v>
      </c>
      <c r="J1009" s="52">
        <f>IFERROR(_xll.qlIndexFixing(Index1M,$H1009,TRUE,_xll.ohTrigger(RecalcTrigger,Trigger1M)),NA())</f>
        <v>2.8137471829839038E-2</v>
      </c>
      <c r="K1009" s="52">
        <f>IFERROR(_xll.qlIndexFixing(ONIndex1M,I1009,TRUE,_xll.ohTrigger(RecalcTrigger,Trigger1M)),NA())</f>
        <v>2.8094048122113691E-2</v>
      </c>
      <c r="L1009" s="52">
        <f>IFERROR(_xll.qlIndexFixing(Index3M,H1009,TRUE,_xll.ohTrigger(RecalcTrigger,Trigger3M)),NA())</f>
        <v>2.9502138457724317E-2</v>
      </c>
      <c r="M1009" s="52">
        <f>IFERROR(_xll.qlIndexFixing(ONIndex3M,I1009,TRUE,_xll.ohTrigger(RecalcTrigger,Trigger3M)),NA())</f>
        <v>2.937866289043356E-2</v>
      </c>
      <c r="N1009" s="52">
        <f>IFERROR(_xll.qlIndexFixing(Index6M,$H1009,TRUE,_xll.ohTrigger(RecalcTrigger,Trigger6M)),NA())</f>
        <v>3.1242827185798142E-2</v>
      </c>
      <c r="O1009" s="52">
        <f>IFERROR(_xll.qlIndexFixing(ONIndex6M,I1009,TRUE,_xll.ohTrigger(RecalcTrigger,Trigger6M)),NA())</f>
        <v>3.1000389498316849E-2</v>
      </c>
      <c r="P1009" s="52">
        <f>IFERROR(_xll.qlIndexFixing(Index1Y,$H1009,TRUE,_xll.ohTrigger(RecalcTrigger,Trigger1Y)),NA())</f>
        <v>3.2320458679795751E-2</v>
      </c>
      <c r="Q1009" s="52">
        <f>IFERROR(_xll.qlIndexFixing(ONIndex1Y,I1009,TRUE,_xll.ohTrigger(RecalcTrigger,Trigger1Y)),NA())</f>
        <v>3.1859174199428963E-2</v>
      </c>
    </row>
    <row r="1010" spans="2:17" x14ac:dyDescent="0.2">
      <c r="B1010" s="46" t="s">
        <v>51</v>
      </c>
      <c r="D1010" s="49">
        <f>_xll.qlCalendarAdvance(LocalCalendar,$D1009,B1010,"f",FALSE)</f>
        <v>46546</v>
      </c>
      <c r="E1010" s="49">
        <f>_xll.qlInterestRateIndexValueDate(IndexON,D1010)</f>
        <v>46546</v>
      </c>
      <c r="F1010" s="52">
        <f>IFERROR(_xll.qlIndexFixing(IndexON,D1010,TRUE,_xll.ohTrigger(RecalcTrigger,TriggerON)),NA())</f>
        <v>2.6771188223770892E-2</v>
      </c>
      <c r="H1010" s="49">
        <f>_xll.qlCalendarAdvance(IborCalendar,$H1009,B1010,"f",FALSE)</f>
        <v>46546</v>
      </c>
      <c r="I1010" s="49">
        <f>_xll.qlInterestRateIndexValueDate(Index1M,$H1010)</f>
        <v>46548</v>
      </c>
      <c r="J1010" s="52">
        <f>IFERROR(_xll.qlIndexFixing(Index1M,$H1010,TRUE,_xll.ohTrigger(RecalcTrigger,Trigger1M)),NA())</f>
        <v>2.8139566842401709E-2</v>
      </c>
      <c r="K1010" s="52">
        <f>IFERROR(_xll.qlIndexFixing(ONIndex1M,I1010,TRUE,_xll.ohTrigger(RecalcTrigger,Trigger1M)),NA())</f>
        <v>2.8097859367912648E-2</v>
      </c>
      <c r="L1010" s="52">
        <f>IFERROR(_xll.qlIndexFixing(Index3M,H1010,TRUE,_xll.ohTrigger(RecalcTrigger,Trigger3M)),NA())</f>
        <v>2.9503736618738279E-2</v>
      </c>
      <c r="M1010" s="52">
        <f>IFERROR(_xll.qlIndexFixing(ONIndex3M,I1010,TRUE,_xll.ohTrigger(RecalcTrigger,Trigger3M)),NA())</f>
        <v>2.938165125502934E-2</v>
      </c>
      <c r="N1010" s="52">
        <f>IFERROR(_xll.qlIndexFixing(Index6M,$H1010,TRUE,_xll.ohTrigger(RecalcTrigger,Trigger6M)),NA())</f>
        <v>3.1241360940545717E-2</v>
      </c>
      <c r="O1010" s="52">
        <f>IFERROR(_xll.qlIndexFixing(ONIndex6M,I1010,TRUE,_xll.ohTrigger(RecalcTrigger,Trigger6M)),NA())</f>
        <v>3.1002488445892595E-2</v>
      </c>
      <c r="P1010" s="52">
        <f>IFERROR(_xll.qlIndexFixing(Index1Y,$H1010,TRUE,_xll.ohTrigger(RecalcTrigger,Trigger1Y)),NA())</f>
        <v>3.2328698339659068E-2</v>
      </c>
      <c r="Q1010" s="52">
        <f>IFERROR(_xll.qlIndexFixing(ONIndex1Y,I1010,TRUE,_xll.ohTrigger(RecalcTrigger,Trigger1Y)),NA())</f>
        <v>3.1820830962843161E-2</v>
      </c>
    </row>
    <row r="1011" spans="2:17" x14ac:dyDescent="0.2">
      <c r="B1011" s="46" t="s">
        <v>51</v>
      </c>
      <c r="D1011" s="49">
        <f>_xll.qlCalendarAdvance(LocalCalendar,$D1010,B1011,"f",FALSE)</f>
        <v>46553</v>
      </c>
      <c r="E1011" s="49">
        <f>_xll.qlInterestRateIndexValueDate(IndexON,D1011)</f>
        <v>46553</v>
      </c>
      <c r="F1011" s="52">
        <f>IFERROR(_xll.qlIndexFixing(IndexON,D1011,TRUE,_xll.ohTrigger(RecalcTrigger,TriggerON)),NA())</f>
        <v>2.6775538606864657E-2</v>
      </c>
      <c r="H1011" s="49">
        <f>_xll.qlCalendarAdvance(IborCalendar,$H1010,B1011,"f",FALSE)</f>
        <v>46553</v>
      </c>
      <c r="I1011" s="49">
        <f>_xll.qlInterestRateIndexValueDate(Index1M,$H1011)</f>
        <v>46555</v>
      </c>
      <c r="J1011" s="52">
        <f>IFERROR(_xll.qlIndexFixing(Index1M,$H1011,TRUE,_xll.ohTrigger(RecalcTrigger,Trigger1M)),NA())</f>
        <v>2.8142828001192222E-2</v>
      </c>
      <c r="K1011" s="52">
        <f>IFERROR(_xll.qlIndexFixing(ONIndex1M,I1011,TRUE,_xll.ohTrigger(RecalcTrigger,Trigger1M)),NA())</f>
        <v>2.8101497022969824E-2</v>
      </c>
      <c r="L1011" s="52">
        <f>IFERROR(_xll.qlIndexFixing(Index3M,H1011,TRUE,_xll.ohTrigger(RecalcTrigger,Trigger3M)),NA())</f>
        <v>2.9505117474267328E-2</v>
      </c>
      <c r="M1011" s="52">
        <f>IFERROR(_xll.qlIndexFixing(ONIndex3M,I1011,TRUE,_xll.ohTrigger(RecalcTrigger,Trigger3M)),NA())</f>
        <v>2.9384423922245162E-2</v>
      </c>
      <c r="N1011" s="52">
        <f>IFERROR(_xll.qlIndexFixing(Index6M,$H1011,TRUE,_xll.ohTrigger(RecalcTrigger,Trigger6M)),NA())</f>
        <v>3.1239617901042384E-2</v>
      </c>
      <c r="O1011" s="52">
        <f>IFERROR(_xll.qlIndexFixing(ONIndex6M,I1011,TRUE,_xll.ohTrigger(RecalcTrigger,Trigger6M)),NA())</f>
        <v>3.1004314901519336E-2</v>
      </c>
      <c r="P1011" s="52">
        <f>IFERROR(_xll.qlIndexFixing(Index1Y,$H1011,TRUE,_xll.ohTrigger(RecalcTrigger,Trigger1Y)),NA())</f>
        <v>3.2337968757007188E-2</v>
      </c>
      <c r="Q1011" s="52">
        <f>IFERROR(_xll.qlIndexFixing(ONIndex1Y,I1011,TRUE,_xll.ohTrigger(RecalcTrigger,Trigger1Y)),NA())</f>
        <v>3.1784897634530296E-2</v>
      </c>
    </row>
    <row r="1012" spans="2:17" x14ac:dyDescent="0.2">
      <c r="B1012" s="46" t="s">
        <v>51</v>
      </c>
      <c r="D1012" s="49">
        <f>_xll.qlCalendarAdvance(LocalCalendar,$D1011,B1012,"f",FALSE)</f>
        <v>46560</v>
      </c>
      <c r="E1012" s="49">
        <f>_xll.qlInterestRateIndexValueDate(IndexON,D1012)</f>
        <v>46560</v>
      </c>
      <c r="F1012" s="52">
        <f>IFERROR(_xll.qlIndexFixing(IndexON,D1012,TRUE,_xll.ohTrigger(RecalcTrigger,TriggerON)),NA())</f>
        <v>2.6779663750211569E-2</v>
      </c>
      <c r="H1012" s="49">
        <f>_xll.qlCalendarAdvance(IborCalendar,$H1011,B1012,"f",FALSE)</f>
        <v>46560</v>
      </c>
      <c r="I1012" s="49">
        <f>_xll.qlInterestRateIndexValueDate(Index1M,$H1012)</f>
        <v>46562</v>
      </c>
      <c r="J1012" s="52">
        <f>IFERROR(_xll.qlIndexFixing(Index1M,$H1012,TRUE,_xll.ohTrigger(RecalcTrigger,Trigger1M)),NA())</f>
        <v>2.814591514942677E-2</v>
      </c>
      <c r="K1012" s="52">
        <f>IFERROR(_xll.qlIndexFixing(ONIndex1M,I1012,TRUE,_xll.ohTrigger(RecalcTrigger,Trigger1M)),NA())</f>
        <v>2.8104961087285218E-2</v>
      </c>
      <c r="L1012" s="52">
        <f>IFERROR(_xll.qlIndexFixing(Index3M,H1012,TRUE,_xll.ohTrigger(RecalcTrigger,Trigger3M)),NA())</f>
        <v>2.950628102407948E-2</v>
      </c>
      <c r="M1012" s="52">
        <f>IFERROR(_xll.qlIndexFixing(ONIndex3M,I1012,TRUE,_xll.ohTrigger(RecalcTrigger,Trigger3M)),NA())</f>
        <v>2.9386980891841219E-2</v>
      </c>
      <c r="N1012" s="52">
        <f>IFERROR(_xll.qlIndexFixing(Index6M,$H1012,TRUE,_xll.ohTrigger(RecalcTrigger,Trigger6M)),NA())</f>
        <v>3.1243117072464622E-2</v>
      </c>
      <c r="O1012" s="52">
        <f>IFERROR(_xll.qlIndexFixing(ONIndex6M,I1012,TRUE,_xll.ohTrigger(RecalcTrigger,Trigger6M)),NA())</f>
        <v>3.1005868865277009E-2</v>
      </c>
      <c r="P1012" s="52">
        <f>IFERROR(_xll.qlIndexFixing(Index1Y,$H1012,TRUE,_xll.ohTrigger(RecalcTrigger,Trigger1Y)),NA())</f>
        <v>3.2348211278008972E-2</v>
      </c>
      <c r="Q1012" s="52">
        <f>IFERROR(_xll.qlIndexFixing(ONIndex1Y,I1012,TRUE,_xll.ohTrigger(RecalcTrigger,Trigger1Y)),NA())</f>
        <v>3.1751374213930816E-2</v>
      </c>
    </row>
    <row r="1013" spans="2:17" x14ac:dyDescent="0.2">
      <c r="B1013" s="46" t="s">
        <v>51</v>
      </c>
      <c r="D1013" s="49">
        <f>_xll.qlCalendarAdvance(LocalCalendar,$D1012,B1013,"f",FALSE)</f>
        <v>46567</v>
      </c>
      <c r="E1013" s="49">
        <f>_xll.qlInterestRateIndexValueDate(IndexON,D1013)</f>
        <v>46567</v>
      </c>
      <c r="F1013" s="52">
        <f>IFERROR(_xll.qlIndexFixing(IndexON,D1013,TRUE,_xll.ohTrigger(RecalcTrigger,TriggerON)),NA())</f>
        <v>2.6783563653891562E-2</v>
      </c>
      <c r="H1013" s="49">
        <f>_xll.qlCalendarAdvance(IborCalendar,$H1012,B1013,"f",FALSE)</f>
        <v>46567</v>
      </c>
      <c r="I1013" s="49">
        <f>_xll.qlInterestRateIndexValueDate(Index1M,$H1013)</f>
        <v>46569</v>
      </c>
      <c r="J1013" s="52">
        <f>IFERROR(_xll.qlIndexFixing(Index1M,$H1013,TRUE,_xll.ohTrigger(RecalcTrigger,Trigger1M)),NA())</f>
        <v>2.8148828286970462E-2</v>
      </c>
      <c r="K1013" s="52">
        <f>IFERROR(_xll.qlIndexFixing(ONIndex1M,I1013,TRUE,_xll.ohTrigger(RecalcTrigger,Trigger1M)),NA())</f>
        <v>2.8108251560778896E-2</v>
      </c>
      <c r="L1013" s="52">
        <f>IFERROR(_xll.qlIndexFixing(Index3M,H1013,TRUE,_xll.ohTrigger(RecalcTrigger,Trigger3M)),NA())</f>
        <v>2.9507227267985322E-2</v>
      </c>
      <c r="M1013" s="52">
        <f>IFERROR(_xll.qlIndexFixing(ONIndex3M,I1013,TRUE,_xll.ohTrigger(RecalcTrigger,Trigger3M)),NA())</f>
        <v>2.9389322164137255E-2</v>
      </c>
      <c r="N1013" s="52">
        <f>IFERROR(_xll.qlIndexFixing(Index6M,$H1013,TRUE,_xll.ohTrigger(RecalcTrigger,Trigger6M)),NA())</f>
        <v>3.1239653772618507E-2</v>
      </c>
      <c r="O1013" s="52">
        <f>IFERROR(_xll.qlIndexFixing(ONIndex6M,I1013,TRUE,_xll.ohTrigger(RecalcTrigger,Trigger6M)),NA())</f>
        <v>3.1007150337085676E-2</v>
      </c>
      <c r="P1013" s="52">
        <f>IFERROR(_xll.qlIndexFixing(Index1Y,$H1013,TRUE,_xll.ohTrigger(RecalcTrigger,Trigger1Y)),NA())</f>
        <v>3.2359367249376318E-2</v>
      </c>
      <c r="Q1013" s="52">
        <f>IFERROR(_xll.qlIndexFixing(ONIndex1Y,I1013,TRUE,_xll.ohTrigger(RecalcTrigger,Trigger1Y)),NA())</f>
        <v>3.1720260700325298E-2</v>
      </c>
    </row>
    <row r="1014" spans="2:17" x14ac:dyDescent="0.2">
      <c r="B1014" s="46" t="s">
        <v>51</v>
      </c>
      <c r="D1014" s="49">
        <f>_xll.qlCalendarAdvance(LocalCalendar,$D1013,B1014,"f",FALSE)</f>
        <v>46574</v>
      </c>
      <c r="E1014" s="49">
        <f>_xll.qlInterestRateIndexValueDate(IndexON,D1014)</f>
        <v>46574</v>
      </c>
      <c r="F1014" s="52">
        <f>IFERROR(_xll.qlIndexFixing(IndexON,D1014,TRUE,_xll.ohTrigger(RecalcTrigger,TriggerON)),NA())</f>
        <v>2.6787238317744766E-2</v>
      </c>
      <c r="H1014" s="49">
        <f>_xll.qlCalendarAdvance(IborCalendar,$H1013,B1014,"f",FALSE)</f>
        <v>46574</v>
      </c>
      <c r="I1014" s="49">
        <f>_xll.qlInterestRateIndexValueDate(Index1M,$H1014)</f>
        <v>46576</v>
      </c>
      <c r="J1014" s="52">
        <f>IFERROR(_xll.qlIndexFixing(Index1M,$H1014,TRUE,_xll.ohTrigger(RecalcTrigger,Trigger1M)),NA())</f>
        <v>2.8151567413685907E-2</v>
      </c>
      <c r="K1014" s="52">
        <f>IFERROR(_xll.qlIndexFixing(ONIndex1M,I1014,TRUE,_xll.ohTrigger(RecalcTrigger,Trigger1M)),NA())</f>
        <v>2.8111368443610729E-2</v>
      </c>
      <c r="L1014" s="52">
        <f>IFERROR(_xll.qlIndexFixing(Index3M,H1014,TRUE,_xll.ohTrigger(RecalcTrigger,Trigger3M)),NA())</f>
        <v>2.9507956205826712E-2</v>
      </c>
      <c r="M1014" s="52">
        <f>IFERROR(_xll.qlIndexFixing(ONIndex3M,I1014,TRUE,_xll.ohTrigger(RecalcTrigger,Trigger3M)),NA())</f>
        <v>2.9391447738893461E-2</v>
      </c>
      <c r="N1014" s="52">
        <f>IFERROR(_xll.qlIndexFixing(Index6M,$H1014,TRUE,_xll.ohTrigger(RecalcTrigger,Trigger6M)),NA())</f>
        <v>3.1235969201806973E-2</v>
      </c>
      <c r="O1014" s="52">
        <f>IFERROR(_xll.qlIndexFixing(ONIndex6M,I1014,TRUE,_xll.ohTrigger(RecalcTrigger,Trigger6M)),NA())</f>
        <v>3.1008159316945338E-2</v>
      </c>
      <c r="P1014" s="52">
        <f>IFERROR(_xll.qlIndexFixing(Index1Y,$H1014,TRUE,_xll.ohTrigger(RecalcTrigger,Trigger1Y)),NA())</f>
        <v>3.2371378017815915E-2</v>
      </c>
      <c r="Q1014" s="52">
        <f>IFERROR(_xll.qlIndexFixing(ONIndex1Y,I1014,TRUE,_xll.ohTrigger(RecalcTrigger,Trigger1Y)),NA())</f>
        <v>3.1691557093074252E-2</v>
      </c>
    </row>
    <row r="1015" spans="2:17" x14ac:dyDescent="0.2">
      <c r="B1015" s="46" t="s">
        <v>51</v>
      </c>
      <c r="D1015" s="49">
        <f>_xll.qlCalendarAdvance(LocalCalendar,$D1014,B1015,"f",FALSE)</f>
        <v>46581</v>
      </c>
      <c r="E1015" s="49">
        <f>_xll.qlInterestRateIndexValueDate(IndexON,D1015)</f>
        <v>46581</v>
      </c>
      <c r="F1015" s="52">
        <f>IFERROR(_xll.qlIndexFixing(IndexON,D1015,TRUE,_xll.ohTrigger(RecalcTrigger,TriggerON)),NA())</f>
        <v>2.6790687741851116E-2</v>
      </c>
      <c r="H1015" s="49">
        <f>_xll.qlCalendarAdvance(IborCalendar,$H1014,B1015,"f",FALSE)</f>
        <v>46581</v>
      </c>
      <c r="I1015" s="49">
        <f>_xll.qlInterestRateIndexValueDate(Index1M,$H1015)</f>
        <v>46583</v>
      </c>
      <c r="J1015" s="52">
        <f>IFERROR(_xll.qlIndexFixing(Index1M,$H1015,TRUE,_xll.ohTrigger(RecalcTrigger,Trigger1M)),NA())</f>
        <v>2.8154132529445708E-2</v>
      </c>
      <c r="K1015" s="52">
        <f>IFERROR(_xll.qlIndexFixing(ONIndex1M,I1015,TRUE,_xll.ohTrigger(RecalcTrigger,Trigger1M)),NA())</f>
        <v>2.8114311735620845E-2</v>
      </c>
      <c r="L1015" s="52">
        <f>IFERROR(_xll.qlIndexFixing(Index3M,H1015,TRUE,_xll.ohTrigger(RecalcTrigger,Trigger3M)),NA())</f>
        <v>2.9508467837483753E-2</v>
      </c>
      <c r="M1015" s="52">
        <f>IFERROR(_xll.qlIndexFixing(ONIndex3M,I1015,TRUE,_xll.ohTrigger(RecalcTrigger,Trigger3M)),NA())</f>
        <v>2.9393357616269711E-2</v>
      </c>
      <c r="N1015" s="52">
        <f>IFERROR(_xll.qlIndexFixing(Index6M,$H1015,TRUE,_xll.ohTrigger(RecalcTrigger,Trigger6M)),NA())</f>
        <v>3.1234179652959548E-2</v>
      </c>
      <c r="O1015" s="52">
        <f>IFERROR(_xll.qlIndexFixing(ONIndex6M,I1015,TRUE,_xll.ohTrigger(RecalcTrigger,Trigger6M)),NA())</f>
        <v>3.1008895804855996E-2</v>
      </c>
      <c r="P1015" s="52">
        <f>IFERROR(_xll.qlIndexFixing(Index1Y,$H1015,TRUE,_xll.ohTrigger(RecalcTrigger,Trigger1Y)),NA())</f>
        <v>3.2384184929517272E-2</v>
      </c>
      <c r="Q1015" s="52">
        <f>IFERROR(_xll.qlIndexFixing(ONIndex1Y,I1015,TRUE,_xll.ohTrigger(RecalcTrigger,Trigger1Y)),NA())</f>
        <v>3.166526339153819E-2</v>
      </c>
    </row>
    <row r="1016" spans="2:17" x14ac:dyDescent="0.2">
      <c r="B1016" s="46" t="s">
        <v>51</v>
      </c>
      <c r="D1016" s="49">
        <f>_xll.qlCalendarAdvance(LocalCalendar,$D1015,B1016,"f",FALSE)</f>
        <v>46588</v>
      </c>
      <c r="E1016" s="49">
        <f>_xll.qlInterestRateIndexValueDate(IndexON,D1016)</f>
        <v>46588</v>
      </c>
      <c r="F1016" s="52">
        <f>IFERROR(_xll.qlIndexFixing(IndexON,D1016,TRUE,_xll.ohTrigger(RecalcTrigger,TriggerON)),NA())</f>
        <v>2.6793911926210612E-2</v>
      </c>
      <c r="H1016" s="49">
        <f>_xll.qlCalendarAdvance(IborCalendar,$H1015,B1016,"f",FALSE)</f>
        <v>46588</v>
      </c>
      <c r="I1016" s="49">
        <f>_xll.qlInterestRateIndexValueDate(Index1M,$H1016)</f>
        <v>46590</v>
      </c>
      <c r="J1016" s="52">
        <f>IFERROR(_xll.qlIndexFixing(Index1M,$H1016,TRUE,_xll.ohTrigger(RecalcTrigger,Trigger1M)),NA())</f>
        <v>2.815652363412996E-2</v>
      </c>
      <c r="K1016" s="52">
        <f>IFERROR(_xll.qlIndexFixing(ONIndex1M,I1016,TRUE,_xll.ohTrigger(RecalcTrigger,Trigger1M)),NA())</f>
        <v>2.811708143688918E-2</v>
      </c>
      <c r="L1016" s="52">
        <f>IFERROR(_xll.qlIndexFixing(Index3M,H1016,TRUE,_xll.ohTrigger(RecalcTrigger,Trigger3M)),NA())</f>
        <v>2.9508762162870426E-2</v>
      </c>
      <c r="M1016" s="52">
        <f>IFERROR(_xll.qlIndexFixing(ONIndex3M,I1016,TRUE,_xll.ohTrigger(RecalcTrigger,Trigger3M)),NA())</f>
        <v>2.9395051796106131E-2</v>
      </c>
      <c r="N1016" s="52">
        <f>IFERROR(_xll.qlIndexFixing(Index6M,$H1016,TRUE,_xll.ohTrigger(RecalcTrigger,Trigger6M)),NA())</f>
        <v>3.1230051351105886E-2</v>
      </c>
      <c r="O1016" s="52">
        <f>IFERROR(_xll.qlIndexFixing(ONIndex6M,I1016,TRUE,_xll.ohTrigger(RecalcTrigger,Trigger6M)),NA())</f>
        <v>3.1009359800897585E-2</v>
      </c>
      <c r="P1016" s="52">
        <f>IFERROR(_xll.qlIndexFixing(Index1Y,$H1016,TRUE,_xll.ohTrigger(RecalcTrigger,Trigger1Y)),NA())</f>
        <v>3.2397729329671755E-2</v>
      </c>
      <c r="Q1016" s="52">
        <f>IFERROR(_xll.qlIndexFixing(ONIndex1Y,I1016,TRUE,_xll.ohTrigger(RecalcTrigger,Trigger1Y)),NA())</f>
        <v>3.1641379595317431E-2</v>
      </c>
    </row>
    <row r="1017" spans="2:17" x14ac:dyDescent="0.2">
      <c r="B1017" s="46" t="s">
        <v>51</v>
      </c>
      <c r="D1017" s="49">
        <f>_xll.qlCalendarAdvance(LocalCalendar,$D1016,B1017,"f",FALSE)</f>
        <v>46595</v>
      </c>
      <c r="E1017" s="49">
        <f>_xll.qlInterestRateIndexValueDate(IndexON,D1017)</f>
        <v>46595</v>
      </c>
      <c r="F1017" s="52">
        <f>IFERROR(_xll.qlIndexFixing(IndexON,D1017,TRUE,_xll.ohTrigger(RecalcTrigger,TriggerON)),NA())</f>
        <v>2.679691087090319E-2</v>
      </c>
      <c r="H1017" s="49">
        <f>_xll.qlCalendarAdvance(IborCalendar,$H1016,B1017,"f",FALSE)</f>
        <v>46595</v>
      </c>
      <c r="I1017" s="49">
        <f>_xll.qlInterestRateIndexValueDate(Index1M,$H1017)</f>
        <v>46597</v>
      </c>
      <c r="J1017" s="52">
        <f>IFERROR(_xll.qlIndexFixing(Index1M,$H1017,TRUE,_xll.ohTrigger(RecalcTrigger,Trigger1M)),NA())</f>
        <v>2.8159983207338098E-2</v>
      </c>
      <c r="K1017" s="52">
        <f>IFERROR(_xll.qlIndexFixing(ONIndex1M,I1017,TRUE,_xll.ohTrigger(RecalcTrigger,Trigger1M)),NA())</f>
        <v>2.811967754749567E-2</v>
      </c>
      <c r="L1017" s="52">
        <f>IFERROR(_xll.qlIndexFixing(Index3M,H1017,TRUE,_xll.ohTrigger(RecalcTrigger,Trigger3M)),NA())</f>
        <v>2.9508839181939809E-2</v>
      </c>
      <c r="M1017" s="52">
        <f>IFERROR(_xll.qlIndexFixing(ONIndex3M,I1017,TRUE,_xll.ohTrigger(RecalcTrigger,Trigger3M)),NA())</f>
        <v>2.9396530278562594E-2</v>
      </c>
      <c r="N1017" s="52">
        <f>IFERROR(_xll.qlIndexFixing(Index6M,$H1017,TRUE,_xll.ohTrigger(RecalcTrigger,Trigger6M)),NA())</f>
        <v>3.1226757235629149E-2</v>
      </c>
      <c r="O1017" s="52">
        <f>IFERROR(_xll.qlIndexFixing(ONIndex6M,I1017,TRUE,_xll.ohTrigger(RecalcTrigger,Trigger6M)),NA())</f>
        <v>3.1009551304910232E-2</v>
      </c>
      <c r="P1017" s="52">
        <f>IFERROR(_xll.qlIndexFixing(Index1Y,$H1017,TRUE,_xll.ohTrigger(RecalcTrigger,Trigger1Y)),NA())</f>
        <v>3.2411952562029299E-2</v>
      </c>
      <c r="Q1017" s="52">
        <f>IFERROR(_xll.qlIndexFixing(ONIndex1Y,I1017,TRUE,_xll.ohTrigger(RecalcTrigger,Trigger1Y)),NA())</f>
        <v>3.1619905703852424E-2</v>
      </c>
    </row>
    <row r="1018" spans="2:17" x14ac:dyDescent="0.2">
      <c r="B1018" s="46" t="s">
        <v>51</v>
      </c>
      <c r="D1018" s="49">
        <f>_xll.qlCalendarAdvance(LocalCalendar,$D1017,B1018,"f",FALSE)</f>
        <v>46602</v>
      </c>
      <c r="E1018" s="49">
        <f>_xll.qlInterestRateIndexValueDate(IndexON,D1018)</f>
        <v>46602</v>
      </c>
      <c r="F1018" s="52">
        <f>IFERROR(_xll.qlIndexFixing(IndexON,D1018,TRUE,_xll.ohTrigger(RecalcTrigger,TriggerON)),NA())</f>
        <v>2.6799684575689042E-2</v>
      </c>
      <c r="H1018" s="49">
        <f>_xll.qlCalendarAdvance(IborCalendar,$H1017,B1018,"f",FALSE)</f>
        <v>46602</v>
      </c>
      <c r="I1018" s="49">
        <f>_xll.qlInterestRateIndexValueDate(Index1M,$H1018)</f>
        <v>46604</v>
      </c>
      <c r="J1018" s="52">
        <f>IFERROR(_xll.qlIndexFixing(Index1M,$H1018,TRUE,_xll.ohTrigger(RecalcTrigger,Trigger1M)),NA())</f>
        <v>2.8162014018815868E-2</v>
      </c>
      <c r="K1018" s="52">
        <f>IFERROR(_xll.qlIndexFixing(ONIndex1M,I1018,TRUE,_xll.ohTrigger(RecalcTrigger,Trigger1M)),NA())</f>
        <v>2.8122100067200506E-2</v>
      </c>
      <c r="L1018" s="52">
        <f>IFERROR(_xll.qlIndexFixing(Index3M,H1018,TRUE,_xll.ohTrigger(RecalcTrigger,Trigger3M)),NA())</f>
        <v>2.9508698894678002E-2</v>
      </c>
      <c r="M1018" s="52">
        <f>IFERROR(_xll.qlIndexFixing(ONIndex3M,I1018,TRUE,_xll.ohTrigger(RecalcTrigger,Trigger3M)),NA())</f>
        <v>2.9397793063479227E-2</v>
      </c>
      <c r="N1018" s="52">
        <f>IFERROR(_xll.qlIndexFixing(Index6M,$H1018,TRUE,_xll.ohTrigger(RecalcTrigger,Trigger6M)),NA())</f>
        <v>3.1223255400434857E-2</v>
      </c>
      <c r="O1018" s="52">
        <f>IFERROR(_xll.qlIndexFixing(ONIndex6M,I1018,TRUE,_xll.ohTrigger(RecalcTrigger,Trigger6M)),NA())</f>
        <v>3.1009470317053811E-2</v>
      </c>
      <c r="P1018" s="52">
        <f>IFERROR(_xll.qlIndexFixing(Index1Y,$H1018,TRUE,_xll.ohTrigger(RecalcTrigger,Trigger1Y)),NA())</f>
        <v>3.2426795968485002E-2</v>
      </c>
      <c r="Q1018" s="52">
        <f>IFERROR(_xll.qlIndexFixing(ONIndex1Y,I1018,TRUE,_xll.ohTrigger(RecalcTrigger,Trigger1Y)),NA())</f>
        <v>3.1600841716743489E-2</v>
      </c>
    </row>
    <row r="1019" spans="2:17" x14ac:dyDescent="0.2">
      <c r="B1019" s="46" t="s">
        <v>51</v>
      </c>
      <c r="D1019" s="49">
        <f>_xll.qlCalendarAdvance(LocalCalendar,$D1018,B1019,"f",FALSE)</f>
        <v>46609</v>
      </c>
      <c r="E1019" s="49">
        <f>_xll.qlInterestRateIndexValueDate(IndexON,D1019)</f>
        <v>46609</v>
      </c>
      <c r="F1019" s="52">
        <f>IFERROR(_xll.qlIndexFixing(IndexON,D1019,TRUE,_xll.ohTrigger(RecalcTrigger,TriggerON)),NA())</f>
        <v>2.6802233040728041E-2</v>
      </c>
      <c r="H1019" s="49">
        <f>_xll.qlCalendarAdvance(IborCalendar,$H1018,B1019,"f",FALSE)</f>
        <v>46609</v>
      </c>
      <c r="I1019" s="49">
        <f>_xll.qlInterestRateIndexValueDate(Index1M,$H1019)</f>
        <v>46611</v>
      </c>
      <c r="J1019" s="52">
        <f>IFERROR(_xll.qlIndexFixing(Index1M,$H1019,TRUE,_xll.ohTrigger(RecalcTrigger,Trigger1M)),NA())</f>
        <v>2.8162652880677763E-2</v>
      </c>
      <c r="K1019" s="52">
        <f>IFERROR(_xll.qlIndexFixing(ONIndex1M,I1019,TRUE,_xll.ohTrigger(RecalcTrigger,Trigger1M)),NA())</f>
        <v>2.8124348996243498E-2</v>
      </c>
      <c r="L1019" s="52">
        <f>IFERROR(_xll.qlIndexFixing(Index3M,H1019,TRUE,_xll.ohTrigger(RecalcTrigger,Trigger3M)),NA())</f>
        <v>2.95083413011102E-2</v>
      </c>
      <c r="M1019" s="52">
        <f>IFERROR(_xll.qlIndexFixing(ONIndex3M,I1019,TRUE,_xll.ohTrigger(RecalcTrigger,Trigger3M)),NA())</f>
        <v>2.9398840151015904E-2</v>
      </c>
      <c r="N1019" s="52">
        <f>IFERROR(_xll.qlIndexFixing(Index6M,$H1019,TRUE,_xll.ohTrigger(RecalcTrigger,Trigger6M)),NA())</f>
        <v>3.1219557650778277E-2</v>
      </c>
      <c r="O1019" s="52">
        <f>IFERROR(_xll.qlIndexFixing(ONIndex6M,I1019,TRUE,_xll.ohTrigger(RecalcTrigger,Trigger6M)),NA())</f>
        <v>3.1009116837248385E-2</v>
      </c>
      <c r="P1019" s="52">
        <f>IFERROR(_xll.qlIndexFixing(Index1Y,$H1019,TRUE,_xll.ohTrigger(RecalcTrigger,Trigger1Y)),NA())</f>
        <v>3.2442200888705322E-2</v>
      </c>
      <c r="Q1019" s="52">
        <f>IFERROR(_xll.qlIndexFixing(ONIndex1Y,I1019,TRUE,_xll.ohTrigger(RecalcTrigger,Trigger1Y)),NA())</f>
        <v>3.1584187633431071E-2</v>
      </c>
    </row>
    <row r="1020" spans="2:17" x14ac:dyDescent="0.2">
      <c r="B1020" s="46" t="s">
        <v>51</v>
      </c>
      <c r="D1020" s="49">
        <f>_xll.qlCalendarAdvance(LocalCalendar,$D1019,B1020,"f",FALSE)</f>
        <v>46616</v>
      </c>
      <c r="E1020" s="49">
        <f>_xll.qlInterestRateIndexValueDate(IndexON,D1020)</f>
        <v>46616</v>
      </c>
      <c r="F1020" s="52">
        <f>IFERROR(_xll.qlIndexFixing(IndexON,D1020,TRUE,_xll.ohTrigger(RecalcTrigger,TriggerON)),NA())</f>
        <v>2.6804556266100121E-2</v>
      </c>
      <c r="H1020" s="49">
        <f>_xll.qlCalendarAdvance(IborCalendar,$H1019,B1020,"f",FALSE)</f>
        <v>46616</v>
      </c>
      <c r="I1020" s="49">
        <f>_xll.qlInterestRateIndexValueDate(Index1M,$H1020)</f>
        <v>46618</v>
      </c>
      <c r="J1020" s="52">
        <f>IFERROR(_xll.qlIndexFixing(Index1M,$H1020,TRUE,_xll.ohTrigger(RecalcTrigger,Trigger1M)),NA())</f>
        <v>2.8164347940040635E-2</v>
      </c>
      <c r="K1020" s="52">
        <f>IFERROR(_xll.qlIndexFixing(ONIndex1M,I1020,TRUE,_xll.ohTrigger(RecalcTrigger,Trigger1M)),NA())</f>
        <v>2.8126424334464772E-2</v>
      </c>
      <c r="L1020" s="52">
        <f>IFERROR(_xll.qlIndexFixing(Index3M,H1020,TRUE,_xll.ohTrigger(RecalcTrigger,Trigger3M)),NA())</f>
        <v>2.9507766401292882E-2</v>
      </c>
      <c r="M1020" s="52">
        <f>IFERROR(_xll.qlIndexFixing(ONIndex3M,I1020,TRUE,_xll.ohTrigger(RecalcTrigger,Trigger3M)),NA())</f>
        <v>2.9399671540932815E-2</v>
      </c>
      <c r="N1020" s="52">
        <f>IFERROR(_xll.qlIndexFixing(Index6M,$H1020,TRUE,_xll.ohTrigger(RecalcTrigger,Trigger6M)),NA())</f>
        <v>3.1216676326742684E-2</v>
      </c>
      <c r="O1020" s="52">
        <f>IFERROR(_xll.qlIndexFixing(ONIndex6M,I1020,TRUE,_xll.ohTrigger(RecalcTrigger,Trigger6M)),NA())</f>
        <v>3.1008490865493954E-2</v>
      </c>
      <c r="P1020" s="52">
        <f>IFERROR(_xll.qlIndexFixing(Index1Y,$H1020,TRUE,_xll.ohTrigger(RecalcTrigger,Trigger1Y)),NA())</f>
        <v>3.2458108659781819E-2</v>
      </c>
      <c r="Q1020" s="52">
        <f>IFERROR(_xll.qlIndexFixing(ONIndex1Y,I1020,TRUE,_xll.ohTrigger(RecalcTrigger,Trigger1Y)),NA())</f>
        <v>3.1569943453915172E-2</v>
      </c>
    </row>
    <row r="1021" spans="2:17" x14ac:dyDescent="0.2">
      <c r="B1021" s="46" t="s">
        <v>51</v>
      </c>
      <c r="D1021" s="49">
        <f>_xll.qlCalendarAdvance(LocalCalendar,$D1020,B1021,"f",FALSE)</f>
        <v>46623</v>
      </c>
      <c r="E1021" s="49">
        <f>_xll.qlInterestRateIndexValueDate(IndexON,D1021)</f>
        <v>46623</v>
      </c>
      <c r="F1021" s="52">
        <f>IFERROR(_xll.qlIndexFixing(IndexON,D1021,TRUE,_xll.ohTrigger(RecalcTrigger,TriggerON)),NA())</f>
        <v>2.6806654251645412E-2</v>
      </c>
      <c r="H1021" s="49">
        <f>_xll.qlCalendarAdvance(IborCalendar,$H1020,B1021,"f",FALSE)</f>
        <v>46623</v>
      </c>
      <c r="I1021" s="49">
        <f>_xll.qlInterestRateIndexValueDate(Index1M,$H1021)</f>
        <v>46625</v>
      </c>
      <c r="J1021" s="52">
        <f>IFERROR(_xll.qlIndexFixing(Index1M,$H1021,TRUE,_xll.ohTrigger(RecalcTrigger,Trigger1M)),NA())</f>
        <v>2.8165868987858333E-2</v>
      </c>
      <c r="K1021" s="52">
        <f>IFERROR(_xll.qlIndexFixing(ONIndex1M,I1021,TRUE,_xll.ohTrigger(RecalcTrigger,Trigger1M)),NA())</f>
        <v>2.812832608186433E-2</v>
      </c>
      <c r="L1021" s="52">
        <f>IFERROR(_xll.qlIndexFixing(Index3M,H1021,TRUE,_xll.ohTrigger(RecalcTrigger,Trigger3M)),NA())</f>
        <v>2.9506974195321625E-2</v>
      </c>
      <c r="M1021" s="52">
        <f>IFERROR(_xll.qlIndexFixing(ONIndex3M,I1021,TRUE,_xll.ohTrigger(RecalcTrigger,Trigger3M)),NA())</f>
        <v>2.9400287233469768E-2</v>
      </c>
      <c r="N1021" s="52">
        <f>IFERROR(_xll.qlIndexFixing(Index6M,$H1021,TRUE,_xll.ohTrigger(RecalcTrigger,Trigger6M)),NA())</f>
        <v>3.1211621628962658E-2</v>
      </c>
      <c r="O1021" s="52">
        <f>IFERROR(_xll.qlIndexFixing(ONIndex6M,I1021,TRUE,_xll.ohTrigger(RecalcTrigger,Trigger6M)),NA())</f>
        <v>3.1007592401790518E-2</v>
      </c>
      <c r="P1021" s="52">
        <f>IFERROR(_xll.qlIndexFixing(Index1Y,$H1021,TRUE,_xll.ohTrigger(RecalcTrigger,Trigger1Y)),NA())</f>
        <v>3.247717894139495E-2</v>
      </c>
      <c r="Q1021" s="52">
        <f>IFERROR(_xll.qlIndexFixing(ONIndex1Y,I1021,TRUE,_xll.ohTrigger(RecalcTrigger,Trigger1Y)),NA())</f>
        <v>3.1558109177716176E-2</v>
      </c>
    </row>
    <row r="1022" spans="2:17" x14ac:dyDescent="0.2">
      <c r="B1022" s="46" t="s">
        <v>51</v>
      </c>
      <c r="D1022" s="49">
        <f>_xll.qlCalendarAdvance(LocalCalendar,$D1021,B1022,"f",FALSE)</f>
        <v>46630</v>
      </c>
      <c r="E1022" s="49">
        <f>_xll.qlInterestRateIndexValueDate(IndexON,D1022)</f>
        <v>46630</v>
      </c>
      <c r="F1022" s="52">
        <f>IFERROR(_xll.qlIndexFixing(IndexON,D1022,TRUE,_xll.ohTrigger(RecalcTrigger,TriggerON)),NA())</f>
        <v>2.6808526997283977E-2</v>
      </c>
      <c r="H1022" s="49">
        <f>_xll.qlCalendarAdvance(IborCalendar,$H1021,B1022,"f",FALSE)</f>
        <v>46630</v>
      </c>
      <c r="I1022" s="49">
        <f>_xll.qlInterestRateIndexValueDate(Index1M,$H1022)</f>
        <v>46632</v>
      </c>
      <c r="J1022" s="52">
        <f>IFERROR(_xll.qlIndexFixing(Index1M,$H1022,TRUE,_xll.ohTrigger(RecalcTrigger,Trigger1M)),NA())</f>
        <v>2.8167216024055919E-2</v>
      </c>
      <c r="K1022" s="52">
        <f>IFERROR(_xll.qlIndexFixing(ONIndex1M,I1022,TRUE,_xll.ohTrigger(RecalcTrigger,Trigger1M)),NA())</f>
        <v>2.8130054238522106E-2</v>
      </c>
      <c r="L1022" s="52">
        <f>IFERROR(_xll.qlIndexFixing(Index3M,H1022,TRUE,_xll.ohTrigger(RecalcTrigger,Trigger3M)),NA())</f>
        <v>2.9504871695443986E-2</v>
      </c>
      <c r="M1022" s="52">
        <f>IFERROR(_xll.qlIndexFixing(ONIndex3M,I1022,TRUE,_xll.ohTrigger(RecalcTrigger,Trigger3M)),NA())</f>
        <v>2.9400687228546829E-2</v>
      </c>
      <c r="N1022" s="52">
        <f>IFERROR(_xll.qlIndexFixing(Index6M,$H1022,TRUE,_xll.ohTrigger(RecalcTrigger,Trigger6M)),NA())</f>
        <v>3.1203455445485955E-2</v>
      </c>
      <c r="O1022" s="52">
        <f>IFERROR(_xll.qlIndexFixing(ONIndex6M,I1022,TRUE,_xll.ohTrigger(RecalcTrigger,Trigger6M)),NA())</f>
        <v>3.1006421446138077E-2</v>
      </c>
      <c r="P1022" s="52">
        <f>IFERROR(_xll.qlIndexFixing(Index1Y,$H1022,TRUE,_xll.ohTrigger(RecalcTrigger,Trigger1Y)),NA())</f>
        <v>3.2493896281617973E-2</v>
      </c>
      <c r="Q1022" s="52">
        <f>IFERROR(_xll.qlIndexFixing(ONIndex1Y,I1022,TRUE,_xll.ohTrigger(RecalcTrigger,Trigger1Y)),NA())</f>
        <v>3.1548684804514338E-2</v>
      </c>
    </row>
    <row r="1023" spans="2:17" x14ac:dyDescent="0.2">
      <c r="B1023" s="46" t="s">
        <v>51</v>
      </c>
      <c r="D1023" s="49">
        <f>_xll.qlCalendarAdvance(LocalCalendar,$D1022,B1023,"f",FALSE)</f>
        <v>46637</v>
      </c>
      <c r="E1023" s="49">
        <f>_xll.qlInterestRateIndexValueDate(IndexON,D1023)</f>
        <v>46637</v>
      </c>
      <c r="F1023" s="52">
        <f>IFERROR(_xll.qlIndexFixing(IndexON,D1023,TRUE,_xll.ohTrigger(RecalcTrigger,TriggerON)),NA())</f>
        <v>2.6810174503255624E-2</v>
      </c>
      <c r="H1023" s="49">
        <f>_xll.qlCalendarAdvance(IborCalendar,$H1022,B1023,"f",FALSE)</f>
        <v>46637</v>
      </c>
      <c r="I1023" s="49">
        <f>_xll.qlInterestRateIndexValueDate(Index1M,$H1023)</f>
        <v>46639</v>
      </c>
      <c r="J1023" s="52">
        <f>IFERROR(_xll.qlIndexFixing(Index1M,$H1023,TRUE,_xll.ohTrigger(RecalcTrigger,Trigger1M)),NA())</f>
        <v>2.8169557699967127E-2</v>
      </c>
      <c r="K1023" s="52">
        <f>IFERROR(_xll.qlIndexFixing(ONIndex1M,I1023,TRUE,_xll.ohTrigger(RecalcTrigger,Trigger1M)),NA())</f>
        <v>2.8131608804358166E-2</v>
      </c>
      <c r="L1023" s="52">
        <f>IFERROR(_xll.qlIndexFixing(Index3M,H1023,TRUE,_xll.ohTrigger(RecalcTrigger,Trigger3M)),NA())</f>
        <v>2.9503660498326877E-2</v>
      </c>
      <c r="M1023" s="52">
        <f>IFERROR(_xll.qlIndexFixing(ONIndex3M,I1023,TRUE,_xll.ohTrigger(RecalcTrigger,Trigger3M)),NA())</f>
        <v>2.940087152608406E-2</v>
      </c>
      <c r="N1023" s="52">
        <f>IFERROR(_xll.qlIndexFixing(Index6M,$H1023,TRUE,_xll.ohTrigger(RecalcTrigger,Trigger6M)),NA())</f>
        <v>3.1199113105831951E-2</v>
      </c>
      <c r="O1023" s="52">
        <f>IFERROR(_xll.qlIndexFixing(ONIndex6M,I1023,TRUE,_xll.ohTrigger(RecalcTrigger,Trigger6M)),NA())</f>
        <v>3.1004977998536631E-2</v>
      </c>
      <c r="P1023" s="52">
        <f>IFERROR(_xll.qlIndexFixing(Index1Y,$H1023,TRUE,_xll.ohTrigger(RecalcTrigger,Trigger1Y)),NA())</f>
        <v>3.2508262404214547E-2</v>
      </c>
      <c r="Q1023" s="52">
        <f>IFERROR(_xll.qlIndexFixing(ONIndex1Y,I1023,TRUE,_xll.ohTrigger(RecalcTrigger,Trigger1Y)),NA())</f>
        <v>3.1541670334229721E-2</v>
      </c>
    </row>
    <row r="1024" spans="2:17" x14ac:dyDescent="0.2">
      <c r="B1024" s="46" t="s">
        <v>51</v>
      </c>
      <c r="D1024" s="49">
        <f>_xll.qlCalendarAdvance(LocalCalendar,$D1023,B1024,"f",FALSE)</f>
        <v>46644</v>
      </c>
      <c r="E1024" s="49">
        <f>_xll.qlInterestRateIndexValueDate(IndexON,D1024)</f>
        <v>46644</v>
      </c>
      <c r="F1024" s="52">
        <f>IFERROR(_xll.qlIndexFixing(IndexON,D1024,TRUE,_xll.ohTrigger(RecalcTrigger,TriggerON)),NA())</f>
        <v>2.6811596769320545E-2</v>
      </c>
      <c r="H1024" s="49">
        <f>_xll.qlCalendarAdvance(IborCalendar,$H1023,B1024,"f",FALSE)</f>
        <v>46644</v>
      </c>
      <c r="I1024" s="49">
        <f>_xll.qlInterestRateIndexValueDate(Index1M,$H1024)</f>
        <v>46646</v>
      </c>
      <c r="J1024" s="52">
        <f>IFERROR(_xll.qlIndexFixing(Index1M,$H1024,TRUE,_xll.ohTrigger(RecalcTrigger,Trigger1M)),NA())</f>
        <v>2.8169388061358436E-2</v>
      </c>
      <c r="K1024" s="52">
        <f>IFERROR(_xll.qlIndexFixing(ONIndex1M,I1024,TRUE,_xll.ohTrigger(RecalcTrigger,Trigger1M)),NA())</f>
        <v>2.8132989779372508E-2</v>
      </c>
      <c r="L1024" s="52">
        <f>IFERROR(_xll.qlIndexFixing(Index3M,H1024,TRUE,_xll.ohTrigger(RecalcTrigger,Trigger3M)),NA())</f>
        <v>2.9502232013277948E-2</v>
      </c>
      <c r="M1024" s="52">
        <f>IFERROR(_xll.qlIndexFixing(ONIndex3M,I1024,TRUE,_xll.ohTrigger(RecalcTrigger,Trigger3M)),NA())</f>
        <v>2.9400840126161398E-2</v>
      </c>
      <c r="N1024" s="52">
        <f>IFERROR(_xll.qlIndexFixing(Index6M,$H1024,TRUE,_xll.ohTrigger(RecalcTrigger,Trigger6M)),NA())</f>
        <v>3.1194630108040061E-2</v>
      </c>
      <c r="O1024" s="52">
        <f>IFERROR(_xll.qlIndexFixing(ONIndex6M,I1024,TRUE,_xll.ohTrigger(RecalcTrigger,Trigger6M)),NA())</f>
        <v>3.1003262059066117E-2</v>
      </c>
      <c r="P1024" s="52">
        <f>IFERROR(_xll.qlIndexFixing(Index1Y,$H1024,TRUE,_xll.ohTrigger(RecalcTrigger,Trigger1Y)),NA())</f>
        <v>3.2525594888066403E-2</v>
      </c>
      <c r="Q1024" s="52">
        <f>IFERROR(_xll.qlIndexFixing(ONIndex1Y,I1024,TRUE,_xll.ohTrigger(RecalcTrigger,Trigger1Y)),NA())</f>
        <v>3.1537065766782391E-2</v>
      </c>
    </row>
    <row r="1025" spans="2:17" x14ac:dyDescent="0.2">
      <c r="B1025" s="46" t="s">
        <v>51</v>
      </c>
      <c r="D1025" s="49">
        <f>_xll.qlCalendarAdvance(LocalCalendar,$D1024,B1025,"f",FALSE)</f>
        <v>46651</v>
      </c>
      <c r="E1025" s="49">
        <f>_xll.qlInterestRateIndexValueDate(IndexON,D1025)</f>
        <v>46651</v>
      </c>
      <c r="F1025" s="52">
        <f>IFERROR(_xll.qlIndexFixing(IndexON,D1025,TRUE,_xll.ohTrigger(RecalcTrigger,TriggerON)),NA())</f>
        <v>2.6812793795638612E-2</v>
      </c>
      <c r="H1025" s="49">
        <f>_xll.qlCalendarAdvance(IborCalendar,$H1024,B1025,"f",FALSE)</f>
        <v>46651</v>
      </c>
      <c r="I1025" s="49">
        <f>_xll.qlInterestRateIndexValueDate(Index1M,$H1025)</f>
        <v>46653</v>
      </c>
      <c r="J1025" s="52">
        <f>IFERROR(_xll.qlIndexFixing(Index1M,$H1025,TRUE,_xll.ohTrigger(RecalcTrigger,Trigger1M)),NA())</f>
        <v>2.8170213062365945E-2</v>
      </c>
      <c r="K1025" s="52">
        <f>IFERROR(_xll.qlIndexFixing(ONIndex1M,I1025,TRUE,_xll.ohTrigger(RecalcTrigger,Trigger1M)),NA())</f>
        <v>2.8134197163725005E-2</v>
      </c>
      <c r="L1025" s="52">
        <f>IFERROR(_xll.qlIndexFixing(Index3M,H1025,TRUE,_xll.ohTrigger(RecalcTrigger,Trigger3M)),NA())</f>
        <v>2.9500586312739469E-2</v>
      </c>
      <c r="M1025" s="52">
        <f>IFERROR(_xll.qlIndexFixing(ONIndex3M,I1025,TRUE,_xll.ohTrigger(RecalcTrigger,Trigger3M)),NA())</f>
        <v>2.9400593028858779E-2</v>
      </c>
      <c r="N1025" s="52">
        <f>IFERROR(_xll.qlIndexFixing(Index6M,$H1025,TRUE,_xll.ohTrigger(RecalcTrigger,Trigger6M)),NA())</f>
        <v>3.1190018512335195E-2</v>
      </c>
      <c r="O1025" s="52">
        <f>IFERROR(_xll.qlIndexFixing(ONIndex6M,I1025,TRUE,_xll.ohTrigger(RecalcTrigger,Trigger6M)),NA())</f>
        <v>3.1001273627566661E-2</v>
      </c>
      <c r="P1025" s="52">
        <f>IFERROR(_xll.qlIndexFixing(Index1Y,$H1025,TRUE,_xll.ohTrigger(RecalcTrigger,Trigger1Y)),NA())</f>
        <v>3.254313686001014E-2</v>
      </c>
      <c r="Q1025" s="52">
        <f>IFERROR(_xll.qlIndexFixing(ONIndex1Y,I1025,TRUE,_xll.ohTrigger(RecalcTrigger,Trigger1Y)),NA())</f>
        <v>3.1534871101932538E-2</v>
      </c>
    </row>
    <row r="1026" spans="2:17" x14ac:dyDescent="0.2">
      <c r="B1026" s="46" t="s">
        <v>51</v>
      </c>
      <c r="D1026" s="49">
        <f>_xll.qlCalendarAdvance(LocalCalendar,$D1025,B1026,"f",FALSE)</f>
        <v>46658</v>
      </c>
      <c r="E1026" s="49">
        <f>_xll.qlInterestRateIndexValueDate(IndexON,D1026)</f>
        <v>46658</v>
      </c>
      <c r="F1026" s="52">
        <f>IFERROR(_xll.qlIndexFixing(IndexON,D1026,TRUE,_xll.ohTrigger(RecalcTrigger,TriggerON)),NA())</f>
        <v>2.6813765582209825E-2</v>
      </c>
      <c r="H1026" s="49">
        <f>_xll.qlCalendarAdvance(IborCalendar,$H1025,B1026,"f",FALSE)</f>
        <v>46658</v>
      </c>
      <c r="I1026" s="49">
        <f>_xll.qlInterestRateIndexValueDate(Index1M,$H1026)</f>
        <v>46660</v>
      </c>
      <c r="J1026" s="52">
        <f>IFERROR(_xll.qlIndexFixing(Index1M,$H1026,TRUE,_xll.ohTrigger(RecalcTrigger,Trigger1M)),NA())</f>
        <v>2.8167462662378615E-2</v>
      </c>
      <c r="K1026" s="52">
        <f>IFERROR(_xll.qlIndexFixing(ONIndex1M,I1026,TRUE,_xll.ohTrigger(RecalcTrigger,Trigger1M)),NA())</f>
        <v>2.813523095717585E-2</v>
      </c>
      <c r="L1026" s="52">
        <f>IFERROR(_xll.qlIndexFixing(Index3M,H1026,TRUE,_xll.ohTrigger(RecalcTrigger,Trigger3M)),NA())</f>
        <v>2.9498729760515863E-2</v>
      </c>
      <c r="M1026" s="52">
        <f>IFERROR(_xll.qlIndexFixing(ONIndex3M,I1026,TRUE,_xll.ohTrigger(RecalcTrigger,Trigger3M)),NA())</f>
        <v>2.9400130234016331E-2</v>
      </c>
      <c r="N1026" s="52">
        <f>IFERROR(_xll.qlIndexFixing(Index6M,$H1026,TRUE,_xll.ohTrigger(RecalcTrigger,Trigger6M)),NA())</f>
        <v>3.1186262531498643E-2</v>
      </c>
      <c r="O1026" s="52">
        <f>IFERROR(_xll.qlIndexFixing(ONIndex6M,I1026,TRUE,_xll.ohTrigger(RecalcTrigger,Trigger6M)),NA())</f>
        <v>3.0999012704278073E-2</v>
      </c>
      <c r="P1026" s="52">
        <f>IFERROR(_xll.qlIndexFixing(Index1Y,$H1026,TRUE,_xll.ohTrigger(RecalcTrigger,Trigger1Y)),NA())</f>
        <v>3.2553024968803433E-2</v>
      </c>
      <c r="Q1026" s="52">
        <f>IFERROR(_xll.qlIndexFixing(ONIndex1Y,I1026,TRUE,_xll.ohTrigger(RecalcTrigger,Trigger1Y)),NA())</f>
        <v>3.1535086339840035E-2</v>
      </c>
    </row>
    <row r="1027" spans="2:17" x14ac:dyDescent="0.2">
      <c r="B1027" s="46" t="s">
        <v>51</v>
      </c>
      <c r="D1027" s="49">
        <f>_xll.qlCalendarAdvance(LocalCalendar,$D1026,B1027,"f",FALSE)</f>
        <v>46665</v>
      </c>
      <c r="E1027" s="49">
        <f>_xll.qlInterestRateIndexValueDate(IndexON,D1027)</f>
        <v>46665</v>
      </c>
      <c r="F1027" s="52">
        <f>IFERROR(_xll.qlIndexFixing(IndexON,D1027,TRUE,_xll.ohTrigger(RecalcTrigger,TriggerON)),NA())</f>
        <v>2.6814512128954249E-2</v>
      </c>
      <c r="H1027" s="49">
        <f>_xll.qlCalendarAdvance(IborCalendar,$H1026,B1027,"f",FALSE)</f>
        <v>46665</v>
      </c>
      <c r="I1027" s="49">
        <f>_xll.qlInterestRateIndexValueDate(Index1M,$H1027)</f>
        <v>46667</v>
      </c>
      <c r="J1027" s="52">
        <f>IFERROR(_xll.qlIndexFixing(Index1M,$H1027,TRUE,_xll.ohTrigger(RecalcTrigger,Trigger1M)),NA())</f>
        <v>2.817134102888863E-2</v>
      </c>
      <c r="K1027" s="52">
        <f>IFERROR(_xll.qlIndexFixing(ONIndex1M,I1027,TRUE,_xll.ohTrigger(RecalcTrigger,Trigger1M)),NA())</f>
        <v>2.8136091159964849E-2</v>
      </c>
      <c r="L1027" s="52">
        <f>IFERROR(_xll.qlIndexFixing(Index3M,H1027,TRUE,_xll.ohTrigger(RecalcTrigger,Trigger3M)),NA())</f>
        <v>2.9497701407822909E-2</v>
      </c>
      <c r="M1027" s="52">
        <f>IFERROR(_xll.qlIndexFixing(ONIndex3M,I1027,TRUE,_xll.ohTrigger(RecalcTrigger,Trigger3M)),NA())</f>
        <v>2.9399451741713989E-2</v>
      </c>
      <c r="N1027" s="52">
        <f>IFERROR(_xll.qlIndexFixing(Index6M,$H1027,TRUE,_xll.ohTrigger(RecalcTrigger,Trigger6M)),NA())</f>
        <v>3.1181427986223493E-2</v>
      </c>
      <c r="O1027" s="52">
        <f>IFERROR(_xll.qlIndexFixing(ONIndex6M,I1027,TRUE,_xll.ohTrigger(RecalcTrigger,Trigger6M)),NA())</f>
        <v>3.0996479288960543E-2</v>
      </c>
      <c r="P1027" s="52">
        <f>IFERROR(_xll.qlIndexFixing(Index1Y,$H1027,TRUE,_xll.ohTrigger(RecalcTrigger,Trigger1Y)),NA())</f>
        <v>3.2581178083501319E-2</v>
      </c>
      <c r="Q1027" s="52">
        <f>IFERROR(_xll.qlIndexFixing(ONIndex1Y,I1027,TRUE,_xll.ohTrigger(RecalcTrigger,Trigger1Y)),NA())</f>
        <v>3.1537711480265074E-2</v>
      </c>
    </row>
    <row r="1028" spans="2:17" x14ac:dyDescent="0.2">
      <c r="B1028" s="46" t="s">
        <v>51</v>
      </c>
      <c r="D1028" s="49">
        <f>_xll.qlCalendarAdvance(LocalCalendar,$D1027,B1028,"f",FALSE)</f>
        <v>46672</v>
      </c>
      <c r="E1028" s="49">
        <f>_xll.qlInterestRateIndexValueDate(IndexON,D1028)</f>
        <v>46672</v>
      </c>
      <c r="F1028" s="52">
        <f>IFERROR(_xll.qlIndexFixing(IndexON,D1028,TRUE,_xll.ohTrigger(RecalcTrigger,TriggerON)),NA())</f>
        <v>2.6815033435871882E-2</v>
      </c>
      <c r="H1028" s="49">
        <f>_xll.qlCalendarAdvance(IborCalendar,$H1027,B1028,"f",FALSE)</f>
        <v>46672</v>
      </c>
      <c r="I1028" s="49">
        <f>_xll.qlInterestRateIndexValueDate(Index1M,$H1028)</f>
        <v>46674</v>
      </c>
      <c r="J1028" s="52">
        <f>IFERROR(_xll.qlIndexFixing(Index1M,$H1028,TRUE,_xll.ohTrigger(RecalcTrigger,Trigger1M)),NA())</f>
        <v>2.8171643994358841E-2</v>
      </c>
      <c r="K1028" s="52">
        <f>IFERROR(_xll.qlIndexFixing(ONIndex1M,I1028,TRUE,_xll.ohTrigger(RecalcTrigger,Trigger1M)),NA())</f>
        <v>2.8136777771932131E-2</v>
      </c>
      <c r="L1028" s="52">
        <f>IFERROR(_xll.qlIndexFixing(Index3M,H1028,TRUE,_xll.ohTrigger(RecalcTrigger,Trigger3M)),NA())</f>
        <v>2.9495467629826421E-2</v>
      </c>
      <c r="M1028" s="52">
        <f>IFERROR(_xll.qlIndexFixing(ONIndex3M,I1028,TRUE,_xll.ohTrigger(RecalcTrigger,Trigger3M)),NA())</f>
        <v>2.9398557551951754E-2</v>
      </c>
      <c r="N1028" s="52">
        <f>IFERROR(_xll.qlIndexFixing(Index6M,$H1028,TRUE,_xll.ohTrigger(RecalcTrigger,Trigger6M)),NA())</f>
        <v>3.1180379206340744E-2</v>
      </c>
      <c r="O1028" s="52">
        <f>IFERROR(_xll.qlIndexFixing(ONIndex6M,I1028,TRUE,_xll.ohTrigger(RecalcTrigger,Trigger6M)),NA())</f>
        <v>3.0993673381853881E-2</v>
      </c>
      <c r="P1028" s="52">
        <f>IFERROR(_xll.qlIndexFixing(Index1Y,$H1028,TRUE,_xll.ohTrigger(RecalcTrigger,Trigger1Y)),NA())</f>
        <v>3.2596432847763847E-2</v>
      </c>
      <c r="Q1028" s="52">
        <f>IFERROR(_xll.qlIndexFixing(ONIndex1Y,I1028,TRUE,_xll.ohTrigger(RecalcTrigger,Trigger1Y)),NA())</f>
        <v>3.1542746523367526E-2</v>
      </c>
    </row>
    <row r="1029" spans="2:17" x14ac:dyDescent="0.2">
      <c r="B1029" s="46" t="s">
        <v>51</v>
      </c>
      <c r="D1029" s="49">
        <f>_xll.qlCalendarAdvance(LocalCalendar,$D1028,B1029,"f",FALSE)</f>
        <v>46679</v>
      </c>
      <c r="E1029" s="49">
        <f>_xll.qlInterestRateIndexValueDate(IndexON,D1029)</f>
        <v>46679</v>
      </c>
      <c r="F1029" s="52">
        <f>IFERROR(_xll.qlIndexFixing(IndexON,D1029,TRUE,_xll.ohTrigger(RecalcTrigger,TriggerON)),NA())</f>
        <v>2.6815329503042662E-2</v>
      </c>
      <c r="H1029" s="49">
        <f>_xll.qlCalendarAdvance(IborCalendar,$H1028,B1029,"f",FALSE)</f>
        <v>46679</v>
      </c>
      <c r="I1029" s="49">
        <f>_xll.qlInterestRateIndexValueDate(Index1M,$H1029)</f>
        <v>46681</v>
      </c>
      <c r="J1029" s="52">
        <f>IFERROR(_xll.qlIndexFixing(Index1M,$H1029,TRUE,_xll.ohTrigger(RecalcTrigger,Trigger1M)),NA())</f>
        <v>2.8171772947941653E-2</v>
      </c>
      <c r="K1029" s="52">
        <f>IFERROR(_xll.qlIndexFixing(ONIndex1M,I1029,TRUE,_xll.ohTrigger(RecalcTrigger,Trigger1M)),NA())</f>
        <v>2.8137290793077696E-2</v>
      </c>
      <c r="L1029" s="52">
        <f>IFERROR(_xll.qlIndexFixing(Index3M,H1029,TRUE,_xll.ohTrigger(RecalcTrigger,Trigger3M)),NA())</f>
        <v>2.9493079549880456E-2</v>
      </c>
      <c r="M1029" s="52">
        <f>IFERROR(_xll.qlIndexFixing(ONIndex3M,I1029,TRUE,_xll.ohTrigger(RecalcTrigger,Trigger3M)),NA())</f>
        <v>2.9397447664729626E-2</v>
      </c>
      <c r="N1029" s="52">
        <f>IFERROR(_xll.qlIndexFixing(Index6M,$H1029,TRUE,_xll.ohTrigger(RecalcTrigger,Trigger6M)),NA())</f>
        <v>3.1171495732089591E-2</v>
      </c>
      <c r="O1029" s="52">
        <f>IFERROR(_xll.qlIndexFixing(ONIndex6M,I1029,TRUE,_xll.ohTrigger(RecalcTrigger,Trigger6M)),NA())</f>
        <v>3.0990594982798214E-2</v>
      </c>
      <c r="P1029" s="52">
        <f>IFERROR(_xll.qlIndexFixing(Index1Y,$H1029,TRUE,_xll.ohTrigger(RecalcTrigger,Trigger1Y)),NA())</f>
        <v>3.2614225895093926E-2</v>
      </c>
      <c r="Q1029" s="52">
        <f>IFERROR(_xll.qlIndexFixing(ONIndex1Y,I1029,TRUE,_xll.ohTrigger(RecalcTrigger,Trigger1Y)),NA())</f>
        <v>3.1550191469307265E-2</v>
      </c>
    </row>
    <row r="1030" spans="2:17" x14ac:dyDescent="0.2">
      <c r="B1030" s="46" t="s">
        <v>51</v>
      </c>
      <c r="D1030" s="49">
        <f>_xll.qlCalendarAdvance(LocalCalendar,$D1029,B1030,"f",FALSE)</f>
        <v>46686</v>
      </c>
      <c r="E1030" s="49">
        <f>_xll.qlInterestRateIndexValueDate(IndexON,D1030)</f>
        <v>46686</v>
      </c>
      <c r="F1030" s="52">
        <f>IFERROR(_xll.qlIndexFixing(IndexON,D1030,TRUE,_xll.ohTrigger(RecalcTrigger,TriggerON)),NA())</f>
        <v>2.6815400330306716E-2</v>
      </c>
      <c r="H1030" s="49">
        <f>_xll.qlCalendarAdvance(IborCalendar,$H1029,B1030,"f",FALSE)</f>
        <v>46686</v>
      </c>
      <c r="I1030" s="49">
        <f>_xll.qlInterestRateIndexValueDate(Index1M,$H1030)</f>
        <v>46688</v>
      </c>
      <c r="J1030" s="52">
        <f>IFERROR(_xll.qlIndexFixing(Index1M,$H1030,TRUE,_xll.ohTrigger(RecalcTrigger,Trigger1M)),NA())</f>
        <v>2.8171727889634568E-2</v>
      </c>
      <c r="K1030" s="52">
        <f>IFERROR(_xll.qlIndexFixing(ONIndex1M,I1030,TRUE,_xll.ohTrigger(RecalcTrigger,Trigger1M)),NA())</f>
        <v>2.8137630223401544E-2</v>
      </c>
      <c r="L1030" s="52">
        <f>IFERROR(_xll.qlIndexFixing(Index3M,H1030,TRUE,_xll.ohTrigger(RecalcTrigger,Trigger3M)),NA())</f>
        <v>2.9490555543911876E-2</v>
      </c>
      <c r="M1030" s="52">
        <f>IFERROR(_xll.qlIndexFixing(ONIndex3M,I1030,TRUE,_xll.ohTrigger(RecalcTrigger,Trigger3M)),NA())</f>
        <v>2.9396122080047604E-2</v>
      </c>
      <c r="N1030" s="52">
        <f>IFERROR(_xll.qlIndexFixing(Index6M,$H1030,TRUE,_xll.ohTrigger(RecalcTrigger,Trigger6M)),NA())</f>
        <v>3.1166422013073954E-2</v>
      </c>
      <c r="O1030" s="52">
        <f>IFERROR(_xll.qlIndexFixing(ONIndex6M,I1030,TRUE,_xll.ohTrigger(RecalcTrigger,Trigger6M)),NA())</f>
        <v>3.0987244091793542E-2</v>
      </c>
      <c r="P1030" s="52">
        <f>IFERROR(_xll.qlIndexFixing(Index1Y,$H1030,TRUE,_xll.ohTrigger(RecalcTrigger,Trigger1Y)),NA())</f>
        <v>3.2631934971545061E-2</v>
      </c>
      <c r="Q1030" s="52">
        <f>IFERROR(_xll.qlIndexFixing(ONIndex1Y,I1030,TRUE,_xll.ohTrigger(RecalcTrigger,Trigger1Y)),NA())</f>
        <v>3.1560046318164225E-2</v>
      </c>
    </row>
    <row r="1031" spans="2:17" x14ac:dyDescent="0.2">
      <c r="B1031" s="46" t="s">
        <v>51</v>
      </c>
      <c r="D1031" s="49">
        <f>_xll.qlCalendarAdvance(LocalCalendar,$D1030,B1031,"f",FALSE)</f>
        <v>46693</v>
      </c>
      <c r="E1031" s="49">
        <f>_xll.qlInterestRateIndexValueDate(IndexON,D1031)</f>
        <v>46693</v>
      </c>
      <c r="F1031" s="52">
        <f>IFERROR(_xll.qlIndexFixing(IndexON,D1031,TRUE,_xll.ohTrigger(RecalcTrigger,TriggerON)),NA())</f>
        <v>2.6815245917823916E-2</v>
      </c>
      <c r="H1031" s="49">
        <f>_xll.qlCalendarAdvance(IborCalendar,$H1030,B1031,"f",FALSE)</f>
        <v>46693</v>
      </c>
      <c r="I1031" s="49">
        <f>_xll.qlInterestRateIndexValueDate(Index1M,$H1031)</f>
        <v>46695</v>
      </c>
      <c r="J1031" s="52">
        <f>IFERROR(_xll.qlIndexFixing(Index1M,$H1031,TRUE,_xll.ohTrigger(RecalcTrigger,Trigger1M)),NA())</f>
        <v>2.8171508819437585E-2</v>
      </c>
      <c r="K1031" s="52">
        <f>IFERROR(_xll.qlIndexFixing(ONIndex1M,I1031,TRUE,_xll.ohTrigger(RecalcTrigger,Trigger1M)),NA())</f>
        <v>2.8137796062903675E-2</v>
      </c>
      <c r="L1031" s="52">
        <f>IFERROR(_xll.qlIndexFixing(Index3M,H1031,TRUE,_xll.ohTrigger(RecalcTrigger,Trigger3M)),NA())</f>
        <v>2.9487913987812801E-2</v>
      </c>
      <c r="M1031" s="52">
        <f>IFERROR(_xll.qlIndexFixing(ONIndex3M,I1031,TRUE,_xll.ohTrigger(RecalcTrigger,Trigger3M)),NA())</f>
        <v>2.9394580797745817E-2</v>
      </c>
      <c r="N1031" s="52">
        <f>IFERROR(_xll.qlIndexFixing(Index6M,$H1031,TRUE,_xll.ohTrigger(RecalcTrigger,Trigger6M)),NA())</f>
        <v>3.1160323743089909E-2</v>
      </c>
      <c r="O1031" s="52">
        <f>IFERROR(_xll.qlIndexFixing(ONIndex6M,I1031,TRUE,_xll.ohTrigger(RecalcTrigger,Trigger6M)),NA())</f>
        <v>3.0983620708999737E-2</v>
      </c>
      <c r="P1031" s="52">
        <f>IFERROR(_xll.qlIndexFixing(Index1Y,$H1031,TRUE,_xll.ohTrigger(RecalcTrigger,Trigger1Y)),NA())</f>
        <v>3.2649501373002203E-2</v>
      </c>
      <c r="Q1031" s="52">
        <f>IFERROR(_xll.qlIndexFixing(ONIndex1Y,I1031,TRUE,_xll.ohTrigger(RecalcTrigger,Trigger1Y)),NA())</f>
        <v>3.1572311070178216E-2</v>
      </c>
    </row>
    <row r="1032" spans="2:17" x14ac:dyDescent="0.2">
      <c r="B1032" s="46" t="s">
        <v>51</v>
      </c>
      <c r="D1032" s="49">
        <f>_xll.qlCalendarAdvance(LocalCalendar,$D1031,B1032,"f",FALSE)</f>
        <v>46700</v>
      </c>
      <c r="E1032" s="49">
        <f>_xll.qlInterestRateIndexValueDate(IndexON,D1032)</f>
        <v>46700</v>
      </c>
      <c r="F1032" s="52">
        <f>IFERROR(_xll.qlIndexFixing(IndexON,D1032,TRUE,_xll.ohTrigger(RecalcTrigger,TriggerON)),NA())</f>
        <v>2.6814866265594262E-2</v>
      </c>
      <c r="H1032" s="49">
        <f>_xll.qlCalendarAdvance(IborCalendar,$H1031,B1032,"f",FALSE)</f>
        <v>46700</v>
      </c>
      <c r="I1032" s="49">
        <f>_xll.qlInterestRateIndexValueDate(Index1M,$H1032)</f>
        <v>46703</v>
      </c>
      <c r="J1032" s="52">
        <f>IFERROR(_xll.qlIndexFixing(Index1M,$H1032,TRUE,_xll.ohTrigger(RecalcTrigger,Trigger1M)),NA())</f>
        <v>2.8169989034534094E-2</v>
      </c>
      <c r="K1032" s="52">
        <f>IFERROR(_xll.qlIndexFixing(ONIndex1M,I1032,TRUE,_xll.ohTrigger(RecalcTrigger,Trigger1M)),NA())</f>
        <v>2.8139952348160691E-2</v>
      </c>
      <c r="L1032" s="52">
        <f>IFERROR(_xll.qlIndexFixing(Index3M,H1032,TRUE,_xll.ohTrigger(RecalcTrigger,Trigger3M)),NA())</f>
        <v>2.9486762652396633E-2</v>
      </c>
      <c r="M1032" s="52">
        <f>IFERROR(_xll.qlIndexFixing(ONIndex3M,I1032,TRUE,_xll.ohTrigger(RecalcTrigger,Trigger3M)),NA())</f>
        <v>2.9394680543397556E-2</v>
      </c>
      <c r="N1032" s="52">
        <f>IFERROR(_xll.qlIndexFixing(Index6M,$H1032,TRUE,_xll.ohTrigger(RecalcTrigger,Trigger6M)),NA())</f>
        <v>3.1154407579585323E-2</v>
      </c>
      <c r="O1032" s="52">
        <f>IFERROR(_xll.qlIndexFixing(ONIndex6M,I1032,TRUE,_xll.ohTrigger(RecalcTrigger,Trigger6M)),NA())</f>
        <v>3.0981225653619049E-2</v>
      </c>
      <c r="P1032" s="52">
        <f>IFERROR(_xll.qlIndexFixing(Index1Y,$H1032,TRUE,_xll.ohTrigger(RecalcTrigger,Trigger1Y)),NA())</f>
        <v>3.2666942594755444E-2</v>
      </c>
      <c r="Q1032" s="52">
        <f>IFERROR(_xll.qlIndexFixing(ONIndex1Y,I1032,TRUE,_xll.ohTrigger(RecalcTrigger,Trigger1Y)),NA())</f>
        <v>3.1594409904487364E-2</v>
      </c>
    </row>
    <row r="1033" spans="2:17" x14ac:dyDescent="0.2">
      <c r="B1033" s="46" t="s">
        <v>51</v>
      </c>
      <c r="D1033" s="49">
        <f>_xll.qlCalendarAdvance(LocalCalendar,$D1032,B1033,"f",FALSE)</f>
        <v>46707</v>
      </c>
      <c r="E1033" s="49">
        <f>_xll.qlInterestRateIndexValueDate(IndexON,D1033)</f>
        <v>46707</v>
      </c>
      <c r="F1033" s="52">
        <f>IFERROR(_xll.qlIndexFixing(IndexON,D1033,TRUE,_xll.ohTrigger(RecalcTrigger,TriggerON)),NA())</f>
        <v>2.6814261373457882E-2</v>
      </c>
      <c r="H1033" s="49">
        <f>_xll.qlCalendarAdvance(IborCalendar,$H1032,B1033,"f",FALSE)</f>
        <v>46707</v>
      </c>
      <c r="I1033" s="49">
        <f>_xll.qlInterestRateIndexValueDate(Index1M,$H1033)</f>
        <v>46709</v>
      </c>
      <c r="J1033" s="52">
        <f>IFERROR(_xll.qlIndexFixing(Index1M,$H1033,TRUE,_xll.ohTrigger(RecalcTrigger,Trigger1M)),NA())</f>
        <v>2.8170548643428883E-2</v>
      </c>
      <c r="K1033" s="52">
        <f>IFERROR(_xll.qlIndexFixing(ONIndex1M,I1033,TRUE,_xll.ohTrigger(RecalcTrigger,Trigger1M)),NA())</f>
        <v>2.8137606969602658E-2</v>
      </c>
      <c r="L1033" s="52">
        <f>IFERROR(_xll.qlIndexFixing(Index3M,H1033,TRUE,_xll.ohTrigger(RecalcTrigger,Trigger3M)),NA())</f>
        <v>2.9482351728612612E-2</v>
      </c>
      <c r="M1033" s="52">
        <f>IFERROR(_xll.qlIndexFixing(ONIndex3M,I1033,TRUE,_xll.ohTrigger(RecalcTrigger,Trigger3M)),NA())</f>
        <v>2.9390851141082308E-2</v>
      </c>
      <c r="N1033" s="52">
        <f>IFERROR(_xll.qlIndexFixing(Index6M,$H1033,TRUE,_xll.ohTrigger(RecalcTrigger,Trigger6M)),NA())</f>
        <v>3.1149943418026665E-2</v>
      </c>
      <c r="O1033" s="52">
        <f>IFERROR(_xll.qlIndexFixing(ONIndex6M,I1033,TRUE,_xll.ohTrigger(RecalcTrigger,Trigger6M)),NA())</f>
        <v>3.0975556467565113E-2</v>
      </c>
      <c r="P1033" s="52">
        <f>IFERROR(_xll.qlIndexFixing(Index1Y,$H1033,TRUE,_xll.ohTrigger(RecalcTrigger,Trigger1Y)),NA())</f>
        <v>3.2683971314412981E-2</v>
      </c>
      <c r="Q1033" s="52">
        <f>IFERROR(_xll.qlIndexFixing(ONIndex1Y,I1033,TRUE,_xll.ohTrigger(RecalcTrigger,Trigger1Y)),NA())</f>
        <v>3.1604070284636521E-2</v>
      </c>
    </row>
    <row r="1034" spans="2:17" x14ac:dyDescent="0.2">
      <c r="B1034" s="46" t="s">
        <v>51</v>
      </c>
      <c r="D1034" s="49">
        <f>_xll.qlCalendarAdvance(LocalCalendar,$D1033,B1034,"f",FALSE)</f>
        <v>46714</v>
      </c>
      <c r="E1034" s="49">
        <f>_xll.qlInterestRateIndexValueDate(IndexON,D1034)</f>
        <v>46714</v>
      </c>
      <c r="F1034" s="52">
        <f>IFERROR(_xll.qlIndexFixing(IndexON,D1034,TRUE,_xll.ohTrigger(RecalcTrigger,TriggerON)),NA())</f>
        <v>2.6813431241574648E-2</v>
      </c>
      <c r="H1034" s="49">
        <f>_xll.qlCalendarAdvance(IborCalendar,$H1033,B1034,"f",FALSE)</f>
        <v>46714</v>
      </c>
      <c r="I1034" s="49">
        <f>_xll.qlInterestRateIndexValueDate(Index1M,$H1034)</f>
        <v>46717</v>
      </c>
      <c r="J1034" s="52">
        <f>IFERROR(_xll.qlIndexFixing(Index1M,$H1034,TRUE,_xll.ohTrigger(RecalcTrigger,Trigger1M)),NA())</f>
        <v>2.8170725739271193E-2</v>
      </c>
      <c r="K1034" s="52">
        <f>IFERROR(_xll.qlIndexFixing(ONIndex1M,I1034,TRUE,_xll.ohTrigger(RecalcTrigger,Trigger1M)),NA())</f>
        <v>2.8139316779229873E-2</v>
      </c>
      <c r="L1034" s="52">
        <f>IFERROR(_xll.qlIndexFixing(Index3M,H1034,TRUE,_xll.ohTrigger(RecalcTrigger,Trigger3M)),NA())</f>
        <v>2.9481037392856135E-2</v>
      </c>
      <c r="M1034" s="52">
        <f>IFERROR(_xll.qlIndexFixing(ONIndex3M,I1034,TRUE,_xll.ohTrigger(RecalcTrigger,Trigger3M)),NA())</f>
        <v>2.9390395536461611E-2</v>
      </c>
      <c r="N1034" s="52">
        <f>IFERROR(_xll.qlIndexFixing(Index6M,$H1034,TRUE,_xll.ohTrigger(RecalcTrigger,Trigger6M)),NA())</f>
        <v>3.1143969588998295E-2</v>
      </c>
      <c r="O1034" s="52">
        <f>IFERROR(_xll.qlIndexFixing(ONIndex6M,I1034,TRUE,_xll.ohTrigger(RecalcTrigger,Trigger6M)),NA())</f>
        <v>3.0972459210554248E-2</v>
      </c>
      <c r="P1034" s="52">
        <f>IFERROR(_xll.qlIndexFixing(Index1Y,$H1034,TRUE,_xll.ohTrigger(RecalcTrigger,Trigger1Y)),NA())</f>
        <v>3.2700820010491342E-2</v>
      </c>
      <c r="Q1034" s="52">
        <f>IFERROR(_xll.qlIndexFixing(ONIndex1Y,I1034,TRUE,_xll.ohTrigger(RecalcTrigger,Trigger1Y)),NA())</f>
        <v>3.1632372680583387E-2</v>
      </c>
    </row>
    <row r="1035" spans="2:17" x14ac:dyDescent="0.2">
      <c r="B1035" s="46" t="s">
        <v>51</v>
      </c>
      <c r="D1035" s="49">
        <f>_xll.qlCalendarAdvance(LocalCalendar,$D1034,B1035,"f",FALSE)</f>
        <v>46721</v>
      </c>
      <c r="E1035" s="49">
        <f>_xll.qlInterestRateIndexValueDate(IndexON,D1035)</f>
        <v>46721</v>
      </c>
      <c r="F1035" s="52">
        <f>IFERROR(_xll.qlIndexFixing(IndexON,D1035,TRUE,_xll.ohTrigger(RecalcTrigger,TriggerON)),NA())</f>
        <v>2.6812375869864624E-2</v>
      </c>
      <c r="H1035" s="49">
        <f>_xll.qlCalendarAdvance(IborCalendar,$H1034,B1035,"f",FALSE)</f>
        <v>46721</v>
      </c>
      <c r="I1035" s="49">
        <f>_xll.qlInterestRateIndexValueDate(Index1M,$H1035)</f>
        <v>46723</v>
      </c>
      <c r="J1035" s="52">
        <f>IFERROR(_xll.qlIndexFixing(Index1M,$H1035,TRUE,_xll.ohTrigger(RecalcTrigger,Trigger1M)),NA())</f>
        <v>2.8169955014594388E-2</v>
      </c>
      <c r="K1035" s="52">
        <f>IFERROR(_xll.qlIndexFixing(ONIndex1M,I1035,TRUE,_xll.ohTrigger(RecalcTrigger,Trigger1M)),NA())</f>
        <v>2.813672351325458E-2</v>
      </c>
      <c r="L1035" s="52">
        <f>IFERROR(_xll.qlIndexFixing(Index3M,H1035,TRUE,_xll.ohTrigger(RecalcTrigger,Trigger3M)),NA())</f>
        <v>2.947554678980438E-2</v>
      </c>
      <c r="M1035" s="52">
        <f>IFERROR(_xll.qlIndexFixing(ONIndex3M,I1035,TRUE,_xll.ohTrigger(RecalcTrigger,Trigger3M)),NA())</f>
        <v>2.938625869449929E-2</v>
      </c>
      <c r="N1035" s="52">
        <f>IFERROR(_xll.qlIndexFixing(Index6M,$H1035,TRUE,_xll.ohTrigger(RecalcTrigger,Trigger6M)),NA())</f>
        <v>3.1140457285019789E-2</v>
      </c>
      <c r="O1035" s="52">
        <f>IFERROR(_xll.qlIndexFixing(ONIndex6M,I1035,TRUE,_xll.ohTrigger(RecalcTrigger,Trigger6M)),NA())</f>
        <v>3.0966402258734149E-2</v>
      </c>
      <c r="P1035" s="52">
        <f>IFERROR(_xll.qlIndexFixing(Index1Y,$H1035,TRUE,_xll.ohTrigger(RecalcTrigger,Trigger1Y)),NA())</f>
        <v>3.2717166007789844E-2</v>
      </c>
      <c r="Q1035" s="52">
        <f>IFERROR(_xll.qlIndexFixing(ONIndex1Y,I1035,TRUE,_xll.ohTrigger(RecalcTrigger,Trigger1Y)),NA())</f>
        <v>3.1645469115240132E-2</v>
      </c>
    </row>
    <row r="1036" spans="2:17" x14ac:dyDescent="0.2">
      <c r="B1036" s="46" t="s">
        <v>51</v>
      </c>
      <c r="D1036" s="49">
        <f>_xll.qlCalendarAdvance(LocalCalendar,$D1035,B1036,"f",FALSE)</f>
        <v>46728</v>
      </c>
      <c r="E1036" s="49">
        <f>_xll.qlInterestRateIndexValueDate(IndexON,D1036)</f>
        <v>46728</v>
      </c>
      <c r="F1036" s="52">
        <f>IFERROR(_xll.qlIndexFixing(IndexON,D1036,TRUE,_xll.ohTrigger(RecalcTrigger,TriggerON)),NA())</f>
        <v>2.6811095258327811E-2</v>
      </c>
      <c r="H1036" s="49">
        <f>_xll.qlCalendarAdvance(IborCalendar,$H1035,B1036,"f",FALSE)</f>
        <v>46728</v>
      </c>
      <c r="I1036" s="49">
        <f>_xll.qlInterestRateIndexValueDate(Index1M,$H1036)</f>
        <v>46730</v>
      </c>
      <c r="J1036" s="52">
        <f>IFERROR(_xll.qlIndexFixing(Index1M,$H1036,TRUE,_xll.ohTrigger(RecalcTrigger,Trigger1M)),NA())</f>
        <v>2.8167932768454751E-2</v>
      </c>
      <c r="K1036" s="52">
        <f>IFERROR(_xll.qlIndexFixing(ONIndex1M,I1036,TRUE,_xll.ohTrigger(RecalcTrigger,Trigger1M)),NA())</f>
        <v>2.8136021398807998E-2</v>
      </c>
      <c r="L1036" s="52">
        <f>IFERROR(_xll.qlIndexFixing(Index3M,H1036,TRUE,_xll.ohTrigger(RecalcTrigger,Trigger3M)),NA())</f>
        <v>2.947259213551787E-2</v>
      </c>
      <c r="M1036" s="52">
        <f>IFERROR(_xll.qlIndexFixing(ONIndex3M,I1036,TRUE,_xll.ohTrigger(RecalcTrigger,Trigger3M)),NA())</f>
        <v>2.9383638924977973E-2</v>
      </c>
      <c r="N1036" s="52">
        <f>IFERROR(_xll.qlIndexFixing(Index6M,$H1036,TRUE,_xll.ohTrigger(RecalcTrigger,Trigger6M)),NA())</f>
        <v>3.1135229073545549E-2</v>
      </c>
      <c r="O1036" s="52">
        <f>IFERROR(_xll.qlIndexFixing(ONIndex6M,I1036,TRUE,_xll.ohTrigger(RecalcTrigger,Trigger6M)),NA())</f>
        <v>3.0961416416515064E-2</v>
      </c>
      <c r="P1036" s="52">
        <f>IFERROR(_xll.qlIndexFixing(Index1Y,$H1036,TRUE,_xll.ohTrigger(RecalcTrigger,Trigger1Y)),NA())</f>
        <v>3.273313833562367E-2</v>
      </c>
      <c r="Q1036" s="52">
        <f>IFERROR(_xll.qlIndexFixing(ONIndex1Y,I1036,TRUE,_xll.ohTrigger(RecalcTrigger,Trigger1Y)),NA())</f>
        <v>3.1669783387515693E-2</v>
      </c>
    </row>
    <row r="1037" spans="2:17" x14ac:dyDescent="0.2">
      <c r="B1037" s="46" t="s">
        <v>51</v>
      </c>
      <c r="D1037" s="49">
        <f>_xll.qlCalendarAdvance(LocalCalendar,$D1036,B1037,"f",FALSE)</f>
        <v>46735</v>
      </c>
      <c r="E1037" s="49">
        <f>_xll.qlInterestRateIndexValueDate(IndexON,D1037)</f>
        <v>46735</v>
      </c>
      <c r="F1037" s="52">
        <f>IFERROR(_xll.qlIndexFixing(IndexON,D1037,TRUE,_xll.ohTrigger(RecalcTrigger,TriggerON)),NA())</f>
        <v>2.6809589407044143E-2</v>
      </c>
      <c r="H1037" s="49">
        <f>_xll.qlCalendarAdvance(IborCalendar,$H1036,B1037,"f",FALSE)</f>
        <v>46735</v>
      </c>
      <c r="I1037" s="49">
        <f>_xll.qlInterestRateIndexValueDate(Index1M,$H1037)</f>
        <v>46737</v>
      </c>
      <c r="J1037" s="52">
        <f>IFERROR(_xll.qlIndexFixing(Index1M,$H1037,TRUE,_xll.ohTrigger(RecalcTrigger,Trigger1M)),NA())</f>
        <v>2.8167879178616125E-2</v>
      </c>
      <c r="K1037" s="52">
        <f>IFERROR(_xll.qlIndexFixing(ONIndex1M,I1037,TRUE,_xll.ohTrigger(RecalcTrigger,Trigger1M)),NA())</f>
        <v>2.8135145693619634E-2</v>
      </c>
      <c r="L1037" s="52">
        <f>IFERROR(_xll.qlIndexFixing(Index3M,H1037,TRUE,_xll.ohTrigger(RecalcTrigger,Trigger3M)),NA())</f>
        <v>2.9469629839967912E-2</v>
      </c>
      <c r="M1037" s="52">
        <f>IFERROR(_xll.qlIndexFixing(ONIndex3M,I1037,TRUE,_xll.ohTrigger(RecalcTrigger,Trigger3M)),NA())</f>
        <v>2.9380803458076699E-2</v>
      </c>
      <c r="N1037" s="52">
        <f>IFERROR(_xll.qlIndexFixing(Index6M,$H1037,TRUE,_xll.ohTrigger(RecalcTrigger,Trigger6M)),NA())</f>
        <v>3.1130017093113607E-2</v>
      </c>
      <c r="O1037" s="52">
        <f>IFERROR(_xll.qlIndexFixing(ONIndex6M,I1037,TRUE,_xll.ohTrigger(RecalcTrigger,Trigger6M)),NA())</f>
        <v>3.0956158082586782E-2</v>
      </c>
      <c r="P1037" s="52">
        <f>IFERROR(_xll.qlIndexFixing(Index1Y,$H1037,TRUE,_xll.ohTrigger(RecalcTrigger,Trigger1Y)),NA())</f>
        <v>3.2748615683776988E-2</v>
      </c>
      <c r="Q1037" s="52">
        <f>IFERROR(_xll.qlIndexFixing(ONIndex1Y,I1037,TRUE,_xll.ohTrigger(RecalcTrigger,Trigger1Y)),NA())</f>
        <v>3.1696507565186494E-2</v>
      </c>
    </row>
    <row r="1038" spans="2:17" x14ac:dyDescent="0.2">
      <c r="B1038" s="46" t="s">
        <v>51</v>
      </c>
      <c r="D1038" s="49">
        <f>_xll.qlCalendarAdvance(LocalCalendar,$D1037,B1038,"f",FALSE)</f>
        <v>46742</v>
      </c>
      <c r="E1038" s="49">
        <f>_xll.qlInterestRateIndexValueDate(IndexON,D1038)</f>
        <v>46742</v>
      </c>
      <c r="F1038" s="52">
        <f>IFERROR(_xll.qlIndexFixing(IndexON,D1038,TRUE,_xll.ohTrigger(RecalcTrigger,TriggerON)),NA())</f>
        <v>2.6807859157020886E-2</v>
      </c>
      <c r="H1038" s="49">
        <f>_xll.qlCalendarAdvance(IborCalendar,$H1037,B1038,"f",FALSE)</f>
        <v>46742</v>
      </c>
      <c r="I1038" s="49">
        <f>_xll.qlInterestRateIndexValueDate(Index1M,$H1038)</f>
        <v>46744</v>
      </c>
      <c r="J1038" s="52">
        <f>IFERROR(_xll.qlIndexFixing(Index1M,$H1038,TRUE,_xll.ohTrigger(RecalcTrigger,Trigger1M)),NA())</f>
        <v>2.81657389913198E-2</v>
      </c>
      <c r="K1038" s="52">
        <f>IFERROR(_xll.qlIndexFixing(ONIndex1M,I1038,TRUE,_xll.ohTrigger(RecalcTrigger,Trigger1M)),NA())</f>
        <v>2.8139214955413827E-2</v>
      </c>
      <c r="L1038" s="52">
        <f>IFERROR(_xll.qlIndexFixing(Index3M,H1038,TRUE,_xll.ohTrigger(RecalcTrigger,Trigger3M)),NA())</f>
        <v>2.9466678406915671E-2</v>
      </c>
      <c r="M1038" s="52">
        <f>IFERROR(_xll.qlIndexFixing(ONIndex3M,I1038,TRUE,_xll.ohTrigger(RecalcTrigger,Trigger3M)),NA())</f>
        <v>2.9382666021287029E-2</v>
      </c>
      <c r="N1038" s="52">
        <f>IFERROR(_xll.qlIndexFixing(Index6M,$H1038,TRUE,_xll.ohTrigger(RecalcTrigger,Trigger6M)),NA())</f>
        <v>3.1124833290991191E-2</v>
      </c>
      <c r="O1038" s="52">
        <f>IFERROR(_xll.qlIndexFixing(ONIndex6M,I1038,TRUE,_xll.ohTrigger(RecalcTrigger,Trigger6M)),NA())</f>
        <v>3.0955318304313195E-2</v>
      </c>
      <c r="P1038" s="52">
        <f>IFERROR(_xll.qlIndexFixing(Index1Y,$H1038,TRUE,_xll.ohTrigger(RecalcTrigger,Trigger1Y)),NA())</f>
        <v>3.2767826327952068E-2</v>
      </c>
      <c r="Q1038" s="52">
        <f>IFERROR(_xll.qlIndexFixing(ONIndex1Y,I1038,TRUE,_xll.ohTrigger(RecalcTrigger,Trigger1Y)),NA())</f>
        <v>3.174284416040063E-2</v>
      </c>
    </row>
    <row r="1039" spans="2:17" x14ac:dyDescent="0.2">
      <c r="B1039" s="46" t="s">
        <v>51</v>
      </c>
      <c r="D1039" s="49">
        <f>_xll.qlCalendarAdvance(LocalCalendar,$D1038,B1039,"f",FALSE)</f>
        <v>46749</v>
      </c>
      <c r="E1039" s="49">
        <f>_xll.qlInterestRateIndexValueDate(IndexON,D1039)</f>
        <v>46749</v>
      </c>
      <c r="F1039" s="52">
        <f>IFERROR(_xll.qlIndexFixing(IndexON,D1039,TRUE,_xll.ohTrigger(RecalcTrigger,TriggerON)),NA())</f>
        <v>2.6806044119220829E-2</v>
      </c>
      <c r="H1039" s="49">
        <f>_xll.qlCalendarAdvance(IborCalendar,$H1038,B1039,"f",FALSE)</f>
        <v>46750</v>
      </c>
      <c r="I1039" s="49">
        <f>_xll.qlInterestRateIndexValueDate(Index1M,$H1039)</f>
        <v>46756</v>
      </c>
      <c r="J1039" s="52">
        <f>IFERROR(_xll.qlIndexFixing(Index1M,$H1039,TRUE,_xll.ohTrigger(RecalcTrigger,Trigger1M)),NA())</f>
        <v>2.8162749357371817E-2</v>
      </c>
      <c r="K1039" s="52">
        <f>IFERROR(_xll.qlIndexFixing(ONIndex1M,I1039,TRUE,_xll.ohTrigger(RecalcTrigger,Trigger1M)),NA())</f>
        <v>2.8132219751171306E-2</v>
      </c>
      <c r="L1039" s="52">
        <f>IFERROR(_xll.qlIndexFixing(Index3M,H1039,TRUE,_xll.ohTrigger(RecalcTrigger,Trigger3M)),NA())</f>
        <v>2.9461673182692889E-2</v>
      </c>
      <c r="M1039" s="52">
        <f>IFERROR(_xll.qlIndexFixing(ONIndex3M,I1039,TRUE,_xll.ohTrigger(RecalcTrigger,Trigger3M)),NA())</f>
        <v>2.9372534403915296E-2</v>
      </c>
      <c r="N1039" s="52">
        <f>IFERROR(_xll.qlIndexFixing(Index6M,$H1039,TRUE,_xll.ohTrigger(RecalcTrigger,Trigger6M)),NA())</f>
        <v>3.1116031121418735E-2</v>
      </c>
      <c r="O1039" s="52">
        <f>IFERROR(_xll.qlIndexFixing(ONIndex6M,I1039,TRUE,_xll.ohTrigger(RecalcTrigger,Trigger6M)),NA())</f>
        <v>3.0941174431866614E-2</v>
      </c>
      <c r="P1039" s="52">
        <f>IFERROR(_xll.qlIndexFixing(Index1Y,$H1039,TRUE,_xll.ohTrigger(RecalcTrigger,Trigger1Y)),NA())</f>
        <v>3.2783601280320963E-2</v>
      </c>
      <c r="Q1039" s="52">
        <f>IFERROR(_xll.qlIndexFixing(ONIndex1Y,I1039,TRUE,_xll.ohTrigger(RecalcTrigger,Trigger1Y)),NA())</f>
        <v>3.1774782661910805E-2</v>
      </c>
    </row>
    <row r="1040" spans="2:17" x14ac:dyDescent="0.2">
      <c r="B1040" s="46" t="s">
        <v>51</v>
      </c>
      <c r="D1040" s="49">
        <f>_xll.qlCalendarAdvance(LocalCalendar,$D1039,B1040,"f",FALSE)</f>
        <v>46756</v>
      </c>
      <c r="E1040" s="49">
        <f>_xll.qlInterestRateIndexValueDate(IndexON,D1040)</f>
        <v>46756</v>
      </c>
      <c r="F1040" s="52">
        <f>IFERROR(_xll.qlIndexFixing(IndexON,D1040,TRUE,_xll.ohTrigger(RecalcTrigger,TriggerON)),NA())</f>
        <v>2.6804251104524113E-2</v>
      </c>
      <c r="H1040" s="49">
        <f>_xll.qlCalendarAdvance(IborCalendar,$H1039,B1040,"f",FALSE)</f>
        <v>46757</v>
      </c>
      <c r="I1040" s="49">
        <f>_xll.qlInterestRateIndexValueDate(Index1M,$H1040)</f>
        <v>46759</v>
      </c>
      <c r="J1040" s="52">
        <f>IFERROR(_xll.qlIndexFixing(Index1M,$H1040,TRUE,_xll.ohTrigger(RecalcTrigger,Trigger1M)),NA())</f>
        <v>2.8162246680888153E-2</v>
      </c>
      <c r="K1040" s="52">
        <f>IFERROR(_xll.qlIndexFixing(ONIndex1M,I1040,TRUE,_xll.ohTrigger(RecalcTrigger,Trigger1M)),NA())</f>
        <v>2.8133774966034863E-2</v>
      </c>
      <c r="L1040" s="52">
        <f>IFERROR(_xll.qlIndexFixing(Index3M,H1040,TRUE,_xll.ohTrigger(RecalcTrigger,Trigger3M)),NA())</f>
        <v>2.9460432990326507E-2</v>
      </c>
      <c r="M1040" s="52">
        <f>IFERROR(_xll.qlIndexFixing(ONIndex3M,I1040,TRUE,_xll.ohTrigger(RecalcTrigger,Trigger3M)),NA())</f>
        <v>2.9373202095070994E-2</v>
      </c>
      <c r="N1040" s="52">
        <f>IFERROR(_xll.qlIndexFixing(Index6M,$H1040,TRUE,_xll.ohTrigger(RecalcTrigger,Trigger6M)),NA())</f>
        <v>3.1112862027488294E-2</v>
      </c>
      <c r="O1040" s="52">
        <f>IFERROR(_xll.qlIndexFixing(ONIndex6M,I1040,TRUE,_xll.ohTrigger(RecalcTrigger,Trigger6M)),NA())</f>
        <v>3.094069959375112E-2</v>
      </c>
      <c r="P1040" s="52">
        <f>IFERROR(_xll.qlIndexFixing(Index1Y,$H1040,TRUE,_xll.ohTrigger(RecalcTrigger,Trigger1Y)),NA())</f>
        <v>3.2791497067884985E-2</v>
      </c>
      <c r="Q1040" s="52">
        <f>IFERROR(_xll.qlIndexFixing(ONIndex1Y,I1040,TRUE,_xll.ohTrigger(RecalcTrigger,Trigger1Y)),NA())</f>
        <v>3.1793654312179953E-2</v>
      </c>
    </row>
    <row r="1041" spans="2:17" x14ac:dyDescent="0.2">
      <c r="B1041" s="46" t="s">
        <v>51</v>
      </c>
      <c r="D1041" s="49">
        <f>_xll.qlCalendarAdvance(LocalCalendar,$D1040,B1041,"f",FALSE)</f>
        <v>46763</v>
      </c>
      <c r="E1041" s="49">
        <f>_xll.qlInterestRateIndexValueDate(IndexON,D1041)</f>
        <v>46763</v>
      </c>
      <c r="F1041" s="52">
        <f>IFERROR(_xll.qlIndexFixing(IndexON,D1041,TRUE,_xll.ohTrigger(RecalcTrigger,TriggerON)),NA())</f>
        <v>2.6802480112930738E-2</v>
      </c>
      <c r="H1041" s="49">
        <f>_xll.qlCalendarAdvance(IborCalendar,$H1040,B1041,"f",FALSE)</f>
        <v>46764</v>
      </c>
      <c r="I1041" s="49">
        <f>_xll.qlInterestRateIndexValueDate(Index1M,$H1041)</f>
        <v>46766</v>
      </c>
      <c r="J1041" s="52">
        <f>IFERROR(_xll.qlIndexFixing(Index1M,$H1041,TRUE,_xll.ohTrigger(RecalcTrigger,Trigger1M)),NA())</f>
        <v>2.8161058237492844E-2</v>
      </c>
      <c r="K1041" s="52">
        <f>IFERROR(_xll.qlIndexFixing(ONIndex1M,I1041,TRUE,_xll.ohTrigger(RecalcTrigger,Trigger1M)),NA())</f>
        <v>2.8133649115738013E-2</v>
      </c>
      <c r="L1041" s="52">
        <f>IFERROR(_xll.qlIndexFixing(Index3M,H1041,TRUE,_xll.ohTrigger(RecalcTrigger,Trigger3M)),NA())</f>
        <v>2.9461563557248195E-2</v>
      </c>
      <c r="M1041" s="52">
        <f>IFERROR(_xll.qlIndexFixing(ONIndex3M,I1041,TRUE,_xll.ohTrigger(RecalcTrigger,Trigger3M)),NA())</f>
        <v>2.9371179394450664E-2</v>
      </c>
      <c r="N1041" s="52">
        <f>IFERROR(_xll.qlIndexFixing(Index6M,$H1041,TRUE,_xll.ohTrigger(RecalcTrigger,Trigger6M)),NA())</f>
        <v>3.1107790934375833E-2</v>
      </c>
      <c r="O1041" s="52">
        <f>IFERROR(_xll.qlIndexFixing(ONIndex6M,I1041,TRUE,_xll.ohTrigger(RecalcTrigger,Trigger6M)),NA())</f>
        <v>3.0936183567664699E-2</v>
      </c>
      <c r="P1041" s="52">
        <f>IFERROR(_xll.qlIndexFixing(Index1Y,$H1041,TRUE,_xll.ohTrigger(RecalcTrigger,Trigger1Y)),NA())</f>
        <v>3.2806684545150504E-2</v>
      </c>
      <c r="Q1041" s="52">
        <f>IFERROR(_xll.qlIndexFixing(ONIndex1Y,I1041,TRUE,_xll.ohTrigger(RecalcTrigger,Trigger1Y)),NA())</f>
        <v>3.1824682806087523E-2</v>
      </c>
    </row>
    <row r="1042" spans="2:17" x14ac:dyDescent="0.2">
      <c r="B1042" s="46" t="s">
        <v>51</v>
      </c>
      <c r="D1042" s="49">
        <f>_xll.qlCalendarAdvance(LocalCalendar,$D1041,B1042,"f",FALSE)</f>
        <v>46770</v>
      </c>
      <c r="E1042" s="49">
        <f>_xll.qlInterestRateIndexValueDate(IndexON,D1042)</f>
        <v>46770</v>
      </c>
      <c r="F1042" s="52">
        <f>IFERROR(_xll.qlIndexFixing(IndexON,D1042,TRUE,_xll.ohTrigger(RecalcTrigger,TriggerON)),NA())</f>
        <v>2.680073114452064E-2</v>
      </c>
      <c r="H1042" s="49">
        <f>_xll.qlCalendarAdvance(IborCalendar,$H1041,B1042,"f",FALSE)</f>
        <v>46771</v>
      </c>
      <c r="I1042" s="49">
        <f>_xll.qlInterestRateIndexValueDate(Index1M,$H1042)</f>
        <v>46773</v>
      </c>
      <c r="J1042" s="52">
        <f>IFERROR(_xll.qlIndexFixing(Index1M,$H1042,TRUE,_xll.ohTrigger(RecalcTrigger,Trigger1M)),NA())</f>
        <v>2.8160860100578389E-2</v>
      </c>
      <c r="K1042" s="52">
        <f>IFERROR(_xll.qlIndexFixing(ONIndex1M,I1042,TRUE,_xll.ohTrigger(RecalcTrigger,Trigger1M)),NA())</f>
        <v>2.8131468363952195E-2</v>
      </c>
      <c r="L1042" s="52">
        <f>IFERROR(_xll.qlIndexFixing(Index3M,H1042,TRUE,_xll.ohTrigger(RecalcTrigger,Trigger3M)),NA())</f>
        <v>2.9454704204840074E-2</v>
      </c>
      <c r="M1042" s="52">
        <f>IFERROR(_xll.qlIndexFixing(ONIndex3M,I1042,TRUE,_xll.ohTrigger(RecalcTrigger,Trigger3M)),NA())</f>
        <v>2.9367212194122416E-2</v>
      </c>
      <c r="N1042" s="52">
        <f>IFERROR(_xll.qlIndexFixing(Index6M,$H1042,TRUE,_xll.ohTrigger(RecalcTrigger,Trigger6M)),NA())</f>
        <v>3.1102756629023461E-2</v>
      </c>
      <c r="O1042" s="52">
        <f>IFERROR(_xll.qlIndexFixing(ONIndex6M,I1042,TRUE,_xll.ohTrigger(RecalcTrigger,Trigger6M)),NA())</f>
        <v>3.0929822025598241E-2</v>
      </c>
      <c r="P1042" s="52">
        <f>IFERROR(_xll.qlIndexFixing(Index1Y,$H1042,TRUE,_xll.ohTrigger(RecalcTrigger,Trigger1Y)),NA())</f>
        <v>3.2817260963968788E-2</v>
      </c>
      <c r="Q1042" s="52">
        <f>IFERROR(_xll.qlIndexFixing(ONIndex1Y,I1042,TRUE,_xll.ohTrigger(RecalcTrigger,Trigger1Y)),NA())</f>
        <v>3.1848419636348879E-2</v>
      </c>
    </row>
    <row r="1043" spans="2:17" x14ac:dyDescent="0.2">
      <c r="B1043" s="46" t="s">
        <v>51</v>
      </c>
      <c r="D1043" s="49">
        <f>_xll.qlCalendarAdvance(LocalCalendar,$D1042,B1043,"f",FALSE)</f>
        <v>46777</v>
      </c>
      <c r="E1043" s="49">
        <f>_xll.qlInterestRateIndexValueDate(IndexON,D1043)</f>
        <v>46777</v>
      </c>
      <c r="F1043" s="52">
        <f>IFERROR(_xll.qlIndexFixing(IndexON,D1043,TRUE,_xll.ohTrigger(RecalcTrigger,TriggerON)),NA())</f>
        <v>2.6799004199133947E-2</v>
      </c>
      <c r="H1043" s="49">
        <f>_xll.qlCalendarAdvance(IborCalendar,$H1042,B1043,"f",FALSE)</f>
        <v>46778</v>
      </c>
      <c r="I1043" s="49">
        <f>_xll.qlInterestRateIndexValueDate(Index1M,$H1043)</f>
        <v>46780</v>
      </c>
      <c r="J1043" s="52">
        <f>IFERROR(_xll.qlIndexFixing(Index1M,$H1043,TRUE,_xll.ohTrigger(RecalcTrigger,Trigger1M)),NA())</f>
        <v>2.8158616117995253E-2</v>
      </c>
      <c r="K1043" s="52">
        <f>IFERROR(_xll.qlIndexFixing(ONIndex1M,I1043,TRUE,_xll.ohTrigger(RecalcTrigger,Trigger1M)),NA())</f>
        <v>2.8130282517677685E-2</v>
      </c>
      <c r="L1043" s="52">
        <f>IFERROR(_xll.qlIndexFixing(Index3M,H1043,TRUE,_xll.ohTrigger(RecalcTrigger,Trigger3M)),NA())</f>
        <v>2.9451876116616687E-2</v>
      </c>
      <c r="M1043" s="52">
        <f>IFERROR(_xll.qlIndexFixing(ONIndex3M,I1043,TRUE,_xll.ohTrigger(RecalcTrigger,Trigger3M)),NA())</f>
        <v>2.9364253285750763E-2</v>
      </c>
      <c r="N1043" s="52">
        <f>IFERROR(_xll.qlIndexFixing(Index6M,$H1043,TRUE,_xll.ohTrigger(RecalcTrigger,Trigger6M)),NA())</f>
        <v>3.1097759111155795E-2</v>
      </c>
      <c r="O1043" s="52">
        <f>IFERROR(_xll.qlIndexFixing(ONIndex6M,I1043,TRUE,_xll.ohTrigger(RecalcTrigger,Trigger6M)),NA())</f>
        <v>3.092443756440133E-2</v>
      </c>
      <c r="P1043" s="52">
        <f>IFERROR(_xll.qlIndexFixing(Index1Y,$H1043,TRUE,_xll.ohTrigger(RecalcTrigger,Trigger1Y)),NA())</f>
        <v>3.282933013886577E-2</v>
      </c>
      <c r="Q1043" s="52">
        <f>IFERROR(_xll.qlIndexFixing(ONIndex1Y,I1043,TRUE,_xll.ohTrigger(RecalcTrigger,Trigger1Y)),NA())</f>
        <v>3.1874937225486732E-2</v>
      </c>
    </row>
    <row r="1044" spans="2:17" x14ac:dyDescent="0.2">
      <c r="B1044" s="46" t="s">
        <v>51</v>
      </c>
      <c r="D1044" s="49">
        <f>_xll.qlCalendarAdvance(LocalCalendar,$D1043,B1044,"f",FALSE)</f>
        <v>46784</v>
      </c>
      <c r="E1044" s="49">
        <f>_xll.qlInterestRateIndexValueDate(IndexON,D1044)</f>
        <v>46784</v>
      </c>
      <c r="F1044" s="52">
        <f>IFERROR(_xll.qlIndexFixing(IndexON,D1044,TRUE,_xll.ohTrigger(RecalcTrigger,TriggerON)),NA())</f>
        <v>2.6797299276770659E-2</v>
      </c>
      <c r="H1044" s="49">
        <f>_xll.qlCalendarAdvance(IborCalendar,$H1043,B1044,"f",FALSE)</f>
        <v>46785</v>
      </c>
      <c r="I1044" s="49">
        <f>_xll.qlInterestRateIndexValueDate(Index1M,$H1044)</f>
        <v>46787</v>
      </c>
      <c r="J1044" s="52">
        <f>IFERROR(_xll.qlIndexFixing(Index1M,$H1044,TRUE,_xll.ohTrigger(RecalcTrigger,Trigger1M)),NA())</f>
        <v>2.8157362441913594E-2</v>
      </c>
      <c r="K1044" s="52">
        <f>IFERROR(_xll.qlIndexFixing(ONIndex1M,I1044,TRUE,_xll.ohTrigger(RecalcTrigger,Trigger1M)),NA())</f>
        <v>2.8129074974572177E-2</v>
      </c>
      <c r="L1044" s="52">
        <f>IFERROR(_xll.qlIndexFixing(Index3M,H1044,TRUE,_xll.ohTrigger(RecalcTrigger,Trigger3M)),NA())</f>
        <v>2.9448066464948575E-2</v>
      </c>
      <c r="M1044" s="52">
        <f>IFERROR(_xll.qlIndexFixing(ONIndex3M,I1044,TRUE,_xll.ohTrigger(RecalcTrigger,Trigger3M)),NA())</f>
        <v>2.9361318405438652E-2</v>
      </c>
      <c r="N1044" s="52">
        <f>IFERROR(_xll.qlIndexFixing(Index6M,$H1044,TRUE,_xll.ohTrigger(RecalcTrigger,Trigger6M)),NA())</f>
        <v>3.1092798380497454E-2</v>
      </c>
      <c r="O1044" s="52">
        <f>IFERROR(_xll.qlIndexFixing(ONIndex6M,I1044,TRUE,_xll.ohTrigger(RecalcTrigger,Trigger6M)),NA())</f>
        <v>3.0919089318395265E-2</v>
      </c>
      <c r="P1044" s="52">
        <f>IFERROR(_xll.qlIndexFixing(Index1Y,$H1044,TRUE,_xll.ohTrigger(RecalcTrigger,Trigger1Y)),NA())</f>
        <v>3.2840874381470674E-2</v>
      </c>
      <c r="Q1044" s="52">
        <f>IFERROR(_xll.qlIndexFixing(ONIndex1Y,I1044,TRUE,_xll.ohTrigger(RecalcTrigger,Trigger1Y)),NA())</f>
        <v>3.1900878098802821E-2</v>
      </c>
    </row>
    <row r="1045" spans="2:17" x14ac:dyDescent="0.2">
      <c r="B1045" s="46" t="s">
        <v>51</v>
      </c>
      <c r="D1045" s="49">
        <f>_xll.qlCalendarAdvance(LocalCalendar,$D1044,B1045,"f",FALSE)</f>
        <v>46791</v>
      </c>
      <c r="E1045" s="49">
        <f>_xll.qlInterestRateIndexValueDate(IndexON,D1045)</f>
        <v>46791</v>
      </c>
      <c r="F1045" s="52">
        <f>IFERROR(_xll.qlIndexFixing(IndexON,D1045,TRUE,_xll.ohTrigger(RecalcTrigger,TriggerON)),NA())</f>
        <v>2.6795616377670584E-2</v>
      </c>
      <c r="H1045" s="49">
        <f>_xll.qlCalendarAdvance(IborCalendar,$H1044,B1045,"f",FALSE)</f>
        <v>46792</v>
      </c>
      <c r="I1045" s="49">
        <f>_xll.qlInterestRateIndexValueDate(Index1M,$H1045)</f>
        <v>46794</v>
      </c>
      <c r="J1045" s="52">
        <f>IFERROR(_xll.qlIndexFixing(Index1M,$H1045,TRUE,_xll.ohTrigger(RecalcTrigger,Trigger1M)),NA())</f>
        <v>2.815608702161003E-2</v>
      </c>
      <c r="K1045" s="52">
        <f>IFERROR(_xll.qlIndexFixing(ONIndex1M,I1045,TRUE,_xll.ohTrigger(RecalcTrigger,Trigger1M)),NA())</f>
        <v>2.8127845734609025E-2</v>
      </c>
      <c r="L1045" s="52">
        <f>IFERROR(_xll.qlIndexFixing(Index3M,H1045,TRUE,_xll.ohTrigger(RecalcTrigger,Trigger3M)),NA())</f>
        <v>2.9445285280453426E-2</v>
      </c>
      <c r="M1045" s="52">
        <f>IFERROR(_xll.qlIndexFixing(ONIndex3M,I1045,TRUE,_xll.ohTrigger(RecalcTrigger,Trigger3M)),NA())</f>
        <v>2.9358407553159438E-2</v>
      </c>
      <c r="N1045" s="52">
        <f>IFERROR(_xll.qlIndexFixing(Index6M,$H1045,TRUE,_xll.ohTrigger(RecalcTrigger,Trigger6M)),NA())</f>
        <v>3.1087874436777001E-2</v>
      </c>
      <c r="O1045" s="52">
        <f>IFERROR(_xll.qlIndexFixing(ONIndex6M,I1045,TRUE,_xll.ohTrigger(RecalcTrigger,Trigger6M)),NA())</f>
        <v>3.0913777287606692E-2</v>
      </c>
      <c r="P1045" s="52">
        <f>IFERROR(_xll.qlIndexFixing(Index1Y,$H1045,TRUE,_xll.ohTrigger(RecalcTrigger,Trigger1Y)),NA())</f>
        <v>3.2851906380913252E-2</v>
      </c>
      <c r="Q1045" s="52">
        <f>IFERROR(_xll.qlIndexFixing(ONIndex1Y,I1045,TRUE,_xll.ohTrigger(RecalcTrigger,Trigger1Y)),NA())</f>
        <v>3.1926242255924109E-2</v>
      </c>
    </row>
    <row r="1046" spans="2:17" x14ac:dyDescent="0.2">
      <c r="B1046" s="46" t="s">
        <v>51</v>
      </c>
      <c r="D1046" s="49">
        <f>_xll.qlCalendarAdvance(LocalCalendar,$D1045,B1046,"f",FALSE)</f>
        <v>46798</v>
      </c>
      <c r="E1046" s="49">
        <f>_xll.qlInterestRateIndexValueDate(IndexON,D1046)</f>
        <v>46798</v>
      </c>
      <c r="F1046" s="52">
        <f>IFERROR(_xll.qlIndexFixing(IndexON,D1046,TRUE,_xll.ohTrigger(RecalcTrigger,TriggerON)),NA())</f>
        <v>2.6793955501593913E-2</v>
      </c>
      <c r="H1046" s="49">
        <f>_xll.qlCalendarAdvance(IborCalendar,$H1045,B1046,"f",FALSE)</f>
        <v>46799</v>
      </c>
      <c r="I1046" s="49">
        <f>_xll.qlInterestRateIndexValueDate(Index1M,$H1046)</f>
        <v>46801</v>
      </c>
      <c r="J1046" s="52">
        <f>IFERROR(_xll.qlIndexFixing(Index1M,$H1046,TRUE,_xll.ohTrigger(RecalcTrigger,Trigger1M)),NA())</f>
        <v>2.8154789857100033E-2</v>
      </c>
      <c r="K1046" s="52">
        <f>IFERROR(_xll.qlIndexFixing(ONIndex1M,I1046,TRUE,_xll.ohTrigger(RecalcTrigger,Trigger1M)),NA())</f>
        <v>2.8127603178946803E-2</v>
      </c>
      <c r="L1046" s="52">
        <f>IFERROR(_xll.qlIndexFixing(Index3M,H1046,TRUE,_xll.ohTrigger(RecalcTrigger,Trigger3M)),NA())</f>
        <v>2.9442528296811155E-2</v>
      </c>
      <c r="M1046" s="52">
        <f>IFERROR(_xll.qlIndexFixing(ONIndex3M,I1046,TRUE,_xll.ohTrigger(RecalcTrigger,Trigger3M)),NA())</f>
        <v>2.9356512378189148E-2</v>
      </c>
      <c r="N1046" s="52">
        <f>IFERROR(_xll.qlIndexFixing(Index6M,$H1046,TRUE,_xll.ohTrigger(RecalcTrigger,Trigger6M)),NA())</f>
        <v>3.1082987279723452E-2</v>
      </c>
      <c r="O1046" s="52">
        <f>IFERROR(_xll.qlIndexFixing(ONIndex6M,I1046,TRUE,_xll.ohTrigger(RecalcTrigger,Trigger6M)),NA())</f>
        <v>3.0909452976124463E-2</v>
      </c>
      <c r="P1046" s="52">
        <f>IFERROR(_xll.qlIndexFixing(Index1Y,$H1046,TRUE,_xll.ohTrigger(RecalcTrigger,Trigger1Y)),NA())</f>
        <v>3.2864313831714634E-2</v>
      </c>
      <c r="Q1046" s="52">
        <f>IFERROR(_xll.qlIndexFixing(ONIndex1Y,I1046,TRUE,_xll.ohTrigger(RecalcTrigger,Trigger1Y)),NA())</f>
        <v>3.1954192670480275E-2</v>
      </c>
    </row>
    <row r="1047" spans="2:17" x14ac:dyDescent="0.2">
      <c r="B1047" s="46" t="s">
        <v>51</v>
      </c>
      <c r="D1047" s="49">
        <f>_xll.qlCalendarAdvance(LocalCalendar,$D1046,B1047,"f",FALSE)</f>
        <v>46805</v>
      </c>
      <c r="E1047" s="49">
        <f>_xll.qlInterestRateIndexValueDate(IndexON,D1047)</f>
        <v>46805</v>
      </c>
      <c r="F1047" s="52">
        <f>IFERROR(_xll.qlIndexFixing(IndexON,D1047,TRUE,_xll.ohTrigger(RecalcTrigger,TriggerON)),NA())</f>
        <v>2.6792316648620584E-2</v>
      </c>
      <c r="H1047" s="49">
        <f>_xll.qlCalendarAdvance(IborCalendar,$H1046,B1047,"f",FALSE)</f>
        <v>46806</v>
      </c>
      <c r="I1047" s="49">
        <f>_xll.qlInterestRateIndexValueDate(Index1M,$H1047)</f>
        <v>46808</v>
      </c>
      <c r="J1047" s="52">
        <f>IFERROR(_xll.qlIndexFixing(Index1M,$H1047,TRUE,_xll.ohTrigger(RecalcTrigger,Trigger1M)),NA())</f>
        <v>2.8153470948388753E-2</v>
      </c>
      <c r="K1047" s="52">
        <f>IFERROR(_xll.qlIndexFixing(ONIndex1M,I1047,TRUE,_xll.ohTrigger(RecalcTrigger,Trigger1M)),NA())</f>
        <v>2.8125322164216371E-2</v>
      </c>
      <c r="L1047" s="52">
        <f>IFERROR(_xll.qlIndexFixing(Index3M,H1047,TRUE,_xll.ohTrigger(RecalcTrigger,Trigger3M)),NA())</f>
        <v>2.9439795513971134E-2</v>
      </c>
      <c r="M1047" s="52">
        <f>IFERROR(_xll.qlIndexFixing(ONIndex3M,I1047,TRUE,_xll.ohTrigger(RecalcTrigger,Trigger3M)),NA())</f>
        <v>2.9352657932832926E-2</v>
      </c>
      <c r="N1047" s="52">
        <f>IFERROR(_xll.qlIndexFixing(Index6M,$H1047,TRUE,_xll.ohTrigger(RecalcTrigger,Trigger6M)),NA())</f>
        <v>3.1078136909068004E-2</v>
      </c>
      <c r="O1047" s="52">
        <f>IFERROR(_xll.qlIndexFixing(ONIndex6M,I1047,TRUE,_xll.ohTrigger(RecalcTrigger,Trigger6M)),NA())</f>
        <v>3.090326187173531E-2</v>
      </c>
      <c r="P1047" s="52">
        <f>IFERROR(_xll.qlIndexFixing(Index1Y,$H1047,TRUE,_xll.ohTrigger(RecalcTrigger,Trigger1Y)),NA())</f>
        <v>3.2872484413478606E-2</v>
      </c>
      <c r="Q1047" s="52">
        <f>IFERROR(_xll.qlIndexFixing(ONIndex1Y,I1047,TRUE,_xll.ohTrigger(RecalcTrigger,Trigger1Y)),NA())</f>
        <v>3.1975240420170081E-2</v>
      </c>
    </row>
    <row r="1048" spans="2:17" x14ac:dyDescent="0.2">
      <c r="B1048" s="46" t="s">
        <v>51</v>
      </c>
      <c r="D1048" s="49">
        <f>_xll.qlCalendarAdvance(LocalCalendar,$D1047,B1048,"f",FALSE)</f>
        <v>46812</v>
      </c>
      <c r="E1048" s="49">
        <f>_xll.qlInterestRateIndexValueDate(IndexON,D1048)</f>
        <v>46812</v>
      </c>
      <c r="F1048" s="52">
        <f>IFERROR(_xll.qlIndexFixing(IndexON,D1048,TRUE,_xll.ohTrigger(RecalcTrigger,TriggerON)),NA())</f>
        <v>2.6790699818750596E-2</v>
      </c>
      <c r="H1048" s="49">
        <f>_xll.qlCalendarAdvance(IborCalendar,$H1047,B1048,"f",FALSE)</f>
        <v>46813</v>
      </c>
      <c r="I1048" s="49">
        <f>_xll.qlInterestRateIndexValueDate(Index1M,$H1048)</f>
        <v>46815</v>
      </c>
      <c r="J1048" s="52">
        <f>IFERROR(_xll.qlIndexFixing(Index1M,$H1048,TRUE,_xll.ohTrigger(RecalcTrigger,Trigger1M)),NA())</f>
        <v>2.8152130295481356E-2</v>
      </c>
      <c r="K1048" s="52">
        <f>IFERROR(_xll.qlIndexFixing(ONIndex1M,I1048,TRUE,_xll.ohTrigger(RecalcTrigger,Trigger1M)),NA())</f>
        <v>2.8124027833813514E-2</v>
      </c>
      <c r="L1048" s="52">
        <f>IFERROR(_xll.qlIndexFixing(Index3M,H1048,TRUE,_xll.ohTrigger(RecalcTrigger,Trigger3M)),NA())</f>
        <v>2.9441135273876099E-2</v>
      </c>
      <c r="M1048" s="52">
        <f>IFERROR(_xll.qlIndexFixing(ONIndex3M,I1048,TRUE,_xll.ohTrigger(RecalcTrigger,Trigger3M)),NA())</f>
        <v>2.9349819164758983E-2</v>
      </c>
      <c r="N1048" s="52">
        <f>IFERROR(_xll.qlIndexFixing(Index6M,$H1048,TRUE,_xll.ohTrigger(RecalcTrigger,Trigger6M)),NA())</f>
        <v>3.1077337262908351E-2</v>
      </c>
      <c r="O1048" s="52">
        <f>IFERROR(_xll.qlIndexFixing(ONIndex6M,I1048,TRUE,_xll.ohTrigger(RecalcTrigger,Trigger6M)),NA())</f>
        <v>3.0898058486625857E-2</v>
      </c>
      <c r="P1048" s="52">
        <f>IFERROR(_xll.qlIndexFixing(Index1Y,$H1048,TRUE,_xll.ohTrigger(RecalcTrigger,Trigger1Y)),NA())</f>
        <v>3.2882055831321977E-2</v>
      </c>
      <c r="Q1048" s="52">
        <f>IFERROR(_xll.qlIndexFixing(ONIndex1Y,I1048,TRUE,_xll.ohTrigger(RecalcTrigger,Trigger1Y)),NA())</f>
        <v>3.1998874426601986E-2</v>
      </c>
    </row>
    <row r="1049" spans="2:17" x14ac:dyDescent="0.2">
      <c r="B1049" s="46" t="s">
        <v>51</v>
      </c>
      <c r="D1049" s="49">
        <f>_xll.qlCalendarAdvance(LocalCalendar,$D1048,B1049,"f",FALSE)</f>
        <v>46819</v>
      </c>
      <c r="E1049" s="49">
        <f>_xll.qlInterestRateIndexValueDate(IndexON,D1049)</f>
        <v>46819</v>
      </c>
      <c r="F1049" s="52">
        <f>IFERROR(_xll.qlIndexFixing(IndexON,D1049,TRUE,_xll.ohTrigger(RecalcTrigger,TriggerON)),NA())</f>
        <v>2.6789105011983949E-2</v>
      </c>
      <c r="H1049" s="49">
        <f>_xll.qlCalendarAdvance(IborCalendar,$H1048,B1049,"f",FALSE)</f>
        <v>46820</v>
      </c>
      <c r="I1049" s="49">
        <f>_xll.qlInterestRateIndexValueDate(Index1M,$H1049)</f>
        <v>46822</v>
      </c>
      <c r="J1049" s="52">
        <f>IFERROR(_xll.qlIndexFixing(Index1M,$H1049,TRUE,_xll.ohTrigger(RecalcTrigger,Trigger1M)),NA())</f>
        <v>2.815076789839073E-2</v>
      </c>
      <c r="K1049" s="52">
        <f>IFERROR(_xll.qlIndexFixing(ONIndex1M,I1049,TRUE,_xll.ohTrigger(RecalcTrigger,Trigger1M)),NA())</f>
        <v>2.8122711806553014E-2</v>
      </c>
      <c r="L1049" s="52">
        <f>IFERROR(_xll.qlIndexFixing(Index3M,H1049,TRUE,_xll.ohTrigger(RecalcTrigger,Trigger3M)),NA())</f>
        <v>2.9438456934346362E-2</v>
      </c>
      <c r="M1049" s="52">
        <f>IFERROR(_xll.qlIndexFixing(ONIndex3M,I1049,TRUE,_xll.ohTrigger(RecalcTrigger,Trigger3M)),NA())</f>
        <v>2.9347004424744583E-2</v>
      </c>
      <c r="N1049" s="52">
        <f>IFERROR(_xll.qlIndexFixing(Index6M,$H1049,TRUE,_xll.ohTrigger(RecalcTrigger,Trigger6M)),NA())</f>
        <v>3.1071563232046871E-2</v>
      </c>
      <c r="O1049" s="52">
        <f>IFERROR(_xll.qlIndexFixing(ONIndex6M,I1049,TRUE,_xll.ohTrigger(RecalcTrigger,Trigger6M)),NA())</f>
        <v>3.0892891316707249E-2</v>
      </c>
      <c r="P1049" s="52">
        <f>IFERROR(_xll.qlIndexFixing(Index1Y,$H1049,TRUE,_xll.ohTrigger(RecalcTrigger,Trigger1Y)),NA())</f>
        <v>3.2891165775321356E-2</v>
      </c>
      <c r="Q1049" s="52">
        <f>IFERROR(_xll.qlIndexFixing(ONIndex1Y,I1049,TRUE,_xll.ohTrigger(RecalcTrigger,Trigger1Y)),NA())</f>
        <v>3.2021931715400243E-2</v>
      </c>
    </row>
    <row r="1050" spans="2:17" x14ac:dyDescent="0.2">
      <c r="B1050" s="46" t="s">
        <v>51</v>
      </c>
      <c r="D1050" s="49">
        <f>_xll.qlCalendarAdvance(LocalCalendar,$D1049,B1050,"f",FALSE)</f>
        <v>46826</v>
      </c>
      <c r="E1050" s="49">
        <f>_xll.qlInterestRateIndexValueDate(IndexON,D1050)</f>
        <v>46826</v>
      </c>
      <c r="F1050" s="52">
        <f>IFERROR(_xll.qlIndexFixing(IndexON,D1050,TRUE,_xll.ohTrigger(RecalcTrigger,TriggerON)),NA())</f>
        <v>2.6787532228320643E-2</v>
      </c>
      <c r="H1050" s="49">
        <f>_xll.qlCalendarAdvance(IborCalendar,$H1049,B1050,"f",FALSE)</f>
        <v>46827</v>
      </c>
      <c r="I1050" s="49">
        <f>_xll.qlInterestRateIndexValueDate(Index1M,$H1050)</f>
        <v>46829</v>
      </c>
      <c r="J1050" s="52">
        <f>IFERROR(_xll.qlIndexFixing(Index1M,$H1050,TRUE,_xll.ohTrigger(RecalcTrigger,Trigger1M)),NA())</f>
        <v>2.8150382564187393E-2</v>
      </c>
      <c r="K1050" s="52">
        <f>IFERROR(_xll.qlIndexFixing(ONIndex1M,I1050,TRUE,_xll.ohTrigger(RecalcTrigger,Trigger1M)),NA())</f>
        <v>2.8121374082461514E-2</v>
      </c>
      <c r="L1050" s="52">
        <f>IFERROR(_xll.qlIndexFixing(Index3M,H1050,TRUE,_xll.ohTrigger(RecalcTrigger,Trigger3M)),NA())</f>
        <v>2.9435802803423661E-2</v>
      </c>
      <c r="M1050" s="52">
        <f>IFERROR(_xll.qlIndexFixing(ONIndex3M,I1050,TRUE,_xll.ohTrigger(RecalcTrigger,Trigger3M)),NA())</f>
        <v>2.9344213712789724E-2</v>
      </c>
      <c r="N1050" s="52">
        <f>IFERROR(_xll.qlIndexFixing(Index6M,$H1050,TRUE,_xll.ohTrigger(RecalcTrigger,Trigger6M)),NA())</f>
        <v>3.1066829885838049E-2</v>
      </c>
      <c r="O1050" s="52">
        <f>IFERROR(_xll.qlIndexFixing(ONIndex6M,I1050,TRUE,_xll.ohTrigger(RecalcTrigger,Trigger6M)),NA())</f>
        <v>3.0887760361979488E-2</v>
      </c>
      <c r="P1050" s="52">
        <f>IFERROR(_xll.qlIndexFixing(Index1Y,$H1050,TRUE,_xll.ohTrigger(RecalcTrigger,Trigger1Y)),NA())</f>
        <v>3.2899826940701898E-2</v>
      </c>
      <c r="Q1050" s="52">
        <f>IFERROR(_xll.qlIndexFixing(ONIndex1Y,I1050,TRUE,_xll.ohTrigger(RecalcTrigger,Trigger1Y)),NA())</f>
        <v>3.2044412286298396E-2</v>
      </c>
    </row>
    <row r="1051" spans="2:17" x14ac:dyDescent="0.2">
      <c r="B1051" s="46" t="s">
        <v>51</v>
      </c>
      <c r="D1051" s="49">
        <f>_xll.qlCalendarAdvance(LocalCalendar,$D1050,B1051,"f",FALSE)</f>
        <v>46833</v>
      </c>
      <c r="E1051" s="49">
        <f>_xll.qlInterestRateIndexValueDate(IndexON,D1051)</f>
        <v>46833</v>
      </c>
      <c r="F1051" s="52">
        <f>IFERROR(_xll.qlIndexFixing(IndexON,D1051,TRUE,_xll.ohTrigger(RecalcTrigger,TriggerON)),NA())</f>
        <v>2.6785981467760678E-2</v>
      </c>
      <c r="H1051" s="49">
        <f>_xll.qlCalendarAdvance(IborCalendar,$H1050,B1051,"f",FALSE)</f>
        <v>46834</v>
      </c>
      <c r="I1051" s="49">
        <f>_xll.qlInterestRateIndexValueDate(Index1M,$H1051)</f>
        <v>46836</v>
      </c>
      <c r="J1051" s="52">
        <f>IFERROR(_xll.qlIndexFixing(Index1M,$H1051,TRUE,_xll.ohTrigger(RecalcTrigger,Trigger1M)),NA())</f>
        <v>2.8147977871675261E-2</v>
      </c>
      <c r="K1051" s="52">
        <f>IFERROR(_xll.qlIndexFixing(ONIndex1M,I1051,TRUE,_xll.ohTrigger(RecalcTrigger,Trigger1M)),NA())</f>
        <v>2.8120014661539017E-2</v>
      </c>
      <c r="L1051" s="52">
        <f>IFERROR(_xll.qlIndexFixing(Index3M,H1051,TRUE,_xll.ohTrigger(RecalcTrigger,Trigger3M)),NA())</f>
        <v>2.9433172881059524E-2</v>
      </c>
      <c r="M1051" s="52">
        <f>IFERROR(_xll.qlIndexFixing(ONIndex3M,I1051,TRUE,_xll.ohTrigger(RecalcTrigger,Trigger3M)),NA())</f>
        <v>2.9341447028867762E-2</v>
      </c>
      <c r="N1051" s="52">
        <f>IFERROR(_xll.qlIndexFixing(Index6M,$H1051,TRUE,_xll.ohTrigger(RecalcTrigger,Trigger6M)),NA())</f>
        <v>3.1062133334551361E-2</v>
      </c>
      <c r="O1051" s="52">
        <f>IFERROR(_xll.qlIndexFixing(ONIndex6M,I1051,TRUE,_xll.ohTrigger(RecalcTrigger,Trigger6M)),NA())</f>
        <v>3.0882665622442573E-2</v>
      </c>
      <c r="P1051" s="52">
        <f>IFERROR(_xll.qlIndexFixing(Index1Y,$H1051,TRUE,_xll.ohTrigger(RecalcTrigger,Trigger1Y)),NA())</f>
        <v>3.2908052023729428E-2</v>
      </c>
      <c r="Q1051" s="52">
        <f>IFERROR(_xll.qlIndexFixing(ONIndex1Y,I1051,TRUE,_xll.ohTrigger(RecalcTrigger,Trigger1Y)),NA())</f>
        <v>3.2066316138896767E-2</v>
      </c>
    </row>
    <row r="1052" spans="2:17" x14ac:dyDescent="0.2">
      <c r="B1052" s="46" t="s">
        <v>51</v>
      </c>
      <c r="D1052" s="49">
        <f>_xll.qlCalendarAdvance(LocalCalendar,$D1051,B1052,"f",FALSE)</f>
        <v>46840</v>
      </c>
      <c r="E1052" s="49">
        <f>_xll.qlInterestRateIndexValueDate(IndexON,D1052)</f>
        <v>46840</v>
      </c>
      <c r="F1052" s="52">
        <f>IFERROR(_xll.qlIndexFixing(IndexON,D1052,TRUE,_xll.ohTrigger(RecalcTrigger,TriggerON)),NA())</f>
        <v>2.6784452730304054E-2</v>
      </c>
      <c r="H1052" s="49">
        <f>_xll.qlCalendarAdvance(IborCalendar,$H1051,B1052,"f",FALSE)</f>
        <v>46841</v>
      </c>
      <c r="I1052" s="49">
        <f>_xll.qlInterestRateIndexValueDate(Index1M,$H1052)</f>
        <v>46843</v>
      </c>
      <c r="J1052" s="52">
        <f>IFERROR(_xll.qlIndexFixing(Index1M,$H1052,TRUE,_xll.ohTrigger(RecalcTrigger,Trigger1M)),NA())</f>
        <v>2.8143563163129617E-2</v>
      </c>
      <c r="K1052" s="52">
        <f>IFERROR(_xll.qlIndexFixing(ONIndex1M,I1052,TRUE,_xll.ohTrigger(RecalcTrigger,Trigger1M)),NA())</f>
        <v>2.8118633543812166E-2</v>
      </c>
      <c r="L1052" s="52">
        <f>IFERROR(_xll.qlIndexFixing(Index3M,H1052,TRUE,_xll.ohTrigger(RecalcTrigger,Trigger3M)),NA())</f>
        <v>2.9427512449033941E-2</v>
      </c>
      <c r="M1052" s="52">
        <f>IFERROR(_xll.qlIndexFixing(ONIndex3M,I1052,TRUE,_xll.ohTrigger(RecalcTrigger,Trigger3M)),NA())</f>
        <v>2.9338704373031987E-2</v>
      </c>
      <c r="N1052" s="52">
        <f>IFERROR(_xll.qlIndexFixing(Index6M,$H1052,TRUE,_xll.ohTrigger(RecalcTrigger,Trigger6M)),NA())</f>
        <v>3.1054436842520478E-2</v>
      </c>
      <c r="O1052" s="52">
        <f>IFERROR(_xll.qlIndexFixing(ONIndex6M,I1052,TRUE,_xll.ohTrigger(RecalcTrigger,Trigger6M)),NA())</f>
        <v>3.087760709812315E-2</v>
      </c>
      <c r="P1052" s="52">
        <f>IFERROR(_xll.qlIndexFixing(Index1Y,$H1052,TRUE,_xll.ohTrigger(RecalcTrigger,Trigger1Y)),NA())</f>
        <v>3.2908895800574912E-2</v>
      </c>
      <c r="Q1052" s="52">
        <f>IFERROR(_xll.qlIndexFixing(ONIndex1Y,I1052,TRUE,_xll.ohTrigger(RecalcTrigger,Trigger1Y)),NA())</f>
        <v>3.2087643272928901E-2</v>
      </c>
    </row>
    <row r="1053" spans="2:17" x14ac:dyDescent="0.2">
      <c r="B1053" s="46" t="s">
        <v>51</v>
      </c>
      <c r="D1053" s="49">
        <f>_xll.qlCalendarAdvance(LocalCalendar,$D1052,B1053,"f",FALSE)</f>
        <v>46847</v>
      </c>
      <c r="E1053" s="49">
        <f>_xll.qlInterestRateIndexValueDate(IndexON,D1053)</f>
        <v>46847</v>
      </c>
      <c r="F1053" s="52">
        <f>IFERROR(_xll.qlIndexFixing(IndexON,D1053,TRUE,_xll.ohTrigger(RecalcTrigger,TriggerON)),NA())</f>
        <v>2.678294601595077E-2</v>
      </c>
      <c r="H1053" s="49">
        <f>_xll.qlCalendarAdvance(IborCalendar,$H1052,B1053,"f",FALSE)</f>
        <v>46848</v>
      </c>
      <c r="I1053" s="49">
        <f>_xll.qlInterestRateIndexValueDate(Index1M,$H1053)</f>
        <v>46850</v>
      </c>
      <c r="J1053" s="52">
        <f>IFERROR(_xll.qlIndexFixing(Index1M,$H1053,TRUE,_xll.ohTrigger(RecalcTrigger,Trigger1M)),NA())</f>
        <v>2.8145100868309399E-2</v>
      </c>
      <c r="K1053" s="52">
        <f>IFERROR(_xll.qlIndexFixing(ONIndex1M,I1053,TRUE,_xll.ohTrigger(RecalcTrigger,Trigger1M)),NA())</f>
        <v>2.8117230729227671E-2</v>
      </c>
      <c r="L1053" s="52">
        <f>IFERROR(_xll.qlIndexFixing(Index3M,H1053,TRUE,_xll.ohTrigger(RecalcTrigger,Trigger3M)),NA())</f>
        <v>2.942492638800269E-2</v>
      </c>
      <c r="M1053" s="52">
        <f>IFERROR(_xll.qlIndexFixing(ONIndex3M,I1053,TRUE,_xll.ohTrigger(RecalcTrigger,Trigger3M)),NA())</f>
        <v>2.933598574522911E-2</v>
      </c>
      <c r="N1053" s="52">
        <f>IFERROR(_xll.qlIndexFixing(Index6M,$H1053,TRUE,_xll.ohTrigger(RecalcTrigger,Trigger6M)),NA())</f>
        <v>3.1053865636744817E-2</v>
      </c>
      <c r="O1053" s="52">
        <f>IFERROR(_xll.qlIndexFixing(ONIndex6M,I1053,TRUE,_xll.ohTrigger(RecalcTrigger,Trigger6M)),NA())</f>
        <v>3.0872584788967927E-2</v>
      </c>
      <c r="P1053" s="52">
        <f>IFERROR(_xll.qlIndexFixing(Index1Y,$H1053,TRUE,_xll.ohTrigger(RecalcTrigger,Trigger1Y)),NA())</f>
        <v>3.2923244732669485E-2</v>
      </c>
      <c r="Q1053" s="52">
        <f>IFERROR(_xll.qlIndexFixing(ONIndex1Y,I1053,TRUE,_xll.ohTrigger(RecalcTrigger,Trigger1Y)),NA())</f>
        <v>3.2108393688128345E-2</v>
      </c>
    </row>
    <row r="1054" spans="2:17" x14ac:dyDescent="0.2">
      <c r="B1054" s="46" t="s">
        <v>51</v>
      </c>
      <c r="D1054" s="49">
        <f>_xll.qlCalendarAdvance(LocalCalendar,$D1053,B1054,"f",FALSE)</f>
        <v>46854</v>
      </c>
      <c r="E1054" s="49">
        <f>_xll.qlInterestRateIndexValueDate(IndexON,D1054)</f>
        <v>46854</v>
      </c>
      <c r="F1054" s="52">
        <f>IFERROR(_xll.qlIndexFixing(IndexON,D1054,TRUE,_xll.ohTrigger(RecalcTrigger,TriggerON)),NA())</f>
        <v>2.6781461324700828E-2</v>
      </c>
      <c r="H1054" s="49">
        <f>_xll.qlCalendarAdvance(IborCalendar,$H1053,B1054,"f",FALSE)</f>
        <v>46855</v>
      </c>
      <c r="I1054" s="49">
        <f>_xll.qlInterestRateIndexValueDate(Index1M,$H1054)</f>
        <v>46861</v>
      </c>
      <c r="J1054" s="52">
        <f>IFERROR(_xll.qlIndexFixing(Index1M,$H1054,TRUE,_xll.ohTrigger(RecalcTrigger,Trigger1M)),NA())</f>
        <v>2.8141788050747962E-2</v>
      </c>
      <c r="K1054" s="52">
        <f>IFERROR(_xll.qlIndexFixing(ONIndex1M,I1054,TRUE,_xll.ohTrigger(RecalcTrigger,Trigger1M)),NA())</f>
        <v>2.8112993771483019E-2</v>
      </c>
      <c r="L1054" s="52">
        <f>IFERROR(_xll.qlIndexFixing(Index3M,H1054,TRUE,_xll.ohTrigger(RecalcTrigger,Trigger3M)),NA())</f>
        <v>2.9420911476625265E-2</v>
      </c>
      <c r="M1054" s="52">
        <f>IFERROR(_xll.qlIndexFixing(ONIndex3M,I1054,TRUE,_xll.ohTrigger(RecalcTrigger,Trigger3M)),NA())</f>
        <v>2.932975390405268E-2</v>
      </c>
      <c r="N1054" s="52">
        <f>IFERROR(_xll.qlIndexFixing(Index6M,$H1054,TRUE,_xll.ohTrigger(RecalcTrigger,Trigger6M)),NA())</f>
        <v>3.1043624045969873E-2</v>
      </c>
      <c r="O1054" s="52">
        <f>IFERROR(_xll.qlIndexFixing(ONIndex6M,I1054,TRUE,_xll.ohTrigger(RecalcTrigger,Trigger6M)),NA())</f>
        <v>3.0862826689492806E-2</v>
      </c>
      <c r="P1054" s="52">
        <f>IFERROR(_xll.qlIndexFixing(Index1Y,$H1054,TRUE,_xll.ohTrigger(RecalcTrigger,Trigger1Y)),NA())</f>
        <v>3.2930673900212745E-2</v>
      </c>
      <c r="Q1054" s="52">
        <f>IFERROR(_xll.qlIndexFixing(ONIndex1Y,I1054,TRUE,_xll.ohTrigger(RecalcTrigger,Trigger1Y)),NA())</f>
        <v>3.2134172197721966E-2</v>
      </c>
    </row>
    <row r="1055" spans="2:17" x14ac:dyDescent="0.2">
      <c r="B1055" s="46" t="s">
        <v>51</v>
      </c>
      <c r="D1055" s="49">
        <f>_xll.qlCalendarAdvance(LocalCalendar,$D1054,B1055,"f",FALSE)</f>
        <v>46861</v>
      </c>
      <c r="E1055" s="49">
        <f>_xll.qlInterestRateIndexValueDate(IndexON,D1055)</f>
        <v>46861</v>
      </c>
      <c r="F1055" s="52">
        <f>IFERROR(_xll.qlIndexFixing(IndexON,D1055,TRUE,_xll.ohTrigger(RecalcTrigger,TriggerON)),NA())</f>
        <v>2.6779998656554227E-2</v>
      </c>
      <c r="H1055" s="49">
        <f>_xll.qlCalendarAdvance(IborCalendar,$H1054,B1055,"f",FALSE)</f>
        <v>46862</v>
      </c>
      <c r="I1055" s="49">
        <f>_xll.qlInterestRateIndexValueDate(Index1M,$H1055)</f>
        <v>46864</v>
      </c>
      <c r="J1055" s="52">
        <f>IFERROR(_xll.qlIndexFixing(Index1M,$H1055,TRUE,_xll.ohTrigger(RecalcTrigger,Trigger1M)),NA())</f>
        <v>2.814213688835502E-2</v>
      </c>
      <c r="K1055" s="52">
        <f>IFERROR(_xll.qlIndexFixing(ONIndex1M,I1055,TRUE,_xll.ohTrigger(RecalcTrigger,Trigger1M)),NA())</f>
        <v>2.8114360009645623E-2</v>
      </c>
      <c r="L1055" s="52">
        <f>IFERROR(_xll.qlIndexFixing(Index3M,H1055,TRUE,_xll.ohTrigger(RecalcTrigger,Trigger3M)),NA())</f>
        <v>2.941982687325112E-2</v>
      </c>
      <c r="M1055" s="52">
        <f>IFERROR(_xll.qlIndexFixing(ONIndex3M,I1055,TRUE,_xll.ohTrigger(RecalcTrigger,Trigger3M)),NA())</f>
        <v>2.9330620573748689E-2</v>
      </c>
      <c r="N1055" s="52">
        <f>IFERROR(_xll.qlIndexFixing(Index6M,$H1055,TRUE,_xll.ohTrigger(RecalcTrigger,Trigger6M)),NA())</f>
        <v>3.1043715073413282E-2</v>
      </c>
      <c r="O1055" s="52">
        <f>IFERROR(_xll.qlIndexFixing(ONIndex6M,I1055,TRUE,_xll.ohTrigger(RecalcTrigger,Trigger6M)),NA())</f>
        <v>3.0862648816203375E-2</v>
      </c>
      <c r="P1055" s="52">
        <f>IFERROR(_xll.qlIndexFixing(Index1Y,$H1055,TRUE,_xll.ohTrigger(RecalcTrigger,Trigger1Y)),NA())</f>
        <v>3.2936845491038612E-2</v>
      </c>
      <c r="Q1055" s="52">
        <f>IFERROR(_xll.qlIndexFixing(ONIndex1Y,I1055,TRUE,_xll.ohTrigger(RecalcTrigger,Trigger1Y)),NA())</f>
        <v>3.214816436061696E-2</v>
      </c>
    </row>
    <row r="1056" spans="2:17" x14ac:dyDescent="0.2">
      <c r="B1056" s="46" t="s">
        <v>51</v>
      </c>
      <c r="D1056" s="49">
        <f>_xll.qlCalendarAdvance(LocalCalendar,$D1055,B1056,"f",FALSE)</f>
        <v>46868</v>
      </c>
      <c r="E1056" s="49">
        <f>_xll.qlInterestRateIndexValueDate(IndexON,D1056)</f>
        <v>46868</v>
      </c>
      <c r="F1056" s="52">
        <f>IFERROR(_xll.qlIndexFixing(IndexON,D1056,TRUE,_xll.ohTrigger(RecalcTrigger,TriggerON)),NA())</f>
        <v>2.6778558011510967E-2</v>
      </c>
      <c r="H1056" s="49">
        <f>_xll.qlCalendarAdvance(IborCalendar,$H1055,B1056,"f",FALSE)</f>
        <v>46869</v>
      </c>
      <c r="I1056" s="49">
        <f>_xll.qlInterestRateIndexValueDate(Index1M,$H1056)</f>
        <v>46871</v>
      </c>
      <c r="J1056" s="52">
        <f>IFERROR(_xll.qlIndexFixing(Index1M,$H1056,TRUE,_xll.ohTrigger(RecalcTrigger,Trigger1M)),NA())</f>
        <v>2.8142599780744154E-2</v>
      </c>
      <c r="K1056" s="52">
        <f>IFERROR(_xll.qlIndexFixing(ONIndex1M,I1056,TRUE,_xll.ohTrigger(RecalcTrigger,Trigger1M)),NA())</f>
        <v>2.8113883916580651E-2</v>
      </c>
      <c r="L1056" s="52">
        <f>IFERROR(_xll.qlIndexFixing(Index3M,H1056,TRUE,_xll.ohTrigger(RecalcTrigger,Trigger3M)),NA())</f>
        <v>2.9420386395889279E-2</v>
      </c>
      <c r="M1056" s="52">
        <f>IFERROR(_xll.qlIndexFixing(ONIndex3M,I1056,TRUE,_xll.ohTrigger(RecalcTrigger,Trigger3M)),NA())</f>
        <v>2.9328980598593013E-2</v>
      </c>
      <c r="N1056" s="52">
        <f>IFERROR(_xll.qlIndexFixing(Index6M,$H1056,TRUE,_xll.ohTrigger(RecalcTrigger,Trigger6M)),NA())</f>
        <v>3.1040224231113918E-2</v>
      </c>
      <c r="O1056" s="52">
        <f>IFERROR(_xll.qlIndexFixing(ONIndex6M,I1056,TRUE,_xll.ohTrigger(RecalcTrigger,Trigger6M)),NA())</f>
        <v>3.0858708172185612E-2</v>
      </c>
      <c r="P1056" s="52">
        <f>IFERROR(_xll.qlIndexFixing(Index1Y,$H1056,TRUE,_xll.ohTrigger(RecalcTrigger,Trigger1Y)),NA())</f>
        <v>3.2943080638964867E-2</v>
      </c>
      <c r="Q1056" s="52">
        <f>IFERROR(_xll.qlIndexFixing(ONIndex1Y,I1056,TRUE,_xll.ohTrigger(RecalcTrigger,Trigger1Y)),NA())</f>
        <v>3.2169954861334116E-2</v>
      </c>
    </row>
    <row r="1057" spans="2:17" x14ac:dyDescent="0.2">
      <c r="B1057" s="46" t="s">
        <v>51</v>
      </c>
      <c r="D1057" s="49">
        <f>_xll.qlCalendarAdvance(LocalCalendar,$D1056,B1057,"f",FALSE)</f>
        <v>46875</v>
      </c>
      <c r="E1057" s="49">
        <f>_xll.qlInterestRateIndexValueDate(IndexON,D1057)</f>
        <v>46875</v>
      </c>
      <c r="F1057" s="52">
        <f>IFERROR(_xll.qlIndexFixing(IndexON,D1057,TRUE,_xll.ohTrigger(RecalcTrigger,TriggerON)),NA())</f>
        <v>2.6777139389491111E-2</v>
      </c>
      <c r="H1057" s="49">
        <f>_xll.qlCalendarAdvance(IborCalendar,$H1056,B1057,"f",FALSE)</f>
        <v>46876</v>
      </c>
      <c r="I1057" s="49">
        <f>_xll.qlInterestRateIndexValueDate(Index1M,$H1057)</f>
        <v>46878</v>
      </c>
      <c r="J1057" s="52">
        <f>IFERROR(_xll.qlIndexFixing(Index1M,$H1057,TRUE,_xll.ohTrigger(RecalcTrigger,Trigger1M)),NA())</f>
        <v>2.8139085931879176E-2</v>
      </c>
      <c r="K1057" s="52">
        <f>IFERROR(_xll.qlIndexFixing(ONIndex1M,I1057,TRUE,_xll.ohTrigger(RecalcTrigger,Trigger1M)),NA())</f>
        <v>2.8111402502766225E-2</v>
      </c>
      <c r="L1057" s="52">
        <f>IFERROR(_xll.qlIndexFixing(Index3M,H1057,TRUE,_xll.ohTrigger(RecalcTrigger,Trigger3M)),NA())</f>
        <v>2.9417901723849251E-2</v>
      </c>
      <c r="M1057" s="52">
        <f>IFERROR(_xll.qlIndexFixing(ONIndex3M,I1057,TRUE,_xll.ohTrigger(RecalcTrigger,Trigger3M)),NA())</f>
        <v>2.9325351514453146E-2</v>
      </c>
      <c r="N1057" s="52">
        <f>IFERROR(_xll.qlIndexFixing(Index6M,$H1057,TRUE,_xll.ohTrigger(RecalcTrigger,Trigger6M)),NA())</f>
        <v>3.1034726705656813E-2</v>
      </c>
      <c r="O1057" s="52">
        <f>IFERROR(_xll.qlIndexFixing(ONIndex6M,I1057,TRUE,_xll.ohTrigger(RecalcTrigger,Trigger6M)),NA())</f>
        <v>3.0852857704122272E-2</v>
      </c>
      <c r="P1057" s="52">
        <f>IFERROR(_xll.qlIndexFixing(Index1Y,$H1057,TRUE,_xll.ohTrigger(RecalcTrigger,Trigger1Y)),NA())</f>
        <v>3.295061260672117E-2</v>
      </c>
      <c r="Q1057" s="52">
        <f>IFERROR(_xll.qlIndexFixing(ONIndex1Y,I1057,TRUE,_xll.ohTrigger(RecalcTrigger,Trigger1Y)),NA())</f>
        <v>3.2185628154124402E-2</v>
      </c>
    </row>
    <row r="1058" spans="2:17" x14ac:dyDescent="0.2">
      <c r="B1058" s="46" t="s">
        <v>51</v>
      </c>
      <c r="D1058" s="49">
        <f>_xll.qlCalendarAdvance(LocalCalendar,$D1057,B1058,"f",FALSE)</f>
        <v>46882</v>
      </c>
      <c r="E1058" s="49">
        <f>_xll.qlInterestRateIndexValueDate(IndexON,D1058)</f>
        <v>46882</v>
      </c>
      <c r="F1058" s="52">
        <f>IFERROR(_xll.qlIndexFixing(IndexON,D1058,TRUE,_xll.ohTrigger(RecalcTrigger,TriggerON)),NA())</f>
        <v>2.6775742790654533E-2</v>
      </c>
      <c r="H1058" s="49">
        <f>_xll.qlCalendarAdvance(IborCalendar,$H1057,B1058,"f",FALSE)</f>
        <v>46883</v>
      </c>
      <c r="I1058" s="49">
        <f>_xll.qlInterestRateIndexValueDate(Index1M,$H1058)</f>
        <v>46885</v>
      </c>
      <c r="J1058" s="52">
        <f>IFERROR(_xll.qlIndexFixing(Index1M,$H1058,TRUE,_xll.ohTrigger(RecalcTrigger,Trigger1M)),NA())</f>
        <v>2.8137527837466977E-2</v>
      </c>
      <c r="K1058" s="52">
        <f>IFERROR(_xll.qlIndexFixing(ONIndex1M,I1058,TRUE,_xll.ohTrigger(RecalcTrigger,Trigger1M)),NA())</f>
        <v>2.8109891204106674E-2</v>
      </c>
      <c r="L1058" s="52">
        <f>IFERROR(_xll.qlIndexFixing(Index3M,H1058,TRUE,_xll.ohTrigger(RecalcTrigger,Trigger3M)),NA())</f>
        <v>2.9415441260030178E-2</v>
      </c>
      <c r="M1058" s="52">
        <f>IFERROR(_xll.qlIndexFixing(ONIndex3M,I1058,TRUE,_xll.ohTrigger(RecalcTrigger,Trigger3M)),NA())</f>
        <v>2.9322753026868043E-2</v>
      </c>
      <c r="N1058" s="52">
        <f>IFERROR(_xll.qlIndexFixing(Index6M,$H1058,TRUE,_xll.ohTrigger(RecalcTrigger,Trigger6M)),NA())</f>
        <v>3.103028771159886E-2</v>
      </c>
      <c r="O1058" s="52">
        <f>IFERROR(_xll.qlIndexFixing(ONIndex6M,I1058,TRUE,_xll.ohTrigger(RecalcTrigger,Trigger6M)),NA())</f>
        <v>3.0848016470814699E-2</v>
      </c>
      <c r="P1058" s="52">
        <f>IFERROR(_xll.qlIndexFixing(Index1Y,$H1058,TRUE,_xll.ohTrigger(RecalcTrigger,Trigger1Y)),NA())</f>
        <v>3.2954483979293119E-2</v>
      </c>
      <c r="Q1058" s="52">
        <f>IFERROR(_xll.qlIndexFixing(ONIndex1Y,I1058,TRUE,_xll.ohTrigger(RecalcTrigger,Trigger1Y)),NA())</f>
        <v>3.2203494970577395E-2</v>
      </c>
    </row>
    <row r="1059" spans="2:17" x14ac:dyDescent="0.2">
      <c r="B1059" s="46" t="s">
        <v>51</v>
      </c>
      <c r="D1059" s="49">
        <f>_xll.qlCalendarAdvance(LocalCalendar,$D1058,B1059,"f",FALSE)</f>
        <v>46889</v>
      </c>
      <c r="E1059" s="49">
        <f>_xll.qlInterestRateIndexValueDate(IndexON,D1059)</f>
        <v>46889</v>
      </c>
      <c r="F1059" s="52">
        <f>IFERROR(_xll.qlIndexFixing(IndexON,D1059,TRUE,_xll.ohTrigger(RecalcTrigger,TriggerON)),NA())</f>
        <v>2.6774368214921296E-2</v>
      </c>
      <c r="H1059" s="49">
        <f>_xll.qlCalendarAdvance(IborCalendar,$H1058,B1059,"f",FALSE)</f>
        <v>46890</v>
      </c>
      <c r="I1059" s="49">
        <f>_xll.qlInterestRateIndexValueDate(Index1M,$H1059)</f>
        <v>46892</v>
      </c>
      <c r="J1059" s="52">
        <f>IFERROR(_xll.qlIndexFixing(Index1M,$H1059,TRUE,_xll.ohTrigger(RecalcTrigger,Trigger1M)),NA())</f>
        <v>2.8135947998948904E-2</v>
      </c>
      <c r="K1059" s="52">
        <f>IFERROR(_xll.qlIndexFixing(ONIndex1M,I1059,TRUE,_xll.ohTrigger(RecalcTrigger,Trigger1M)),NA())</f>
        <v>2.8108358208589479E-2</v>
      </c>
      <c r="L1059" s="52">
        <f>IFERROR(_xll.qlIndexFixing(Index3M,H1059,TRUE,_xll.ohTrigger(RecalcTrigger,Trigger3M)),NA())</f>
        <v>2.9413005004385297E-2</v>
      </c>
      <c r="M1059" s="52">
        <f>IFERROR(_xll.qlIndexFixing(ONIndex3M,I1059,TRUE,_xll.ohTrigger(RecalcTrigger,Trigger3M)),NA())</f>
        <v>2.9320178567342481E-2</v>
      </c>
      <c r="N1059" s="52">
        <f>IFERROR(_xll.qlIndexFixing(Index6M,$H1059,TRUE,_xll.ohTrigger(RecalcTrigger,Trigger6M)),NA())</f>
        <v>3.1025885510422728E-2</v>
      </c>
      <c r="O1059" s="52">
        <f>IFERROR(_xll.qlIndexFixing(ONIndex6M,I1059,TRUE,_xll.ohTrigger(RecalcTrigger,Trigger6M)),NA())</f>
        <v>3.0843211452671326E-2</v>
      </c>
      <c r="P1059" s="52">
        <f>IFERROR(_xll.qlIndexFixing(Index1Y,$H1059,TRUE,_xll.ohTrigger(RecalcTrigger,Trigger1Y)),NA())</f>
        <v>3.2959677576527568E-2</v>
      </c>
      <c r="Q1059" s="52">
        <f>IFERROR(_xll.qlIndexFixing(ONIndex1Y,I1059,TRUE,_xll.ohTrigger(RecalcTrigger,Trigger1Y)),NA())</f>
        <v>3.2220785066492397E-2</v>
      </c>
    </row>
    <row r="1060" spans="2:17" x14ac:dyDescent="0.2">
      <c r="B1060" s="46" t="s">
        <v>51</v>
      </c>
      <c r="D1060" s="49">
        <f>_xll.qlCalendarAdvance(LocalCalendar,$D1059,B1060,"f",FALSE)</f>
        <v>46896</v>
      </c>
      <c r="E1060" s="49">
        <f>_xll.qlInterestRateIndexValueDate(IndexON,D1060)</f>
        <v>46896</v>
      </c>
      <c r="F1060" s="52">
        <f>IFERROR(_xll.qlIndexFixing(IndexON,D1060,TRUE,_xll.ohTrigger(RecalcTrigger,TriggerON)),NA())</f>
        <v>2.6773015662211463E-2</v>
      </c>
      <c r="H1060" s="49">
        <f>_xll.qlCalendarAdvance(IborCalendar,$H1059,B1060,"f",FALSE)</f>
        <v>46897</v>
      </c>
      <c r="I1060" s="49">
        <f>_xll.qlInterestRateIndexValueDate(Index1M,$H1060)</f>
        <v>46899</v>
      </c>
      <c r="J1060" s="52">
        <f>IFERROR(_xll.qlIndexFixing(Index1M,$H1060,TRUE,_xll.ohTrigger(RecalcTrigger,Trigger1M)),NA())</f>
        <v>2.8134346416335276E-2</v>
      </c>
      <c r="K1060" s="52">
        <f>IFERROR(_xll.qlIndexFixing(ONIndex1M,I1060,TRUE,_xll.ohTrigger(RecalcTrigger,Trigger1M)),NA())</f>
        <v>2.8107788653266574E-2</v>
      </c>
      <c r="L1060" s="52">
        <f>IFERROR(_xll.qlIndexFixing(Index3M,H1060,TRUE,_xll.ohTrigger(RecalcTrigger,Trigger3M)),NA())</f>
        <v>2.9411623805069547E-2</v>
      </c>
      <c r="M1060" s="52">
        <f>IFERROR(_xll.qlIndexFixing(ONIndex3M,I1060,TRUE,_xll.ohTrigger(RecalcTrigger,Trigger3M)),NA())</f>
        <v>2.9318640727453715E-2</v>
      </c>
      <c r="N1060" s="52">
        <f>IFERROR(_xll.qlIndexFixing(Index6M,$H1060,TRUE,_xll.ohTrigger(RecalcTrigger,Trigger6M)),NA())</f>
        <v>3.1021520101883426E-2</v>
      </c>
      <c r="O1060" s="52">
        <f>IFERROR(_xll.qlIndexFixing(ONIndex6M,I1060,TRUE,_xll.ohTrigger(RecalcTrigger,Trigger6M)),NA())</f>
        <v>3.0839424364395018E-2</v>
      </c>
      <c r="P1060" s="52">
        <f>IFERROR(_xll.qlIndexFixing(Index1Y,$H1060,TRUE,_xll.ohTrigger(RecalcTrigger,Trigger1Y)),NA())</f>
        <v>3.2966171605620223E-2</v>
      </c>
      <c r="Q1060" s="52">
        <f>IFERROR(_xll.qlIndexFixing(ONIndex1Y,I1060,TRUE,_xll.ohTrigger(RecalcTrigger,Trigger1Y)),NA())</f>
        <v>3.2240110182786275E-2</v>
      </c>
    </row>
    <row r="1061" spans="2:17" x14ac:dyDescent="0.2">
      <c r="B1061" s="46" t="s">
        <v>51</v>
      </c>
      <c r="D1061" s="49">
        <f>_xll.qlCalendarAdvance(LocalCalendar,$D1060,B1061,"f",FALSE)</f>
        <v>46903</v>
      </c>
      <c r="E1061" s="49">
        <f>_xll.qlInterestRateIndexValueDate(IndexON,D1061)</f>
        <v>46903</v>
      </c>
      <c r="F1061" s="52">
        <f>IFERROR(_xll.qlIndexFixing(IndexON,D1061,TRUE,_xll.ohTrigger(RecalcTrigger,TriggerON)),NA())</f>
        <v>2.6771685132604972E-2</v>
      </c>
      <c r="H1061" s="49">
        <f>_xll.qlCalendarAdvance(IborCalendar,$H1060,B1061,"f",FALSE)</f>
        <v>46904</v>
      </c>
      <c r="I1061" s="49">
        <f>_xll.qlInterestRateIndexValueDate(Index1M,$H1061)</f>
        <v>46906</v>
      </c>
      <c r="J1061" s="52">
        <f>IFERROR(_xll.qlIndexFixing(Index1M,$H1061,TRUE,_xll.ohTrigger(RecalcTrigger,Trigger1M)),NA())</f>
        <v>2.813272308963383E-2</v>
      </c>
      <c r="K1061" s="52">
        <f>IFERROR(_xll.qlIndexFixing(ONIndex1M,I1061,TRUE,_xll.ohTrigger(RecalcTrigger,Trigger1M)),NA())</f>
        <v>2.810522712714203E-2</v>
      </c>
      <c r="L1061" s="52">
        <f>IFERROR(_xll.qlIndexFixing(Index3M,H1061,TRUE,_xll.ohTrigger(RecalcTrigger,Trigger3M)),NA())</f>
        <v>2.9409237500590896E-2</v>
      </c>
      <c r="M1061" s="52">
        <f>IFERROR(_xll.qlIndexFixing(ONIndex3M,I1061,TRUE,_xll.ohTrigger(RecalcTrigger,Trigger3M)),NA())</f>
        <v>2.9315101732363402E-2</v>
      </c>
      <c r="N1061" s="52">
        <f>IFERROR(_xll.qlIndexFixing(Index6M,$H1061,TRUE,_xll.ohTrigger(RecalcTrigger,Trigger6M)),NA())</f>
        <v>3.1017191485736825E-2</v>
      </c>
      <c r="O1061" s="52">
        <f>IFERROR(_xll.qlIndexFixing(ONIndex6M,I1061,TRUE,_xll.ohTrigger(RecalcTrigger,Trigger6M)),NA())</f>
        <v>3.0833710061877184E-2</v>
      </c>
      <c r="P1061" s="52">
        <f>IFERROR(_xll.qlIndexFixing(Index1Y,$H1061,TRUE,_xll.ohTrigger(RecalcTrigger,Trigger1Y)),NA())</f>
        <v>3.2969112141782608E-2</v>
      </c>
      <c r="Q1061" s="52">
        <f>IFERROR(_xll.qlIndexFixing(ONIndex1Y,I1061,TRUE,_xll.ohTrigger(RecalcTrigger,Trigger1Y)),NA())</f>
        <v>3.2253635095615962E-2</v>
      </c>
    </row>
    <row r="1062" spans="2:17" x14ac:dyDescent="0.2">
      <c r="B1062" s="46" t="s">
        <v>51</v>
      </c>
      <c r="D1062" s="49">
        <f>_xll.qlCalendarAdvance(LocalCalendar,$D1061,B1062,"f",FALSE)</f>
        <v>46910</v>
      </c>
      <c r="E1062" s="49">
        <f>_xll.qlInterestRateIndexValueDate(IndexON,D1062)</f>
        <v>46910</v>
      </c>
      <c r="F1062" s="52">
        <f>IFERROR(_xll.qlIndexFixing(IndexON,D1062,TRUE,_xll.ohTrigger(RecalcTrigger,TriggerON)),NA())</f>
        <v>2.6770376626261694E-2</v>
      </c>
      <c r="H1062" s="49">
        <f>_xll.qlCalendarAdvance(IborCalendar,$H1061,B1062,"f",FALSE)</f>
        <v>46911</v>
      </c>
      <c r="I1062" s="49">
        <f>_xll.qlInterestRateIndexValueDate(Index1M,$H1062)</f>
        <v>46913</v>
      </c>
      <c r="J1062" s="52">
        <f>IFERROR(_xll.qlIndexFixing(Index1M,$H1062,TRUE,_xll.ohTrigger(RecalcTrigger,Trigger1M)),NA())</f>
        <v>2.8131078018857454E-2</v>
      </c>
      <c r="K1062" s="52">
        <f>IFERROR(_xll.qlIndexFixing(ONIndex1M,I1062,TRUE,_xll.ohTrigger(RecalcTrigger,Trigger1M)),NA())</f>
        <v>2.8103629041211775E-2</v>
      </c>
      <c r="L1062" s="52">
        <f>IFERROR(_xll.qlIndexFixing(Index3M,H1062,TRUE,_xll.ohTrigger(RecalcTrigger,Trigger3M)),NA())</f>
        <v>2.9405841486044231E-2</v>
      </c>
      <c r="M1062" s="52">
        <f>IFERROR(_xll.qlIndexFixing(ONIndex3M,I1062,TRUE,_xll.ohTrigger(RecalcTrigger,Trigger3M)),NA())</f>
        <v>2.9312599356963176E-2</v>
      </c>
      <c r="N1062" s="52">
        <f>IFERROR(_xll.qlIndexFixing(Index6M,$H1062,TRUE,_xll.ohTrigger(RecalcTrigger,Trigger6M)),NA())</f>
        <v>3.1012899661740957E-2</v>
      </c>
      <c r="O1062" s="52">
        <f>IFERROR(_xll.qlIndexFixing(ONIndex6M,I1062,TRUE,_xll.ohTrigger(RecalcTrigger,Trigger6M)),NA())</f>
        <v>3.0829013689173124E-2</v>
      </c>
      <c r="P1062" s="52">
        <f>IFERROR(_xll.qlIndexFixing(Index1Y,$H1062,TRUE,_xll.ohTrigger(RecalcTrigger,Trigger1Y)),NA())</f>
        <v>3.2973378518115153E-2</v>
      </c>
      <c r="Q1062" s="52">
        <f>IFERROR(_xll.qlIndexFixing(ONIndex1Y,I1062,TRUE,_xll.ohTrigger(RecalcTrigger,Trigger1Y)),NA())</f>
        <v>3.2269195028424846E-2</v>
      </c>
    </row>
    <row r="1063" spans="2:17" x14ac:dyDescent="0.2">
      <c r="B1063" s="46" t="s">
        <v>51</v>
      </c>
      <c r="D1063" s="49">
        <f>_xll.qlCalendarAdvance(LocalCalendar,$D1062,B1063,"f",FALSE)</f>
        <v>46917</v>
      </c>
      <c r="E1063" s="49">
        <f>_xll.qlInterestRateIndexValueDate(IndexON,D1063)</f>
        <v>46917</v>
      </c>
      <c r="F1063" s="52">
        <f>IFERROR(_xll.qlIndexFixing(IndexON,D1063,TRUE,_xll.ohTrigger(RecalcTrigger,TriggerON)),NA())</f>
        <v>2.6769090142861884E-2</v>
      </c>
      <c r="H1063" s="49">
        <f>_xll.qlCalendarAdvance(IborCalendar,$H1062,B1063,"f",FALSE)</f>
        <v>46918</v>
      </c>
      <c r="I1063" s="49">
        <f>_xll.qlInterestRateIndexValueDate(Index1M,$H1063)</f>
        <v>46920</v>
      </c>
      <c r="J1063" s="52">
        <f>IFERROR(_xll.qlIndexFixing(Index1M,$H1063,TRUE,_xll.ohTrigger(RecalcTrigger,Trigger1M)),NA())</f>
        <v>2.8129411204008727E-2</v>
      </c>
      <c r="K1063" s="52">
        <f>IFERROR(_xll.qlIndexFixing(ONIndex1M,I1063,TRUE,_xll.ohTrigger(RecalcTrigger,Trigger1M)),NA())</f>
        <v>2.8102009258423877E-2</v>
      </c>
      <c r="L1063" s="52">
        <f>IFERROR(_xll.qlIndexFixing(Index3M,H1063,TRUE,_xll.ohTrigger(RecalcTrigger,Trigger3M)),NA())</f>
        <v>2.9403502062645401E-2</v>
      </c>
      <c r="M1063" s="52">
        <f>IFERROR(_xll.qlIndexFixing(ONIndex3M,I1063,TRUE,_xll.ohTrigger(RecalcTrigger,Trigger3M)),NA())</f>
        <v>2.9310121009569201E-2</v>
      </c>
      <c r="N1063" s="52">
        <f>IFERROR(_xll.qlIndexFixing(Index6M,$H1063,TRUE,_xll.ohTrigger(RecalcTrigger,Trigger6M)),NA())</f>
        <v>3.1008644629656874E-2</v>
      </c>
      <c r="O1063" s="52">
        <f>IFERROR(_xll.qlIndexFixing(ONIndex6M,I1063,TRUE,_xll.ohTrigger(RecalcTrigger,Trigger6M)),NA())</f>
        <v>3.0824353531659909E-2</v>
      </c>
      <c r="P1063" s="52">
        <f>IFERROR(_xll.qlIndexFixing(Index1Y,$H1063,TRUE,_xll.ohTrigger(RecalcTrigger,Trigger1Y)),NA())</f>
        <v>3.2977361229953074E-2</v>
      </c>
      <c r="Q1063" s="52">
        <f>IFERROR(_xll.qlIndexFixing(ONIndex1Y,I1063,TRUE,_xll.ohTrigger(RecalcTrigger,Trigger1Y)),NA())</f>
        <v>3.228417823970986E-2</v>
      </c>
    </row>
    <row r="1064" spans="2:17" x14ac:dyDescent="0.2">
      <c r="B1064" s="46" t="s">
        <v>51</v>
      </c>
      <c r="D1064" s="49">
        <f>_xll.qlCalendarAdvance(LocalCalendar,$D1063,B1064,"f",FALSE)</f>
        <v>46924</v>
      </c>
      <c r="E1064" s="49">
        <f>_xll.qlInterestRateIndexValueDate(IndexON,D1064)</f>
        <v>46924</v>
      </c>
      <c r="F1064" s="52">
        <f>IFERROR(_xll.qlIndexFixing(IndexON,D1064,TRUE,_xll.ohTrigger(RecalcTrigger,TriggerON)),NA())</f>
        <v>2.6767825682565416E-2</v>
      </c>
      <c r="H1064" s="49">
        <f>_xll.qlCalendarAdvance(IborCalendar,$H1063,B1064,"f",FALSE)</f>
        <v>46925</v>
      </c>
      <c r="I1064" s="49">
        <f>_xll.qlInterestRateIndexValueDate(Index1M,$H1064)</f>
        <v>46927</v>
      </c>
      <c r="J1064" s="52">
        <f>IFERROR(_xll.qlIndexFixing(Index1M,$H1064,TRUE,_xll.ohTrigger(RecalcTrigger,Trigger1M)),NA())</f>
        <v>2.8127722645103125E-2</v>
      </c>
      <c r="K1064" s="52">
        <f>IFERROR(_xll.qlIndexFixing(ONIndex1M,I1064,TRUE,_xll.ohTrigger(RecalcTrigger,Trigger1M)),NA())</f>
        <v>2.8100367778858271E-2</v>
      </c>
      <c r="L1064" s="52">
        <f>IFERROR(_xll.qlIndexFixing(Index3M,H1064,TRUE,_xll.ohTrigger(RecalcTrigger,Trigger3M)),NA())</f>
        <v>2.9401186847195407E-2</v>
      </c>
      <c r="M1064" s="52">
        <f>IFERROR(_xll.qlIndexFixing(ONIndex3M,I1064,TRUE,_xll.ohTrigger(RecalcTrigger,Trigger3M)),NA())</f>
        <v>2.9307666690208123E-2</v>
      </c>
      <c r="N1064" s="52">
        <f>IFERROR(_xll.qlIndexFixing(Index6M,$H1064,TRUE,_xll.ohTrigger(RecalcTrigger,Trigger6M)),NA())</f>
        <v>3.100650624784726E-2</v>
      </c>
      <c r="O1064" s="52">
        <f>IFERROR(_xll.qlIndexFixing(ONIndex6M,I1064,TRUE,_xll.ohTrigger(RecalcTrigger,Trigger6M)),NA())</f>
        <v>3.0819729589257605E-2</v>
      </c>
      <c r="P1064" s="52">
        <f>IFERROR(_xll.qlIndexFixing(Index1Y,$H1064,TRUE,_xll.ohTrigger(RecalcTrigger,Trigger1Y)),NA())</f>
        <v>3.2981072982638339E-2</v>
      </c>
      <c r="Q1064" s="52">
        <f>IFERROR(_xll.qlIndexFixing(ONIndex1Y,I1064,TRUE,_xll.ohTrigger(RecalcTrigger,Trigger1Y)),NA())</f>
        <v>3.2298584729284485E-2</v>
      </c>
    </row>
    <row r="1065" spans="2:17" x14ac:dyDescent="0.2">
      <c r="B1065" s="46" t="s">
        <v>51</v>
      </c>
      <c r="D1065" s="49">
        <f>_xll.qlCalendarAdvance(LocalCalendar,$D1064,B1065,"f",FALSE)</f>
        <v>46931</v>
      </c>
      <c r="E1065" s="49">
        <f>_xll.qlInterestRateIndexValueDate(IndexON,D1065)</f>
        <v>46931</v>
      </c>
      <c r="F1065" s="52">
        <f>IFERROR(_xll.qlIndexFixing(IndexON,D1065,TRUE,_xll.ohTrigger(RecalcTrigger,TriggerON)),NA())</f>
        <v>2.6766583245372289E-2</v>
      </c>
      <c r="H1065" s="49">
        <f>_xll.qlCalendarAdvance(IborCalendar,$H1064,B1065,"f",FALSE)</f>
        <v>46932</v>
      </c>
      <c r="I1065" s="49">
        <f>_xll.qlInterestRateIndexValueDate(Index1M,$H1065)</f>
        <v>46934</v>
      </c>
      <c r="J1065" s="52">
        <f>IFERROR(_xll.qlIndexFixing(Index1M,$H1065,TRUE,_xll.ohTrigger(RecalcTrigger,Trigger1M)),NA())</f>
        <v>2.8126012342148381E-2</v>
      </c>
      <c r="K1065" s="52">
        <f>IFERROR(_xll.qlIndexFixing(ONIndex1M,I1065,TRUE,_xll.ohTrigger(RecalcTrigger,Trigger1M)),NA())</f>
        <v>2.8098704602461666E-2</v>
      </c>
      <c r="L1065" s="52">
        <f>IFERROR(_xll.qlIndexFixing(Index3M,H1065,TRUE,_xll.ohTrigger(RecalcTrigger,Trigger3M)),NA())</f>
        <v>2.9395781433916524E-2</v>
      </c>
      <c r="M1065" s="52">
        <f>IFERROR(_xll.qlIndexFixing(ONIndex3M,I1065,TRUE,_xll.ohTrigger(RecalcTrigger,Trigger3M)),NA())</f>
        <v>2.9305236398879941E-2</v>
      </c>
      <c r="N1065" s="52">
        <f>IFERROR(_xll.qlIndexFixing(Index6M,$H1065,TRUE,_xll.ohTrigger(RecalcTrigger,Trigger6M)),NA())</f>
        <v>3.0997120417563938E-2</v>
      </c>
      <c r="O1065" s="52">
        <f>IFERROR(_xll.qlIndexFixing(ONIndex6M,I1065,TRUE,_xll.ohTrigger(RecalcTrigger,Trigger6M)),NA())</f>
        <v>3.0815141861966211E-2</v>
      </c>
      <c r="P1065" s="52">
        <f>IFERROR(_xll.qlIndexFixing(Index1Y,$H1065,TRUE,_xll.ohTrigger(RecalcTrigger,Trigger1Y)),NA())</f>
        <v>3.2979774067734148E-2</v>
      </c>
      <c r="Q1065" s="52">
        <f>IFERROR(_xll.qlIndexFixing(ONIndex1Y,I1065,TRUE,_xll.ohTrigger(RecalcTrigger,Trigger1Y)),NA())</f>
        <v>3.2312414496962205E-2</v>
      </c>
    </row>
    <row r="1066" spans="2:17" x14ac:dyDescent="0.2">
      <c r="B1066" s="46" t="s">
        <v>51</v>
      </c>
      <c r="D1066" s="49">
        <f>_xll.qlCalendarAdvance(LocalCalendar,$D1065,B1066,"f",FALSE)</f>
        <v>46939</v>
      </c>
      <c r="E1066" s="49">
        <f>_xll.qlInterestRateIndexValueDate(IndexON,D1066)</f>
        <v>46939</v>
      </c>
      <c r="F1066" s="52">
        <f>IFERROR(_xll.qlIndexFixing(IndexON,D1066,TRUE,_xll.ohTrigger(RecalcTrigger,TriggerON)),NA())</f>
        <v>2.6765190284265827E-2</v>
      </c>
      <c r="H1066" s="49">
        <f>_xll.qlCalendarAdvance(IborCalendar,$H1065,B1066,"f",FALSE)</f>
        <v>46939</v>
      </c>
      <c r="I1066" s="49">
        <f>_xll.qlInterestRateIndexValueDate(Index1M,$H1066)</f>
        <v>46941</v>
      </c>
      <c r="J1066" s="52">
        <f>IFERROR(_xll.qlIndexFixing(Index1M,$H1066,TRUE,_xll.ohTrigger(RecalcTrigger,Trigger1M)),NA())</f>
        <v>2.8124280295152231E-2</v>
      </c>
      <c r="K1066" s="52">
        <f>IFERROR(_xll.qlIndexFixing(ONIndex1M,I1066,TRUE,_xll.ohTrigger(RecalcTrigger,Trigger1M)),NA())</f>
        <v>2.8097019729260708E-2</v>
      </c>
      <c r="L1066" s="52">
        <f>IFERROR(_xll.qlIndexFixing(Index3M,H1066,TRUE,_xll.ohTrigger(RecalcTrigger,Trigger3M)),NA())</f>
        <v>2.939766912762733E-2</v>
      </c>
      <c r="M1066" s="52">
        <f>IFERROR(_xll.qlIndexFixing(ONIndex3M,I1066,TRUE,_xll.ohTrigger(RecalcTrigger,Trigger3M)),NA())</f>
        <v>2.9302830135558011E-2</v>
      </c>
      <c r="N1066" s="52">
        <f>IFERROR(_xll.qlIndexFixing(Index6M,$H1066,TRUE,_xll.ohTrigger(RecalcTrigger,Trigger6M)),NA())</f>
        <v>3.099610028250881E-2</v>
      </c>
      <c r="O1066" s="52">
        <f>IFERROR(_xll.qlIndexFixing(ONIndex6M,I1066,TRUE,_xll.ohTrigger(RecalcTrigger,Trigger6M)),NA())</f>
        <v>3.0810590349812372E-2</v>
      </c>
      <c r="P1066" s="52">
        <f>IFERROR(_xll.qlIndexFixing(Index1Y,$H1066,TRUE,_xll.ohTrigger(RecalcTrigger,Trigger1Y)),NA())</f>
        <v>3.298773443393823E-2</v>
      </c>
      <c r="Q1066" s="52">
        <f>IFERROR(_xll.qlIndexFixing(ONIndex1Y,I1066,TRUE,_xll.ohTrigger(RecalcTrigger,Trigger1Y)),NA())</f>
        <v>3.2325667542503211E-2</v>
      </c>
    </row>
    <row r="1067" spans="2:17" x14ac:dyDescent="0.2">
      <c r="B1067" s="46" t="s">
        <v>51</v>
      </c>
      <c r="D1067" s="49">
        <f>_xll.qlCalendarAdvance(LocalCalendar,$D1066,B1067,"f",FALSE)</f>
        <v>46946</v>
      </c>
      <c r="E1067" s="49">
        <f>_xll.qlInterestRateIndexValueDate(IndexON,D1067)</f>
        <v>46946</v>
      </c>
      <c r="F1067" s="52">
        <f>IFERROR(_xll.qlIndexFixing(IndexON,D1067,TRUE,_xll.ohTrigger(RecalcTrigger,TriggerON)),NA())</f>
        <v>2.6763995039402744E-2</v>
      </c>
      <c r="H1067" s="49">
        <f>_xll.qlCalendarAdvance(IborCalendar,$H1066,B1067,"f",FALSE)</f>
        <v>46946</v>
      </c>
      <c r="I1067" s="49">
        <f>_xll.qlInterestRateIndexValueDate(Index1M,$H1067)</f>
        <v>46948</v>
      </c>
      <c r="J1067" s="52">
        <f>IFERROR(_xll.qlIndexFixing(Index1M,$H1067,TRUE,_xll.ohTrigger(RecalcTrigger,Trigger1M)),NA())</f>
        <v>2.8122526504127568E-2</v>
      </c>
      <c r="K1067" s="52">
        <f>IFERROR(_xll.qlIndexFixing(ONIndex1M,I1067,TRUE,_xll.ohTrigger(RecalcTrigger,Trigger1M)),NA())</f>
        <v>2.8095313159228752E-2</v>
      </c>
      <c r="L1067" s="52">
        <f>IFERROR(_xll.qlIndexFixing(Index3M,H1067,TRUE,_xll.ohTrigger(RecalcTrigger,Trigger3M)),NA())</f>
        <v>2.939438644811411E-2</v>
      </c>
      <c r="M1067" s="52">
        <f>IFERROR(_xll.qlIndexFixing(ONIndex3M,I1067,TRUE,_xll.ohTrigger(RecalcTrigger,Trigger3M)),NA())</f>
        <v>2.9300447900295623E-2</v>
      </c>
      <c r="N1067" s="52">
        <f>IFERROR(_xll.qlIndexFixing(Index6M,$H1067,TRUE,_xll.ohTrigger(RecalcTrigger,Trigger6M)),NA())</f>
        <v>3.0993039028785741E-2</v>
      </c>
      <c r="O1067" s="52">
        <f>IFERROR(_xll.qlIndexFixing(ONIndex6M,I1067,TRUE,_xll.ohTrigger(RecalcTrigger,Trigger6M)),NA())</f>
        <v>3.0806075052796089E-2</v>
      </c>
      <c r="P1067" s="52">
        <f>IFERROR(_xll.qlIndexFixing(Index1Y,$H1067,TRUE,_xll.ohTrigger(RecalcTrigger,Trigger1Y)),NA())</f>
        <v>3.2990709545156975E-2</v>
      </c>
      <c r="Q1067" s="52">
        <f>IFERROR(_xll.qlIndexFixing(ONIndex1Y,I1067,TRUE,_xll.ohTrigger(RecalcTrigger,Trigger1Y)),NA())</f>
        <v>3.2338343865694341E-2</v>
      </c>
    </row>
    <row r="1068" spans="2:17" x14ac:dyDescent="0.2">
      <c r="B1068" s="46" t="s">
        <v>51</v>
      </c>
      <c r="D1068" s="49">
        <f>_xll.qlCalendarAdvance(LocalCalendar,$D1067,B1068,"f",FALSE)</f>
        <v>46953</v>
      </c>
      <c r="E1068" s="49">
        <f>_xll.qlInterestRateIndexValueDate(IndexON,D1068)</f>
        <v>46953</v>
      </c>
      <c r="F1068" s="52">
        <f>IFERROR(_xll.qlIndexFixing(IndexON,D1068,TRUE,_xll.ohTrigger(RecalcTrigger,TriggerON)),NA())</f>
        <v>2.6762821817722937E-2</v>
      </c>
      <c r="H1068" s="49">
        <f>_xll.qlCalendarAdvance(IborCalendar,$H1067,B1068,"f",FALSE)</f>
        <v>46953</v>
      </c>
      <c r="I1068" s="49">
        <f>_xll.qlInterestRateIndexValueDate(Index1M,$H1068)</f>
        <v>46955</v>
      </c>
      <c r="J1068" s="52">
        <f>IFERROR(_xll.qlIndexFixing(Index1M,$H1068,TRUE,_xll.ohTrigger(RecalcTrigger,Trigger1M)),NA())</f>
        <v>2.8120750969076968E-2</v>
      </c>
      <c r="K1068" s="52">
        <f>IFERROR(_xll.qlIndexFixing(ONIndex1M,I1068,TRUE,_xll.ohTrigger(RecalcTrigger,Trigger1M)),NA())</f>
        <v>2.8093584892392442E-2</v>
      </c>
      <c r="L1068" s="52">
        <f>IFERROR(_xll.qlIndexFixing(Index3M,H1068,TRUE,_xll.ohTrigger(RecalcTrigger,Trigger3M)),NA())</f>
        <v>2.9392168064034271E-2</v>
      </c>
      <c r="M1068" s="52">
        <f>IFERROR(_xll.qlIndexFixing(ONIndex3M,I1068,TRUE,_xll.ohTrigger(RecalcTrigger,Trigger3M)),NA())</f>
        <v>2.9298089693039486E-2</v>
      </c>
      <c r="N1068" s="52">
        <f>IFERROR(_xll.qlIndexFixing(Index6M,$H1068,TRUE,_xll.ohTrigger(RecalcTrigger,Trigger6M)),NA())</f>
        <v>3.0987921339667327E-2</v>
      </c>
      <c r="O1068" s="52">
        <f>IFERROR(_xll.qlIndexFixing(ONIndex6M,I1068,TRUE,_xll.ohTrigger(RecalcTrigger,Trigger6M)),NA())</f>
        <v>3.0801595970890716E-2</v>
      </c>
      <c r="P1068" s="52">
        <f>IFERROR(_xll.qlIndexFixing(Index1Y,$H1068,TRUE,_xll.ohTrigger(RecalcTrigger,Trigger1Y)),NA())</f>
        <v>3.2993464522370529E-2</v>
      </c>
      <c r="Q1068" s="52">
        <f>IFERROR(_xll.qlIndexFixing(ONIndex1Y,I1068,TRUE,_xll.ohTrigger(RecalcTrigger,Trigger1Y)),NA())</f>
        <v>3.2350443466455658E-2</v>
      </c>
    </row>
    <row r="1069" spans="2:17" x14ac:dyDescent="0.2">
      <c r="B1069" s="46" t="s">
        <v>51</v>
      </c>
      <c r="D1069" s="49">
        <f>_xll.qlCalendarAdvance(LocalCalendar,$D1068,B1069,"f",FALSE)</f>
        <v>46960</v>
      </c>
      <c r="E1069" s="49">
        <f>_xll.qlInterestRateIndexValueDate(IndexON,D1069)</f>
        <v>46960</v>
      </c>
      <c r="F1069" s="52">
        <f>IFERROR(_xll.qlIndexFixing(IndexON,D1069,TRUE,_xll.ohTrigger(RecalcTrigger,TriggerON)),NA())</f>
        <v>2.6761670619066535E-2</v>
      </c>
      <c r="H1069" s="49">
        <f>_xll.qlCalendarAdvance(IborCalendar,$H1068,B1069,"f",FALSE)</f>
        <v>46960</v>
      </c>
      <c r="I1069" s="49">
        <f>_xll.qlInterestRateIndexValueDate(Index1M,$H1069)</f>
        <v>46962</v>
      </c>
      <c r="J1069" s="52">
        <f>IFERROR(_xll.qlIndexFixing(Index1M,$H1069,TRUE,_xll.ohTrigger(RecalcTrigger,Trigger1M)),NA())</f>
        <v>2.8119920609621096E-2</v>
      </c>
      <c r="K1069" s="52">
        <f>IFERROR(_xll.qlIndexFixing(ONIndex1M,I1069,TRUE,_xll.ohTrigger(RecalcTrigger,Trigger1M)),NA())</f>
        <v>2.809183492875178E-2</v>
      </c>
      <c r="L1069" s="52">
        <f>IFERROR(_xll.qlIndexFixing(Index3M,H1069,TRUE,_xll.ohTrigger(RecalcTrigger,Trigger3M)),NA())</f>
        <v>2.9389973887690674E-2</v>
      </c>
      <c r="M1069" s="52">
        <f>IFERROR(_xll.qlIndexFixing(ONIndex3M,I1069,TRUE,_xll.ohTrigger(RecalcTrigger,Trigger3M)),NA())</f>
        <v>2.9295755513816246E-2</v>
      </c>
      <c r="N1069" s="52">
        <f>IFERROR(_xll.qlIndexFixing(Index6M,$H1069,TRUE,_xll.ohTrigger(RecalcTrigger,Trigger6M)),NA())</f>
        <v>3.0983887054136388E-2</v>
      </c>
      <c r="O1069" s="52">
        <f>IFERROR(_xll.qlIndexFixing(ONIndex6M,I1069,TRUE,_xll.ohTrigger(RecalcTrigger,Trigger6M)),NA())</f>
        <v>3.0797153104122899E-2</v>
      </c>
      <c r="P1069" s="52">
        <f>IFERROR(_xll.qlIndexFixing(Index1Y,$H1069,TRUE,_xll.ohTrigger(RecalcTrigger,Trigger1Y)),NA())</f>
        <v>3.2996012072656351E-2</v>
      </c>
      <c r="Q1069" s="52">
        <f>IFERROR(_xll.qlIndexFixing(ONIndex1Y,I1069,TRUE,_xll.ohTrigger(RecalcTrigger,Trigger1Y)),NA())</f>
        <v>3.236196634452071E-2</v>
      </c>
    </row>
    <row r="1070" spans="2:17" x14ac:dyDescent="0.2">
      <c r="B1070" s="46" t="s">
        <v>51</v>
      </c>
      <c r="D1070" s="49">
        <f>_xll.qlCalendarAdvance(LocalCalendar,$D1069,B1070,"f",FALSE)</f>
        <v>46967</v>
      </c>
      <c r="E1070" s="49">
        <f>_xll.qlInterestRateIndexValueDate(IndexON,D1070)</f>
        <v>46967</v>
      </c>
      <c r="F1070" s="52">
        <f>IFERROR(_xll.qlIndexFixing(IndexON,D1070,TRUE,_xll.ohTrigger(RecalcTrigger,TriggerON)),NA())</f>
        <v>2.6760541443593411E-2</v>
      </c>
      <c r="H1070" s="49">
        <f>_xll.qlCalendarAdvance(IborCalendar,$H1069,B1070,"f",FALSE)</f>
        <v>46967</v>
      </c>
      <c r="I1070" s="49">
        <f>_xll.qlInterestRateIndexValueDate(Index1M,$H1070)</f>
        <v>46969</v>
      </c>
      <c r="J1070" s="52">
        <f>IFERROR(_xll.qlIndexFixing(Index1M,$H1070,TRUE,_xll.ohTrigger(RecalcTrigger,Trigger1M)),NA())</f>
        <v>2.8118099891389914E-2</v>
      </c>
      <c r="K1070" s="52">
        <f>IFERROR(_xll.qlIndexFixing(ONIndex1M,I1070,TRUE,_xll.ohTrigger(RecalcTrigger,Trigger1M)),NA())</f>
        <v>2.8090063268280119E-2</v>
      </c>
      <c r="L1070" s="52">
        <f>IFERROR(_xll.qlIndexFixing(Index3M,H1070,TRUE,_xll.ohTrigger(RecalcTrigger,Trigger3M)),NA())</f>
        <v>2.9387803919042502E-2</v>
      </c>
      <c r="M1070" s="52">
        <f>IFERROR(_xll.qlIndexFixing(ONIndex3M,I1070,TRUE,_xll.ohTrigger(RecalcTrigger,Trigger3M)),NA())</f>
        <v>2.9293445362652548E-2</v>
      </c>
      <c r="N1070" s="52">
        <f>IFERROR(_xll.qlIndexFixing(Index6M,$H1070,TRUE,_xll.ohTrigger(RecalcTrigger,Trigger6M)),NA())</f>
        <v>3.0979889558897779E-2</v>
      </c>
      <c r="O1070" s="52">
        <f>IFERROR(_xll.qlIndexFixing(ONIndex6M,I1070,TRUE,_xll.ohTrigger(RecalcTrigger,Trigger6M)),NA())</f>
        <v>3.0792746452465991E-2</v>
      </c>
      <c r="P1070" s="52">
        <f>IFERROR(_xll.qlIndexFixing(Index1Y,$H1070,TRUE,_xll.ohTrigger(RecalcTrigger,Trigger1Y)),NA())</f>
        <v>3.2998364903353054E-2</v>
      </c>
      <c r="Q1070" s="52">
        <f>IFERROR(_xll.qlIndexFixing(ONIndex1Y,I1070,TRUE,_xll.ohTrigger(RecalcTrigger,Trigger1Y)),NA())</f>
        <v>3.2372912499756268E-2</v>
      </c>
    </row>
    <row r="1071" spans="2:17" x14ac:dyDescent="0.2">
      <c r="B1071" s="46" t="s">
        <v>51</v>
      </c>
      <c r="D1071" s="49">
        <f>_xll.qlCalendarAdvance(LocalCalendar,$D1070,B1071,"f",FALSE)</f>
        <v>46974</v>
      </c>
      <c r="E1071" s="49">
        <f>_xll.qlInterestRateIndexValueDate(IndexON,D1071)</f>
        <v>46974</v>
      </c>
      <c r="F1071" s="52">
        <f>IFERROR(_xll.qlIndexFixing(IndexON,D1071,TRUE,_xll.ohTrigger(RecalcTrigger,TriggerON)),NA())</f>
        <v>2.6759434291143691E-2</v>
      </c>
      <c r="H1071" s="49">
        <f>_xll.qlCalendarAdvance(IborCalendar,$H1070,B1071,"f",FALSE)</f>
        <v>46974</v>
      </c>
      <c r="I1071" s="49">
        <f>_xll.qlInterestRateIndexValueDate(Index1M,$H1071)</f>
        <v>46976</v>
      </c>
      <c r="J1071" s="52">
        <f>IFERROR(_xll.qlIndexFixing(Index1M,$H1071,TRUE,_xll.ohTrigger(RecalcTrigger,Trigger1M)),NA())</f>
        <v>2.8115293899913966E-2</v>
      </c>
      <c r="K1071" s="52">
        <f>IFERROR(_xll.qlIndexFixing(ONIndex1M,I1071,TRUE,_xll.ohTrigger(RecalcTrigger,Trigger1M)),NA())</f>
        <v>2.8088269911057395E-2</v>
      </c>
      <c r="L1071" s="52">
        <f>IFERROR(_xll.qlIndexFixing(Index3M,H1071,TRUE,_xll.ohTrigger(RecalcTrigger,Trigger3M)),NA())</f>
        <v>2.9385658158049784E-2</v>
      </c>
      <c r="M1071" s="52">
        <f>IFERROR(_xll.qlIndexFixing(ONIndex3M,I1071,TRUE,_xll.ohTrigger(RecalcTrigger,Trigger3M)),NA())</f>
        <v>2.9291159239495101E-2</v>
      </c>
      <c r="N1071" s="52">
        <f>IFERROR(_xll.qlIndexFixing(Index6M,$H1071,TRUE,_xll.ohTrigger(RecalcTrigger,Trigger6M)),NA())</f>
        <v>3.0975928853727238E-2</v>
      </c>
      <c r="O1071" s="52">
        <f>IFERROR(_xll.qlIndexFixing(ONIndex6M,I1071,TRUE,_xll.ohTrigger(RecalcTrigger,Trigger6M)),NA())</f>
        <v>3.0788376015893348E-2</v>
      </c>
      <c r="P1071" s="52">
        <f>IFERROR(_xll.qlIndexFixing(Index1Y,$H1071,TRUE,_xll.ohTrigger(RecalcTrigger,Trigger1Y)),NA())</f>
        <v>3.3000535722033396E-2</v>
      </c>
      <c r="Q1071" s="52">
        <f>IFERROR(_xll.qlIndexFixing(ONIndex1Y,I1071,TRUE,_xll.ohTrigger(RecalcTrigger,Trigger1Y)),NA())</f>
        <v>3.2383281932002461E-2</v>
      </c>
    </row>
    <row r="1072" spans="2:17" x14ac:dyDescent="0.2">
      <c r="B1072" s="46" t="s">
        <v>51</v>
      </c>
      <c r="D1072" s="49">
        <f>_xll.qlCalendarAdvance(LocalCalendar,$D1071,B1072,"f",FALSE)</f>
        <v>46981</v>
      </c>
      <c r="E1072" s="49">
        <f>_xll.qlInterestRateIndexValueDate(IndexON,D1072)</f>
        <v>46981</v>
      </c>
      <c r="F1072" s="52">
        <f>IFERROR(_xll.qlIndexFixing(IndexON,D1072,TRUE,_xll.ohTrigger(RecalcTrigger,TriggerON)),NA())</f>
        <v>2.6758349161717376E-2</v>
      </c>
      <c r="H1072" s="49">
        <f>_xll.qlCalendarAdvance(IborCalendar,$H1071,B1072,"f",FALSE)</f>
        <v>46981</v>
      </c>
      <c r="I1072" s="49">
        <f>_xll.qlInterestRateIndexValueDate(Index1M,$H1072)</f>
        <v>46983</v>
      </c>
      <c r="J1072" s="52">
        <f>IFERROR(_xll.qlIndexFixing(Index1M,$H1072,TRUE,_xll.ohTrigger(RecalcTrigger,Trigger1M)),NA())</f>
        <v>2.8113431388883402E-2</v>
      </c>
      <c r="K1072" s="52">
        <f>IFERROR(_xll.qlIndexFixing(ONIndex1M,I1072,TRUE,_xll.ohTrigger(RecalcTrigger,Trigger1M)),NA())</f>
        <v>2.8086454856950382E-2</v>
      </c>
      <c r="L1072" s="52">
        <f>IFERROR(_xll.qlIndexFixing(Index3M,H1072,TRUE,_xll.ohTrigger(RecalcTrigger,Trigger3M)),NA())</f>
        <v>2.938353660467085E-2</v>
      </c>
      <c r="M1072" s="52">
        <f>IFERROR(_xll.qlIndexFixing(ONIndex3M,I1072,TRUE,_xll.ohTrigger(RecalcTrigger,Trigger3M)),NA())</f>
        <v>2.9288897144317261E-2</v>
      </c>
      <c r="N1072" s="52">
        <f>IFERROR(_xll.qlIndexFixing(Index6M,$H1072,TRUE,_xll.ohTrigger(RecalcTrigger,Trigger6M)),NA())</f>
        <v>3.0973062985175083E-2</v>
      </c>
      <c r="O1072" s="52">
        <f>IFERROR(_xll.qlIndexFixing(ONIndex6M,I1072,TRUE,_xll.ohTrigger(RecalcTrigger,Trigger6M)),NA())</f>
        <v>3.0784041794458261E-2</v>
      </c>
      <c r="P1072" s="52">
        <f>IFERROR(_xll.qlIndexFixing(Index1Y,$H1072,TRUE,_xll.ohTrigger(RecalcTrigger,Trigger1Y)),NA())</f>
        <v>3.3002537236482943E-2</v>
      </c>
      <c r="Q1072" s="52">
        <f>IFERROR(_xll.qlIndexFixing(ONIndex1Y,I1072,TRUE,_xll.ohTrigger(RecalcTrigger,Trigger1Y)),NA())</f>
        <v>3.2393074641099417E-2</v>
      </c>
    </row>
    <row r="1073" spans="2:17" x14ac:dyDescent="0.2">
      <c r="B1073" s="46" t="s">
        <v>51</v>
      </c>
      <c r="D1073" s="49">
        <f>_xll.qlCalendarAdvance(LocalCalendar,$D1072,B1073,"f",FALSE)</f>
        <v>46988</v>
      </c>
      <c r="E1073" s="49">
        <f>_xll.qlInterestRateIndexValueDate(IndexON,D1073)</f>
        <v>46988</v>
      </c>
      <c r="F1073" s="52">
        <f>IFERROR(_xll.qlIndexFixing(IndexON,D1073,TRUE,_xll.ohTrigger(RecalcTrigger,TriggerON)),NA())</f>
        <v>2.6757286055554275E-2</v>
      </c>
      <c r="H1073" s="49">
        <f>_xll.qlCalendarAdvance(IborCalendar,$H1072,B1073,"f",FALSE)</f>
        <v>46988</v>
      </c>
      <c r="I1073" s="49">
        <f>_xll.qlInterestRateIndexValueDate(Index1M,$H1073)</f>
        <v>46990</v>
      </c>
      <c r="J1073" s="52">
        <f>IFERROR(_xll.qlIndexFixing(Index1M,$H1073,TRUE,_xll.ohTrigger(RecalcTrigger,Trigger1M)),NA())</f>
        <v>2.8111547133886208E-2</v>
      </c>
      <c r="K1073" s="52">
        <f>IFERROR(_xll.qlIndexFixing(ONIndex1M,I1073,TRUE,_xll.ohTrigger(RecalcTrigger,Trigger1M)),NA())</f>
        <v>2.8085581363159751E-2</v>
      </c>
      <c r="L1073" s="52">
        <f>IFERROR(_xll.qlIndexFixing(Index3M,H1073,TRUE,_xll.ohTrigger(RecalcTrigger,Trigger3M)),NA())</f>
        <v>2.9381439258866587E-2</v>
      </c>
      <c r="M1073" s="52">
        <f>IFERROR(_xll.qlIndexFixing(ONIndex3M,I1073,TRUE,_xll.ohTrigger(RecalcTrigger,Trigger3M)),NA())</f>
        <v>2.9287691461883369E-2</v>
      </c>
      <c r="N1073" s="52">
        <f>IFERROR(_xll.qlIndexFixing(Index6M,$H1073,TRUE,_xll.ohTrigger(RecalcTrigger,Trigger6M)),NA())</f>
        <v>3.0968117812711516E-2</v>
      </c>
      <c r="O1073" s="52">
        <f>IFERROR(_xll.qlIndexFixing(ONIndex6M,I1073,TRUE,_xll.ohTrigger(RecalcTrigger,Trigger6M)),NA())</f>
        <v>3.0780754110999453E-2</v>
      </c>
      <c r="P1073" s="52">
        <f>IFERROR(_xll.qlIndexFixing(Index1Y,$H1073,TRUE,_xll.ohTrigger(RecalcTrigger,Trigger1Y)),NA())</f>
        <v>3.300594764735338E-2</v>
      </c>
      <c r="Q1073" s="52">
        <f>IFERROR(_xll.qlIndexFixing(ONIndex1Y,I1073,TRUE,_xll.ohTrigger(RecalcTrigger,Trigger1Y)),NA())</f>
        <v>3.2404381585846576E-2</v>
      </c>
    </row>
    <row r="1074" spans="2:17" x14ac:dyDescent="0.2">
      <c r="B1074" s="46" t="s">
        <v>51</v>
      </c>
      <c r="D1074" s="49">
        <f>_xll.qlCalendarAdvance(LocalCalendar,$D1073,B1074,"f",FALSE)</f>
        <v>46995</v>
      </c>
      <c r="E1074" s="49">
        <f>_xll.qlInterestRateIndexValueDate(IndexON,D1074)</f>
        <v>46995</v>
      </c>
      <c r="F1074" s="52">
        <f>IFERROR(_xll.qlIndexFixing(IndexON,D1074,TRUE,_xll.ohTrigger(RecalcTrigger,TriggerON)),NA())</f>
        <v>2.6756244972414578E-2</v>
      </c>
      <c r="H1074" s="49">
        <f>_xll.qlCalendarAdvance(IborCalendar,$H1073,B1074,"f",FALSE)</f>
        <v>46995</v>
      </c>
      <c r="I1074" s="49">
        <f>_xll.qlInterestRateIndexValueDate(Index1M,$H1074)</f>
        <v>46997</v>
      </c>
      <c r="J1074" s="52">
        <f>IFERROR(_xll.qlIndexFixing(Index1M,$H1074,TRUE,_xll.ohTrigger(RecalcTrigger,Trigger1M)),NA())</f>
        <v>2.8109641134924968E-2</v>
      </c>
      <c r="K1074" s="52">
        <f>IFERROR(_xll.qlIndexFixing(ONIndex1M,I1074,TRUE,_xll.ohTrigger(RecalcTrigger,Trigger1M)),NA())</f>
        <v>2.8083721220599767E-2</v>
      </c>
      <c r="L1074" s="52">
        <f>IFERROR(_xll.qlIndexFixing(Index3M,H1074,TRUE,_xll.ohTrigger(RecalcTrigger,Trigger3M)),NA())</f>
        <v>2.9376209804311635E-2</v>
      </c>
      <c r="M1074" s="52">
        <f>IFERROR(_xll.qlIndexFixing(ONIndex3M,I1074,TRUE,_xll.ohTrigger(RecalcTrigger,Trigger3M)),NA())</f>
        <v>2.9285478959082401E-2</v>
      </c>
      <c r="N1074" s="52">
        <f>IFERROR(_xll.qlIndexFixing(Index6M,$H1074,TRUE,_xll.ohTrigger(RecalcTrigger,Trigger6M)),NA())</f>
        <v>3.0960019715792694E-2</v>
      </c>
      <c r="O1074" s="52">
        <f>IFERROR(_xll.qlIndexFixing(ONIndex6M,I1074,TRUE,_xll.ohTrigger(RecalcTrigger,Trigger6M)),NA())</f>
        <v>3.0776494542401611E-2</v>
      </c>
      <c r="P1074" s="52">
        <f>IFERROR(_xll.qlIndexFixing(Index1Y,$H1074,TRUE,_xll.ohTrigger(RecalcTrigger,Trigger1Y)),NA())</f>
        <v>3.3007649234181771E-2</v>
      </c>
      <c r="Q1074" s="52">
        <f>IFERROR(_xll.qlIndexFixing(ONIndex1Y,I1074,TRUE,_xll.ohTrigger(RecalcTrigger,Trigger1Y)),NA())</f>
        <v>3.2412980427645177E-2</v>
      </c>
    </row>
    <row r="1075" spans="2:17" x14ac:dyDescent="0.2">
      <c r="B1075" s="46" t="s">
        <v>51</v>
      </c>
      <c r="D1075" s="49">
        <f>_xll.qlCalendarAdvance(LocalCalendar,$D1074,B1075,"f",FALSE)</f>
        <v>47002</v>
      </c>
      <c r="E1075" s="49">
        <f>_xll.qlInterestRateIndexValueDate(IndexON,D1075)</f>
        <v>47002</v>
      </c>
      <c r="F1075" s="52">
        <f>IFERROR(_xll.qlIndexFixing(IndexON,D1075,TRUE,_xll.ohTrigger(RecalcTrigger,TriggerON)),NA())</f>
        <v>2.6755225912298286E-2</v>
      </c>
      <c r="H1075" s="49">
        <f>_xll.qlCalendarAdvance(IborCalendar,$H1074,B1075,"f",FALSE)</f>
        <v>47002</v>
      </c>
      <c r="I1075" s="49">
        <f>_xll.qlInterestRateIndexValueDate(Index1M,$H1075)</f>
        <v>47004</v>
      </c>
      <c r="J1075" s="52">
        <f>IFERROR(_xll.qlIndexFixing(Index1M,$H1075,TRUE,_xll.ohTrigger(RecalcTrigger,Trigger1M)),NA())</f>
        <v>2.8108670115299939E-2</v>
      </c>
      <c r="K1075" s="52">
        <f>IFERROR(_xll.qlIndexFixing(ONIndex1M,I1075,TRUE,_xll.ohTrigger(RecalcTrigger,Trigger1M)),NA())</f>
        <v>2.8080879513883161E-2</v>
      </c>
      <c r="L1075" s="52">
        <f>IFERROR(_xll.qlIndexFixing(Index3M,H1075,TRUE,_xll.ohTrigger(RecalcTrigger,Trigger3M)),NA())</f>
        <v>2.9374156187142571E-2</v>
      </c>
      <c r="M1075" s="52">
        <f>IFERROR(_xll.qlIndexFixing(ONIndex3M,I1075,TRUE,_xll.ohTrigger(RecalcTrigger,Trigger3M)),NA())</f>
        <v>2.9282255026981119E-2</v>
      </c>
      <c r="N1075" s="52">
        <f>IFERROR(_xll.qlIndexFixing(Index6M,$H1075,TRUE,_xll.ohTrigger(RecalcTrigger,Trigger6M)),NA())</f>
        <v>3.0956196962659867E-2</v>
      </c>
      <c r="O1075" s="52">
        <f>IFERROR(_xll.qlIndexFixing(ONIndex6M,I1075,TRUE,_xll.ohTrigger(RecalcTrigger,Trigger6M)),NA())</f>
        <v>3.0771256420685233E-2</v>
      </c>
      <c r="P1075" s="52">
        <f>IFERROR(_xll.qlIndexFixing(Index1Y,$H1075,TRUE,_xll.ohTrigger(RecalcTrigger,Trigger1Y)),NA())</f>
        <v>3.3007653035015211E-2</v>
      </c>
      <c r="Q1075" s="52">
        <f>IFERROR(_xll.qlIndexFixing(ONIndex1Y,I1075,TRUE,_xll.ohTrigger(RecalcTrigger,Trigger1Y)),NA())</f>
        <v>3.2418992428162596E-2</v>
      </c>
    </row>
    <row r="1076" spans="2:17" x14ac:dyDescent="0.2">
      <c r="B1076" s="46" t="s">
        <v>51</v>
      </c>
      <c r="D1076" s="49">
        <f>_xll.qlCalendarAdvance(LocalCalendar,$D1075,B1076,"f",FALSE)</f>
        <v>47009</v>
      </c>
      <c r="E1076" s="49">
        <f>_xll.qlInterestRateIndexValueDate(IndexON,D1076)</f>
        <v>47009</v>
      </c>
      <c r="F1076" s="52">
        <f>IFERROR(_xll.qlIndexFixing(IndexON,D1076,TRUE,_xll.ohTrigger(RecalcTrigger,TriggerON)),NA())</f>
        <v>2.6754228875365271E-2</v>
      </c>
      <c r="H1076" s="49">
        <f>_xll.qlCalendarAdvance(IborCalendar,$H1075,B1076,"f",FALSE)</f>
        <v>47009</v>
      </c>
      <c r="I1076" s="49">
        <f>_xll.qlInterestRateIndexValueDate(Index1M,$H1076)</f>
        <v>47011</v>
      </c>
      <c r="J1076" s="52">
        <f>IFERROR(_xll.qlIndexFixing(Index1M,$H1076,TRUE,_xll.ohTrigger(RecalcTrigger,Trigger1M)),NA())</f>
        <v>2.8105763905177383E-2</v>
      </c>
      <c r="K1076" s="52">
        <f>IFERROR(_xll.qlIndexFixing(ONIndex1M,I1076,TRUE,_xll.ohTrigger(RecalcTrigger,Trigger1M)),NA())</f>
        <v>2.8078977672585381E-2</v>
      </c>
      <c r="L1076" s="52">
        <f>IFERROR(_xll.qlIndexFixing(Index3M,H1076,TRUE,_xll.ohTrigger(RecalcTrigger,Trigger3M)),NA())</f>
        <v>2.937212677150132E-2</v>
      </c>
      <c r="M1076" s="52">
        <f>IFERROR(_xll.qlIndexFixing(ONIndex3M,I1076,TRUE,_xll.ohTrigger(RecalcTrigger,Trigger3M)),NA())</f>
        <v>2.9280089043934865E-2</v>
      </c>
      <c r="N1076" s="52">
        <f>IFERROR(_xll.qlIndexFixing(Index6M,$H1076,TRUE,_xll.ohTrigger(RecalcTrigger,Trigger6M)),NA())</f>
        <v>3.0952410985857971E-2</v>
      </c>
      <c r="O1076" s="52">
        <f>IFERROR(_xll.qlIndexFixing(ONIndex6M,I1076,TRUE,_xll.ohTrigger(RecalcTrigger,Trigger6M)),NA())</f>
        <v>3.0767067059587205E-2</v>
      </c>
      <c r="P1076" s="52">
        <f>IFERROR(_xll.qlIndexFixing(Index1Y,$H1076,TRUE,_xll.ohTrigger(RecalcTrigger,Trigger1Y)),NA())</f>
        <v>3.3009104413883411E-2</v>
      </c>
      <c r="Q1076" s="52">
        <f>IFERROR(_xll.qlIndexFixing(ONIndex1Y,I1076,TRUE,_xll.ohTrigger(RecalcTrigger,Trigger1Y)),NA())</f>
        <v>3.2426478243383627E-2</v>
      </c>
    </row>
    <row r="1077" spans="2:17" x14ac:dyDescent="0.2">
      <c r="B1077" s="46" t="s">
        <v>51</v>
      </c>
      <c r="D1077" s="49">
        <f>_xll.qlCalendarAdvance(LocalCalendar,$D1076,B1077,"f",FALSE)</f>
        <v>47016</v>
      </c>
      <c r="E1077" s="49">
        <f>_xll.qlInterestRateIndexValueDate(IndexON,D1077)</f>
        <v>47016</v>
      </c>
      <c r="F1077" s="52">
        <f>IFERROR(_xll.qlIndexFixing(IndexON,D1077,TRUE,_xll.ohTrigger(RecalcTrigger,TriggerON)),NA())</f>
        <v>2.6753253861455661E-2</v>
      </c>
      <c r="H1077" s="49">
        <f>_xll.qlCalendarAdvance(IborCalendar,$H1076,B1077,"f",FALSE)</f>
        <v>47016</v>
      </c>
      <c r="I1077" s="49">
        <f>_xll.qlInterestRateIndexValueDate(Index1M,$H1077)</f>
        <v>47018</v>
      </c>
      <c r="J1077" s="52">
        <f>IFERROR(_xll.qlIndexFixing(Index1M,$H1077,TRUE,_xll.ohTrigger(RecalcTrigger,Trigger1M)),NA())</f>
        <v>2.8103792674406512E-2</v>
      </c>
      <c r="K1077" s="52">
        <f>IFERROR(_xll.qlIndexFixing(ONIndex1M,I1077,TRUE,_xll.ohTrigger(RecalcTrigger,Trigger1M)),NA())</f>
        <v>2.8077054134483248E-2</v>
      </c>
      <c r="L1077" s="52">
        <f>IFERROR(_xll.qlIndexFixing(Index3M,H1077,TRUE,_xll.ohTrigger(RecalcTrigger,Trigger3M)),NA())</f>
        <v>2.9370121557350113E-2</v>
      </c>
      <c r="M1077" s="52">
        <f>IFERROR(_xll.qlIndexFixing(ONIndex3M,I1077,TRUE,_xll.ohTrigger(RecalcTrigger,Trigger3M)),NA())</f>
        <v>2.9277947088841572E-2</v>
      </c>
      <c r="N1077" s="52">
        <f>IFERROR(_xll.qlIndexFixing(Index6M,$H1077,TRUE,_xll.ohTrigger(RecalcTrigger,Trigger6M)),NA())</f>
        <v>3.0948661785180319E-2</v>
      </c>
      <c r="O1077" s="52">
        <f>IFERROR(_xll.qlIndexFixing(ONIndex6M,I1077,TRUE,_xll.ohTrigger(RecalcTrigger,Trigger6M)),NA())</f>
        <v>3.0762913913600087E-2</v>
      </c>
      <c r="P1077" s="52">
        <f>IFERROR(_xll.qlIndexFixing(Index1Y,$H1077,TRUE,_xll.ohTrigger(RecalcTrigger,Trigger1Y)),NA())</f>
        <v>3.3010450029903986E-2</v>
      </c>
      <c r="Q1077" s="52">
        <f>IFERROR(_xll.qlIndexFixing(ONIndex1Y,I1077,TRUE,_xll.ohTrigger(RecalcTrigger,Trigger1Y)),NA())</f>
        <v>3.2433387334815933E-2</v>
      </c>
    </row>
    <row r="1078" spans="2:17" x14ac:dyDescent="0.2">
      <c r="B1078" s="46" t="s">
        <v>51</v>
      </c>
      <c r="D1078" s="49">
        <f>_xll.qlCalendarAdvance(LocalCalendar,$D1077,B1078,"f",FALSE)</f>
        <v>47023</v>
      </c>
      <c r="E1078" s="49">
        <f>_xll.qlInterestRateIndexValueDate(IndexON,D1078)</f>
        <v>47023</v>
      </c>
      <c r="F1078" s="52">
        <f>IFERROR(_xll.qlIndexFixing(IndexON,D1078,TRUE,_xll.ohTrigger(RecalcTrigger,TriggerON)),NA())</f>
        <v>2.6752300870809265E-2</v>
      </c>
      <c r="H1078" s="49">
        <f>_xll.qlCalendarAdvance(IborCalendar,$H1077,B1078,"f",FALSE)</f>
        <v>47023</v>
      </c>
      <c r="I1078" s="49">
        <f>_xll.qlInterestRateIndexValueDate(Index1M,$H1078)</f>
        <v>47025</v>
      </c>
      <c r="J1078" s="52">
        <f>IFERROR(_xll.qlIndexFixing(Index1M,$H1078,TRUE,_xll.ohTrigger(RecalcTrigger,Trigger1M)),NA())</f>
        <v>2.8102751302092888E-2</v>
      </c>
      <c r="K1078" s="52">
        <f>IFERROR(_xll.qlIndexFixing(ONIndex1M,I1078,TRUE,_xll.ohTrigger(RecalcTrigger,Trigger1M)),NA())</f>
        <v>2.8075108899576762E-2</v>
      </c>
      <c r="L1078" s="52">
        <f>IFERROR(_xll.qlIndexFixing(Index3M,H1078,TRUE,_xll.ohTrigger(RecalcTrigger,Trigger3M)),NA())</f>
        <v>2.936814054465469E-2</v>
      </c>
      <c r="M1078" s="52">
        <f>IFERROR(_xll.qlIndexFixing(ONIndex3M,I1078,TRUE,_xll.ohTrigger(RecalcTrigger,Trigger3M)),NA())</f>
        <v>2.927582916180782E-2</v>
      </c>
      <c r="N1078" s="52">
        <f>IFERROR(_xll.qlIndexFixing(Index6M,$H1078,TRUE,_xll.ohTrigger(RecalcTrigger,Trigger6M)),NA())</f>
        <v>3.0944949360421994E-2</v>
      </c>
      <c r="O1078" s="52">
        <f>IFERROR(_xll.qlIndexFixing(ONIndex6M,I1078,TRUE,_xll.ohTrigger(RecalcTrigger,Trigger6M)),NA())</f>
        <v>3.0758796982697234E-2</v>
      </c>
      <c r="P1078" s="52">
        <f>IFERROR(_xll.qlIndexFixing(Index1Y,$H1078,TRUE,_xll.ohTrigger(RecalcTrigger,Trigger1Y)),NA())</f>
        <v>3.3006985867061411E-2</v>
      </c>
      <c r="Q1078" s="52">
        <f>IFERROR(_xll.qlIndexFixing(ONIndex1Y,I1078,TRUE,_xll.ohTrigger(RecalcTrigger,Trigger1Y)),NA())</f>
        <v>3.2439719702406222E-2</v>
      </c>
    </row>
    <row r="1079" spans="2:17" x14ac:dyDescent="0.2">
      <c r="B1079" s="46" t="s">
        <v>51</v>
      </c>
      <c r="D1079" s="49">
        <f>_xll.qlCalendarAdvance(LocalCalendar,$D1078,B1079,"f",FALSE)</f>
        <v>47030</v>
      </c>
      <c r="E1079" s="49">
        <f>_xll.qlInterestRateIndexValueDate(IndexON,D1079)</f>
        <v>47030</v>
      </c>
      <c r="F1079" s="52">
        <f>IFERROR(_xll.qlIndexFixing(IndexON,D1079,TRUE,_xll.ohTrigger(RecalcTrigger,TriggerON)),NA())</f>
        <v>2.6751369903106337E-2</v>
      </c>
      <c r="H1079" s="49">
        <f>_xll.qlCalendarAdvance(IborCalendar,$H1078,B1079,"f",FALSE)</f>
        <v>47030</v>
      </c>
      <c r="I1079" s="49">
        <f>_xll.qlInterestRateIndexValueDate(Index1M,$H1079)</f>
        <v>47032</v>
      </c>
      <c r="J1079" s="52">
        <f>IFERROR(_xll.qlIndexFixing(Index1M,$H1079,TRUE,_xll.ohTrigger(RecalcTrigger,Trigger1M)),NA())</f>
        <v>2.8099784981129916E-2</v>
      </c>
      <c r="K1079" s="52">
        <f>IFERROR(_xll.qlIndexFixing(ONIndex1M,I1079,TRUE,_xll.ohTrigger(RecalcTrigger,Trigger1M)),NA())</f>
        <v>2.8074095030594659E-2</v>
      </c>
      <c r="L1079" s="52">
        <f>IFERROR(_xll.qlIndexFixing(Index3M,H1079,TRUE,_xll.ohTrigger(RecalcTrigger,Trigger3M)),NA())</f>
        <v>2.9369363540923545E-2</v>
      </c>
      <c r="M1079" s="52">
        <f>IFERROR(_xll.qlIndexFixing(ONIndex3M,I1079,TRUE,_xll.ohTrigger(RecalcTrigger,Trigger3M)),NA())</f>
        <v>2.9274776894967491E-2</v>
      </c>
      <c r="N1079" s="52">
        <f>IFERROR(_xll.qlIndexFixing(Index6M,$H1079,TRUE,_xll.ohTrigger(RecalcTrigger,Trigger6M)),NA())</f>
        <v>3.0942346766302298E-2</v>
      </c>
      <c r="O1079" s="52">
        <f>IFERROR(_xll.qlIndexFixing(ONIndex6M,I1079,TRUE,_xll.ohTrigger(RecalcTrigger,Trigger6M)),NA())</f>
        <v>3.0755739973078455E-2</v>
      </c>
      <c r="P1079" s="52">
        <f>IFERROR(_xll.qlIndexFixing(Index1Y,$H1079,TRUE,_xll.ohTrigger(RecalcTrigger,Trigger1Y)),NA())</f>
        <v>3.3014451011207084E-2</v>
      </c>
      <c r="Q1079" s="52">
        <f>IFERROR(_xll.qlIndexFixing(ONIndex1Y,I1079,TRUE,_xll.ohTrigger(RecalcTrigger,Trigger1Y)),NA())</f>
        <v>3.2447323004587414E-2</v>
      </c>
    </row>
    <row r="1080" spans="2:17" x14ac:dyDescent="0.2">
      <c r="B1080" s="46" t="s">
        <v>51</v>
      </c>
      <c r="D1080" s="49">
        <f>_xll.qlCalendarAdvance(LocalCalendar,$D1079,B1080,"f",FALSE)</f>
        <v>47037</v>
      </c>
      <c r="E1080" s="49">
        <f>_xll.qlInterestRateIndexValueDate(IndexON,D1080)</f>
        <v>47037</v>
      </c>
      <c r="F1080" s="52">
        <f>IFERROR(_xll.qlIndexFixing(IndexON,D1080,TRUE,_xll.ohTrigger(RecalcTrigger,TriggerON)),NA())</f>
        <v>2.675046095850675E-2</v>
      </c>
      <c r="H1080" s="49">
        <f>_xll.qlCalendarAdvance(IborCalendar,$H1079,B1080,"f",FALSE)</f>
        <v>47037</v>
      </c>
      <c r="I1080" s="49">
        <f>_xll.qlInterestRateIndexValueDate(Index1M,$H1080)</f>
        <v>47039</v>
      </c>
      <c r="J1080" s="52">
        <f>IFERROR(_xll.qlIndexFixing(Index1M,$H1080,TRUE,_xll.ohTrigger(RecalcTrigger,Trigger1M)),NA())</f>
        <v>2.8097748518647398E-2</v>
      </c>
      <c r="K1080" s="52">
        <f>IFERROR(_xll.qlIndexFixing(ONIndex1M,I1080,TRUE,_xll.ohTrigger(RecalcTrigger,Trigger1M)),NA())</f>
        <v>2.8071153339377375E-2</v>
      </c>
      <c r="L1080" s="52">
        <f>IFERROR(_xll.qlIndexFixing(Index3M,H1080,TRUE,_xll.ohTrigger(RecalcTrigger,Trigger3M)),NA())</f>
        <v>2.9368497570528149E-2</v>
      </c>
      <c r="M1080" s="52">
        <f>IFERROR(_xll.qlIndexFixing(ONIndex3M,I1080,TRUE,_xll.ohTrigger(RecalcTrigger,Trigger3M)),NA())</f>
        <v>2.9271665391759072E-2</v>
      </c>
      <c r="N1080" s="52">
        <f>IFERROR(_xll.qlIndexFixing(Index6M,$H1080,TRUE,_xll.ohTrigger(RecalcTrigger,Trigger6M)),NA())</f>
        <v>3.0938710209456752E-2</v>
      </c>
      <c r="O1080" s="52">
        <f>IFERROR(_xll.qlIndexFixing(ONIndex6M,I1080,TRUE,_xll.ohTrigger(RecalcTrigger,Trigger6M)),NA())</f>
        <v>3.0750671766117676E-2</v>
      </c>
      <c r="P1080" s="52">
        <f>IFERROR(_xll.qlIndexFixing(Index1Y,$H1080,TRUE,_xll.ohTrigger(RecalcTrigger,Trigger1Y)),NA())</f>
        <v>3.3013979387800062E-2</v>
      </c>
      <c r="Q1080" s="52">
        <f>IFERROR(_xll.qlIndexFixing(ONIndex1Y,I1080,TRUE,_xll.ohTrigger(RecalcTrigger,Trigger1Y)),NA())</f>
        <v>3.2450654265607781E-2</v>
      </c>
    </row>
    <row r="1081" spans="2:17" x14ac:dyDescent="0.2">
      <c r="B1081" s="46" t="s">
        <v>51</v>
      </c>
      <c r="D1081" s="49">
        <f>_xll.qlCalendarAdvance(LocalCalendar,$D1080,B1081,"f",FALSE)</f>
        <v>47044</v>
      </c>
      <c r="E1081" s="49">
        <f>_xll.qlInterestRateIndexValueDate(IndexON,D1081)</f>
        <v>47044</v>
      </c>
      <c r="F1081" s="52">
        <f>IFERROR(_xll.qlIndexFixing(IndexON,D1081,TRUE,_xll.ohTrigger(RecalcTrigger,TriggerON)),NA())</f>
        <v>2.6749574037010504E-2</v>
      </c>
      <c r="H1081" s="49">
        <f>_xll.qlCalendarAdvance(IborCalendar,$H1080,B1081,"f",FALSE)</f>
        <v>47044</v>
      </c>
      <c r="I1081" s="49">
        <f>_xll.qlInterestRateIndexValueDate(Index1M,$H1081)</f>
        <v>47046</v>
      </c>
      <c r="J1081" s="52">
        <f>IFERROR(_xll.qlIndexFixing(Index1M,$H1081,TRUE,_xll.ohTrigger(RecalcTrigger,Trigger1M)),NA())</f>
        <v>2.8095690312280767E-2</v>
      </c>
      <c r="K1081" s="52">
        <f>IFERROR(_xll.qlIndexFixing(ONIndex1M,I1081,TRUE,_xll.ohTrigger(RecalcTrigger,Trigger1M)),NA())</f>
        <v>2.8069143014084474E-2</v>
      </c>
      <c r="L1081" s="52">
        <f>IFERROR(_xll.qlIndexFixing(Index3M,H1081,TRUE,_xll.ohTrigger(RecalcTrigger,Trigger3M)),NA())</f>
        <v>2.9365531960468077E-2</v>
      </c>
      <c r="M1081" s="52">
        <f>IFERROR(_xll.qlIndexFixing(ONIndex3M,I1081,TRUE,_xll.ohTrigger(RecalcTrigger,Trigger3M)),NA())</f>
        <v>2.9269619548744075E-2</v>
      </c>
      <c r="N1081" s="52">
        <f>IFERROR(_xll.qlIndexFixing(Index6M,$H1081,TRUE,_xll.ohTrigger(RecalcTrigger,Trigger6M)),NA())</f>
        <v>3.0935110431086859E-2</v>
      </c>
      <c r="O1081" s="52">
        <f>IFERROR(_xll.qlIndexFixing(ONIndex6M,I1081,TRUE,_xll.ohTrigger(RecalcTrigger,Trigger6M)),NA())</f>
        <v>3.0746663480440972E-2</v>
      </c>
      <c r="P1081" s="52">
        <f>IFERROR(_xll.qlIndexFixing(Index1Y,$H1081,TRUE,_xll.ohTrigger(RecalcTrigger,Trigger1Y)),NA())</f>
        <v>3.3015029039763659E-2</v>
      </c>
      <c r="Q1081" s="52">
        <f>IFERROR(_xll.qlIndexFixing(ONIndex1Y,I1081,TRUE,_xll.ohTrigger(RecalcTrigger,Trigger1Y)),NA())</f>
        <v>3.2455256461085824E-2</v>
      </c>
    </row>
    <row r="1082" spans="2:17" x14ac:dyDescent="0.2">
      <c r="B1082" s="46" t="s">
        <v>51</v>
      </c>
      <c r="D1082" s="49">
        <f>_xll.qlCalendarAdvance(LocalCalendar,$D1081,B1082,"f",FALSE)</f>
        <v>47051</v>
      </c>
      <c r="E1082" s="49">
        <f>_xll.qlInterestRateIndexValueDate(IndexON,D1082)</f>
        <v>47051</v>
      </c>
      <c r="F1082" s="52">
        <f>IFERROR(_xll.qlIndexFixing(IndexON,D1082,TRUE,_xll.ohTrigger(RecalcTrigger,TriggerON)),NA())</f>
        <v>2.6748709138617599E-2</v>
      </c>
      <c r="H1082" s="49">
        <f>_xll.qlCalendarAdvance(IborCalendar,$H1081,B1082,"f",FALSE)</f>
        <v>47051</v>
      </c>
      <c r="I1082" s="49">
        <f>_xll.qlInterestRateIndexValueDate(Index1M,$H1082)</f>
        <v>47053</v>
      </c>
      <c r="J1082" s="52">
        <f>IFERROR(_xll.qlIndexFixing(Index1M,$H1082,TRUE,_xll.ohTrigger(RecalcTrigger,Trigger1M)),NA())</f>
        <v>2.8093610362042918E-2</v>
      </c>
      <c r="K1082" s="52">
        <f>IFERROR(_xll.qlIndexFixing(ONIndex1M,I1082,TRUE,_xll.ohTrigger(RecalcTrigger,Trigger1M)),NA())</f>
        <v>2.8067110991960575E-2</v>
      </c>
      <c r="L1082" s="52">
        <f>IFERROR(_xll.qlIndexFixing(Index3M,H1082,TRUE,_xll.ohTrigger(RecalcTrigger,Trigger3M)),NA())</f>
        <v>2.9363652481110399E-2</v>
      </c>
      <c r="M1082" s="52">
        <f>IFERROR(_xll.qlIndexFixing(ONIndex3M,I1082,TRUE,_xll.ohTrigger(RecalcTrigger,Trigger3M)),NA())</f>
        <v>2.9267597733735329E-2</v>
      </c>
      <c r="N1082" s="52">
        <f>IFERROR(_xll.qlIndexFixing(Index6M,$H1082,TRUE,_xll.ohTrigger(RecalcTrigger,Trigger6M)),NA())</f>
        <v>3.0931547430994528E-2</v>
      </c>
      <c r="O1082" s="52">
        <f>IFERROR(_xll.qlIndexFixing(ONIndex6M,I1082,TRUE,_xll.ohTrigger(RecalcTrigger,Trigger6M)),NA())</f>
        <v>3.0742691409821887E-2</v>
      </c>
      <c r="P1082" s="52">
        <f>IFERROR(_xll.qlIndexFixing(Index1Y,$H1082,TRUE,_xll.ohTrigger(RecalcTrigger,Trigger1Y)),NA())</f>
        <v>3.3016036472927036E-2</v>
      </c>
      <c r="Q1082" s="52">
        <f>IFERROR(_xll.qlIndexFixing(ONIndex1Y,I1082,TRUE,_xll.ohTrigger(RecalcTrigger,Trigger1Y)),NA())</f>
        <v>3.2459281932402106E-2</v>
      </c>
    </row>
    <row r="1083" spans="2:17" x14ac:dyDescent="0.2">
      <c r="B1083" s="46" t="s">
        <v>51</v>
      </c>
      <c r="D1083" s="49">
        <f>_xll.qlCalendarAdvance(LocalCalendar,$D1082,B1083,"f",FALSE)</f>
        <v>47058</v>
      </c>
      <c r="E1083" s="49">
        <f>_xll.qlInterestRateIndexValueDate(IndexON,D1083)</f>
        <v>47058</v>
      </c>
      <c r="F1083" s="52">
        <f>IFERROR(_xll.qlIndexFixing(IndexON,D1083,TRUE,_xll.ohTrigger(RecalcTrigger,TriggerON)),NA())</f>
        <v>2.6747866263407971E-2</v>
      </c>
      <c r="H1083" s="49">
        <f>_xll.qlCalendarAdvance(IborCalendar,$H1082,B1083,"f",FALSE)</f>
        <v>47058</v>
      </c>
      <c r="I1083" s="49">
        <f>_xll.qlInterestRateIndexValueDate(Index1M,$H1083)</f>
        <v>47060</v>
      </c>
      <c r="J1083" s="52">
        <f>IFERROR(_xll.qlIndexFixing(Index1M,$H1083,TRUE,_xll.ohTrigger(RecalcTrigger,Trigger1M)),NA())</f>
        <v>2.8091508667949319E-2</v>
      </c>
      <c r="K1083" s="52">
        <f>IFERROR(_xll.qlIndexFixing(ONIndex1M,I1083,TRUE,_xll.ohTrigger(RecalcTrigger,Trigger1M)),NA())</f>
        <v>2.8065057273085614E-2</v>
      </c>
      <c r="L1083" s="52">
        <f>IFERROR(_xll.qlIndexFixing(Index3M,H1083,TRUE,_xll.ohTrigger(RecalcTrigger,Trigger3M)),NA())</f>
        <v>2.9361797208954068E-2</v>
      </c>
      <c r="M1083" s="52">
        <f>IFERROR(_xll.qlIndexFixing(ONIndex3M,I1083,TRUE,_xll.ohTrigger(RecalcTrigger,Trigger3M)),NA())</f>
        <v>2.9265599946732834E-2</v>
      </c>
      <c r="N1083" s="52">
        <f>IFERROR(_xll.qlIndexFixing(Index6M,$H1083,TRUE,_xll.ohTrigger(RecalcTrigger,Trigger6M)),NA())</f>
        <v>3.0926938868399586E-2</v>
      </c>
      <c r="O1083" s="52">
        <f>IFERROR(_xll.qlIndexFixing(ONIndex6M,I1083,TRUE,_xll.ohTrigger(RecalcTrigger,Trigger6M)),NA())</f>
        <v>3.0738755554260422E-2</v>
      </c>
      <c r="P1083" s="52">
        <f>IFERROR(_xll.qlIndexFixing(Index1Y,$H1083,TRUE,_xll.ohTrigger(RecalcTrigger,Trigger1Y)),NA())</f>
        <v>3.3017014396299185E-2</v>
      </c>
      <c r="Q1083" s="52">
        <f>IFERROR(_xll.qlIndexFixing(ONIndex1Y,I1083,TRUE,_xll.ohTrigger(RecalcTrigger,Trigger1Y)),NA())</f>
        <v>3.2462730679450047E-2</v>
      </c>
    </row>
    <row r="1084" spans="2:17" x14ac:dyDescent="0.2">
      <c r="B1084" s="46" t="s">
        <v>51</v>
      </c>
      <c r="D1084" s="49">
        <f>_xll.qlCalendarAdvance(LocalCalendar,$D1083,B1084,"f",FALSE)</f>
        <v>47065</v>
      </c>
      <c r="E1084" s="49">
        <f>_xll.qlInterestRateIndexValueDate(IndexON,D1084)</f>
        <v>47065</v>
      </c>
      <c r="F1084" s="52">
        <f>IFERROR(_xll.qlIndexFixing(IndexON,D1084,TRUE,_xll.ohTrigger(RecalcTrigger,TriggerON)),NA())</f>
        <v>2.6747045411141812E-2</v>
      </c>
      <c r="H1084" s="49">
        <f>_xll.qlCalendarAdvance(IborCalendar,$H1083,B1084,"f",FALSE)</f>
        <v>47065</v>
      </c>
      <c r="I1084" s="49">
        <f>_xll.qlInterestRateIndexValueDate(Index1M,$H1084)</f>
        <v>47070</v>
      </c>
      <c r="J1084" s="52">
        <f>IFERROR(_xll.qlIndexFixing(Index1M,$H1084,TRUE,_xll.ohTrigger(RecalcTrigger,Trigger1M)),NA())</f>
        <v>2.8087527835834791E-2</v>
      </c>
      <c r="K1084" s="52">
        <f>IFERROR(_xll.qlIndexFixing(ONIndex1M,I1084,TRUE,_xll.ohTrigger(RecalcTrigger,Trigger1M)),NA())</f>
        <v>2.8060197835140244E-2</v>
      </c>
      <c r="L1084" s="52">
        <f>IFERROR(_xll.qlIndexFixing(Index3M,H1084,TRUE,_xll.ohTrigger(RecalcTrigger,Trigger3M)),NA())</f>
        <v>2.9357051616513578E-2</v>
      </c>
      <c r="M1084" s="52">
        <f>IFERROR(_xll.qlIndexFixing(ONIndex3M,I1084,TRUE,_xll.ohTrigger(RecalcTrigger,Trigger3M)),NA())</f>
        <v>2.9260688142382918E-2</v>
      </c>
      <c r="N1084" s="52">
        <f>IFERROR(_xll.qlIndexFixing(Index6M,$H1084,TRUE,_xll.ohTrigger(RecalcTrigger,Trigger6M)),NA())</f>
        <v>3.0923047547300495E-2</v>
      </c>
      <c r="O1084" s="52">
        <f>IFERROR(_xll.qlIndexFixing(ONIndex6M,I1084,TRUE,_xll.ohTrigger(RecalcTrigger,Trigger6M)),NA())</f>
        <v>3.0731124722560565E-2</v>
      </c>
      <c r="P1084" s="52">
        <f>IFERROR(_xll.qlIndexFixing(Index1Y,$H1084,TRUE,_xll.ohTrigger(RecalcTrigger,Trigger1Y)),NA())</f>
        <v>3.3015192112133593E-2</v>
      </c>
      <c r="Q1084" s="52">
        <f>IFERROR(_xll.qlIndexFixing(ONIndex1Y,I1084,TRUE,_xll.ohTrigger(RecalcTrigger,Trigger1Y)),NA())</f>
        <v>3.2463393764450288E-2</v>
      </c>
    </row>
    <row r="1085" spans="2:17" x14ac:dyDescent="0.2">
      <c r="B1085" s="46" t="s">
        <v>51</v>
      </c>
      <c r="D1085" s="49">
        <f>_xll.qlCalendarAdvance(LocalCalendar,$D1084,B1085,"f",FALSE)</f>
        <v>47072</v>
      </c>
      <c r="E1085" s="49">
        <f>_xll.qlInterestRateIndexValueDate(IndexON,D1085)</f>
        <v>47072</v>
      </c>
      <c r="F1085" s="52">
        <f>IFERROR(_xll.qlIndexFixing(IndexON,D1085,TRUE,_xll.ohTrigger(RecalcTrigger,TriggerON)),NA())</f>
        <v>2.6746246581978994E-2</v>
      </c>
      <c r="H1085" s="49">
        <f>_xll.qlCalendarAdvance(IborCalendar,$H1084,B1085,"f",FALSE)</f>
        <v>47072</v>
      </c>
      <c r="I1085" s="49">
        <f>_xll.qlInterestRateIndexValueDate(Index1M,$H1085)</f>
        <v>47074</v>
      </c>
      <c r="J1085" s="52">
        <f>IFERROR(_xll.qlIndexFixing(Index1M,$H1085,TRUE,_xll.ohTrigger(RecalcTrigger,Trigger1M)),NA())</f>
        <v>2.80872400482284E-2</v>
      </c>
      <c r="K1085" s="52">
        <f>IFERROR(_xll.qlIndexFixing(ONIndex1M,I1085,TRUE,_xll.ohTrigger(RecalcTrigger,Trigger1M)),NA())</f>
        <v>2.8060884744895986E-2</v>
      </c>
      <c r="L1085" s="52">
        <f>IFERROR(_xll.qlIndexFixing(Index3M,H1085,TRUE,_xll.ohTrigger(RecalcTrigger,Trigger3M)),NA())</f>
        <v>2.9359229101935114E-2</v>
      </c>
      <c r="M1085" s="52">
        <f>IFERROR(_xll.qlIndexFixing(ONIndex3M,I1085,TRUE,_xll.ohTrigger(RecalcTrigger,Trigger3M)),NA())</f>
        <v>2.9261676456746599E-2</v>
      </c>
      <c r="N1085" s="52">
        <f>IFERROR(_xll.qlIndexFixing(Index6M,$H1085,TRUE,_xll.ohTrigger(RecalcTrigger,Trigger6M)),NA())</f>
        <v>3.0919992096085955E-2</v>
      </c>
      <c r="O1085" s="52">
        <f>IFERROR(_xll.qlIndexFixing(ONIndex6M,I1085,TRUE,_xll.ohTrigger(RecalcTrigger,Trigger6M)),NA())</f>
        <v>3.0730992488310349E-2</v>
      </c>
      <c r="P1085" s="52">
        <f>IFERROR(_xll.qlIndexFixing(Index1Y,$H1085,TRUE,_xll.ohTrigger(RecalcTrigger,Trigger1Y)),NA())</f>
        <v>3.3018932549969522E-2</v>
      </c>
      <c r="Q1085" s="52">
        <f>IFERROR(_xll.qlIndexFixing(ONIndex1Y,I1085,TRUE,_xll.ohTrigger(RecalcTrigger,Trigger1Y)),NA())</f>
        <v>3.2467898000660966E-2</v>
      </c>
    </row>
    <row r="1086" spans="2:17" x14ac:dyDescent="0.2">
      <c r="B1086" s="46" t="s">
        <v>51</v>
      </c>
      <c r="D1086" s="49">
        <f>_xll.qlCalendarAdvance(LocalCalendar,$D1085,B1086,"f",FALSE)</f>
        <v>47079</v>
      </c>
      <c r="E1086" s="49">
        <f>_xll.qlInterestRateIndexValueDate(IndexON,D1086)</f>
        <v>47079</v>
      </c>
      <c r="F1086" s="52">
        <f>IFERROR(_xll.qlIndexFixing(IndexON,D1086,TRUE,_xll.ohTrigger(RecalcTrigger,TriggerON)),NA())</f>
        <v>2.6746408684910072E-2</v>
      </c>
      <c r="H1086" s="49">
        <f>_xll.qlCalendarAdvance(IborCalendar,$H1085,B1086,"f",FALSE)</f>
        <v>47079</v>
      </c>
      <c r="I1086" s="49">
        <f>_xll.qlInterestRateIndexValueDate(Index1M,$H1086)</f>
        <v>47081</v>
      </c>
      <c r="J1086" s="52">
        <f>IFERROR(_xll.qlIndexFixing(Index1M,$H1086,TRUE,_xll.ohTrigger(RecalcTrigger,Trigger1M)),NA())</f>
        <v>2.8086948752289558E-2</v>
      </c>
      <c r="K1086" s="52">
        <f>IFERROR(_xll.qlIndexFixing(ONIndex1M,I1086,TRUE,_xll.ohTrigger(RecalcTrigger,Trigger1M)),NA())</f>
        <v>2.8058765935607966E-2</v>
      </c>
      <c r="L1086" s="52">
        <f>IFERROR(_xll.qlIndexFixing(Index3M,H1086,TRUE,_xll.ohTrigger(RecalcTrigger,Trigger3M)),NA())</f>
        <v>2.935637663533942E-2</v>
      </c>
      <c r="M1086" s="52">
        <f>IFERROR(_xll.qlIndexFixing(ONIndex3M,I1086,TRUE,_xll.ohTrigger(RecalcTrigger,Trigger3M)),NA())</f>
        <v>2.9259750753762859E-2</v>
      </c>
      <c r="N1086" s="52">
        <f>IFERROR(_xll.qlIndexFixing(Index6M,$H1086,TRUE,_xll.ohTrigger(RecalcTrigger,Trigger6M)),NA())</f>
        <v>3.0916573871554241E-2</v>
      </c>
      <c r="O1086" s="52">
        <f>IFERROR(_xll.qlIndexFixing(ONIndex6M,I1086,TRUE,_xll.ohTrigger(RecalcTrigger,Trigger6M)),NA())</f>
        <v>3.0727165277921742E-2</v>
      </c>
      <c r="P1086" s="52">
        <f>IFERROR(_xll.qlIndexFixing(Index1Y,$H1086,TRUE,_xll.ohTrigger(RecalcTrigger,Trigger1Y)),NA())</f>
        <v>3.3019898198539024E-2</v>
      </c>
      <c r="Q1086" s="52">
        <f>IFERROR(_xll.qlIndexFixing(ONIndex1Y,I1086,TRUE,_xll.ohTrigger(RecalcTrigger,Trigger1Y)),NA())</f>
        <v>3.2469616574744009E-2</v>
      </c>
    </row>
    <row r="1087" spans="2:17" x14ac:dyDescent="0.2">
      <c r="B1087" s="46" t="s">
        <v>51</v>
      </c>
      <c r="D1087" s="49">
        <f>_xll.qlCalendarAdvance(LocalCalendar,$D1086,B1087,"f",FALSE)</f>
        <v>47086</v>
      </c>
      <c r="E1087" s="49">
        <f>_xll.qlInterestRateIndexValueDate(IndexON,D1087)</f>
        <v>47086</v>
      </c>
      <c r="F1087" s="52">
        <f>IFERROR(_xll.qlIndexFixing(IndexON,D1087,TRUE,_xll.ohTrigger(RecalcTrigger,TriggerON)),NA())</f>
        <v>2.6744714993043317E-2</v>
      </c>
      <c r="H1087" s="49">
        <f>_xll.qlCalendarAdvance(IborCalendar,$H1086,B1087,"f",FALSE)</f>
        <v>47086</v>
      </c>
      <c r="I1087" s="49">
        <f>_xll.qlInterestRateIndexValueDate(Index1M,$H1087)</f>
        <v>47088</v>
      </c>
      <c r="J1087" s="52">
        <f>IFERROR(_xll.qlIndexFixing(Index1M,$H1087,TRUE,_xll.ohTrigger(RecalcTrigger,Trigger1M)),NA())</f>
        <v>2.808382060200787E-2</v>
      </c>
      <c r="K1087" s="52">
        <f>IFERROR(_xll.qlIndexFixing(ONIndex1M,I1087,TRUE,_xll.ohTrigger(RecalcTrigger,Trigger1M)),NA())</f>
        <v>2.8056625429515591E-2</v>
      </c>
      <c r="L1087" s="52">
        <f>IFERROR(_xll.qlIndexFixing(Index3M,H1087,TRUE,_xll.ohTrigger(RecalcTrigger,Trigger3M)),NA())</f>
        <v>2.9350328342081511E-2</v>
      </c>
      <c r="M1087" s="52">
        <f>IFERROR(_xll.qlIndexFixing(ONIndex3M,I1087,TRUE,_xll.ohTrigger(RecalcTrigger,Trigger3M)),NA())</f>
        <v>2.9257849078812015E-2</v>
      </c>
      <c r="N1087" s="52">
        <f>IFERROR(_xll.qlIndexFixing(Index6M,$H1087,TRUE,_xll.ohTrigger(RecalcTrigger,Trigger6M)),NA())</f>
        <v>3.0914284097922021E-2</v>
      </c>
      <c r="O1087" s="52">
        <f>IFERROR(_xll.qlIndexFixing(ONIndex6M,I1087,TRUE,_xll.ohTrigger(RecalcTrigger,Trigger6M)),NA())</f>
        <v>3.0723374282590754E-2</v>
      </c>
      <c r="P1087" s="52">
        <f>IFERROR(_xll.qlIndexFixing(Index1Y,$H1087,TRUE,_xll.ohTrigger(RecalcTrigger,Trigger1Y)),NA())</f>
        <v>3.3020885173860114E-2</v>
      </c>
      <c r="Q1087" s="52">
        <f>IFERROR(_xll.qlIndexFixing(ONIndex1Y,I1087,TRUE,_xll.ohTrigger(RecalcTrigger,Trigger1Y)),NA())</f>
        <v>3.2470758424425483E-2</v>
      </c>
    </row>
    <row r="1088" spans="2:17" x14ac:dyDescent="0.2">
      <c r="B1088" s="46" t="s">
        <v>51</v>
      </c>
      <c r="D1088" s="49">
        <f>_xll.qlCalendarAdvance(LocalCalendar,$D1087,B1088,"f",FALSE)</f>
        <v>47093</v>
      </c>
      <c r="E1088" s="49">
        <f>_xll.qlInterestRateIndexValueDate(IndexON,D1088)</f>
        <v>47093</v>
      </c>
      <c r="F1088" s="52">
        <f>IFERROR(_xll.qlIndexFixing(IndexON,D1088,TRUE,_xll.ohTrigger(RecalcTrigger,TriggerON)),NA())</f>
        <v>2.6743982233270458E-2</v>
      </c>
      <c r="H1088" s="49">
        <f>_xll.qlCalendarAdvance(IborCalendar,$H1087,B1088,"f",FALSE)</f>
        <v>47093</v>
      </c>
      <c r="I1088" s="49">
        <f>_xll.qlInterestRateIndexValueDate(Index1M,$H1088)</f>
        <v>47095</v>
      </c>
      <c r="J1088" s="52">
        <f>IFERROR(_xll.qlIndexFixing(Index1M,$H1088,TRUE,_xll.ohTrigger(RecalcTrigger,Trigger1M)),NA())</f>
        <v>2.8080674040011265E-2</v>
      </c>
      <c r="K1088" s="52">
        <f>IFERROR(_xll.qlIndexFixing(ONIndex1M,I1088,TRUE,_xll.ohTrigger(RecalcTrigger,Trigger1M)),NA())</f>
        <v>2.8054463226672155E-2</v>
      </c>
      <c r="L1088" s="52">
        <f>IFERROR(_xll.qlIndexFixing(Index3M,H1088,TRUE,_xll.ohTrigger(RecalcTrigger,Trigger3M)),NA())</f>
        <v>2.9348587754761901E-2</v>
      </c>
      <c r="M1088" s="52">
        <f>IFERROR(_xll.qlIndexFixing(ONIndex3M,I1088,TRUE,_xll.ohTrigger(RecalcTrigger,Trigger3M)),NA())</f>
        <v>2.9255971431787486E-2</v>
      </c>
      <c r="N1088" s="52">
        <f>IFERROR(_xll.qlIndexFixing(Index6M,$H1088,TRUE,_xll.ohTrigger(RecalcTrigger,Trigger6M)),NA())</f>
        <v>3.0910941763458318E-2</v>
      </c>
      <c r="O1088" s="52">
        <f>IFERROR(_xll.qlIndexFixing(ONIndex6M,I1088,TRUE,_xll.ohTrigger(RecalcTrigger,Trigger6M)),NA())</f>
        <v>3.0719619502317386E-2</v>
      </c>
      <c r="P1088" s="52">
        <f>IFERROR(_xll.qlIndexFixing(Index1Y,$H1088,TRUE,_xll.ohTrigger(RecalcTrigger,Trigger1Y)),NA())</f>
        <v>3.3021906185192053E-2</v>
      </c>
      <c r="Q1088" s="52">
        <f>IFERROR(_xll.qlIndexFixing(ONIndex1Y,I1088,TRUE,_xll.ohTrigger(RecalcTrigger,Trigger1Y)),NA())</f>
        <v>3.2471323549732034E-2</v>
      </c>
    </row>
    <row r="1089" spans="2:17" x14ac:dyDescent="0.2">
      <c r="B1089" s="46" t="s">
        <v>51</v>
      </c>
      <c r="D1089" s="49">
        <f>_xll.qlCalendarAdvance(LocalCalendar,$D1088,B1089,"f",FALSE)</f>
        <v>47100</v>
      </c>
      <c r="E1089" s="49">
        <f>_xll.qlInterestRateIndexValueDate(IndexON,D1089)</f>
        <v>47100</v>
      </c>
      <c r="F1089" s="52">
        <f>IFERROR(_xll.qlIndexFixing(IndexON,D1089,TRUE,_xll.ohTrigger(RecalcTrigger,TriggerON)),NA())</f>
        <v>2.6743271496521004E-2</v>
      </c>
      <c r="H1089" s="49">
        <f>_xll.qlCalendarAdvance(IborCalendar,$H1088,B1089,"f",FALSE)</f>
        <v>47100</v>
      </c>
      <c r="I1089" s="49">
        <f>_xll.qlInterestRateIndexValueDate(Index1M,$H1089)</f>
        <v>47102</v>
      </c>
      <c r="J1089" s="52">
        <f>IFERROR(_xll.qlIndexFixing(Index1M,$H1089,TRUE,_xll.ohTrigger(RecalcTrigger,Trigger1M)),NA())</f>
        <v>2.8079374579185468E-2</v>
      </c>
      <c r="K1089" s="52">
        <f>IFERROR(_xll.qlIndexFixing(ONIndex1M,I1089,TRUE,_xll.ohTrigger(RecalcTrigger,Trigger1M)),NA())</f>
        <v>2.805227932699772E-2</v>
      </c>
      <c r="L1089" s="52">
        <f>IFERROR(_xll.qlIndexFixing(Index3M,H1089,TRUE,_xll.ohTrigger(RecalcTrigger,Trigger3M)),NA())</f>
        <v>2.9346871366552563E-2</v>
      </c>
      <c r="M1089" s="52">
        <f>IFERROR(_xll.qlIndexFixing(ONIndex3M,I1089,TRUE,_xll.ohTrigger(RecalcTrigger,Trigger3M)),NA())</f>
        <v>2.92541178128225E-2</v>
      </c>
      <c r="N1089" s="52">
        <f>IFERROR(_xll.qlIndexFixing(Index6M,$H1089,TRUE,_xll.ohTrigger(RecalcTrigger,Trigger6M)),NA())</f>
        <v>3.0907636205944014E-2</v>
      </c>
      <c r="O1089" s="52">
        <f>IFERROR(_xll.qlIndexFixing(ONIndex6M,I1089,TRUE,_xll.ohTrigger(RecalcTrigger,Trigger6M)),NA())</f>
        <v>3.0715900937048346E-2</v>
      </c>
      <c r="P1089" s="52">
        <f>IFERROR(_xll.qlIndexFixing(Index1Y,$H1089,TRUE,_xll.ohTrigger(RecalcTrigger,Trigger1Y)),NA())</f>
        <v>3.302297394184768E-2</v>
      </c>
      <c r="Q1089" s="52">
        <f>IFERROR(_xll.qlIndexFixing(ONIndex1Y,I1089,TRUE,_xll.ohTrigger(RecalcTrigger,Trigger1Y)),NA())</f>
        <v>3.2471311950637016E-2</v>
      </c>
    </row>
    <row r="1090" spans="2:17" x14ac:dyDescent="0.2">
      <c r="B1090" s="46" t="s">
        <v>51</v>
      </c>
      <c r="D1090" s="49">
        <f>_xll.qlCalendarAdvance(LocalCalendar,$D1089,B1090,"f",FALSE)</f>
        <v>47107</v>
      </c>
      <c r="E1090" s="49">
        <f>_xll.qlInterestRateIndexValueDate(IndexON,D1090)</f>
        <v>47107</v>
      </c>
      <c r="F1090" s="52">
        <f>IFERROR(_xll.qlIndexFixing(IndexON,D1090,TRUE,_xll.ohTrigger(RecalcTrigger,TriggerON)),NA())</f>
        <v>2.6742582782874891E-2</v>
      </c>
      <c r="H1090" s="49">
        <f>_xll.qlCalendarAdvance(IborCalendar,$H1089,B1090,"f",FALSE)</f>
        <v>47107</v>
      </c>
      <c r="I1090" s="49">
        <f>_xll.qlInterestRateIndexValueDate(Index1M,$H1090)</f>
        <v>47109</v>
      </c>
      <c r="J1090" s="52">
        <f>IFERROR(_xll.qlIndexFixing(Index1M,$H1090,TRUE,_xll.ohTrigger(RecalcTrigger,Trigger1M)),NA())</f>
        <v>2.807618798224858E-2</v>
      </c>
      <c r="K1090" s="52">
        <f>IFERROR(_xll.qlIndexFixing(ONIndex1M,I1090,TRUE,_xll.ohTrigger(RecalcTrigger,Trigger1M)),NA())</f>
        <v>2.805194204681527E-2</v>
      </c>
      <c r="L1090" s="52">
        <f>IFERROR(_xll.qlIndexFixing(Index3M,H1090,TRUE,_xll.ohTrigger(RecalcTrigger,Trigger3M)),NA())</f>
        <v>2.9345179177420633E-2</v>
      </c>
      <c r="M1090" s="52">
        <f>IFERROR(_xll.qlIndexFixing(ONIndex3M,I1090,TRUE,_xll.ohTrigger(RecalcTrigger,Trigger3M)),NA())</f>
        <v>2.9254405967954256E-2</v>
      </c>
      <c r="N1090" s="52">
        <f>IFERROR(_xll.qlIndexFixing(Index6M,$H1090,TRUE,_xll.ohTrigger(RecalcTrigger,Trigger6M)),NA())</f>
        <v>3.0904367425199912E-2</v>
      </c>
      <c r="O1090" s="52">
        <f>IFERROR(_xll.qlIndexFixing(ONIndex6M,I1090,TRUE,_xll.ohTrigger(RecalcTrigger,Trigger6M)),NA())</f>
        <v>3.0714315934343261E-2</v>
      </c>
      <c r="P1090" s="52">
        <f>IFERROR(_xll.qlIndexFixing(Index1Y,$H1090,TRUE,_xll.ohTrigger(RecalcTrigger,Trigger1Y)),NA())</f>
        <v>3.3024101096892071E-2</v>
      </c>
      <c r="Q1090" s="52">
        <f>IFERROR(_xll.qlIndexFixing(ONIndex1Y,I1090,TRUE,_xll.ohTrigger(RecalcTrigger,Trigger1Y)),NA())</f>
        <v>3.2473607610107535E-2</v>
      </c>
    </row>
    <row r="1091" spans="2:17" x14ac:dyDescent="0.2">
      <c r="B1091" s="46" t="s">
        <v>51</v>
      </c>
      <c r="D1091" s="49">
        <f>_xll.qlCalendarAdvance(LocalCalendar,$D1090,B1091,"f",FALSE)</f>
        <v>47114</v>
      </c>
      <c r="E1091" s="49">
        <f>_xll.qlInterestRateIndexValueDate(IndexON,D1091)</f>
        <v>47114</v>
      </c>
      <c r="F1091" s="52">
        <f>IFERROR(_xll.qlIndexFixing(IndexON,D1091,TRUE,_xll.ohTrigger(RecalcTrigger,TriggerON)),NA())</f>
        <v>2.6741916092332119E-2</v>
      </c>
      <c r="H1091" s="49">
        <f>_xll.qlCalendarAdvance(IborCalendar,$H1090,B1091,"f",FALSE)</f>
        <v>47114</v>
      </c>
      <c r="I1091" s="49">
        <f>_xll.qlInterestRateIndexValueDate(Index1M,$H1091)</f>
        <v>47116</v>
      </c>
      <c r="J1091" s="52">
        <f>IFERROR(_xll.qlIndexFixing(Index1M,$H1091,TRUE,_xll.ohTrigger(RecalcTrigger,Trigger1M)),NA())</f>
        <v>2.8075770694624618E-2</v>
      </c>
      <c r="K1091" s="52">
        <f>IFERROR(_xll.qlIndexFixing(ONIndex1M,I1091,TRUE,_xll.ohTrigger(RecalcTrigger,Trigger1M)),NA())</f>
        <v>2.804877892981894E-2</v>
      </c>
      <c r="L1091" s="52">
        <f>IFERROR(_xll.qlIndexFixing(Index3M,H1091,TRUE,_xll.ohTrigger(RecalcTrigger,Trigger3M)),NA())</f>
        <v>2.9343511187338578E-2</v>
      </c>
      <c r="M1091" s="52">
        <f>IFERROR(_xll.qlIndexFixing(ONIndex3M,I1091,TRUE,_xll.ohTrigger(RecalcTrigger,Trigger3M)),NA())</f>
        <v>2.9251542998260938E-2</v>
      </c>
      <c r="N1091" s="52">
        <f>IFERROR(_xll.qlIndexFixing(Index6M,$H1091,TRUE,_xll.ohTrigger(RecalcTrigger,Trigger6M)),NA())</f>
        <v>3.0901135421044616E-2</v>
      </c>
      <c r="O1091" s="52">
        <f>IFERROR(_xll.qlIndexFixing(ONIndex6M,I1091,TRUE,_xll.ohTrigger(RecalcTrigger,Trigger6M)),NA())</f>
        <v>3.0709623263267538E-2</v>
      </c>
      <c r="P1091" s="52">
        <f>IFERROR(_xll.qlIndexFixing(Index1Y,$H1091,TRUE,_xll.ohTrigger(RecalcTrigger,Trigger1Y)),NA())</f>
        <v>3.3025295510104115E-2</v>
      </c>
      <c r="Q1091" s="52">
        <f>IFERROR(_xll.qlIndexFixing(ONIndex1Y,I1091,TRUE,_xll.ohTrigger(RecalcTrigger,Trigger1Y)),NA())</f>
        <v>3.2471580820103707E-2</v>
      </c>
    </row>
    <row r="1092" spans="2:17" x14ac:dyDescent="0.2">
      <c r="B1092" s="46" t="s">
        <v>51</v>
      </c>
      <c r="D1092" s="49">
        <f>_xll.qlCalendarAdvance(LocalCalendar,$D1091,B1092,"f",FALSE)</f>
        <v>47121</v>
      </c>
      <c r="E1092" s="49">
        <f>_xll.qlInterestRateIndexValueDate(IndexON,D1092)</f>
        <v>47121</v>
      </c>
      <c r="F1092" s="52">
        <f>IFERROR(_xll.qlIndexFixing(IndexON,D1092,TRUE,_xll.ohTrigger(RecalcTrigger,TriggerON)),NA())</f>
        <v>2.6741271424892687E-2</v>
      </c>
      <c r="H1092" s="49">
        <f>_xll.qlCalendarAdvance(IborCalendar,$H1091,B1092,"f",FALSE)</f>
        <v>47121</v>
      </c>
      <c r="I1092" s="49">
        <f>_xll.qlInterestRateIndexValueDate(Index1M,$H1092)</f>
        <v>47123</v>
      </c>
      <c r="J1092" s="52">
        <f>IFERROR(_xll.qlIndexFixing(Index1M,$H1092,TRUE,_xll.ohTrigger(RecalcTrigger,Trigger1M)),NA())</f>
        <v>2.8071614949439379E-2</v>
      </c>
      <c r="K1092" s="52">
        <f>IFERROR(_xll.qlIndexFixing(ONIndex1M,I1092,TRUE,_xll.ohTrigger(RecalcTrigger,Trigger1M)),NA())</f>
        <v>2.8045597447308168E-2</v>
      </c>
      <c r="L1092" s="52">
        <f>IFERROR(_xll.qlIndexFixing(Index3M,H1092,TRUE,_xll.ohTrigger(RecalcTrigger,Trigger3M)),NA())</f>
        <v>2.9341867396275312E-2</v>
      </c>
      <c r="M1092" s="52">
        <f>IFERROR(_xll.qlIndexFixing(ONIndex3M,I1092,TRUE,_xll.ohTrigger(RecalcTrigger,Trigger3M)),NA())</f>
        <v>2.9248701123885112E-2</v>
      </c>
      <c r="N1092" s="52">
        <f>IFERROR(_xll.qlIndexFixing(Index6M,$H1092,TRUE,_xll.ohTrigger(RecalcTrigger,Trigger6M)),NA())</f>
        <v>3.0896836775480056E-2</v>
      </c>
      <c r="O1092" s="52">
        <f>IFERROR(_xll.qlIndexFixing(ONIndex6M,I1092,TRUE,_xll.ohTrigger(RecalcTrigger,Trigger6M)),NA())</f>
        <v>3.0704962531560298E-2</v>
      </c>
      <c r="P1092" s="52">
        <f>IFERROR(_xll.qlIndexFixing(Index1Y,$H1092,TRUE,_xll.ohTrigger(RecalcTrigger,Trigger1Y)),NA())</f>
        <v>3.3026554813356312E-2</v>
      </c>
      <c r="Q1092" s="52">
        <f>IFERROR(_xll.qlIndexFixing(ONIndex1Y,I1092,TRUE,_xll.ohTrigger(RecalcTrigger,Trigger1Y)),NA())</f>
        <v>3.2469613032164446E-2</v>
      </c>
    </row>
    <row r="1093" spans="2:17" x14ac:dyDescent="0.2">
      <c r="B1093" s="46" t="s">
        <v>51</v>
      </c>
      <c r="D1093" s="49">
        <f>_xll.qlCalendarAdvance(LocalCalendar,$D1092,B1093,"f",FALSE)</f>
        <v>47128</v>
      </c>
      <c r="E1093" s="49">
        <f>_xll.qlInterestRateIndexValueDate(IndexON,D1093)</f>
        <v>47128</v>
      </c>
      <c r="F1093" s="52">
        <f>IFERROR(_xll.qlIndexFixing(IndexON,D1093,TRUE,_xll.ohTrigger(RecalcTrigger,TriggerON)),NA())</f>
        <v>2.6740648780556597E-2</v>
      </c>
      <c r="H1093" s="49">
        <f>_xll.qlCalendarAdvance(IborCalendar,$H1092,B1093,"f",FALSE)</f>
        <v>47128</v>
      </c>
      <c r="I1093" s="49">
        <f>_xll.qlInterestRateIndexValueDate(Index1M,$H1093)</f>
        <v>47130</v>
      </c>
      <c r="J1093" s="52">
        <f>IFERROR(_xll.qlIndexFixing(Index1M,$H1093,TRUE,_xll.ohTrigger(RecalcTrigger,Trigger1M)),NA())</f>
        <v>2.8069295817425208E-2</v>
      </c>
      <c r="K1093" s="52">
        <f>IFERROR(_xll.qlIndexFixing(ONIndex1M,I1093,TRUE,_xll.ohTrigger(RecalcTrigger,Trigger1M)),NA())</f>
        <v>2.8044255801147333E-2</v>
      </c>
      <c r="L1093" s="52">
        <f>IFERROR(_xll.qlIndexFixing(Index3M,H1093,TRUE,_xll.ohTrigger(RecalcTrigger,Trigger3M)),NA())</f>
        <v>2.9340247804200636E-2</v>
      </c>
      <c r="M1093" s="52">
        <f>IFERROR(_xll.qlIndexFixing(ONIndex3M,I1093,TRUE,_xll.ohTrigger(RecalcTrigger,Trigger3M)),NA())</f>
        <v>2.9248007101625451E-2</v>
      </c>
      <c r="N1093" s="52">
        <f>IFERROR(_xll.qlIndexFixing(Index6M,$H1093,TRUE,_xll.ohTrigger(RecalcTrigger,Trigger6M)),NA())</f>
        <v>3.0893675966310295E-2</v>
      </c>
      <c r="O1093" s="52">
        <f>IFERROR(_xll.qlIndexFixing(ONIndex6M,I1093,TRUE,_xll.ohTrigger(RecalcTrigger,Trigger6M)),NA())</f>
        <v>3.0702444199384171E-2</v>
      </c>
      <c r="P1093" s="52">
        <f>IFERROR(_xll.qlIndexFixing(Index1Y,$H1093,TRUE,_xll.ohTrigger(RecalcTrigger,Trigger1Y)),NA())</f>
        <v>3.3027875185776316E-2</v>
      </c>
      <c r="Q1093" s="52">
        <f>IFERROR(_xll.qlIndexFixing(ONIndex1Y,I1093,TRUE,_xll.ohTrigger(RecalcTrigger,Trigger1Y)),NA())</f>
        <v>3.2470569950675543E-2</v>
      </c>
    </row>
    <row r="1094" spans="2:17" x14ac:dyDescent="0.2">
      <c r="B1094" s="46" t="s">
        <v>51</v>
      </c>
      <c r="D1094" s="49">
        <f>_xll.qlCalendarAdvance(LocalCalendar,$D1093,B1094,"f",FALSE)</f>
        <v>47135</v>
      </c>
      <c r="E1094" s="49">
        <f>_xll.qlInterestRateIndexValueDate(IndexON,D1094)</f>
        <v>47135</v>
      </c>
      <c r="F1094" s="52">
        <f>IFERROR(_xll.qlIndexFixing(IndexON,D1094,TRUE,_xll.ohTrigger(RecalcTrigger,TriggerON)),NA())</f>
        <v>2.6740048159243912E-2</v>
      </c>
      <c r="H1094" s="49">
        <f>_xll.qlCalendarAdvance(IborCalendar,$H1093,B1094,"f",FALSE)</f>
        <v>47135</v>
      </c>
      <c r="I1094" s="49">
        <f>_xll.qlInterestRateIndexValueDate(Index1M,$H1094)</f>
        <v>47137</v>
      </c>
      <c r="J1094" s="52">
        <f>IFERROR(_xll.qlIndexFixing(Index1M,$H1094,TRUE,_xll.ohTrigger(RecalcTrigger,Trigger1M)),NA())</f>
        <v>2.8067878976940352E-2</v>
      </c>
      <c r="K1094" s="52">
        <f>IFERROR(_xll.qlIndexFixing(ONIndex1M,I1094,TRUE,_xll.ohTrigger(RecalcTrigger,Trigger1M)),NA())</f>
        <v>2.8041034376933283E-2</v>
      </c>
      <c r="L1094" s="52">
        <f>IFERROR(_xll.qlIndexFixing(Index3M,H1094,TRUE,_xll.ohTrigger(RecalcTrigger,Trigger3M)),NA())</f>
        <v>2.9338652411087018E-2</v>
      </c>
      <c r="M1094" s="52">
        <f>IFERROR(_xll.qlIndexFixing(ONIndex3M,I1094,TRUE,_xll.ohTrigger(RecalcTrigger,Trigger3M)),NA())</f>
        <v>2.924521013790482E-2</v>
      </c>
      <c r="N1094" s="52">
        <f>IFERROR(_xll.qlIndexFixing(Index6M,$H1094,TRUE,_xll.ohTrigger(RecalcTrigger,Trigger6M)),NA())</f>
        <v>3.0890551930057183E-2</v>
      </c>
      <c r="O1094" s="52">
        <f>IFERROR(_xll.qlIndexFixing(ONIndex6M,I1094,TRUE,_xll.ohTrigger(RecalcTrigger,Trigger6M)),NA())</f>
        <v>3.0697851336327631E-2</v>
      </c>
      <c r="P1094" s="52">
        <f>IFERROR(_xll.qlIndexFixing(Index1Y,$H1094,TRUE,_xll.ohTrigger(RecalcTrigger,Trigger1Y)),NA())</f>
        <v>3.3030893137791457E-2</v>
      </c>
      <c r="Q1094" s="52">
        <f>IFERROR(_xll.qlIndexFixing(ONIndex1Y,I1094,TRUE,_xll.ohTrigger(RecalcTrigger,Trigger1Y)),NA())</f>
        <v>3.2468728677814696E-2</v>
      </c>
    </row>
    <row r="1095" spans="2:17" x14ac:dyDescent="0.2">
      <c r="B1095" s="46" t="s">
        <v>51</v>
      </c>
      <c r="D1095" s="49">
        <f>_xll.qlCalendarAdvance(LocalCalendar,$D1094,B1095,"f",FALSE)</f>
        <v>47142</v>
      </c>
      <c r="E1095" s="49">
        <f>_xll.qlInterestRateIndexValueDate(IndexON,D1095)</f>
        <v>47142</v>
      </c>
      <c r="F1095" s="52">
        <f>IFERROR(_xll.qlIndexFixing(IndexON,D1095,TRUE,_xll.ohTrigger(RecalcTrigger,TriggerON)),NA())</f>
        <v>2.6739469561114504E-2</v>
      </c>
      <c r="H1095" s="49">
        <f>_xll.qlCalendarAdvance(IborCalendar,$H1094,B1095,"f",FALSE)</f>
        <v>47142</v>
      </c>
      <c r="I1095" s="49">
        <f>_xll.qlInterestRateIndexValueDate(Index1M,$H1095)</f>
        <v>47144</v>
      </c>
      <c r="J1095" s="52">
        <f>IFERROR(_xll.qlIndexFixing(Index1M,$H1095,TRUE,_xll.ohTrigger(RecalcTrigger,Trigger1M)),NA())</f>
        <v>2.8064592322247353E-2</v>
      </c>
      <c r="K1095" s="52">
        <f>IFERROR(_xll.qlIndexFixing(ONIndex1M,I1095,TRUE,_xll.ohTrigger(RecalcTrigger,Trigger1M)),NA())</f>
        <v>2.8038720296565955E-2</v>
      </c>
      <c r="L1095" s="52">
        <f>IFERROR(_xll.qlIndexFixing(Index3M,H1095,TRUE,_xll.ohTrigger(RecalcTrigger,Trigger3M)),NA())</f>
        <v>2.9337081216902483E-2</v>
      </c>
      <c r="M1095" s="52">
        <f>IFERROR(_xll.qlIndexFixing(ONIndex3M,I1095,TRUE,_xll.ohTrigger(RecalcTrigger,Trigger3M)),NA())</f>
        <v>2.9243500686897406E-2</v>
      </c>
      <c r="N1095" s="52">
        <f>IFERROR(_xll.qlIndexFixing(Index6M,$H1095,TRUE,_xll.ohTrigger(RecalcTrigger,Trigger6M)),NA())</f>
        <v>3.0887464666550242E-2</v>
      </c>
      <c r="O1095" s="52">
        <f>IFERROR(_xll.qlIndexFixing(ONIndex6M,I1095,TRUE,_xll.ohTrigger(RecalcTrigger,Trigger6M)),NA())</f>
        <v>3.0694350061271081E-2</v>
      </c>
      <c r="P1095" s="52">
        <f>IFERROR(_xll.qlIndexFixing(Index1Y,$H1095,TRUE,_xll.ohTrigger(RecalcTrigger,Trigger1Y)),NA())</f>
        <v>3.3030683854582736E-2</v>
      </c>
      <c r="Q1095" s="52">
        <f>IFERROR(_xll.qlIndexFixing(ONIndex1Y,I1095,TRUE,_xll.ohTrigger(RecalcTrigger,Trigger1Y)),NA())</f>
        <v>3.2468388612292287E-2</v>
      </c>
    </row>
    <row r="1096" spans="2:17" x14ac:dyDescent="0.2">
      <c r="B1096" s="46" t="s">
        <v>51</v>
      </c>
      <c r="D1096" s="49">
        <f>_xll.qlCalendarAdvance(LocalCalendar,$D1095,B1096,"f",FALSE)</f>
        <v>47149</v>
      </c>
      <c r="E1096" s="49">
        <f>_xll.qlInterestRateIndexValueDate(IndexON,D1096)</f>
        <v>47149</v>
      </c>
      <c r="F1096" s="52">
        <f>IFERROR(_xll.qlIndexFixing(IndexON,D1096,TRUE,_xll.ohTrigger(RecalcTrigger,TriggerON)),NA())</f>
        <v>2.6738912986008501E-2</v>
      </c>
      <c r="H1096" s="49">
        <f>_xll.qlCalendarAdvance(IborCalendar,$H1095,B1096,"f",FALSE)</f>
        <v>47149</v>
      </c>
      <c r="I1096" s="49">
        <f>_xll.qlInterestRateIndexValueDate(Index1M,$H1096)</f>
        <v>47151</v>
      </c>
      <c r="J1096" s="52">
        <f>IFERROR(_xll.qlIndexFixing(Index1M,$H1096,TRUE,_xll.ohTrigger(RecalcTrigger,Trigger1M)),NA())</f>
        <v>2.8059445573821291E-2</v>
      </c>
      <c r="K1096" s="52">
        <f>IFERROR(_xll.qlIndexFixing(ONIndex1M,I1096,TRUE,_xll.ohTrigger(RecalcTrigger,Trigger1M)),NA())</f>
        <v>2.8036384519394275E-2</v>
      </c>
      <c r="L1096" s="52">
        <f>IFERROR(_xll.qlIndexFixing(Index3M,H1096,TRUE,_xll.ohTrigger(RecalcTrigger,Trigger3M)),NA())</f>
        <v>2.9334447929393687E-2</v>
      </c>
      <c r="M1096" s="52">
        <f>IFERROR(_xll.qlIndexFixing(ONIndex3M,I1096,TRUE,_xll.ohTrigger(RecalcTrigger,Trigger3M)),NA())</f>
        <v>2.9241815263896243E-2</v>
      </c>
      <c r="N1096" s="52">
        <f>IFERROR(_xll.qlIndexFixing(Index6M,$H1096,TRUE,_xll.ohTrigger(RecalcTrigger,Trigger6M)),NA())</f>
        <v>3.088441417562077E-2</v>
      </c>
      <c r="O1096" s="52">
        <f>IFERROR(_xll.qlIndexFixing(ONIndex6M,I1096,TRUE,_xll.ohTrigger(RecalcTrigger,Trigger6M)),NA())</f>
        <v>3.0690885001218859E-2</v>
      </c>
      <c r="P1096" s="52">
        <f>IFERROR(_xll.qlIndexFixing(Index1Y,$H1096,TRUE,_xll.ohTrigger(RecalcTrigger,Trigger1Y)),NA())</f>
        <v>3.3032164509172186E-2</v>
      </c>
      <c r="Q1096" s="52">
        <f>IFERROR(_xll.qlIndexFixing(ONIndex1Y,I1096,TRUE,_xll.ohTrigger(RecalcTrigger,Trigger1Y)),NA())</f>
        <v>3.246811662116933E-2</v>
      </c>
    </row>
    <row r="1097" spans="2:17" x14ac:dyDescent="0.2">
      <c r="B1097" s="46" t="s">
        <v>51</v>
      </c>
      <c r="D1097" s="49">
        <f>_xll.qlCalendarAdvance(LocalCalendar,$D1096,B1097,"f",FALSE)</f>
        <v>47156</v>
      </c>
      <c r="E1097" s="49">
        <f>_xll.qlInterestRateIndexValueDate(IndexON,D1097)</f>
        <v>47156</v>
      </c>
      <c r="F1097" s="52">
        <f>IFERROR(_xll.qlIndexFixing(IndexON,D1097,TRUE,_xll.ohTrigger(RecalcTrigger,TriggerON)),NA())</f>
        <v>2.6738378434005838E-2</v>
      </c>
      <c r="H1097" s="49">
        <f>_xll.qlCalendarAdvance(IborCalendar,$H1096,B1097,"f",FALSE)</f>
        <v>47156</v>
      </c>
      <c r="I1097" s="49">
        <f>_xll.qlInterestRateIndexValueDate(Index1M,$H1097)</f>
        <v>47158</v>
      </c>
      <c r="J1097" s="52">
        <f>IFERROR(_xll.qlIndexFixing(Index1M,$H1097,TRUE,_xll.ohTrigger(RecalcTrigger,Trigger1M)),NA())</f>
        <v>2.8057044687183223E-2</v>
      </c>
      <c r="K1097" s="52">
        <f>IFERROR(_xll.qlIndexFixing(ONIndex1M,I1097,TRUE,_xll.ohTrigger(RecalcTrigger,Trigger1M)),NA())</f>
        <v>2.8034027045471532E-2</v>
      </c>
      <c r="L1097" s="52">
        <f>IFERROR(_xll.qlIndexFixing(Index3M,H1097,TRUE,_xll.ohTrigger(RecalcTrigger,Trigger3M)),NA())</f>
        <v>2.933292352826701E-2</v>
      </c>
      <c r="M1097" s="52">
        <f>IFERROR(_xll.qlIndexFixing(ONIndex3M,I1097,TRUE,_xll.ohTrigger(RecalcTrigger,Trigger3M)),NA())</f>
        <v>2.9240153868874685E-2</v>
      </c>
      <c r="N1097" s="52">
        <f>IFERROR(_xll.qlIndexFixing(Index6M,$H1097,TRUE,_xll.ohTrigger(RecalcTrigger,Trigger6M)),NA())</f>
        <v>3.0881400457101832E-2</v>
      </c>
      <c r="O1097" s="52">
        <f>IFERROR(_xll.qlIndexFixing(ONIndex6M,I1097,TRUE,_xll.ohTrigger(RecalcTrigger,Trigger6M)),NA())</f>
        <v>3.0687456156197612E-2</v>
      </c>
      <c r="P1097" s="52">
        <f>IFERROR(_xll.qlIndexFixing(Index1Y,$H1097,TRUE,_xll.ohTrigger(RecalcTrigger,Trigger1Y)),NA())</f>
        <v>3.3033690949331417E-2</v>
      </c>
      <c r="Q1097" s="52">
        <f>IFERROR(_xll.qlIndexFixing(ONIndex1Y,I1097,TRUE,_xll.ohTrigger(RecalcTrigger,Trigger1Y)),NA())</f>
        <v>3.2467912704445823E-2</v>
      </c>
    </row>
    <row r="1098" spans="2:17" x14ac:dyDescent="0.2">
      <c r="B1098" s="46" t="s">
        <v>51</v>
      </c>
      <c r="D1098" s="49">
        <f>_xll.qlCalendarAdvance(LocalCalendar,$D1097,B1098,"f",FALSE)</f>
        <v>47163</v>
      </c>
      <c r="E1098" s="49">
        <f>_xll.qlInterestRateIndexValueDate(IndexON,D1098)</f>
        <v>47163</v>
      </c>
      <c r="F1098" s="52">
        <f>IFERROR(_xll.qlIndexFixing(IndexON,D1098,TRUE,_xll.ohTrigger(RecalcTrigger,TriggerON)),NA())</f>
        <v>2.6737865905106517E-2</v>
      </c>
      <c r="H1098" s="49">
        <f>_xll.qlCalendarAdvance(IborCalendar,$H1097,B1098,"f",FALSE)</f>
        <v>47163</v>
      </c>
      <c r="I1098" s="49">
        <f>_xll.qlInterestRateIndexValueDate(Index1M,$H1098)</f>
        <v>47165</v>
      </c>
      <c r="J1098" s="52">
        <f>IFERROR(_xll.qlIndexFixing(Index1M,$H1098,TRUE,_xll.ohTrigger(RecalcTrigger,Trigger1M)),NA())</f>
        <v>2.8054622061902838E-2</v>
      </c>
      <c r="K1098" s="52">
        <f>IFERROR(_xll.qlIndexFixing(ONIndex1M,I1098,TRUE,_xll.ohTrigger(RecalcTrigger,Trigger1M)),NA())</f>
        <v>2.8032568256455281E-2</v>
      </c>
      <c r="L1098" s="52">
        <f>IFERROR(_xll.qlIndexFixing(Index3M,H1098,TRUE,_xll.ohTrigger(RecalcTrigger,Trigger3M)),NA())</f>
        <v>2.9331423324020337E-2</v>
      </c>
      <c r="M1098" s="52">
        <f>IFERROR(_xll.qlIndexFixing(ONIndex3M,I1098,TRUE,_xll.ohTrigger(RecalcTrigger,Trigger3M)),NA())</f>
        <v>2.9239587884242191E-2</v>
      </c>
      <c r="N1098" s="52">
        <f>IFERROR(_xll.qlIndexFixing(Index6M,$H1098,TRUE,_xll.ohTrigger(RecalcTrigger,Trigger6M)),NA())</f>
        <v>3.0878423510829135E-2</v>
      </c>
      <c r="O1098" s="52">
        <f>IFERROR(_xll.qlIndexFixing(ONIndex6M,I1098,TRUE,_xll.ohTrigger(RecalcTrigger,Trigger6M)),NA())</f>
        <v>3.06851303572242E-2</v>
      </c>
      <c r="P1098" s="52">
        <f>IFERROR(_xll.qlIndexFixing(Index1Y,$H1098,TRUE,_xll.ohTrigger(RecalcTrigger,Trigger1Y)),NA())</f>
        <v>3.30369070600725E-2</v>
      </c>
      <c r="Q1098" s="52">
        <f>IFERROR(_xll.qlIndexFixing(ONIndex1Y,I1098,TRUE,_xll.ohTrigger(RecalcTrigger,Trigger1Y)),NA())</f>
        <v>3.2469234186935925E-2</v>
      </c>
    </row>
    <row r="1099" spans="2:17" x14ac:dyDescent="0.2">
      <c r="B1099" s="46" t="s">
        <v>51</v>
      </c>
      <c r="D1099" s="49">
        <f>_xll.qlCalendarAdvance(LocalCalendar,$D1098,B1099,"f",FALSE)</f>
        <v>47170</v>
      </c>
      <c r="E1099" s="49">
        <f>_xll.qlInterestRateIndexValueDate(IndexON,D1099)</f>
        <v>47170</v>
      </c>
      <c r="F1099" s="52">
        <f>IFERROR(_xll.qlIndexFixing(IndexON,D1099,TRUE,_xll.ohTrigger(RecalcTrigger,TriggerON)),NA())</f>
        <v>2.6737375399310537E-2</v>
      </c>
      <c r="H1099" s="49">
        <f>_xll.qlCalendarAdvance(IborCalendar,$H1098,B1099,"f",FALSE)</f>
        <v>47170</v>
      </c>
      <c r="I1099" s="49">
        <f>_xll.qlInterestRateIndexValueDate(Index1M,$H1099)</f>
        <v>47172</v>
      </c>
      <c r="J1099" s="52">
        <f>IFERROR(_xll.qlIndexFixing(Index1M,$H1099,TRUE,_xll.ohTrigger(RecalcTrigger,Trigger1M)),NA())</f>
        <v>2.8052177697991558E-2</v>
      </c>
      <c r="K1099" s="52">
        <f>IFERROR(_xll.qlIndexFixing(ONIndex1M,I1099,TRUE,_xll.ohTrigger(RecalcTrigger,Trigger1M)),NA())</f>
        <v>2.8029247007266278E-2</v>
      </c>
      <c r="L1099" s="52">
        <f>IFERROR(_xll.qlIndexFixing(Index3M,H1099,TRUE,_xll.ohTrigger(RecalcTrigger,Trigger3M)),NA())</f>
        <v>2.9329947316625828E-2</v>
      </c>
      <c r="M1099" s="52">
        <f>IFERROR(_xll.qlIndexFixing(ONIndex3M,I1099,TRUE,_xll.ohTrigger(RecalcTrigger,Trigger3M)),NA())</f>
        <v>2.923690316282368E-2</v>
      </c>
      <c r="N1099" s="52">
        <f>IFERROR(_xll.qlIndexFixing(Index6M,$H1099,TRUE,_xll.ohTrigger(RecalcTrigger,Trigger6M)),NA())</f>
        <v>3.08754833366406E-2</v>
      </c>
      <c r="O1099" s="52">
        <f>IFERROR(_xll.qlIndexFixing(ONIndex6M,I1099,TRUE,_xll.ohTrigger(RecalcTrigger,Trigger6M)),NA())</f>
        <v>3.0680707111168104E-2</v>
      </c>
      <c r="P1099" s="52">
        <f>IFERROR(_xll.qlIndexFixing(Index1Y,$H1099,TRUE,_xll.ohTrigger(RecalcTrigger,Trigger1Y)),NA())</f>
        <v>3.3036865902598467E-2</v>
      </c>
      <c r="Q1099" s="52">
        <f>IFERROR(_xll.qlIndexFixing(ONIndex1Y,I1099,TRUE,_xll.ohTrigger(RecalcTrigger,Trigger1Y)),NA())</f>
        <v>3.2467709094303743E-2</v>
      </c>
    </row>
    <row r="1100" spans="2:17" x14ac:dyDescent="0.2">
      <c r="B1100" s="46" t="s">
        <v>51</v>
      </c>
      <c r="D1100" s="49">
        <f>_xll.qlCalendarAdvance(LocalCalendar,$D1099,B1100,"f",FALSE)</f>
        <v>47177</v>
      </c>
      <c r="E1100" s="49">
        <f>_xll.qlInterestRateIndexValueDate(IndexON,D1100)</f>
        <v>47177</v>
      </c>
      <c r="F1100" s="52">
        <f>IFERROR(_xll.qlIndexFixing(IndexON,D1100,TRUE,_xll.ohTrigger(RecalcTrigger,TriggerON)),NA())</f>
        <v>2.6736906916537961E-2</v>
      </c>
      <c r="H1100" s="49">
        <f>_xll.qlCalendarAdvance(IborCalendar,$H1099,B1100,"f",FALSE)</f>
        <v>47177</v>
      </c>
      <c r="I1100" s="49">
        <f>_xll.qlInterestRateIndexValueDate(Index1M,$H1100)</f>
        <v>47179</v>
      </c>
      <c r="J1100" s="52">
        <f>IFERROR(_xll.qlIndexFixing(Index1M,$H1100,TRUE,_xll.ohTrigger(RecalcTrigger,Trigger1M)),NA())</f>
        <v>2.8053366656659862E-2</v>
      </c>
      <c r="K1100" s="52">
        <f>IFERROR(_xll.qlIndexFixing(ONIndex1M,I1100,TRUE,_xll.ohTrigger(RecalcTrigger,Trigger1M)),NA())</f>
        <v>2.8026824443010412E-2</v>
      </c>
      <c r="L1100" s="52">
        <f>IFERROR(_xll.qlIndexFixing(Index3M,H1100,TRUE,_xll.ohTrigger(RecalcTrigger,Trigger3M)),NA())</f>
        <v>2.9333961251863251E-2</v>
      </c>
      <c r="M1100" s="52">
        <f>IFERROR(_xll.qlIndexFixing(ONIndex3M,I1100,TRUE,_xll.ohTrigger(RecalcTrigger,Trigger3M)),NA())</f>
        <v>2.9235313851767586E-2</v>
      </c>
      <c r="N1100" s="52">
        <f>IFERROR(_xll.qlIndexFixing(Index6M,$H1100,TRUE,_xll.ohTrigger(RecalcTrigger,Trigger6M)),NA())</f>
        <v>3.0878194689609152E-2</v>
      </c>
      <c r="O1100" s="52">
        <f>IFERROR(_xll.qlIndexFixing(ONIndex6M,I1100,TRUE,_xll.ohTrigger(RecalcTrigger,Trigger6M)),NA())</f>
        <v>3.0677386911186488E-2</v>
      </c>
      <c r="P1100" s="52">
        <f>IFERROR(_xll.qlIndexFixing(Index1Y,$H1100,TRUE,_xll.ohTrigger(RecalcTrigger,Trigger1Y)),NA())</f>
        <v>3.3038506773778432E-2</v>
      </c>
      <c r="Q1100" s="52">
        <f>IFERROR(_xll.qlIndexFixing(ONIndex1Y,I1100,TRUE,_xll.ohTrigger(RecalcTrigger,Trigger1Y)),NA())</f>
        <v>3.2467709400858524E-2</v>
      </c>
    </row>
    <row r="1101" spans="2:17" x14ac:dyDescent="0.2">
      <c r="B1101" s="46" t="s">
        <v>51</v>
      </c>
      <c r="D1101" s="49">
        <f>_xll.qlCalendarAdvance(LocalCalendar,$D1100,B1101,"f",FALSE)</f>
        <v>47184</v>
      </c>
      <c r="E1101" s="49">
        <f>_xll.qlInterestRateIndexValueDate(IndexON,D1101)</f>
        <v>47184</v>
      </c>
      <c r="F1101" s="52">
        <f>IFERROR(_xll.qlIndexFixing(IndexON,D1101,TRUE,_xll.ohTrigger(RecalcTrigger,TriggerON)),NA())</f>
        <v>2.6736460456948663E-2</v>
      </c>
      <c r="H1101" s="49">
        <f>_xll.qlCalendarAdvance(IborCalendar,$H1100,B1101,"f",FALSE)</f>
        <v>47184</v>
      </c>
      <c r="I1101" s="49">
        <f>_xll.qlInterestRateIndexValueDate(Index1M,$H1101)</f>
        <v>47186</v>
      </c>
      <c r="J1101" s="52">
        <f>IFERROR(_xll.qlIndexFixing(Index1M,$H1101,TRUE,_xll.ohTrigger(RecalcTrigger,Trigger1M)),NA())</f>
        <v>2.8049959988433074E-2</v>
      </c>
      <c r="K1101" s="52">
        <f>IFERROR(_xll.qlIndexFixing(ONIndex1M,I1101,TRUE,_xll.ohTrigger(RecalcTrigger,Trigger1M)),NA())</f>
        <v>2.8024380181976838E-2</v>
      </c>
      <c r="L1101" s="52">
        <f>IFERROR(_xll.qlIndexFixing(Index3M,H1101,TRUE,_xll.ohTrigger(RecalcTrigger,Trigger3M)),NA())</f>
        <v>2.9332541703782467E-2</v>
      </c>
      <c r="M1101" s="52">
        <f>IFERROR(_xll.qlIndexFixing(ONIndex3M,I1101,TRUE,_xll.ohTrigger(RecalcTrigger,Trigger3M)),NA())</f>
        <v>2.9233748568717743E-2</v>
      </c>
      <c r="N1101" s="52">
        <f>IFERROR(_xll.qlIndexFixing(Index6M,$H1101,TRUE,_xll.ohTrigger(RecalcTrigger,Trigger6M)),NA())</f>
        <v>3.0874214057888934E-2</v>
      </c>
      <c r="O1101" s="52">
        <f>IFERROR(_xll.qlIndexFixing(ONIndex6M,I1101,TRUE,_xll.ohTrigger(RecalcTrigger,Trigger6M)),NA())</f>
        <v>3.0674102926182556E-2</v>
      </c>
      <c r="P1101" s="52">
        <f>IFERROR(_xll.qlIndexFixing(Index1Y,$H1101,TRUE,_xll.ohTrigger(RecalcTrigger,Trigger1Y)),NA())</f>
        <v>3.304017814667029E-2</v>
      </c>
      <c r="Q1101" s="52">
        <f>IFERROR(_xll.qlIndexFixing(ONIndex1Y,I1101,TRUE,_xll.ohTrigger(RecalcTrigger,Trigger1Y)),NA())</f>
        <v>3.2467777781839402E-2</v>
      </c>
    </row>
    <row r="1102" spans="2:17" x14ac:dyDescent="0.2">
      <c r="B1102" s="46" t="s">
        <v>51</v>
      </c>
      <c r="D1102" s="49">
        <f>_xll.qlCalendarAdvance(LocalCalendar,$D1101,B1102,"f",FALSE)</f>
        <v>47191</v>
      </c>
      <c r="E1102" s="49">
        <f>_xll.qlInterestRateIndexValueDate(IndexON,D1102)</f>
        <v>47191</v>
      </c>
      <c r="F1102" s="52">
        <f>IFERROR(_xll.qlIndexFixing(IndexON,D1102,TRUE,_xll.ohTrigger(RecalcTrigger,TriggerON)),NA())</f>
        <v>2.673603602038277E-2</v>
      </c>
      <c r="H1102" s="49">
        <f>_xll.qlCalendarAdvance(IborCalendar,$H1101,B1102,"f",FALSE)</f>
        <v>47191</v>
      </c>
      <c r="I1102" s="49">
        <f>_xll.qlInterestRateIndexValueDate(Index1M,$H1102)</f>
        <v>47193</v>
      </c>
      <c r="J1102" s="52">
        <f>IFERROR(_xll.qlIndexFixing(Index1M,$H1102,TRUE,_xll.ohTrigger(RecalcTrigger,Trigger1M)),NA())</f>
        <v>2.8047445163400984E-2</v>
      </c>
      <c r="K1102" s="52">
        <f>IFERROR(_xll.qlIndexFixing(ONIndex1M,I1102,TRUE,_xll.ohTrigger(RecalcTrigger,Trigger1M)),NA())</f>
        <v>2.8021914224138911E-2</v>
      </c>
      <c r="L1102" s="52">
        <f>IFERROR(_xll.qlIndexFixing(Index3M,H1102,TRUE,_xll.ohTrigger(RecalcTrigger,Trigger3M)),NA())</f>
        <v>2.9331146362316266E-2</v>
      </c>
      <c r="M1102" s="52">
        <f>IFERROR(_xll.qlIndexFixing(ONIndex3M,I1102,TRUE,_xll.ohTrigger(RecalcTrigger,Trigger3M)),NA())</f>
        <v>2.9232207313647507E-2</v>
      </c>
      <c r="N1102" s="52">
        <f>IFERROR(_xll.qlIndexFixing(Index6M,$H1102,TRUE,_xll.ohTrigger(RecalcTrigger,Trigger6M)),NA())</f>
        <v>3.087139374537913E-2</v>
      </c>
      <c r="O1102" s="52">
        <f>IFERROR(_xll.qlIndexFixing(ONIndex6M,I1102,TRUE,_xll.ohTrigger(RecalcTrigger,Trigger6M)),NA())</f>
        <v>3.0670855156182952E-2</v>
      </c>
      <c r="P1102" s="52">
        <f>IFERROR(_xll.qlIndexFixing(Index1Y,$H1102,TRUE,_xll.ohTrigger(RecalcTrigger,Trigger1Y)),NA())</f>
        <v>3.3041876200257295E-2</v>
      </c>
      <c r="Q1102" s="52">
        <f>IFERROR(_xll.qlIndexFixing(ONIndex1Y,I1102,TRUE,_xll.ohTrigger(RecalcTrigger,Trigger1Y)),NA())</f>
        <v>3.246791423721973E-2</v>
      </c>
    </row>
    <row r="1103" spans="2:17" x14ac:dyDescent="0.2">
      <c r="B1103" s="46" t="s">
        <v>51</v>
      </c>
      <c r="D1103" s="49">
        <f>_xll.qlCalendarAdvance(LocalCalendar,$D1102,B1103,"f",FALSE)</f>
        <v>47198</v>
      </c>
      <c r="E1103" s="49">
        <f>_xll.qlInterestRateIndexValueDate(IndexON,D1103)</f>
        <v>47198</v>
      </c>
      <c r="F1103" s="52">
        <f>IFERROR(_xll.qlIndexFixing(IndexON,D1103,TRUE,_xll.ohTrigger(RecalcTrigger,TriggerON)),NA())</f>
        <v>2.6735633607000153E-2</v>
      </c>
      <c r="H1103" s="49">
        <f>_xll.qlCalendarAdvance(IborCalendar,$H1102,B1103,"f",FALSE)</f>
        <v>47198</v>
      </c>
      <c r="I1103" s="49">
        <f>_xll.qlInterestRateIndexValueDate(Index1M,$H1103)</f>
        <v>47200</v>
      </c>
      <c r="J1103" s="52">
        <f>IFERROR(_xll.qlIndexFixing(Index1M,$H1103,TRUE,_xll.ohTrigger(RecalcTrigger,Trigger1M)),NA())</f>
        <v>2.8044908594768426E-2</v>
      </c>
      <c r="K1103" s="52">
        <f>IFERROR(_xll.qlIndexFixing(ONIndex1M,I1103,TRUE,_xll.ohTrigger(RecalcTrigger,Trigger1M)),NA())</f>
        <v>2.8019426569576567E-2</v>
      </c>
      <c r="L1103" s="52">
        <f>IFERROR(_xll.qlIndexFixing(Index3M,H1103,TRUE,_xll.ohTrigger(RecalcTrigger,Trigger3M)),NA())</f>
        <v>2.9329775227437439E-2</v>
      </c>
      <c r="M1103" s="52">
        <f>IFERROR(_xll.qlIndexFixing(ONIndex3M,I1103,TRUE,_xll.ohTrigger(RecalcTrigger,Trigger3M)),NA())</f>
        <v>2.9230690086556876E-2</v>
      </c>
      <c r="N1103" s="52">
        <f>IFERROR(_xll.qlIndexFixing(Index6M,$H1103,TRUE,_xll.ohTrigger(RecalcTrigger,Trigger6M)),NA())</f>
        <v>3.0868610216881705E-2</v>
      </c>
      <c r="O1103" s="52">
        <f>IFERROR(_xll.qlIndexFixing(ONIndex6M,I1103,TRUE,_xll.ohTrigger(RecalcTrigger,Trigger6M)),NA())</f>
        <v>3.0667643601187677E-2</v>
      </c>
      <c r="P1103" s="52">
        <f>IFERROR(_xll.qlIndexFixing(Index1Y,$H1103,TRUE,_xll.ohTrigger(RecalcTrigger,Trigger1Y)),NA())</f>
        <v>3.3043597113499613E-2</v>
      </c>
      <c r="Q1103" s="52">
        <f>IFERROR(_xll.qlIndexFixing(ONIndex1Y,I1103,TRUE,_xll.ohTrigger(RecalcTrigger,Trigger1Y)),NA())</f>
        <v>3.2468118767026155E-2</v>
      </c>
    </row>
    <row r="1104" spans="2:17" x14ac:dyDescent="0.2">
      <c r="B1104" s="46" t="s">
        <v>51</v>
      </c>
      <c r="D1104" s="49">
        <f>_xll.qlCalendarAdvance(LocalCalendar,$D1103,B1104,"f",FALSE)</f>
        <v>47205</v>
      </c>
      <c r="E1104" s="49">
        <f>_xll.qlInterestRateIndexValueDate(IndexON,D1104)</f>
        <v>47205</v>
      </c>
      <c r="F1104" s="52">
        <f>IFERROR(_xll.qlIndexFixing(IndexON,D1104,TRUE,_xll.ohTrigger(RecalcTrigger,TriggerON)),NA())</f>
        <v>2.6735253216561006E-2</v>
      </c>
      <c r="H1104" s="49">
        <f>_xll.qlCalendarAdvance(IborCalendar,$H1103,B1104,"f",FALSE)</f>
        <v>47205</v>
      </c>
      <c r="I1104" s="49">
        <f>_xll.qlInterestRateIndexValueDate(Index1M,$H1104)</f>
        <v>47211</v>
      </c>
      <c r="J1104" s="52">
        <f>IFERROR(_xll.qlIndexFixing(Index1M,$H1104,TRUE,_xll.ohTrigger(RecalcTrigger,Trigger1M)),NA())</f>
        <v>2.8039972921625633E-2</v>
      </c>
      <c r="K1104" s="52">
        <f>IFERROR(_xll.qlIndexFixing(ONIndex1M,I1104,TRUE,_xll.ohTrigger(RecalcTrigger,Trigger1M)),NA())</f>
        <v>2.801365532865141E-2</v>
      </c>
      <c r="L1104" s="52">
        <f>IFERROR(_xll.qlIndexFixing(Index3M,H1104,TRUE,_xll.ohTrigger(RecalcTrigger,Trigger3M)),NA())</f>
        <v>2.9324367232196863E-2</v>
      </c>
      <c r="M1104" s="52">
        <f>IFERROR(_xll.qlIndexFixing(ONIndex3M,I1104,TRUE,_xll.ohTrigger(RecalcTrigger,Trigger3M)),NA())</f>
        <v>2.9226191377658139E-2</v>
      </c>
      <c r="N1104" s="52">
        <f>IFERROR(_xll.qlIndexFixing(Index6M,$H1104,TRUE,_xll.ohTrigger(RecalcTrigger,Trigger6M)),NA())</f>
        <v>3.0862042378280111E-2</v>
      </c>
      <c r="O1104" s="52">
        <f>IFERROR(_xll.qlIndexFixing(ONIndex6M,I1104,TRUE,_xll.ohTrigger(RecalcTrigger,Trigger6M)),NA())</f>
        <v>3.0660506870594517E-2</v>
      </c>
      <c r="P1104" s="52">
        <f>IFERROR(_xll.qlIndexFixing(Index1Y,$H1104,TRUE,_xll.ohTrigger(RecalcTrigger,Trigger1Y)),NA())</f>
        <v>3.3043048850808499E-2</v>
      </c>
      <c r="Q1104" s="52">
        <f>IFERROR(_xll.qlIndexFixing(ONIndex1Y,I1104,TRUE,_xll.ohTrigger(RecalcTrigger,Trigger1Y)),NA())</f>
        <v>3.2465600669588923E-2</v>
      </c>
    </row>
    <row r="1105" spans="2:17" x14ac:dyDescent="0.2">
      <c r="B1105" s="46" t="s">
        <v>51</v>
      </c>
      <c r="D1105" s="49">
        <f>_xll.qlCalendarAdvance(LocalCalendar,$D1104,B1105,"f",FALSE)</f>
        <v>47212</v>
      </c>
      <c r="E1105" s="49">
        <f>_xll.qlInterestRateIndexValueDate(IndexON,D1105)</f>
        <v>47212</v>
      </c>
      <c r="F1105" s="52">
        <f>IFERROR(_xll.qlIndexFixing(IndexON,D1105,TRUE,_xll.ohTrigger(RecalcTrigger,TriggerON)),NA())</f>
        <v>2.6734894849385071E-2</v>
      </c>
      <c r="H1105" s="49">
        <f>_xll.qlCalendarAdvance(IborCalendar,$H1104,B1105,"f",FALSE)</f>
        <v>47212</v>
      </c>
      <c r="I1105" s="49">
        <f>_xll.qlInterestRateIndexValueDate(Index1M,$H1105)</f>
        <v>47214</v>
      </c>
      <c r="J1105" s="52">
        <f>IFERROR(_xll.qlIndexFixing(Index1M,$H1105,TRUE,_xll.ohTrigger(RecalcTrigger,Trigger1M)),NA())</f>
        <v>2.8040675060488351E-2</v>
      </c>
      <c r="K1105" s="52">
        <f>IFERROR(_xll.qlIndexFixing(ONIndex1M,I1105,TRUE,_xll.ohTrigger(RecalcTrigger,Trigger1M)),NA())</f>
        <v>2.8014386170065464E-2</v>
      </c>
      <c r="L1105" s="52">
        <f>IFERROR(_xll.qlIndexFixing(Index3M,H1105,TRUE,_xll.ohTrigger(RecalcTrigger,Trigger3M)),NA())</f>
        <v>2.9323801230271972E-2</v>
      </c>
      <c r="M1105" s="52">
        <f>IFERROR(_xll.qlIndexFixing(ONIndex3M,I1105,TRUE,_xll.ohTrigger(RecalcTrigger,Trigger3M)),NA())</f>
        <v>2.9227727716367724E-2</v>
      </c>
      <c r="N1105" s="52">
        <f>IFERROR(_xll.qlIndexFixing(Index6M,$H1105,TRUE,_xll.ohTrigger(RecalcTrigger,Trigger6M)),NA())</f>
        <v>3.0864289000383675E-2</v>
      </c>
      <c r="O1105" s="52">
        <f>IFERROR(_xll.qlIndexFixing(ONIndex6M,I1105,TRUE,_xll.ohTrigger(RecalcTrigger,Trigger6M)),NA())</f>
        <v>3.0661329136210114E-2</v>
      </c>
      <c r="P1105" s="52">
        <f>IFERROR(_xll.qlIndexFixing(Index1Y,$H1105,TRUE,_xll.ohTrigger(RecalcTrigger,Trigger1Y)),NA())</f>
        <v>3.3047092234667792E-2</v>
      </c>
      <c r="Q1105" s="52">
        <f>IFERROR(_xll.qlIndexFixing(ONIndex1Y,I1105,TRUE,_xll.ohTrigger(RecalcTrigger,Trigger1Y)),NA())</f>
        <v>3.2468732049917293E-2</v>
      </c>
    </row>
    <row r="1106" spans="2:17" x14ac:dyDescent="0.2">
      <c r="B1106" s="46" t="s">
        <v>51</v>
      </c>
      <c r="D1106" s="49">
        <f>_xll.qlCalendarAdvance(LocalCalendar,$D1105,B1106,"f",FALSE)</f>
        <v>47219</v>
      </c>
      <c r="E1106" s="49">
        <f>_xll.qlInterestRateIndexValueDate(IndexON,D1106)</f>
        <v>47219</v>
      </c>
      <c r="F1106" s="52">
        <f>IFERROR(_xll.qlIndexFixing(IndexON,D1106,TRUE,_xll.ohTrigger(RecalcTrigger,TriggerON)),NA())</f>
        <v>2.6734558505232542E-2</v>
      </c>
      <c r="H1106" s="49">
        <f>_xll.qlCalendarAdvance(IborCalendar,$H1105,B1106,"f",FALSE)</f>
        <v>47219</v>
      </c>
      <c r="I1106" s="49">
        <f>_xll.qlInterestRateIndexValueDate(Index1M,$H1106)</f>
        <v>47221</v>
      </c>
      <c r="J1106" s="52">
        <f>IFERROR(_xll.qlIndexFixing(Index1M,$H1106,TRUE,_xll.ohTrigger(RecalcTrigger,Trigger1M)),NA())</f>
        <v>2.8037168427414921E-2</v>
      </c>
      <c r="K1106" s="52">
        <f>IFERROR(_xll.qlIndexFixing(ONIndex1M,I1106,TRUE,_xll.ohTrigger(RecalcTrigger,Trigger1M)),NA())</f>
        <v>2.8011833425196642E-2</v>
      </c>
      <c r="L1106" s="52">
        <f>IFERROR(_xll.qlIndexFixing(Index3M,H1106,TRUE,_xll.ohTrigger(RecalcTrigger,Trigger3M)),NA())</f>
        <v>2.9322497845260625E-2</v>
      </c>
      <c r="M1106" s="52">
        <f>IFERROR(_xll.qlIndexFixing(ONIndex3M,I1106,TRUE,_xll.ohTrigger(RecalcTrigger,Trigger3M)),NA())</f>
        <v>2.9226282573215911E-2</v>
      </c>
      <c r="N1106" s="52">
        <f>IFERROR(_xll.qlIndexFixing(Index6M,$H1106,TRUE,_xll.ohTrigger(RecalcTrigger,Trigger6M)),NA())</f>
        <v>3.0860480333922864E-2</v>
      </c>
      <c r="O1106" s="52">
        <f>IFERROR(_xll.qlIndexFixing(ONIndex6M,I1106,TRUE,_xll.ohTrigger(RecalcTrigger,Trigger6M)),NA())</f>
        <v>3.0658226226174534E-2</v>
      </c>
      <c r="P1106" s="52">
        <f>IFERROR(_xll.qlIndexFixing(Index1Y,$H1106,TRUE,_xll.ohTrigger(RecalcTrigger,Trigger1Y)),NA())</f>
        <v>3.3048858800389401E-2</v>
      </c>
      <c r="Q1106" s="52">
        <f>IFERROR(_xll.qlIndexFixing(ONIndex1Y,I1106,TRUE,_xll.ohTrigger(RecalcTrigger,Trigger1Y)),NA())</f>
        <v>3.2469140802948715E-2</v>
      </c>
    </row>
    <row r="1107" spans="2:17" x14ac:dyDescent="0.2">
      <c r="B1107" s="46" t="s">
        <v>51</v>
      </c>
      <c r="D1107" s="49">
        <f>_xll.qlCalendarAdvance(LocalCalendar,$D1106,B1107,"f",FALSE)</f>
        <v>47226</v>
      </c>
      <c r="E1107" s="49">
        <f>_xll.qlInterestRateIndexValueDate(IndexON,D1107)</f>
        <v>47226</v>
      </c>
      <c r="F1107" s="52">
        <f>IFERROR(_xll.qlIndexFixing(IndexON,D1107,TRUE,_xll.ohTrigger(RecalcTrigger,TriggerON)),NA())</f>
        <v>2.6734244184023481E-2</v>
      </c>
      <c r="H1107" s="49">
        <f>_xll.qlCalendarAdvance(IborCalendar,$H1106,B1107,"f",FALSE)</f>
        <v>47226</v>
      </c>
      <c r="I1107" s="49">
        <f>_xll.qlInterestRateIndexValueDate(Index1M,$H1107)</f>
        <v>47228</v>
      </c>
      <c r="J1107" s="52">
        <f>IFERROR(_xll.qlIndexFixing(Index1M,$H1107,TRUE,_xll.ohTrigger(RecalcTrigger,Trigger1M)),NA())</f>
        <v>2.803454488452747E-2</v>
      </c>
      <c r="K1107" s="52">
        <f>IFERROR(_xll.qlIndexFixing(ONIndex1M,I1107,TRUE,_xll.ohTrigger(RecalcTrigger,Trigger1M)),NA())</f>
        <v>2.8009258983523466E-2</v>
      </c>
      <c r="L1107" s="52">
        <f>IFERROR(_xll.qlIndexFixing(Index3M,H1107,TRUE,_xll.ohTrigger(RecalcTrigger,Trigger3M)),NA())</f>
        <v>2.9321218660838061E-2</v>
      </c>
      <c r="M1107" s="52">
        <f>IFERROR(_xll.qlIndexFixing(ONIndex3M,I1107,TRUE,_xll.ohTrigger(RecalcTrigger,Trigger3M)),NA())</f>
        <v>2.922486145807035E-2</v>
      </c>
      <c r="N1107" s="52">
        <f>IFERROR(_xll.qlIndexFixing(Index6M,$H1107,TRUE,_xll.ohTrigger(RecalcTrigger,Trigger6M)),NA())</f>
        <v>3.0857843939943629E-2</v>
      </c>
      <c r="O1107" s="52">
        <f>IFERROR(_xll.qlIndexFixing(ONIndex6M,I1107,TRUE,_xll.ohTrigger(RecalcTrigger,Trigger6M)),NA())</f>
        <v>3.0655159531143283E-2</v>
      </c>
      <c r="P1107" s="52">
        <f>IFERROR(_xll.qlIndexFixing(Index1Y,$H1107,TRUE,_xll.ohTrigger(RecalcTrigger,Trigger1Y)),NA())</f>
        <v>3.3052271691489658E-2</v>
      </c>
      <c r="Q1107" s="52">
        <f>IFERROR(_xll.qlIndexFixing(ONIndex1Y,I1107,TRUE,_xll.ohTrigger(RecalcTrigger,Trigger1Y)),NA())</f>
        <v>3.2469617630459524E-2</v>
      </c>
    </row>
    <row r="1108" spans="2:17" x14ac:dyDescent="0.2">
      <c r="B1108" s="46" t="s">
        <v>51</v>
      </c>
      <c r="D1108" s="49">
        <f>_xll.qlCalendarAdvance(LocalCalendar,$D1107,B1108,"f",FALSE)</f>
        <v>47233</v>
      </c>
      <c r="E1108" s="49">
        <f>_xll.qlInterestRateIndexValueDate(IndexON,D1108)</f>
        <v>47233</v>
      </c>
      <c r="F1108" s="52">
        <f>IFERROR(_xll.qlIndexFixing(IndexON,D1108,TRUE,_xll.ohTrigger(RecalcTrigger,TriggerON)),NA())</f>
        <v>2.6733951886077634E-2</v>
      </c>
      <c r="H1108" s="49">
        <f>_xll.qlCalendarAdvance(IborCalendar,$H1107,B1108,"f",FALSE)</f>
        <v>47233</v>
      </c>
      <c r="I1108" s="49">
        <f>_xll.qlInterestRateIndexValueDate(Index1M,$H1108)</f>
        <v>47235</v>
      </c>
      <c r="J1108" s="52">
        <f>IFERROR(_xll.qlIndexFixing(Index1M,$H1108,TRUE,_xll.ohTrigger(RecalcTrigger,Trigger1M)),NA())</f>
        <v>2.8032799159924127E-2</v>
      </c>
      <c r="K1108" s="52">
        <f>IFERROR(_xll.qlIndexFixing(ONIndex1M,I1108,TRUE,_xll.ohTrigger(RecalcTrigger,Trigger1M)),NA())</f>
        <v>2.8006662845099228E-2</v>
      </c>
      <c r="L1108" s="52">
        <f>IFERROR(_xll.qlIndexFixing(Index3M,H1108,TRUE,_xll.ohTrigger(RecalcTrigger,Trigger3M)),NA())</f>
        <v>2.9319963676977933E-2</v>
      </c>
      <c r="M1108" s="52">
        <f>IFERROR(_xll.qlIndexFixing(ONIndex3M,I1108,TRUE,_xll.ohTrigger(RecalcTrigger,Trigger3M)),NA())</f>
        <v>2.9223464370904395E-2</v>
      </c>
      <c r="N1108" s="52">
        <f>IFERROR(_xll.qlIndexFixing(Index6M,$H1108,TRUE,_xll.ohTrigger(RecalcTrigger,Trigger6M)),NA())</f>
        <v>3.0855244329220186E-2</v>
      </c>
      <c r="O1108" s="52">
        <f>IFERROR(_xll.qlIndexFixing(ONIndex6M,I1108,TRUE,_xll.ohTrigger(RecalcTrigger,Trigger6M)),NA())</f>
        <v>3.0652129051116361E-2</v>
      </c>
      <c r="P1108" s="52">
        <f>IFERROR(_xll.qlIndexFixing(Index1Y,$H1108,TRUE,_xll.ohTrigger(RecalcTrigger,Trigger1Y)),NA())</f>
        <v>3.3052410836402736E-2</v>
      </c>
      <c r="Q1108" s="52">
        <f>IFERROR(_xll.qlIndexFixing(ONIndex1Y,I1108,TRUE,_xll.ohTrigger(RecalcTrigger,Trigger1Y)),NA())</f>
        <v>3.2470162532369784E-2</v>
      </c>
    </row>
    <row r="1109" spans="2:17" x14ac:dyDescent="0.2">
      <c r="B1109" s="46" t="s">
        <v>51</v>
      </c>
      <c r="D1109" s="49">
        <f>_xll.qlCalendarAdvance(LocalCalendar,$D1108,B1109,"f",FALSE)</f>
        <v>47240</v>
      </c>
      <c r="E1109" s="49">
        <f>_xll.qlInterestRateIndexValueDate(IndexON,D1109)</f>
        <v>47240</v>
      </c>
      <c r="F1109" s="52">
        <f>IFERROR(_xll.qlIndexFixing(IndexON,D1109,TRUE,_xll.ohTrigger(RecalcTrigger,TriggerON)),NA())</f>
        <v>2.6733681611235127E-2</v>
      </c>
      <c r="H1109" s="49">
        <f>_xll.qlCalendarAdvance(IborCalendar,$H1108,B1109,"f",FALSE)</f>
        <v>47240</v>
      </c>
      <c r="I1109" s="49">
        <f>_xll.qlInterestRateIndexValueDate(Index1M,$H1109)</f>
        <v>47242</v>
      </c>
      <c r="J1109" s="52">
        <f>IFERROR(_xll.qlIndexFixing(Index1M,$H1109,TRUE,_xll.ohTrigger(RecalcTrigger,Trigger1M)),NA())</f>
        <v>2.8029232568180653E-2</v>
      </c>
      <c r="K1109" s="52">
        <f>IFERROR(_xll.qlIndexFixing(ONIndex1M,I1109,TRUE,_xll.ohTrigger(RecalcTrigger,Trigger1M)),NA())</f>
        <v>2.8004946194717384E-2</v>
      </c>
      <c r="L1109" s="52">
        <f>IFERROR(_xll.qlIndexFixing(Index3M,H1109,TRUE,_xll.ohTrigger(RecalcTrigger,Trigger3M)),NA())</f>
        <v>2.932205675511743E-2</v>
      </c>
      <c r="M1109" s="52">
        <f>IFERROR(_xll.qlIndexFixing(ONIndex3M,I1109,TRUE,_xll.ohTrigger(RecalcTrigger,Trigger3M)),NA())</f>
        <v>2.9223180241237934E-2</v>
      </c>
      <c r="N1109" s="52">
        <f>IFERROR(_xll.qlIndexFixing(Index6M,$H1109,TRUE,_xll.ohTrigger(RecalcTrigger,Trigger6M)),NA())</f>
        <v>3.0852681501607353E-2</v>
      </c>
      <c r="O1109" s="52">
        <f>IFERROR(_xll.qlIndexFixing(ONIndex6M,I1109,TRUE,_xll.ohTrigger(RecalcTrigger,Trigger6M)),NA())</f>
        <v>3.0650227099020544E-2</v>
      </c>
      <c r="P1109" s="52">
        <f>IFERROR(_xll.qlIndexFixing(Index1Y,$H1109,TRUE,_xll.ohTrigger(RecalcTrigger,Trigger1Y)),NA())</f>
        <v>3.3055821172293713E-2</v>
      </c>
      <c r="Q1109" s="52">
        <f>IFERROR(_xll.qlIndexFixing(ONIndex1Y,I1109,TRUE,_xll.ohTrigger(RecalcTrigger,Trigger1Y)),NA())</f>
        <v>3.2472286595721656E-2</v>
      </c>
    </row>
    <row r="1110" spans="2:17" x14ac:dyDescent="0.2">
      <c r="B1110" s="46" t="s">
        <v>51</v>
      </c>
      <c r="D1110" s="49">
        <f>_xll.qlCalendarAdvance(LocalCalendar,$D1109,B1110,"f",FALSE)</f>
        <v>47247</v>
      </c>
      <c r="E1110" s="49">
        <f>_xll.qlInterestRateIndexValueDate(IndexON,D1110)</f>
        <v>47247</v>
      </c>
      <c r="F1110" s="52">
        <f>IFERROR(_xll.qlIndexFixing(IndexON,D1110,TRUE,_xll.ohTrigger(RecalcTrigger,TriggerON)),NA())</f>
        <v>2.6733433359495962E-2</v>
      </c>
      <c r="H1110" s="49">
        <f>_xll.qlCalendarAdvance(IborCalendar,$H1109,B1110,"f",FALSE)</f>
        <v>47247</v>
      </c>
      <c r="I1110" s="49">
        <f>_xll.qlInterestRateIndexValueDate(Index1M,$H1110)</f>
        <v>47249</v>
      </c>
      <c r="J1110" s="52">
        <f>IFERROR(_xll.qlIndexFixing(Index1M,$H1110,TRUE,_xll.ohTrigger(RecalcTrigger,Trigger1M)),NA())</f>
        <v>2.8026543794757389E-2</v>
      </c>
      <c r="K1110" s="52">
        <f>IFERROR(_xll.qlIndexFixing(ONIndex1M,I1110,TRUE,_xll.ohTrigger(RecalcTrigger,Trigger1M)),NA())</f>
        <v>2.800140547797092E-2</v>
      </c>
      <c r="L1110" s="52">
        <f>IFERROR(_xll.qlIndexFixing(Index3M,H1110,TRUE,_xll.ohTrigger(RecalcTrigger,Trigger3M)),NA())</f>
        <v>2.9320855065661403E-2</v>
      </c>
      <c r="M1110" s="52">
        <f>IFERROR(_xll.qlIndexFixing(ONIndex3M,I1110,TRUE,_xll.ohTrigger(RecalcTrigger,Trigger3M)),NA())</f>
        <v>2.9220742280511303E-2</v>
      </c>
      <c r="N1110" s="52">
        <f>IFERROR(_xll.qlIndexFixing(Index6M,$H1110,TRUE,_xll.ohTrigger(RecalcTrigger,Trigger6M)),NA())</f>
        <v>3.0851302978530559E-2</v>
      </c>
      <c r="O1110" s="52">
        <f>IFERROR(_xll.qlIndexFixing(ONIndex6M,I1110,TRUE,_xll.ohTrigger(RecalcTrigger,Trigger6M)),NA())</f>
        <v>3.0646176735968922E-2</v>
      </c>
      <c r="P1110" s="52">
        <f>IFERROR(_xll.qlIndexFixing(Index1Y,$H1110,TRUE,_xll.ohTrigger(RecalcTrigger,Trigger1Y)),NA())</f>
        <v>3.3055962603925661E-2</v>
      </c>
      <c r="Q1110" s="52">
        <f>IFERROR(_xll.qlIndexFixing(ONIndex1Y,I1110,TRUE,_xll.ohTrigger(RecalcTrigger,Trigger1Y)),NA())</f>
        <v>3.2471456559441947E-2</v>
      </c>
    </row>
    <row r="1111" spans="2:17" x14ac:dyDescent="0.2">
      <c r="B1111" s="46" t="s">
        <v>51</v>
      </c>
      <c r="D1111" s="49">
        <f>_xll.qlCalendarAdvance(LocalCalendar,$D1110,B1111,"f",FALSE)</f>
        <v>47254</v>
      </c>
      <c r="E1111" s="49">
        <f>_xll.qlInterestRateIndexValueDate(IndexON,D1111)</f>
        <v>47254</v>
      </c>
      <c r="F1111" s="52">
        <f>IFERROR(_xll.qlIndexFixing(IndexON,D1111,TRUE,_xll.ohTrigger(RecalcTrigger,TriggerON)),NA())</f>
        <v>2.6733207130700265E-2</v>
      </c>
      <c r="H1111" s="49">
        <f>_xll.qlCalendarAdvance(IborCalendar,$H1110,B1111,"f",FALSE)</f>
        <v>47254</v>
      </c>
      <c r="I1111" s="49">
        <f>_xll.qlInterestRateIndexValueDate(Index1M,$H1111)</f>
        <v>47256</v>
      </c>
      <c r="J1111" s="52">
        <f>IFERROR(_xll.qlIndexFixing(Index1M,$H1111,TRUE,_xll.ohTrigger(RecalcTrigger,Trigger1M)),NA())</f>
        <v>2.8023833277847111E-2</v>
      </c>
      <c r="K1111" s="52">
        <f>IFERROR(_xll.qlIndexFixing(ONIndex1M,I1111,TRUE,_xll.ohTrigger(RecalcTrigger,Trigger1M)),NA())</f>
        <v>2.7998744249240204E-2</v>
      </c>
      <c r="L1111" s="52">
        <f>IFERROR(_xll.qlIndexFixing(Index3M,H1111,TRUE,_xll.ohTrigger(RecalcTrigger,Trigger3M)),NA())</f>
        <v>2.931967758260141E-2</v>
      </c>
      <c r="M1111" s="52">
        <f>IFERROR(_xll.qlIndexFixing(ONIndex3M,I1111,TRUE,_xll.ohTrigger(RecalcTrigger,Trigger3M)),NA())</f>
        <v>2.9219417277284165E-2</v>
      </c>
      <c r="N1111" s="52">
        <f>IFERROR(_xll.qlIndexFixing(Index6M,$H1111,TRUE,_xll.ohTrigger(RecalcTrigger,Trigger6M)),NA())</f>
        <v>3.0847666195146627E-2</v>
      </c>
      <c r="O1111" s="52">
        <f>IFERROR(_xll.qlIndexFixing(ONIndex6M,I1111,TRUE,_xll.ohTrigger(RecalcTrigger,Trigger6M)),NA())</f>
        <v>3.064325490087505E-2</v>
      </c>
      <c r="P1111" s="52">
        <f>IFERROR(_xll.qlIndexFixing(Index1Y,$H1111,TRUE,_xll.ohTrigger(RecalcTrigger,Trigger1Y)),NA())</f>
        <v>3.3057728833933903E-2</v>
      </c>
      <c r="Q1111" s="52">
        <f>IFERROR(_xll.qlIndexFixing(ONIndex1Y,I1111,TRUE,_xll.ohTrigger(RecalcTrigger,Trigger1Y)),NA())</f>
        <v>3.247220568460385E-2</v>
      </c>
    </row>
    <row r="1112" spans="2:17" x14ac:dyDescent="0.2">
      <c r="B1112" s="46" t="s">
        <v>51</v>
      </c>
      <c r="D1112" s="49">
        <f>_xll.qlCalendarAdvance(LocalCalendar,$D1111,B1112,"f",FALSE)</f>
        <v>47261</v>
      </c>
      <c r="E1112" s="49">
        <f>_xll.qlInterestRateIndexValueDate(IndexON,D1112)</f>
        <v>47261</v>
      </c>
      <c r="F1112" s="52">
        <f>IFERROR(_xll.qlIndexFixing(IndexON,D1112,TRUE,_xll.ohTrigger(RecalcTrigger,TriggerON)),NA())</f>
        <v>2.6733002925167781E-2</v>
      </c>
      <c r="H1112" s="49">
        <f>_xll.qlCalendarAdvance(IborCalendar,$H1111,B1112,"f",FALSE)</f>
        <v>47261</v>
      </c>
      <c r="I1112" s="49">
        <f>_xll.qlInterestRateIndexValueDate(Index1M,$H1112)</f>
        <v>47263</v>
      </c>
      <c r="J1112" s="52">
        <f>IFERROR(_xll.qlIndexFixing(Index1M,$H1112,TRUE,_xll.ohTrigger(RecalcTrigger,Trigger1M)),NA())</f>
        <v>2.8021101017470455E-2</v>
      </c>
      <c r="K1112" s="52">
        <f>IFERROR(_xll.qlIndexFixing(ONIndex1M,I1112,TRUE,_xll.ohTrigger(RecalcTrigger,Trigger1M)),NA())</f>
        <v>2.7996957238021203E-2</v>
      </c>
      <c r="L1112" s="52">
        <f>IFERROR(_xll.qlIndexFixing(Index3M,H1112,TRUE,_xll.ohTrigger(RecalcTrigger,Trigger3M)),NA())</f>
        <v>2.9319637591957291E-2</v>
      </c>
      <c r="M1112" s="52">
        <f>IFERROR(_xll.qlIndexFixing(ONIndex3M,I1112,TRUE,_xll.ohTrigger(RecalcTrigger,Trigger3M)),NA())</f>
        <v>2.921921005819561E-2</v>
      </c>
      <c r="N1112" s="52">
        <f>IFERROR(_xll.qlIndexFixing(Index6M,$H1112,TRUE,_xll.ohTrigger(RecalcTrigger,Trigger6M)),NA())</f>
        <v>3.0845213716017443E-2</v>
      </c>
      <c r="O1112" s="52">
        <f>IFERROR(_xll.qlIndexFixing(ONIndex6M,I1112,TRUE,_xll.ohTrigger(RecalcTrigger,Trigger6M)),NA())</f>
        <v>3.0641468608607614E-2</v>
      </c>
      <c r="P1112" s="52">
        <f>IFERROR(_xll.qlIndexFixing(Index1Y,$H1112,TRUE,_xll.ohTrigger(RecalcTrigger,Trigger1Y)),NA())</f>
        <v>3.3061104130004577E-2</v>
      </c>
      <c r="Q1112" s="52">
        <f>IFERROR(_xll.qlIndexFixing(ONIndex1Y,I1112,TRUE,_xll.ohTrigger(RecalcTrigger,Trigger1Y)),NA())</f>
        <v>3.2474548762655431E-2</v>
      </c>
    </row>
    <row r="1113" spans="2:17" x14ac:dyDescent="0.2">
      <c r="B1113" s="46" t="s">
        <v>51</v>
      </c>
      <c r="D1113" s="49">
        <f>_xll.qlCalendarAdvance(LocalCalendar,$D1112,B1113,"f",FALSE)</f>
        <v>47268</v>
      </c>
      <c r="E1113" s="49">
        <f>_xll.qlInterestRateIndexValueDate(IndexON,D1113)</f>
        <v>47268</v>
      </c>
      <c r="F1113" s="52">
        <f>IFERROR(_xll.qlIndexFixing(IndexON,D1113,TRUE,_xll.ohTrigger(RecalcTrigger,TriggerON)),NA())</f>
        <v>2.6732820742578767E-2</v>
      </c>
      <c r="H1113" s="49">
        <f>_xll.qlCalendarAdvance(IborCalendar,$H1112,B1113,"f",FALSE)</f>
        <v>47268</v>
      </c>
      <c r="I1113" s="49">
        <f>_xll.qlInterestRateIndexValueDate(Index1M,$H1113)</f>
        <v>47270</v>
      </c>
      <c r="J1113" s="52">
        <f>IFERROR(_xll.qlIndexFixing(Index1M,$H1113,TRUE,_xll.ohTrigger(RecalcTrigger,Trigger1M)),NA())</f>
        <v>2.8018347013637729E-2</v>
      </c>
      <c r="K1113" s="52">
        <f>IFERROR(_xll.qlIndexFixing(ONIndex1M,I1113,TRUE,_xll.ohTrigger(RecalcTrigger,Trigger1M)),NA())</f>
        <v>2.7993356701525585E-2</v>
      </c>
      <c r="L1113" s="52">
        <f>IFERROR(_xll.qlIndexFixing(Index3M,H1113,TRUE,_xll.ohTrigger(RecalcTrigger,Trigger3M)),NA())</f>
        <v>2.9318510159181101E-2</v>
      </c>
      <c r="M1113" s="52">
        <f>IFERROR(_xll.qlIndexFixing(ONIndex3M,I1113,TRUE,_xll.ohTrigger(RecalcTrigger,Trigger3M)),NA())</f>
        <v>2.9216839354768709E-2</v>
      </c>
      <c r="N1113" s="52">
        <f>IFERROR(_xll.qlIndexFixing(Index6M,$H1113,TRUE,_xll.ohTrigger(RecalcTrigger,Trigger6M)),NA())</f>
        <v>3.0842798019440183E-2</v>
      </c>
      <c r="O1113" s="52">
        <f>IFERROR(_xll.qlIndexFixing(ONIndex6M,I1113,TRUE,_xll.ohTrigger(RecalcTrigger,Trigger6M)),NA())</f>
        <v>3.0637519875567065E-2</v>
      </c>
      <c r="P1113" s="52">
        <f>IFERROR(_xll.qlIndexFixing(Index1Y,$H1113,TRUE,_xll.ohTrigger(RecalcTrigger,Trigger1Y)),NA())</f>
        <v>3.3061222880072967E-2</v>
      </c>
      <c r="Q1113" s="52">
        <f>IFERROR(_xll.qlIndexFixing(ONIndex1Y,I1113,TRUE,_xll.ohTrigger(RecalcTrigger,Trigger1Y)),NA())</f>
        <v>3.2473908158232589E-2</v>
      </c>
    </row>
    <row r="1114" spans="2:17" x14ac:dyDescent="0.2">
      <c r="B1114" s="46" t="s">
        <v>51</v>
      </c>
      <c r="D1114" s="49">
        <f>_xll.qlCalendarAdvance(LocalCalendar,$D1113,B1114,"f",FALSE)</f>
        <v>47275</v>
      </c>
      <c r="E1114" s="49">
        <f>_xll.qlInterestRateIndexValueDate(IndexON,D1114)</f>
        <v>47275</v>
      </c>
      <c r="F1114" s="52">
        <f>IFERROR(_xll.qlIndexFixing(IndexON,D1114,TRUE,_xll.ohTrigger(RecalcTrigger,TriggerON)),NA())</f>
        <v>2.6732660583173029E-2</v>
      </c>
      <c r="H1114" s="49">
        <f>_xll.qlCalendarAdvance(IborCalendar,$H1113,B1114,"f",FALSE)</f>
        <v>47275</v>
      </c>
      <c r="I1114" s="49">
        <f>_xll.qlInterestRateIndexValueDate(Index1M,$H1114)</f>
        <v>47277</v>
      </c>
      <c r="J1114" s="52">
        <f>IFERROR(_xll.qlIndexFixing(Index1M,$H1114,TRUE,_xll.ohTrigger(RecalcTrigger,Trigger1M)),NA())</f>
        <v>2.8015571266372143E-2</v>
      </c>
      <c r="K1114" s="52">
        <f>IFERROR(_xll.qlIndexFixing(ONIndex1M,I1114,TRUE,_xll.ohTrigger(RecalcTrigger,Trigger1M)),NA())</f>
        <v>2.7990630382541681E-2</v>
      </c>
      <c r="L1114" s="52">
        <f>IFERROR(_xll.qlIndexFixing(Index3M,H1114,TRUE,_xll.ohTrigger(RecalcTrigger,Trigger3M)),NA())</f>
        <v>2.9316290371570602E-2</v>
      </c>
      <c r="M1114" s="52">
        <f>IFERROR(_xll.qlIndexFixing(ONIndex3M,I1114,TRUE,_xll.ohTrigger(RecalcTrigger,Trigger3M)),NA())</f>
        <v>2.921558643548039E-2</v>
      </c>
      <c r="N1114" s="52">
        <f>IFERROR(_xll.qlIndexFixing(Index6M,$H1114,TRUE,_xll.ohTrigger(RecalcTrigger,Trigger6M)),NA())</f>
        <v>3.0840419105278738E-2</v>
      </c>
      <c r="O1114" s="52">
        <f>IFERROR(_xll.qlIndexFixing(ONIndex6M,I1114,TRUE,_xll.ohTrigger(RecalcTrigger,Trigger6M)),NA())</f>
        <v>3.0634706685352953E-2</v>
      </c>
      <c r="P1114" s="52">
        <f>IFERROR(_xll.qlIndexFixing(Index1Y,$H1114,TRUE,_xll.ohTrigger(RecalcTrigger,Trigger1Y)),NA())</f>
        <v>3.3062943053577647E-2</v>
      </c>
      <c r="Q1114" s="52">
        <f>IFERROR(_xll.qlIndexFixing(ONIndex1Y,I1114,TRUE,_xll.ohTrigger(RecalcTrigger,Trigger1Y)),NA())</f>
        <v>3.2474861506699426E-2</v>
      </c>
    </row>
    <row r="1115" spans="2:17" x14ac:dyDescent="0.2">
      <c r="B1115" s="46" t="s">
        <v>51</v>
      </c>
      <c r="D1115" s="49">
        <f>_xll.qlCalendarAdvance(LocalCalendar,$D1114,B1115,"f",FALSE)</f>
        <v>47282</v>
      </c>
      <c r="E1115" s="49">
        <f>_xll.qlInterestRateIndexValueDate(IndexON,D1115)</f>
        <v>47282</v>
      </c>
      <c r="F1115" s="52">
        <f>IFERROR(_xll.qlIndexFixing(IndexON,D1115,TRUE,_xll.ohTrigger(RecalcTrigger,TriggerON)),NA())</f>
        <v>2.6732522446870632E-2</v>
      </c>
      <c r="H1115" s="49">
        <f>_xll.qlCalendarAdvance(IborCalendar,$H1114,B1115,"f",FALSE)</f>
        <v>47282</v>
      </c>
      <c r="I1115" s="49">
        <f>_xll.qlInterestRateIndexValueDate(Index1M,$H1115)</f>
        <v>47284</v>
      </c>
      <c r="J1115" s="52">
        <f>IFERROR(_xll.qlIndexFixing(Index1M,$H1115,TRUE,_xll.ohTrigger(RecalcTrigger,Trigger1M)),NA())</f>
        <v>2.8012773775686589E-2</v>
      </c>
      <c r="K1115" s="52">
        <f>IFERROR(_xll.qlIndexFixing(ONIndex1M,I1115,TRUE,_xll.ohTrigger(RecalcTrigger,Trigger1M)),NA())</f>
        <v>2.798788236678007E-2</v>
      </c>
      <c r="L1115" s="52">
        <f>IFERROR(_xll.qlIndexFixing(Index3M,H1115,TRUE,_xll.ohTrigger(RecalcTrigger,Trigger3M)),NA())</f>
        <v>2.9315209713871956E-2</v>
      </c>
      <c r="M1115" s="52">
        <f>IFERROR(_xll.qlIndexFixing(ONIndex3M,I1115,TRUE,_xll.ohTrigger(RecalcTrigger,Trigger3M)),NA())</f>
        <v>2.9214357544145031E-2</v>
      </c>
      <c r="N1115" s="52">
        <f>IFERROR(_xll.qlIndexFixing(Index6M,$H1115,TRUE,_xll.ohTrigger(RecalcTrigger,Trigger6M)),NA())</f>
        <v>3.0838076973401324E-2</v>
      </c>
      <c r="O1115" s="52">
        <f>IFERROR(_xll.qlIndexFixing(ONIndex6M,I1115,TRUE,_xll.ohTrigger(RecalcTrigger,Trigger6M)),NA())</f>
        <v>3.0631929710143169E-2</v>
      </c>
      <c r="P1115" s="52">
        <f>IFERROR(_xll.qlIndexFixing(Index1Y,$H1115,TRUE,_xll.ohTrigger(RecalcTrigger,Trigger1Y)),NA())</f>
        <v>3.3064640232246416E-2</v>
      </c>
      <c r="Q1115" s="52">
        <f>IFERROR(_xll.qlIndexFixing(ONIndex1Y,I1115,TRUE,_xll.ohTrigger(RecalcTrigger,Trigger1Y)),NA())</f>
        <v>3.2475882929565714E-2</v>
      </c>
    </row>
    <row r="1116" spans="2:17" x14ac:dyDescent="0.2">
      <c r="B1116" s="46" t="s">
        <v>51</v>
      </c>
      <c r="D1116" s="49">
        <f>_xll.qlCalendarAdvance(LocalCalendar,$D1115,B1116,"f",FALSE)</f>
        <v>47289</v>
      </c>
      <c r="E1116" s="49">
        <f>_xll.qlInterestRateIndexValueDate(IndexON,D1116)</f>
        <v>47289</v>
      </c>
      <c r="F1116" s="52">
        <f>IFERROR(_xll.qlIndexFixing(IndexON,D1116,TRUE,_xll.ohTrigger(RecalcTrigger,TriggerON)),NA())</f>
        <v>2.6732406333511705E-2</v>
      </c>
      <c r="H1116" s="49">
        <f>_xll.qlCalendarAdvance(IborCalendar,$H1115,B1116,"f",FALSE)</f>
        <v>47289</v>
      </c>
      <c r="I1116" s="49">
        <f>_xll.qlInterestRateIndexValueDate(Index1M,$H1116)</f>
        <v>47291</v>
      </c>
      <c r="J1116" s="52">
        <f>IFERROR(_xll.qlIndexFixing(Index1M,$H1116,TRUE,_xll.ohTrigger(RecalcTrigger,Trigger1M)),NA())</f>
        <v>2.8009954541593961E-2</v>
      </c>
      <c r="K1116" s="52">
        <f>IFERROR(_xll.qlIndexFixing(ONIndex1M,I1116,TRUE,_xll.ohTrigger(RecalcTrigger,Trigger1M)),NA())</f>
        <v>2.7985112654320687E-2</v>
      </c>
      <c r="L1116" s="52">
        <f>IFERROR(_xll.qlIndexFixing(Index3M,H1116,TRUE,_xll.ohTrigger(RecalcTrigger,Trigger3M)),NA())</f>
        <v>2.931415326246305E-2</v>
      </c>
      <c r="M1116" s="52">
        <f>IFERROR(_xll.qlIndexFixing(ONIndex3M,I1116,TRUE,_xll.ohTrigger(RecalcTrigger,Trigger3M)),NA())</f>
        <v>2.9213152680815924E-2</v>
      </c>
      <c r="N1116" s="52">
        <f>IFERROR(_xll.qlIndexFixing(Index6M,$H1116,TRUE,_xll.ohTrigger(RecalcTrigger,Trigger6M)),NA())</f>
        <v>3.0835771623676584E-2</v>
      </c>
      <c r="O1116" s="52">
        <f>IFERROR(_xll.qlIndexFixing(ONIndex6M,I1116,TRUE,_xll.ohTrigger(RecalcTrigger,Trigger6M)),NA())</f>
        <v>3.0629188949857777E-2</v>
      </c>
      <c r="P1116" s="52">
        <f>IFERROR(_xll.qlIndexFixing(Index1Y,$H1116,TRUE,_xll.ohTrigger(RecalcTrigger,Trigger1Y)),NA())</f>
        <v>3.30663105947036E-2</v>
      </c>
      <c r="Q1116" s="52">
        <f>IFERROR(_xll.qlIndexFixing(ONIndex1Y,I1116,TRUE,_xll.ohTrigger(RecalcTrigger,Trigger1Y)),NA())</f>
        <v>3.2476972426911388E-2</v>
      </c>
    </row>
    <row r="1117" spans="2:17" x14ac:dyDescent="0.2">
      <c r="B1117" s="46" t="s">
        <v>51</v>
      </c>
      <c r="D1117" s="49">
        <f>_xll.qlCalendarAdvance(LocalCalendar,$D1116,B1117,"f",FALSE)</f>
        <v>47296</v>
      </c>
      <c r="E1117" s="49">
        <f>_xll.qlInterestRateIndexValueDate(IndexON,D1117)</f>
        <v>47296</v>
      </c>
      <c r="F1117" s="52">
        <f>IFERROR(_xll.qlIndexFixing(IndexON,D1117,TRUE,_xll.ohTrigger(RecalcTrigger,TriggerON)),NA())</f>
        <v>2.6732312243336054E-2</v>
      </c>
      <c r="H1117" s="49">
        <f>_xll.qlCalendarAdvance(IborCalendar,$H1116,B1117,"f",FALSE)</f>
        <v>47296</v>
      </c>
      <c r="I1117" s="49">
        <f>_xll.qlInterestRateIndexValueDate(Index1M,$H1117)</f>
        <v>47298</v>
      </c>
      <c r="J1117" s="52">
        <f>IFERROR(_xll.qlIndexFixing(Index1M,$H1117,TRUE,_xll.ohTrigger(RecalcTrigger,Trigger1M)),NA())</f>
        <v>2.8007997220027281E-2</v>
      </c>
      <c r="K1117" s="52">
        <f>IFERROR(_xll.qlIndexFixing(ONIndex1M,I1117,TRUE,_xll.ohTrigger(RecalcTrigger,Trigger1M)),NA())</f>
        <v>2.7982321245056951E-2</v>
      </c>
      <c r="L1117" s="52">
        <f>IFERROR(_xll.qlIndexFixing(Index3M,H1117,TRUE,_xll.ohTrigger(RecalcTrigger,Trigger3M)),NA())</f>
        <v>2.9309757843975489E-2</v>
      </c>
      <c r="M1117" s="52">
        <f>IFERROR(_xll.qlIndexFixing(ONIndex3M,I1117,TRUE,_xll.ohTrigger(RecalcTrigger,Trigger3M)),NA())</f>
        <v>2.9211971845439777E-2</v>
      </c>
      <c r="N1117" s="52">
        <f>IFERROR(_xll.qlIndexFixing(Index6M,$H1117,TRUE,_xll.ohTrigger(RecalcTrigger,Trigger6M)),NA())</f>
        <v>3.0833503055976191E-2</v>
      </c>
      <c r="O1117" s="52">
        <f>IFERROR(_xll.qlIndexFixing(ONIndex6M,I1117,TRUE,_xll.ohTrigger(RecalcTrigger,Trigger6M)),NA())</f>
        <v>3.0626484404550069E-2</v>
      </c>
      <c r="P1117" s="52">
        <f>IFERROR(_xll.qlIndexFixing(Index1Y,$H1117,TRUE,_xll.ohTrigger(RecalcTrigger,Trigger1Y)),NA())</f>
        <v>3.3063162690243904E-2</v>
      </c>
      <c r="Q1117" s="52">
        <f>IFERROR(_xll.qlIndexFixing(ONIndex1Y,I1117,TRUE,_xll.ohTrigger(RecalcTrigger,Trigger1Y)),NA())</f>
        <v>3.2478129998656513E-2</v>
      </c>
    </row>
    <row r="1118" spans="2:17" x14ac:dyDescent="0.2">
      <c r="B1118" s="46" t="s">
        <v>51</v>
      </c>
      <c r="D1118" s="49">
        <f>_xll.qlCalendarAdvance(LocalCalendar,$D1117,B1118,"f",FALSE)</f>
        <v>47304</v>
      </c>
      <c r="E1118" s="49">
        <f>_xll.qlInterestRateIndexValueDate(IndexON,D1118)</f>
        <v>47304</v>
      </c>
      <c r="F1118" s="52">
        <f>IFERROR(_xll.qlIndexFixing(IndexON,D1118,TRUE,_xll.ohTrigger(RecalcTrigger,TriggerON)),NA())</f>
        <v>2.6732231678820995E-2</v>
      </c>
      <c r="H1118" s="49">
        <f>_xll.qlCalendarAdvance(IborCalendar,$H1117,B1118,"f",FALSE)</f>
        <v>47303</v>
      </c>
      <c r="I1118" s="49">
        <f>_xll.qlInterestRateIndexValueDate(Index1M,$H1118)</f>
        <v>47305</v>
      </c>
      <c r="J1118" s="52">
        <f>IFERROR(_xll.qlIndexFixing(Index1M,$H1118,TRUE,_xll.ohTrigger(RecalcTrigger,Trigger1M)),NA())</f>
        <v>2.8004250843254523E-2</v>
      </c>
      <c r="K1118" s="52">
        <f>IFERROR(_xll.qlIndexFixing(ONIndex1M,I1118,TRUE,_xll.ohTrigger(RecalcTrigger,Trigger1M)),NA())</f>
        <v>2.7979508139068798E-2</v>
      </c>
      <c r="L1118" s="52">
        <f>IFERROR(_xll.qlIndexFixing(Index3M,H1118,TRUE,_xll.ohTrigger(RecalcTrigger,Trigger3M)),NA())</f>
        <v>2.9313236119318579E-2</v>
      </c>
      <c r="M1118" s="52">
        <f>IFERROR(_xll.qlIndexFixing(ONIndex3M,I1118,TRUE,_xll.ohTrigger(RecalcTrigger,Trigger3M)),NA())</f>
        <v>2.9210815038043236E-2</v>
      </c>
      <c r="N1118" s="52">
        <f>IFERROR(_xll.qlIndexFixing(Index6M,$H1118,TRUE,_xll.ohTrigger(RecalcTrigger,Trigger6M)),NA())</f>
        <v>3.083127127017354E-2</v>
      </c>
      <c r="O1118" s="52">
        <f>IFERROR(_xll.qlIndexFixing(ONIndex6M,I1118,TRUE,_xll.ohTrigger(RecalcTrigger,Trigger6M)),NA())</f>
        <v>3.0623816074220045E-2</v>
      </c>
      <c r="P1118" s="52">
        <f>IFERROR(_xll.qlIndexFixing(Index1Y,$H1118,TRUE,_xll.ohTrigger(RecalcTrigger,Trigger1Y)),NA())</f>
        <v>3.3069555585368435E-2</v>
      </c>
      <c r="Q1118" s="52">
        <f>IFERROR(_xll.qlIndexFixing(ONIndex1Y,I1118,TRUE,_xll.ohTrigger(RecalcTrigger,Trigger1Y)),NA())</f>
        <v>3.247935564485438E-2</v>
      </c>
    </row>
    <row r="1119" spans="2:17" x14ac:dyDescent="0.2">
      <c r="B1119" s="46" t="s">
        <v>51</v>
      </c>
      <c r="D1119" s="49">
        <f>_xll.qlCalendarAdvance(LocalCalendar,$D1118,B1119,"f",FALSE)</f>
        <v>47311</v>
      </c>
      <c r="E1119" s="49">
        <f>_xll.qlInterestRateIndexValueDate(IndexON,D1119)</f>
        <v>47311</v>
      </c>
      <c r="F1119" s="52">
        <f>IFERROR(_xll.qlIndexFixing(IndexON,D1119,TRUE,_xll.ohTrigger(RecalcTrigger,TriggerON)),NA())</f>
        <v>2.6732184780975388E-2</v>
      </c>
      <c r="H1119" s="49">
        <f>_xll.qlCalendarAdvance(IborCalendar,$H1118,B1119,"f",FALSE)</f>
        <v>47310</v>
      </c>
      <c r="I1119" s="49">
        <f>_xll.qlInterestRateIndexValueDate(Index1M,$H1119)</f>
        <v>47312</v>
      </c>
      <c r="J1119" s="52">
        <f>IFERROR(_xll.qlIndexFixing(Index1M,$H1119,TRUE,_xll.ohTrigger(RecalcTrigger,Trigger1M)),NA())</f>
        <v>2.8001366379038658E-2</v>
      </c>
      <c r="K1119" s="52">
        <f>IFERROR(_xll.qlIndexFixing(ONIndex1M,I1119,TRUE,_xll.ohTrigger(RecalcTrigger,Trigger1M)),NA())</f>
        <v>2.7976673336302937E-2</v>
      </c>
      <c r="L1119" s="52">
        <f>IFERROR(_xll.qlIndexFixing(Index3M,H1119,TRUE,_xll.ohTrigger(RecalcTrigger,Trigger3M)),NA())</f>
        <v>2.9311129145769818E-2</v>
      </c>
      <c r="M1119" s="52">
        <f>IFERROR(_xll.qlIndexFixing(ONIndex3M,I1119,TRUE,_xll.ohTrigger(RecalcTrigger,Trigger3M)),NA())</f>
        <v>2.9209682258626302E-2</v>
      </c>
      <c r="N1119" s="52">
        <f>IFERROR(_xll.qlIndexFixing(Index6M,$H1119,TRUE,_xll.ohTrigger(RecalcTrigger,Trigger6M)),NA())</f>
        <v>3.082907626614376E-2</v>
      </c>
      <c r="O1119" s="52">
        <f>IFERROR(_xll.qlIndexFixing(ONIndex6M,I1119,TRUE,_xll.ohTrigger(RecalcTrigger,Trigger6M)),NA())</f>
        <v>3.0621183958841058E-2</v>
      </c>
      <c r="P1119" s="52">
        <f>IFERROR(_xll.qlIndexFixing(Index1Y,$H1119,TRUE,_xll.ohTrigger(RecalcTrigger,Trigger1Y)),NA())</f>
        <v>3.3071122570713839E-2</v>
      </c>
      <c r="Q1119" s="52">
        <f>IFERROR(_xll.qlIndexFixing(ONIndex1Y,I1119,TRUE,_xll.ohTrigger(RecalcTrigger,Trigger1Y)),NA())</f>
        <v>3.2480649365478342E-2</v>
      </c>
    </row>
    <row r="1120" spans="2:17" x14ac:dyDescent="0.2">
      <c r="B1120" s="46" t="s">
        <v>51</v>
      </c>
      <c r="D1120" s="49">
        <f>_xll.qlCalendarAdvance(LocalCalendar,$D1119,B1120,"f",FALSE)</f>
        <v>47318</v>
      </c>
      <c r="E1120" s="49">
        <f>_xll.qlInterestRateIndexValueDate(IndexON,D1120)</f>
        <v>47318</v>
      </c>
      <c r="F1120" s="52">
        <f>IFERROR(_xll.qlIndexFixing(IndexON,D1120,TRUE,_xll.ohTrigger(RecalcTrigger,TriggerON)),NA())</f>
        <v>2.6732159906233122E-2</v>
      </c>
      <c r="H1120" s="49">
        <f>_xll.qlCalendarAdvance(IborCalendar,$H1119,B1120,"f",FALSE)</f>
        <v>47317</v>
      </c>
      <c r="I1120" s="49">
        <f>_xll.qlInterestRateIndexValueDate(Index1M,$H1120)</f>
        <v>47319</v>
      </c>
      <c r="J1120" s="52">
        <f>IFERROR(_xll.qlIndexFixing(Index1M,$H1120,TRUE,_xll.ohTrigger(RecalcTrigger,Trigger1M)),NA())</f>
        <v>2.799846017148018E-2</v>
      </c>
      <c r="K1120" s="52">
        <f>IFERROR(_xll.qlIndexFixing(ONIndex1M,I1120,TRUE,_xll.ohTrigger(RecalcTrigger,Trigger1M)),NA())</f>
        <v>2.7973816836812659E-2</v>
      </c>
      <c r="L1120" s="52">
        <f>IFERROR(_xll.qlIndexFixing(Index3M,H1120,TRUE,_xll.ohTrigger(RecalcTrigger,Trigger3M)),NA())</f>
        <v>2.9310169519321725E-2</v>
      </c>
      <c r="M1120" s="52">
        <f>IFERROR(_xll.qlIndexFixing(ONIndex3M,I1120,TRUE,_xll.ohTrigger(RecalcTrigger,Trigger3M)),NA())</f>
        <v>2.9208573507188973E-2</v>
      </c>
      <c r="N1120" s="52">
        <f>IFERROR(_xll.qlIndexFixing(Index6M,$H1120,TRUE,_xll.ohTrigger(RecalcTrigger,Trigger6M)),NA())</f>
        <v>3.0828089865354385E-2</v>
      </c>
      <c r="O1120" s="52">
        <f>IFERROR(_xll.qlIndexFixing(ONIndex6M,I1120,TRUE,_xll.ohTrigger(RecalcTrigger,Trigger6M)),NA())</f>
        <v>3.0618588058386464E-2</v>
      </c>
      <c r="P1120" s="52">
        <f>IFERROR(_xll.qlIndexFixing(Index1Y,$H1120,TRUE,_xll.ohTrigger(RecalcTrigger,Trigger1Y)),NA())</f>
        <v>3.3072647454126622E-2</v>
      </c>
      <c r="Q1120" s="52">
        <f>IFERROR(_xll.qlIndexFixing(ONIndex1Y,I1120,TRUE,_xll.ohTrigger(RecalcTrigger,Trigger1Y)),NA())</f>
        <v>3.2482011160528401E-2</v>
      </c>
    </row>
    <row r="1121" spans="2:17" x14ac:dyDescent="0.2">
      <c r="B1121" s="46" t="s">
        <v>51</v>
      </c>
      <c r="D1121" s="49">
        <f>_xll.qlCalendarAdvance(LocalCalendar,$D1120,B1121,"f",FALSE)</f>
        <v>47325</v>
      </c>
      <c r="E1121" s="49">
        <f>_xll.qlInterestRateIndexValueDate(IndexON,D1121)</f>
        <v>47325</v>
      </c>
      <c r="F1121" s="52">
        <f>IFERROR(_xll.qlIndexFixing(IndexON,D1121,TRUE,_xll.ohTrigger(RecalcTrigger,TriggerON)),NA())</f>
        <v>2.6732157054594197E-2</v>
      </c>
      <c r="H1121" s="49">
        <f>_xll.qlCalendarAdvance(IborCalendar,$H1120,B1121,"f",FALSE)</f>
        <v>47324</v>
      </c>
      <c r="I1121" s="49">
        <f>_xll.qlInterestRateIndexValueDate(Index1M,$H1121)</f>
        <v>47326</v>
      </c>
      <c r="J1121" s="52">
        <f>IFERROR(_xll.qlIndexFixing(Index1M,$H1121,TRUE,_xll.ohTrigger(RecalcTrigger,Trigger1M)),NA())</f>
        <v>2.7996408763892588E-2</v>
      </c>
      <c r="K1121" s="52">
        <f>IFERROR(_xll.qlIndexFixing(ONIndex1M,I1121,TRUE,_xll.ohTrigger(RecalcTrigger,Trigger1M)),NA())</f>
        <v>2.7970938640544674E-2</v>
      </c>
      <c r="L1121" s="52">
        <f>IFERROR(_xll.qlIndexFixing(Index3M,H1121,TRUE,_xll.ohTrigger(RecalcTrigger,Trigger3M)),NA())</f>
        <v>2.9309234099065579E-2</v>
      </c>
      <c r="M1121" s="52">
        <f>IFERROR(_xll.qlIndexFixing(ONIndex3M,I1121,TRUE,_xll.ohTrigger(RecalcTrigger,Trigger3M)),NA())</f>
        <v>2.9207488783704605E-2</v>
      </c>
      <c r="N1121" s="52">
        <f>IFERROR(_xll.qlIndexFixing(Index6M,$H1121,TRUE,_xll.ohTrigger(RecalcTrigger,Trigger6M)),NA())</f>
        <v>3.0824796602915417E-2</v>
      </c>
      <c r="O1121" s="52">
        <f>IFERROR(_xll.qlIndexFixing(ONIndex6M,I1121,TRUE,_xll.ohTrigger(RecalcTrigger,Trigger6M)),NA())</f>
        <v>3.0616028372882909E-2</v>
      </c>
      <c r="P1121" s="52">
        <f>IFERROR(_xll.qlIndexFixing(Index1Y,$H1121,TRUE,_xll.ohTrigger(RecalcTrigger,Trigger1Y)),NA())</f>
        <v>3.307412641412763E-2</v>
      </c>
      <c r="Q1121" s="52">
        <f>IFERROR(_xll.qlIndexFixing(ONIndex1Y,I1121,TRUE,_xll.ohTrigger(RecalcTrigger,Trigger1Y)),NA())</f>
        <v>3.2483441030031202E-2</v>
      </c>
    </row>
    <row r="1122" spans="2:17" x14ac:dyDescent="0.2">
      <c r="B1122" s="46" t="s">
        <v>51</v>
      </c>
      <c r="D1122" s="49">
        <f>_xll.qlCalendarAdvance(LocalCalendar,$D1121,B1122,"f",FALSE)</f>
        <v>47332</v>
      </c>
      <c r="E1122" s="49">
        <f>_xll.qlInterestRateIndexValueDate(IndexON,D1122)</f>
        <v>47332</v>
      </c>
      <c r="F1122" s="52">
        <f>IFERROR(_xll.qlIndexFixing(IndexON,D1122,TRUE,_xll.ohTrigger(RecalcTrigger,TriggerON)),NA())</f>
        <v>2.6732176225978677E-2</v>
      </c>
      <c r="H1122" s="49">
        <f>_xll.qlCalendarAdvance(IborCalendar,$H1121,B1122,"f",FALSE)</f>
        <v>47331</v>
      </c>
      <c r="I1122" s="49">
        <f>_xll.qlInterestRateIndexValueDate(Index1M,$H1122)</f>
        <v>47333</v>
      </c>
      <c r="J1122" s="52">
        <f>IFERROR(_xll.qlIndexFixing(Index1M,$H1122,TRUE,_xll.ohTrigger(RecalcTrigger,Trigger1M)),NA())</f>
        <v>2.7993457287386891E-2</v>
      </c>
      <c r="K1122" s="52">
        <f>IFERROR(_xll.qlIndexFixing(ONIndex1M,I1122,TRUE,_xll.ohTrigger(RecalcTrigger,Trigger1M)),NA())</f>
        <v>2.7968038747578916E-2</v>
      </c>
      <c r="L1122" s="52">
        <f>IFERROR(_xll.qlIndexFixing(Index3M,H1122,TRUE,_xll.ohTrigger(RecalcTrigger,Trigger3M)),NA())</f>
        <v>2.9308322884986918E-2</v>
      </c>
      <c r="M1122" s="52">
        <f>IFERROR(_xll.qlIndexFixing(ONIndex3M,I1122,TRUE,_xll.ohTrigger(RecalcTrigger,Trigger3M)),NA())</f>
        <v>2.9206428088199843E-2</v>
      </c>
      <c r="N1122" s="52">
        <f>IFERROR(_xll.qlIndexFixing(Index6M,$H1122,TRUE,_xll.ohTrigger(RecalcTrigger,Trigger6M)),NA())</f>
        <v>3.082271194347791E-2</v>
      </c>
      <c r="O1122" s="52">
        <f>IFERROR(_xll.qlIndexFixing(ONIndex6M,I1122,TRUE,_xll.ohTrigger(RecalcTrigger,Trigger6M)),NA())</f>
        <v>3.0613504902357036E-2</v>
      </c>
      <c r="P1122" s="52">
        <f>IFERROR(_xll.qlIndexFixing(Index1Y,$H1122,TRUE,_xll.ohTrigger(RecalcTrigger,Trigger1Y)),NA())</f>
        <v>3.3075555629221584E-2</v>
      </c>
      <c r="Q1122" s="52">
        <f>IFERROR(_xll.qlIndexFixing(ONIndex1Y,I1122,TRUE,_xll.ohTrigger(RecalcTrigger,Trigger1Y)),NA())</f>
        <v>3.2484938973986743E-2</v>
      </c>
    </row>
    <row r="1123" spans="2:17" x14ac:dyDescent="0.2">
      <c r="B1123" s="46" t="s">
        <v>51</v>
      </c>
      <c r="D1123" s="49">
        <f>_xll.qlCalendarAdvance(LocalCalendar,$D1122,B1123,"f",FALSE)</f>
        <v>47339</v>
      </c>
      <c r="E1123" s="49">
        <f>_xll.qlInterestRateIndexValueDate(IndexON,D1123)</f>
        <v>47339</v>
      </c>
      <c r="F1123" s="52">
        <f>IFERROR(_xll.qlIndexFixing(IndexON,D1123,TRUE,_xll.ohTrigger(RecalcTrigger,TriggerON)),NA())</f>
        <v>2.673221742062637E-2</v>
      </c>
      <c r="H1123" s="49">
        <f>_xll.qlCalendarAdvance(IborCalendar,$H1122,B1123,"f",FALSE)</f>
        <v>47338</v>
      </c>
      <c r="I1123" s="49">
        <f>_xll.qlInterestRateIndexValueDate(Index1M,$H1123)</f>
        <v>47340</v>
      </c>
      <c r="J1123" s="52">
        <f>IFERROR(_xll.qlIndexFixing(Index1M,$H1123,TRUE,_xll.ohTrigger(RecalcTrigger,Trigger1M)),NA())</f>
        <v>2.7989611088927009E-2</v>
      </c>
      <c r="K1123" s="52">
        <f>IFERROR(_xll.qlIndexFixing(ONIndex1M,I1123,TRUE,_xll.ohTrigger(RecalcTrigger,Trigger1M)),NA())</f>
        <v>2.7965117157835451E-2</v>
      </c>
      <c r="L1123" s="52">
        <f>IFERROR(_xll.qlIndexFixing(Index3M,H1123,TRUE,_xll.ohTrigger(RecalcTrigger,Trigger3M)),NA())</f>
        <v>2.9308567284361198E-2</v>
      </c>
      <c r="M1123" s="52">
        <f>IFERROR(_xll.qlIndexFixing(ONIndex3M,I1123,TRUE,_xll.ohTrigger(RecalcTrigger,Trigger3M)),NA())</f>
        <v>2.9205391420648041E-2</v>
      </c>
      <c r="N1123" s="52">
        <f>IFERROR(_xll.qlIndexFixing(Index6M,$H1123,TRUE,_xll.ohTrigger(RecalcTrigger,Trigger6M)),NA())</f>
        <v>3.0820664065335821E-2</v>
      </c>
      <c r="O1123" s="52">
        <f>IFERROR(_xll.qlIndexFixing(ONIndex6M,I1123,TRUE,_xll.ohTrigger(RecalcTrigger,Trigger6M)),NA())</f>
        <v>3.0611017646755556E-2</v>
      </c>
      <c r="P1123" s="52">
        <f>IFERROR(_xll.qlIndexFixing(Index1Y,$H1123,TRUE,_xll.ohTrigger(RecalcTrigger,Trigger1Y)),NA())</f>
        <v>3.3076931277898194E-2</v>
      </c>
      <c r="Q1123" s="52">
        <f>IFERROR(_xll.qlIndexFixing(ONIndex1Y,I1123,TRUE,_xll.ohTrigger(RecalcTrigger,Trigger1Y)),NA())</f>
        <v>3.2486504992368381E-2</v>
      </c>
    </row>
    <row r="1124" spans="2:17" x14ac:dyDescent="0.2">
      <c r="B1124" s="46" t="s">
        <v>51</v>
      </c>
      <c r="D1124" s="49">
        <f>_xll.qlCalendarAdvance(LocalCalendar,$D1123,B1124,"f",FALSE)</f>
        <v>47346</v>
      </c>
      <c r="E1124" s="49">
        <f>_xll.qlInterestRateIndexValueDate(IndexON,D1124)</f>
        <v>47346</v>
      </c>
      <c r="F1124" s="52">
        <f>IFERROR(_xll.qlIndexFixing(IndexON,D1124,TRUE,_xll.ohTrigger(RecalcTrigger,TriggerON)),NA())</f>
        <v>2.6732280638217532E-2</v>
      </c>
      <c r="H1124" s="49">
        <f>_xll.qlCalendarAdvance(IborCalendar,$H1123,B1124,"f",FALSE)</f>
        <v>47345</v>
      </c>
      <c r="I1124" s="49">
        <f>_xll.qlInterestRateIndexValueDate(Index1M,$H1124)</f>
        <v>47347</v>
      </c>
      <c r="J1124" s="52">
        <f>IFERROR(_xll.qlIndexFixing(Index1M,$H1124,TRUE,_xll.ohTrigger(RecalcTrigger,Trigger1M)),NA())</f>
        <v>2.7986617908165697E-2</v>
      </c>
      <c r="K1124" s="52">
        <f>IFERROR(_xll.qlIndexFixing(ONIndex1M,I1124,TRUE,_xll.ohTrigger(RecalcTrigger,Trigger1M)),NA())</f>
        <v>2.7962173871340923E-2</v>
      </c>
      <c r="L1124" s="52">
        <f>IFERROR(_xll.qlIndexFixing(Index3M,H1124,TRUE,_xll.ohTrigger(RecalcTrigger,Trigger3M)),NA())</f>
        <v>2.930657307528978E-2</v>
      </c>
      <c r="M1124" s="52">
        <f>IFERROR(_xll.qlIndexFixing(ONIndex3M,I1124,TRUE,_xll.ohTrigger(RecalcTrigger,Trigger3M)),NA())</f>
        <v>2.9204378781129137E-2</v>
      </c>
      <c r="N1124" s="52">
        <f>IFERROR(_xll.qlIndexFixing(Index6M,$H1124,TRUE,_xll.ohTrigger(RecalcTrigger,Trigger6M)),NA())</f>
        <v>3.0819834597621755E-2</v>
      </c>
      <c r="O1124" s="52">
        <f>IFERROR(_xll.qlIndexFixing(ONIndex6M,I1124,TRUE,_xll.ohTrigger(RecalcTrigger,Trigger6M)),NA())</f>
        <v>3.0608566606105114E-2</v>
      </c>
      <c r="P1124" s="52">
        <f>IFERROR(_xll.qlIndexFixing(Index1Y,$H1124,TRUE,_xll.ohTrigger(RecalcTrigger,Trigger1Y)),NA())</f>
        <v>3.3078249538635168E-2</v>
      </c>
      <c r="Q1124" s="52">
        <f>IFERROR(_xll.qlIndexFixing(ONIndex1Y,I1124,TRUE,_xll.ohTrigger(RecalcTrigger,Trigger1Y)),NA())</f>
        <v>3.2488139085256051E-2</v>
      </c>
    </row>
    <row r="1125" spans="2:17" x14ac:dyDescent="0.2">
      <c r="B1125" s="46" t="s">
        <v>51</v>
      </c>
      <c r="D1125" s="49">
        <f>_xll.qlCalendarAdvance(LocalCalendar,$D1124,B1125,"f",FALSE)</f>
        <v>47353</v>
      </c>
      <c r="E1125" s="49">
        <f>_xll.qlInterestRateIndexValueDate(IndexON,D1125)</f>
        <v>47353</v>
      </c>
      <c r="F1125" s="52">
        <f>IFERROR(_xll.qlIndexFixing(IndexON,D1125,TRUE,_xll.ohTrigger(RecalcTrigger,TriggerON)),NA())</f>
        <v>2.6732365878912034E-2</v>
      </c>
      <c r="H1125" s="49">
        <f>_xll.qlCalendarAdvance(IborCalendar,$H1124,B1125,"f",FALSE)</f>
        <v>47352</v>
      </c>
      <c r="I1125" s="49">
        <f>_xll.qlInterestRateIndexValueDate(Index1M,$H1125)</f>
        <v>47354</v>
      </c>
      <c r="J1125" s="52">
        <f>IFERROR(_xll.qlIndexFixing(Index1M,$H1125,TRUE,_xll.ohTrigger(RecalcTrigger,Trigger1M)),NA())</f>
        <v>2.7983602984149449E-2</v>
      </c>
      <c r="K1125" s="52">
        <f>IFERROR(_xll.qlIndexFixing(ONIndex1M,I1125,TRUE,_xll.ohTrigger(RecalcTrigger,Trigger1M)),NA())</f>
        <v>2.7960081790086022E-2</v>
      </c>
      <c r="L1125" s="52">
        <f>IFERROR(_xll.qlIndexFixing(Index3M,H1125,TRUE,_xll.ohTrigger(RecalcTrigger,Trigger3M)),NA())</f>
        <v>2.9305734479637288E-2</v>
      </c>
      <c r="M1125" s="52">
        <f>IFERROR(_xll.qlIndexFixing(ONIndex3M,I1125,TRUE,_xll.ohTrigger(RecalcTrigger,Trigger3M)),NA())</f>
        <v>2.9204505044388984E-2</v>
      </c>
      <c r="N1125" s="52">
        <f>IFERROR(_xll.qlIndexFixing(Index6M,$H1125,TRUE,_xll.ohTrigger(RecalcTrigger,Trigger6M)),NA())</f>
        <v>3.08166786524816E-2</v>
      </c>
      <c r="O1125" s="52">
        <f>IFERROR(_xll.qlIndexFixing(ONIndex6M,I1125,TRUE,_xll.ohTrigger(RecalcTrigger,Trigger6M)),NA())</f>
        <v>3.0607281828880506E-2</v>
      </c>
      <c r="P1125" s="52">
        <f>IFERROR(_xll.qlIndexFixing(Index1Y,$H1125,TRUE,_xll.ohTrigger(RecalcTrigger,Trigger1Y)),NA())</f>
        <v>3.3081046506586408E-2</v>
      </c>
      <c r="Q1125" s="52">
        <f>IFERROR(_xll.qlIndexFixing(ONIndex1Y,I1125,TRUE,_xll.ohTrigger(RecalcTrigger,Trigger1Y)),NA())</f>
        <v>3.249143186597081E-2</v>
      </c>
    </row>
    <row r="1126" spans="2:17" x14ac:dyDescent="0.2">
      <c r="B1126" s="46" t="s">
        <v>51</v>
      </c>
      <c r="D1126" s="49">
        <f>_xll.qlCalendarAdvance(LocalCalendar,$D1125,B1126,"f",FALSE)</f>
        <v>47360</v>
      </c>
      <c r="E1126" s="49">
        <f>_xll.qlInterestRateIndexValueDate(IndexON,D1126)</f>
        <v>47360</v>
      </c>
      <c r="F1126" s="52">
        <f>IFERROR(_xll.qlIndexFixing(IndexON,D1126,TRUE,_xll.ohTrigger(RecalcTrigger,TriggerON)),NA())</f>
        <v>2.6732473142789814E-2</v>
      </c>
      <c r="H1126" s="49">
        <f>_xll.qlCalendarAdvance(IborCalendar,$H1125,B1126,"f",FALSE)</f>
        <v>47359</v>
      </c>
      <c r="I1126" s="49">
        <f>_xll.qlInterestRateIndexValueDate(Index1M,$H1126)</f>
        <v>47361</v>
      </c>
      <c r="J1126" s="52">
        <f>IFERROR(_xll.qlIndexFixing(Index1M,$H1126,TRUE,_xll.ohTrigger(RecalcTrigger,Trigger1M)),NA())</f>
        <v>2.7977962717881586E-2</v>
      </c>
      <c r="K1126" s="52">
        <f>IFERROR(_xll.qlIndexFixing(ONIndex1M,I1126,TRUE,_xll.ohTrigger(RecalcTrigger,Trigger1M)),NA())</f>
        <v>2.795709332830798E-2</v>
      </c>
      <c r="L1126" s="52">
        <f>IFERROR(_xll.qlIndexFixing(Index3M,H1126,TRUE,_xll.ohTrigger(RecalcTrigger,Trigger3M)),NA())</f>
        <v>2.9301512239955255E-2</v>
      </c>
      <c r="M1126" s="52">
        <f>IFERROR(_xll.qlIndexFixing(ONIndex3M,I1126,TRUE,_xll.ohTrigger(RecalcTrigger,Trigger3M)),NA())</f>
        <v>2.9203542098945601E-2</v>
      </c>
      <c r="N1126" s="52">
        <f>IFERROR(_xll.qlIndexFixing(Index6M,$H1126,TRUE,_xll.ohTrigger(RecalcTrigger,Trigger6M)),NA())</f>
        <v>3.0809997942130275E-2</v>
      </c>
      <c r="O1126" s="52">
        <f>IFERROR(_xll.qlIndexFixing(ONIndex6M,I1126,TRUE,_xll.ohTrigger(RecalcTrigger,Trigger6M)),NA())</f>
        <v>3.0604905602924504E-2</v>
      </c>
      <c r="P1126" s="52">
        <f>IFERROR(_xll.qlIndexFixing(Index1Y,$H1126,TRUE,_xll.ohTrigger(RecalcTrigger,Trigger1Y)),NA())</f>
        <v>3.307609765853773E-2</v>
      </c>
      <c r="Q1126" s="52">
        <f>IFERROR(_xll.qlIndexFixing(ONIndex1Y,I1126,TRUE,_xll.ohTrigger(RecalcTrigger,Trigger1Y)),NA())</f>
        <v>3.2493207130386281E-2</v>
      </c>
    </row>
    <row r="1127" spans="2:17" x14ac:dyDescent="0.2">
      <c r="B1127" s="46" t="s">
        <v>51</v>
      </c>
      <c r="D1127" s="49">
        <f>_xll.qlCalendarAdvance(LocalCalendar,$D1126,B1127,"f",FALSE)</f>
        <v>47367</v>
      </c>
      <c r="E1127" s="49">
        <f>_xll.qlInterestRateIndexValueDate(IndexON,D1127)</f>
        <v>47367</v>
      </c>
      <c r="F1127" s="52">
        <f>IFERROR(_xll.qlIndexFixing(IndexON,D1127,TRUE,_xll.ohTrigger(RecalcTrigger,TriggerON)),NA())</f>
        <v>2.6732602429611063E-2</v>
      </c>
      <c r="H1127" s="49">
        <f>_xll.qlCalendarAdvance(IborCalendar,$H1126,B1127,"f",FALSE)</f>
        <v>47366</v>
      </c>
      <c r="I1127" s="49">
        <f>_xll.qlInterestRateIndexValueDate(Index1M,$H1127)</f>
        <v>47368</v>
      </c>
      <c r="J1127" s="52">
        <f>IFERROR(_xll.qlIndexFixing(Index1M,$H1127,TRUE,_xll.ohTrigger(RecalcTrigger,Trigger1M)),NA())</f>
        <v>2.7978373730860595E-2</v>
      </c>
      <c r="K1127" s="52">
        <f>IFERROR(_xll.qlIndexFixing(ONIndex1M,I1127,TRUE,_xll.ohTrigger(RecalcTrigger,Trigger1M)),NA())</f>
        <v>2.7953213831510837E-2</v>
      </c>
      <c r="L1127" s="52">
        <f>IFERROR(_xll.qlIndexFixing(Index3M,H1127,TRUE,_xll.ohTrigger(RecalcTrigger,Trigger3M)),NA())</f>
        <v>2.9300717062964627E-2</v>
      </c>
      <c r="M1127" s="52">
        <f>IFERROR(_xll.qlIndexFixing(ONIndex3M,I1127,TRUE,_xll.ohTrigger(RecalcTrigger,Trigger3M)),NA())</f>
        <v>2.9201485030236896E-2</v>
      </c>
      <c r="N1127" s="52">
        <f>IFERROR(_xll.qlIndexFixing(Index6M,$H1127,TRUE,_xll.ohTrigger(RecalcTrigger,Trigger6M)),NA())</f>
        <v>3.0808087328430316E-2</v>
      </c>
      <c r="O1127" s="52">
        <f>IFERROR(_xll.qlIndexFixing(ONIndex6M,I1127,TRUE,_xll.ohTrigger(RecalcTrigger,Trigger6M)),NA())</f>
        <v>3.0601430773806726E-2</v>
      </c>
      <c r="P1127" s="52">
        <f>IFERROR(_xll.qlIndexFixing(Index1Y,$H1127,TRUE,_xll.ohTrigger(RecalcTrigger,Trigger1Y)),NA())</f>
        <v>3.3081821777834544E-2</v>
      </c>
      <c r="Q1127" s="52">
        <f>IFERROR(_xll.qlIndexFixing(ONIndex1Y,I1127,TRUE,_xll.ohTrigger(RecalcTrigger,Trigger1Y)),NA())</f>
        <v>3.2493449810528929E-2</v>
      </c>
    </row>
    <row r="1128" spans="2:17" x14ac:dyDescent="0.2">
      <c r="B1128" s="46" t="s">
        <v>51</v>
      </c>
      <c r="D1128" s="49">
        <f>_xll.qlCalendarAdvance(LocalCalendar,$D1127,B1128,"f",FALSE)</f>
        <v>47374</v>
      </c>
      <c r="E1128" s="49">
        <f>_xll.qlInterestRateIndexValueDate(IndexON,D1128)</f>
        <v>47374</v>
      </c>
      <c r="F1128" s="52">
        <f>IFERROR(_xll.qlIndexFixing(IndexON,D1128,TRUE,_xll.ohTrigger(RecalcTrigger,TriggerON)),NA())</f>
        <v>2.6732753739615589E-2</v>
      </c>
      <c r="H1128" s="49">
        <f>_xll.qlCalendarAdvance(IborCalendar,$H1127,B1128,"f",FALSE)</f>
        <v>47373</v>
      </c>
      <c r="I1128" s="49">
        <f>_xll.qlInterestRateIndexValueDate(Index1M,$H1128)</f>
        <v>47375</v>
      </c>
      <c r="J1128" s="52">
        <f>IFERROR(_xll.qlIndexFixing(Index1M,$H1128,TRUE,_xll.ohTrigger(RecalcTrigger,Trigger1M)),NA())</f>
        <v>2.7974427752707736E-2</v>
      </c>
      <c r="K1128" s="52">
        <f>IFERROR(_xll.qlIndexFixing(ONIndex1M,I1128,TRUE,_xll.ohTrigger(RecalcTrigger,Trigger1M)),NA())</f>
        <v>2.7950183758091995E-2</v>
      </c>
      <c r="L1128" s="52">
        <f>IFERROR(_xll.qlIndexFixing(Index3M,H1128,TRUE,_xll.ohTrigger(RecalcTrigger,Trigger3M)),NA())</f>
        <v>2.9299946086163105E-2</v>
      </c>
      <c r="M1128" s="52">
        <f>IFERROR(_xll.qlIndexFixing(ONIndex3M,I1128,TRUE,_xll.ohTrigger(RecalcTrigger,Trigger3M)),NA())</f>
        <v>2.9200568502556479E-2</v>
      </c>
      <c r="N1128" s="52">
        <f>IFERROR(_xll.qlIndexFixing(Index6M,$H1128,TRUE,_xll.ohTrigger(RecalcTrigger,Trigger6M)),NA())</f>
        <v>3.080621348297273E-2</v>
      </c>
      <c r="O1128" s="52">
        <f>IFERROR(_xll.qlIndexFixing(ONIndex6M,I1128,TRUE,_xll.ohTrigger(RecalcTrigger,Trigger6M)),NA())</f>
        <v>3.0599124592933791E-2</v>
      </c>
      <c r="P1128" s="52">
        <f>IFERROR(_xll.qlIndexFixing(Index1Y,$H1128,TRUE,_xll.ohTrigger(RecalcTrigger,Trigger1Y)),NA())</f>
        <v>3.3082872271408527E-2</v>
      </c>
      <c r="Q1128" s="52">
        <f>IFERROR(_xll.qlIndexFixing(ONIndex1Y,I1128,TRUE,_xll.ohTrigger(RecalcTrigger,Trigger1Y)),NA())</f>
        <v>3.2495356201174275E-2</v>
      </c>
    </row>
    <row r="1129" spans="2:17" x14ac:dyDescent="0.2">
      <c r="B1129" s="46" t="s">
        <v>51</v>
      </c>
      <c r="D1129" s="49">
        <f>_xll.qlCalendarAdvance(LocalCalendar,$D1128,B1129,"f",FALSE)</f>
        <v>47381</v>
      </c>
      <c r="E1129" s="49">
        <f>_xll.qlInterestRateIndexValueDate(IndexON,D1129)</f>
        <v>47381</v>
      </c>
      <c r="F1129" s="52">
        <f>IFERROR(_xll.qlIndexFixing(IndexON,D1129,TRUE,_xll.ohTrigger(RecalcTrigger,TriggerON)),NA())</f>
        <v>2.6732927072723456E-2</v>
      </c>
      <c r="H1129" s="49">
        <f>_xll.qlCalendarAdvance(IborCalendar,$H1128,B1129,"f",FALSE)</f>
        <v>47380</v>
      </c>
      <c r="I1129" s="49">
        <f>_xll.qlInterestRateIndexValueDate(Index1M,$H1129)</f>
        <v>47382</v>
      </c>
      <c r="J1129" s="52">
        <f>IFERROR(_xll.qlIndexFixing(Index1M,$H1129,TRUE,_xll.ohTrigger(RecalcTrigger,Trigger1M)),NA())</f>
        <v>2.7971325855823868E-2</v>
      </c>
      <c r="K1129" s="52">
        <f>IFERROR(_xll.qlIndexFixing(ONIndex1M,I1129,TRUE,_xll.ohTrigger(RecalcTrigger,Trigger1M)),NA())</f>
        <v>2.7947131987922091E-2</v>
      </c>
      <c r="L1129" s="52">
        <f>IFERROR(_xll.qlIndexFixing(Index3M,H1129,TRUE,_xll.ohTrigger(RecalcTrigger,Trigger3M)),NA())</f>
        <v>2.9299199309537512E-2</v>
      </c>
      <c r="M1129" s="52">
        <f>IFERROR(_xll.qlIndexFixing(ONIndex3M,I1129,TRUE,_xll.ohTrigger(RecalcTrigger,Trigger3M)),NA())</f>
        <v>2.9199676002829023E-2</v>
      </c>
      <c r="N1129" s="52">
        <f>IFERROR(_xll.qlIndexFixing(Index6M,$H1129,TRUE,_xll.ohTrigger(RecalcTrigger,Trigger6M)),NA())</f>
        <v>3.0804376405654615E-2</v>
      </c>
      <c r="O1129" s="52">
        <f>IFERROR(_xll.qlIndexFixing(ONIndex6M,I1129,TRUE,_xll.ohTrigger(RecalcTrigger,Trigger6M)),NA())</f>
        <v>3.0596854626931957E-2</v>
      </c>
      <c r="P1129" s="52">
        <f>IFERROR(_xll.qlIndexFixing(Index1Y,$H1129,TRUE,_xll.ohTrigger(RecalcTrigger,Trigger1Y)),NA())</f>
        <v>3.3083846269317992E-2</v>
      </c>
      <c r="Q1129" s="52">
        <f>IFERROR(_xll.qlIndexFixing(ONIndex1Y,I1129,TRUE,_xll.ohTrigger(RecalcTrigger,Trigger1Y)),NA())</f>
        <v>3.2497330666325652E-2</v>
      </c>
    </row>
    <row r="1130" spans="2:17" x14ac:dyDescent="0.2">
      <c r="B1130" s="46" t="s">
        <v>51</v>
      </c>
      <c r="D1130" s="49">
        <f>_xll.qlCalendarAdvance(LocalCalendar,$D1129,B1130,"f",FALSE)</f>
        <v>47388</v>
      </c>
      <c r="E1130" s="49">
        <f>_xll.qlInterestRateIndexValueDate(IndexON,D1130)</f>
        <v>47388</v>
      </c>
      <c r="F1130" s="52">
        <f>IFERROR(_xll.qlIndexFixing(IndexON,D1130,TRUE,_xll.ohTrigger(RecalcTrigger,TriggerON)),NA())</f>
        <v>2.6733122428934664E-2</v>
      </c>
      <c r="H1130" s="49">
        <f>_xll.qlCalendarAdvance(IborCalendar,$H1129,B1130,"f",FALSE)</f>
        <v>47387</v>
      </c>
      <c r="I1130" s="49">
        <f>_xll.qlInterestRateIndexValueDate(Index1M,$H1130)</f>
        <v>47389</v>
      </c>
      <c r="J1130" s="52">
        <f>IFERROR(_xll.qlIndexFixing(Index1M,$H1130,TRUE,_xll.ohTrigger(RecalcTrigger,Trigger1M)),NA())</f>
        <v>2.7969922974295389E-2</v>
      </c>
      <c r="K1130" s="52">
        <f>IFERROR(_xll.qlIndexFixing(ONIndex1M,I1130,TRUE,_xll.ohTrigger(RecalcTrigger,Trigger1M)),NA())</f>
        <v>2.794405852102777E-2</v>
      </c>
      <c r="L1130" s="52">
        <f>IFERROR(_xll.qlIndexFixing(Index3M,H1130,TRUE,_xll.ohTrigger(RecalcTrigger,Trigger3M)),NA())</f>
        <v>2.9301904592735201E-2</v>
      </c>
      <c r="M1130" s="52">
        <f>IFERROR(_xll.qlIndexFixing(ONIndex3M,I1130,TRUE,_xll.ohTrigger(RecalcTrigger,Trigger3M)),NA())</f>
        <v>2.9198807531054527E-2</v>
      </c>
      <c r="N1130" s="52">
        <f>IFERROR(_xll.qlIndexFixing(Index6M,$H1130,TRUE,_xll.ohTrigger(RecalcTrigger,Trigger6M)),NA())</f>
        <v>3.0803771311337685E-2</v>
      </c>
      <c r="O1130" s="52">
        <f>IFERROR(_xll.qlIndexFixing(ONIndex6M,I1130,TRUE,_xll.ohTrigger(RecalcTrigger,Trigger6M)),NA())</f>
        <v>3.0594620875934453E-2</v>
      </c>
      <c r="P1130" s="52">
        <f>IFERROR(_xll.qlIndexFixing(Index1Y,$H1130,TRUE,_xll.ohTrigger(RecalcTrigger,Trigger1Y)),NA())</f>
        <v>3.3084739950013216E-2</v>
      </c>
      <c r="Q1130" s="52">
        <f>IFERROR(_xll.qlIndexFixing(ONIndex1Y,I1130,TRUE,_xll.ohTrigger(RecalcTrigger,Trigger1Y)),NA())</f>
        <v>3.2499373205929771E-2</v>
      </c>
    </row>
    <row r="1131" spans="2:17" x14ac:dyDescent="0.2">
      <c r="B1131" s="46" t="s">
        <v>51</v>
      </c>
      <c r="D1131" s="49">
        <f>_xll.qlCalendarAdvance(LocalCalendar,$D1130,B1131,"f",FALSE)</f>
        <v>47395</v>
      </c>
      <c r="E1131" s="49">
        <f>_xll.qlInterestRateIndexValueDate(IndexON,D1131)</f>
        <v>47395</v>
      </c>
      <c r="F1131" s="52">
        <f>IFERROR(_xll.qlIndexFixing(IndexON,D1131,TRUE,_xll.ohTrigger(RecalcTrigger,TriggerON)),NA())</f>
        <v>2.673333980808934E-2</v>
      </c>
      <c r="H1131" s="49">
        <f>_xll.qlCalendarAdvance(IborCalendar,$H1130,B1131,"f",FALSE)</f>
        <v>47394</v>
      </c>
      <c r="I1131" s="49">
        <f>_xll.qlInterestRateIndexValueDate(Index1M,$H1131)</f>
        <v>47396</v>
      </c>
      <c r="J1131" s="52">
        <f>IFERROR(_xll.qlIndexFixing(Index1M,$H1131,TRUE,_xll.ohTrigger(RecalcTrigger,Trigger1M)),NA())</f>
        <v>2.7965056832549181E-2</v>
      </c>
      <c r="K1131" s="52">
        <f>IFERROR(_xll.qlIndexFixing(ONIndex1M,I1131,TRUE,_xll.ohTrigger(RecalcTrigger,Trigger1M)),NA())</f>
        <v>2.7941825543571497E-2</v>
      </c>
      <c r="L1131" s="52">
        <f>IFERROR(_xll.qlIndexFixing(Index3M,H1131,TRUE,_xll.ohTrigger(RecalcTrigger,Trigger3M)),NA())</f>
        <v>2.9301211233525155E-2</v>
      </c>
      <c r="M1131" s="52">
        <f>IFERROR(_xll.qlIndexFixing(ONIndex3M,I1131,TRUE,_xll.ohTrigger(RecalcTrigger,Trigger3M)),NA())</f>
        <v>2.9199087820499514E-2</v>
      </c>
      <c r="N1131" s="52">
        <f>IFERROR(_xll.qlIndexFixing(Index6M,$H1131,TRUE,_xll.ohTrigger(RecalcTrigger,Trigger6M)),NA())</f>
        <v>3.0802010246753855E-2</v>
      </c>
      <c r="O1131" s="52">
        <f>IFERROR(_xll.qlIndexFixing(ONIndex6M,I1131,TRUE,_xll.ohTrigger(RecalcTrigger,Trigger6M)),NA())</f>
        <v>3.0593567743533168E-2</v>
      </c>
      <c r="P1131" s="52">
        <f>IFERROR(_xll.qlIndexFixing(Index1Y,$H1131,TRUE,_xll.ohTrigger(RecalcTrigger,Trigger1Y)),NA())</f>
        <v>3.3085549491949917E-2</v>
      </c>
      <c r="Q1131" s="52">
        <f>IFERROR(_xll.qlIndexFixing(ONIndex1Y,I1131,TRUE,_xll.ohTrigger(RecalcTrigger,Trigger1Y)),NA())</f>
        <v>3.2503104661680826E-2</v>
      </c>
    </row>
    <row r="1132" spans="2:17" x14ac:dyDescent="0.2">
      <c r="B1132" s="46" t="s">
        <v>51</v>
      </c>
      <c r="D1132" s="49">
        <f>_xll.qlCalendarAdvance(LocalCalendar,$D1131,B1132,"f",FALSE)</f>
        <v>47402</v>
      </c>
      <c r="E1132" s="49">
        <f>_xll.qlInterestRateIndexValueDate(IndexON,D1132)</f>
        <v>47402</v>
      </c>
      <c r="F1132" s="52">
        <f>IFERROR(_xll.qlIndexFixing(IndexON,D1132,TRUE,_xll.ohTrigger(RecalcTrigger,TriggerON)),NA())</f>
        <v>2.673357921050723E-2</v>
      </c>
      <c r="H1132" s="49">
        <f>_xll.qlCalendarAdvance(IborCalendar,$H1131,B1132,"f",FALSE)</f>
        <v>47401</v>
      </c>
      <c r="I1132" s="49">
        <f>_xll.qlInterestRateIndexValueDate(Index1M,$H1132)</f>
        <v>47403</v>
      </c>
      <c r="J1132" s="52">
        <f>IFERROR(_xll.qlIndexFixing(Index1M,$H1132,TRUE,_xll.ohTrigger(RecalcTrigger,Trigger1M)),NA())</f>
        <v>2.7962746552629147E-2</v>
      </c>
      <c r="K1132" s="52">
        <f>IFERROR(_xll.qlIndexFixing(ONIndex1M,I1132,TRUE,_xll.ohTrigger(RecalcTrigger,Trigger1M)),NA())</f>
        <v>2.7937846497039232E-2</v>
      </c>
      <c r="L1132" s="52">
        <f>IFERROR(_xll.qlIndexFixing(Index3M,H1132,TRUE,_xll.ohTrigger(RecalcTrigger,Trigger3M)),NA())</f>
        <v>2.9300542080339526E-2</v>
      </c>
      <c r="M1132" s="52">
        <f>IFERROR(_xll.qlIndexFixing(ONIndex3M,I1132,TRUE,_xll.ohTrigger(RecalcTrigger,Trigger3M)),NA())</f>
        <v>2.9197142671417708E-2</v>
      </c>
      <c r="N1132" s="52">
        <f>IFERROR(_xll.qlIndexFixing(Index6M,$H1132,TRUE,_xll.ohTrigger(RecalcTrigger,Trigger6M)),NA())</f>
        <v>3.0800285953138273E-2</v>
      </c>
      <c r="O1132" s="52">
        <f>IFERROR(_xll.qlIndexFixing(ONIndex6M,I1132,TRUE,_xll.ohTrigger(RecalcTrigger,Trigger6M)),NA())</f>
        <v>3.0590262018632686E-2</v>
      </c>
      <c r="P1132" s="52">
        <f>IFERROR(_xll.qlIndexFixing(Index1Y,$H1132,TRUE,_xll.ohTrigger(RecalcTrigger,Trigger1Y)),NA())</f>
        <v>3.3087753371000901E-2</v>
      </c>
      <c r="Q1132" s="52">
        <f>IFERROR(_xll.qlIndexFixing(ONIndex1Y,I1132,TRUE,_xll.ohTrigger(RecalcTrigger,Trigger1Y)),NA())</f>
        <v>3.2503662508549525E-2</v>
      </c>
    </row>
    <row r="1133" spans="2:17" x14ac:dyDescent="0.2">
      <c r="B1133" s="46" t="s">
        <v>51</v>
      </c>
      <c r="D1133" s="49">
        <f>_xll.qlCalendarAdvance(LocalCalendar,$D1132,B1133,"f",FALSE)</f>
        <v>47409</v>
      </c>
      <c r="E1133" s="49">
        <f>_xll.qlInterestRateIndexValueDate(IndexON,D1133)</f>
        <v>47409</v>
      </c>
      <c r="F1133" s="52">
        <f>IFERROR(_xll.qlIndexFixing(IndexON,D1133,TRUE,_xll.ohTrigger(RecalcTrigger,TriggerON)),NA())</f>
        <v>2.6733840635948525E-2</v>
      </c>
      <c r="H1133" s="49">
        <f>_xll.qlCalendarAdvance(IborCalendar,$H1132,B1133,"f",FALSE)</f>
        <v>47408</v>
      </c>
      <c r="I1133" s="49">
        <f>_xll.qlInterestRateIndexValueDate(Index1M,$H1133)</f>
        <v>47410</v>
      </c>
      <c r="J1133" s="52">
        <f>IFERROR(_xll.qlIndexFixing(Index1M,$H1133,TRUE,_xll.ohTrigger(RecalcTrigger,Trigger1M)),NA())</f>
        <v>2.7958700836724037E-2</v>
      </c>
      <c r="K1133" s="52">
        <f>IFERROR(_xll.qlIndexFixing(ONIndex1M,I1133,TRUE,_xll.ohTrigger(RecalcTrigger,Trigger1M)),NA())</f>
        <v>2.7934707939971659E-2</v>
      </c>
      <c r="L1133" s="52">
        <f>IFERROR(_xll.qlIndexFixing(Index3M,H1133,TRUE,_xll.ohTrigger(RecalcTrigger,Trigger3M)),NA())</f>
        <v>2.9301045220569148E-2</v>
      </c>
      <c r="M1133" s="52">
        <f>IFERROR(_xll.qlIndexFixing(ONIndex3M,I1133,TRUE,_xll.ohTrigger(RecalcTrigger,Trigger3M)),NA())</f>
        <v>2.9196346283582031E-2</v>
      </c>
      <c r="N1133" s="52">
        <f>IFERROR(_xll.qlIndexFixing(Index6M,$H1133,TRUE,_xll.ohTrigger(RecalcTrigger,Trigger6M)),NA())</f>
        <v>3.0803412110402609E-2</v>
      </c>
      <c r="O1133" s="52">
        <f>IFERROR(_xll.qlIndexFixing(ONIndex6M,I1133,TRUE,_xll.ohTrigger(RecalcTrigger,Trigger6M)),NA())</f>
        <v>3.0588136912408359E-2</v>
      </c>
      <c r="P1133" s="52">
        <f>IFERROR(_xll.qlIndexFixing(Index1Y,$H1133,TRUE,_xll.ohTrigger(RecalcTrigger,Trigger1Y)),NA())</f>
        <v>3.3086900873413108E-2</v>
      </c>
      <c r="Q1133" s="52">
        <f>IFERROR(_xll.qlIndexFixing(ONIndex1Y,I1133,TRUE,_xll.ohTrigger(RecalcTrigger,Trigger1Y)),NA())</f>
        <v>3.2505909271618449E-2</v>
      </c>
    </row>
    <row r="1134" spans="2:17" x14ac:dyDescent="0.2">
      <c r="B1134" s="46" t="s">
        <v>51</v>
      </c>
      <c r="D1134" s="49">
        <f>_xll.qlCalendarAdvance(LocalCalendar,$D1133,B1134,"f",FALSE)</f>
        <v>47416</v>
      </c>
      <c r="E1134" s="49">
        <f>_xll.qlInterestRateIndexValueDate(IndexON,D1134)</f>
        <v>47416</v>
      </c>
      <c r="F1134" s="52">
        <f>IFERROR(_xll.qlIndexFixing(IndexON,D1134,TRUE,_xll.ohTrigger(RecalcTrigger,TriggerON)),NA())</f>
        <v>2.6734124084573097E-2</v>
      </c>
      <c r="H1134" s="49">
        <f>_xll.qlCalendarAdvance(IborCalendar,$H1133,B1134,"f",FALSE)</f>
        <v>47415</v>
      </c>
      <c r="I1134" s="49">
        <f>_xll.qlInterestRateIndexValueDate(Index1M,$H1134)</f>
        <v>47417</v>
      </c>
      <c r="J1134" s="52">
        <f>IFERROR(_xll.qlIndexFixing(Index1M,$H1134,TRUE,_xll.ohTrigger(RecalcTrigger,Trigger1M)),NA())</f>
        <v>2.7955490224153397E-2</v>
      </c>
      <c r="K1134" s="52">
        <f>IFERROR(_xll.qlIndexFixing(ONIndex1M,I1134,TRUE,_xll.ohTrigger(RecalcTrigger,Trigger1M)),NA())</f>
        <v>2.793154768617967E-2</v>
      </c>
      <c r="L1134" s="52">
        <f>IFERROR(_xll.qlIndexFixing(Index3M,H1134,TRUE,_xll.ohTrigger(RecalcTrigger,Trigger3M)),NA())</f>
        <v>2.9299276391995609E-2</v>
      </c>
      <c r="M1134" s="52">
        <f>IFERROR(_xll.qlIndexFixing(ONIndex3M,I1134,TRUE,_xll.ohTrigger(RecalcTrigger,Trigger3M)),NA())</f>
        <v>2.9195573923672669E-2</v>
      </c>
      <c r="N1134" s="52">
        <f>IFERROR(_xll.qlIndexFixing(Index6M,$H1134,TRUE,_xll.ohTrigger(RecalcTrigger,Trigger6M)),NA())</f>
        <v>3.0796947678437207E-2</v>
      </c>
      <c r="O1134" s="52">
        <f>IFERROR(_xll.qlIndexFixing(ONIndex6M,I1134,TRUE,_xll.ohTrigger(RecalcTrigger,Trigger6M)),NA())</f>
        <v>3.0586048021055134E-2</v>
      </c>
      <c r="P1134" s="52">
        <f>IFERROR(_xll.qlIndexFixing(Index1Y,$H1134,TRUE,_xll.ohTrigger(RecalcTrigger,Trigger1Y)),NA())</f>
        <v>3.30874350699044E-2</v>
      </c>
      <c r="Q1134" s="52">
        <f>IFERROR(_xll.qlIndexFixing(ONIndex1Y,I1134,TRUE,_xll.ohTrigger(RecalcTrigger,Trigger1Y)),NA())</f>
        <v>3.2508224109140116E-2</v>
      </c>
    </row>
    <row r="1135" spans="2:17" x14ac:dyDescent="0.2">
      <c r="B1135" s="46" t="s">
        <v>51</v>
      </c>
      <c r="D1135" s="49">
        <f>_xll.qlCalendarAdvance(LocalCalendar,$D1134,B1135,"f",FALSE)</f>
        <v>47423</v>
      </c>
      <c r="E1135" s="49">
        <f>_xll.qlInterestRateIndexValueDate(IndexON,D1135)</f>
        <v>47423</v>
      </c>
      <c r="F1135" s="52">
        <f>IFERROR(_xll.qlIndexFixing(IndexON,D1135,TRUE,_xll.ohTrigger(RecalcTrigger,TriggerON)),NA())</f>
        <v>2.6734429556141137E-2</v>
      </c>
      <c r="H1135" s="49">
        <f>_xll.qlCalendarAdvance(IborCalendar,$H1134,B1135,"f",FALSE)</f>
        <v>47422</v>
      </c>
      <c r="I1135" s="49">
        <f>_xll.qlInterestRateIndexValueDate(Index1M,$H1135)</f>
        <v>47424</v>
      </c>
      <c r="J1135" s="52">
        <f>IFERROR(_xll.qlIndexFixing(Index1M,$H1135,TRUE,_xll.ohTrigger(RecalcTrigger,Trigger1M)),NA())</f>
        <v>2.7952257868492845E-2</v>
      </c>
      <c r="K1135" s="52">
        <f>IFERROR(_xll.qlIndexFixing(ONIndex1M,I1135,TRUE,_xll.ohTrigger(RecalcTrigger,Trigger1M)),NA())</f>
        <v>2.7928365735663263E-2</v>
      </c>
      <c r="L1135" s="52">
        <f>IFERROR(_xll.qlIndexFixing(Index3M,H1135,TRUE,_xll.ohTrigger(RecalcTrigger,Trigger3M)),NA())</f>
        <v>2.9298679856812653E-2</v>
      </c>
      <c r="M1135" s="52">
        <f>IFERROR(_xll.qlIndexFixing(ONIndex3M,I1135,TRUE,_xll.ohTrigger(RecalcTrigger,Trigger3M)),NA())</f>
        <v>2.9194825591769558E-2</v>
      </c>
      <c r="N1135" s="52">
        <f>IFERROR(_xll.qlIndexFixing(Index6M,$H1135,TRUE,_xll.ohTrigger(RecalcTrigger,Trigger6M)),NA())</f>
        <v>3.0794126067214034E-2</v>
      </c>
      <c r="O1135" s="52">
        <f>IFERROR(_xll.qlIndexFixing(ONIndex6M,I1135,TRUE,_xll.ohTrigger(RecalcTrigger,Trigger6M)),NA())</f>
        <v>3.0583995344652948E-2</v>
      </c>
      <c r="P1135" s="52">
        <f>IFERROR(_xll.qlIndexFixing(Index1Y,$H1135,TRUE,_xll.ohTrigger(RecalcTrigger,Trigger1Y)),NA())</f>
        <v>3.3087869841573525E-2</v>
      </c>
      <c r="Q1135" s="52">
        <f>IFERROR(_xll.qlIndexFixing(ONIndex1Y,I1135,TRUE,_xll.ohTrigger(RecalcTrigger,Trigger1Y)),NA())</f>
        <v>3.2510607021114524E-2</v>
      </c>
    </row>
    <row r="1136" spans="2:17" x14ac:dyDescent="0.2">
      <c r="B1136" s="46" t="s">
        <v>51</v>
      </c>
      <c r="D1136" s="49">
        <f>_xll.qlCalendarAdvance(LocalCalendar,$D1135,B1136,"f",FALSE)</f>
        <v>47430</v>
      </c>
      <c r="E1136" s="49">
        <f>_xll.qlInterestRateIndexValueDate(IndexON,D1136)</f>
        <v>47430</v>
      </c>
      <c r="F1136" s="52">
        <f>IFERROR(_xll.qlIndexFixing(IndexON,D1136,TRUE,_xll.ohTrigger(RecalcTrigger,TriggerON)),NA())</f>
        <v>2.6734757050812519E-2</v>
      </c>
      <c r="H1136" s="49">
        <f>_xll.qlCalendarAdvance(IborCalendar,$H1135,B1136,"f",FALSE)</f>
        <v>47429</v>
      </c>
      <c r="I1136" s="49">
        <f>_xll.qlInterestRateIndexValueDate(Index1M,$H1136)</f>
        <v>47431</v>
      </c>
      <c r="J1136" s="52">
        <f>IFERROR(_xll.qlIndexFixing(Index1M,$H1136,TRUE,_xll.ohTrigger(RecalcTrigger,Trigger1M)),NA())</f>
        <v>2.7949003769765592E-2</v>
      </c>
      <c r="K1136" s="52">
        <f>IFERROR(_xll.qlIndexFixing(ONIndex1M,I1136,TRUE,_xll.ohTrigger(RecalcTrigger,Trigger1M)),NA())</f>
        <v>2.7926015299217788E-2</v>
      </c>
      <c r="L1136" s="52">
        <f>IFERROR(_xll.qlIndexFixing(Index3M,H1136,TRUE,_xll.ohTrigger(RecalcTrigger,Trigger3M)),NA())</f>
        <v>2.929810752760735E-2</v>
      </c>
      <c r="M1136" s="52">
        <f>IFERROR(_xll.qlIndexFixing(ONIndex3M,I1136,TRUE,_xll.ohTrigger(RecalcTrigger,Trigger3M)),NA())</f>
        <v>2.9195234289984828E-2</v>
      </c>
      <c r="N1136" s="52">
        <f>IFERROR(_xll.qlIndexFixing(Index6M,$H1136,TRUE,_xll.ohTrigger(RecalcTrigger,Trigger6M)),NA())</f>
        <v>3.0792546364180898E-2</v>
      </c>
      <c r="O1136" s="52">
        <f>IFERROR(_xll.qlIndexFixing(ONIndex6M,I1136,TRUE,_xll.ohTrigger(RecalcTrigger,Trigger6M)),NA())</f>
        <v>3.0583135334556477E-2</v>
      </c>
      <c r="P1136" s="52">
        <f>IFERROR(_xll.qlIndexFixing(Index1Y,$H1136,TRUE,_xll.ohTrigger(RecalcTrigger,Trigger1Y)),NA())</f>
        <v>3.3089648050754206E-2</v>
      </c>
      <c r="Q1136" s="52">
        <f>IFERROR(_xll.qlIndexFixing(ONIndex1Y,I1136,TRUE,_xll.ohTrigger(RecalcTrigger,Trigger1Y)),NA())</f>
        <v>3.2514704208843614E-2</v>
      </c>
    </row>
    <row r="1137" spans="2:17" x14ac:dyDescent="0.2">
      <c r="B1137" s="46" t="s">
        <v>51</v>
      </c>
      <c r="D1137" s="49">
        <f>_xll.qlCalendarAdvance(LocalCalendar,$D1136,B1137,"f",FALSE)</f>
        <v>47437</v>
      </c>
      <c r="E1137" s="49">
        <f>_xll.qlInterestRateIndexValueDate(IndexON,D1137)</f>
        <v>47437</v>
      </c>
      <c r="F1137" s="52">
        <f>IFERROR(_xll.qlIndexFixing(IndexON,D1137,TRUE,_xll.ohTrigger(RecalcTrigger,TriggerON)),NA())</f>
        <v>2.6735106568667177E-2</v>
      </c>
      <c r="H1137" s="49">
        <f>_xll.qlCalendarAdvance(IborCalendar,$H1136,B1137,"f",FALSE)</f>
        <v>47436</v>
      </c>
      <c r="I1137" s="49">
        <f>_xll.qlInterestRateIndexValueDate(Index1M,$H1137)</f>
        <v>47438</v>
      </c>
      <c r="J1137" s="52">
        <f>IFERROR(_xll.qlIndexFixing(Index1M,$H1137,TRUE,_xll.ohTrigger(RecalcTrigger,Trigger1M)),NA())</f>
        <v>2.7945727927989685E-2</v>
      </c>
      <c r="K1137" s="52">
        <f>IFERROR(_xll.qlIndexFixing(ONIndex1M,I1137,TRUE,_xll.ohTrigger(RecalcTrigger,Trigger1M)),NA())</f>
        <v>2.7921936744430553E-2</v>
      </c>
      <c r="L1137" s="52">
        <f>IFERROR(_xll.qlIndexFixing(Index3M,H1137,TRUE,_xll.ohTrigger(RecalcTrigger,Trigger3M)),NA())</f>
        <v>2.9298714218780924E-2</v>
      </c>
      <c r="M1137" s="52">
        <f>IFERROR(_xll.qlIndexFixing(ONIndex3M,I1137,TRUE,_xll.ohTrigger(RecalcTrigger,Trigger3M)),NA())</f>
        <v>2.9193401011795572E-2</v>
      </c>
      <c r="N1137" s="52">
        <f>IFERROR(_xll.qlIndexFixing(Index6M,$H1137,TRUE,_xll.ohTrigger(RecalcTrigger,Trigger6M)),NA())</f>
        <v>3.0791003428541314E-2</v>
      </c>
      <c r="O1137" s="52">
        <f>IFERROR(_xll.qlIndexFixing(ONIndex6M,I1137,TRUE,_xll.ohTrigger(RecalcTrigger,Trigger6M)),NA())</f>
        <v>3.0579998636648398E-2</v>
      </c>
      <c r="P1137" s="52">
        <f>IFERROR(_xll.qlIndexFixing(Index1Y,$H1137,TRUE,_xll.ohTrigger(RecalcTrigger,Trigger1Y)),NA())</f>
        <v>3.3088425824589887E-2</v>
      </c>
      <c r="Q1137" s="52">
        <f>IFERROR(_xll.qlIndexFixing(ONIndex1Y,I1137,TRUE,_xll.ohTrigger(RecalcTrigger,Trigger1Y)),NA())</f>
        <v>3.2515577068608081E-2</v>
      </c>
    </row>
    <row r="1138" spans="2:17" x14ac:dyDescent="0.2">
      <c r="B1138" s="46" t="s">
        <v>51</v>
      </c>
      <c r="D1138" s="49">
        <f>_xll.qlCalendarAdvance(LocalCalendar,$D1137,B1138,"f",FALSE)</f>
        <v>47445</v>
      </c>
      <c r="E1138" s="49">
        <f>_xll.qlInterestRateIndexValueDate(IndexON,D1138)</f>
        <v>47445</v>
      </c>
      <c r="F1138" s="52">
        <f>IFERROR(_xll.qlIndexFixing(IndexON,D1138,TRUE,_xll.ohTrigger(RecalcTrigger,TriggerON)),NA())</f>
        <v>2.6737574040627266E-2</v>
      </c>
      <c r="H1138" s="49">
        <f>_xll.qlCalendarAdvance(IborCalendar,$H1137,B1138,"f",FALSE)</f>
        <v>47443</v>
      </c>
      <c r="I1138" s="49">
        <f>_xll.qlInterestRateIndexValueDate(Index1M,$H1138)</f>
        <v>47445</v>
      </c>
      <c r="J1138" s="52">
        <f>IFERROR(_xll.qlIndexFixing(Index1M,$H1138,TRUE,_xll.ohTrigger(RecalcTrigger,Trigger1M)),NA())</f>
        <v>2.7942430343185758E-2</v>
      </c>
      <c r="K1138" s="52">
        <f>IFERROR(_xll.qlIndexFixing(ONIndex1M,I1138,TRUE,_xll.ohTrigger(RecalcTrigger,Trigger1M)),NA())</f>
        <v>2.7918689703767541E-2</v>
      </c>
      <c r="L1138" s="52">
        <f>IFERROR(_xll.qlIndexFixing(Index3M,H1138,TRUE,_xll.ohTrigger(RecalcTrigger,Trigger3M)),NA())</f>
        <v>2.9297035487086315E-2</v>
      </c>
      <c r="M1138" s="52">
        <f>IFERROR(_xll.qlIndexFixing(ONIndex3M,I1138,TRUE,_xll.ohTrigger(RecalcTrigger,Trigger3M)),NA())</f>
        <v>2.9192724763751343E-2</v>
      </c>
      <c r="N1138" s="52">
        <f>IFERROR(_xll.qlIndexFixing(Index6M,$H1138,TRUE,_xll.ohTrigger(RecalcTrigger,Trigger6M)),NA())</f>
        <v>3.0789497260211369E-2</v>
      </c>
      <c r="O1138" s="52">
        <f>IFERROR(_xll.qlIndexFixing(ONIndex6M,I1138,TRUE,_xll.ohTrigger(RecalcTrigger,Trigger6M)),NA())</f>
        <v>3.0578054604992744E-2</v>
      </c>
      <c r="P1138" s="52">
        <f>IFERROR(_xll.qlIndexFixing(Index1Y,$H1138,TRUE,_xll.ohTrigger(RecalcTrigger,Trigger1Y)),NA())</f>
        <v>3.3088539393078556E-2</v>
      </c>
      <c r="Q1138" s="52">
        <f>IFERROR(_xll.qlIndexFixing(ONIndex1Y,I1138,TRUE,_xll.ohTrigger(RecalcTrigger,Trigger1Y)),NA())</f>
        <v>3.2518164204100586E-2</v>
      </c>
    </row>
    <row r="1139" spans="2:17" x14ac:dyDescent="0.2">
      <c r="B1139" s="46" t="s">
        <v>51</v>
      </c>
      <c r="D1139" s="49">
        <f>_xll.qlCalendarAdvance(LocalCalendar,$D1138,B1139,"f",FALSE)</f>
        <v>47452</v>
      </c>
      <c r="E1139" s="49">
        <f>_xll.qlInterestRateIndexValueDate(IndexON,D1139)</f>
        <v>47452</v>
      </c>
      <c r="F1139" s="52">
        <f>IFERROR(_xll.qlIndexFixing(IndexON,D1139,TRUE,_xll.ohTrigger(RecalcTrigger,TriggerON)),NA())</f>
        <v>2.6737973956327821E-2</v>
      </c>
      <c r="H1139" s="49">
        <f>_xll.qlCalendarAdvance(IborCalendar,$H1138,B1139,"f",FALSE)</f>
        <v>47450</v>
      </c>
      <c r="I1139" s="49">
        <f>_xll.qlInterestRateIndexValueDate(Index1M,$H1139)</f>
        <v>47452</v>
      </c>
      <c r="J1139" s="52">
        <f>IFERROR(_xll.qlIndexFixing(Index1M,$H1139,TRUE,_xll.ohTrigger(RecalcTrigger,Trigger1M)),NA())</f>
        <v>2.7939111015369278E-2</v>
      </c>
      <c r="K1139" s="52">
        <f>IFERROR(_xll.qlIndexFixing(ONIndex1M,I1139,TRUE,_xll.ohTrigger(RecalcTrigger,Trigger1M)),NA())</f>
        <v>2.7915420966380111E-2</v>
      </c>
      <c r="L1139" s="52">
        <f>IFERROR(_xll.qlIndexFixing(Index3M,H1139,TRUE,_xll.ohTrigger(RecalcTrigger,Trigger3M)),NA())</f>
        <v>2.9291905256040529E-2</v>
      </c>
      <c r="M1139" s="52">
        <f>IFERROR(_xll.qlIndexFixing(ONIndex3M,I1139,TRUE,_xll.ohTrigger(RecalcTrigger,Trigger3M)),NA())</f>
        <v>2.9192072543660075E-2</v>
      </c>
      <c r="N1139" s="52">
        <f>IFERROR(_xll.qlIndexFixing(Index6M,$H1139,TRUE,_xll.ohTrigger(RecalcTrigger,Trigger6M)),NA())</f>
        <v>3.0789245477256182E-2</v>
      </c>
      <c r="O1139" s="52">
        <f>IFERROR(_xll.qlIndexFixing(ONIndex6M,I1139,TRUE,_xll.ohTrigger(RecalcTrigger,Trigger6M)),NA())</f>
        <v>3.0576146788261482E-2</v>
      </c>
      <c r="P1139" s="52">
        <f>IFERROR(_xll.qlIndexFixing(Index1Y,$H1139,TRUE,_xll.ohTrigger(RecalcTrigger,Trigger1Y)),NA())</f>
        <v>3.3084275853742295E-2</v>
      </c>
      <c r="Q1139" s="52">
        <f>IFERROR(_xll.qlIndexFixing(ONIndex1Y,I1139,TRUE,_xll.ohTrigger(RecalcTrigger,Trigger1Y)),NA())</f>
        <v>3.2520819414099122E-2</v>
      </c>
    </row>
    <row r="1140" spans="2:17" x14ac:dyDescent="0.2">
      <c r="B1140" s="46" t="s">
        <v>51</v>
      </c>
      <c r="D1140" s="49">
        <f>_xll.qlCalendarAdvance(LocalCalendar,$D1139,B1140,"f",FALSE)</f>
        <v>47459</v>
      </c>
      <c r="E1140" s="49">
        <f>_xll.qlInterestRateIndexValueDate(IndexON,D1140)</f>
        <v>47459</v>
      </c>
      <c r="F1140" s="52">
        <f>IFERROR(_xll.qlIndexFixing(IndexON,D1140,TRUE,_xll.ohTrigger(RecalcTrigger,TriggerON)),NA())</f>
        <v>2.673839589838245E-2</v>
      </c>
      <c r="H1140" s="49">
        <f>_xll.qlCalendarAdvance(IborCalendar,$H1139,B1140,"f",FALSE)</f>
        <v>47457</v>
      </c>
      <c r="I1140" s="49">
        <f>_xll.qlInterestRateIndexValueDate(Index1M,$H1140)</f>
        <v>47459</v>
      </c>
      <c r="J1140" s="52">
        <f>IFERROR(_xll.qlIndexFixing(Index1M,$H1140,TRUE,_xll.ohTrigger(RecalcTrigger,Trigger1M)),NA())</f>
        <v>2.7935769944558295E-2</v>
      </c>
      <c r="K1140" s="52">
        <f>IFERROR(_xll.qlIndexFixing(ONIndex1M,I1140,TRUE,_xll.ohTrigger(RecalcTrigger,Trigger1M)),NA())</f>
        <v>2.7912130532241619E-2</v>
      </c>
      <c r="L1140" s="52">
        <f>IFERROR(_xll.qlIndexFixing(Index3M,H1140,TRUE,_xll.ohTrigger(RecalcTrigger,Trigger3M)),NA())</f>
        <v>2.9291422991075677E-2</v>
      </c>
      <c r="M1140" s="52">
        <f>IFERROR(_xll.qlIndexFixing(ONIndex3M,I1140,TRUE,_xll.ohTrigger(RecalcTrigger,Trigger3M)),NA())</f>
        <v>2.9191444351521767E-2</v>
      </c>
      <c r="N1140" s="52">
        <f>IFERROR(_xll.qlIndexFixing(Index6M,$H1140,TRUE,_xll.ohTrigger(RecalcTrigger,Trigger6M)),NA())</f>
        <v>3.0787815348151372E-2</v>
      </c>
      <c r="O1140" s="52">
        <f>IFERROR(_xll.qlIndexFixing(ONIndex6M,I1140,TRUE,_xll.ohTrigger(RecalcTrigger,Trigger6M)),NA())</f>
        <v>3.0574275186427968E-2</v>
      </c>
      <c r="P1140" s="52">
        <f>IFERROR(_xll.qlIndexFixing(Index1Y,$H1140,TRUE,_xll.ohTrigger(RecalcTrigger,Trigger1Y)),NA())</f>
        <v>3.308841857711816E-2</v>
      </c>
      <c r="Q1140" s="52">
        <f>IFERROR(_xll.qlIndexFixing(ONIndex1Y,I1140,TRUE,_xll.ohTrigger(RecalcTrigger,Trigger1Y)),NA())</f>
        <v>3.2523542698577046E-2</v>
      </c>
    </row>
    <row r="1141" spans="2:17" x14ac:dyDescent="0.2">
      <c r="B1141" s="46" t="s">
        <v>51</v>
      </c>
      <c r="D1141" s="49">
        <f>_xll.qlCalendarAdvance(LocalCalendar,$D1140,B1141,"f",FALSE)</f>
        <v>47466</v>
      </c>
      <c r="E1141" s="49">
        <f>_xll.qlInterestRateIndexValueDate(IndexON,D1141)</f>
        <v>47466</v>
      </c>
      <c r="F1141" s="52">
        <f>IFERROR(_xll.qlIndexFixing(IndexON,D1141,TRUE,_xll.ohTrigger(RecalcTrigger,TriggerON)),NA())</f>
        <v>2.6738839866844444E-2</v>
      </c>
      <c r="H1141" s="49">
        <f>_xll.qlCalendarAdvance(IborCalendar,$H1140,B1141,"f",FALSE)</f>
        <v>47464</v>
      </c>
      <c r="I1141" s="49">
        <f>_xll.qlInterestRateIndexValueDate(Index1M,$H1141)</f>
        <v>47466</v>
      </c>
      <c r="J1141" s="52">
        <f>IFERROR(_xll.qlIndexFixing(Index1M,$H1141,TRUE,_xll.ohTrigger(RecalcTrigger,Trigger1M)),NA())</f>
        <v>2.7932407130776021E-2</v>
      </c>
      <c r="K1141" s="52">
        <f>IFERROR(_xll.qlIndexFixing(ONIndex1M,I1141,TRUE,_xll.ohTrigger(RecalcTrigger,Trigger1M)),NA())</f>
        <v>2.7908818401432001E-2</v>
      </c>
      <c r="L1141" s="52">
        <f>IFERROR(_xll.qlIndexFixing(Index3M,H1141,TRUE,_xll.ohTrigger(RecalcTrigger,Trigger3M)),NA())</f>
        <v>2.929096492419081E-2</v>
      </c>
      <c r="M1141" s="52">
        <f>IFERROR(_xll.qlIndexFixing(ONIndex3M,I1141,TRUE,_xll.ohTrigger(RecalcTrigger,Trigger3M)),NA())</f>
        <v>2.9190840187389711E-2</v>
      </c>
      <c r="N1141" s="52">
        <f>IFERROR(_xll.qlIndexFixing(Index6M,$H1141,TRUE,_xll.ohTrigger(RecalcTrigger,Trigger6M)),NA())</f>
        <v>3.0786421989235653E-2</v>
      </c>
      <c r="O1141" s="52">
        <f>IFERROR(_xll.qlIndexFixing(ONIndex6M,I1141,TRUE,_xll.ohTrigger(RecalcTrigger,Trigger6M)),NA())</f>
        <v>3.0572439799518847E-2</v>
      </c>
      <c r="P1141" s="52">
        <f>IFERROR(_xll.qlIndexFixing(Index1Y,$H1141,TRUE,_xll.ohTrigger(RecalcTrigger,Trigger1Y)),NA())</f>
        <v>3.3088176550026167E-2</v>
      </c>
      <c r="Q1141" s="52">
        <f>IFERROR(_xll.qlIndexFixing(ONIndex1Y,I1141,TRUE,_xll.ohTrigger(RecalcTrigger,Trigger1Y)),NA())</f>
        <v>3.2526334057614292E-2</v>
      </c>
    </row>
    <row r="1142" spans="2:17" x14ac:dyDescent="0.2">
      <c r="B1142" s="46" t="s">
        <v>51</v>
      </c>
      <c r="D1142" s="49">
        <f>_xll.qlCalendarAdvance(LocalCalendar,$D1141,B1142,"f",FALSE)</f>
        <v>47473</v>
      </c>
      <c r="E1142" s="49">
        <f>_xll.qlInterestRateIndexValueDate(IndexON,D1142)</f>
        <v>47473</v>
      </c>
      <c r="F1142" s="52">
        <f>IFERROR(_xll.qlIndexFixing(IndexON,D1142,TRUE,_xll.ohTrigger(RecalcTrigger,TriggerON)),NA())</f>
        <v>2.6739305861607221E-2</v>
      </c>
      <c r="H1142" s="49">
        <f>_xll.qlCalendarAdvance(IborCalendar,$H1141,B1142,"f",FALSE)</f>
        <v>47471</v>
      </c>
      <c r="I1142" s="49">
        <f>_xll.qlInterestRateIndexValueDate(Index1M,$H1142)</f>
        <v>47473</v>
      </c>
      <c r="J1142" s="52">
        <f>IFERROR(_xll.qlIndexFixing(Index1M,$H1142,TRUE,_xll.ohTrigger(RecalcTrigger,Trigger1M)),NA())</f>
        <v>2.7929861340166007E-2</v>
      </c>
      <c r="K1142" s="52">
        <f>IFERROR(_xll.qlIndexFixing(ONIndex1M,I1142,TRUE,_xll.ohTrigger(RecalcTrigger,Trigger1M)),NA())</f>
        <v>2.790548457387132E-2</v>
      </c>
      <c r="L1142" s="52">
        <f>IFERROR(_xll.qlIndexFixing(Index3M,H1142,TRUE,_xll.ohTrigger(RecalcTrigger,Trigger3M)),NA())</f>
        <v>2.9290531055377933E-2</v>
      </c>
      <c r="M1142" s="52">
        <f>IFERROR(_xll.qlIndexFixing(ONIndex3M,I1142,TRUE,_xll.ohTrigger(RecalcTrigger,Trigger3M)),NA())</f>
        <v>2.9190260051183969E-2</v>
      </c>
      <c r="N1142" s="52">
        <f>IFERROR(_xll.qlIndexFixing(Index6M,$H1142,TRUE,_xll.ohTrigger(RecalcTrigger,Trigger6M)),NA())</f>
        <v>3.0785065400432604E-2</v>
      </c>
      <c r="O1142" s="52">
        <f>IFERROR(_xll.qlIndexFixing(ONIndex6M,I1142,TRUE,_xll.ohTrigger(RecalcTrigger,Trigger6M)),NA())</f>
        <v>3.0570640627507473E-2</v>
      </c>
      <c r="P1142" s="52">
        <f>IFERROR(_xll.qlIndexFixing(Index1Y,$H1142,TRUE,_xll.ohTrigger(RecalcTrigger,Trigger1Y)),NA())</f>
        <v>3.3087808348506761E-2</v>
      </c>
      <c r="Q1142" s="52">
        <f>IFERROR(_xll.qlIndexFixing(ONIndex1Y,I1142,TRUE,_xll.ohTrigger(RecalcTrigger,Trigger1Y)),NA())</f>
        <v>3.2529187556571415E-2</v>
      </c>
    </row>
    <row r="1143" spans="2:17" x14ac:dyDescent="0.2">
      <c r="B1143" s="46" t="s">
        <v>51</v>
      </c>
      <c r="D1143" s="49">
        <f>_xll.qlCalendarAdvance(LocalCalendar,$D1142,B1143,"f",FALSE)</f>
        <v>47480</v>
      </c>
      <c r="E1143" s="49">
        <f>_xll.qlInterestRateIndexValueDate(IndexON,D1143)</f>
        <v>47480</v>
      </c>
      <c r="F1143" s="52">
        <f>IFERROR(_xll.qlIndexFixing(IndexON,D1143,TRUE,_xll.ohTrigger(RecalcTrigger,TriggerON)),NA())</f>
        <v>2.6739793882777363E-2</v>
      </c>
      <c r="H1143" s="49">
        <f>_xll.qlCalendarAdvance(IborCalendar,$H1142,B1143,"f",FALSE)</f>
        <v>47479</v>
      </c>
      <c r="I1143" s="49">
        <f>_xll.qlInterestRateIndexValueDate(Index1M,$H1143)</f>
        <v>47483</v>
      </c>
      <c r="J1143" s="52">
        <f>IFERROR(_xll.qlIndexFixing(Index1M,$H1143,TRUE,_xll.ohTrigger(RecalcTrigger,Trigger1M)),NA())</f>
        <v>2.7924149775648617E-2</v>
      </c>
      <c r="K1143" s="52">
        <f>IFERROR(_xll.qlIndexFixing(ONIndex1M,I1143,TRUE,_xll.ohTrigger(RecalcTrigger,Trigger1M)),NA())</f>
        <v>2.7899844397252238E-2</v>
      </c>
      <c r="L1143" s="52">
        <f>IFERROR(_xll.qlIndexFixing(Index3M,H1143,TRUE,_xll.ohTrigger(RecalcTrigger,Trigger3M)),NA())</f>
        <v>2.928762431196956E-2</v>
      </c>
      <c r="M1143" s="52">
        <f>IFERROR(_xll.qlIndexFixing(ONIndex3M,I1143,TRUE,_xll.ohTrigger(RecalcTrigger,Trigger3M)),NA())</f>
        <v>2.9188327810136805E-2</v>
      </c>
      <c r="N1143" s="52">
        <f>IFERROR(_xll.qlIndexFixing(Index6M,$H1143,TRUE,_xll.ohTrigger(RecalcTrigger,Trigger6M)),NA())</f>
        <v>3.0779505928583032E-2</v>
      </c>
      <c r="O1143" s="52">
        <f>IFERROR(_xll.qlIndexFixing(ONIndex6M,I1143,TRUE,_xll.ohTrigger(RecalcTrigger,Trigger6M)),NA())</f>
        <v>3.0566959009177275E-2</v>
      </c>
      <c r="P1143" s="52">
        <f>IFERROR(_xll.qlIndexFixing(Index1Y,$H1143,TRUE,_xll.ohTrigger(RecalcTrigger,Trigger1Y)),NA())</f>
        <v>3.3084300014541164E-2</v>
      </c>
      <c r="Q1143" s="52">
        <f>IFERROR(_xll.qlIndexFixing(ONIndex1Y,I1143,TRUE,_xll.ohTrigger(RecalcTrigger,Trigger1Y)),NA())</f>
        <v>3.2531472913408521E-2</v>
      </c>
    </row>
    <row r="1144" spans="2:17" x14ac:dyDescent="0.2">
      <c r="B1144" s="46" t="s">
        <v>51</v>
      </c>
      <c r="D1144" s="49">
        <f>_xll.qlCalendarAdvance(LocalCalendar,$D1143,B1144,"f",FALSE)</f>
        <v>47487</v>
      </c>
      <c r="E1144" s="49">
        <f>_xll.qlInterestRateIndexValueDate(IndexON,D1144)</f>
        <v>47487</v>
      </c>
      <c r="F1144" s="52">
        <f>IFERROR(_xll.qlIndexFixing(IndexON,D1144,TRUE,_xll.ohTrigger(RecalcTrigger,TriggerON)),NA())</f>
        <v>2.6740303930301579E-2</v>
      </c>
      <c r="H1144" s="49">
        <f>_xll.qlCalendarAdvance(IborCalendar,$H1143,B1144,"f",FALSE)</f>
        <v>47486</v>
      </c>
      <c r="I1144" s="49">
        <f>_xll.qlInterestRateIndexValueDate(Index1M,$H1144)</f>
        <v>47490</v>
      </c>
      <c r="J1144" s="52">
        <f>IFERROR(_xll.qlIndexFixing(Index1M,$H1144,TRUE,_xll.ohTrigger(RecalcTrigger,Trigger1M)),NA())</f>
        <v>2.7920712414672116E-2</v>
      </c>
      <c r="K1144" s="52">
        <f>IFERROR(_xll.qlIndexFixing(ONIndex1M,I1144,TRUE,_xll.ohTrigger(RecalcTrigger,Trigger1M)),NA())</f>
        <v>2.7895621443745355E-2</v>
      </c>
      <c r="L1144" s="52">
        <f>IFERROR(_xll.qlIndexFixing(Index3M,H1144,TRUE,_xll.ohTrigger(RecalcTrigger,Trigger3M)),NA())</f>
        <v>2.9290744606097305E-2</v>
      </c>
      <c r="M1144" s="52">
        <f>IFERROR(_xll.qlIndexFixing(ONIndex3M,I1144,TRUE,_xll.ohTrigger(RecalcTrigger,Trigger3M)),NA())</f>
        <v>2.9186657745050582E-2</v>
      </c>
      <c r="N1144" s="52">
        <f>IFERROR(_xll.qlIndexFixing(Index6M,$H1144,TRUE,_xll.ohTrigger(RecalcTrigger,Trigger6M)),NA())</f>
        <v>3.0781923910906506E-2</v>
      </c>
      <c r="O1144" s="52">
        <f>IFERROR(_xll.qlIndexFixing(ONIndex6M,I1144,TRUE,_xll.ohTrigger(RecalcTrigger,Trigger6M)),NA())</f>
        <v>3.0564069009937356E-2</v>
      </c>
      <c r="P1144" s="52">
        <f>IFERROR(_xll.qlIndexFixing(Index1Y,$H1144,TRUE,_xll.ohTrigger(RecalcTrigger,Trigger1Y)),NA())</f>
        <v>3.3083639075351313E-2</v>
      </c>
      <c r="Q1144" s="52">
        <f>IFERROR(_xll.qlIndexFixing(ONIndex1Y,I1144,TRUE,_xll.ohTrigger(RecalcTrigger,Trigger1Y)),NA())</f>
        <v>3.2532438541386099E-2</v>
      </c>
    </row>
    <row r="1145" spans="2:17" x14ac:dyDescent="0.2">
      <c r="B1145" s="46" t="s">
        <v>51</v>
      </c>
      <c r="D1145" s="49">
        <f>_xll.qlCalendarAdvance(LocalCalendar,$D1144,B1145,"f",FALSE)</f>
        <v>47494</v>
      </c>
      <c r="E1145" s="49">
        <f>_xll.qlInterestRateIndexValueDate(IndexON,D1145)</f>
        <v>47494</v>
      </c>
      <c r="F1145" s="52">
        <f>IFERROR(_xll.qlIndexFixing(IndexON,D1145,TRUE,_xll.ohTrigger(RecalcTrigger,TriggerON)),NA())</f>
        <v>2.6740836004206514E-2</v>
      </c>
      <c r="H1145" s="49">
        <f>_xll.qlCalendarAdvance(IborCalendar,$H1144,B1145,"f",FALSE)</f>
        <v>47493</v>
      </c>
      <c r="I1145" s="49">
        <f>_xll.qlInterestRateIndexValueDate(Index1M,$H1145)</f>
        <v>47497</v>
      </c>
      <c r="J1145" s="52">
        <f>IFERROR(_xll.qlIndexFixing(Index1M,$H1145,TRUE,_xll.ohTrigger(RecalcTrigger,Trigger1M)),NA())</f>
        <v>2.791725331080426E-2</v>
      </c>
      <c r="K1145" s="52">
        <f>IFERROR(_xll.qlIndexFixing(ONIndex1M,I1145,TRUE,_xll.ohTrigger(RecalcTrigger,Trigger1M)),NA())</f>
        <v>2.789221685457477E-2</v>
      </c>
      <c r="L1145" s="52">
        <f>IFERROR(_xll.qlIndexFixing(Index3M,H1145,TRUE,_xll.ohTrigger(RecalcTrigger,Trigger3M)),NA())</f>
        <v>2.929039540217087E-2</v>
      </c>
      <c r="M1145" s="52">
        <f>IFERROR(_xll.qlIndexFixing(ONIndex3M,I1145,TRUE,_xll.ohTrigger(RecalcTrigger,Trigger3M)),NA())</f>
        <v>2.9186156639173788E-2</v>
      </c>
      <c r="N1145" s="52">
        <f>IFERROR(_xll.qlIndexFixing(Index6M,$H1145,TRUE,_xll.ohTrigger(RecalcTrigger,Trigger6M)),NA())</f>
        <v>3.0780693390508401E-2</v>
      </c>
      <c r="O1145" s="52">
        <f>IFERROR(_xll.qlIndexFixing(ONIndex6M,I1145,TRUE,_xll.ohTrigger(RecalcTrigger,Trigger6M)),NA())</f>
        <v>3.0562389114994204E-2</v>
      </c>
      <c r="P1145" s="52">
        <f>IFERROR(_xll.qlIndexFixing(Index1Y,$H1145,TRUE,_xll.ohTrigger(RecalcTrigger,Trigger1Y)),NA())</f>
        <v>3.308285376822459E-2</v>
      </c>
      <c r="Q1145" s="52">
        <f>IFERROR(_xll.qlIndexFixing(ONIndex1Y,I1145,TRUE,_xll.ohTrigger(RecalcTrigger,Trigger1Y)),NA())</f>
        <v>3.2534939608739322E-2</v>
      </c>
    </row>
    <row r="1146" spans="2:17" x14ac:dyDescent="0.2">
      <c r="B1146" s="46" t="s">
        <v>51</v>
      </c>
      <c r="D1146" s="49">
        <f>_xll.qlCalendarAdvance(LocalCalendar,$D1145,B1146,"f",FALSE)</f>
        <v>47501</v>
      </c>
      <c r="E1146" s="49">
        <f>_xll.qlInterestRateIndexValueDate(IndexON,D1146)</f>
        <v>47501</v>
      </c>
      <c r="F1146" s="52">
        <f>IFERROR(_xll.qlIndexFixing(IndexON,D1146,TRUE,_xll.ohTrigger(RecalcTrigger,TriggerON)),NA())</f>
        <v>2.6742423807981641E-2</v>
      </c>
      <c r="H1146" s="49">
        <f>_xll.qlCalendarAdvance(IborCalendar,$H1145,B1146,"f",FALSE)</f>
        <v>47500</v>
      </c>
      <c r="I1146" s="49">
        <f>_xll.qlInterestRateIndexValueDate(Index1M,$H1146)</f>
        <v>47505</v>
      </c>
      <c r="J1146" s="52">
        <f>IFERROR(_xll.qlIndexFixing(Index1M,$H1146,TRUE,_xll.ohTrigger(RecalcTrigger,Trigger1M)),NA())</f>
        <v>2.7913273425314702E-2</v>
      </c>
      <c r="K1146" s="52">
        <f>IFERROR(_xll.qlIndexFixing(ONIndex1M,I1146,TRUE,_xll.ohTrigger(RecalcTrigger,Trigger1M)),NA())</f>
        <v>2.7888299332268218E-2</v>
      </c>
      <c r="L1146" s="52">
        <f>IFERROR(_xll.qlIndexFixing(Index3M,H1146,TRUE,_xll.ohTrigger(RecalcTrigger,Trigger3M)),NA())</f>
        <v>2.9290025944624994E-2</v>
      </c>
      <c r="M1146" s="52">
        <f>IFERROR(_xll.qlIndexFixing(ONIndex3M,I1146,TRUE,_xll.ohTrigger(RecalcTrigger,Trigger3M)),NA())</f>
        <v>2.9185613363909013E-2</v>
      </c>
      <c r="N1146" s="52">
        <f>IFERROR(_xll.qlIndexFixing(Index6M,$H1146,TRUE,_xll.ohTrigger(RecalcTrigger,Trigger6M)),NA())</f>
        <v>3.0778095444655137E-2</v>
      </c>
      <c r="O1146" s="52">
        <f>IFERROR(_xll.qlIndexFixing(ONIndex6M,I1146,TRUE,_xll.ohTrigger(RecalcTrigger,Trigger6M)),NA())</f>
        <v>3.0560513572313042E-2</v>
      </c>
      <c r="P1146" s="52">
        <f>IFERROR(_xll.qlIndexFixing(Index1Y,$H1146,TRUE,_xll.ohTrigger(RecalcTrigger,Trigger1Y)),NA())</f>
        <v>3.3081807342067469E-2</v>
      </c>
      <c r="Q1146" s="52">
        <f>IFERROR(_xll.qlIndexFixing(ONIndex1Y,I1146,TRUE,_xll.ohTrigger(RecalcTrigger,Trigger1Y)),NA())</f>
        <v>3.2537643972831987E-2</v>
      </c>
    </row>
    <row r="1147" spans="2:17" x14ac:dyDescent="0.2">
      <c r="B1147" s="46" t="s">
        <v>51</v>
      </c>
      <c r="D1147" s="49">
        <f>_xll.qlCalendarAdvance(LocalCalendar,$D1146,B1147,"f",FALSE)</f>
        <v>47508</v>
      </c>
      <c r="E1147" s="49">
        <f>_xll.qlInterestRateIndexValueDate(IndexON,D1147)</f>
        <v>47508</v>
      </c>
      <c r="F1147" s="52">
        <f>IFERROR(_xll.qlIndexFixing(IndexON,D1147,TRUE,_xll.ohTrigger(RecalcTrigger,TriggerON)),NA())</f>
        <v>2.6741966231078607E-2</v>
      </c>
      <c r="H1147" s="49">
        <f>_xll.qlCalendarAdvance(IborCalendar,$H1146,B1147,"f",FALSE)</f>
        <v>47507</v>
      </c>
      <c r="I1147" s="49">
        <f>_xll.qlInterestRateIndexValueDate(Index1M,$H1147)</f>
        <v>47511</v>
      </c>
      <c r="J1147" s="52">
        <f>IFERROR(_xll.qlIndexFixing(Index1M,$H1147,TRUE,_xll.ohTrigger(RecalcTrigger,Trigger1M)),NA())</f>
        <v>2.7910269874471826E-2</v>
      </c>
      <c r="K1147" s="52">
        <f>IFERROR(_xll.qlIndexFixing(ONIndex1M,I1147,TRUE,_xll.ohTrigger(RecalcTrigger,Trigger1M)),NA())</f>
        <v>2.7885342596212226E-2</v>
      </c>
      <c r="L1147" s="52">
        <f>IFERROR(_xll.qlIndexFixing(Index3M,H1147,TRUE,_xll.ohTrigger(RecalcTrigger,Trigger3M)),NA())</f>
        <v>2.9289769594318737E-2</v>
      </c>
      <c r="M1147" s="52">
        <f>IFERROR(_xll.qlIndexFixing(ONIndex3M,I1147,TRUE,_xll.ohTrigger(RecalcTrigger,Trigger3M)),NA())</f>
        <v>2.9185226499528483E-2</v>
      </c>
      <c r="N1147" s="52">
        <f>IFERROR(_xll.qlIndexFixing(Index6M,$H1147,TRUE,_xll.ohTrigger(RecalcTrigger,Trigger6M)),NA())</f>
        <v>3.0778342659040458E-2</v>
      </c>
      <c r="O1147" s="52">
        <f>IFERROR(_xll.qlIndexFixing(ONIndex6M,I1147,TRUE,_xll.ohTrigger(RecalcTrigger,Trigger6M)),NA())</f>
        <v>3.0559137951335913E-2</v>
      </c>
      <c r="P1147" s="52">
        <f>IFERROR(_xll.qlIndexFixing(Index1Y,$H1147,TRUE,_xll.ohTrigger(RecalcTrigger,Trigger1Y)),NA())</f>
        <v>3.3080920511601095E-2</v>
      </c>
      <c r="Q1147" s="52">
        <f>IFERROR(_xll.qlIndexFixing(ONIndex1Y,I1147,TRUE,_xll.ohTrigger(RecalcTrigger,Trigger1Y)),NA())</f>
        <v>3.2539564447171543E-2</v>
      </c>
    </row>
    <row r="1148" spans="2:17" x14ac:dyDescent="0.2">
      <c r="B1148" s="46" t="s">
        <v>51</v>
      </c>
      <c r="D1148" s="49">
        <f>_xll.qlCalendarAdvance(LocalCalendar,$D1147,B1148,"f",FALSE)</f>
        <v>47515</v>
      </c>
      <c r="E1148" s="49">
        <f>_xll.qlInterestRateIndexValueDate(IndexON,D1148)</f>
        <v>47515</v>
      </c>
      <c r="F1148" s="52">
        <f>IFERROR(_xll.qlIndexFixing(IndexON,D1148,TRUE,_xll.ohTrigger(RecalcTrigger,TriggerON)),NA())</f>
        <v>2.6742564384072409E-2</v>
      </c>
      <c r="H1148" s="49">
        <f>_xll.qlCalendarAdvance(IborCalendar,$H1147,B1148,"f",FALSE)</f>
        <v>47514</v>
      </c>
      <c r="I1148" s="49">
        <f>_xll.qlInterestRateIndexValueDate(Index1M,$H1148)</f>
        <v>47518</v>
      </c>
      <c r="J1148" s="52">
        <f>IFERROR(_xll.qlIndexFixing(Index1M,$H1148,TRUE,_xll.ohTrigger(RecalcTrigger,Trigger1M)),NA())</f>
        <v>2.7904263586338334E-2</v>
      </c>
      <c r="K1148" s="52">
        <f>IFERROR(_xll.qlIndexFixing(ONIndex1M,I1148,TRUE,_xll.ohTrigger(RecalcTrigger,Trigger1M)),NA())</f>
        <v>2.7881872926860396E-2</v>
      </c>
      <c r="L1148" s="52">
        <f>IFERROR(_xll.qlIndexFixing(Index3M,H1148,TRUE,_xll.ohTrigger(RecalcTrigger,Trigger3M)),NA())</f>
        <v>2.9290666518264622E-2</v>
      </c>
      <c r="M1148" s="52">
        <f>IFERROR(_xll.qlIndexFixing(ONIndex3M,I1148,TRUE,_xll.ohTrigger(RecalcTrigger,Trigger3M)),NA())</f>
        <v>2.9184797465839907E-2</v>
      </c>
      <c r="N1148" s="52">
        <f>IFERROR(_xll.qlIndexFixing(Index6M,$H1148,TRUE,_xll.ohTrigger(RecalcTrigger,Trigger6M)),NA())</f>
        <v>3.0777222447842371E-2</v>
      </c>
      <c r="O1148" s="52">
        <f>IFERROR(_xll.qlIndexFixing(ONIndex6M,I1148,TRUE,_xll.ohTrigger(RecalcTrigger,Trigger6M)),NA())</f>
        <v>3.055756668270071E-2</v>
      </c>
      <c r="P1148" s="52">
        <f>IFERROR(_xll.qlIndexFixing(Index1Y,$H1148,TRUE,_xll.ohTrigger(RecalcTrigger,Trigger1Y)),NA())</f>
        <v>3.307977779290816E-2</v>
      </c>
      <c r="Q1148" s="52">
        <f>IFERROR(_xll.qlIndexFixing(ONIndex1Y,I1148,TRUE,_xll.ohTrigger(RecalcTrigger,Trigger1Y)),NA())</f>
        <v>3.2541688218410414E-2</v>
      </c>
    </row>
    <row r="1149" spans="2:17" x14ac:dyDescent="0.2">
      <c r="B1149" s="46" t="s">
        <v>51</v>
      </c>
      <c r="D1149" s="49">
        <f>_xll.qlCalendarAdvance(LocalCalendar,$D1148,B1149,"f",FALSE)</f>
        <v>47522</v>
      </c>
      <c r="E1149" s="49">
        <f>_xll.qlInterestRateIndexValueDate(IndexON,D1149)</f>
        <v>47522</v>
      </c>
      <c r="F1149" s="52">
        <f>IFERROR(_xll.qlIndexFixing(IndexON,D1149,TRUE,_xll.ohTrigger(RecalcTrigger,TriggerON)),NA())</f>
        <v>2.6743184563420286E-2</v>
      </c>
      <c r="H1149" s="49">
        <f>_xll.qlCalendarAdvance(IborCalendar,$H1148,B1149,"f",FALSE)</f>
        <v>47521</v>
      </c>
      <c r="I1149" s="49">
        <f>_xll.qlInterestRateIndexValueDate(Index1M,$H1149)</f>
        <v>47525</v>
      </c>
      <c r="J1149" s="52">
        <f>IFERROR(_xll.qlIndexFixing(Index1M,$H1149,TRUE,_xll.ohTrigger(RecalcTrigger,Trigger1M)),NA())</f>
        <v>2.7900722992742884E-2</v>
      </c>
      <c r="K1149" s="52">
        <f>IFERROR(_xll.qlIndexFixing(ONIndex1M,I1149,TRUE,_xll.ohTrigger(RecalcTrigger,Trigger1M)),NA())</f>
        <v>2.7878381564141463E-2</v>
      </c>
      <c r="L1149" s="52">
        <f>IFERROR(_xll.qlIndexFixing(Index3M,H1149,TRUE,_xll.ohTrigger(RecalcTrigger,Trigger3M)),NA())</f>
        <v>2.9289240586429812E-2</v>
      </c>
      <c r="M1149" s="52">
        <f>IFERROR(_xll.qlIndexFixing(ONIndex3M,I1149,TRUE,_xll.ohTrigger(RecalcTrigger,Trigger3M)),NA())</f>
        <v>2.9184392456134134E-2</v>
      </c>
      <c r="N1149" s="52">
        <f>IFERROR(_xll.qlIndexFixing(Index6M,$H1149,TRUE,_xll.ohTrigger(RecalcTrigger,Trigger6M)),NA())</f>
        <v>3.0776139006250983E-2</v>
      </c>
      <c r="O1149" s="52">
        <f>IFERROR(_xll.qlIndexFixing(ONIndex6M,I1149,TRUE,_xll.ohTrigger(RecalcTrigger,Trigger6M)),NA())</f>
        <v>3.0556031622701596E-2</v>
      </c>
      <c r="P1149" s="52">
        <f>IFERROR(_xll.qlIndexFixing(Index1Y,$H1149,TRUE,_xll.ohTrigger(RecalcTrigger,Trigger1Y)),NA())</f>
        <v>3.3078521167880126E-2</v>
      </c>
      <c r="Q1149" s="52">
        <f>IFERROR(_xll.qlIndexFixing(ONIndex1Y,I1149,TRUE,_xll.ohTrigger(RecalcTrigger,Trigger1Y)),NA())</f>
        <v>3.2543686224331125E-2</v>
      </c>
    </row>
    <row r="1150" spans="2:17" x14ac:dyDescent="0.2">
      <c r="B1150" s="46" t="s">
        <v>51</v>
      </c>
      <c r="D1150" s="49">
        <f>_xll.qlCalendarAdvance(LocalCalendar,$D1149,B1150,"f",FALSE)</f>
        <v>47529</v>
      </c>
      <c r="E1150" s="49">
        <f>_xll.qlInterestRateIndexValueDate(IndexON,D1150)</f>
        <v>47529</v>
      </c>
      <c r="F1150" s="52">
        <f>IFERROR(_xll.qlIndexFixing(IndexON,D1150,TRUE,_xll.ohTrigger(RecalcTrigger,TriggerON)),NA())</f>
        <v>2.6744866947372437E-2</v>
      </c>
      <c r="H1150" s="49">
        <f>_xll.qlCalendarAdvance(IborCalendar,$H1149,B1150,"f",FALSE)</f>
        <v>47528</v>
      </c>
      <c r="I1150" s="49">
        <f>_xll.qlInterestRateIndexValueDate(Index1M,$H1150)</f>
        <v>47533</v>
      </c>
      <c r="J1150" s="52">
        <f>IFERROR(_xll.qlIndexFixing(Index1M,$H1150,TRUE,_xll.ohTrigger(RecalcTrigger,Trigger1M)),NA())</f>
        <v>2.7896649982285408E-2</v>
      </c>
      <c r="K1150" s="52">
        <f>IFERROR(_xll.qlIndexFixing(ONIndex1M,I1150,TRUE,_xll.ohTrigger(RecalcTrigger,Trigger1M)),NA())</f>
        <v>2.7874364871962598E-2</v>
      </c>
      <c r="L1150" s="52">
        <f>IFERROR(_xll.qlIndexFixing(Index3M,H1150,TRUE,_xll.ohTrigger(RecalcTrigger,Trigger3M)),NA())</f>
        <v>2.9287804793616701E-2</v>
      </c>
      <c r="M1150" s="52">
        <f>IFERROR(_xll.qlIndexFixing(ONIndex3M,I1150,TRUE,_xll.ohTrigger(RecalcTrigger,Trigger3M)),NA())</f>
        <v>2.9183959005179005E-2</v>
      </c>
      <c r="N1150" s="52">
        <f>IFERROR(_xll.qlIndexFixing(Index6M,$H1150,TRUE,_xll.ohTrigger(RecalcTrigger,Trigger6M)),NA())</f>
        <v>3.0773699017563584E-2</v>
      </c>
      <c r="O1150" s="52">
        <f>IFERROR(_xll.qlIndexFixing(ONIndex6M,I1150,TRUE,_xll.ohTrigger(RecalcTrigger,Trigger6M)),NA())</f>
        <v>3.0554321605693602E-2</v>
      </c>
      <c r="P1150" s="52">
        <f>IFERROR(_xll.qlIndexFixing(Index1Y,$H1150,TRUE,_xll.ohTrigger(RecalcTrigger,Trigger1Y)),NA())</f>
        <v>3.307694890297249E-2</v>
      </c>
      <c r="Q1150" s="52">
        <f>IFERROR(_xll.qlIndexFixing(ONIndex1Y,I1150,TRUE,_xll.ohTrigger(RecalcTrigger,Trigger1Y)),NA())</f>
        <v>3.2545815661277899E-2</v>
      </c>
    </row>
    <row r="1151" spans="2:17" x14ac:dyDescent="0.2">
      <c r="B1151" s="46" t="s">
        <v>51</v>
      </c>
      <c r="D1151" s="49">
        <f>_xll.qlCalendarAdvance(LocalCalendar,$D1150,B1151,"f",FALSE)</f>
        <v>47536</v>
      </c>
      <c r="E1151" s="49">
        <f>_xll.qlInterestRateIndexValueDate(IndexON,D1151)</f>
        <v>47536</v>
      </c>
      <c r="F1151" s="52">
        <f>IFERROR(_xll.qlIndexFixing(IndexON,D1151,TRUE,_xll.ohTrigger(RecalcTrigger,TriggerON)),NA())</f>
        <v>2.6744491001204906E-2</v>
      </c>
      <c r="H1151" s="49">
        <f>_xll.qlCalendarAdvance(IborCalendar,$H1150,B1151,"f",FALSE)</f>
        <v>47535</v>
      </c>
      <c r="I1151" s="49">
        <f>_xll.qlInterestRateIndexValueDate(Index1M,$H1151)</f>
        <v>47539</v>
      </c>
      <c r="J1151" s="52">
        <f>IFERROR(_xll.qlIndexFixing(Index1M,$H1151,TRUE,_xll.ohTrigger(RecalcTrigger,Trigger1M)),NA())</f>
        <v>2.78935765920117E-2</v>
      </c>
      <c r="K1151" s="52">
        <f>IFERROR(_xll.qlIndexFixing(ONIndex1M,I1151,TRUE,_xll.ohTrigger(RecalcTrigger,Trigger1M)),NA())</f>
        <v>2.7871333758442418E-2</v>
      </c>
      <c r="L1151" s="52">
        <f>IFERROR(_xll.qlIndexFixing(Index3M,H1151,TRUE,_xll.ohTrigger(RecalcTrigger,Trigger3M)),NA())</f>
        <v>2.9289987036982077E-2</v>
      </c>
      <c r="M1151" s="52">
        <f>IFERROR(_xll.qlIndexFixing(ONIndex3M,I1151,TRUE,_xll.ohTrigger(RecalcTrigger,Trigger3M)),NA())</f>
        <v>2.9183654508990742E-2</v>
      </c>
      <c r="N1151" s="52">
        <f>IFERROR(_xll.qlIndexFixing(Index6M,$H1151,TRUE,_xll.ohTrigger(RecalcTrigger,Trigger6M)),NA())</f>
        <v>3.0775331717217382E-2</v>
      </c>
      <c r="O1151" s="52">
        <f>IFERROR(_xll.qlIndexFixing(ONIndex6M,I1151,TRUE,_xll.ohTrigger(RecalcTrigger,Trigger6M)),NA())</f>
        <v>3.0553070129011317E-2</v>
      </c>
      <c r="P1151" s="52">
        <f>IFERROR(_xll.qlIndexFixing(Index1Y,$H1151,TRUE,_xll.ohTrigger(RecalcTrigger,Trigger1Y)),NA())</f>
        <v>3.3075676660733043E-2</v>
      </c>
      <c r="Q1151" s="52">
        <f>IFERROR(_xll.qlIndexFixing(ONIndex1Y,I1151,TRUE,_xll.ohTrigger(RecalcTrigger,Trigger1Y)),NA())</f>
        <v>3.2547304940138133E-2</v>
      </c>
    </row>
    <row r="1152" spans="2:17" x14ac:dyDescent="0.2">
      <c r="B1152" s="46" t="s">
        <v>51</v>
      </c>
      <c r="D1152" s="49">
        <f>_xll.qlCalendarAdvance(LocalCalendar,$D1151,B1152,"f",FALSE)</f>
        <v>47543</v>
      </c>
      <c r="E1152" s="49">
        <f>_xll.qlInterestRateIndexValueDate(IndexON,D1152)</f>
        <v>47543</v>
      </c>
      <c r="F1152" s="52">
        <f>IFERROR(_xll.qlIndexFixing(IndexON,D1152,TRUE,_xll.ohTrigger(RecalcTrigger,TriggerON)),NA())</f>
        <v>2.6745177259694941E-2</v>
      </c>
      <c r="H1152" s="49">
        <f>_xll.qlCalendarAdvance(IborCalendar,$H1151,B1152,"f",FALSE)</f>
        <v>47542</v>
      </c>
      <c r="I1152" s="49">
        <f>_xll.qlInterestRateIndexValueDate(Index1M,$H1152)</f>
        <v>47546</v>
      </c>
      <c r="J1152" s="52">
        <f>IFERROR(_xll.qlIndexFixing(Index1M,$H1152,TRUE,_xll.ohTrigger(RecalcTrigger,Trigger1M)),NA())</f>
        <v>2.7892430784449876E-2</v>
      </c>
      <c r="K1152" s="52">
        <f>IFERROR(_xll.qlIndexFixing(ONIndex1M,I1152,TRUE,_xll.ohTrigger(RecalcTrigger,Trigger1M)),NA())</f>
        <v>2.7867777315542241E-2</v>
      </c>
      <c r="L1152" s="52">
        <f>IFERROR(_xll.qlIndexFixing(Index3M,H1152,TRUE,_xll.ohTrigger(RecalcTrigger,Trigger3M)),NA())</f>
        <v>2.9289808947096631E-2</v>
      </c>
      <c r="M1152" s="52">
        <f>IFERROR(_xll.qlIndexFixing(ONIndex3M,I1152,TRUE,_xll.ohTrigger(RecalcTrigger,Trigger3M)),NA())</f>
        <v>2.9183321571473186E-2</v>
      </c>
      <c r="N1152" s="52">
        <f>IFERROR(_xll.qlIndexFixing(Index6M,$H1152,TRUE,_xll.ohTrigger(RecalcTrigger,Trigger6M)),NA())</f>
        <v>3.0775613272418539E-2</v>
      </c>
      <c r="O1152" s="52">
        <f>IFERROR(_xll.qlIndexFixing(ONIndex6M,I1152,TRUE,_xll.ohTrigger(RecalcTrigger,Trigger6M)),NA())</f>
        <v>3.0551643695320152E-2</v>
      </c>
      <c r="P1152" s="52">
        <f>IFERROR(_xll.qlIndexFixing(Index1Y,$H1152,TRUE,_xll.ohTrigger(RecalcTrigger,Trigger1Y)),NA())</f>
        <v>3.3074094009624792E-2</v>
      </c>
      <c r="Q1152" s="52">
        <f>IFERROR(_xll.qlIndexFixing(ONIndex1Y,I1152,TRUE,_xll.ohTrigger(RecalcTrigger,Trigger1Y)),NA())</f>
        <v>3.2548925649944493E-2</v>
      </c>
    </row>
    <row r="1153" spans="2:17" x14ac:dyDescent="0.2">
      <c r="B1153" s="46" t="s">
        <v>51</v>
      </c>
      <c r="D1153" s="49">
        <f>_xll.qlCalendarAdvance(LocalCalendar,$D1152,B1153,"f",FALSE)</f>
        <v>47550</v>
      </c>
      <c r="E1153" s="49">
        <f>_xll.qlInterestRateIndexValueDate(IndexON,D1153)</f>
        <v>47550</v>
      </c>
      <c r="F1153" s="52">
        <f>IFERROR(_xll.qlIndexFixing(IndexON,D1153,TRUE,_xll.ohTrigger(RecalcTrigger,TriggerON)),NA())</f>
        <v>2.6745885544512404E-2</v>
      </c>
      <c r="H1153" s="49">
        <f>_xll.qlCalendarAdvance(IborCalendar,$H1152,B1153,"f",FALSE)</f>
        <v>47549</v>
      </c>
      <c r="I1153" s="49">
        <f>_xll.qlInterestRateIndexValueDate(Index1M,$H1153)</f>
        <v>47553</v>
      </c>
      <c r="J1153" s="52">
        <f>IFERROR(_xll.qlIndexFixing(Index1M,$H1153,TRUE,_xll.ohTrigger(RecalcTrigger,Trigger1M)),NA())</f>
        <v>2.7888797738170573E-2</v>
      </c>
      <c r="K1153" s="52">
        <f>IFERROR(_xll.qlIndexFixing(ONIndex1M,I1153,TRUE,_xll.ohTrigger(RecalcTrigger,Trigger1M)),NA())</f>
        <v>2.7864199179195026E-2</v>
      </c>
      <c r="L1153" s="52">
        <f>IFERROR(_xll.qlIndexFixing(Index3M,H1153,TRUE,_xll.ohTrigger(RecalcTrigger,Trigger3M)),NA())</f>
        <v>2.9289655059141207E-2</v>
      </c>
      <c r="M1153" s="52">
        <f>IFERROR(_xll.qlIndexFixing(ONIndex3M,I1153,TRUE,_xll.ohTrigger(RecalcTrigger,Trigger3M)),NA())</f>
        <v>2.918301265801837E-2</v>
      </c>
      <c r="N1153" s="52">
        <f>IFERROR(_xll.qlIndexFixing(Index6M,$H1153,TRUE,_xll.ohTrigger(RecalcTrigger,Trigger6M)),NA())</f>
        <v>3.0774682003467453E-2</v>
      </c>
      <c r="O1153" s="52">
        <f>IFERROR(_xll.qlIndexFixing(ONIndex6M,I1153,TRUE,_xll.ohTrigger(RecalcTrigger,Trigger6M)),NA())</f>
        <v>3.055025347018514E-2</v>
      </c>
      <c r="P1153" s="52">
        <f>IFERROR(_xll.qlIndexFixing(Index1Y,$H1153,TRUE,_xll.ohTrigger(RecalcTrigger,Trigger1Y)),NA())</f>
        <v>3.3072407914199103E-2</v>
      </c>
      <c r="Q1153" s="52">
        <f>IFERROR(_xll.qlIndexFixing(ONIndex1Y,I1153,TRUE,_xll.ohTrigger(RecalcTrigger,Trigger1Y)),NA())</f>
        <v>3.2550420594432694E-2</v>
      </c>
    </row>
    <row r="1154" spans="2:17" x14ac:dyDescent="0.2">
      <c r="B1154" s="46" t="s">
        <v>51</v>
      </c>
      <c r="D1154" s="49">
        <f>_xll.qlCalendarAdvance(LocalCalendar,$D1153,B1154,"f",FALSE)</f>
        <v>47557</v>
      </c>
      <c r="E1154" s="49">
        <f>_xll.qlInterestRateIndexValueDate(IndexON,D1154)</f>
        <v>47557</v>
      </c>
      <c r="F1154" s="52">
        <f>IFERROR(_xll.qlIndexFixing(IndexON,D1154,TRUE,_xll.ohTrigger(RecalcTrigger,TriggerON)),NA())</f>
        <v>2.6746615855710587E-2</v>
      </c>
      <c r="H1154" s="49">
        <f>_xll.qlCalendarAdvance(IborCalendar,$H1153,B1154,"f",FALSE)</f>
        <v>47556</v>
      </c>
      <c r="I1154" s="49">
        <f>_xll.qlInterestRateIndexValueDate(Index1M,$H1154)</f>
        <v>47560</v>
      </c>
      <c r="J1154" s="52">
        <f>IFERROR(_xll.qlIndexFixing(Index1M,$H1154,TRUE,_xll.ohTrigger(RecalcTrigger,Trigger1M)),NA())</f>
        <v>2.7885142949180416E-2</v>
      </c>
      <c r="K1154" s="52">
        <f>IFERROR(_xll.qlIndexFixing(ONIndex1M,I1154,TRUE,_xll.ohTrigger(RecalcTrigger,Trigger1M)),NA())</f>
        <v>2.7860599349480708E-2</v>
      </c>
      <c r="L1154" s="52">
        <f>IFERROR(_xll.qlIndexFixing(Index3M,H1154,TRUE,_xll.ohTrigger(RecalcTrigger,Trigger3M)),NA())</f>
        <v>2.9289525373115809E-2</v>
      </c>
      <c r="M1154" s="52">
        <f>IFERROR(_xll.qlIndexFixing(ONIndex3M,I1154,TRUE,_xll.ohTrigger(RecalcTrigger,Trigger3M)),NA())</f>
        <v>2.9182727768706229E-2</v>
      </c>
      <c r="N1154" s="52">
        <f>IFERROR(_xll.qlIndexFixing(Index6M,$H1154,TRUE,_xll.ohTrigger(RecalcTrigger,Trigger6M)),NA())</f>
        <v>3.0773787510082438E-2</v>
      </c>
      <c r="O1154" s="52">
        <f>IFERROR(_xll.qlIndexFixing(ONIndex6M,I1154,TRUE,_xll.ohTrigger(RecalcTrigger,Trigger6M)),NA())</f>
        <v>3.0548899453926026E-2</v>
      </c>
      <c r="P1154" s="52">
        <f>IFERROR(_xll.qlIndexFixing(Index1Y,$H1154,TRUE,_xll.ohTrigger(RecalcTrigger,Trigger1Y)),NA())</f>
        <v>3.3070620990003199E-2</v>
      </c>
      <c r="Q1154" s="52">
        <f>IFERROR(_xll.qlIndexFixing(ONIndex1Y,I1154,TRUE,_xll.ohTrigger(RecalcTrigger,Trigger1Y)),NA())</f>
        <v>3.2551789773602735E-2</v>
      </c>
    </row>
    <row r="1155" spans="2:17" x14ac:dyDescent="0.2">
      <c r="B1155" s="46" t="s">
        <v>51</v>
      </c>
      <c r="D1155" s="49">
        <f>_xll.qlCalendarAdvance(LocalCalendar,$D1154,B1155,"f",FALSE)</f>
        <v>47564</v>
      </c>
      <c r="E1155" s="49">
        <f>_xll.qlInterestRateIndexValueDate(IndexON,D1155)</f>
        <v>47564</v>
      </c>
      <c r="F1155" s="52">
        <f>IFERROR(_xll.qlIndexFixing(IndexON,D1155,TRUE,_xll.ohTrigger(RecalcTrigger,TriggerON)),NA())</f>
        <v>2.6747368193262844E-2</v>
      </c>
      <c r="H1155" s="49">
        <f>_xll.qlCalendarAdvance(IborCalendar,$H1154,B1155,"f",FALSE)</f>
        <v>47563</v>
      </c>
      <c r="I1155" s="49">
        <f>_xll.qlInterestRateIndexValueDate(Index1M,$H1155)</f>
        <v>47567</v>
      </c>
      <c r="J1155" s="52">
        <f>IFERROR(_xll.qlIndexFixing(Index1M,$H1155,TRUE,_xll.ohTrigger(RecalcTrigger,Trigger1M)),NA())</f>
        <v>2.7881466417500028E-2</v>
      </c>
      <c r="K1155" s="52">
        <f>IFERROR(_xll.qlIndexFixing(ONIndex1M,I1155,TRUE,_xll.ohTrigger(RecalcTrigger,Trigger1M)),NA())</f>
        <v>2.7856977826399287E-2</v>
      </c>
      <c r="L1155" s="52">
        <f>IFERROR(_xll.qlIndexFixing(Index3M,H1155,TRUE,_xll.ohTrigger(RecalcTrigger,Trigger3M)),NA())</f>
        <v>2.9289419889016094E-2</v>
      </c>
      <c r="M1155" s="52">
        <f>IFERROR(_xll.qlIndexFixing(ONIndex3M,I1155,TRUE,_xll.ohTrigger(RecalcTrigger,Trigger3M)),NA())</f>
        <v>2.9182466903376891E-2</v>
      </c>
      <c r="N1155" s="52">
        <f>IFERROR(_xll.qlIndexFixing(Index6M,$H1155,TRUE,_xll.ohTrigger(RecalcTrigger,Trigger6M)),NA())</f>
        <v>3.0772929792213969E-2</v>
      </c>
      <c r="O1155" s="52">
        <f>IFERROR(_xll.qlIndexFixing(ONIndex6M,I1155,TRUE,_xll.ohTrigger(RecalcTrigger,Trigger6M)),NA())</f>
        <v>3.0547581646462874E-2</v>
      </c>
      <c r="P1155" s="52">
        <f>IFERROR(_xll.qlIndexFixing(Index1Y,$H1155,TRUE,_xll.ohTrigger(RecalcTrigger,Trigger1Y)),NA())</f>
        <v>3.306873585259746E-2</v>
      </c>
      <c r="Q1155" s="52">
        <f>IFERROR(_xll.qlIndexFixing(ONIndex1Y,I1155,TRUE,_xll.ohTrigger(RecalcTrigger,Trigger1Y)),NA())</f>
        <v>3.2553033187534552E-2</v>
      </c>
    </row>
    <row r="1156" spans="2:17" x14ac:dyDescent="0.2">
      <c r="B1156" s="46" t="s">
        <v>51</v>
      </c>
      <c r="D1156" s="49">
        <f>_xll.qlCalendarAdvance(LocalCalendar,$D1155,B1156,"f",FALSE)</f>
        <v>47571</v>
      </c>
      <c r="E1156" s="49">
        <f>_xll.qlInterestRateIndexValueDate(IndexON,D1156)</f>
        <v>47571</v>
      </c>
      <c r="F1156" s="52">
        <f>IFERROR(_xll.qlIndexFixing(IndexON,D1156,TRUE,_xll.ohTrigger(RecalcTrigger,TriggerON)),NA())</f>
        <v>2.674814255719582E-2</v>
      </c>
      <c r="H1156" s="49">
        <f>_xll.qlCalendarAdvance(IborCalendar,$H1155,B1156,"f",FALSE)</f>
        <v>47570</v>
      </c>
      <c r="I1156" s="49">
        <f>_xll.qlInterestRateIndexValueDate(Index1M,$H1156)</f>
        <v>47574</v>
      </c>
      <c r="J1156" s="52">
        <f>IFERROR(_xll.qlIndexFixing(Index1M,$H1156,TRUE,_xll.ohTrigger(RecalcTrigger,Trigger1M)),NA())</f>
        <v>2.7876955621747967E-2</v>
      </c>
      <c r="K1156" s="52">
        <f>IFERROR(_xll.qlIndexFixing(ONIndex1M,I1156,TRUE,_xll.ohTrigger(RecalcTrigger,Trigger1M)),NA())</f>
        <v>2.7853334609790892E-2</v>
      </c>
      <c r="L1156" s="52">
        <f>IFERROR(_xll.qlIndexFixing(Index3M,H1156,TRUE,_xll.ohTrigger(RecalcTrigger,Trigger3M)),NA())</f>
        <v>2.9288151358037934E-2</v>
      </c>
      <c r="M1156" s="52">
        <f>IFERROR(_xll.qlIndexFixing(ONIndex3M,I1156,TRUE,_xll.ohTrigger(RecalcTrigger,Trigger3M)),NA())</f>
        <v>2.9182230062110293E-2</v>
      </c>
      <c r="N1156" s="52">
        <f>IFERROR(_xll.qlIndexFixing(Index6M,$H1156,TRUE,_xll.ohTrigger(RecalcTrigger,Trigger6M)),NA())</f>
        <v>3.0770846496395748E-2</v>
      </c>
      <c r="O1156" s="52">
        <f>IFERROR(_xll.qlIndexFixing(ONIndex6M,I1156,TRUE,_xll.ohTrigger(RecalcTrigger,Trigger6M)),NA())</f>
        <v>3.0546300047555874E-2</v>
      </c>
      <c r="P1156" s="52">
        <f>IFERROR(_xll.qlIndexFixing(Index1Y,$H1156,TRUE,_xll.ohTrigger(RecalcTrigger,Trigger1Y)),NA())</f>
        <v>3.3066755117551236E-2</v>
      </c>
      <c r="Q1156" s="52">
        <f>IFERROR(_xll.qlIndexFixing(ONIndex1Y,I1156,TRUE,_xll.ohTrigger(RecalcTrigger,Trigger1Y)),NA())</f>
        <v>3.2554150835908402E-2</v>
      </c>
    </row>
    <row r="1157" spans="2:17" x14ac:dyDescent="0.2">
      <c r="B1157" s="46" t="s">
        <v>51</v>
      </c>
      <c r="D1157" s="49">
        <f>_xll.qlCalendarAdvance(LocalCalendar,$D1156,B1157,"f",FALSE)</f>
        <v>47578</v>
      </c>
      <c r="E1157" s="49">
        <f>_xll.qlInterestRateIndexValueDate(IndexON,D1157)</f>
        <v>47578</v>
      </c>
      <c r="F1157" s="52">
        <f>IFERROR(_xll.qlIndexFixing(IndexON,D1157,TRUE,_xll.ohTrigger(RecalcTrigger,TriggerON)),NA())</f>
        <v>2.674893894748287E-2</v>
      </c>
      <c r="H1157" s="49">
        <f>_xll.qlCalendarAdvance(IborCalendar,$H1156,B1157,"f",FALSE)</f>
        <v>47577</v>
      </c>
      <c r="I1157" s="49">
        <f>_xll.qlInterestRateIndexValueDate(Index1M,$H1157)</f>
        <v>47581</v>
      </c>
      <c r="J1157" s="52">
        <f>IFERROR(_xll.qlIndexFixing(Index1M,$H1157,TRUE,_xll.ohTrigger(RecalcTrigger,Trigger1M)),NA())</f>
        <v>2.7873237445370513E-2</v>
      </c>
      <c r="K1157" s="52">
        <f>IFERROR(_xll.qlIndexFixing(ONIndex1M,I1157,TRUE,_xll.ohTrigger(RecalcTrigger,Trigger1M)),NA())</f>
        <v>2.7849669699815394E-2</v>
      </c>
      <c r="L1157" s="52">
        <f>IFERROR(_xll.qlIndexFixing(Index3M,H1157,TRUE,_xll.ohTrigger(RecalcTrigger,Trigger3M)),NA())</f>
        <v>2.9288092553843896E-2</v>
      </c>
      <c r="M1157" s="52">
        <f>IFERROR(_xll.qlIndexFixing(ONIndex3M,I1157,TRUE,_xll.ohTrigger(RecalcTrigger,Trigger3M)),NA())</f>
        <v>2.9182017244986369E-2</v>
      </c>
      <c r="N1157" s="52">
        <f>IFERROR(_xll.qlIndexFixing(Index6M,$H1157,TRUE,_xll.ohTrigger(RecalcTrigger,Trigger6M)),NA())</f>
        <v>3.0770059769335858E-2</v>
      </c>
      <c r="O1157" s="52">
        <f>IFERROR(_xll.qlIndexFixing(ONIndex6M,I1157,TRUE,_xll.ohTrigger(RecalcTrigger,Trigger6M)),NA())</f>
        <v>3.0545054657444837E-2</v>
      </c>
      <c r="P1157" s="52">
        <f>IFERROR(_xll.qlIndexFixing(Index1Y,$H1157,TRUE,_xll.ohTrigger(RecalcTrigger,Trigger1Y)),NA())</f>
        <v>3.306468140044088E-2</v>
      </c>
      <c r="Q1157" s="52">
        <f>IFERROR(_xll.qlIndexFixing(ONIndex1Y,I1157,TRUE,_xll.ohTrigger(RecalcTrigger,Trigger1Y)),NA())</f>
        <v>3.2555142718964092E-2</v>
      </c>
    </row>
    <row r="1158" spans="2:17" x14ac:dyDescent="0.2">
      <c r="B1158" s="46" t="s">
        <v>51</v>
      </c>
      <c r="D1158" s="49">
        <f>_xll.qlCalendarAdvance(LocalCalendar,$D1157,B1158,"f",FALSE)</f>
        <v>47585</v>
      </c>
      <c r="E1158" s="49">
        <f>_xll.qlInterestRateIndexValueDate(IndexON,D1158)</f>
        <v>47585</v>
      </c>
      <c r="F1158" s="52">
        <f>IFERROR(_xll.qlIndexFixing(IndexON,D1158,TRUE,_xll.ohTrigger(RecalcTrigger,TriggerON)),NA())</f>
        <v>2.6749757364150639E-2</v>
      </c>
      <c r="H1158" s="49">
        <f>_xll.qlCalendarAdvance(IborCalendar,$H1157,B1158,"f",FALSE)</f>
        <v>47584</v>
      </c>
      <c r="I1158" s="49">
        <f>_xll.qlInterestRateIndexValueDate(Index1M,$H1158)</f>
        <v>47588</v>
      </c>
      <c r="J1158" s="52">
        <f>IFERROR(_xll.qlIndexFixing(Index1M,$H1158,TRUE,_xll.ohTrigger(RecalcTrigger,Trigger1M)),NA())</f>
        <v>2.7869497528008047E-2</v>
      </c>
      <c r="K1158" s="52">
        <f>IFERROR(_xll.qlIndexFixing(ONIndex1M,I1158,TRUE,_xll.ohTrigger(RecalcTrigger,Trigger1M)),NA())</f>
        <v>2.7845983096552729E-2</v>
      </c>
      <c r="L1158" s="52">
        <f>IFERROR(_xll.qlIndexFixing(Index3M,H1158,TRUE,_xll.ohTrigger(RecalcTrigger,Trigger3M)),NA())</f>
        <v>2.9288057949608811E-2</v>
      </c>
      <c r="M1158" s="52">
        <f>IFERROR(_xll.qlIndexFixing(ONIndex3M,I1158,TRUE,_xll.ohTrigger(RecalcTrigger,Trigger3M)),NA())</f>
        <v>2.9181828451845249E-2</v>
      </c>
      <c r="N1158" s="52">
        <f>IFERROR(_xll.qlIndexFixing(Index6M,$H1158,TRUE,_xll.ohTrigger(RecalcTrigger,Trigger6M)),NA())</f>
        <v>3.0769309814538577E-2</v>
      </c>
      <c r="O1158" s="52">
        <f>IFERROR(_xll.qlIndexFixing(ONIndex6M,I1158,TRUE,_xll.ohTrigger(RecalcTrigger,Trigger6M)),NA())</f>
        <v>3.0543845476129761E-2</v>
      </c>
      <c r="P1158" s="52">
        <f>IFERROR(_xll.qlIndexFixing(Index1Y,$H1158,TRUE,_xll.ohTrigger(RecalcTrigger,Trigger1Y)),NA())</f>
        <v>3.3062517316848221E-2</v>
      </c>
      <c r="Q1158" s="52">
        <f>IFERROR(_xll.qlIndexFixing(ONIndex1Y,I1158,TRUE,_xll.ohTrigger(RecalcTrigger,Trigger1Y)),NA())</f>
        <v>3.2556008836781558E-2</v>
      </c>
    </row>
    <row r="1159" spans="2:17" x14ac:dyDescent="0.2">
      <c r="B1159" s="46" t="s">
        <v>51</v>
      </c>
      <c r="D1159" s="49">
        <f>_xll.qlCalendarAdvance(LocalCalendar,$D1158,B1159,"f",FALSE)</f>
        <v>47592</v>
      </c>
      <c r="E1159" s="49">
        <f>_xll.qlInterestRateIndexValueDate(IndexON,D1159)</f>
        <v>47592</v>
      </c>
      <c r="F1159" s="52">
        <f>IFERROR(_xll.qlIndexFixing(IndexON,D1159,TRUE,_xll.ohTrigger(RecalcTrigger,TriggerON)),NA())</f>
        <v>2.6750597807199128E-2</v>
      </c>
      <c r="H1159" s="49">
        <f>_xll.qlCalendarAdvance(IborCalendar,$H1158,B1159,"f",FALSE)</f>
        <v>47591</v>
      </c>
      <c r="I1159" s="49">
        <f>_xll.qlInterestRateIndexValueDate(Index1M,$H1159)</f>
        <v>47597</v>
      </c>
      <c r="J1159" s="52">
        <f>IFERROR(_xll.qlIndexFixing(Index1M,$H1159,TRUE,_xll.ohTrigger(RecalcTrigger,Trigger1M)),NA())</f>
        <v>2.78646571169201E-2</v>
      </c>
      <c r="K1159" s="52">
        <f>IFERROR(_xll.qlIndexFixing(ONIndex1M,I1159,TRUE,_xll.ohTrigger(RecalcTrigger,Trigger1M)),NA())</f>
        <v>2.7841211301913305E-2</v>
      </c>
      <c r="L1159" s="52">
        <f>IFERROR(_xll.qlIndexFixing(Index3M,H1159,TRUE,_xll.ohTrigger(RecalcTrigger,Trigger3M)),NA())</f>
        <v>2.9288049017575677E-2</v>
      </c>
      <c r="M1159" s="52">
        <f>IFERROR(_xll.qlIndexFixing(ONIndex3M,I1159,TRUE,_xll.ohTrigger(RecalcTrigger,Trigger3M)),NA())</f>
        <v>2.9181621018574688E-2</v>
      </c>
      <c r="N1159" s="52">
        <f>IFERROR(_xll.qlIndexFixing(Index6M,$H1159,TRUE,_xll.ohTrigger(RecalcTrigger,Trigger6M)),NA())</f>
        <v>3.076839961958704E-2</v>
      </c>
      <c r="O1159" s="52">
        <f>IFERROR(_xll.qlIndexFixing(ONIndex6M,I1159,TRUE,_xll.ohTrigger(RecalcTrigger,Trigger6M)),NA())</f>
        <v>3.0542344019091061E-2</v>
      </c>
      <c r="P1159" s="52">
        <f>IFERROR(_xll.qlIndexFixing(Index1Y,$H1159,TRUE,_xll.ohTrigger(RecalcTrigger,Trigger1Y)),NA())</f>
        <v>3.3059606349590077E-2</v>
      </c>
      <c r="Q1159" s="52">
        <f>IFERROR(_xll.qlIndexFixing(ONIndex1Y,I1159,TRUE,_xll.ohTrigger(RecalcTrigger,Trigger1Y)),NA())</f>
        <v>3.2556937618632986E-2</v>
      </c>
    </row>
    <row r="1160" spans="2:17" x14ac:dyDescent="0.2">
      <c r="B1160" s="46" t="s">
        <v>51</v>
      </c>
      <c r="D1160" s="49">
        <f>_xll.qlCalendarAdvance(LocalCalendar,$D1159,B1160,"f",FALSE)</f>
        <v>47599</v>
      </c>
      <c r="E1160" s="49">
        <f>_xll.qlInterestRateIndexValueDate(IndexON,D1160)</f>
        <v>47599</v>
      </c>
      <c r="F1160" s="52">
        <f>IFERROR(_xll.qlIndexFixing(IndexON,D1160,TRUE,_xll.ohTrigger(RecalcTrigger,TriggerON)),NA())</f>
        <v>2.6751460276601691E-2</v>
      </c>
      <c r="H1160" s="49">
        <f>_xll.qlCalendarAdvance(IborCalendar,$H1159,B1160,"f",FALSE)</f>
        <v>47598</v>
      </c>
      <c r="I1160" s="49">
        <f>_xll.qlInterestRateIndexValueDate(Index1M,$H1160)</f>
        <v>47602</v>
      </c>
      <c r="J1160" s="52">
        <f>IFERROR(_xll.qlIndexFixing(Index1M,$H1160,TRUE,_xll.ohTrigger(RecalcTrigger,Trigger1M)),NA())</f>
        <v>2.7861952470405349E-2</v>
      </c>
      <c r="K1160" s="52">
        <f>IFERROR(_xll.qlIndexFixing(ONIndex1M,I1160,TRUE,_xll.ohTrigger(RecalcTrigger,Trigger1M)),NA())</f>
        <v>2.7838544809606347E-2</v>
      </c>
      <c r="L1160" s="52">
        <f>IFERROR(_xll.qlIndexFixing(Index3M,H1160,TRUE,_xll.ohTrigger(RecalcTrigger,Trigger3M)),NA())</f>
        <v>2.9288061341019921E-2</v>
      </c>
      <c r="M1160" s="52">
        <f>IFERROR(_xll.qlIndexFixing(ONIndex3M,I1160,TRUE,_xll.ohTrigger(RecalcTrigger,Trigger3M)),NA())</f>
        <v>2.9181522937831161E-2</v>
      </c>
      <c r="N1160" s="52">
        <f>IFERROR(_xll.qlIndexFixing(Index6M,$H1160,TRUE,_xll.ohTrigger(RecalcTrigger,Trigger6M)),NA())</f>
        <v>3.0767920221566304E-2</v>
      </c>
      <c r="O1160" s="52">
        <f>IFERROR(_xll.qlIndexFixing(ONIndex6M,I1160,TRUE,_xll.ohTrigger(RecalcTrigger,Trigger6M)),NA())</f>
        <v>3.0541535739647685E-2</v>
      </c>
      <c r="P1160" s="52">
        <f>IFERROR(_xll.qlIndexFixing(Index1Y,$H1160,TRUE,_xll.ohTrigger(RecalcTrigger,Trigger1Y)),NA())</f>
        <v>3.3057928512549267E-2</v>
      </c>
      <c r="Q1160" s="52">
        <f>IFERROR(_xll.qlIndexFixing(ONIndex1Y,I1160,TRUE,_xll.ohTrigger(RecalcTrigger,Trigger1Y)),NA())</f>
        <v>3.2557363776142267E-2</v>
      </c>
    </row>
    <row r="1161" spans="2:17" x14ac:dyDescent="0.2">
      <c r="B1161" s="46" t="s">
        <v>51</v>
      </c>
      <c r="D1161" s="49">
        <f>_xll.qlCalendarAdvance(LocalCalendar,$D1160,B1161,"f",FALSE)</f>
        <v>47606</v>
      </c>
      <c r="E1161" s="49">
        <f>_xll.qlInterestRateIndexValueDate(IndexON,D1161)</f>
        <v>47606</v>
      </c>
      <c r="F1161" s="52">
        <f>IFERROR(_xll.qlIndexFixing(IndexON,D1161,TRUE,_xll.ohTrigger(RecalcTrigger,TriggerON)),NA())</f>
        <v>2.6752344772384973E-2</v>
      </c>
      <c r="H1161" s="49">
        <f>_xll.qlCalendarAdvance(IborCalendar,$H1160,B1161,"f",FALSE)</f>
        <v>47605</v>
      </c>
      <c r="I1161" s="49">
        <f>_xll.qlInterestRateIndexValueDate(Index1M,$H1161)</f>
        <v>47610</v>
      </c>
      <c r="J1161" s="52">
        <f>IFERROR(_xll.qlIndexFixing(Index1M,$H1161,TRUE,_xll.ohTrigger(RecalcTrigger,Trigger1M)),NA())</f>
        <v>2.7858405001835184E-2</v>
      </c>
      <c r="K1161" s="52">
        <f>IFERROR(_xll.qlIndexFixing(ONIndex1M,I1161,TRUE,_xll.ohTrigger(RecalcTrigger,Trigger1M)),NA())</f>
        <v>2.7834255400378538E-2</v>
      </c>
      <c r="L1161" s="52">
        <f>IFERROR(_xll.qlIndexFixing(Index3M,H1161,TRUE,_xll.ohTrigger(RecalcTrigger,Trigger3M)),NA())</f>
        <v>2.9289302875808276E-2</v>
      </c>
      <c r="M1161" s="52">
        <f>IFERROR(_xll.qlIndexFixing(ONIndex3M,I1161,TRUE,_xll.ohTrigger(RecalcTrigger,Trigger3M)),NA())</f>
        <v>2.9181391503607657E-2</v>
      </c>
      <c r="N1161" s="52">
        <f>IFERROR(_xll.qlIndexFixing(Index6M,$H1161,TRUE,_xll.ohTrigger(RecalcTrigger,Trigger6M)),NA())</f>
        <v>3.0768467760999892E-2</v>
      </c>
      <c r="O1161" s="52">
        <f>IFERROR(_xll.qlIndexFixing(ONIndex6M,I1161,TRUE,_xll.ohTrigger(RecalcTrigger,Trigger6M)),NA())</f>
        <v>3.0540280918120999E-2</v>
      </c>
      <c r="P1161" s="52">
        <f>IFERROR(_xll.qlIndexFixing(Index1Y,$H1161,TRUE,_xll.ohTrigger(RecalcTrigger,Trigger1Y)),NA())</f>
        <v>3.3055156797851946E-2</v>
      </c>
      <c r="Q1161" s="52">
        <f>IFERROR(_xll.qlIndexFixing(ONIndex1Y,I1161,TRUE,_xll.ohTrigger(RecalcTrigger,Trigger1Y)),NA())</f>
        <v>3.2557912162918257E-2</v>
      </c>
    </row>
    <row r="1162" spans="2:17" x14ac:dyDescent="0.2">
      <c r="B1162" s="46" t="s">
        <v>51</v>
      </c>
      <c r="D1162" s="49">
        <f>_xll.qlCalendarAdvance(LocalCalendar,$D1161,B1162,"f",FALSE)</f>
        <v>47613</v>
      </c>
      <c r="E1162" s="49">
        <f>_xll.qlInterestRateIndexValueDate(IndexON,D1162)</f>
        <v>47613</v>
      </c>
      <c r="F1162" s="52">
        <f>IFERROR(_xll.qlIndexFixing(IndexON,D1162,TRUE,_xll.ohTrigger(RecalcTrigger,TriggerON)),NA())</f>
        <v>2.6753251294522329E-2</v>
      </c>
      <c r="H1162" s="49">
        <f>_xll.qlCalendarAdvance(IborCalendar,$H1161,B1162,"f",FALSE)</f>
        <v>47612</v>
      </c>
      <c r="I1162" s="49">
        <f>_xll.qlInterestRateIndexValueDate(Index1M,$H1162)</f>
        <v>47616</v>
      </c>
      <c r="J1162" s="52">
        <f>IFERROR(_xll.qlIndexFixing(Index1M,$H1162,TRUE,_xll.ohTrigger(RecalcTrigger,Trigger1M)),NA())</f>
        <v>2.7855121902148876E-2</v>
      </c>
      <c r="K1162" s="52">
        <f>IFERROR(_xll.qlIndexFixing(ONIndex1M,I1162,TRUE,_xll.ohTrigger(RecalcTrigger,Trigger1M)),NA())</f>
        <v>2.7831019749191555E-2</v>
      </c>
      <c r="L1162" s="52">
        <f>IFERROR(_xll.qlIndexFixing(Index3M,H1162,TRUE,_xll.ohTrigger(RecalcTrigger,Trigger3M)),NA())</f>
        <v>2.9289359154148525E-2</v>
      </c>
      <c r="M1162" s="52">
        <f>IFERROR(_xll.qlIndexFixing(ONIndex3M,I1162,TRUE,_xll.ohTrigger(RecalcTrigger,Trigger3M)),NA())</f>
        <v>2.9181313520068031E-2</v>
      </c>
      <c r="N1162" s="52">
        <f>IFERROR(_xll.qlIndexFixing(Index6M,$H1162,TRUE,_xll.ohTrigger(RecalcTrigger,Trigger6M)),NA())</f>
        <v>3.0767955477853118E-2</v>
      </c>
      <c r="O1162" s="52">
        <f>IFERROR(_xll.qlIndexFixing(ONIndex6M,I1162,TRUE,_xll.ohTrigger(RecalcTrigger,Trigger6M)),NA())</f>
        <v>3.0539370838109647E-2</v>
      </c>
      <c r="P1162" s="52">
        <f>IFERROR(_xll.qlIndexFixing(Index1Y,$H1162,TRUE,_xll.ohTrigger(RecalcTrigger,Trigger1Y)),NA())</f>
        <v>3.3053009629309474E-2</v>
      </c>
      <c r="Q1162" s="52">
        <f>IFERROR(_xll.qlIndexFixing(ONIndex1Y,I1162,TRUE,_xll.ohTrigger(RecalcTrigger,Trigger1Y)),NA())</f>
        <v>3.2558215654070466E-2</v>
      </c>
    </row>
    <row r="1163" spans="2:17" x14ac:dyDescent="0.2">
      <c r="B1163" s="46" t="s">
        <v>51</v>
      </c>
      <c r="D1163" s="49">
        <f>_xll.qlCalendarAdvance(LocalCalendar,$D1162,B1163,"f",FALSE)</f>
        <v>47620</v>
      </c>
      <c r="E1163" s="49">
        <f>_xll.qlInterestRateIndexValueDate(IndexON,D1163)</f>
        <v>47620</v>
      </c>
      <c r="F1163" s="52">
        <f>IFERROR(_xll.qlIndexFixing(IndexON,D1163,TRUE,_xll.ohTrigger(RecalcTrigger,TriggerON)),NA())</f>
        <v>2.675417984306705E-2</v>
      </c>
      <c r="H1163" s="49">
        <f>_xll.qlCalendarAdvance(IborCalendar,$H1162,B1163,"f",FALSE)</f>
        <v>47619</v>
      </c>
      <c r="I1163" s="49">
        <f>_xll.qlInterestRateIndexValueDate(Index1M,$H1163)</f>
        <v>47623</v>
      </c>
      <c r="J1163" s="52">
        <f>IFERROR(_xll.qlIndexFixing(Index1M,$H1163,TRUE,_xll.ohTrigger(RecalcTrigger,Trigger1M)),NA())</f>
        <v>2.7851271429699603E-2</v>
      </c>
      <c r="K1163" s="52">
        <f>IFERROR(_xll.qlIndexFixing(ONIndex1M,I1163,TRUE,_xll.ohTrigger(RecalcTrigger,Trigger1M)),NA())</f>
        <v>2.7827224678933504E-2</v>
      </c>
      <c r="L1163" s="52">
        <f>IFERROR(_xll.qlIndexFixing(Index3M,H1163,TRUE,_xll.ohTrigger(RecalcTrigger,Trigger3M)),NA())</f>
        <v>2.928944728542732E-2</v>
      </c>
      <c r="M1163" s="52">
        <f>IFERROR(_xll.qlIndexFixing(ONIndex3M,I1163,TRUE,_xll.ohTrigger(RecalcTrigger,Trigger3M)),NA())</f>
        <v>2.9181244847240606E-2</v>
      </c>
      <c r="N1163" s="52">
        <f>IFERROR(_xll.qlIndexFixing(Index6M,$H1163,TRUE,_xll.ohTrigger(RecalcTrigger,Trigger6M)),NA())</f>
        <v>3.0767391962573463E-2</v>
      </c>
      <c r="O1163" s="52">
        <f>IFERROR(_xll.qlIndexFixing(ONIndex6M,I1163,TRUE,_xll.ohTrigger(RecalcTrigger,Trigger6M)),NA())</f>
        <v>3.0538342700454635E-2</v>
      </c>
      <c r="P1163" s="52">
        <f>IFERROR(_xll.qlIndexFixing(Index1Y,$H1163,TRUE,_xll.ohTrigger(RecalcTrigger,Trigger1Y)),NA())</f>
        <v>3.3050432947024512E-2</v>
      </c>
      <c r="Q1163" s="52">
        <f>IFERROR(_xll.qlIndexFixing(ONIndex1Y,I1163,TRUE,_xll.ohTrigger(RecalcTrigger,Trigger1Y)),NA())</f>
        <v>3.2558452945057326E-2</v>
      </c>
    </row>
    <row r="1164" spans="2:17" x14ac:dyDescent="0.2">
      <c r="B1164" s="46" t="s">
        <v>51</v>
      </c>
      <c r="D1164" s="49">
        <f>_xll.qlCalendarAdvance(LocalCalendar,$D1163,B1164,"f",FALSE)</f>
        <v>47627</v>
      </c>
      <c r="E1164" s="49">
        <f>_xll.qlInterestRateIndexValueDate(IndexON,D1164)</f>
        <v>47627</v>
      </c>
      <c r="F1164" s="52">
        <f>IFERROR(_xll.qlIndexFixing(IndexON,D1164,TRUE,_xll.ohTrigger(RecalcTrigger,TriggerON)),NA())</f>
        <v>2.6756193464037015E-2</v>
      </c>
      <c r="H1164" s="49">
        <f>_xll.qlCalendarAdvance(IborCalendar,$H1163,B1164,"f",FALSE)</f>
        <v>47626</v>
      </c>
      <c r="I1164" s="49">
        <f>_xll.qlInterestRateIndexValueDate(Index1M,$H1164)</f>
        <v>47631</v>
      </c>
      <c r="J1164" s="52">
        <f>IFERROR(_xll.qlIndexFixing(Index1M,$H1164,TRUE,_xll.ohTrigger(RecalcTrigger,Trigger1M)),NA())</f>
        <v>2.7846844266284383E-2</v>
      </c>
      <c r="K1164" s="52">
        <f>IFERROR(_xll.qlIndexFixing(ONIndex1M,I1164,TRUE,_xll.ohTrigger(RecalcTrigger,Trigger1M)),NA())</f>
        <v>2.7822860892321444E-2</v>
      </c>
      <c r="L1164" s="52">
        <f>IFERROR(_xll.qlIndexFixing(Index3M,H1164,TRUE,_xll.ohTrigger(RecalcTrigger,Trigger3M)),NA())</f>
        <v>2.9289577641899024E-2</v>
      </c>
      <c r="M1164" s="52">
        <f>IFERROR(_xll.qlIndexFixing(ONIndex3M,I1164,TRUE,_xll.ohTrigger(RecalcTrigger,Trigger3M)),NA())</f>
        <v>2.9181195781289304E-2</v>
      </c>
      <c r="N1164" s="52">
        <f>IFERROR(_xll.qlIndexFixing(Index6M,$H1164,TRUE,_xll.ohTrigger(RecalcTrigger,Trigger6M)),NA())</f>
        <v>3.0768076586451906E-2</v>
      </c>
      <c r="O1164" s="52">
        <f>IFERROR(_xll.qlIndexFixing(ONIndex6M,I1164,TRUE,_xll.ohTrigger(RecalcTrigger,Trigger6M)),NA())</f>
        <v>3.0537212023142857E-2</v>
      </c>
      <c r="P1164" s="52">
        <f>IFERROR(_xll.qlIndexFixing(Index1Y,$H1164,TRUE,_xll.ohTrigger(RecalcTrigger,Trigger1Y)),NA())</f>
        <v>3.3047396883424313E-2</v>
      </c>
      <c r="Q1164" s="52">
        <f>IFERROR(_xll.qlIndexFixing(ONIndex1Y,I1164,TRUE,_xll.ohTrigger(RecalcTrigger,Trigger1Y)),NA())</f>
        <v>3.2558570136274056E-2</v>
      </c>
    </row>
    <row r="1165" spans="2:17" x14ac:dyDescent="0.2">
      <c r="B1165" s="46" t="s">
        <v>51</v>
      </c>
      <c r="D1165" s="49">
        <f>_xll.qlCalendarAdvance(LocalCalendar,$D1164,B1165,"f",FALSE)</f>
        <v>47634</v>
      </c>
      <c r="E1165" s="49">
        <f>_xll.qlInterestRateIndexValueDate(IndexON,D1165)</f>
        <v>47634</v>
      </c>
      <c r="F1165" s="52">
        <f>IFERROR(_xll.qlIndexFixing(IndexON,D1165,TRUE,_xll.ohTrigger(RecalcTrigger,TriggerON)),NA())</f>
        <v>2.6756103019218713E-2</v>
      </c>
      <c r="H1165" s="49">
        <f>_xll.qlCalendarAdvance(IborCalendar,$H1164,B1165,"f",FALSE)</f>
        <v>47633</v>
      </c>
      <c r="I1165" s="49">
        <f>_xll.qlInterestRateIndexValueDate(Index1M,$H1165)</f>
        <v>47637</v>
      </c>
      <c r="J1165" s="52">
        <f>IFERROR(_xll.qlIndexFixing(Index1M,$H1165,TRUE,_xll.ohTrigger(RecalcTrigger,Trigger1M)),NA())</f>
        <v>2.7842709360558437E-2</v>
      </c>
      <c r="K1165" s="52">
        <f>IFERROR(_xll.qlIndexFixing(ONIndex1M,I1165,TRUE,_xll.ohTrigger(RecalcTrigger,Trigger1M)),NA())</f>
        <v>2.7819569458076288E-2</v>
      </c>
      <c r="L1165" s="52">
        <f>IFERROR(_xll.qlIndexFixing(Index3M,H1165,TRUE,_xll.ohTrigger(RecalcTrigger,Trigger3M)),NA())</f>
        <v>2.928969615376022E-2</v>
      </c>
      <c r="M1165" s="52">
        <f>IFERROR(_xll.qlIndexFixing(ONIndex3M,I1165,TRUE,_xll.ohTrigger(RecalcTrigger,Trigger3M)),NA())</f>
        <v>2.918117957385391E-2</v>
      </c>
      <c r="N1165" s="52">
        <f>IFERROR(_xll.qlIndexFixing(Index6M,$H1165,TRUE,_xll.ohTrigger(RecalcTrigger,Trigger6M)),NA())</f>
        <v>3.0765089751072689E-2</v>
      </c>
      <c r="O1165" s="52">
        <f>IFERROR(_xll.qlIndexFixing(ONIndex6M,I1165,TRUE,_xll.ohTrigger(RecalcTrigger,Trigger6M)),NA())</f>
        <v>3.053639505121275E-2</v>
      </c>
      <c r="P1165" s="52">
        <f>IFERROR(_xll.qlIndexFixing(Index1Y,$H1165,TRUE,_xll.ohTrigger(RecalcTrigger,Trigger1Y)),NA())</f>
        <v>3.30450581789331E-2</v>
      </c>
      <c r="Q1165" s="52">
        <f>IFERROR(_xll.qlIndexFixing(ONIndex1Y,I1165,TRUE,_xll.ohTrigger(RecalcTrigger,Trigger1Y)),NA())</f>
        <v>3.2558550230836758E-2</v>
      </c>
    </row>
    <row r="1166" spans="2:17" x14ac:dyDescent="0.2">
      <c r="B1166" s="46" t="s">
        <v>51</v>
      </c>
      <c r="D1166" s="49">
        <f>_xll.qlCalendarAdvance(LocalCalendar,$D1165,B1166,"f",FALSE)</f>
        <v>47641</v>
      </c>
      <c r="E1166" s="49">
        <f>_xll.qlInterestRateIndexValueDate(IndexON,D1166)</f>
        <v>47641</v>
      </c>
      <c r="F1166" s="52">
        <f>IFERROR(_xll.qlIndexFixing(IndexON,D1166,TRUE,_xll.ohTrigger(RecalcTrigger,TriggerON)),NA())</f>
        <v>2.6757097646852301E-2</v>
      </c>
      <c r="H1166" s="49">
        <f>_xll.qlCalendarAdvance(IborCalendar,$H1165,B1166,"f",FALSE)</f>
        <v>47640</v>
      </c>
      <c r="I1166" s="49">
        <f>_xll.qlInterestRateIndexValueDate(Index1M,$H1166)</f>
        <v>47644</v>
      </c>
      <c r="J1166" s="52">
        <f>IFERROR(_xll.qlIndexFixing(Index1M,$H1166,TRUE,_xll.ohTrigger(RecalcTrigger,Trigger1M)),NA())</f>
        <v>2.7838795516040626E-2</v>
      </c>
      <c r="K1166" s="52">
        <f>IFERROR(_xll.qlIndexFixing(ONIndex1M,I1166,TRUE,_xll.ohTrigger(RecalcTrigger,Trigger1M)),NA())</f>
        <v>2.7815709307557057E-2</v>
      </c>
      <c r="L1166" s="52">
        <f>IFERROR(_xll.qlIndexFixing(Index3M,H1166,TRUE,_xll.ohTrigger(RecalcTrigger,Trigger3M)),NA())</f>
        <v>2.9289856890820403E-2</v>
      </c>
      <c r="M1166" s="52">
        <f>IFERROR(_xll.qlIndexFixing(ONIndex3M,I1166,TRUE,_xll.ohTrigger(RecalcTrigger,Trigger3M)),NA())</f>
        <v>2.9181182973214703E-2</v>
      </c>
      <c r="N1166" s="52">
        <f>IFERROR(_xll.qlIndexFixing(Index6M,$H1166,TRUE,_xll.ohTrigger(RecalcTrigger,Trigger6M)),NA())</f>
        <v>3.0764633973051899E-2</v>
      </c>
      <c r="O1166" s="52">
        <f>IFERROR(_xll.qlIndexFixing(ONIndex6M,I1166,TRUE,_xll.ohTrigger(RecalcTrigger,Trigger6M)),NA())</f>
        <v>3.053547553978575E-2</v>
      </c>
      <c r="P1166" s="52">
        <f>IFERROR(_xll.qlIndexFixing(Index1Y,$H1166,TRUE,_xll.ohTrigger(RecalcTrigger,Trigger1Y)),NA())</f>
        <v>3.3042265324217605E-2</v>
      </c>
      <c r="Q1166" s="52">
        <f>IFERROR(_xll.qlIndexFixing(ONIndex1Y,I1166,TRUE,_xll.ohTrigger(RecalcTrigger,Trigger1Y)),NA())</f>
        <v>3.2558410225789203E-2</v>
      </c>
    </row>
    <row r="1167" spans="2:17" x14ac:dyDescent="0.2">
      <c r="B1167" s="46" t="s">
        <v>51</v>
      </c>
      <c r="D1167" s="49">
        <f>_xll.qlCalendarAdvance(LocalCalendar,$D1166,B1167,"f",FALSE)</f>
        <v>47648</v>
      </c>
      <c r="E1167" s="49">
        <f>_xll.qlInterestRateIndexValueDate(IndexON,D1167)</f>
        <v>47648</v>
      </c>
      <c r="F1167" s="52">
        <f>IFERROR(_xll.qlIndexFixing(IndexON,D1167,TRUE,_xll.ohTrigger(RecalcTrigger,TriggerON)),NA())</f>
        <v>2.6758114300893254E-2</v>
      </c>
      <c r="H1167" s="49">
        <f>_xll.qlCalendarAdvance(IborCalendar,$H1166,B1167,"f",FALSE)</f>
        <v>47647</v>
      </c>
      <c r="I1167" s="49">
        <f>_xll.qlInterestRateIndexValueDate(Index1M,$H1167)</f>
        <v>47651</v>
      </c>
      <c r="J1167" s="52">
        <f>IFERROR(_xll.qlIndexFixing(Index1M,$H1167,TRUE,_xll.ohTrigger(RecalcTrigger,Trigger1M)),NA())</f>
        <v>2.7834859930724321E-2</v>
      </c>
      <c r="K1167" s="52">
        <f>IFERROR(_xll.qlIndexFixing(ONIndex1M,I1167,TRUE,_xll.ohTrigger(RecalcTrigger,Trigger1M)),NA())</f>
        <v>2.7811827463670724E-2</v>
      </c>
      <c r="L1167" s="52">
        <f>IFERROR(_xll.qlIndexFixing(Index3M,H1167,TRUE,_xll.ohTrigger(RecalcTrigger,Trigger3M)),NA())</f>
        <v>2.9290041829811483E-2</v>
      </c>
      <c r="M1167" s="52">
        <f>IFERROR(_xll.qlIndexFixing(ONIndex3M,I1167,TRUE,_xll.ohTrigger(RecalcTrigger,Trigger3M)),NA())</f>
        <v>2.9181210396638235E-2</v>
      </c>
      <c r="N1167" s="52">
        <f>IFERROR(_xll.qlIndexFixing(Index6M,$H1167,TRUE,_xll.ohTrigger(RecalcTrigger,Trigger6M)),NA())</f>
        <v>3.0764214966994073E-2</v>
      </c>
      <c r="O1167" s="52">
        <f>IFERROR(_xll.qlIndexFixing(ONIndex6M,I1167,TRUE,_xll.ohTrigger(RecalcTrigger,Trigger6M)),NA())</f>
        <v>3.0534592237074776E-2</v>
      </c>
      <c r="P1167" s="52">
        <f>IFERROR(_xll.qlIndexFixing(Index1Y,$H1167,TRUE,_xll.ohTrigger(RecalcTrigger,Trigger1Y)),NA())</f>
        <v>3.303940564309403E-2</v>
      </c>
      <c r="Q1167" s="52">
        <f>IFERROR(_xll.qlIndexFixing(ONIndex1Y,I1167,TRUE,_xll.ohTrigger(RecalcTrigger,Trigger1Y)),NA())</f>
        <v>3.2558144455263616E-2</v>
      </c>
    </row>
    <row r="1168" spans="2:17" x14ac:dyDescent="0.2">
      <c r="B1168" s="46" t="s">
        <v>51</v>
      </c>
      <c r="D1168" s="49">
        <f>_xll.qlCalendarAdvance(LocalCalendar,$D1167,B1168,"f",FALSE)</f>
        <v>47655</v>
      </c>
      <c r="E1168" s="49">
        <f>_xll.qlInterestRateIndexValueDate(IndexON,D1168)</f>
        <v>47655</v>
      </c>
      <c r="F1168" s="52">
        <f>IFERROR(_xll.qlIndexFixing(IndexON,D1168,TRUE,_xll.ohTrigger(RecalcTrigger,TriggerON)),NA())</f>
        <v>2.6759152981288281E-2</v>
      </c>
      <c r="H1168" s="49">
        <f>_xll.qlCalendarAdvance(IborCalendar,$H1167,B1168,"f",FALSE)</f>
        <v>47654</v>
      </c>
      <c r="I1168" s="49">
        <f>_xll.qlInterestRateIndexValueDate(Index1M,$H1168)</f>
        <v>47658</v>
      </c>
      <c r="J1168" s="52">
        <f>IFERROR(_xll.qlIndexFixing(Index1M,$H1168,TRUE,_xll.ohTrigger(RecalcTrigger,Trigger1M)),NA())</f>
        <v>2.7830902604628172E-2</v>
      </c>
      <c r="K1168" s="52">
        <f>IFERROR(_xll.qlIndexFixing(ONIndex1M,I1168,TRUE,_xll.ohTrigger(RecalcTrigger,Trigger1M)),NA())</f>
        <v>2.7807923926417288E-2</v>
      </c>
      <c r="L1168" s="52">
        <f>IFERROR(_xll.qlIndexFixing(Index3M,H1168,TRUE,_xll.ohTrigger(RecalcTrigger,Trigger3M)),NA())</f>
        <v>2.9290250970739534E-2</v>
      </c>
      <c r="M1168" s="52">
        <f>IFERROR(_xll.qlIndexFixing(ONIndex3M,I1168,TRUE,_xll.ohTrigger(RecalcTrigger,Trigger3M)),NA())</f>
        <v>2.9181261844204442E-2</v>
      </c>
      <c r="N1168" s="52">
        <f>IFERROR(_xll.qlIndexFixing(Index6M,$H1168,TRUE,_xll.ohTrigger(RecalcTrigger,Trigger6M)),NA())</f>
        <v>3.076383273191682E-2</v>
      </c>
      <c r="O1168" s="52">
        <f>IFERROR(_xll.qlIndexFixing(ONIndex6M,I1168,TRUE,_xll.ohTrigger(RecalcTrigger,Trigger6M)),NA())</f>
        <v>3.0533745142999891E-2</v>
      </c>
      <c r="P1168" s="52">
        <f>IFERROR(_xll.qlIndexFixing(Index1Y,$H1168,TRUE,_xll.ohTrigger(RecalcTrigger,Trigger1Y)),NA())</f>
        <v>3.3036481751072162E-2</v>
      </c>
      <c r="Q1168" s="52">
        <f>IFERROR(_xll.qlIndexFixing(ONIndex1Y,I1168,TRUE,_xll.ohTrigger(RecalcTrigger,Trigger1Y)),NA())</f>
        <v>3.2557752919419869E-2</v>
      </c>
    </row>
    <row r="1169" spans="2:17" x14ac:dyDescent="0.2">
      <c r="B1169" s="46" t="s">
        <v>51</v>
      </c>
      <c r="D1169" s="49">
        <f>_xll.qlCalendarAdvance(LocalCalendar,$D1168,B1169,"f",FALSE)</f>
        <v>47662</v>
      </c>
      <c r="E1169" s="49">
        <f>_xll.qlInterestRateIndexValueDate(IndexON,D1169)</f>
        <v>47662</v>
      </c>
      <c r="F1169" s="52">
        <f>IFERROR(_xll.qlIndexFixing(IndexON,D1169,TRUE,_xll.ohTrigger(RecalcTrigger,TriggerON)),NA())</f>
        <v>2.6760213688064027E-2</v>
      </c>
      <c r="H1169" s="49">
        <f>_xll.qlCalendarAdvance(IborCalendar,$H1168,B1169,"f",FALSE)</f>
        <v>47661</v>
      </c>
      <c r="I1169" s="49">
        <f>_xll.qlInterestRateIndexValueDate(Index1M,$H1169)</f>
        <v>47665</v>
      </c>
      <c r="J1169" s="52">
        <f>IFERROR(_xll.qlIndexFixing(Index1M,$H1169,TRUE,_xll.ohTrigger(RecalcTrigger,Trigger1M)),NA())</f>
        <v>2.7827712003235708E-2</v>
      </c>
      <c r="K1169" s="52">
        <f>IFERROR(_xll.qlIndexFixing(ONIndex1M,I1169,TRUE,_xll.ohTrigger(RecalcTrigger,Trigger1M)),NA())</f>
        <v>2.7803998695716814E-2</v>
      </c>
      <c r="L1169" s="52">
        <f>IFERROR(_xll.qlIndexFixing(Index3M,H1169,TRUE,_xll.ohTrigger(RecalcTrigger,Trigger3M)),NA())</f>
        <v>2.9290484313606303E-2</v>
      </c>
      <c r="M1169" s="52">
        <f>IFERROR(_xll.qlIndexFixing(ONIndex3M,I1169,TRUE,_xll.ohTrigger(RecalcTrigger,Trigger3M)),NA())</f>
        <v>2.9181337315753453E-2</v>
      </c>
      <c r="N1169" s="52">
        <f>IFERROR(_xll.qlIndexFixing(Index6M,$H1169,TRUE,_xll.ohTrigger(RecalcTrigger,Trigger6M)),NA())</f>
        <v>3.0766078400038602E-2</v>
      </c>
      <c r="O1169" s="52">
        <f>IFERROR(_xll.qlIndexFixing(ONIndex6M,I1169,TRUE,_xll.ohTrigger(RecalcTrigger,Trigger6M)),NA())</f>
        <v>3.0532934257641031E-2</v>
      </c>
      <c r="P1169" s="52">
        <f>IFERROR(_xll.qlIndexFixing(Index1Y,$H1169,TRUE,_xll.ohTrigger(RecalcTrigger,Trigger1Y)),NA())</f>
        <v>3.3033496263643596E-2</v>
      </c>
      <c r="Q1169" s="52">
        <f>IFERROR(_xll.qlIndexFixing(ONIndex1Y,I1169,TRUE,_xll.ohTrigger(RecalcTrigger,Trigger1Y)),NA())</f>
        <v>3.2557235618178026E-2</v>
      </c>
    </row>
    <row r="1170" spans="2:17" x14ac:dyDescent="0.2">
      <c r="B1170" s="46" t="s">
        <v>51</v>
      </c>
      <c r="D1170" s="49">
        <f>_xll.qlCalendarAdvance(LocalCalendar,$D1169,B1170,"f",FALSE)</f>
        <v>47669</v>
      </c>
      <c r="E1170" s="49">
        <f>_xll.qlInterestRateIndexValueDate(IndexON,D1170)</f>
        <v>47669</v>
      </c>
      <c r="F1170" s="52">
        <f>IFERROR(_xll.qlIndexFixing(IndexON,D1170,TRUE,_xll.ohTrigger(RecalcTrigger,TriggerON)),NA())</f>
        <v>2.6761296421193848E-2</v>
      </c>
      <c r="H1170" s="49">
        <f>_xll.qlCalendarAdvance(IborCalendar,$H1169,B1170,"f",FALSE)</f>
        <v>47668</v>
      </c>
      <c r="I1170" s="49">
        <f>_xll.qlInterestRateIndexValueDate(Index1M,$H1170)</f>
        <v>47672</v>
      </c>
      <c r="J1170" s="52">
        <f>IFERROR(_xll.qlIndexFixing(Index1M,$H1170,TRUE,_xll.ohTrigger(RecalcTrigger,Trigger1M)),NA())</f>
        <v>2.7823709333739212E-2</v>
      </c>
      <c r="K1170" s="52">
        <f>IFERROR(_xll.qlIndexFixing(ONIndex1M,I1170,TRUE,_xll.ohTrigger(RecalcTrigger,Trigger1M)),NA())</f>
        <v>2.7800051771729173E-2</v>
      </c>
      <c r="L1170" s="52">
        <f>IFERROR(_xll.qlIndexFixing(Index3M,H1170,TRUE,_xll.ohTrigger(RecalcTrigger,Trigger3M)),NA())</f>
        <v>2.9290741858417867E-2</v>
      </c>
      <c r="M1170" s="52">
        <f>IFERROR(_xll.qlIndexFixing(ONIndex3M,I1170,TRUE,_xll.ohTrigger(RecalcTrigger,Trigger3M)),NA())</f>
        <v>2.9181436811365202E-2</v>
      </c>
      <c r="N1170" s="52">
        <f>IFERROR(_xll.qlIndexFixing(Index6M,$H1170,TRUE,_xll.ohTrigger(RecalcTrigger,Trigger6M)),NA())</f>
        <v>3.076447315419021E-2</v>
      </c>
      <c r="O1170" s="52">
        <f>IFERROR(_xll.qlIndexFixing(ONIndex6M,I1170,TRUE,_xll.ohTrigger(RecalcTrigger,Trigger6M)),NA())</f>
        <v>3.0532159581158069E-2</v>
      </c>
      <c r="P1170" s="52">
        <f>IFERROR(_xll.qlIndexFixing(Index1Y,$H1170,TRUE,_xll.ohTrigger(RecalcTrigger,Trigger1Y)),NA())</f>
        <v>3.3030451796281113E-2</v>
      </c>
      <c r="Q1170" s="52">
        <f>IFERROR(_xll.qlIndexFixing(ONIndex1Y,I1170,TRUE,_xll.ohTrigger(RecalcTrigger,Trigger1Y)),NA())</f>
        <v>3.2556592551538088E-2</v>
      </c>
    </row>
    <row r="1171" spans="2:17" x14ac:dyDescent="0.2">
      <c r="B1171" s="46" t="s">
        <v>51</v>
      </c>
      <c r="D1171" s="49">
        <f>_xll.qlCalendarAdvance(LocalCalendar,$D1170,B1171,"f",FALSE)</f>
        <v>47676</v>
      </c>
      <c r="E1171" s="49">
        <f>_xll.qlInterestRateIndexValueDate(IndexON,D1171)</f>
        <v>47676</v>
      </c>
      <c r="F1171" s="52">
        <f>IFERROR(_xll.qlIndexFixing(IndexON,D1171,TRUE,_xll.ohTrigger(RecalcTrigger,TriggerON)),NA())</f>
        <v>2.6762401180731032E-2</v>
      </c>
      <c r="H1171" s="49">
        <f>_xll.qlCalendarAdvance(IborCalendar,$H1170,B1171,"f",FALSE)</f>
        <v>47675</v>
      </c>
      <c r="I1171" s="49">
        <f>_xll.qlInterestRateIndexValueDate(Index1M,$H1171)</f>
        <v>47679</v>
      </c>
      <c r="J1171" s="52">
        <f>IFERROR(_xll.qlIndexFixing(Index1M,$H1171,TRUE,_xll.ohTrigger(RecalcTrigger,Trigger1M)),NA())</f>
        <v>2.7819684921895439E-2</v>
      </c>
      <c r="K1171" s="52">
        <f>IFERROR(_xll.qlIndexFixing(ONIndex1M,I1171,TRUE,_xll.ohTrigger(RecalcTrigger,Trigger1M)),NA())</f>
        <v>2.7796083154214557E-2</v>
      </c>
      <c r="L1171" s="52">
        <f>IFERROR(_xll.qlIndexFixing(Index3M,H1171,TRUE,_xll.ohTrigger(RecalcTrigger,Trigger3M)),NA())</f>
        <v>2.9291023605177702E-2</v>
      </c>
      <c r="M1171" s="52">
        <f>IFERROR(_xll.qlIndexFixing(ONIndex3M,I1171,TRUE,_xll.ohTrigger(RecalcTrigger,Trigger3M)),NA())</f>
        <v>2.9181560331039691E-2</v>
      </c>
      <c r="N1171" s="52">
        <f>IFERROR(_xll.qlIndexFixing(Index6M,$H1171,TRUE,_xll.ohTrigger(RecalcTrigger,Trigger6M)),NA())</f>
        <v>3.0764196145939091E-2</v>
      </c>
      <c r="O1171" s="52">
        <f>IFERROR(_xll.qlIndexFixing(ONIndex6M,I1171,TRUE,_xll.ohTrigger(RecalcTrigger,Trigger6M)),NA())</f>
        <v>3.0531421113311197E-2</v>
      </c>
      <c r="P1171" s="52">
        <f>IFERROR(_xll.qlIndexFixing(Index1Y,$H1171,TRUE,_xll.ohTrigger(RecalcTrigger,Trigger1Y)),NA())</f>
        <v>3.3027350964436888E-2</v>
      </c>
      <c r="Q1171" s="52">
        <f>IFERROR(_xll.qlIndexFixing(ONIndex1Y,I1171,TRUE,_xll.ohTrigger(RecalcTrigger,Trigger1Y)),NA())</f>
        <v>3.2555823719659926E-2</v>
      </c>
    </row>
    <row r="1172" spans="2:17" x14ac:dyDescent="0.2">
      <c r="B1172" s="46" t="s">
        <v>51</v>
      </c>
      <c r="D1172" s="49">
        <f>_xll.qlCalendarAdvance(LocalCalendar,$D1171,B1172,"f",FALSE)</f>
        <v>47683</v>
      </c>
      <c r="E1172" s="49">
        <f>_xll.qlInterestRateIndexValueDate(IndexON,D1172)</f>
        <v>47683</v>
      </c>
      <c r="F1172" s="52">
        <f>IFERROR(_xll.qlIndexFixing(IndexON,D1172,TRUE,_xll.ohTrigger(RecalcTrigger,TriggerON)),NA())</f>
        <v>2.6763527966622291E-2</v>
      </c>
      <c r="H1172" s="49">
        <f>_xll.qlCalendarAdvance(IborCalendar,$H1171,B1172,"f",FALSE)</f>
        <v>47682</v>
      </c>
      <c r="I1172" s="49">
        <f>_xll.qlInterestRateIndexValueDate(Index1M,$H1172)</f>
        <v>47686</v>
      </c>
      <c r="J1172" s="52">
        <f>IFERROR(_xll.qlIndexFixing(Index1M,$H1172,TRUE,_xll.ohTrigger(RecalcTrigger,Trigger1M)),NA())</f>
        <v>2.7815638767727597E-2</v>
      </c>
      <c r="K1172" s="52">
        <f>IFERROR(_xll.qlIndexFixing(ONIndex1M,I1172,TRUE,_xll.ohTrigger(RecalcTrigger,Trigger1M)),NA())</f>
        <v>2.7792092843332838E-2</v>
      </c>
      <c r="L1172" s="52">
        <f>IFERROR(_xll.qlIndexFixing(Index3M,H1172,TRUE,_xll.ohTrigger(RecalcTrigger,Trigger3M)),NA())</f>
        <v>2.9291329553891892E-2</v>
      </c>
      <c r="M1172" s="52">
        <f>IFERROR(_xll.qlIndexFixing(ONIndex3M,I1172,TRUE,_xll.ohTrigger(RecalcTrigger,Trigger3M)),NA())</f>
        <v>2.9181707874776919E-2</v>
      </c>
      <c r="N1172" s="52">
        <f>IFERROR(_xll.qlIndexFixing(Index6M,$H1172,TRUE,_xll.ohTrigger(RecalcTrigger,Trigger6M)),NA())</f>
        <v>3.0763949466901461E-2</v>
      </c>
      <c r="O1172" s="52">
        <f>IFERROR(_xll.qlIndexFixing(ONIndex6M,I1172,TRUE,_xll.ohTrigger(RecalcTrigger,Trigger6M)),NA())</f>
        <v>3.053071885418035E-2</v>
      </c>
      <c r="P1172" s="52">
        <f>IFERROR(_xll.qlIndexFixing(Index1Y,$H1172,TRUE,_xll.ohTrigger(RecalcTrigger,Trigger1Y)),NA())</f>
        <v>3.3024196383540989E-2</v>
      </c>
      <c r="Q1172" s="52">
        <f>IFERROR(_xll.qlIndexFixing(ONIndex1Y,I1172,TRUE,_xll.ohTrigger(RecalcTrigger,Trigger1Y)),NA())</f>
        <v>3.2554929122383669E-2</v>
      </c>
    </row>
    <row r="1173" spans="2:17" x14ac:dyDescent="0.2">
      <c r="B1173" s="46" t="s">
        <v>51</v>
      </c>
      <c r="D1173" s="49">
        <f>_xll.qlCalendarAdvance(LocalCalendar,$D1172,B1173,"f",FALSE)</f>
        <v>47690</v>
      </c>
      <c r="E1173" s="49">
        <f>_xll.qlInterestRateIndexValueDate(IndexON,D1173)</f>
        <v>47690</v>
      </c>
      <c r="F1173" s="52">
        <f>IFERROR(_xll.qlIndexFixing(IndexON,D1173,TRUE,_xll.ohTrigger(RecalcTrigger,TriggerON)),NA())</f>
        <v>2.676467677889427E-2</v>
      </c>
      <c r="H1173" s="49">
        <f>_xll.qlCalendarAdvance(IborCalendar,$H1172,B1173,"f",FALSE)</f>
        <v>47689</v>
      </c>
      <c r="I1173" s="49">
        <f>_xll.qlInterestRateIndexValueDate(Index1M,$H1173)</f>
        <v>47693</v>
      </c>
      <c r="J1173" s="52">
        <f>IFERROR(_xll.qlIndexFixing(Index1M,$H1173,TRUE,_xll.ohTrigger(RecalcTrigger,Trigger1M)),NA())</f>
        <v>2.7811570871264048E-2</v>
      </c>
      <c r="K1173" s="52">
        <f>IFERROR(_xll.qlIndexFixing(ONIndex1M,I1173,TRUE,_xll.ohTrigger(RecalcTrigger,Trigger1M)),NA())</f>
        <v>2.7788080839163953E-2</v>
      </c>
      <c r="L1173" s="52">
        <f>IFERROR(_xll.qlIndexFixing(Index3M,H1173,TRUE,_xll.ohTrigger(RecalcTrigger,Trigger3M)),NA())</f>
        <v>2.9291659704564779E-2</v>
      </c>
      <c r="M1173" s="52">
        <f>IFERROR(_xll.qlIndexFixing(ONIndex3M,I1173,TRUE,_xll.ohTrigger(RecalcTrigger,Trigger3M)),NA())</f>
        <v>2.9181879442576886E-2</v>
      </c>
      <c r="N1173" s="52">
        <f>IFERROR(_xll.qlIndexFixing(Index6M,$H1173,TRUE,_xll.ohTrigger(RecalcTrigger,Trigger6M)),NA())</f>
        <v>3.0763731155307873E-2</v>
      </c>
      <c r="O1173" s="52">
        <f>IFERROR(_xll.qlIndexFixing(ONIndex6M,I1173,TRUE,_xll.ohTrigger(RecalcTrigger,Trigger6M)),NA())</f>
        <v>3.0530052803845464E-2</v>
      </c>
      <c r="P1173" s="52">
        <f>IFERROR(_xll.qlIndexFixing(Index1Y,$H1173,TRUE,_xll.ohTrigger(RecalcTrigger,Trigger1Y)),NA())</f>
        <v>3.3020990668999606E-2</v>
      </c>
      <c r="Q1173" s="52">
        <f>IFERROR(_xll.qlIndexFixing(ONIndex1Y,I1173,TRUE,_xll.ohTrigger(RecalcTrigger,Trigger1Y)),NA())</f>
        <v>3.2553908759789252E-2</v>
      </c>
    </row>
    <row r="1174" spans="2:17" x14ac:dyDescent="0.2">
      <c r="B1174" s="46" t="s">
        <v>51</v>
      </c>
      <c r="D1174" s="49">
        <f>_xll.qlCalendarAdvance(LocalCalendar,$D1173,B1174,"f",FALSE)</f>
        <v>47697</v>
      </c>
      <c r="E1174" s="49">
        <f>_xll.qlInterestRateIndexValueDate(IndexON,D1174)</f>
        <v>47697</v>
      </c>
      <c r="F1174" s="52">
        <f>IFERROR(_xll.qlIndexFixing(IndexON,D1174,TRUE,_xll.ohTrigger(RecalcTrigger,TriggerON)),NA())</f>
        <v>2.6765847617546967E-2</v>
      </c>
      <c r="H1174" s="49">
        <f>_xll.qlCalendarAdvance(IborCalendar,$H1173,B1174,"f",FALSE)</f>
        <v>47696</v>
      </c>
      <c r="I1174" s="49">
        <f>_xll.qlInterestRateIndexValueDate(Index1M,$H1174)</f>
        <v>47700</v>
      </c>
      <c r="J1174" s="52">
        <f>IFERROR(_xll.qlIndexFixing(Index1M,$H1174,TRUE,_xll.ohTrigger(RecalcTrigger,Trigger1M)),NA())</f>
        <v>2.7807481232517684E-2</v>
      </c>
      <c r="K1174" s="52">
        <f>IFERROR(_xll.qlIndexFixing(ONIndex1M,I1174,TRUE,_xll.ohTrigger(RecalcTrigger,Trigger1M)),NA())</f>
        <v>2.7784047141548029E-2</v>
      </c>
      <c r="L1174" s="52">
        <f>IFERROR(_xll.qlIndexFixing(Index3M,H1174,TRUE,_xll.ohTrigger(RecalcTrigger,Trigger3M)),NA())</f>
        <v>2.9292014057204184E-2</v>
      </c>
      <c r="M1174" s="52">
        <f>IFERROR(_xll.qlIndexFixing(ONIndex3M,I1174,TRUE,_xll.ohTrigger(RecalcTrigger,Trigger3M)),NA())</f>
        <v>2.9182075034519528E-2</v>
      </c>
      <c r="N1174" s="52">
        <f>IFERROR(_xll.qlIndexFixing(Index6M,$H1174,TRUE,_xll.ohTrigger(RecalcTrigger,Trigger6M)),NA())</f>
        <v>3.0763539249393238E-2</v>
      </c>
      <c r="O1174" s="52">
        <f>IFERROR(_xll.qlIndexFixing(ONIndex6M,I1174,TRUE,_xll.ohTrigger(RecalcTrigger,Trigger6M)),NA())</f>
        <v>3.0529422962146668E-2</v>
      </c>
      <c r="P1174" s="52">
        <f>IFERROR(_xll.qlIndexFixing(Index1Y,$H1174,TRUE,_xll.ohTrigger(RecalcTrigger,Trigger1Y)),NA())</f>
        <v>3.3017736436193747E-2</v>
      </c>
      <c r="Q1174" s="52">
        <f>IFERROR(_xll.qlIndexFixing(ONIndex1Y,I1174,TRUE,_xll.ohTrigger(RecalcTrigger,Trigger1Y)),NA())</f>
        <v>3.2552762631716803E-2</v>
      </c>
    </row>
    <row r="1175" spans="2:17" x14ac:dyDescent="0.2">
      <c r="B1175" s="46" t="s">
        <v>51</v>
      </c>
      <c r="D1175" s="49">
        <f>_xll.qlCalendarAdvance(LocalCalendar,$D1174,B1175,"f",FALSE)</f>
        <v>47704</v>
      </c>
      <c r="E1175" s="49">
        <f>_xll.qlInterestRateIndexValueDate(IndexON,D1175)</f>
        <v>47704</v>
      </c>
      <c r="F1175" s="52">
        <f>IFERROR(_xll.qlIndexFixing(IndexON,D1175,TRUE,_xll.ohTrigger(RecalcTrigger,TriggerON)),NA())</f>
        <v>2.676704048260703E-2</v>
      </c>
      <c r="H1175" s="49">
        <f>_xll.qlCalendarAdvance(IborCalendar,$H1174,B1175,"f",FALSE)</f>
        <v>47703</v>
      </c>
      <c r="I1175" s="49">
        <f>_xll.qlInterestRateIndexValueDate(Index1M,$H1175)</f>
        <v>47707</v>
      </c>
      <c r="J1175" s="52">
        <f>IFERROR(_xll.qlIndexFixing(Index1M,$H1175,TRUE,_xll.ohTrigger(RecalcTrigger,Trigger1M)),NA())</f>
        <v>2.7803369851516876E-2</v>
      </c>
      <c r="K1175" s="52">
        <f>IFERROR(_xll.qlIndexFixing(ONIndex1M,I1175,TRUE,_xll.ohTrigger(RecalcTrigger,Trigger1M)),NA())</f>
        <v>2.7779991750485067E-2</v>
      </c>
      <c r="L1175" s="52">
        <f>IFERROR(_xll.qlIndexFixing(Index3M,H1175,TRUE,_xll.ohTrigger(RecalcTrigger,Trigger3M)),NA())</f>
        <v>2.9292392611815321E-2</v>
      </c>
      <c r="M1175" s="52">
        <f>IFERROR(_xll.qlIndexFixing(ONIndex3M,I1175,TRUE,_xll.ohTrigger(RecalcTrigger,Trigger3M)),NA())</f>
        <v>2.9182294650444973E-2</v>
      </c>
      <c r="N1175" s="52">
        <f>IFERROR(_xll.qlIndexFixing(Index6M,$H1175,TRUE,_xll.ohTrigger(RecalcTrigger,Trigger6M)),NA())</f>
        <v>3.0763371787393318E-2</v>
      </c>
      <c r="O1175" s="52">
        <f>IFERROR(_xll.qlIndexFixing(ONIndex6M,I1175,TRUE,_xll.ohTrigger(RecalcTrigger,Trigger6M)),NA())</f>
        <v>3.0528829329243834E-2</v>
      </c>
      <c r="P1175" s="52">
        <f>IFERROR(_xll.qlIndexFixing(Index1Y,$H1175,TRUE,_xll.ohTrigger(RecalcTrigger,Trigger1Y)),NA())</f>
        <v>3.301443630047924E-2</v>
      </c>
      <c r="Q1175" s="52">
        <f>IFERROR(_xll.qlIndexFixing(ONIndex1Y,I1175,TRUE,_xll.ohTrigger(RecalcTrigger,Trigger1Y)),NA())</f>
        <v>3.2551490738326194E-2</v>
      </c>
    </row>
    <row r="1176" spans="2:17" x14ac:dyDescent="0.2">
      <c r="B1176" s="46" t="s">
        <v>51</v>
      </c>
      <c r="D1176" s="49">
        <f>_xll.qlCalendarAdvance(LocalCalendar,$D1175,B1176,"f",FALSE)</f>
        <v>47711</v>
      </c>
      <c r="E1176" s="49">
        <f>_xll.qlInterestRateIndexValueDate(IndexON,D1176)</f>
        <v>47711</v>
      </c>
      <c r="F1176" s="52">
        <f>IFERROR(_xll.qlIndexFixing(IndexON,D1176,TRUE,_xll.ohTrigger(RecalcTrigger,TriggerON)),NA())</f>
        <v>2.6768255374021166E-2</v>
      </c>
      <c r="H1176" s="49">
        <f>_xll.qlCalendarAdvance(IborCalendar,$H1175,B1176,"f",FALSE)</f>
        <v>47710</v>
      </c>
      <c r="I1176" s="49">
        <f>_xll.qlInterestRateIndexValueDate(Index1M,$H1176)</f>
        <v>47714</v>
      </c>
      <c r="J1176" s="52">
        <f>IFERROR(_xll.qlIndexFixing(Index1M,$H1176,TRUE,_xll.ohTrigger(RecalcTrigger,Trigger1M)),NA())</f>
        <v>2.7799236728282245E-2</v>
      </c>
      <c r="K1176" s="52">
        <f>IFERROR(_xll.qlIndexFixing(ONIndex1M,I1176,TRUE,_xll.ohTrigger(RecalcTrigger,Trigger1M)),NA())</f>
        <v>2.7775914666055002E-2</v>
      </c>
      <c r="L1176" s="52">
        <f>IFERROR(_xll.qlIndexFixing(Index3M,H1176,TRUE,_xll.ohTrigger(RecalcTrigger,Trigger3M)),NA())</f>
        <v>2.9292795368406007E-2</v>
      </c>
      <c r="M1176" s="52">
        <f>IFERROR(_xll.qlIndexFixing(ONIndex3M,I1176,TRUE,_xll.ohTrigger(RecalcTrigger,Trigger3M)),NA())</f>
        <v>2.9182538290513094E-2</v>
      </c>
      <c r="N1176" s="52">
        <f>IFERROR(_xll.qlIndexFixing(Index6M,$H1176,TRUE,_xll.ohTrigger(RecalcTrigger,Trigger6M)),NA())</f>
        <v>3.0763226807545192E-2</v>
      </c>
      <c r="O1176" s="52">
        <f>IFERROR(_xll.qlIndexFixing(ONIndex6M,I1176,TRUE,_xll.ohTrigger(RecalcTrigger,Trigger6M)),NA())</f>
        <v>3.0528271905057025E-2</v>
      </c>
      <c r="P1176" s="52">
        <f>IFERROR(_xll.qlIndexFixing(Index1Y,$H1176,TRUE,_xll.ohTrigger(RecalcTrigger,Trigger1Y)),NA())</f>
        <v>3.3011092877183207E-2</v>
      </c>
      <c r="Q1176" s="52">
        <f>IFERROR(_xll.qlIndexFixing(ONIndex1Y,I1176,TRUE,_xll.ohTrigger(RecalcTrigger,Trigger1Y)),NA())</f>
        <v>3.2550093079617426E-2</v>
      </c>
    </row>
    <row r="1177" spans="2:17" x14ac:dyDescent="0.2">
      <c r="B1177" s="46" t="s">
        <v>51</v>
      </c>
      <c r="D1177" s="49">
        <f>_xll.qlCalendarAdvance(LocalCalendar,$D1176,B1177,"f",FALSE)</f>
        <v>47718</v>
      </c>
      <c r="E1177" s="49">
        <f>_xll.qlInterestRateIndexValueDate(IndexON,D1177)</f>
        <v>47718</v>
      </c>
      <c r="F1177" s="52">
        <f>IFERROR(_xll.qlIndexFixing(IndexON,D1177,TRUE,_xll.ohTrigger(RecalcTrigger,TriggerON)),NA())</f>
        <v>2.6769492291789376E-2</v>
      </c>
      <c r="H1177" s="49">
        <f>_xll.qlCalendarAdvance(IborCalendar,$H1176,B1177,"f",FALSE)</f>
        <v>47717</v>
      </c>
      <c r="I1177" s="49">
        <f>_xll.qlInterestRateIndexValueDate(Index1M,$H1177)</f>
        <v>47722</v>
      </c>
      <c r="J1177" s="52">
        <f>IFERROR(_xll.qlIndexFixing(Index1M,$H1177,TRUE,_xll.ohTrigger(RecalcTrigger,Trigger1M)),NA())</f>
        <v>2.7794486535761626E-2</v>
      </c>
      <c r="K1177" s="52">
        <f>IFERROR(_xll.qlIndexFixing(ONIndex1M,I1177,TRUE,_xll.ohTrigger(RecalcTrigger,Trigger1M)),NA())</f>
        <v>2.7771228577817553E-2</v>
      </c>
      <c r="L1177" s="52">
        <f>IFERROR(_xll.qlIndexFixing(Index3M,H1177,TRUE,_xll.ohTrigger(RecalcTrigger,Trigger3M)),NA())</f>
        <v>2.9293285296737824E-2</v>
      </c>
      <c r="M1177" s="52">
        <f>IFERROR(_xll.qlIndexFixing(ONIndex3M,I1177,TRUE,_xll.ohTrigger(RecalcTrigger,Trigger3M)),NA())</f>
        <v>2.9182846153448239E-2</v>
      </c>
      <c r="N1177" s="52">
        <f>IFERROR(_xll.qlIndexFixing(Index6M,$H1177,TRUE,_xll.ohTrigger(RecalcTrigger,Trigger6M)),NA())</f>
        <v>3.0763086128910797E-2</v>
      </c>
      <c r="O1177" s="52">
        <f>IFERROR(_xll.qlIndexFixing(ONIndex6M,I1177,TRUE,_xll.ohTrigger(RecalcTrigger,Trigger6M)),NA())</f>
        <v>3.0527679186063139E-2</v>
      </c>
      <c r="P1177" s="52">
        <f>IFERROR(_xll.qlIndexFixing(Index1Y,$H1177,TRUE,_xll.ohTrigger(RecalcTrigger,Trigger1Y)),NA())</f>
        <v>3.3007222171688347E-2</v>
      </c>
      <c r="Q1177" s="52">
        <f>IFERROR(_xll.qlIndexFixing(ONIndex1Y,I1177,TRUE,_xll.ohTrigger(RecalcTrigger,Trigger1Y)),NA())</f>
        <v>3.254834175701049E-2</v>
      </c>
    </row>
    <row r="1178" spans="2:17" x14ac:dyDescent="0.2">
      <c r="B1178" s="46" t="s">
        <v>51</v>
      </c>
      <c r="D1178" s="49">
        <f>_xll.qlCalendarAdvance(LocalCalendar,$D1177,B1178,"f",FALSE)</f>
        <v>47725</v>
      </c>
      <c r="E1178" s="49">
        <f>_xll.qlInterestRateIndexValueDate(IndexON,D1178)</f>
        <v>47725</v>
      </c>
      <c r="F1178" s="52">
        <f>IFERROR(_xll.qlIndexFixing(IndexON,D1178,TRUE,_xll.ohTrigger(RecalcTrigger,TriggerON)),NA())</f>
        <v>2.6771837471286641E-2</v>
      </c>
      <c r="H1178" s="49">
        <f>_xll.qlCalendarAdvance(IborCalendar,$H1177,B1178,"f",FALSE)</f>
        <v>47724</v>
      </c>
      <c r="I1178" s="49">
        <f>_xll.qlInterestRateIndexValueDate(Index1M,$H1178)</f>
        <v>47729</v>
      </c>
      <c r="J1178" s="52">
        <f>IFERROR(_xll.qlIndexFixing(Index1M,$H1178,TRUE,_xll.ohTrigger(RecalcTrigger,Trigger1M)),NA())</f>
        <v>2.7789535440494006E-2</v>
      </c>
      <c r="K1178" s="52">
        <f>IFERROR(_xll.qlIndexFixing(ONIndex1M,I1178,TRUE,_xll.ohTrigger(RecalcTrigger,Trigger1M)),NA())</f>
        <v>2.7767105007532322E-2</v>
      </c>
      <c r="L1178" s="52">
        <f>IFERROR(_xll.qlIndexFixing(Index3M,H1178,TRUE,_xll.ohTrigger(RecalcTrigger,Trigger3M)),NA())</f>
        <v>2.929251403368022E-2</v>
      </c>
      <c r="M1178" s="52">
        <f>IFERROR(_xll.qlIndexFixing(ONIndex3M,I1178,TRUE,_xll.ohTrigger(RecalcTrigger,Trigger3M)),NA())</f>
        <v>2.9183141273536606E-2</v>
      </c>
      <c r="N1178" s="52">
        <f>IFERROR(_xll.qlIndexFixing(Index6M,$H1178,TRUE,_xll.ohTrigger(RecalcTrigger,Trigger6M)),NA())</f>
        <v>3.0759062915911396E-2</v>
      </c>
      <c r="O1178" s="52">
        <f>IFERROR(_xll.qlIndexFixing(ONIndex6M,I1178,TRUE,_xll.ohTrigger(RecalcTrigger,Trigger6M)),NA())</f>
        <v>3.0527199352050616E-2</v>
      </c>
      <c r="P1178" s="52">
        <f>IFERROR(_xll.qlIndexFixing(Index1Y,$H1178,TRUE,_xll.ohTrigger(RecalcTrigger,Trigger1Y)),NA())</f>
        <v>3.3003794795871545E-2</v>
      </c>
      <c r="Q1178" s="52">
        <f>IFERROR(_xll.qlIndexFixing(ONIndex1Y,I1178,TRUE,_xll.ohTrigger(RecalcTrigger,Trigger1Y)),NA())</f>
        <v>3.2546674601077186E-2</v>
      </c>
    </row>
    <row r="1179" spans="2:17" x14ac:dyDescent="0.2">
      <c r="B1179" s="46" t="s">
        <v>51</v>
      </c>
      <c r="D1179" s="49">
        <f>_xll.qlCalendarAdvance(LocalCalendar,$D1178,B1179,"f",FALSE)</f>
        <v>47732</v>
      </c>
      <c r="E1179" s="49">
        <f>_xll.qlInterestRateIndexValueDate(IndexON,D1179)</f>
        <v>47732</v>
      </c>
      <c r="F1179" s="52">
        <f>IFERROR(_xll.qlIndexFixing(IndexON,D1179,TRUE,_xll.ohTrigger(RecalcTrigger,TriggerON)),NA())</f>
        <v>2.6772032206547891E-2</v>
      </c>
      <c r="H1179" s="49">
        <f>_xll.qlCalendarAdvance(IborCalendar,$H1178,B1179,"f",FALSE)</f>
        <v>47731</v>
      </c>
      <c r="I1179" s="49">
        <f>_xll.qlInterestRateIndexValueDate(Index1M,$H1179)</f>
        <v>47735</v>
      </c>
      <c r="J1179" s="52">
        <f>IFERROR(_xll.qlIndexFixing(Index1M,$H1179,TRUE,_xll.ohTrigger(RecalcTrigger,Trigger1M)),NA())</f>
        <v>2.7785937132391858E-2</v>
      </c>
      <c r="K1179" s="52">
        <f>IFERROR(_xll.qlIndexFixing(ONIndex1M,I1179,TRUE,_xll.ohTrigger(RecalcTrigger,Trigger1M)),NA())</f>
        <v>2.7763553252642126E-2</v>
      </c>
      <c r="L1179" s="52">
        <f>IFERROR(_xll.qlIndexFixing(Index3M,H1179,TRUE,_xll.ohTrigger(RecalcTrigger,Trigger3M)),NA())</f>
        <v>2.9292921454282968E-2</v>
      </c>
      <c r="M1179" s="52">
        <f>IFERROR(_xll.qlIndexFixing(ONIndex3M,I1179,TRUE,_xll.ohTrigger(RecalcTrigger,Trigger3M)),NA())</f>
        <v>2.9183413354854082E-2</v>
      </c>
      <c r="N1179" s="52">
        <f>IFERROR(_xll.qlIndexFixing(Index6M,$H1179,TRUE,_xll.ohTrigger(RecalcTrigger,Trigger6M)),NA())</f>
        <v>3.0760293512960318E-2</v>
      </c>
      <c r="O1179" s="52">
        <f>IFERROR(_xll.qlIndexFixing(ONIndex6M,I1179,TRUE,_xll.ohTrigger(RecalcTrigger,Trigger6M)),NA())</f>
        <v>3.0526816884792751E-2</v>
      </c>
      <c r="P1179" s="52">
        <f>IFERROR(_xll.qlIndexFixing(Index1Y,$H1179,TRUE,_xll.ohTrigger(RecalcTrigger,Trigger1Y)),NA())</f>
        <v>3.3000829034652034E-2</v>
      </c>
      <c r="Q1179" s="52">
        <f>IFERROR(_xll.qlIndexFixing(ONIndex1Y,I1179,TRUE,_xll.ohTrigger(RecalcTrigger,Trigger1Y)),NA())</f>
        <v>3.2545145511422291E-2</v>
      </c>
    </row>
    <row r="1180" spans="2:17" x14ac:dyDescent="0.2">
      <c r="B1180" s="46" t="s">
        <v>51</v>
      </c>
      <c r="D1180" s="49">
        <f>_xll.qlCalendarAdvance(LocalCalendar,$D1179,B1180,"f",FALSE)</f>
        <v>47739</v>
      </c>
      <c r="E1180" s="49">
        <f>_xll.qlInterestRateIndexValueDate(IndexON,D1180)</f>
        <v>47739</v>
      </c>
      <c r="F1180" s="52">
        <f>IFERROR(_xll.qlIndexFixing(IndexON,D1180,TRUE,_xll.ohTrigger(RecalcTrigger,TriggerON)),NA())</f>
        <v>2.6773335203484905E-2</v>
      </c>
      <c r="H1180" s="49">
        <f>_xll.qlCalendarAdvance(IborCalendar,$H1179,B1180,"f",FALSE)</f>
        <v>47738</v>
      </c>
      <c r="I1180" s="49">
        <f>_xll.qlInterestRateIndexValueDate(Index1M,$H1180)</f>
        <v>47742</v>
      </c>
      <c r="J1180" s="52">
        <f>IFERROR(_xll.qlIndexFixing(Index1M,$H1180,TRUE,_xll.ohTrigger(RecalcTrigger,Trigger1M)),NA())</f>
        <v>2.7781718918658882E-2</v>
      </c>
      <c r="K1180" s="52">
        <f>IFERROR(_xll.qlIndexFixing(ONIndex1M,I1180,TRUE,_xll.ohTrigger(RecalcTrigger,Trigger1M)),NA())</f>
        <v>2.7759389394663714E-2</v>
      </c>
      <c r="L1180" s="52">
        <f>IFERROR(_xll.qlIndexFixing(Index3M,H1180,TRUE,_xll.ohTrigger(RecalcTrigger,Trigger3M)),NA())</f>
        <v>2.9293419249795033E-2</v>
      </c>
      <c r="M1180" s="52">
        <f>IFERROR(_xll.qlIndexFixing(ONIndex3M,I1180,TRUE,_xll.ohTrigger(RecalcTrigger,Trigger3M)),NA())</f>
        <v>2.9183753091093223E-2</v>
      </c>
      <c r="N1180" s="52">
        <f>IFERROR(_xll.qlIndexFixing(Index6M,$H1180,TRUE,_xll.ohTrigger(RecalcTrigger,Trigger6M)),NA())</f>
        <v>3.0760218702681027E-2</v>
      </c>
      <c r="O1180" s="52">
        <f>IFERROR(_xll.qlIndexFixing(ONIndex6M,I1180,TRUE,_xll.ohTrigger(RecalcTrigger,Trigger6M)),NA())</f>
        <v>3.052640429554998E-2</v>
      </c>
      <c r="P1180" s="52">
        <f>IFERROR(_xll.qlIndexFixing(Index1Y,$H1180,TRUE,_xll.ohTrigger(RecalcTrigger,Trigger1Y)),NA())</f>
        <v>3.2997338613722213E-2</v>
      </c>
      <c r="Q1180" s="52">
        <f>IFERROR(_xll.qlIndexFixing(ONIndex1Y,I1180,TRUE,_xll.ohTrigger(RecalcTrigger,Trigger1Y)),NA())</f>
        <v>3.2543244791201076E-2</v>
      </c>
    </row>
    <row r="1181" spans="2:17" x14ac:dyDescent="0.2">
      <c r="B1181" s="46" t="s">
        <v>51</v>
      </c>
      <c r="D1181" s="49">
        <f>_xll.qlCalendarAdvance(LocalCalendar,$D1180,B1181,"f",FALSE)</f>
        <v>47746</v>
      </c>
      <c r="E1181" s="49">
        <f>_xll.qlInterestRateIndexValueDate(IndexON,D1181)</f>
        <v>47746</v>
      </c>
      <c r="F1181" s="52">
        <f>IFERROR(_xll.qlIndexFixing(IndexON,D1181,TRUE,_xll.ohTrigger(RecalcTrigger,TriggerON)),NA())</f>
        <v>2.6774660226829283E-2</v>
      </c>
      <c r="H1181" s="49">
        <f>_xll.qlCalendarAdvance(IborCalendar,$H1180,B1181,"f",FALSE)</f>
        <v>47745</v>
      </c>
      <c r="I1181" s="49">
        <f>_xll.qlInterestRateIndexValueDate(Index1M,$H1181)</f>
        <v>47749</v>
      </c>
      <c r="J1181" s="52">
        <f>IFERROR(_xll.qlIndexFixing(Index1M,$H1181,TRUE,_xll.ohTrigger(RecalcTrigger,Trigger1M)),NA())</f>
        <v>2.7777478964436497E-2</v>
      </c>
      <c r="K1181" s="52">
        <f>IFERROR(_xll.qlIndexFixing(ONIndex1M,I1181,TRUE,_xll.ohTrigger(RecalcTrigger,Trigger1M)),NA())</f>
        <v>2.7755203843398135E-2</v>
      </c>
      <c r="L1181" s="52">
        <f>IFERROR(_xll.qlIndexFixing(Index3M,H1181,TRUE,_xll.ohTrigger(RecalcTrigger,Trigger3M)),NA())</f>
        <v>2.929394124536356E-2</v>
      </c>
      <c r="M1181" s="52">
        <f>IFERROR(_xll.qlIndexFixing(ONIndex3M,I1181,TRUE,_xll.ohTrigger(RecalcTrigger,Trigger3M)),NA())</f>
        <v>2.9184116851475039E-2</v>
      </c>
      <c r="N1181" s="52">
        <f>IFERROR(_xll.qlIndexFixing(Index6M,$H1181,TRUE,_xll.ohTrigger(RecalcTrigger,Trigger6M)),NA())</f>
        <v>3.0760156865366418E-2</v>
      </c>
      <c r="O1181" s="52">
        <f>IFERROR(_xll.qlIndexFixing(ONIndex6M,I1181,TRUE,_xll.ohTrigger(RecalcTrigger,Trigger6M)),NA())</f>
        <v>3.0526027915023235E-2</v>
      </c>
      <c r="P1181" s="52">
        <f>IFERROR(_xll.qlIndexFixing(Index1Y,$H1181,TRUE,_xll.ohTrigger(RecalcTrigger,Trigger1Y)),NA())</f>
        <v>3.2993817981401087E-2</v>
      </c>
      <c r="Q1181" s="52">
        <f>IFERROR(_xll.qlIndexFixing(ONIndex1Y,I1181,TRUE,_xll.ohTrigger(RecalcTrigger,Trigger1Y)),NA())</f>
        <v>3.2541218305821573E-2</v>
      </c>
    </row>
    <row r="1182" spans="2:17" x14ac:dyDescent="0.2">
      <c r="B1182" s="46" t="s">
        <v>51</v>
      </c>
      <c r="D1182" s="49">
        <f>_xll.qlCalendarAdvance(LocalCalendar,$D1181,B1182,"f",FALSE)</f>
        <v>47753</v>
      </c>
      <c r="E1182" s="49">
        <f>_xll.qlInterestRateIndexValueDate(IndexON,D1182)</f>
        <v>47753</v>
      </c>
      <c r="F1182" s="52">
        <f>IFERROR(_xll.qlIndexFixing(IndexON,D1182,TRUE,_xll.ohTrigger(RecalcTrigger,TriggerON)),NA())</f>
        <v>2.6776007276527736E-2</v>
      </c>
      <c r="H1182" s="49">
        <f>_xll.qlCalendarAdvance(IborCalendar,$H1181,B1182,"f",FALSE)</f>
        <v>47752</v>
      </c>
      <c r="I1182" s="49">
        <f>_xll.qlInterestRateIndexValueDate(Index1M,$H1182)</f>
        <v>47756</v>
      </c>
      <c r="J1182" s="52">
        <f>IFERROR(_xll.qlIndexFixing(Index1M,$H1182,TRUE,_xll.ohTrigger(RecalcTrigger,Trigger1M)),NA())</f>
        <v>2.7773981403312852E-2</v>
      </c>
      <c r="K1182" s="52">
        <f>IFERROR(_xll.qlIndexFixing(ONIndex1M,I1182,TRUE,_xll.ohTrigger(RecalcTrigger,Trigger1M)),NA())</f>
        <v>2.7750996598685518E-2</v>
      </c>
      <c r="L1182" s="52">
        <f>IFERROR(_xll.qlIndexFixing(Index3M,H1182,TRUE,_xll.ohTrigger(RecalcTrigger,Trigger3M)),NA())</f>
        <v>2.9295719366515732E-2</v>
      </c>
      <c r="M1182" s="52">
        <f>IFERROR(_xll.qlIndexFixing(ONIndex3M,I1182,TRUE,_xll.ohTrigger(RecalcTrigger,Trigger3M)),NA())</f>
        <v>2.9184504635759723E-2</v>
      </c>
      <c r="N1182" s="52">
        <f>IFERROR(_xll.qlIndexFixing(Index6M,$H1182,TRUE,_xll.ohTrigger(RecalcTrigger,Trigger6M)),NA())</f>
        <v>3.0760106018036994E-2</v>
      </c>
      <c r="O1182" s="52">
        <f>IFERROR(_xll.qlIndexFixing(ONIndex6M,I1182,TRUE,_xll.ohTrigger(RecalcTrigger,Trigger6M)),NA())</f>
        <v>3.0525687743212515E-2</v>
      </c>
      <c r="P1182" s="52">
        <f>IFERROR(_xll.qlIndexFixing(Index1Y,$H1182,TRUE,_xll.ohTrigger(RecalcTrigger,Trigger1Y)),NA())</f>
        <v>3.2990269752830287E-2</v>
      </c>
      <c r="Q1182" s="52">
        <f>IFERROR(_xll.qlIndexFixing(ONIndex1Y,I1182,TRUE,_xll.ohTrigger(RecalcTrigger,Trigger1Y)),NA())</f>
        <v>3.2539066054964039E-2</v>
      </c>
    </row>
    <row r="1183" spans="2:17" x14ac:dyDescent="0.2">
      <c r="B1183" s="46" t="s">
        <v>51</v>
      </c>
      <c r="D1183" s="49">
        <f>_xll.qlCalendarAdvance(LocalCalendar,$D1182,B1183,"f",FALSE)</f>
        <v>47760</v>
      </c>
      <c r="E1183" s="49">
        <f>_xll.qlInterestRateIndexValueDate(IndexON,D1183)</f>
        <v>47760</v>
      </c>
      <c r="F1183" s="52">
        <f>IFERROR(_xll.qlIndexFixing(IndexON,D1183,TRUE,_xll.ohTrigger(RecalcTrigger,TriggerON)),NA())</f>
        <v>2.6777376352633553E-2</v>
      </c>
      <c r="H1183" s="49">
        <f>_xll.qlCalendarAdvance(IborCalendar,$H1182,B1183,"f",FALSE)</f>
        <v>47759</v>
      </c>
      <c r="I1183" s="49">
        <f>_xll.qlInterestRateIndexValueDate(Index1M,$H1183)</f>
        <v>47763</v>
      </c>
      <c r="J1183" s="52">
        <f>IFERROR(_xll.qlIndexFixing(Index1M,$H1183,TRUE,_xll.ohTrigger(RecalcTrigger,Trigger1M)),NA())</f>
        <v>2.7769696085109336E-2</v>
      </c>
      <c r="K1183" s="52">
        <f>IFERROR(_xll.qlIndexFixing(ONIndex1M,I1183,TRUE,_xll.ohTrigger(RecalcTrigger,Trigger1M)),NA())</f>
        <v>2.7746767660685734E-2</v>
      </c>
      <c r="L1183" s="52">
        <f>IFERROR(_xll.qlIndexFixing(Index3M,H1183,TRUE,_xll.ohTrigger(RecalcTrigger,Trigger3M)),NA())</f>
        <v>2.9296287156359572E-2</v>
      </c>
      <c r="M1183" s="52">
        <f>IFERROR(_xll.qlIndexFixing(ONIndex3M,I1183,TRUE,_xll.ohTrigger(RecalcTrigger,Trigger3M)),NA())</f>
        <v>2.9184916444267017E-2</v>
      </c>
      <c r="N1183" s="52">
        <f>IFERROR(_xll.qlIndexFixing(Index6M,$H1183,TRUE,_xll.ohTrigger(RecalcTrigger,Trigger6M)),NA())</f>
        <v>3.0760064177715016E-2</v>
      </c>
      <c r="O1183" s="52">
        <f>IFERROR(_xll.qlIndexFixing(ONIndex6M,I1183,TRUE,_xll.ohTrigger(RecalcTrigger,Trigger6M)),NA())</f>
        <v>3.0525383780117821E-2</v>
      </c>
      <c r="P1183" s="52">
        <f>IFERROR(_xll.qlIndexFixing(Index1Y,$H1183,TRUE,_xll.ohTrigger(RecalcTrigger,Trigger1Y)),NA())</f>
        <v>3.2986696543117297E-2</v>
      </c>
      <c r="Q1183" s="52">
        <f>IFERROR(_xll.qlIndexFixing(ONIndex1Y,I1183,TRUE,_xll.ohTrigger(RecalcTrigger,Trigger1Y)),NA())</f>
        <v>3.2536788038788345E-2</v>
      </c>
    </row>
    <row r="1184" spans="2:17" x14ac:dyDescent="0.2">
      <c r="B1184" s="46" t="s">
        <v>51</v>
      </c>
      <c r="D1184" s="49">
        <f>_xll.qlCalendarAdvance(LocalCalendar,$D1183,B1184,"f",FALSE)</f>
        <v>47767</v>
      </c>
      <c r="E1184" s="49">
        <f>_xll.qlInterestRateIndexValueDate(IndexON,D1184)</f>
        <v>47767</v>
      </c>
      <c r="F1184" s="52">
        <f>IFERROR(_xll.qlIndexFixing(IndexON,D1184,TRUE,_xll.ohTrigger(RecalcTrigger,TriggerON)),NA())</f>
        <v>2.677986372714658E-2</v>
      </c>
      <c r="H1184" s="49">
        <f>_xll.qlCalendarAdvance(IborCalendar,$H1183,B1184,"f",FALSE)</f>
        <v>47766</v>
      </c>
      <c r="I1184" s="49">
        <f>_xll.qlInterestRateIndexValueDate(Index1M,$H1184)</f>
        <v>47771</v>
      </c>
      <c r="J1184" s="52">
        <f>IFERROR(_xll.qlIndexFixing(Index1M,$H1184,TRUE,_xll.ohTrigger(RecalcTrigger,Trigger1M)),NA())</f>
        <v>2.7764771955682544E-2</v>
      </c>
      <c r="K1184" s="52">
        <f>IFERROR(_xll.qlIndexFixing(ONIndex1M,I1184,TRUE,_xll.ohTrigger(RecalcTrigger,Trigger1M)),NA())</f>
        <v>2.7741908025191719E-2</v>
      </c>
      <c r="L1184" s="52">
        <f>IFERROR(_xll.qlIndexFixing(Index3M,H1184,TRUE,_xll.ohTrigger(RecalcTrigger,Trigger3M)),NA())</f>
        <v>2.9296957247749774E-2</v>
      </c>
      <c r="M1184" s="52">
        <f>IFERROR(_xll.qlIndexFixing(ONIndex3M,I1184,TRUE,_xll.ohTrigger(RecalcTrigger,Trigger3M)),NA())</f>
        <v>2.9185416499704075E-2</v>
      </c>
      <c r="N1184" s="52">
        <f>IFERROR(_xll.qlIndexFixing(Index6M,$H1184,TRUE,_xll.ohTrigger(RecalcTrigger,Trigger6M)),NA())</f>
        <v>3.0760024845431215E-2</v>
      </c>
      <c r="O1184" s="52">
        <f>IFERROR(_xll.qlIndexFixing(ONIndex6M,I1184,TRUE,_xll.ohTrigger(RecalcTrigger,Trigger6M)),NA())</f>
        <v>3.0525080730852139E-2</v>
      </c>
      <c r="P1184" s="52">
        <f>IFERROR(_xll.qlIndexFixing(Index1Y,$H1184,TRUE,_xll.ohTrigger(RecalcTrigger,Trigger1Y)),NA())</f>
        <v>3.2982585640330901E-2</v>
      </c>
      <c r="Q1184" s="52">
        <f>IFERROR(_xll.qlIndexFixing(ONIndex1Y,I1184,TRUE,_xll.ohTrigger(RecalcTrigger,Trigger1Y)),NA())</f>
        <v>3.253403059347626E-2</v>
      </c>
    </row>
    <row r="1185" spans="2:17" x14ac:dyDescent="0.2">
      <c r="B1185" s="46" t="s">
        <v>51</v>
      </c>
      <c r="D1185" s="49">
        <f>_xll.qlCalendarAdvance(LocalCalendar,$D1184,B1185,"f",FALSE)</f>
        <v>47774</v>
      </c>
      <c r="E1185" s="49">
        <f>_xll.qlInterestRateIndexValueDate(IndexON,D1185)</f>
        <v>47774</v>
      </c>
      <c r="F1185" s="52">
        <f>IFERROR(_xll.qlIndexFixing(IndexON,D1185,TRUE,_xll.ohTrigger(RecalcTrigger,TriggerON)),NA())</f>
        <v>2.67801805839607E-2</v>
      </c>
      <c r="H1185" s="49">
        <f>_xll.qlCalendarAdvance(IborCalendar,$H1184,B1185,"f",FALSE)</f>
        <v>47773</v>
      </c>
      <c r="I1185" s="49">
        <f>_xll.qlInterestRateIndexValueDate(Index1M,$H1185)</f>
        <v>47777</v>
      </c>
      <c r="J1185" s="52">
        <f>IFERROR(_xll.qlIndexFixing(Index1M,$H1185,TRUE,_xll.ohTrigger(RecalcTrigger,Trigger1M)),NA())</f>
        <v>2.7761060222596497E-2</v>
      </c>
      <c r="K1185" s="52">
        <f>IFERROR(_xll.qlIndexFixing(ONIndex1M,I1185,TRUE,_xll.ohTrigger(RecalcTrigger,Trigger1M)),NA())</f>
        <v>2.773824470434505E-2</v>
      </c>
      <c r="L1185" s="52">
        <f>IFERROR(_xll.qlIndexFixing(Index3M,H1185,TRUE,_xll.ohTrigger(RecalcTrigger,Trigger3M)),NA())</f>
        <v>2.9297471949203405E-2</v>
      </c>
      <c r="M1185" s="52">
        <f>IFERROR(_xll.qlIndexFixing(ONIndex3M,I1185,TRUE,_xll.ohTrigger(RecalcTrigger,Trigger3M)),NA())</f>
        <v>2.9185812133309952E-2</v>
      </c>
      <c r="N1185" s="52">
        <f>IFERROR(_xll.qlIndexFixing(Index6M,$H1185,TRUE,_xll.ohTrigger(RecalcTrigger,Trigger6M)),NA())</f>
        <v>3.0759999586182456E-2</v>
      </c>
      <c r="O1185" s="52">
        <f>IFERROR(_xll.qlIndexFixing(ONIndex6M,I1185,TRUE,_xll.ohTrigger(RecalcTrigger,Trigger6M)),NA())</f>
        <v>3.0524884480076508E-2</v>
      </c>
      <c r="P1185" s="52">
        <f>IFERROR(_xll.qlIndexFixing(Index1Y,$H1185,TRUE,_xll.ohTrigger(RecalcTrigger,Trigger1Y)),NA())</f>
        <v>3.297948564052073E-2</v>
      </c>
      <c r="Q1185" s="52">
        <f>IFERROR(_xll.qlIndexFixing(ONIndex1Y,I1185,TRUE,_xll.ohTrigger(RecalcTrigger,Trigger1Y)),NA())</f>
        <v>3.2531854710562413E-2</v>
      </c>
    </row>
    <row r="1186" spans="2:17" x14ac:dyDescent="0.2">
      <c r="B1186" s="46" t="s">
        <v>51</v>
      </c>
      <c r="D1186" s="49">
        <f>_xll.qlCalendarAdvance(LocalCalendar,$D1185,B1186,"f",FALSE)</f>
        <v>47781</v>
      </c>
      <c r="E1186" s="49">
        <f>_xll.qlInterestRateIndexValueDate(IndexON,D1186)</f>
        <v>47781</v>
      </c>
      <c r="F1186" s="52">
        <f>IFERROR(_xll.qlIndexFixing(IndexON,D1186,TRUE,_xll.ohTrigger(RecalcTrigger,TriggerON)),NA())</f>
        <v>2.678161573923532E-2</v>
      </c>
      <c r="H1186" s="49">
        <f>_xll.qlCalendarAdvance(IborCalendar,$H1185,B1186,"f",FALSE)</f>
        <v>47780</v>
      </c>
      <c r="I1186" s="49">
        <f>_xll.qlInterestRateIndexValueDate(Index1M,$H1186)</f>
        <v>47784</v>
      </c>
      <c r="J1186" s="52">
        <f>IFERROR(_xll.qlIndexFixing(Index1M,$H1186,TRUE,_xll.ohTrigger(RecalcTrigger,Trigger1M)),NA())</f>
        <v>2.775746612874469E-2</v>
      </c>
      <c r="K1186" s="52">
        <f>IFERROR(_xll.qlIndexFixing(ONIndex1M,I1186,TRUE,_xll.ohTrigger(RecalcTrigger,Trigger1M)),NA())</f>
        <v>2.7733950686164022E-2</v>
      </c>
      <c r="L1186" s="52">
        <f>IFERROR(_xll.qlIndexFixing(Index3M,H1186,TRUE,_xll.ohTrigger(RecalcTrigger,Trigger3M)),NA())</f>
        <v>2.9298082654098754E-2</v>
      </c>
      <c r="M1186" s="52">
        <f>IFERROR(_xll.qlIndexFixing(ONIndex3M,I1186,TRUE,_xll.ohTrigger(RecalcTrigger,Trigger3M)),NA())</f>
        <v>2.9186296013925528E-2</v>
      </c>
      <c r="N1186" s="52">
        <f>IFERROR(_xll.qlIndexFixing(Index6M,$H1186,TRUE,_xll.ohTrigger(RecalcTrigger,Trigger6M)),NA())</f>
        <v>3.0759972869016834E-2</v>
      </c>
      <c r="O1186" s="52">
        <f>IFERROR(_xll.qlIndexFixing(ONIndex6M,I1186,TRUE,_xll.ohTrigger(RecalcTrigger,Trigger6M)),NA())</f>
        <v>3.0524689143129891E-2</v>
      </c>
      <c r="P1186" s="52">
        <f>IFERROR(_xll.qlIndexFixing(Index1Y,$H1186,TRUE,_xll.ohTrigger(RecalcTrigger,Trigger1Y)),NA())</f>
        <v>3.2975853177676463E-2</v>
      </c>
      <c r="Q1186" s="52">
        <f>IFERROR(_xll.qlIndexFixing(ONIndex1Y,I1186,TRUE,_xll.ohTrigger(RecalcTrigger,Trigger1Y)),NA())</f>
        <v>3.252919939843224E-2</v>
      </c>
    </row>
    <row r="1187" spans="2:17" x14ac:dyDescent="0.2">
      <c r="B1187" s="46" t="s">
        <v>51</v>
      </c>
      <c r="D1187" s="49">
        <f>_xll.qlCalendarAdvance(LocalCalendar,$D1186,B1187,"f",FALSE)</f>
        <v>47788</v>
      </c>
      <c r="E1187" s="49">
        <f>_xll.qlInterestRateIndexValueDate(IndexON,D1187)</f>
        <v>47788</v>
      </c>
      <c r="F1187" s="52">
        <f>IFERROR(_xll.qlIndexFixing(IndexON,D1187,TRUE,_xll.ohTrigger(RecalcTrigger,TriggerON)),NA())</f>
        <v>2.6783072920864015E-2</v>
      </c>
      <c r="H1187" s="49">
        <f>_xll.qlCalendarAdvance(IborCalendar,$H1186,B1187,"f",FALSE)</f>
        <v>47787</v>
      </c>
      <c r="I1187" s="49">
        <f>_xll.qlInterestRateIndexValueDate(Index1M,$H1187)</f>
        <v>47791</v>
      </c>
      <c r="J1187" s="52">
        <f>IFERROR(_xll.qlIndexFixing(Index1M,$H1187,TRUE,_xll.ohTrigger(RecalcTrigger,Trigger1M)),NA())</f>
        <v>2.7751582690082266E-2</v>
      </c>
      <c r="K1187" s="52">
        <f>IFERROR(_xll.qlIndexFixing(ONIndex1M,I1187,TRUE,_xll.ohTrigger(RecalcTrigger,Trigger1M)),NA())</f>
        <v>2.7729634974535955E-2</v>
      </c>
      <c r="L1187" s="52">
        <f>IFERROR(_xll.qlIndexFixing(Index3M,H1187,TRUE,_xll.ohTrigger(RecalcTrigger,Trigger3M)),NA())</f>
        <v>2.9298701365904022E-2</v>
      </c>
      <c r="M1187" s="52">
        <f>IFERROR(_xll.qlIndexFixing(ONIndex3M,I1187,TRUE,_xll.ohTrigger(RecalcTrigger,Trigger3M)),NA())</f>
        <v>2.9186803918603843E-2</v>
      </c>
      <c r="N1187" s="52">
        <f>IFERROR(_xll.qlIndexFixing(Index6M,$H1187,TRUE,_xll.ohTrigger(RecalcTrigger,Trigger6M)),NA())</f>
        <v>3.0761251017804383E-2</v>
      </c>
      <c r="O1187" s="52">
        <f>IFERROR(_xll.qlIndexFixing(ONIndex6M,I1187,TRUE,_xll.ohTrigger(RecalcTrigger,Trigger6M)),NA())</f>
        <v>3.0524530014979234E-2</v>
      </c>
      <c r="P1187" s="52">
        <f>IFERROR(_xll.qlIndexFixing(Index1Y,$H1187,TRUE,_xll.ohTrigger(RecalcTrigger,Trigger1Y)),NA())</f>
        <v>3.2972206193767291E-2</v>
      </c>
      <c r="Q1187" s="52">
        <f>IFERROR(_xll.qlIndexFixing(ONIndex1Y,I1187,TRUE,_xll.ohTrigger(RecalcTrigger,Trigger1Y)),NA())</f>
        <v>3.2526418320903971E-2</v>
      </c>
    </row>
    <row r="1188" spans="2:17" x14ac:dyDescent="0.2">
      <c r="B1188" s="46" t="s">
        <v>51</v>
      </c>
      <c r="D1188" s="49">
        <f>_xll.qlCalendarAdvance(LocalCalendar,$D1187,B1188,"f",FALSE)</f>
        <v>47795</v>
      </c>
      <c r="E1188" s="49">
        <f>_xll.qlInterestRateIndexValueDate(IndexON,D1188)</f>
        <v>47795</v>
      </c>
      <c r="F1188" s="52">
        <f>IFERROR(_xll.qlIndexFixing(IndexON,D1188,TRUE,_xll.ohTrigger(RecalcTrigger,TriggerON)),NA())</f>
        <v>2.6785655124967889E-2</v>
      </c>
      <c r="H1188" s="49">
        <f>_xll.qlCalendarAdvance(IborCalendar,$H1187,B1188,"f",FALSE)</f>
        <v>47794</v>
      </c>
      <c r="I1188" s="49">
        <f>_xll.qlInterestRateIndexValueDate(Index1M,$H1188)</f>
        <v>47799</v>
      </c>
      <c r="J1188" s="52">
        <f>IFERROR(_xll.qlIndexFixing(Index1M,$H1188,TRUE,_xll.ohTrigger(RecalcTrigger,Trigger1M)),NA())</f>
        <v>2.7746561330210362E-2</v>
      </c>
      <c r="K1188" s="52">
        <f>IFERROR(_xll.qlIndexFixing(ONIndex1M,I1188,TRUE,_xll.ohTrigger(RecalcTrigger,Trigger1M)),NA())</f>
        <v>2.7724676169409435E-2</v>
      </c>
      <c r="L1188" s="52">
        <f>IFERROR(_xll.qlIndexFixing(Index3M,H1188,TRUE,_xll.ohTrigger(RecalcTrigger,Trigger3M)),NA())</f>
        <v>2.9299414229884909E-2</v>
      </c>
      <c r="M1188" s="52">
        <f>IFERROR(_xll.qlIndexFixing(ONIndex3M,I1188,TRUE,_xll.ohTrigger(RecalcTrigger,Trigger3M)),NA())</f>
        <v>2.9187413798430484E-2</v>
      </c>
      <c r="N1188" s="52">
        <f>IFERROR(_xll.qlIndexFixing(Index6M,$H1188,TRUE,_xll.ohTrigger(RecalcTrigger,Trigger6M)),NA())</f>
        <v>3.0758613833534804E-2</v>
      </c>
      <c r="O1188" s="52">
        <f>IFERROR(_xll.qlIndexFixing(ONIndex6M,I1188,TRUE,_xll.ohTrigger(RecalcTrigger,Trigger6M)),NA())</f>
        <v>3.0524392491466656E-2</v>
      </c>
      <c r="P1188" s="52">
        <f>IFERROR(_xll.qlIndexFixing(Index1Y,$H1188,TRUE,_xll.ohTrigger(RecalcTrigger,Trigger1Y)),NA())</f>
        <v>3.296802378568759E-2</v>
      </c>
      <c r="Q1188" s="52">
        <f>IFERROR(_xll.qlIndexFixing(ONIndex1Y,I1188,TRUE,_xll.ohTrigger(RecalcTrigger,Trigger1Y)),NA())</f>
        <v>3.2523085948366059E-2</v>
      </c>
    </row>
    <row r="1189" spans="2:17" x14ac:dyDescent="0.2">
      <c r="B1189" s="46" t="s">
        <v>51</v>
      </c>
      <c r="D1189" s="49">
        <f>_xll.qlCalendarAdvance(LocalCalendar,$D1188,B1189,"f",FALSE)</f>
        <v>47802</v>
      </c>
      <c r="E1189" s="49">
        <f>_xll.qlInterestRateIndexValueDate(IndexON,D1189)</f>
        <v>47802</v>
      </c>
      <c r="F1189" s="52">
        <f>IFERROR(_xll.qlIndexFixing(IndexON,D1189,TRUE,_xll.ohTrigger(RecalcTrigger,TriggerON)),NA())</f>
        <v>2.6786053363316853E-2</v>
      </c>
      <c r="H1189" s="49">
        <f>_xll.qlCalendarAdvance(IborCalendar,$H1188,B1189,"f",FALSE)</f>
        <v>47801</v>
      </c>
      <c r="I1189" s="49">
        <f>_xll.qlInterestRateIndexValueDate(Index1M,$H1189)</f>
        <v>47805</v>
      </c>
      <c r="J1189" s="52">
        <f>IFERROR(_xll.qlIndexFixing(Index1M,$H1189,TRUE,_xll.ohTrigger(RecalcTrigger,Trigger1M)),NA())</f>
        <v>2.774277667576186E-2</v>
      </c>
      <c r="K1189" s="52">
        <f>IFERROR(_xll.qlIndexFixing(ONIndex1M,I1189,TRUE,_xll.ohTrigger(RecalcTrigger,Trigger1M)),NA())</f>
        <v>2.7720938471258449E-2</v>
      </c>
      <c r="L1189" s="52">
        <f>IFERROR(_xll.qlIndexFixing(Index3M,H1189,TRUE,_xll.ohTrigger(RecalcTrigger,Trigger3M)),NA())</f>
        <v>2.9299950214021115E-2</v>
      </c>
      <c r="M1189" s="52">
        <f>IFERROR(_xll.qlIndexFixing(ONIndex3M,I1189,TRUE,_xll.ohTrigger(RecalcTrigger,Trigger3M)),NA())</f>
        <v>2.9187891800228627E-2</v>
      </c>
      <c r="N1189" s="52">
        <f>IFERROR(_xll.qlIndexFixing(Index6M,$H1189,TRUE,_xll.ohTrigger(RecalcTrigger,Trigger6M)),NA())</f>
        <v>3.0759891236194572E-2</v>
      </c>
      <c r="O1189" s="52">
        <f>IFERROR(_xll.qlIndexFixing(ONIndex6M,I1189,TRUE,_xll.ohTrigger(RecalcTrigger,Trigger6M)),NA())</f>
        <v>3.0524320384825998E-2</v>
      </c>
      <c r="P1189" s="52">
        <f>IFERROR(_xll.qlIndexFixing(Index1Y,$H1189,TRUE,_xll.ohTrigger(RecalcTrigger,Trigger1Y)),NA())</f>
        <v>3.2964879122433191E-2</v>
      </c>
      <c r="Q1189" s="52">
        <f>IFERROR(_xll.qlIndexFixing(ONIndex1Y,I1189,TRUE,_xll.ohTrigger(RecalcTrigger,Trigger1Y)),NA())</f>
        <v>3.2520478869972891E-2</v>
      </c>
    </row>
    <row r="1190" spans="2:17" x14ac:dyDescent="0.2">
      <c r="B1190" s="46" t="s">
        <v>51</v>
      </c>
      <c r="D1190" s="49">
        <f>_xll.qlCalendarAdvance(LocalCalendar,$D1189,B1190,"f",FALSE)</f>
        <v>47809</v>
      </c>
      <c r="E1190" s="49">
        <f>_xll.qlInterestRateIndexValueDate(IndexON,D1190)</f>
        <v>47809</v>
      </c>
      <c r="F1190" s="52">
        <f>IFERROR(_xll.qlIndexFixing(IndexON,D1190,TRUE,_xll.ohTrigger(RecalcTrigger,TriggerON)),NA())</f>
        <v>2.6787576624140996E-2</v>
      </c>
      <c r="H1190" s="49">
        <f>_xll.qlCalendarAdvance(IborCalendar,$H1189,B1190,"f",FALSE)</f>
        <v>47808</v>
      </c>
      <c r="I1190" s="49">
        <f>_xll.qlInterestRateIndexValueDate(Index1M,$H1190)</f>
        <v>47812</v>
      </c>
      <c r="J1190" s="52">
        <f>IFERROR(_xll.qlIndexFixing(Index1M,$H1190,TRUE,_xll.ohTrigger(RecalcTrigger,Trigger1M)),NA())</f>
        <v>2.7739839175927317E-2</v>
      </c>
      <c r="K1190" s="52">
        <f>IFERROR(_xll.qlIndexFixing(ONIndex1M,I1190,TRUE,_xll.ohTrigger(RecalcTrigger,Trigger1M)),NA())</f>
        <v>2.7716557679529075E-2</v>
      </c>
      <c r="L1190" s="52">
        <f>IFERROR(_xll.qlIndexFixing(Index3M,H1190,TRUE,_xll.ohTrigger(RecalcTrigger,Trigger3M)),NA())</f>
        <v>2.9300574052214392E-2</v>
      </c>
      <c r="M1190" s="52">
        <f>IFERROR(_xll.qlIndexFixing(ONIndex3M,I1190,TRUE,_xll.ohTrigger(RecalcTrigger,Trigger3M)),NA())</f>
        <v>2.9188471777175096E-2</v>
      </c>
      <c r="N1190" s="52">
        <f>IFERROR(_xll.qlIndexFixing(Index6M,$H1190,TRUE,_xll.ohTrigger(RecalcTrigger,Trigger6M)),NA())</f>
        <v>3.0761158039387285E-2</v>
      </c>
      <c r="O1190" s="52">
        <f>IFERROR(_xll.qlIndexFixing(ONIndex6M,I1190,TRUE,_xll.ohTrigger(RecalcTrigger,Trigger6M)),NA())</f>
        <v>3.0524269882823418E-2</v>
      </c>
      <c r="P1190" s="52">
        <f>IFERROR(_xll.qlIndexFixing(Index1Y,$H1190,TRUE,_xll.ohTrigger(RecalcTrigger,Trigger1Y)),NA())</f>
        <v>3.2961204264753664E-2</v>
      </c>
      <c r="Q1190" s="52">
        <f>IFERROR(_xll.qlIndexFixing(ONIndex1Y,I1190,TRUE,_xll.ohTrigger(RecalcTrigger,Trigger1Y)),NA())</f>
        <v>3.2517320496570079E-2</v>
      </c>
    </row>
    <row r="1191" spans="2:17" x14ac:dyDescent="0.2">
      <c r="B1191" s="46" t="s">
        <v>51</v>
      </c>
      <c r="D1191" s="49">
        <f>_xll.qlCalendarAdvance(LocalCalendar,$D1190,B1191,"f",FALSE)</f>
        <v>47816</v>
      </c>
      <c r="E1191" s="49">
        <f>_xll.qlInterestRateIndexValueDate(IndexON,D1191)</f>
        <v>47816</v>
      </c>
      <c r="F1191" s="52">
        <f>IFERROR(_xll.qlIndexFixing(IndexON,D1191,TRUE,_xll.ohTrigger(RecalcTrigger,TriggerON)),NA())</f>
        <v>2.6789121911319214E-2</v>
      </c>
      <c r="H1191" s="49">
        <f>_xll.qlCalendarAdvance(IborCalendar,$H1190,B1191,"f",FALSE)</f>
        <v>47815</v>
      </c>
      <c r="I1191" s="49">
        <f>_xll.qlInterestRateIndexValueDate(Index1M,$H1191)</f>
        <v>47819</v>
      </c>
      <c r="J1191" s="52">
        <f>IFERROR(_xll.qlIndexFixing(Index1M,$H1191,TRUE,_xll.ohTrigger(RecalcTrigger,Trigger1M)),NA())</f>
        <v>2.7734634257294045E-2</v>
      </c>
      <c r="K1191" s="52">
        <f>IFERROR(_xll.qlIndexFixing(ONIndex1M,I1191,TRUE,_xll.ohTrigger(RecalcTrigger,Trigger1M)),NA())</f>
        <v>2.7712155194432597E-2</v>
      </c>
      <c r="L1191" s="52">
        <f>IFERROR(_xll.qlIndexFixing(Index3M,H1191,TRUE,_xll.ohTrigger(RecalcTrigger,Trigger3M)),NA())</f>
        <v>2.929996163841446E-2</v>
      </c>
      <c r="M1191" s="52">
        <f>IFERROR(_xll.qlIndexFixing(ONIndex3M,I1191,TRUE,_xll.ohTrigger(RecalcTrigger,Trigger3M)),NA())</f>
        <v>2.9189075778024431E-2</v>
      </c>
      <c r="N1191" s="52">
        <f>IFERROR(_xll.qlIndexFixing(Index6M,$H1191,TRUE,_xll.ohTrigger(RecalcTrigger,Trigger6M)),NA())</f>
        <v>3.0759815750103787E-2</v>
      </c>
      <c r="O1191" s="52">
        <f>IFERROR(_xll.qlIndexFixing(ONIndex6M,I1191,TRUE,_xll.ohTrigger(RecalcTrigger,Trigger6M)),NA())</f>
        <v>3.0524255589536864E-2</v>
      </c>
      <c r="P1191" s="52">
        <f>IFERROR(_xll.qlIndexFixing(Index1Y,$H1191,TRUE,_xll.ohTrigger(RecalcTrigger,Trigger1Y)),NA())</f>
        <v>3.2957525345500921E-2</v>
      </c>
      <c r="Q1191" s="52">
        <f>IFERROR(_xll.qlIndexFixing(ONIndex1Y,I1191,TRUE,_xll.ohTrigger(RecalcTrigger,Trigger1Y)),NA())</f>
        <v>3.2514036357849108E-2</v>
      </c>
    </row>
    <row r="1192" spans="2:17" x14ac:dyDescent="0.2">
      <c r="B1192" s="46" t="s">
        <v>51</v>
      </c>
      <c r="D1192" s="49">
        <f>_xll.qlCalendarAdvance(LocalCalendar,$D1191,B1192,"f",FALSE)</f>
        <v>47823</v>
      </c>
      <c r="E1192" s="49">
        <f>_xll.qlInterestRateIndexValueDate(IndexON,D1192)</f>
        <v>47823</v>
      </c>
      <c r="F1192" s="52">
        <f>IFERROR(_xll.qlIndexFixing(IndexON,D1192,TRUE,_xll.ohTrigger(RecalcTrigger,TriggerON)),NA())</f>
        <v>2.6790689224904796E-2</v>
      </c>
      <c r="H1192" s="49">
        <f>_xll.qlCalendarAdvance(IborCalendar,$H1191,B1192,"f",FALSE)</f>
        <v>47822</v>
      </c>
      <c r="I1192" s="49">
        <f>_xll.qlInterestRateIndexValueDate(Index1M,$H1192)</f>
        <v>47826</v>
      </c>
      <c r="J1192" s="52">
        <f>IFERROR(_xll.qlIndexFixing(Index1M,$H1192,TRUE,_xll.ohTrigger(RecalcTrigger,Trigger1M)),NA())</f>
        <v>2.773016668056226E-2</v>
      </c>
      <c r="K1192" s="52">
        <f>IFERROR(_xll.qlIndexFixing(ONIndex1M,I1192,TRUE,_xll.ohTrigger(RecalcTrigger,Trigger1M)),NA())</f>
        <v>2.7707731015969017E-2</v>
      </c>
      <c r="L1192" s="52">
        <f>IFERROR(_xll.qlIndexFixing(Index3M,H1192,TRUE,_xll.ohTrigger(RecalcTrigger,Trigger3M)),NA())</f>
        <v>2.9300574217174045E-2</v>
      </c>
      <c r="M1192" s="52">
        <f>IFERROR(_xll.qlIndexFixing(ONIndex3M,I1192,TRUE,_xll.ohTrigger(RecalcTrigger,Trigger3M)),NA())</f>
        <v>2.9189703803096378E-2</v>
      </c>
      <c r="N1192" s="52">
        <f>IFERROR(_xll.qlIndexFixing(Index6M,$H1192,TRUE,_xll.ohTrigger(RecalcTrigger,Trigger6M)),NA())</f>
        <v>3.075976573886556E-2</v>
      </c>
      <c r="O1192" s="52">
        <f>IFERROR(_xll.qlIndexFixing(ONIndex6M,I1192,TRUE,_xll.ohTrigger(RecalcTrigger,Trigger6M)),NA())</f>
        <v>3.0524277505046271E-2</v>
      </c>
      <c r="P1192" s="52">
        <f>IFERROR(_xll.qlIndexFixing(Index1Y,$H1192,TRUE,_xll.ohTrigger(RecalcTrigger,Trigger1Y)),NA())</f>
        <v>3.2953844979453716E-2</v>
      </c>
      <c r="Q1192" s="52">
        <f>IFERROR(_xll.qlIndexFixing(ONIndex1Y,I1192,TRUE,_xll.ohTrigger(RecalcTrigger,Trigger1Y)),NA())</f>
        <v>3.251062645373004E-2</v>
      </c>
    </row>
    <row r="1193" spans="2:17" x14ac:dyDescent="0.2">
      <c r="B1193" s="46" t="s">
        <v>51</v>
      </c>
      <c r="D1193" s="49">
        <f>_xll.qlCalendarAdvance(LocalCalendar,$D1192,B1193,"f",FALSE)</f>
        <v>47830</v>
      </c>
      <c r="E1193" s="49">
        <f>_xll.qlInterestRateIndexValueDate(IndexON,D1193)</f>
        <v>47830</v>
      </c>
      <c r="F1193" s="52">
        <f>IFERROR(_xll.qlIndexFixing(IndexON,D1193,TRUE,_xll.ohTrigger(RecalcTrigger,TriggerON)),NA())</f>
        <v>2.6792278564924388E-2</v>
      </c>
      <c r="H1193" s="49">
        <f>_xll.qlCalendarAdvance(IborCalendar,$H1192,B1193,"f",FALSE)</f>
        <v>47829</v>
      </c>
      <c r="I1193" s="49">
        <f>_xll.qlInterestRateIndexValueDate(Index1M,$H1193)</f>
        <v>47833</v>
      </c>
      <c r="J1193" s="52">
        <f>IFERROR(_xll.qlIndexFixing(Index1M,$H1193,TRUE,_xll.ohTrigger(RecalcTrigger,Trigger1M)),NA())</f>
        <v>2.7725694501808486E-2</v>
      </c>
      <c r="K1193" s="52">
        <f>IFERROR(_xll.qlIndexFixing(ONIndex1M,I1193,TRUE,_xll.ohTrigger(RecalcTrigger,Trigger1M)),NA())</f>
        <v>2.7703285144138334E-2</v>
      </c>
      <c r="L1193" s="52">
        <f>IFERROR(_xll.qlIndexFixing(Index3M,H1193,TRUE,_xll.ohTrigger(RecalcTrigger,Trigger3M)),NA())</f>
        <v>2.9301175978564655E-2</v>
      </c>
      <c r="M1193" s="52">
        <f>IFERROR(_xll.qlIndexFixing(ONIndex3M,I1193,TRUE,_xll.ohTrigger(RecalcTrigger,Trigger3M)),NA())</f>
        <v>2.9190355852151129E-2</v>
      </c>
      <c r="N1193" s="52">
        <f>IFERROR(_xll.qlIndexFixing(Index6M,$H1193,TRUE,_xll.ohTrigger(RecalcTrigger,Trigger6M)),NA())</f>
        <v>3.075970490486311E-2</v>
      </c>
      <c r="O1193" s="52">
        <f>IFERROR(_xll.qlIndexFixing(ONIndex6M,I1193,TRUE,_xll.ohTrigger(RecalcTrigger,Trigger6M)),NA())</f>
        <v>3.0524335629191768E-2</v>
      </c>
      <c r="P1193" s="52">
        <f>IFERROR(_xll.qlIndexFixing(Index1Y,$H1193,TRUE,_xll.ohTrigger(RecalcTrigger,Trigger1Y)),NA())</f>
        <v>3.2950165781353555E-2</v>
      </c>
      <c r="Q1193" s="52">
        <f>IFERROR(_xll.qlIndexFixing(ONIndex1Y,I1193,TRUE,_xll.ohTrigger(RecalcTrigger,Trigger1Y)),NA())</f>
        <v>3.250709078437275E-2</v>
      </c>
    </row>
    <row r="1194" spans="2:17" x14ac:dyDescent="0.2">
      <c r="B1194" s="46" t="s">
        <v>51</v>
      </c>
      <c r="D1194" s="49">
        <f>_xll.qlCalendarAdvance(LocalCalendar,$D1193,B1194,"f",FALSE)</f>
        <v>47837</v>
      </c>
      <c r="E1194" s="49">
        <f>_xll.qlInterestRateIndexValueDate(IndexON,D1194)</f>
        <v>47837</v>
      </c>
      <c r="F1194" s="52">
        <f>IFERROR(_xll.qlIndexFixing(IndexON,D1194,TRUE,_xll.ohTrigger(RecalcTrigger,TriggerON)),NA())</f>
        <v>2.6793889931298054E-2</v>
      </c>
      <c r="H1194" s="49">
        <f>_xll.qlCalendarAdvance(IborCalendar,$H1193,B1194,"f",FALSE)</f>
        <v>47836</v>
      </c>
      <c r="I1194" s="49">
        <f>_xll.qlInterestRateIndexValueDate(Index1M,$H1194)</f>
        <v>47840</v>
      </c>
      <c r="J1194" s="52">
        <f>IFERROR(_xll.qlIndexFixing(Index1M,$H1194,TRUE,_xll.ohTrigger(RecalcTrigger,Trigger1M)),NA())</f>
        <v>2.7721224778600156E-2</v>
      </c>
      <c r="K1194" s="52">
        <f>IFERROR(_xll.qlIndexFixing(ONIndex1M,I1194,TRUE,_xll.ohTrigger(RecalcTrigger,Trigger1M)),NA())</f>
        <v>2.7698817685015698E-2</v>
      </c>
      <c r="L1194" s="52">
        <f>IFERROR(_xll.qlIndexFixing(Index3M,H1194,TRUE,_xll.ohTrigger(RecalcTrigger,Trigger3M)),NA())</f>
        <v>2.9301763739170553E-2</v>
      </c>
      <c r="M1194" s="52">
        <f>IFERROR(_xll.qlIndexFixing(ONIndex3M,I1194,TRUE,_xll.ohTrigger(RecalcTrigger,Trigger3M)),NA())</f>
        <v>2.9191031785540389E-2</v>
      </c>
      <c r="N1194" s="52">
        <f>IFERROR(_xll.qlIndexFixing(Index6M,$H1194,TRUE,_xll.ohTrigger(RecalcTrigger,Trigger6M)),NA())</f>
        <v>3.0759631265121334E-2</v>
      </c>
      <c r="O1194" s="52">
        <f>IFERROR(_xll.qlIndexFixing(ONIndex6M,I1194,TRUE,_xll.ohTrigger(RecalcTrigger,Trigger6M)),NA())</f>
        <v>3.0524429789391405E-2</v>
      </c>
      <c r="P1194" s="52">
        <f>IFERROR(_xll.qlIndexFixing(Index1Y,$H1194,TRUE,_xll.ohTrigger(RecalcTrigger,Trigger1Y)),NA())</f>
        <v>3.2946490365904087E-2</v>
      </c>
      <c r="Q1194" s="52">
        <f>IFERROR(_xll.qlIndexFixing(ONIndex1Y,I1194,TRUE,_xll.ohTrigger(RecalcTrigger,Trigger1Y)),NA())</f>
        <v>3.2503429798458328E-2</v>
      </c>
    </row>
    <row r="1195" spans="2:17" x14ac:dyDescent="0.2">
      <c r="B1195" s="46" t="s">
        <v>51</v>
      </c>
      <c r="D1195" s="49">
        <f>_xll.qlCalendarAdvance(LocalCalendar,$D1194,B1195,"f",FALSE)</f>
        <v>47844</v>
      </c>
      <c r="E1195" s="49">
        <f>_xll.qlInterestRateIndexValueDate(IndexON,D1195)</f>
        <v>47844</v>
      </c>
      <c r="F1195" s="52">
        <f>IFERROR(_xll.qlIndexFixing(IndexON,D1195,TRUE,_xll.ohTrigger(RecalcTrigger,TriggerON)),NA())</f>
        <v>2.6795509341663859E-2</v>
      </c>
      <c r="H1195" s="49">
        <f>_xll.qlCalendarAdvance(IborCalendar,$H1194,B1195,"f",FALSE)</f>
        <v>47844</v>
      </c>
      <c r="I1195" s="49">
        <f>_xll.qlInterestRateIndexValueDate(Index1M,$H1195)</f>
        <v>47848</v>
      </c>
      <c r="J1195" s="52">
        <f>IFERROR(_xll.qlIndexFixing(Index1M,$H1195,TRUE,_xll.ohTrigger(RecalcTrigger,Trigger1M)),NA())</f>
        <v>2.7716126827911466E-2</v>
      </c>
      <c r="K1195" s="52">
        <f>IFERROR(_xll.qlIndexFixing(ONIndex1M,I1195,TRUE,_xll.ohTrigger(RecalcTrigger,Trigger1M)),NA())</f>
        <v>2.7694454510314159E-2</v>
      </c>
      <c r="L1195" s="52">
        <f>IFERROR(_xll.qlIndexFixing(Index3M,H1195,TRUE,_xll.ohTrigger(RecalcTrigger,Trigger3M)),NA())</f>
        <v>2.9301188051759297E-2</v>
      </c>
      <c r="M1195" s="52">
        <f>IFERROR(_xll.qlIndexFixing(ONIndex3M,I1195,TRUE,_xll.ohTrigger(RecalcTrigger,Trigger3M)),NA())</f>
        <v>2.9193034695098596E-2</v>
      </c>
      <c r="N1195" s="52">
        <f>IFERROR(_xll.qlIndexFixing(Index6M,$H1195,TRUE,_xll.ohTrigger(RecalcTrigger,Trigger6M)),NA())</f>
        <v>3.0758233573320328E-2</v>
      </c>
      <c r="O1195" s="52">
        <f>IFERROR(_xll.qlIndexFixing(ONIndex6M,I1195,TRUE,_xll.ohTrigger(RecalcTrigger,Trigger6M)),NA())</f>
        <v>3.0525845237390214E-2</v>
      </c>
      <c r="P1195" s="52">
        <f>IFERROR(_xll.qlIndexFixing(Index1Y,$H1195,TRUE,_xll.ohTrigger(RecalcTrigger,Trigger1Y)),NA())</f>
        <v>3.294229722651025E-2</v>
      </c>
      <c r="Q1195" s="52">
        <f>IFERROR(_xll.qlIndexFixing(ONIndex1Y,I1195,TRUE,_xll.ohTrigger(RecalcTrigger,Trigger1Y)),NA())</f>
        <v>3.2500390344569752E-2</v>
      </c>
    </row>
    <row r="1196" spans="2:17" x14ac:dyDescent="0.2">
      <c r="B1196" s="46" t="s">
        <v>51</v>
      </c>
      <c r="D1196" s="49">
        <f>_xll.qlCalendarAdvance(LocalCalendar,$D1195,B1196,"f",FALSE)</f>
        <v>47851</v>
      </c>
      <c r="E1196" s="49">
        <f>_xll.qlInterestRateIndexValueDate(IndexON,D1196)</f>
        <v>47851</v>
      </c>
      <c r="F1196" s="52">
        <f>IFERROR(_xll.qlIndexFixing(IndexON,D1196,TRUE,_xll.ohTrigger(RecalcTrigger,TriggerON)),NA())</f>
        <v>2.6797107929192876E-2</v>
      </c>
      <c r="H1196" s="49">
        <f>_xll.qlCalendarAdvance(IborCalendar,$H1195,B1196,"f",FALSE)</f>
        <v>47851</v>
      </c>
      <c r="I1196" s="49">
        <f>_xll.qlInterestRateIndexValueDate(Index1M,$H1196)</f>
        <v>47855</v>
      </c>
      <c r="J1196" s="52">
        <f>IFERROR(_xll.qlIndexFixing(Index1M,$H1196,TRUE,_xll.ohTrigger(RecalcTrigger,Trigger1M)),NA())</f>
        <v>2.7711676313660141E-2</v>
      </c>
      <c r="K1196" s="52">
        <f>IFERROR(_xll.qlIndexFixing(ONIndex1M,I1196,TRUE,_xll.ohTrigger(RecalcTrigger,Trigger1M)),NA())</f>
        <v>2.768924764817271E-2</v>
      </c>
      <c r="L1196" s="52">
        <f>IFERROR(_xll.qlIndexFixing(Index3M,H1196,TRUE,_xll.ohTrigger(RecalcTrigger,Trigger3M)),NA())</f>
        <v>2.9301740702263324E-2</v>
      </c>
      <c r="M1196" s="52">
        <f>IFERROR(_xll.qlIndexFixing(ONIndex3M,I1196,TRUE,_xll.ohTrigger(RecalcTrigger,Trigger3M)),NA())</f>
        <v>2.9192460798688202E-2</v>
      </c>
      <c r="N1196" s="52">
        <f>IFERROR(_xll.qlIndexFixing(Index6M,$H1196,TRUE,_xll.ohTrigger(RecalcTrigger,Trigger6M)),NA())</f>
        <v>3.0758129639121622E-2</v>
      </c>
      <c r="O1196" s="52">
        <f>IFERROR(_xll.qlIndexFixing(ONIndex6M,I1196,TRUE,_xll.ohTrigger(RecalcTrigger,Trigger6M)),NA())</f>
        <v>3.0524629518504653E-2</v>
      </c>
      <c r="P1196" s="52">
        <f>IFERROR(_xll.qlIndexFixing(Index1Y,$H1196,TRUE,_xll.ohTrigger(RecalcTrigger,Trigger1Y)),NA())</f>
        <v>3.2938635083730974E-2</v>
      </c>
      <c r="Q1196" s="52">
        <f>IFERROR(_xll.qlIndexFixing(ONIndex1Y,I1196,TRUE,_xll.ohTrigger(RecalcTrigger,Trigger1Y)),NA())</f>
        <v>3.249548349876008E-2</v>
      </c>
    </row>
    <row r="1197" spans="2:17" x14ac:dyDescent="0.2">
      <c r="B1197" s="46" t="s">
        <v>51</v>
      </c>
      <c r="D1197" s="49">
        <f>_xll.qlCalendarAdvance(LocalCalendar,$D1196,B1197,"f",FALSE)</f>
        <v>47858</v>
      </c>
      <c r="E1197" s="49">
        <f>_xll.qlInterestRateIndexValueDate(IndexON,D1197)</f>
        <v>47858</v>
      </c>
      <c r="F1197" s="52">
        <f>IFERROR(_xll.qlIndexFixing(IndexON,D1197,TRUE,_xll.ohTrigger(RecalcTrigger,TriggerON)),NA())</f>
        <v>2.6798684340674228E-2</v>
      </c>
      <c r="H1197" s="49">
        <f>_xll.qlCalendarAdvance(IborCalendar,$H1196,B1197,"f",FALSE)</f>
        <v>47858</v>
      </c>
      <c r="I1197" s="49">
        <f>_xll.qlInterestRateIndexValueDate(Index1M,$H1197)</f>
        <v>47862</v>
      </c>
      <c r="J1197" s="52">
        <f>IFERROR(_xll.qlIndexFixing(Index1M,$H1197,TRUE,_xll.ohTrigger(RecalcTrigger,Trigger1M)),NA())</f>
        <v>2.770723531249333E-2</v>
      </c>
      <c r="K1197" s="52">
        <f>IFERROR(_xll.qlIndexFixing(ONIndex1M,I1197,TRUE,_xll.ohTrigger(RecalcTrigger,Trigger1M)),NA())</f>
        <v>2.7684796543088197E-2</v>
      </c>
      <c r="L1197" s="52">
        <f>IFERROR(_xll.qlIndexFixing(Index3M,H1197,TRUE,_xll.ohTrigger(RecalcTrigger,Trigger3M)),NA())</f>
        <v>2.9303500781606599E-2</v>
      </c>
      <c r="M1197" s="52">
        <f>IFERROR(_xll.qlIndexFixing(ONIndex3M,I1197,TRUE,_xll.ohTrigger(RecalcTrigger,Trigger3M)),NA())</f>
        <v>2.9193100863968979E-2</v>
      </c>
      <c r="N1197" s="52">
        <f>IFERROR(_xll.qlIndexFixing(Index6M,$H1197,TRUE,_xll.ohTrigger(RecalcTrigger,Trigger6M)),NA())</f>
        <v>3.075801091746547E-2</v>
      </c>
      <c r="O1197" s="52">
        <f>IFERROR(_xll.qlIndexFixing(ONIndex6M,I1197,TRUE,_xll.ohTrigger(RecalcTrigger,Trigger6M)),NA())</f>
        <v>3.052469984001327E-2</v>
      </c>
      <c r="P1197" s="52">
        <f>IFERROR(_xll.qlIndexFixing(Index1Y,$H1197,TRUE,_xll.ohTrigger(RecalcTrigger,Trigger1Y)),NA())</f>
        <v>3.2934979338123373E-2</v>
      </c>
      <c r="Q1197" s="52">
        <f>IFERROR(_xll.qlIndexFixing(ONIndex1Y,I1197,TRUE,_xll.ohTrigger(RecalcTrigger,Trigger1Y)),NA())</f>
        <v>3.2491784934425283E-2</v>
      </c>
    </row>
    <row r="1198" spans="2:17" x14ac:dyDescent="0.2">
      <c r="B1198" s="46" t="s">
        <v>51</v>
      </c>
      <c r="D1198" s="49">
        <f>_xll.qlCalendarAdvance(LocalCalendar,$D1197,B1198,"f",FALSE)</f>
        <v>47865</v>
      </c>
      <c r="E1198" s="49">
        <f>_xll.qlInterestRateIndexValueDate(IndexON,D1198)</f>
        <v>47865</v>
      </c>
      <c r="F1198" s="52">
        <f>IFERROR(_xll.qlIndexFixing(IndexON,D1198,TRUE,_xll.ohTrigger(RecalcTrigger,TriggerON)),NA())</f>
        <v>2.6801346144391669E-2</v>
      </c>
      <c r="H1198" s="49">
        <f>_xll.qlCalendarAdvance(IborCalendar,$H1197,B1198,"f",FALSE)</f>
        <v>47865</v>
      </c>
      <c r="I1198" s="49">
        <f>_xll.qlInterestRateIndexValueDate(Index1M,$H1198)</f>
        <v>47869</v>
      </c>
      <c r="J1198" s="52">
        <f>IFERROR(_xll.qlIndexFixing(Index1M,$H1198,TRUE,_xll.ohTrigger(RecalcTrigger,Trigger1M)),NA())</f>
        <v>2.7702803824400719E-2</v>
      </c>
      <c r="K1198" s="52">
        <f>IFERROR(_xll.qlIndexFixing(ONIndex1M,I1198,TRUE,_xll.ohTrigger(RecalcTrigger,Trigger1M)),NA())</f>
        <v>2.768035492745291E-2</v>
      </c>
      <c r="L1198" s="52">
        <f>IFERROR(_xll.qlIndexFixing(Index3M,H1198,TRUE,_xll.ohTrigger(RecalcTrigger,Trigger3M)),NA())</f>
        <v>2.9302794454795666E-2</v>
      </c>
      <c r="M1198" s="52">
        <f>IFERROR(_xll.qlIndexFixing(ONIndex3M,I1198,TRUE,_xll.ohTrigger(RecalcTrigger,Trigger3M)),NA())</f>
        <v>2.9193723869935795E-2</v>
      </c>
      <c r="N1198" s="52">
        <f>IFERROR(_xll.qlIndexFixing(Index6M,$H1198,TRUE,_xll.ohTrigger(RecalcTrigger,Trigger6M)),NA())</f>
        <v>3.0757877408354964E-2</v>
      </c>
      <c r="O1198" s="52">
        <f>IFERROR(_xll.qlIndexFixing(ONIndex6M,I1198,TRUE,_xll.ohTrigger(RecalcTrigger,Trigger6M)),NA())</f>
        <v>3.052475559797152E-2</v>
      </c>
      <c r="P1198" s="52">
        <f>IFERROR(_xll.qlIndexFixing(Index1Y,$H1198,TRUE,_xll.ohTrigger(RecalcTrigger,Trigger1Y)),NA())</f>
        <v>3.2931329989618889E-2</v>
      </c>
      <c r="Q1198" s="52">
        <f>IFERROR(_xll.qlIndexFixing(ONIndex1Y,I1198,TRUE,_xll.ohTrigger(RecalcTrigger,Trigger1Y)),NA())</f>
        <v>3.2488092548348391E-2</v>
      </c>
    </row>
    <row r="1199" spans="2:17" x14ac:dyDescent="0.2">
      <c r="B1199" s="46" t="s">
        <v>51</v>
      </c>
      <c r="D1199" s="49">
        <f>_xll.qlCalendarAdvance(LocalCalendar,$D1198,B1199,"f",FALSE)</f>
        <v>47872</v>
      </c>
      <c r="E1199" s="49">
        <f>_xll.qlInterestRateIndexValueDate(IndexON,D1199)</f>
        <v>47872</v>
      </c>
      <c r="F1199" s="52">
        <f>IFERROR(_xll.qlIndexFixing(IndexON,D1199,TRUE,_xll.ohTrigger(RecalcTrigger,TriggerON)),NA())</f>
        <v>2.6801770635600519E-2</v>
      </c>
      <c r="H1199" s="49">
        <f>_xll.qlCalendarAdvance(IborCalendar,$H1198,B1199,"f",FALSE)</f>
        <v>47872</v>
      </c>
      <c r="I1199" s="49">
        <f>_xll.qlInterestRateIndexValueDate(Index1M,$H1199)</f>
        <v>47876</v>
      </c>
      <c r="J1199" s="52">
        <f>IFERROR(_xll.qlIndexFixing(Index1M,$H1199,TRUE,_xll.ohTrigger(RecalcTrigger,Trigger1M)),NA())</f>
        <v>2.7698381849371994E-2</v>
      </c>
      <c r="K1199" s="52">
        <f>IFERROR(_xll.qlIndexFixing(ONIndex1M,I1199,TRUE,_xll.ohTrigger(RecalcTrigger,Trigger1M)),NA())</f>
        <v>2.7675922801506658E-2</v>
      </c>
      <c r="L1199" s="52">
        <f>IFERROR(_xll.qlIndexFixing(Index3M,H1199,TRUE,_xll.ohTrigger(RecalcTrigger,Trigger3M)),NA())</f>
        <v>2.9303295556811548E-2</v>
      </c>
      <c r="M1199" s="52">
        <f>IFERROR(_xll.qlIndexFixing(ONIndex3M,I1199,TRUE,_xll.ohTrigger(RecalcTrigger,Trigger3M)),NA())</f>
        <v>2.9194329816588649E-2</v>
      </c>
      <c r="N1199" s="52">
        <f>IFERROR(_xll.qlIndexFixing(Index6M,$H1199,TRUE,_xll.ohTrigger(RecalcTrigger,Trigger6M)),NA())</f>
        <v>3.0757729111792309E-2</v>
      </c>
      <c r="O1199" s="52">
        <f>IFERROR(_xll.qlIndexFixing(ONIndex6M,I1199,TRUE,_xll.ohTrigger(RecalcTrigger,Trigger6M)),NA())</f>
        <v>3.0524796792379405E-2</v>
      </c>
      <c r="P1199" s="52">
        <f>IFERROR(_xll.qlIndexFixing(Index1Y,$H1199,TRUE,_xll.ohTrigger(RecalcTrigger,Trigger1Y)),NA())</f>
        <v>3.2927687038148981E-2</v>
      </c>
      <c r="Q1199" s="52">
        <f>IFERROR(_xll.qlIndexFixing(ONIndex1Y,I1199,TRUE,_xll.ohTrigger(RecalcTrigger,Trigger1Y)),NA())</f>
        <v>3.2484406340529404E-2</v>
      </c>
    </row>
    <row r="1200" spans="2:17" x14ac:dyDescent="0.2">
      <c r="B1200" s="46" t="s">
        <v>51</v>
      </c>
      <c r="D1200" s="49">
        <f>_xll.qlCalendarAdvance(LocalCalendar,$D1199,B1200,"f",FALSE)</f>
        <v>47879</v>
      </c>
      <c r="E1200" s="49">
        <f>_xll.qlInterestRateIndexValueDate(IndexON,D1200)</f>
        <v>47879</v>
      </c>
      <c r="F1200" s="52">
        <f>IFERROR(_xll.qlIndexFixing(IndexON,D1200,TRUE,_xll.ohTrigger(RecalcTrigger,TriggerON)),NA())</f>
        <v>2.6803280519045458E-2</v>
      </c>
      <c r="H1200" s="49">
        <f>_xll.qlCalendarAdvance(IborCalendar,$H1199,B1200,"f",FALSE)</f>
        <v>47879</v>
      </c>
      <c r="I1200" s="49">
        <f>_xll.qlInterestRateIndexValueDate(Index1M,$H1200)</f>
        <v>47883</v>
      </c>
      <c r="J1200" s="52">
        <f>IFERROR(_xll.qlIndexFixing(Index1M,$H1200,TRUE,_xll.ohTrigger(RecalcTrigger,Trigger1M)),NA())</f>
        <v>2.7691719598028946E-2</v>
      </c>
      <c r="K1200" s="52">
        <f>IFERROR(_xll.qlIndexFixing(ONIndex1M,I1200,TRUE,_xll.ohTrigger(RecalcTrigger,Trigger1M)),NA())</f>
        <v>2.7671500164929697E-2</v>
      </c>
      <c r="L1200" s="52">
        <f>IFERROR(_xll.qlIndexFixing(Index3M,H1200,TRUE,_xll.ohTrigger(RecalcTrigger,Trigger3M)),NA())</f>
        <v>2.9305000527235382E-2</v>
      </c>
      <c r="M1200" s="52">
        <f>IFERROR(_xll.qlIndexFixing(ONIndex3M,I1200,TRUE,_xll.ohTrigger(RecalcTrigger,Trigger3M)),NA())</f>
        <v>2.9194918703927542E-2</v>
      </c>
      <c r="N1200" s="52">
        <f>IFERROR(_xll.qlIndexFixing(Index6M,$H1200,TRUE,_xll.ohTrigger(RecalcTrigger,Trigger6M)),NA())</f>
        <v>3.0757566027781926E-2</v>
      </c>
      <c r="O1200" s="52">
        <f>IFERROR(_xll.qlIndexFixing(ONIndex6M,I1200,TRUE,_xll.ohTrigger(RecalcTrigger,Trigger6M)),NA())</f>
        <v>3.052482342331686E-2</v>
      </c>
      <c r="P1200" s="52">
        <f>IFERROR(_xll.qlIndexFixing(Index1Y,$H1200,TRUE,_xll.ohTrigger(RecalcTrigger,Trigger1Y)),NA())</f>
        <v>3.29240504836451E-2</v>
      </c>
      <c r="Q1200" s="52">
        <f>IFERROR(_xll.qlIndexFixing(ONIndex1Y,I1200,TRUE,_xll.ohTrigger(RecalcTrigger,Trigger1Y)),NA())</f>
        <v>3.2480726311128194E-2</v>
      </c>
    </row>
    <row r="1201" spans="2:17" x14ac:dyDescent="0.2">
      <c r="B1201" s="46" t="s">
        <v>51</v>
      </c>
      <c r="D1201" s="49">
        <f>_xll.qlCalendarAdvance(LocalCalendar,$D1200,B1201,"f",FALSE)</f>
        <v>47886</v>
      </c>
      <c r="E1201" s="49">
        <f>_xll.qlInterestRateIndexValueDate(IndexON,D1201)</f>
        <v>47886</v>
      </c>
      <c r="F1201" s="52">
        <f>IFERROR(_xll.qlIndexFixing(IndexON,D1201,TRUE,_xll.ohTrigger(RecalcTrigger,TriggerON)),NA())</f>
        <v>2.6804768226496023E-2</v>
      </c>
      <c r="H1201" s="49">
        <f>_xll.qlCalendarAdvance(IborCalendar,$H1200,B1201,"f",FALSE)</f>
        <v>47886</v>
      </c>
      <c r="I1201" s="49">
        <f>_xll.qlInterestRateIndexValueDate(Index1M,$H1201)</f>
        <v>47890</v>
      </c>
      <c r="J1201" s="52">
        <f>IFERROR(_xll.qlIndexFixing(Index1M,$H1201,TRUE,_xll.ohTrigger(RecalcTrigger,Trigger1M)),NA())</f>
        <v>2.768731562580776E-2</v>
      </c>
      <c r="K1201" s="52">
        <f>IFERROR(_xll.qlIndexFixing(ONIndex1M,I1201,TRUE,_xll.ohTrigger(RecalcTrigger,Trigger1M)),NA())</f>
        <v>2.7667087017961833E-2</v>
      </c>
      <c r="L1201" s="52">
        <f>IFERROR(_xll.qlIndexFixing(Index3M,H1201,TRUE,_xll.ohTrigger(RecalcTrigger,Trigger3M)),NA())</f>
        <v>2.930424621230987E-2</v>
      </c>
      <c r="M1201" s="52">
        <f>IFERROR(_xll.qlIndexFixing(ONIndex3M,I1201,TRUE,_xll.ohTrigger(RecalcTrigger,Trigger3M)),NA())</f>
        <v>2.9195490531952473E-2</v>
      </c>
      <c r="N1201" s="52">
        <f>IFERROR(_xll.qlIndexFixing(Index6M,$H1201,TRUE,_xll.ohTrigger(RecalcTrigger,Trigger6M)),NA())</f>
        <v>3.0757388156326459E-2</v>
      </c>
      <c r="O1201" s="52">
        <f>IFERROR(_xll.qlIndexFixing(ONIndex6M,I1201,TRUE,_xll.ohTrigger(RecalcTrigger,Trigger6M)),NA())</f>
        <v>3.0524835490783886E-2</v>
      </c>
      <c r="P1201" s="52">
        <f>IFERROR(_xll.qlIndexFixing(Index1Y,$H1201,TRUE,_xll.ohTrigger(RecalcTrigger,Trigger1Y)),NA())</f>
        <v>3.2920420326039132E-2</v>
      </c>
      <c r="Q1201" s="52">
        <f>IFERROR(_xll.qlIndexFixing(ONIndex1Y,I1201,TRUE,_xll.ohTrigger(RecalcTrigger,Trigger1Y)),NA())</f>
        <v>3.2477052460064826E-2</v>
      </c>
    </row>
    <row r="1202" spans="2:17" x14ac:dyDescent="0.2">
      <c r="B1202" s="46" t="s">
        <v>51</v>
      </c>
      <c r="D1202" s="49">
        <f>_xll.qlCalendarAdvance(LocalCalendar,$D1201,B1202,"f",FALSE)</f>
        <v>47893</v>
      </c>
      <c r="E1202" s="49">
        <f>_xll.qlInterestRateIndexValueDate(IndexON,D1202)</f>
        <v>47893</v>
      </c>
      <c r="F1202" s="52">
        <f>IFERROR(_xll.qlIndexFixing(IndexON,D1202,TRUE,_xll.ohTrigger(RecalcTrigger,TriggerON)),NA())</f>
        <v>2.6807335435994339E-2</v>
      </c>
      <c r="H1202" s="49">
        <f>_xll.qlCalendarAdvance(IborCalendar,$H1201,B1202,"f",FALSE)</f>
        <v>47893</v>
      </c>
      <c r="I1202" s="49">
        <f>_xll.qlInterestRateIndexValueDate(Index1M,$H1202)</f>
        <v>47897</v>
      </c>
      <c r="J1202" s="52">
        <f>IFERROR(_xll.qlIndexFixing(Index1M,$H1202,TRUE,_xll.ohTrigger(RecalcTrigger,Trigger1M)),NA())</f>
        <v>2.7682921164264532E-2</v>
      </c>
      <c r="K1202" s="52">
        <f>IFERROR(_xll.qlIndexFixing(ONIndex1M,I1202,TRUE,_xll.ohTrigger(RecalcTrigger,Trigger1M)),NA())</f>
        <v>2.7662683360603069E-2</v>
      </c>
      <c r="L1202" s="52">
        <f>IFERROR(_xll.qlIndexFixing(Index3M,H1202,TRUE,_xll.ohTrigger(RecalcTrigger,Trigger3M)),NA())</f>
        <v>2.9304695765778987E-2</v>
      </c>
      <c r="M1202" s="52">
        <f>IFERROR(_xll.qlIndexFixing(ONIndex3M,I1202,TRUE,_xll.ohTrigger(RecalcTrigger,Trigger3M)),NA())</f>
        <v>2.9196045300663442E-2</v>
      </c>
      <c r="N1202" s="52">
        <f>IFERROR(_xll.qlIndexFixing(Index6M,$H1202,TRUE,_xll.ohTrigger(RecalcTrigger,Trigger6M)),NA())</f>
        <v>3.0757195497430771E-2</v>
      </c>
      <c r="O1202" s="52">
        <f>IFERROR(_xll.qlIndexFixing(ONIndex6M,I1202,TRUE,_xll.ohTrigger(RecalcTrigger,Trigger6M)),NA())</f>
        <v>3.0524832994700546E-2</v>
      </c>
      <c r="P1202" s="52">
        <f>IFERROR(_xll.qlIndexFixing(Index1Y,$H1202,TRUE,_xll.ohTrigger(RecalcTrigger,Trigger1Y)),NA())</f>
        <v>3.2916796565262529E-2</v>
      </c>
      <c r="Q1202" s="52">
        <f>IFERROR(_xll.qlIndexFixing(ONIndex1Y,I1202,TRUE,_xll.ohTrigger(RecalcTrigger,Trigger1Y)),NA())</f>
        <v>3.2473384787259363E-2</v>
      </c>
    </row>
    <row r="1203" spans="2:17" x14ac:dyDescent="0.2">
      <c r="B1203" s="46" t="s">
        <v>51</v>
      </c>
      <c r="D1203" s="49">
        <f>_xll.qlCalendarAdvance(LocalCalendar,$D1202,B1203,"f",FALSE)</f>
        <v>47900</v>
      </c>
      <c r="E1203" s="49">
        <f>_xll.qlInterestRateIndexValueDate(IndexON,D1203)</f>
        <v>47900</v>
      </c>
      <c r="F1203" s="52">
        <f>IFERROR(_xll.qlIndexFixing(IndexON,D1203,TRUE,_xll.ohTrigger(RecalcTrigger,TriggerON)),NA())</f>
        <v>2.6807677113280803E-2</v>
      </c>
      <c r="H1203" s="49">
        <f>_xll.qlCalendarAdvance(IborCalendar,$H1202,B1203,"f",FALSE)</f>
        <v>47900</v>
      </c>
      <c r="I1203" s="49">
        <f>_xll.qlInterestRateIndexValueDate(Index1M,$H1203)</f>
        <v>47904</v>
      </c>
      <c r="J1203" s="52">
        <f>IFERROR(_xll.qlIndexFixing(Index1M,$H1203,TRUE,_xll.ohTrigger(RecalcTrigger,Trigger1M)),NA())</f>
        <v>2.7678536213390701E-2</v>
      </c>
      <c r="K1203" s="52">
        <f>IFERROR(_xll.qlIndexFixing(ONIndex1M,I1203,TRUE,_xll.ohTrigger(RecalcTrigger,Trigger1M)),NA())</f>
        <v>2.765828919269353E-2</v>
      </c>
      <c r="L1203" s="52">
        <f>IFERROR(_xll.qlIndexFixing(Index3M,H1203,TRUE,_xll.ohTrigger(RecalcTrigger,Trigger3M)),NA())</f>
        <v>2.9306345614685154E-2</v>
      </c>
      <c r="M1203" s="52">
        <f>IFERROR(_xll.qlIndexFixing(ONIndex3M,I1203,TRUE,_xll.ohTrigger(RecalcTrigger,Trigger3M)),NA())</f>
        <v>2.9196583009980515E-2</v>
      </c>
      <c r="N1203" s="52">
        <f>IFERROR(_xll.qlIndexFixing(Index6M,$H1203,TRUE,_xll.ohTrigger(RecalcTrigger,Trigger6M)),NA())</f>
        <v>3.075827529598436E-2</v>
      </c>
      <c r="O1203" s="52">
        <f>IFERROR(_xll.qlIndexFixing(ONIndex6M,I1203,TRUE,_xll.ohTrigger(RecalcTrigger,Trigger6M)),NA())</f>
        <v>3.0524815935146776E-2</v>
      </c>
      <c r="P1203" s="52">
        <f>IFERROR(_xll.qlIndexFixing(Index1Y,$H1203,TRUE,_xll.ohTrigger(RecalcTrigger,Trigger1Y)),NA())</f>
        <v>3.2913179201247186E-2</v>
      </c>
      <c r="Q1203" s="52">
        <f>IFERROR(_xll.qlIndexFixing(ONIndex1Y,I1203,TRUE,_xll.ohTrigger(RecalcTrigger,Trigger1Y)),NA())</f>
        <v>3.2469723292871677E-2</v>
      </c>
    </row>
    <row r="1204" spans="2:17" x14ac:dyDescent="0.2">
      <c r="B1204" s="46" t="s">
        <v>51</v>
      </c>
      <c r="D1204" s="49">
        <f>_xll.qlCalendarAdvance(LocalCalendar,$D1203,B1204,"f",FALSE)</f>
        <v>47907</v>
      </c>
      <c r="E1204" s="49">
        <f>_xll.qlInterestRateIndexValueDate(IndexON,D1204)</f>
        <v>47907</v>
      </c>
      <c r="F1204" s="52">
        <f>IFERROR(_xll.qlIndexFixing(IndexON,D1204,TRUE,_xll.ohTrigger(RecalcTrigger,TriggerON)),NA())</f>
        <v>2.6809098292641664E-2</v>
      </c>
      <c r="H1204" s="49">
        <f>_xll.qlCalendarAdvance(IborCalendar,$H1203,B1204,"f",FALSE)</f>
        <v>47907</v>
      </c>
      <c r="I1204" s="49">
        <f>_xll.qlInterestRateIndexValueDate(Index1M,$H1204)</f>
        <v>47911</v>
      </c>
      <c r="J1204" s="52">
        <f>IFERROR(_xll.qlIndexFixing(Index1M,$H1204,TRUE,_xll.ohTrigger(RecalcTrigger,Trigger1M)),NA())</f>
        <v>2.7676414669781799E-2</v>
      </c>
      <c r="K1204" s="52">
        <f>IFERROR(_xll.qlIndexFixing(ONIndex1M,I1204,TRUE,_xll.ohTrigger(RecalcTrigger,Trigger1M)),NA())</f>
        <v>2.7653904514313155E-2</v>
      </c>
      <c r="L1204" s="52">
        <f>IFERROR(_xll.qlIndexFixing(Index3M,H1204,TRUE,_xll.ohTrigger(RecalcTrigger,Trigger3M)),NA())</f>
        <v>2.9307975844930528E-2</v>
      </c>
      <c r="M1204" s="52">
        <f>IFERROR(_xll.qlIndexFixing(ONIndex3M,I1204,TRUE,_xll.ohTrigger(RecalcTrigger,Trigger3M)),NA())</f>
        <v>2.9197103660063561E-2</v>
      </c>
      <c r="N1204" s="52">
        <f>IFERROR(_xll.qlIndexFixing(Index6M,$H1204,TRUE,_xll.ohTrigger(RecalcTrigger,Trigger6M)),NA())</f>
        <v>3.076062423586181E-2</v>
      </c>
      <c r="O1204" s="52">
        <f>IFERROR(_xll.qlIndexFixing(ONIndex6M,I1204,TRUE,_xll.ohTrigger(RecalcTrigger,Trigger6M)),NA())</f>
        <v>3.0524784312122577E-2</v>
      </c>
      <c r="P1204" s="52">
        <f>IFERROR(_xll.qlIndexFixing(Index1Y,$H1204,TRUE,_xll.ohTrigger(RecalcTrigger,Trigger1Y)),NA())</f>
        <v>3.2910802307705142E-2</v>
      </c>
      <c r="Q1204" s="52">
        <f>IFERROR(_xll.qlIndexFixing(ONIndex1Y,I1204,TRUE,_xll.ohTrigger(RecalcTrigger,Trigger1Y)),NA())</f>
        <v>3.2466067976741897E-2</v>
      </c>
    </row>
    <row r="1205" spans="2:17" x14ac:dyDescent="0.2">
      <c r="B1205" s="46" t="s">
        <v>51</v>
      </c>
      <c r="D1205" s="49">
        <f>_xll.qlCalendarAdvance(LocalCalendar,$D1204,B1205,"f",FALSE)</f>
        <v>47914</v>
      </c>
      <c r="E1205" s="49">
        <f>_xll.qlInterestRateIndexValueDate(IndexON,D1205)</f>
        <v>47914</v>
      </c>
      <c r="F1205" s="52">
        <f>IFERROR(_xll.qlIndexFixing(IndexON,D1205,TRUE,_xll.ohTrigger(RecalcTrigger,TriggerON)),NA())</f>
        <v>2.6810497296008151E-2</v>
      </c>
      <c r="H1205" s="49">
        <f>_xll.qlCalendarAdvance(IborCalendar,$H1204,B1205,"f",FALSE)</f>
        <v>47914</v>
      </c>
      <c r="I1205" s="49">
        <f>_xll.qlInterestRateIndexValueDate(Index1M,$H1205)</f>
        <v>47918</v>
      </c>
      <c r="J1205" s="52">
        <f>IFERROR(_xll.qlIndexFixing(Index1M,$H1205,TRUE,_xll.ohTrigger(RecalcTrigger,Trigger1M)),NA())</f>
        <v>2.7675057344513729E-2</v>
      </c>
      <c r="K1205" s="52">
        <f>IFERROR(_xll.qlIndexFixing(ONIndex1M,I1205,TRUE,_xll.ohTrigger(RecalcTrigger,Trigger1M)),NA())</f>
        <v>2.7649529325461941E-2</v>
      </c>
      <c r="L1205" s="52">
        <f>IFERROR(_xll.qlIndexFixing(Index3M,H1205,TRUE,_xll.ohTrigger(RecalcTrigger,Trigger3M)),NA())</f>
        <v>2.9308371459276158E-2</v>
      </c>
      <c r="M1205" s="52">
        <f>IFERROR(_xll.qlIndexFixing(ONIndex3M,I1205,TRUE,_xll.ohTrigger(RecalcTrigger,Trigger3M)),NA())</f>
        <v>2.9197607250752711E-2</v>
      </c>
      <c r="N1205" s="52">
        <f>IFERROR(_xll.qlIndexFixing(Index6M,$H1205,TRUE,_xll.ohTrigger(RecalcTrigger,Trigger6M)),NA())</f>
        <v>3.0760383984839258E-2</v>
      </c>
      <c r="O1205" s="52">
        <f>IFERROR(_xll.qlIndexFixing(ONIndex6M,I1205,TRUE,_xll.ohTrigger(RecalcTrigger,Trigger6M)),NA())</f>
        <v>3.0524738125468076E-2</v>
      </c>
      <c r="P1205" s="52">
        <f>IFERROR(_xll.qlIndexFixing(Index1Y,$H1205,TRUE,_xll.ohTrigger(RecalcTrigger,Trigger1Y)),NA())</f>
        <v>3.2907197869804637E-2</v>
      </c>
      <c r="Q1205" s="52">
        <f>IFERROR(_xll.qlIndexFixing(ONIndex1Y,I1205,TRUE,_xll.ohTrigger(RecalcTrigger,Trigger1Y)),NA())</f>
        <v>3.2462418838790086E-2</v>
      </c>
    </row>
    <row r="1206" spans="2:17" x14ac:dyDescent="0.2">
      <c r="B1206" s="46" t="s">
        <v>51</v>
      </c>
      <c r="D1206" s="49">
        <f>_xll.qlCalendarAdvance(LocalCalendar,$D1205,B1206,"f",FALSE)</f>
        <v>47921</v>
      </c>
      <c r="E1206" s="49">
        <f>_xll.qlInterestRateIndexValueDate(IndexON,D1206)</f>
        <v>47921</v>
      </c>
      <c r="F1206" s="52">
        <f>IFERROR(_xll.qlIndexFixing(IndexON,D1206,TRUE,_xll.ohTrigger(RecalcTrigger,TriggerON)),NA())</f>
        <v>2.6811874123326973E-2</v>
      </c>
      <c r="H1206" s="49">
        <f>_xll.qlCalendarAdvance(IborCalendar,$H1205,B1206,"f",FALSE)</f>
        <v>47921</v>
      </c>
      <c r="I1206" s="49">
        <f>_xll.qlInterestRateIndexValueDate(Index1M,$H1206)</f>
        <v>47925</v>
      </c>
      <c r="J1206" s="52">
        <f>IFERROR(_xll.qlIndexFixing(Index1M,$H1206,TRUE,_xll.ohTrigger(RecalcTrigger,Trigger1M)),NA())</f>
        <v>2.7667694389008193E-2</v>
      </c>
      <c r="K1206" s="52">
        <f>IFERROR(_xll.qlIndexFixing(ONIndex1M,I1206,TRUE,_xll.ohTrigger(RecalcTrigger,Trigger1M)),NA())</f>
        <v>2.764516362613989E-2</v>
      </c>
      <c r="L1206" s="52">
        <f>IFERROR(_xll.qlIndexFixing(Index3M,H1206,TRUE,_xll.ohTrigger(RecalcTrigger,Trigger3M)),NA())</f>
        <v>2.9308749887957591E-2</v>
      </c>
      <c r="M1206" s="52">
        <f>IFERROR(_xll.qlIndexFixing(ONIndex3M,I1206,TRUE,_xll.ohTrigger(RecalcTrigger,Trigger3M)),NA())</f>
        <v>2.9198093782207835E-2</v>
      </c>
      <c r="N1206" s="52">
        <f>IFERROR(_xll.qlIndexFixing(Index6M,$H1206,TRUE,_xll.ohTrigger(RecalcTrigger,Trigger6M)),NA())</f>
        <v>3.0760128942634943E-2</v>
      </c>
      <c r="O1206" s="52">
        <f>IFERROR(_xll.qlIndexFixing(ONIndex6M,I1206,TRUE,_xll.ohTrigger(RecalcTrigger,Trigger6M)),NA())</f>
        <v>3.0524677375423082E-2</v>
      </c>
      <c r="P1206" s="52">
        <f>IFERROR(_xll.qlIndexFixing(Index1Y,$H1206,TRUE,_xll.ohTrigger(RecalcTrigger,Trigger1Y)),NA())</f>
        <v>3.2903599829066939E-2</v>
      </c>
      <c r="Q1206" s="52">
        <f>IFERROR(_xll.qlIndexFixing(ONIndex1Y,I1206,TRUE,_xll.ohTrigger(RecalcTrigger,Trigger1Y)),NA())</f>
        <v>3.2458775879335988E-2</v>
      </c>
    </row>
    <row r="1207" spans="2:17" x14ac:dyDescent="0.2">
      <c r="B1207" s="46" t="s">
        <v>51</v>
      </c>
      <c r="D1207" s="49">
        <f>_xll.qlCalendarAdvance(LocalCalendar,$D1206,B1207,"f",FALSE)</f>
        <v>47928</v>
      </c>
      <c r="E1207" s="49">
        <f>_xll.qlInterestRateIndexValueDate(IndexON,D1207)</f>
        <v>47928</v>
      </c>
      <c r="F1207" s="52">
        <f>IFERROR(_xll.qlIndexFixing(IndexON,D1207,TRUE,_xll.ohTrigger(RecalcTrigger,TriggerON)),NA())</f>
        <v>2.6813228774651421E-2</v>
      </c>
      <c r="H1207" s="49">
        <f>_xll.qlCalendarAdvance(IborCalendar,$H1206,B1207,"f",FALSE)</f>
        <v>47928</v>
      </c>
      <c r="I1207" s="49">
        <f>_xll.qlInterestRateIndexValueDate(Index1M,$H1207)</f>
        <v>47932</v>
      </c>
      <c r="J1207" s="52">
        <f>IFERROR(_xll.qlIndexFixing(Index1M,$H1207,TRUE,_xll.ohTrigger(RecalcTrigger,Trigger1M)),NA())</f>
        <v>2.7663348518088288E-2</v>
      </c>
      <c r="K1207" s="52">
        <f>IFERROR(_xll.qlIndexFixing(ONIndex1M,I1207,TRUE,_xll.ohTrigger(RecalcTrigger,Trigger1M)),NA())</f>
        <v>2.7640807416347002E-2</v>
      </c>
      <c r="L1207" s="52">
        <f>IFERROR(_xll.qlIndexFixing(Index3M,H1207,TRUE,_xll.ohTrigger(RecalcTrigger,Trigger3M)),NA())</f>
        <v>2.9309111130970487E-2</v>
      </c>
      <c r="M1207" s="52">
        <f>IFERROR(_xll.qlIndexFixing(ONIndex3M,I1207,TRUE,_xll.ohTrigger(RecalcTrigger,Trigger3M)),NA())</f>
        <v>2.9198563254189125E-2</v>
      </c>
      <c r="N1207" s="52">
        <f>IFERROR(_xll.qlIndexFixing(Index6M,$H1207,TRUE,_xll.ohTrigger(RecalcTrigger,Trigger6M)),NA())</f>
        <v>3.0759859109254085E-2</v>
      </c>
      <c r="O1207" s="52">
        <f>IFERROR(_xll.qlIndexFixing(ONIndex6M,I1207,TRUE,_xll.ohTrigger(RecalcTrigger,Trigger6M)),NA())</f>
        <v>3.0524602061827721E-2</v>
      </c>
      <c r="P1207" s="52">
        <f>IFERROR(_xll.qlIndexFixing(Index1Y,$H1207,TRUE,_xll.ohTrigger(RecalcTrigger,Trigger1Y)),NA())</f>
        <v>3.2900008185424115E-2</v>
      </c>
      <c r="Q1207" s="52">
        <f>IFERROR(_xll.qlIndexFixing(ONIndex1Y,I1207,TRUE,_xll.ohTrigger(RecalcTrigger,Trigger1Y)),NA())</f>
        <v>3.2455139098139796E-2</v>
      </c>
    </row>
    <row r="1208" spans="2:17" x14ac:dyDescent="0.2">
      <c r="B1208" s="46" t="s">
        <v>51</v>
      </c>
      <c r="D1208" s="49">
        <f>_xll.qlCalendarAdvance(LocalCalendar,$D1207,B1208,"f",FALSE)</f>
        <v>47935</v>
      </c>
      <c r="E1208" s="49">
        <f>_xll.qlInterestRateIndexValueDate(IndexON,D1208)</f>
        <v>47935</v>
      </c>
      <c r="F1208" s="52">
        <f>IFERROR(_xll.qlIndexFixing(IndexON,D1208,TRUE,_xll.ohTrigger(RecalcTrigger,TriggerON)),NA())</f>
        <v>2.6814561249928204E-2</v>
      </c>
      <c r="H1208" s="49">
        <f>_xll.qlCalendarAdvance(IborCalendar,$H1207,B1208,"f",FALSE)</f>
        <v>47935</v>
      </c>
      <c r="I1208" s="49">
        <f>_xll.qlInterestRateIndexValueDate(Index1M,$H1208)</f>
        <v>47939</v>
      </c>
      <c r="J1208" s="52">
        <f>IFERROR(_xll.qlIndexFixing(Index1M,$H1208,TRUE,_xll.ohTrigger(RecalcTrigger,Trigger1M)),NA())</f>
        <v>2.7658259408060104E-2</v>
      </c>
      <c r="K1208" s="52">
        <f>IFERROR(_xll.qlIndexFixing(ONIndex1M,I1208,TRUE,_xll.ohTrigger(RecalcTrigger,Trigger1M)),NA())</f>
        <v>2.763646069600334E-2</v>
      </c>
      <c r="L1208" s="52">
        <f>IFERROR(_xll.qlIndexFixing(Index3M,H1208,TRUE,_xll.ohTrigger(RecalcTrigger,Trigger3M)),NA())</f>
        <v>2.9308243741845659E-2</v>
      </c>
      <c r="M1208" s="52">
        <f>IFERROR(_xll.qlIndexFixing(ONIndex3M,I1208,TRUE,_xll.ohTrigger(RecalcTrigger,Trigger3M)),NA())</f>
        <v>2.919901566693639E-2</v>
      </c>
      <c r="N1208" s="52">
        <f>IFERROR(_xll.qlIndexFixing(Index6M,$H1208,TRUE,_xll.ohTrigger(RecalcTrigger,Trigger6M)),NA())</f>
        <v>3.0758292690086068E-2</v>
      </c>
      <c r="O1208" s="52">
        <f>IFERROR(_xll.qlIndexFixing(ONIndex6M,I1208,TRUE,_xll.ohTrigger(RecalcTrigger,Trigger6M)),NA())</f>
        <v>3.0524512184841868E-2</v>
      </c>
      <c r="P1208" s="52">
        <f>IFERROR(_xll.qlIndexFixing(Index1Y,$H1208,TRUE,_xll.ohTrigger(RecalcTrigger,Trigger1Y)),NA())</f>
        <v>3.2896422938808678E-2</v>
      </c>
      <c r="Q1208" s="52">
        <f>IFERROR(_xll.qlIndexFixing(ONIndex1Y,I1208,TRUE,_xll.ohTrigger(RecalcTrigger,Trigger1Y)),NA())</f>
        <v>3.2451508495281445E-2</v>
      </c>
    </row>
    <row r="1209" spans="2:17" x14ac:dyDescent="0.2">
      <c r="B1209" s="46" t="s">
        <v>51</v>
      </c>
      <c r="D1209" s="49">
        <f>_xll.qlCalendarAdvance(LocalCalendar,$D1208,B1209,"f",FALSE)</f>
        <v>47942</v>
      </c>
      <c r="E1209" s="49">
        <f>_xll.qlInterestRateIndexValueDate(IndexON,D1209)</f>
        <v>47942</v>
      </c>
      <c r="F1209" s="52">
        <f>IFERROR(_xll.qlIndexFixing(IndexON,D1209,TRUE,_xll.ohTrigger(RecalcTrigger,TriggerON)),NA())</f>
        <v>2.6815871549183967E-2</v>
      </c>
      <c r="H1209" s="49">
        <f>_xll.qlCalendarAdvance(IborCalendar,$H1208,B1209,"f",FALSE)</f>
        <v>47942</v>
      </c>
      <c r="I1209" s="49">
        <f>_xll.qlInterestRateIndexValueDate(Index1M,$H1209)</f>
        <v>47946</v>
      </c>
      <c r="J1209" s="52">
        <f>IFERROR(_xll.qlIndexFixing(Index1M,$H1209,TRUE,_xll.ohTrigger(RecalcTrigger,Trigger1M)),NA())</f>
        <v>2.7653932215623733E-2</v>
      </c>
      <c r="K1209" s="52">
        <f>IFERROR(_xll.qlIndexFixing(ONIndex1M,I1209,TRUE,_xll.ohTrigger(RecalcTrigger,Trigger1M)),NA())</f>
        <v>2.763212346518884E-2</v>
      </c>
      <c r="L1209" s="52">
        <f>IFERROR(_xll.qlIndexFixing(Index3M,H1209,TRUE,_xll.ohTrigger(RecalcTrigger,Trigger3M)),NA())</f>
        <v>2.930857181444332E-2</v>
      </c>
      <c r="M1209" s="52">
        <f>IFERROR(_xll.qlIndexFixing(ONIndex3M,I1209,TRUE,_xll.ohTrigger(RecalcTrigger,Trigger3M)),NA())</f>
        <v>2.9199451020369693E-2</v>
      </c>
      <c r="N1209" s="52">
        <f>IFERROR(_xll.qlIndexFixing(Index6M,$H1209,TRUE,_xll.ohTrigger(RecalcTrigger,Trigger6M)),NA())</f>
        <v>3.0757994356175489E-2</v>
      </c>
      <c r="O1209" s="52">
        <f>IFERROR(_xll.qlIndexFixing(ONIndex6M,I1209,TRUE,_xll.ohTrigger(RecalcTrigger,Trigger6M)),NA())</f>
        <v>3.0524407744225712E-2</v>
      </c>
      <c r="P1209" s="52">
        <f>IFERROR(_xll.qlIndexFixing(Index1Y,$H1209,TRUE,_xll.ohTrigger(RecalcTrigger,Trigger1Y)),NA())</f>
        <v>3.2892844089152926E-2</v>
      </c>
      <c r="Q1209" s="52">
        <f>IFERROR(_xll.qlIndexFixing(ONIndex1Y,I1209,TRUE,_xll.ohTrigger(RecalcTrigger,Trigger1Y)),NA())</f>
        <v>3.2447884070680999E-2</v>
      </c>
    </row>
    <row r="1210" spans="2:17" x14ac:dyDescent="0.2">
      <c r="B1210" s="46" t="s">
        <v>51</v>
      </c>
      <c r="D1210" s="49">
        <f>_xll.qlCalendarAdvance(LocalCalendar,$D1209,B1210,"f",FALSE)</f>
        <v>47949</v>
      </c>
      <c r="E1210" s="49">
        <f>_xll.qlInterestRateIndexValueDate(IndexON,D1210)</f>
        <v>47949</v>
      </c>
      <c r="F1210" s="52">
        <f>IFERROR(_xll.qlIndexFixing(IndexON,D1210,TRUE,_xll.ohTrigger(RecalcTrigger,TriggerON)),NA())</f>
        <v>2.6817159672445356E-2</v>
      </c>
      <c r="H1210" s="49">
        <f>_xll.qlCalendarAdvance(IborCalendar,$H1209,B1210,"f",FALSE)</f>
        <v>47953</v>
      </c>
      <c r="I1210" s="49">
        <f>_xll.qlInterestRateIndexValueDate(Index1M,$H1210)</f>
        <v>47955</v>
      </c>
      <c r="J1210" s="52">
        <f>IFERROR(_xll.qlIndexFixing(Index1M,$H1210,TRUE,_xll.ohTrigger(RecalcTrigger,Trigger1M)),NA())</f>
        <v>2.7649889826121266E-2</v>
      </c>
      <c r="K1210" s="52">
        <f>IFERROR(_xll.qlIndexFixing(ONIndex1M,I1210,TRUE,_xll.ohTrigger(RecalcTrigger,Trigger1M)),NA())</f>
        <v>2.762656096952476E-2</v>
      </c>
      <c r="L1210" s="52">
        <f>IFERROR(_xll.qlIndexFixing(Index3M,H1210,TRUE,_xll.ohTrigger(RecalcTrigger,Trigger3M)),NA())</f>
        <v>2.9308968371686627E-2</v>
      </c>
      <c r="M1210" s="52">
        <f>IFERROR(_xll.qlIndexFixing(ONIndex3M,I1210,TRUE,_xll.ohTrigger(RecalcTrigger,Trigger3M)),NA())</f>
        <v>2.9199985693795227E-2</v>
      </c>
      <c r="N1210" s="52">
        <f>IFERROR(_xll.qlIndexFixing(Index6M,$H1210,TRUE,_xll.ohTrigger(RecalcTrigger,Trigger6M)),NA())</f>
        <v>3.075758905190272E-2</v>
      </c>
      <c r="O1210" s="52">
        <f>IFERROR(_xll.qlIndexFixing(ONIndex6M,I1210,TRUE,_xll.ohTrigger(RecalcTrigger,Trigger6M)),NA())</f>
        <v>3.0524252064036972E-2</v>
      </c>
      <c r="P1210" s="52">
        <f>IFERROR(_xll.qlIndexFixing(Index1Y,$H1210,TRUE,_xll.ohTrigger(RecalcTrigger,Trigger1Y)),NA())</f>
        <v>3.289072221063416E-2</v>
      </c>
      <c r="Q1210" s="52">
        <f>IFERROR(_xll.qlIndexFixing(ONIndex1Y,I1210,TRUE,_xll.ohTrigger(RecalcTrigger,Trigger1Y)),NA())</f>
        <v>3.2443233174612729E-2</v>
      </c>
    </row>
    <row r="1211" spans="2:17" x14ac:dyDescent="0.2">
      <c r="B1211" s="46" t="s">
        <v>51</v>
      </c>
      <c r="D1211" s="49">
        <f>_xll.qlCalendarAdvance(LocalCalendar,$D1210,B1211,"f",FALSE)</f>
        <v>47956</v>
      </c>
      <c r="E1211" s="49">
        <f>_xll.qlInterestRateIndexValueDate(IndexON,D1211)</f>
        <v>47956</v>
      </c>
      <c r="F1211" s="52">
        <f>IFERROR(_xll.qlIndexFixing(IndexON,D1211,TRUE,_xll.ohTrigger(RecalcTrigger,TriggerON)),NA())</f>
        <v>2.6818425619659081E-2</v>
      </c>
      <c r="H1211" s="49">
        <f>_xll.qlCalendarAdvance(IborCalendar,$H1210,B1211,"f",FALSE)</f>
        <v>47960</v>
      </c>
      <c r="I1211" s="49">
        <f>_xll.qlInterestRateIndexValueDate(Index1M,$H1211)</f>
        <v>47962</v>
      </c>
      <c r="J1211" s="52">
        <f>IFERROR(_xll.qlIndexFixing(Index1M,$H1211,TRUE,_xll.ohTrigger(RecalcTrigger,Trigger1M)),NA())</f>
        <v>2.7646339114726363E-2</v>
      </c>
      <c r="K1211" s="52">
        <f>IFERROR(_xll.qlIndexFixing(ONIndex1M,I1211,TRUE,_xll.ohTrigger(RecalcTrigger,Trigger1M)),NA())</f>
        <v>2.7622245429039793E-2</v>
      </c>
      <c r="L1211" s="52">
        <f>IFERROR(_xll.qlIndexFixing(Index3M,H1211,TRUE,_xll.ohTrigger(RecalcTrigger,Trigger3M)),NA())</f>
        <v>2.9309257165905055E-2</v>
      </c>
      <c r="M1211" s="52">
        <f>IFERROR(_xll.qlIndexFixing(ONIndex3M,I1211,TRUE,_xll.ohTrigger(RecalcTrigger,Trigger3M)),NA())</f>
        <v>2.9200382054419549E-2</v>
      </c>
      <c r="N1211" s="52">
        <f>IFERROR(_xll.qlIndexFixing(Index6M,$H1211,TRUE,_xll.ohTrigger(RecalcTrigger,Trigger6M)),NA())</f>
        <v>3.0757256912508701E-2</v>
      </c>
      <c r="O1211" s="52">
        <f>IFERROR(_xll.qlIndexFixing(ONIndex6M,I1211,TRUE,_xll.ohTrigger(RecalcTrigger,Trigger6M)),NA())</f>
        <v>3.0524114335488406E-2</v>
      </c>
      <c r="P1211" s="52">
        <f>IFERROR(_xll.qlIndexFixing(Index1Y,$H1211,TRUE,_xll.ohTrigger(RecalcTrigger,Trigger1Y)),NA())</f>
        <v>3.2887158255714928E-2</v>
      </c>
      <c r="Q1211" s="52">
        <f>IFERROR(_xll.qlIndexFixing(ONIndex1Y,I1211,TRUE,_xll.ohTrigger(RecalcTrigger,Trigger1Y)),NA())</f>
        <v>3.243962287191593E-2</v>
      </c>
    </row>
    <row r="1212" spans="2:17" x14ac:dyDescent="0.2">
      <c r="B1212" s="46" t="s">
        <v>51</v>
      </c>
      <c r="D1212" s="49">
        <f>_xll.qlCalendarAdvance(LocalCalendar,$D1211,B1212,"f",FALSE)</f>
        <v>47963</v>
      </c>
      <c r="E1212" s="49">
        <f>_xll.qlInterestRateIndexValueDate(IndexON,D1212)</f>
        <v>47963</v>
      </c>
      <c r="F1212" s="52">
        <f>IFERROR(_xll.qlIndexFixing(IndexON,D1212,TRUE,_xll.ohTrigger(RecalcTrigger,TriggerON)),NA())</f>
        <v>2.6819669390851786E-2</v>
      </c>
      <c r="H1212" s="49">
        <f>_xll.qlCalendarAdvance(IborCalendar,$H1211,B1212,"f",FALSE)</f>
        <v>47967</v>
      </c>
      <c r="I1212" s="49">
        <f>_xll.qlInterestRateIndexValueDate(Index1M,$H1212)</f>
        <v>47969</v>
      </c>
      <c r="J1212" s="52">
        <f>IFERROR(_xll.qlIndexFixing(Index1M,$H1212,TRUE,_xll.ohTrigger(RecalcTrigger,Trigger1M)),NA())</f>
        <v>2.7641289836166094E-2</v>
      </c>
      <c r="K1212" s="52">
        <f>IFERROR(_xll.qlIndexFixing(ONIndex1M,I1212,TRUE,_xll.ohTrigger(RecalcTrigger,Trigger1M)),NA())</f>
        <v>2.7617939378163925E-2</v>
      </c>
      <c r="L1212" s="52">
        <f>IFERROR(_xll.qlIndexFixing(Index3M,H1212,TRUE,_xll.ohTrigger(RecalcTrigger,Trigger3M)),NA())</f>
        <v>2.9310735065604207E-2</v>
      </c>
      <c r="M1212" s="52">
        <f>IFERROR(_xll.qlIndexFixing(ONIndex3M,I1212,TRUE,_xll.ohTrigger(RecalcTrigger,Trigger3M)),NA())</f>
        <v>2.9200761355889782E-2</v>
      </c>
      <c r="N1212" s="52">
        <f>IFERROR(_xll.qlIndexFixing(Index6M,$H1212,TRUE,_xll.ohTrigger(RecalcTrigger,Trigger6M)),NA())</f>
        <v>3.0760741336468122E-2</v>
      </c>
      <c r="O1212" s="52">
        <f>IFERROR(_xll.qlIndexFixing(ONIndex6M,I1212,TRUE,_xll.ohTrigger(RecalcTrigger,Trigger6M)),NA())</f>
        <v>3.052396204346941E-2</v>
      </c>
      <c r="P1212" s="52">
        <f>IFERROR(_xll.qlIndexFixing(Index1Y,$H1212,TRUE,_xll.ohTrigger(RecalcTrigger,Trigger1Y)),NA())</f>
        <v>3.2884836154468015E-2</v>
      </c>
      <c r="Q1212" s="52">
        <f>IFERROR(_xll.qlIndexFixing(ONIndex1Y,I1212,TRUE,_xll.ohTrigger(RecalcTrigger,Trigger1Y)),NA())</f>
        <v>3.2436018747556972E-2</v>
      </c>
    </row>
    <row r="1213" spans="2:17" x14ac:dyDescent="0.2">
      <c r="B1213" s="46" t="s">
        <v>51</v>
      </c>
      <c r="D1213" s="49">
        <f>_xll.qlCalendarAdvance(LocalCalendar,$D1212,B1213,"f",FALSE)</f>
        <v>47970</v>
      </c>
      <c r="E1213" s="49">
        <f>_xll.qlInterestRateIndexValueDate(IndexON,D1213)</f>
        <v>47970</v>
      </c>
      <c r="F1213" s="52">
        <f>IFERROR(_xll.qlIndexFixing(IndexON,D1213,TRUE,_xll.ohTrigger(RecalcTrigger,TriggerON)),NA())</f>
        <v>2.6820890985996826E-2</v>
      </c>
      <c r="H1213" s="49">
        <f>_xll.qlCalendarAdvance(IborCalendar,$H1212,B1213,"f",FALSE)</f>
        <v>47974</v>
      </c>
      <c r="I1213" s="49">
        <f>_xll.qlInterestRateIndexValueDate(Index1M,$H1213)</f>
        <v>47976</v>
      </c>
      <c r="J1213" s="52">
        <f>IFERROR(_xll.qlIndexFixing(Index1M,$H1213,TRUE,_xll.ohTrigger(RecalcTrigger,Trigger1M)),NA())</f>
        <v>2.7637004111730756E-2</v>
      </c>
      <c r="K1213" s="52">
        <f>IFERROR(_xll.qlIndexFixing(ONIndex1M,I1213,TRUE,_xll.ohTrigger(RecalcTrigger,Trigger1M)),NA())</f>
        <v>2.7613642816737283E-2</v>
      </c>
      <c r="L1213" s="52">
        <f>IFERROR(_xll.qlIndexFixing(Index3M,H1213,TRUE,_xll.ohTrigger(RecalcTrigger,Trigger3M)),NA())</f>
        <v>2.9310988284314558E-2</v>
      </c>
      <c r="M1213" s="52">
        <f>IFERROR(_xll.qlIndexFixing(ONIndex3M,I1213,TRUE,_xll.ohTrigger(RecalcTrigger,Trigger3M)),NA())</f>
        <v>2.9201123597886181E-2</v>
      </c>
      <c r="N1213" s="52">
        <f>IFERROR(_xll.qlIndexFixing(Index6M,$H1213,TRUE,_xll.ohTrigger(RecalcTrigger,Trigger6M)),NA())</f>
        <v>3.0760376355238796E-2</v>
      </c>
      <c r="O1213" s="52">
        <f>IFERROR(_xll.qlIndexFixing(ONIndex6M,I1213,TRUE,_xll.ohTrigger(RecalcTrigger,Trigger6M)),NA())</f>
        <v>3.0523795187900049E-2</v>
      </c>
      <c r="P1213" s="52">
        <f>IFERROR(_xll.qlIndexFixing(Index1Y,$H1213,TRUE,_xll.ohTrigger(RecalcTrigger,Trigger1Y)),NA())</f>
        <v>3.2880049539648917E-2</v>
      </c>
      <c r="Q1213" s="52">
        <f>IFERROR(_xll.qlIndexFixing(ONIndex1Y,I1213,TRUE,_xll.ohTrigger(RecalcTrigger,Trigger1Y)),NA())</f>
        <v>3.2432420801535855E-2</v>
      </c>
    </row>
    <row r="1214" spans="2:17" x14ac:dyDescent="0.2">
      <c r="B1214" s="46" t="s">
        <v>51</v>
      </c>
      <c r="D1214" s="49">
        <f>_xll.qlCalendarAdvance(LocalCalendar,$D1213,B1214,"f",FALSE)</f>
        <v>47977</v>
      </c>
      <c r="E1214" s="49">
        <f>_xll.qlInterestRateIndexValueDate(IndexON,D1214)</f>
        <v>47977</v>
      </c>
      <c r="F1214" s="52">
        <f>IFERROR(_xll.qlIndexFixing(IndexON,D1214,TRUE,_xll.ohTrigger(RecalcTrigger,TriggerON)),NA())</f>
        <v>2.6822090405147492E-2</v>
      </c>
      <c r="H1214" s="49">
        <f>_xll.qlCalendarAdvance(IborCalendar,$H1213,B1214,"f",FALSE)</f>
        <v>47981</v>
      </c>
      <c r="I1214" s="49">
        <f>_xll.qlInterestRateIndexValueDate(Index1M,$H1214)</f>
        <v>47983</v>
      </c>
      <c r="J1214" s="52">
        <f>IFERROR(_xll.qlIndexFixing(Index1M,$H1214,TRUE,_xll.ohTrigger(RecalcTrigger,Trigger1M)),NA())</f>
        <v>2.7632727900972764E-2</v>
      </c>
      <c r="K1214" s="52">
        <f>IFERROR(_xll.qlIndexFixing(ONIndex1M,I1214,TRUE,_xll.ohTrigger(RecalcTrigger,Trigger1M)),NA())</f>
        <v>2.7609355744999675E-2</v>
      </c>
      <c r="L1214" s="52">
        <f>IFERROR(_xll.qlIndexFixing(Index3M,H1214,TRUE,_xll.ohTrigger(RecalcTrigger,Trigger3M)),NA())</f>
        <v>2.9311224317326821E-2</v>
      </c>
      <c r="M1214" s="52">
        <f>IFERROR(_xll.qlIndexFixing(ONIndex3M,I1214,TRUE,_xll.ohTrigger(RecalcTrigger,Trigger3M)),NA())</f>
        <v>2.9201468780648554E-2</v>
      </c>
      <c r="N1214" s="52">
        <f>IFERROR(_xll.qlIndexFixing(Index6M,$H1214,TRUE,_xll.ohTrigger(RecalcTrigger,Trigger6M)),NA())</f>
        <v>3.0759996580379066E-2</v>
      </c>
      <c r="O1214" s="52">
        <f>IFERROR(_xll.qlIndexFixing(ONIndex6M,I1214,TRUE,_xll.ohTrigger(RecalcTrigger,Trigger6M)),NA())</f>
        <v>3.0523613768780322E-2</v>
      </c>
      <c r="P1214" s="52">
        <f>IFERROR(_xll.qlIndexFixing(Index1Y,$H1214,TRUE,_xll.ohTrigger(RecalcTrigger,Trigger1Y)),NA())</f>
        <v>3.2876504778367677E-2</v>
      </c>
      <c r="Q1214" s="52">
        <f>IFERROR(_xll.qlIndexFixing(ONIndex1Y,I1214,TRUE,_xll.ohTrigger(RecalcTrigger,Trigger1Y)),NA())</f>
        <v>3.242882903385258E-2</v>
      </c>
    </row>
    <row r="1215" spans="2:17" x14ac:dyDescent="0.2">
      <c r="B1215" s="46" t="s">
        <v>51</v>
      </c>
      <c r="D1215" s="49">
        <f>_xll.qlCalendarAdvance(LocalCalendar,$D1214,B1215,"f",FALSE)</f>
        <v>47984</v>
      </c>
      <c r="E1215" s="49">
        <f>_xll.qlInterestRateIndexValueDate(IndexON,D1215)</f>
        <v>47984</v>
      </c>
      <c r="F1215" s="52">
        <f>IFERROR(_xll.qlIndexFixing(IndexON,D1215,TRUE,_xll.ohTrigger(RecalcTrigger,TriggerON)),NA())</f>
        <v>2.6823267648250493E-2</v>
      </c>
      <c r="H1215" s="49">
        <f>_xll.qlCalendarAdvance(IborCalendar,$H1214,B1215,"f",FALSE)</f>
        <v>47988</v>
      </c>
      <c r="I1215" s="49">
        <f>_xll.qlInterestRateIndexValueDate(Index1M,$H1215)</f>
        <v>47990</v>
      </c>
      <c r="J1215" s="52">
        <f>IFERROR(_xll.qlIndexFixing(Index1M,$H1215,TRUE,_xll.ohTrigger(RecalcTrigger,Trigger1M)),NA())</f>
        <v>2.7628461203884624E-2</v>
      </c>
      <c r="K1215" s="52">
        <f>IFERROR(_xll.qlIndexFixing(ONIndex1M,I1215,TRUE,_xll.ohTrigger(RecalcTrigger,Trigger1M)),NA())</f>
        <v>2.7605078162631358E-2</v>
      </c>
      <c r="L1215" s="52">
        <f>IFERROR(_xll.qlIndexFixing(Index3M,H1215,TRUE,_xll.ohTrigger(RecalcTrigger,Trigger3M)),NA())</f>
        <v>2.9311443164637529E-2</v>
      </c>
      <c r="M1215" s="52">
        <f>IFERROR(_xll.qlIndexFixing(ONIndex3M,I1215,TRUE,_xll.ohTrigger(RecalcTrigger,Trigger3M)),NA())</f>
        <v>2.920179690401703E-2</v>
      </c>
      <c r="N1215" s="52">
        <f>IFERROR(_xll.qlIndexFixing(Index6M,$H1215,TRUE,_xll.ohTrigger(RecalcTrigger,Trigger6M)),NA())</f>
        <v>3.0759602011897091E-2</v>
      </c>
      <c r="O1215" s="52">
        <f>IFERROR(_xll.qlIndexFixing(ONIndex6M,I1215,TRUE,_xll.ohTrigger(RecalcTrigger,Trigger6M)),NA())</f>
        <v>3.0523417786270102E-2</v>
      </c>
      <c r="P1215" s="52">
        <f>IFERROR(_xll.qlIndexFixing(Index1Y,$H1215,TRUE,_xll.ohTrigger(RecalcTrigger,Trigger1Y)),NA())</f>
        <v>3.2872966414830507E-2</v>
      </c>
      <c r="Q1215" s="52">
        <f>IFERROR(_xll.qlIndexFixing(ONIndex1Y,I1215,TRUE,_xll.ohTrigger(RecalcTrigger,Trigger1Y)),NA())</f>
        <v>3.2425243444347274E-2</v>
      </c>
    </row>
    <row r="1216" spans="2:17" x14ac:dyDescent="0.2">
      <c r="B1216" s="46" t="s">
        <v>51</v>
      </c>
      <c r="D1216" s="49">
        <f>_xll.qlCalendarAdvance(LocalCalendar,$D1215,B1216,"f",FALSE)</f>
        <v>47991</v>
      </c>
      <c r="E1216" s="49">
        <f>_xll.qlInterestRateIndexValueDate(IndexON,D1216)</f>
        <v>47991</v>
      </c>
      <c r="F1216" s="52">
        <f>IFERROR(_xll.qlIndexFixing(IndexON,D1216,TRUE,_xll.ohTrigger(RecalcTrigger,TriggerON)),NA())</f>
        <v>2.6825503570511167E-2</v>
      </c>
      <c r="H1216" s="49">
        <f>_xll.qlCalendarAdvance(IborCalendar,$H1215,B1216,"f",FALSE)</f>
        <v>47995</v>
      </c>
      <c r="I1216" s="49">
        <f>_xll.qlInterestRateIndexValueDate(Index1M,$H1216)</f>
        <v>47997</v>
      </c>
      <c r="J1216" s="52">
        <f>IFERROR(_xll.qlIndexFixing(Index1M,$H1216,TRUE,_xll.ohTrigger(RecalcTrigger,Trigger1M)),NA())</f>
        <v>2.7624204020453846E-2</v>
      </c>
      <c r="K1216" s="52">
        <f>IFERROR(_xll.qlIndexFixing(ONIndex1M,I1216,TRUE,_xll.ohTrigger(RecalcTrigger,Trigger1M)),NA())</f>
        <v>2.7600810069792203E-2</v>
      </c>
      <c r="L1216" s="52">
        <f>IFERROR(_xll.qlIndexFixing(Index3M,H1216,TRUE,_xll.ohTrigger(RecalcTrigger,Trigger3M)),NA())</f>
        <v>2.9311644826244942E-2</v>
      </c>
      <c r="M1216" s="52">
        <f>IFERROR(_xll.qlIndexFixing(ONIndex3M,I1216,TRUE,_xll.ohTrigger(RecalcTrigger,Trigger3M)),NA())</f>
        <v>2.9202107968151481E-2</v>
      </c>
      <c r="N1216" s="52">
        <f>IFERROR(_xll.qlIndexFixing(Index6M,$H1216,TRUE,_xll.ohTrigger(RecalcTrigger,Trigger6M)),NA())</f>
        <v>3.0755374367382574E-2</v>
      </c>
      <c r="O1216" s="52">
        <f>IFERROR(_xll.qlIndexFixing(ONIndex6M,I1216,TRUE,_xll.ohTrigger(RecalcTrigger,Trigger6M)),NA())</f>
        <v>3.0523207240289452E-2</v>
      </c>
      <c r="P1216" s="52">
        <f>IFERROR(_xll.qlIndexFixing(Index1Y,$H1216,TRUE,_xll.ohTrigger(RecalcTrigger,Trigger1Y)),NA())</f>
        <v>3.2865726943353844E-2</v>
      </c>
      <c r="Q1216" s="52">
        <f>IFERROR(_xll.qlIndexFixing(ONIndex1Y,I1216,TRUE,_xll.ohTrigger(RecalcTrigger,Trigger1Y)),NA())</f>
        <v>3.2421664033339681E-2</v>
      </c>
    </row>
    <row r="1217" spans="2:17" x14ac:dyDescent="0.2">
      <c r="B1217" s="46" t="s">
        <v>51</v>
      </c>
      <c r="D1217" s="49">
        <f>_xll.qlCalendarAdvance(LocalCalendar,$D1216,B1217,"f",FALSE)</f>
        <v>47998</v>
      </c>
      <c r="E1217" s="49">
        <f>_xll.qlInterestRateIndexValueDate(IndexON,D1217)</f>
        <v>47998</v>
      </c>
      <c r="F1217" s="52">
        <f>IFERROR(_xll.qlIndexFixing(IndexON,D1217,TRUE,_xll.ohTrigger(RecalcTrigger,TriggerON)),NA())</f>
        <v>2.6825555606366791E-2</v>
      </c>
      <c r="H1217" s="49">
        <f>_xll.qlCalendarAdvance(IborCalendar,$H1216,B1217,"f",FALSE)</f>
        <v>48002</v>
      </c>
      <c r="I1217" s="49">
        <f>_xll.qlInterestRateIndexValueDate(Index1M,$H1217)</f>
        <v>48004</v>
      </c>
      <c r="J1217" s="52">
        <f>IFERROR(_xll.qlIndexFixing(Index1M,$H1217,TRUE,_xll.ohTrigger(RecalcTrigger,Trigger1M)),NA())</f>
        <v>2.761995635066794E-2</v>
      </c>
      <c r="K1217" s="52">
        <f>IFERROR(_xll.qlIndexFixing(ONIndex1M,I1217,TRUE,_xll.ohTrigger(RecalcTrigger,Trigger1M)),NA())</f>
        <v>2.7596551466562147E-2</v>
      </c>
      <c r="L1217" s="52">
        <f>IFERROR(_xll.qlIndexFixing(Index3M,H1217,TRUE,_xll.ohTrigger(RecalcTrigger,Trigger3M)),NA())</f>
        <v>2.9311829302144717E-2</v>
      </c>
      <c r="M1217" s="52">
        <f>IFERROR(_xll.qlIndexFixing(ONIndex3M,I1217,TRUE,_xll.ohTrigger(RecalcTrigger,Trigger3M)),NA())</f>
        <v>2.9202401972892034E-2</v>
      </c>
      <c r="N1217" s="52">
        <f>IFERROR(_xll.qlIndexFixing(Index6M,$H1217,TRUE,_xll.ohTrigger(RecalcTrigger,Trigger6M)),NA())</f>
        <v>3.0754953488785028E-2</v>
      </c>
      <c r="O1217" s="52">
        <f>IFERROR(_xll.qlIndexFixing(ONIndex6M,I1217,TRUE,_xll.ohTrigger(RecalcTrigger,Trigger6M)),NA())</f>
        <v>3.05229821306785E-2</v>
      </c>
      <c r="P1217" s="52">
        <f>IFERROR(_xll.qlIndexFixing(Index1Y,$H1217,TRUE,_xll.ohTrigger(RecalcTrigger,Trigger1Y)),NA())</f>
        <v>3.286590888072273E-2</v>
      </c>
      <c r="Q1217" s="52">
        <f>IFERROR(_xll.qlIndexFixing(ONIndex1Y,I1217,TRUE,_xll.ohTrigger(RecalcTrigger,Trigger1Y)),NA())</f>
        <v>3.2418090800510058E-2</v>
      </c>
    </row>
    <row r="1218" spans="2:17" x14ac:dyDescent="0.2">
      <c r="B1218" s="46" t="s">
        <v>51</v>
      </c>
      <c r="D1218" s="49">
        <f>_xll.qlCalendarAdvance(LocalCalendar,$D1217,B1218,"f",FALSE)</f>
        <v>48005</v>
      </c>
      <c r="E1218" s="49">
        <f>_xll.qlInterestRateIndexValueDate(IndexON,D1218)</f>
        <v>48005</v>
      </c>
      <c r="F1218" s="52">
        <f>IFERROR(_xll.qlIndexFixing(IndexON,D1218,TRUE,_xll.ohTrigger(RecalcTrigger,TriggerON)),NA())</f>
        <v>2.6826666321433379E-2</v>
      </c>
      <c r="H1218" s="49">
        <f>_xll.qlCalendarAdvance(IborCalendar,$H1217,B1218,"f",FALSE)</f>
        <v>48009</v>
      </c>
      <c r="I1218" s="49">
        <f>_xll.qlInterestRateIndexValueDate(Index1M,$H1218)</f>
        <v>48011</v>
      </c>
      <c r="J1218" s="52">
        <f>IFERROR(_xll.qlIndexFixing(Index1M,$H1218,TRUE,_xll.ohTrigger(RecalcTrigger,Trigger1M)),NA())</f>
        <v>2.7615718194516914E-2</v>
      </c>
      <c r="K1218" s="52">
        <f>IFERROR(_xll.qlIndexFixing(ONIndex1M,I1218,TRUE,_xll.ohTrigger(RecalcTrigger,Trigger1M)),NA())</f>
        <v>2.7592302352701381E-2</v>
      </c>
      <c r="L1218" s="52">
        <f>IFERROR(_xll.qlIndexFixing(Index3M,H1218,TRUE,_xll.ohTrigger(RecalcTrigger,Trigger3M)),NA())</f>
        <v>2.9311996592335982E-2</v>
      </c>
      <c r="M1218" s="52">
        <f>IFERROR(_xll.qlIndexFixing(ONIndex3M,I1218,TRUE,_xll.ohTrigger(RecalcTrigger,Trigger3M)),NA())</f>
        <v>2.9202678918238689E-2</v>
      </c>
      <c r="N1218" s="52">
        <f>IFERROR(_xll.qlIndexFixing(Index6M,$H1218,TRUE,_xll.ohTrigger(RecalcTrigger,Trigger6M)),NA())</f>
        <v>3.075451782035124E-2</v>
      </c>
      <c r="O1218" s="52">
        <f>IFERROR(_xll.qlIndexFixing(ONIndex6M,I1218,TRUE,_xll.ohTrigger(RecalcTrigger,Trigger6M)),NA())</f>
        <v>3.0522742457517182E-2</v>
      </c>
      <c r="P1218" s="52">
        <f>IFERROR(_xll.qlIndexFixing(Index1Y,$H1218,TRUE,_xll.ohTrigger(RecalcTrigger,Trigger1Y)),NA())</f>
        <v>3.2862389710017662E-2</v>
      </c>
      <c r="Q1218" s="52">
        <f>IFERROR(_xll.qlIndexFixing(ONIndex1Y,I1218,TRUE,_xll.ohTrigger(RecalcTrigger,Trigger1Y)),NA())</f>
        <v>3.2414523746018276E-2</v>
      </c>
    </row>
    <row r="1219" spans="2:17" x14ac:dyDescent="0.2">
      <c r="B1219" s="46" t="s">
        <v>51</v>
      </c>
      <c r="D1219" s="49">
        <f>_xll.qlCalendarAdvance(LocalCalendar,$D1218,B1219,"f",FALSE)</f>
        <v>48012</v>
      </c>
      <c r="E1219" s="49">
        <f>_xll.qlInterestRateIndexValueDate(IndexON,D1219)</f>
        <v>48012</v>
      </c>
      <c r="F1219" s="52">
        <f>IFERROR(_xll.qlIndexFixing(IndexON,D1219,TRUE,_xll.ohTrigger(RecalcTrigger,TriggerON)),NA())</f>
        <v>2.6827754860425657E-2</v>
      </c>
      <c r="H1219" s="49">
        <f>_xll.qlCalendarAdvance(IborCalendar,$H1218,B1219,"f",FALSE)</f>
        <v>48016</v>
      </c>
      <c r="I1219" s="49">
        <f>_xll.qlInterestRateIndexValueDate(Index1M,$H1219)</f>
        <v>48018</v>
      </c>
      <c r="J1219" s="52">
        <f>IFERROR(_xll.qlIndexFixing(Index1M,$H1219,TRUE,_xll.ohTrigger(RecalcTrigger,Trigger1M)),NA())</f>
        <v>2.7611489551995771E-2</v>
      </c>
      <c r="K1219" s="52">
        <f>IFERROR(_xll.qlIndexFixing(ONIndex1M,I1219,TRUE,_xll.ohTrigger(RecalcTrigger,Trigger1M)),NA())</f>
        <v>2.758806272852965E-2</v>
      </c>
      <c r="L1219" s="52">
        <f>IFERROR(_xll.qlIndexFixing(Index3M,H1219,TRUE,_xll.ohTrigger(RecalcTrigger,Trigger3M)),NA())</f>
        <v>2.9312146696815262E-2</v>
      </c>
      <c r="M1219" s="52">
        <f>IFERROR(_xll.qlIndexFixing(ONIndex3M,I1219,TRUE,_xll.ohTrigger(RecalcTrigger,Trigger3M)),NA())</f>
        <v>2.9202938804351319E-2</v>
      </c>
      <c r="N1219" s="52">
        <f>IFERROR(_xll.qlIndexFixing(Index6M,$H1219,TRUE,_xll.ohTrigger(RecalcTrigger,Trigger6M)),NA())</f>
        <v>3.0754067362091256E-2</v>
      </c>
      <c r="O1219" s="52">
        <f>IFERROR(_xll.qlIndexFixing(ONIndex6M,I1219,TRUE,_xll.ohTrigger(RecalcTrigger,Trigger6M)),NA())</f>
        <v>3.0522488221045307E-2</v>
      </c>
      <c r="P1219" s="52">
        <f>IFERROR(_xll.qlIndexFixing(Index1Y,$H1219,TRUE,_xll.ohTrigger(RecalcTrigger,Trigger1Y)),NA())</f>
        <v>3.2858876936789932E-2</v>
      </c>
      <c r="Q1219" s="52">
        <f>IFERROR(_xll.qlIndexFixing(ONIndex1Y,I1219,TRUE,_xll.ohTrigger(RecalcTrigger,Trigger1Y)),NA())</f>
        <v>3.2410962869944271E-2</v>
      </c>
    </row>
    <row r="1220" spans="2:17" x14ac:dyDescent="0.2">
      <c r="B1220" s="46" t="s">
        <v>51</v>
      </c>
      <c r="D1220" s="49">
        <f>_xll.qlCalendarAdvance(LocalCalendar,$D1219,B1220,"f",FALSE)</f>
        <v>48019</v>
      </c>
      <c r="E1220" s="49">
        <f>_xll.qlInterestRateIndexValueDate(IndexON,D1220)</f>
        <v>48019</v>
      </c>
      <c r="F1220" s="52">
        <f>IFERROR(_xll.qlIndexFixing(IndexON,D1220,TRUE,_xll.ohTrigger(RecalcTrigger,TriggerON)),NA())</f>
        <v>2.6828821223396915E-2</v>
      </c>
      <c r="H1220" s="49">
        <f>_xll.qlCalendarAdvance(IborCalendar,$H1219,B1220,"f",FALSE)</f>
        <v>48023</v>
      </c>
      <c r="I1220" s="49">
        <f>_xll.qlInterestRateIndexValueDate(Index1M,$H1220)</f>
        <v>48025</v>
      </c>
      <c r="J1220" s="52">
        <f>IFERROR(_xll.qlIndexFixing(Index1M,$H1220,TRUE,_xll.ohTrigger(RecalcTrigger,Trigger1M)),NA())</f>
        <v>2.7607270423084529E-2</v>
      </c>
      <c r="K1220" s="52">
        <f>IFERROR(_xll.qlIndexFixing(ONIndex1M,I1220,TRUE,_xll.ohTrigger(RecalcTrigger,Trigger1M)),NA())</f>
        <v>2.7583832593807145E-2</v>
      </c>
      <c r="L1220" s="52">
        <f>IFERROR(_xll.qlIndexFixing(Index3M,H1220,TRUE,_xll.ohTrigger(RecalcTrigger,Trigger3M)),NA())</f>
        <v>2.9312279615583428E-2</v>
      </c>
      <c r="M1220" s="52">
        <f>IFERROR(_xll.qlIndexFixing(ONIndex3M,I1220,TRUE,_xll.ohTrigger(RecalcTrigger,Trigger3M)),NA())</f>
        <v>2.9203181631229924E-2</v>
      </c>
      <c r="N1220" s="52">
        <f>IFERROR(_xll.qlIndexFixing(Index6M,$H1220,TRUE,_xll.ohTrigger(RecalcTrigger,Trigger6M)),NA())</f>
        <v>3.0757407265480659E-2</v>
      </c>
      <c r="O1220" s="52">
        <f>IFERROR(_xll.qlIndexFixing(ONIndex6M,I1220,TRUE,_xll.ohTrigger(RecalcTrigger,Trigger6M)),NA())</f>
        <v>3.0522219420943131E-2</v>
      </c>
      <c r="P1220" s="52">
        <f>IFERROR(_xll.qlIndexFixing(Index1Y,$H1220,TRUE,_xll.ohTrigger(RecalcTrigger,Trigger1Y)),NA())</f>
        <v>3.2855370560972624E-2</v>
      </c>
      <c r="Q1220" s="52">
        <f>IFERROR(_xll.qlIndexFixing(ONIndex1Y,I1220,TRUE,_xll.ohTrigger(RecalcTrigger,Trigger1Y)),NA())</f>
        <v>3.2407408172048235E-2</v>
      </c>
    </row>
    <row r="1221" spans="2:17" x14ac:dyDescent="0.2">
      <c r="B1221" s="46" t="s">
        <v>51</v>
      </c>
      <c r="D1221" s="49">
        <f>_xll.qlCalendarAdvance(LocalCalendar,$D1220,B1221,"f",FALSE)</f>
        <v>48026</v>
      </c>
      <c r="E1221" s="49">
        <f>_xll.qlInterestRateIndexValueDate(IndexON,D1221)</f>
        <v>48026</v>
      </c>
      <c r="F1221" s="52">
        <f>IFERROR(_xll.qlIndexFixing(IndexON,D1221,TRUE,_xll.ohTrigger(RecalcTrigger,TriggerON)),NA())</f>
        <v>2.6829865410320508E-2</v>
      </c>
      <c r="H1221" s="49">
        <f>_xll.qlCalendarAdvance(IborCalendar,$H1220,B1221,"f",FALSE)</f>
        <v>48030</v>
      </c>
      <c r="I1221" s="49">
        <f>_xll.qlInterestRateIndexValueDate(Index1M,$H1221)</f>
        <v>48032</v>
      </c>
      <c r="J1221" s="52">
        <f>IFERROR(_xll.qlIndexFixing(Index1M,$H1221,TRUE,_xll.ohTrigger(RecalcTrigger,Trigger1M)),NA())</f>
        <v>2.760306080777819E-2</v>
      </c>
      <c r="K1221" s="52">
        <f>IFERROR(_xll.qlIndexFixing(ONIndex1M,I1221,TRUE,_xll.ohTrigger(RecalcTrigger,Trigger1M)),NA())</f>
        <v>2.7581878147062699E-2</v>
      </c>
      <c r="L1221" s="52">
        <f>IFERROR(_xll.qlIndexFixing(Index3M,H1221,TRUE,_xll.ohTrigger(RecalcTrigger,Trigger3M)),NA())</f>
        <v>2.9312395348634397E-2</v>
      </c>
      <c r="M1221" s="52">
        <f>IFERROR(_xll.qlIndexFixing(ONIndex3M,I1221,TRUE,_xll.ohTrigger(RecalcTrigger,Trigger3M)),NA())</f>
        <v>2.9207007039580013E-2</v>
      </c>
      <c r="N1221" s="52">
        <f>IFERROR(_xll.qlIndexFixing(Index6M,$H1221,TRUE,_xll.ohTrigger(RecalcTrigger,Trigger6M)),NA())</f>
        <v>3.0756923935465079E-2</v>
      </c>
      <c r="O1221" s="52">
        <f>IFERROR(_xll.qlIndexFixing(ONIndex6M,I1221,TRUE,_xll.ohTrigger(RecalcTrigger,Trigger6M)),NA())</f>
        <v>3.0525755078709693E-2</v>
      </c>
      <c r="P1221" s="52">
        <f>IFERROR(_xll.qlIndexFixing(Index1Y,$H1221,TRUE,_xll.ohTrigger(RecalcTrigger,Trigger1Y)),NA())</f>
        <v>3.2853107301754912E-2</v>
      </c>
      <c r="Q1221" s="52">
        <f>IFERROR(_xll.qlIndexFixing(ONIndex1Y,I1221,TRUE,_xll.ohTrigger(RecalcTrigger,Trigger1Y)),NA())</f>
        <v>3.240747523772125E-2</v>
      </c>
    </row>
    <row r="1222" spans="2:17" x14ac:dyDescent="0.2">
      <c r="B1222" s="46" t="s">
        <v>51</v>
      </c>
      <c r="D1222" s="49">
        <f>_xll.qlCalendarAdvance(LocalCalendar,$D1221,B1222,"f",FALSE)</f>
        <v>48036</v>
      </c>
      <c r="E1222" s="49">
        <f>_xll.qlInterestRateIndexValueDate(IndexON,D1222)</f>
        <v>48036</v>
      </c>
      <c r="F1222" s="52">
        <f>IFERROR(_xll.qlIndexFixing(IndexON,D1222,TRUE,_xll.ohTrigger(RecalcTrigger,TriggerON)),NA())</f>
        <v>2.6829175994915744E-2</v>
      </c>
      <c r="H1222" s="49">
        <f>_xll.qlCalendarAdvance(IborCalendar,$H1221,B1222,"f",FALSE)</f>
        <v>48037</v>
      </c>
      <c r="I1222" s="49">
        <f>_xll.qlInterestRateIndexValueDate(Index1M,$H1222)</f>
        <v>48039</v>
      </c>
      <c r="J1222" s="52">
        <f>IFERROR(_xll.qlIndexFixing(Index1M,$H1222,TRUE,_xll.ohTrigger(RecalcTrigger,Trigger1M)),NA())</f>
        <v>2.7598860706064265E-2</v>
      </c>
      <c r="K1222" s="52">
        <f>IFERROR(_xll.qlIndexFixing(ONIndex1M,I1222,TRUE,_xll.ohTrigger(RecalcTrigger,Trigger1M)),NA())</f>
        <v>2.7575400792949623E-2</v>
      </c>
      <c r="L1222" s="52">
        <f>IFERROR(_xll.qlIndexFixing(Index3M,H1222,TRUE,_xll.ohTrigger(RecalcTrigger,Trigger3M)),NA())</f>
        <v>2.9312493895970775E-2</v>
      </c>
      <c r="M1222" s="52">
        <f>IFERROR(_xll.qlIndexFixing(ONIndex3M,I1222,TRUE,_xll.ohTrigger(RecalcTrigger,Trigger3M)),NA())</f>
        <v>2.9203616106805441E-2</v>
      </c>
      <c r="N1222" s="52">
        <f>IFERROR(_xll.qlIndexFixing(Index6M,$H1222,TRUE,_xll.ohTrigger(RecalcTrigger,Trigger6M)),NA())</f>
        <v>3.0756425811897307E-2</v>
      </c>
      <c r="O1222" s="52">
        <f>IFERROR(_xll.qlIndexFixing(ONIndex6M,I1222,TRUE,_xll.ohTrigger(RecalcTrigger,Trigger6M)),NA())</f>
        <v>3.0521638130407425E-2</v>
      </c>
      <c r="P1222" s="52">
        <f>IFERROR(_xll.qlIndexFixing(Index1Y,$H1222,TRUE,_xll.ohTrigger(RecalcTrigger,Trigger1Y)),NA())</f>
        <v>3.2848377001303421E-2</v>
      </c>
      <c r="Q1222" s="52">
        <f>IFERROR(_xll.qlIndexFixing(ONIndex1Y,I1222,TRUE,_xll.ohTrigger(RecalcTrigger,Trigger1Y)),NA())</f>
        <v>3.2400317311269689E-2</v>
      </c>
    </row>
    <row r="1223" spans="2:17" x14ac:dyDescent="0.2">
      <c r="B1223" s="46" t="s">
        <v>51</v>
      </c>
      <c r="D1223" s="49">
        <f>_xll.qlCalendarAdvance(LocalCalendar,$D1222,B1223,"f",FALSE)</f>
        <v>48043</v>
      </c>
      <c r="E1223" s="49">
        <f>_xll.qlInterestRateIndexValueDate(IndexON,D1223)</f>
        <v>48043</v>
      </c>
      <c r="F1223" s="52">
        <f>IFERROR(_xll.qlIndexFixing(IndexON,D1223,TRUE,_xll.ohTrigger(RecalcTrigger,TriggerON)),NA())</f>
        <v>2.683016934567739E-2</v>
      </c>
      <c r="H1223" s="49">
        <f>_xll.qlCalendarAdvance(IborCalendar,$H1222,B1223,"f",FALSE)</f>
        <v>48044</v>
      </c>
      <c r="I1223" s="49">
        <f>_xll.qlInterestRateIndexValueDate(Index1M,$H1223)</f>
        <v>48046</v>
      </c>
      <c r="J1223" s="52">
        <f>IFERROR(_xll.qlIndexFixing(Index1M,$H1223,TRUE,_xll.ohTrigger(RecalcTrigger,Trigger1M)),NA())</f>
        <v>2.759467011793526E-2</v>
      </c>
      <c r="K1223" s="52">
        <f>IFERROR(_xll.qlIndexFixing(ONIndex1M,I1223,TRUE,_xll.ohTrigger(RecalcTrigger,Trigger1M)),NA())</f>
        <v>2.7571199126734669E-2</v>
      </c>
      <c r="L1223" s="52">
        <f>IFERROR(_xll.qlIndexFixing(Index3M,H1223,TRUE,_xll.ohTrigger(RecalcTrigger,Trigger3M)),NA())</f>
        <v>2.9312575257588219E-2</v>
      </c>
      <c r="M1223" s="52">
        <f>IFERROR(_xll.qlIndexFixing(ONIndex3M,I1223,TRUE,_xll.ohTrigger(RecalcTrigger,Trigger3M)),NA())</f>
        <v>2.9203807755662226E-2</v>
      </c>
      <c r="N1223" s="52">
        <f>IFERROR(_xll.qlIndexFixing(Index6M,$H1223,TRUE,_xll.ohTrigger(RecalcTrigger,Trigger6M)),NA())</f>
        <v>3.0757177915181594E-2</v>
      </c>
      <c r="O1223" s="52">
        <f>IFERROR(_xll.qlIndexFixing(ONIndex6M,I1223,TRUE,_xll.ohTrigger(RecalcTrigger,Trigger6M)),NA())</f>
        <v>3.0521325639814023E-2</v>
      </c>
      <c r="P1223" s="52">
        <f>IFERROR(_xll.qlIndexFixing(Index1Y,$H1223,TRUE,_xll.ohTrigger(RecalcTrigger,Trigger1Y)),NA())</f>
        <v>3.2844889817319457E-2</v>
      </c>
      <c r="Q1223" s="52">
        <f>IFERROR(_xll.qlIndexFixing(ONIndex1Y,I1223,TRUE,_xll.ohTrigger(RecalcTrigger,Trigger1Y)),NA())</f>
        <v>3.2396781148467113E-2</v>
      </c>
    </row>
    <row r="1224" spans="2:17" x14ac:dyDescent="0.2">
      <c r="B1224" s="46" t="s">
        <v>51</v>
      </c>
      <c r="D1224" s="49">
        <f>_xll.qlCalendarAdvance(LocalCalendar,$D1223,B1224,"f",FALSE)</f>
        <v>48050</v>
      </c>
      <c r="E1224" s="49">
        <f>_xll.qlInterestRateIndexValueDate(IndexON,D1224)</f>
        <v>48050</v>
      </c>
      <c r="F1224" s="52">
        <f>IFERROR(_xll.qlIndexFixing(IndexON,D1224,TRUE,_xll.ohTrigger(RecalcTrigger,TriggerON)),NA())</f>
        <v>2.6831140523775332E-2</v>
      </c>
      <c r="H1224" s="49">
        <f>_xll.qlCalendarAdvance(IborCalendar,$H1223,B1224,"f",FALSE)</f>
        <v>48051</v>
      </c>
      <c r="I1224" s="49">
        <f>_xll.qlInterestRateIndexValueDate(Index1M,$H1224)</f>
        <v>48053</v>
      </c>
      <c r="J1224" s="52">
        <f>IFERROR(_xll.qlIndexFixing(Index1M,$H1224,TRUE,_xll.ohTrigger(RecalcTrigger,Trigger1M)),NA())</f>
        <v>2.7591247696845404E-2</v>
      </c>
      <c r="K1224" s="52">
        <f>IFERROR(_xll.qlIndexFixing(ONIndex1M,I1224,TRUE,_xll.ohTrigger(RecalcTrigger,Trigger1M)),NA())</f>
        <v>2.7567006950128814E-2</v>
      </c>
      <c r="L1224" s="52">
        <f>IFERROR(_xll.qlIndexFixing(Index3M,H1224,TRUE,_xll.ohTrigger(RecalcTrigger,Trigger3M)),NA())</f>
        <v>2.9312639433487594E-2</v>
      </c>
      <c r="M1224" s="52">
        <f>IFERROR(_xll.qlIndexFixing(ONIndex3M,I1224,TRUE,_xll.ohTrigger(RecalcTrigger,Trigger3M)),NA())</f>
        <v>2.9203982345125112E-2</v>
      </c>
      <c r="N1224" s="52">
        <f>IFERROR(_xll.qlIndexFixing(Index6M,$H1224,TRUE,_xll.ohTrigger(RecalcTrigger,Trigger6M)),NA())</f>
        <v>3.0755385184148176E-2</v>
      </c>
      <c r="O1224" s="52">
        <f>IFERROR(_xll.qlIndexFixing(ONIndex6M,I1224,TRUE,_xll.ohTrigger(RecalcTrigger,Trigger6M)),NA())</f>
        <v>3.0520998585830128E-2</v>
      </c>
      <c r="P1224" s="52">
        <f>IFERROR(_xll.qlIndexFixing(Index1Y,$H1224,TRUE,_xll.ohTrigger(RecalcTrigger,Trigger1Y)),NA())</f>
        <v>3.2841409030480259E-2</v>
      </c>
      <c r="Q1224" s="52">
        <f>IFERROR(_xll.qlIndexFixing(ONIndex1Y,I1224,TRUE,_xll.ohTrigger(RecalcTrigger,Trigger1Y)),NA())</f>
        <v>3.2393251163922443E-2</v>
      </c>
    </row>
    <row r="1225" spans="2:17" x14ac:dyDescent="0.2">
      <c r="B1225" s="46" t="s">
        <v>51</v>
      </c>
      <c r="D1225" s="49">
        <f>_xll.qlCalendarAdvance(LocalCalendar,$D1224,B1225,"f",FALSE)</f>
        <v>48057</v>
      </c>
      <c r="E1225" s="49">
        <f>_xll.qlInterestRateIndexValueDate(IndexON,D1225)</f>
        <v>48057</v>
      </c>
      <c r="F1225" s="52">
        <f>IFERROR(_xll.qlIndexFixing(IndexON,D1225,TRUE,_xll.ohTrigger(RecalcTrigger,TriggerON)),NA())</f>
        <v>2.6832089529129632E-2</v>
      </c>
      <c r="H1225" s="49">
        <f>_xll.qlCalendarAdvance(IborCalendar,$H1224,B1225,"f",FALSE)</f>
        <v>48058</v>
      </c>
      <c r="I1225" s="49">
        <f>_xll.qlInterestRateIndexValueDate(Index1M,$H1225)</f>
        <v>48060</v>
      </c>
      <c r="J1225" s="52">
        <f>IFERROR(_xll.qlIndexFixing(Index1M,$H1225,TRUE,_xll.ohTrigger(RecalcTrigger,Trigger1M)),NA())</f>
        <v>2.7584040879846592E-2</v>
      </c>
      <c r="K1225" s="52">
        <f>IFERROR(_xll.qlIndexFixing(ONIndex1M,I1225,TRUE,_xll.ohTrigger(RecalcTrigger,Trigger1M)),NA())</f>
        <v>2.7562824263052121E-2</v>
      </c>
      <c r="L1225" s="52">
        <f>IFERROR(_xll.qlIndexFixing(Index3M,H1225,TRUE,_xll.ohTrigger(RecalcTrigger,Trigger3M)),NA())</f>
        <v>2.9312686423667168E-2</v>
      </c>
      <c r="M1225" s="52">
        <f>IFERROR(_xll.qlIndexFixing(ONIndex3M,I1225,TRUE,_xll.ohTrigger(RecalcTrigger,Trigger3M)),NA())</f>
        <v>2.9204139875274038E-2</v>
      </c>
      <c r="N1225" s="52">
        <f>IFERROR(_xll.qlIndexFixing(Index6M,$H1225,TRUE,_xll.ohTrigger(RecalcTrigger,Trigger6M)),NA())</f>
        <v>3.0751054026752191E-2</v>
      </c>
      <c r="O1225" s="52">
        <f>IFERROR(_xll.qlIndexFixing(ONIndex6M,I1225,TRUE,_xll.ohTrigger(RecalcTrigger,Trigger6M)),NA())</f>
        <v>3.0520656968215931E-2</v>
      </c>
      <c r="P1225" s="52">
        <f>IFERROR(_xll.qlIndexFixing(Index1Y,$H1225,TRUE,_xll.ohTrigger(RecalcTrigger,Trigger1Y)),NA())</f>
        <v>3.2834223282545885E-2</v>
      </c>
      <c r="Q1225" s="52">
        <f>IFERROR(_xll.qlIndexFixing(ONIndex1Y,I1225,TRUE,_xll.ohTrigger(RecalcTrigger,Trigger1Y)),NA())</f>
        <v>3.2389727357635678E-2</v>
      </c>
    </row>
    <row r="1226" spans="2:17" x14ac:dyDescent="0.2">
      <c r="B1226" s="46" t="s">
        <v>51</v>
      </c>
      <c r="D1226" s="49">
        <f>_xll.qlCalendarAdvance(LocalCalendar,$D1225,B1226,"f",FALSE)</f>
        <v>48064</v>
      </c>
      <c r="E1226" s="49">
        <f>_xll.qlInterestRateIndexValueDate(IndexON,D1226)</f>
        <v>48064</v>
      </c>
      <c r="F1226" s="52">
        <f>IFERROR(_xll.qlIndexFixing(IndexON,D1226,TRUE,_xll.ohTrigger(RecalcTrigger,TriggerON)),NA())</f>
        <v>2.6833016361660356E-2</v>
      </c>
      <c r="H1226" s="49">
        <f>_xll.qlCalendarAdvance(IborCalendar,$H1225,B1226,"f",FALSE)</f>
        <v>48065</v>
      </c>
      <c r="I1226" s="49">
        <f>_xll.qlInterestRateIndexValueDate(Index1M,$H1226)</f>
        <v>48067</v>
      </c>
      <c r="J1226" s="52">
        <f>IFERROR(_xll.qlIndexFixing(Index1M,$H1226,TRUE,_xll.ohTrigger(RecalcTrigger,Trigger1M)),NA())</f>
        <v>2.7582155434932865E-2</v>
      </c>
      <c r="K1226" s="52">
        <f>IFERROR(_xll.qlIndexFixing(ONIndex1M,I1226,TRUE,_xll.ohTrigger(RecalcTrigger,Trigger1M)),NA())</f>
        <v>2.7558651065344719E-2</v>
      </c>
      <c r="L1226" s="52">
        <f>IFERROR(_xll.qlIndexFixing(Index3M,H1226,TRUE,_xll.ohTrigger(RecalcTrigger,Trigger3M)),NA())</f>
        <v>2.9312716228126069E-2</v>
      </c>
      <c r="M1226" s="52">
        <f>IFERROR(_xll.qlIndexFixing(ONIndex3M,I1226,TRUE,_xll.ohTrigger(RecalcTrigger,Trigger3M)),NA())</f>
        <v>2.9204280346188938E-2</v>
      </c>
      <c r="N1226" s="52">
        <f>IFERROR(_xll.qlIndexFixing(Index6M,$H1226,TRUE,_xll.ohTrigger(RecalcTrigger,Trigger6M)),NA())</f>
        <v>3.0754285382327808E-2</v>
      </c>
      <c r="O1226" s="52">
        <f>IFERROR(_xll.qlIndexFixing(ONIndex6M,I1226,TRUE,_xll.ohTrigger(RecalcTrigger,Trigger6M)),NA())</f>
        <v>3.0520300787131305E-2</v>
      </c>
      <c r="P1226" s="52">
        <f>IFERROR(_xll.qlIndexFixing(Index1Y,$H1226,TRUE,_xll.ohTrigger(RecalcTrigger,Trigger1Y)),NA())</f>
        <v>3.2834466647974438E-2</v>
      </c>
      <c r="Q1226" s="52">
        <f>IFERROR(_xll.qlIndexFixing(ONIndex1Y,I1226,TRUE,_xll.ohTrigger(RecalcTrigger,Trigger1Y)),NA())</f>
        <v>3.2386209729686755E-2</v>
      </c>
    </row>
    <row r="1227" spans="2:17" x14ac:dyDescent="0.2">
      <c r="B1227" s="46" t="s">
        <v>51</v>
      </c>
      <c r="D1227" s="49">
        <f>_xll.qlCalendarAdvance(LocalCalendar,$D1226,B1227,"f",FALSE)</f>
        <v>48071</v>
      </c>
      <c r="E1227" s="49">
        <f>_xll.qlInterestRateIndexValueDate(IndexON,D1227)</f>
        <v>48071</v>
      </c>
      <c r="F1227" s="52">
        <f>IFERROR(_xll.qlIndexFixing(IndexON,D1227,TRUE,_xll.ohTrigger(RecalcTrigger,TriggerON)),NA())</f>
        <v>2.6833921021527374E-2</v>
      </c>
      <c r="H1227" s="49">
        <f>_xll.qlCalendarAdvance(IborCalendar,$H1226,B1227,"f",FALSE)</f>
        <v>48072</v>
      </c>
      <c r="I1227" s="49">
        <f>_xll.qlInterestRateIndexValueDate(Index1M,$H1227)</f>
        <v>48074</v>
      </c>
      <c r="J1227" s="52">
        <f>IFERROR(_xll.qlIndexFixing(Index1M,$H1227,TRUE,_xll.ohTrigger(RecalcTrigger,Trigger1M)),NA())</f>
        <v>2.7578002901026133E-2</v>
      </c>
      <c r="K1227" s="52">
        <f>IFERROR(_xll.qlIndexFixing(ONIndex1M,I1227,TRUE,_xll.ohTrigger(RecalcTrigger,Trigger1M)),NA())</f>
        <v>2.7554487357326352E-2</v>
      </c>
      <c r="L1227" s="52">
        <f>IFERROR(_xll.qlIndexFixing(Index3M,H1227,TRUE,_xll.ohTrigger(RecalcTrigger,Trigger3M)),NA())</f>
        <v>2.9312728846864297E-2</v>
      </c>
      <c r="M1227" s="52">
        <f>IFERROR(_xll.qlIndexFixing(ONIndex3M,I1227,TRUE,_xll.ohTrigger(RecalcTrigger,Trigger3M)),NA())</f>
        <v>2.920440375770994E-2</v>
      </c>
      <c r="N1227" s="52">
        <f>IFERROR(_xll.qlIndexFixing(Index6M,$H1227,TRUE,_xll.ohTrigger(RecalcTrigger,Trigger6M)),NA())</f>
        <v>3.07549738980545E-2</v>
      </c>
      <c r="O1227" s="52">
        <f>IFERROR(_xll.qlIndexFixing(ONIndex6M,I1227,TRUE,_xll.ohTrigger(RecalcTrigger,Trigger6M)),NA())</f>
        <v>3.0519930042656185E-2</v>
      </c>
      <c r="P1227" s="52">
        <f>IFERROR(_xll.qlIndexFixing(Index1Y,$H1227,TRUE,_xll.ohTrigger(RecalcTrigger,Trigger1Y)),NA())</f>
        <v>3.283100505217617E-2</v>
      </c>
      <c r="Q1227" s="52">
        <f>IFERROR(_xll.qlIndexFixing(ONIndex1Y,I1227,TRUE,_xll.ohTrigger(RecalcTrigger,Trigger1Y)),NA())</f>
        <v>3.2382698280075672E-2</v>
      </c>
    </row>
    <row r="1228" spans="2:17" x14ac:dyDescent="0.2">
      <c r="B1228" s="46" t="s">
        <v>51</v>
      </c>
      <c r="D1228" s="49">
        <f>_xll.qlCalendarAdvance(LocalCalendar,$D1227,B1228,"f",FALSE)</f>
        <v>48078</v>
      </c>
      <c r="E1228" s="49">
        <f>_xll.qlInterestRateIndexValueDate(IndexON,D1228)</f>
        <v>48078</v>
      </c>
      <c r="F1228" s="52">
        <f>IFERROR(_xll.qlIndexFixing(IndexON,D1228,TRUE,_xll.ohTrigger(RecalcTrigger,TriggerON)),NA())</f>
        <v>2.6834803508650751E-2</v>
      </c>
      <c r="H1228" s="49">
        <f>_xll.qlCalendarAdvance(IborCalendar,$H1227,B1228,"f",FALSE)</f>
        <v>48079</v>
      </c>
      <c r="I1228" s="49">
        <f>_xll.qlInterestRateIndexValueDate(Index1M,$H1228)</f>
        <v>48081</v>
      </c>
      <c r="J1228" s="52">
        <f>IFERROR(_xll.qlIndexFixing(Index1M,$H1228,TRUE,_xll.ohTrigger(RecalcTrigger,Trigger1M)),NA())</f>
        <v>2.7573859880651863E-2</v>
      </c>
      <c r="K1228" s="52">
        <f>IFERROR(_xll.qlIndexFixing(ONIndex1M,I1228,TRUE,_xll.ohTrigger(RecalcTrigger,Trigger1M)),NA())</f>
        <v>2.755033313875721E-2</v>
      </c>
      <c r="L1228" s="52">
        <f>IFERROR(_xll.qlIndexFixing(Index3M,H1228,TRUE,_xll.ohTrigger(RecalcTrigger,Trigger3M)),NA())</f>
        <v>2.9312724279882723E-2</v>
      </c>
      <c r="M1228" s="52">
        <f>IFERROR(_xll.qlIndexFixing(ONIndex3M,I1228,TRUE,_xll.ohTrigger(RecalcTrigger,Trigger3M)),NA())</f>
        <v>2.9204510109916981E-2</v>
      </c>
      <c r="N1228" s="52">
        <f>IFERROR(_xll.qlIndexFixing(Index6M,$H1228,TRUE,_xll.ohTrigger(RecalcTrigger,Trigger6M)),NA())</f>
        <v>3.0753126406535481E-2</v>
      </c>
      <c r="O1228" s="52">
        <f>IFERROR(_xll.qlIndexFixing(ONIndex6M,I1228,TRUE,_xll.ohTrigger(RecalcTrigger,Trigger6M)),NA())</f>
        <v>3.0519544734550763E-2</v>
      </c>
      <c r="P1228" s="52">
        <f>IFERROR(_xll.qlIndexFixing(Index1Y,$H1228,TRUE,_xll.ohTrigger(RecalcTrigger,Trigger1Y)),NA())</f>
        <v>3.2827549853259842E-2</v>
      </c>
      <c r="Q1228" s="52">
        <f>IFERROR(_xll.qlIndexFixing(ONIndex1Y,I1228,TRUE,_xll.ohTrigger(RecalcTrigger,Trigger1Y)),NA())</f>
        <v>3.2379193008802432E-2</v>
      </c>
    </row>
    <row r="1229" spans="2:17" x14ac:dyDescent="0.2">
      <c r="B1229" s="46" t="s">
        <v>51</v>
      </c>
      <c r="D1229" s="49">
        <f>_xll.qlCalendarAdvance(LocalCalendar,$D1228,B1229,"f",FALSE)</f>
        <v>48085</v>
      </c>
      <c r="E1229" s="49">
        <f>_xll.qlInterestRateIndexValueDate(IndexON,D1229)</f>
        <v>48085</v>
      </c>
      <c r="F1229" s="52">
        <f>IFERROR(_xll.qlIndexFixing(IndexON,D1229,TRUE,_xll.ohTrigger(RecalcTrigger,TriggerON)),NA())</f>
        <v>2.6835663823030487E-2</v>
      </c>
      <c r="H1229" s="49">
        <f>_xll.qlCalendarAdvance(IborCalendar,$H1228,B1229,"f",FALSE)</f>
        <v>48086</v>
      </c>
      <c r="I1229" s="49">
        <f>_xll.qlInterestRateIndexValueDate(Index1M,$H1229)</f>
        <v>48088</v>
      </c>
      <c r="J1229" s="52">
        <f>IFERROR(_xll.qlIndexFixing(Index1M,$H1229,TRUE,_xll.ohTrigger(RecalcTrigger,Trigger1M)),NA())</f>
        <v>2.7569726373792569E-2</v>
      </c>
      <c r="K1229" s="52">
        <f>IFERROR(_xll.qlIndexFixing(ONIndex1M,I1229,TRUE,_xll.ohTrigger(RecalcTrigger,Trigger1M)),NA())</f>
        <v>2.7546188409637296E-2</v>
      </c>
      <c r="L1229" s="52">
        <f>IFERROR(_xll.qlIndexFixing(Index3M,H1229,TRUE,_xll.ohTrigger(RecalcTrigger,Trigger3M)),NA())</f>
        <v>2.9312702527179605E-2</v>
      </c>
      <c r="M1229" s="52">
        <f>IFERROR(_xll.qlIndexFixing(ONIndex3M,I1229,TRUE,_xll.ohTrigger(RecalcTrigger,Trigger3M)),NA())</f>
        <v>2.9204599402810061E-2</v>
      </c>
      <c r="N1229" s="52">
        <f>IFERROR(_xll.qlIndexFixing(Index6M,$H1229,TRUE,_xll.ohTrigger(RecalcTrigger,Trigger6M)),NA())</f>
        <v>3.074874934138374E-2</v>
      </c>
      <c r="O1229" s="52">
        <f>IFERROR(_xll.qlIndexFixing(ONIndex6M,I1229,TRUE,_xll.ohTrigger(RecalcTrigger,Trigger6M)),NA())</f>
        <v>3.0519144862974912E-2</v>
      </c>
      <c r="P1229" s="52">
        <f>IFERROR(_xll.qlIndexFixing(Index1Y,$H1229,TRUE,_xll.ohTrigger(RecalcTrigger,Trigger1Y)),NA())</f>
        <v>3.2825338934518729E-2</v>
      </c>
      <c r="Q1229" s="52">
        <f>IFERROR(_xll.qlIndexFixing(ONIndex1Y,I1229,TRUE,_xll.ohTrigger(RecalcTrigger,Trigger1Y)),NA())</f>
        <v>3.2375693915787096E-2</v>
      </c>
    </row>
    <row r="1230" spans="2:17" x14ac:dyDescent="0.2">
      <c r="B1230" s="46" t="s">
        <v>51</v>
      </c>
      <c r="D1230" s="49">
        <f>_xll.qlCalendarAdvance(LocalCalendar,$D1229,B1230,"f",FALSE)</f>
        <v>48093</v>
      </c>
      <c r="E1230" s="49">
        <f>_xll.qlInterestRateIndexValueDate(IndexON,D1230)</f>
        <v>48093</v>
      </c>
      <c r="F1230" s="52">
        <f>IFERROR(_xll.qlIndexFixing(IndexON,D1230,TRUE,_xll.ohTrigger(RecalcTrigger,TriggerON)),NA())</f>
        <v>2.6836619889216706E-2</v>
      </c>
      <c r="H1230" s="49">
        <f>_xll.qlCalendarAdvance(IborCalendar,$H1229,B1230,"f",FALSE)</f>
        <v>48093</v>
      </c>
      <c r="I1230" s="49">
        <f>_xll.qlInterestRateIndexValueDate(Index1M,$H1230)</f>
        <v>48095</v>
      </c>
      <c r="J1230" s="52">
        <f>IFERROR(_xll.qlIndexFixing(Index1M,$H1230,TRUE,_xll.ohTrigger(RecalcTrigger,Trigger1M)),NA())</f>
        <v>2.7565602380443255E-2</v>
      </c>
      <c r="K1230" s="52">
        <f>IFERROR(_xll.qlIndexFixing(ONIndex1M,I1230,TRUE,_xll.ohTrigger(RecalcTrigger,Trigger1M)),NA())</f>
        <v>2.7542053170126479E-2</v>
      </c>
      <c r="L1230" s="52">
        <f>IFERROR(_xll.qlIndexFixing(Index3M,H1230,TRUE,_xll.ohTrigger(RecalcTrigger,Trigger3M)),NA())</f>
        <v>2.9311479236674202E-2</v>
      </c>
      <c r="M1230" s="52">
        <f>IFERROR(_xll.qlIndexFixing(ONIndex3M,I1230,TRUE,_xll.ohTrigger(RecalcTrigger,Trigger3M)),NA())</f>
        <v>2.9204671636309243E-2</v>
      </c>
      <c r="N1230" s="52">
        <f>IFERROR(_xll.qlIndexFixing(Index6M,$H1230,TRUE,_xll.ohTrigger(RecalcTrigger,Trigger6M)),NA())</f>
        <v>3.0746878772029924E-2</v>
      </c>
      <c r="O1230" s="52">
        <f>IFERROR(_xll.qlIndexFixing(ONIndex6M,I1230,TRUE,_xll.ohTrigger(RecalcTrigger,Trigger6M)),NA())</f>
        <v>3.0518730427928631E-2</v>
      </c>
      <c r="P1230" s="52">
        <f>IFERROR(_xll.qlIndexFixing(Index1Y,$H1230,TRUE,_xll.ohTrigger(RecalcTrigger,Trigger1Y)),NA())</f>
        <v>3.2821896677389419E-2</v>
      </c>
      <c r="Q1230" s="52">
        <f>IFERROR(_xll.qlIndexFixing(ONIndex1Y,I1230,TRUE,_xll.ohTrigger(RecalcTrigger,Trigger1Y)),NA())</f>
        <v>3.2372201001109602E-2</v>
      </c>
    </row>
    <row r="1231" spans="2:17" x14ac:dyDescent="0.2">
      <c r="B1231" s="46" t="s">
        <v>51</v>
      </c>
      <c r="D1231" s="49">
        <f>_xll.qlCalendarAdvance(LocalCalendar,$D1230,B1231,"f",FALSE)</f>
        <v>48100</v>
      </c>
      <c r="E1231" s="49">
        <f>_xll.qlInterestRateIndexValueDate(IndexON,D1231)</f>
        <v>48100</v>
      </c>
      <c r="F1231" s="52">
        <f>IFERROR(_xll.qlIndexFixing(IndexON,D1231,TRUE,_xll.ohTrigger(RecalcTrigger,TriggerON)),NA())</f>
        <v>2.6837432690562935E-2</v>
      </c>
      <c r="H1231" s="49">
        <f>_xll.qlCalendarAdvance(IborCalendar,$H1230,B1231,"f",FALSE)</f>
        <v>48100</v>
      </c>
      <c r="I1231" s="49">
        <f>_xll.qlInterestRateIndexValueDate(Index1M,$H1231)</f>
        <v>48102</v>
      </c>
      <c r="J1231" s="52">
        <f>IFERROR(_xll.qlIndexFixing(Index1M,$H1231,TRUE,_xll.ohTrigger(RecalcTrigger,Trigger1M)),NA())</f>
        <v>2.7562249092358021E-2</v>
      </c>
      <c r="K1231" s="52">
        <f>IFERROR(_xll.qlIndexFixing(ONIndex1M,I1231,TRUE,_xll.ohTrigger(RecalcTrigger,Trigger1M)),NA())</f>
        <v>2.7537927420064889E-2</v>
      </c>
      <c r="L1231" s="52">
        <f>IFERROR(_xll.qlIndexFixing(Index3M,H1231,TRUE,_xll.ohTrigger(RecalcTrigger,Trigger3M)),NA())</f>
        <v>2.9311424344535014E-2</v>
      </c>
      <c r="M1231" s="52">
        <f>IFERROR(_xll.qlIndexFixing(ONIndex3M,I1231,TRUE,_xll.ohTrigger(RecalcTrigger,Trigger3M)),NA())</f>
        <v>2.92047268105744E-2</v>
      </c>
      <c r="N1231" s="52">
        <f>IFERROR(_xll.qlIndexFixing(Index6M,$H1231,TRUE,_xll.ohTrigger(RecalcTrigger,Trigger6M)),NA())</f>
        <v>3.0746251946254025E-2</v>
      </c>
      <c r="O1231" s="52">
        <f>IFERROR(_xll.qlIndexFixing(ONIndex6M,I1231,TRUE,_xll.ohTrigger(RecalcTrigger,Trigger6M)),NA())</f>
        <v>3.051830142941192E-2</v>
      </c>
      <c r="P1231" s="52">
        <f>IFERROR(_xll.qlIndexFixing(Index1Y,$H1231,TRUE,_xll.ohTrigger(RecalcTrigger,Trigger1Y)),NA())</f>
        <v>3.281722263714909E-2</v>
      </c>
      <c r="Q1231" s="52">
        <f>IFERROR(_xll.qlIndexFixing(ONIndex1Y,I1231,TRUE,_xll.ohTrigger(RecalcTrigger,Trigger1Y)),NA())</f>
        <v>3.2368714264690013E-2</v>
      </c>
    </row>
    <row r="1232" spans="2:17" x14ac:dyDescent="0.2">
      <c r="B1232" s="46" t="s">
        <v>51</v>
      </c>
      <c r="D1232" s="49">
        <f>_xll.qlCalendarAdvance(LocalCalendar,$D1231,B1232,"f",FALSE)</f>
        <v>48107</v>
      </c>
      <c r="E1232" s="49">
        <f>_xll.qlInterestRateIndexValueDate(IndexON,D1232)</f>
        <v>48107</v>
      </c>
      <c r="F1232" s="52">
        <f>IFERROR(_xll.qlIndexFixing(IndexON,D1232,TRUE,_xll.ohTrigger(RecalcTrigger,TriggerON)),NA())</f>
        <v>2.6838223319245458E-2</v>
      </c>
      <c r="H1232" s="49">
        <f>_xll.qlCalendarAdvance(IborCalendar,$H1231,B1232,"f",FALSE)</f>
        <v>48107</v>
      </c>
      <c r="I1232" s="49">
        <f>_xll.qlInterestRateIndexValueDate(Index1M,$H1232)</f>
        <v>48109</v>
      </c>
      <c r="J1232" s="52">
        <f>IFERROR(_xll.qlIndexFixing(Index1M,$H1232,TRUE,_xll.ohTrigger(RecalcTrigger,Trigger1M)),NA())</f>
        <v>2.7557382934229602E-2</v>
      </c>
      <c r="K1232" s="52">
        <f>IFERROR(_xll.qlIndexFixing(ONIndex1M,I1232,TRUE,_xll.ohTrigger(RecalcTrigger,Trigger1M)),NA())</f>
        <v>2.7533811159612398E-2</v>
      </c>
      <c r="L1232" s="52">
        <f>IFERROR(_xll.qlIndexFixing(Index3M,H1232,TRUE,_xll.ohTrigger(RecalcTrigger,Trigger3M)),NA())</f>
        <v>2.9311352268070658E-2</v>
      </c>
      <c r="M1232" s="52">
        <f>IFERROR(_xll.qlIndexFixing(ONIndex3M,I1232,TRUE,_xll.ohTrigger(RecalcTrigger,Trigger3M)),NA())</f>
        <v>2.9204764925445659E-2</v>
      </c>
      <c r="N1232" s="52">
        <f>IFERROR(_xll.qlIndexFixing(Index6M,$H1232,TRUE,_xll.ohTrigger(RecalcTrigger,Trigger6M)),NA())</f>
        <v>3.0745610332057968E-2</v>
      </c>
      <c r="O1232" s="52">
        <f>IFERROR(_xll.qlIndexFixing(ONIndex6M,I1232,TRUE,_xll.ohTrigger(RecalcTrigger,Trigger6M)),NA())</f>
        <v>3.0517857867344844E-2</v>
      </c>
      <c r="P1232" s="52">
        <f>IFERROR(_xll.qlIndexFixing(Index1Y,$H1232,TRUE,_xll.ohTrigger(RecalcTrigger,Trigger1Y)),NA())</f>
        <v>3.2813793025107556E-2</v>
      </c>
      <c r="Q1232" s="52">
        <f>IFERROR(_xll.qlIndexFixing(ONIndex1Y,I1232,TRUE,_xll.ohTrigger(RecalcTrigger,Trigger1Y)),NA())</f>
        <v>3.2365233706688201E-2</v>
      </c>
    </row>
    <row r="1233" spans="2:17" x14ac:dyDescent="0.2">
      <c r="B1233" s="46" t="s">
        <v>51</v>
      </c>
      <c r="D1233" s="49">
        <f>_xll.qlCalendarAdvance(LocalCalendar,$D1232,B1233,"f",FALSE)</f>
        <v>48114</v>
      </c>
      <c r="E1233" s="49">
        <f>_xll.qlInterestRateIndexValueDate(IndexON,D1233)</f>
        <v>48114</v>
      </c>
      <c r="F1233" s="52">
        <f>IFERROR(_xll.qlIndexFixing(IndexON,D1233,TRUE,_xll.ohTrigger(RecalcTrigger,TriggerON)),NA())</f>
        <v>2.6838991775104404E-2</v>
      </c>
      <c r="H1233" s="49">
        <f>_xll.qlCalendarAdvance(IborCalendar,$H1232,B1233,"f",FALSE)</f>
        <v>48114</v>
      </c>
      <c r="I1233" s="49">
        <f>_xll.qlInterestRateIndexValueDate(Index1M,$H1233)</f>
        <v>48116</v>
      </c>
      <c r="J1233" s="52">
        <f>IFERROR(_xll.qlIndexFixing(Index1M,$H1233,TRUE,_xll.ohTrigger(RecalcTrigger,Trigger1M)),NA())</f>
        <v>2.7553287481345279E-2</v>
      </c>
      <c r="K1233" s="52">
        <f>IFERROR(_xll.qlIndexFixing(ONIndex1M,I1233,TRUE,_xll.ohTrigger(RecalcTrigger,Trigger1M)),NA())</f>
        <v>2.7529704388609133E-2</v>
      </c>
      <c r="L1233" s="52">
        <f>IFERROR(_xll.qlIndexFixing(Index3M,H1233,TRUE,_xll.ohTrigger(RecalcTrigger,Trigger3M)),NA())</f>
        <v>2.9315985290265894E-2</v>
      </c>
      <c r="M1233" s="52">
        <f>IFERROR(_xll.qlIndexFixing(ONIndex3M,I1233,TRUE,_xll.ohTrigger(RecalcTrigger,Trigger3M)),NA())</f>
        <v>2.9204785981082892E-2</v>
      </c>
      <c r="N1233" s="52">
        <f>IFERROR(_xll.qlIndexFixing(Index6M,$H1233,TRUE,_xll.ohTrigger(RecalcTrigger,Trigger6M)),NA())</f>
        <v>3.0744953929456243E-2</v>
      </c>
      <c r="O1233" s="52">
        <f>IFERROR(_xll.qlIndexFixing(ONIndex6M,I1233,TRUE,_xll.ohTrigger(RecalcTrigger,Trigger6M)),NA())</f>
        <v>3.0517399741807338E-2</v>
      </c>
      <c r="P1233" s="52">
        <f>IFERROR(_xll.qlIndexFixing(Index1Y,$H1233,TRUE,_xll.ohTrigger(RecalcTrigger,Trigger1Y)),NA())</f>
        <v>3.2810369809621695E-2</v>
      </c>
      <c r="Q1233" s="52">
        <f>IFERROR(_xll.qlIndexFixing(ONIndex1Y,I1233,TRUE,_xll.ohTrigger(RecalcTrigger,Trigger1Y)),NA())</f>
        <v>3.2361759326944295E-2</v>
      </c>
    </row>
    <row r="1234" spans="2:17" x14ac:dyDescent="0.2">
      <c r="B1234" s="46" t="s">
        <v>51</v>
      </c>
      <c r="D1234" s="49">
        <f>_xll.qlCalendarAdvance(LocalCalendar,$D1233,B1234,"f",FALSE)</f>
        <v>48121</v>
      </c>
      <c r="E1234" s="49">
        <f>_xll.qlInterestRateIndexValueDate(IndexON,D1234)</f>
        <v>48121</v>
      </c>
      <c r="F1234" s="52">
        <f>IFERROR(_xll.qlIndexFixing(IndexON,D1234,TRUE,_xll.ohTrigger(RecalcTrigger,TriggerON)),NA())</f>
        <v>2.6839738058379581E-2</v>
      </c>
      <c r="H1234" s="49">
        <f>_xll.qlCalendarAdvance(IborCalendar,$H1233,B1234,"f",FALSE)</f>
        <v>48121</v>
      </c>
      <c r="I1234" s="49">
        <f>_xll.qlInterestRateIndexValueDate(Index1M,$H1234)</f>
        <v>48123</v>
      </c>
      <c r="J1234" s="52">
        <f>IFERROR(_xll.qlIndexFixing(Index1M,$H1234,TRUE,_xll.ohTrigger(RecalcTrigger,Trigger1M)),NA())</f>
        <v>2.7549201541925972E-2</v>
      </c>
      <c r="K1234" s="52">
        <f>IFERROR(_xll.qlIndexFixing(ONIndex1M,I1234,TRUE,_xll.ohTrigger(RecalcTrigger,Trigger1M)),NA())</f>
        <v>2.7525607107214967E-2</v>
      </c>
      <c r="L1234" s="52">
        <f>IFERROR(_xll.qlIndexFixing(Index3M,H1234,TRUE,_xll.ohTrigger(RecalcTrigger,Trigger3M)),NA())</f>
        <v>2.9312335977873048E-2</v>
      </c>
      <c r="M1234" s="52">
        <f>IFERROR(_xll.qlIndexFixing(ONIndex3M,I1234,TRUE,_xll.ohTrigger(RecalcTrigger,Trigger3M)),NA())</f>
        <v>2.9204789977326229E-2</v>
      </c>
      <c r="N1234" s="52">
        <f>IFERROR(_xll.qlIndexFixing(Index6M,$H1234,TRUE,_xll.ohTrigger(RecalcTrigger,Trigger6M)),NA())</f>
        <v>3.0745535716569176E-2</v>
      </c>
      <c r="O1234" s="52">
        <f>IFERROR(_xll.qlIndexFixing(ONIndex6M,I1234,TRUE,_xll.ohTrigger(RecalcTrigger,Trigger6M)),NA())</f>
        <v>3.0516927052719467E-2</v>
      </c>
      <c r="P1234" s="52">
        <f>IFERROR(_xll.qlIndexFixing(Index1Y,$H1234,TRUE,_xll.ohTrigger(RecalcTrigger,Trigger1Y)),NA())</f>
        <v>3.2806952990627004E-2</v>
      </c>
      <c r="Q1234" s="52">
        <f>IFERROR(_xll.qlIndexFixing(ONIndex1Y,I1234,TRUE,_xll.ohTrigger(RecalcTrigger,Trigger1Y)),NA())</f>
        <v>3.2358291125458294E-2</v>
      </c>
    </row>
    <row r="1235" spans="2:17" x14ac:dyDescent="0.2">
      <c r="B1235" s="46" t="s">
        <v>51</v>
      </c>
      <c r="D1235" s="49">
        <f>_xll.qlCalendarAdvance(LocalCalendar,$D1234,B1235,"f",FALSE)</f>
        <v>48128</v>
      </c>
      <c r="E1235" s="49">
        <f>_xll.qlInterestRateIndexValueDate(IndexON,D1235)</f>
        <v>48128</v>
      </c>
      <c r="F1235" s="52">
        <f>IFERROR(_xll.qlIndexFixing(IndexON,D1235,TRUE,_xll.ohTrigger(RecalcTrigger,TriggerON)),NA())</f>
        <v>2.6840462168831181E-2</v>
      </c>
      <c r="H1235" s="49">
        <f>_xll.qlCalendarAdvance(IborCalendar,$H1234,B1235,"f",FALSE)</f>
        <v>48128</v>
      </c>
      <c r="I1235" s="49">
        <f>_xll.qlInterestRateIndexValueDate(Index1M,$H1235)</f>
        <v>48130</v>
      </c>
      <c r="J1235" s="52">
        <f>IFERROR(_xll.qlIndexFixing(Index1M,$H1235,TRUE,_xll.ohTrigger(RecalcTrigger,Trigger1M)),NA())</f>
        <v>2.7545125115966684E-2</v>
      </c>
      <c r="K1235" s="52">
        <f>IFERROR(_xll.qlIndexFixing(ONIndex1M,I1235,TRUE,_xll.ohTrigger(RecalcTrigger,Trigger1M)),NA())</f>
        <v>2.7521519315270027E-2</v>
      </c>
      <c r="L1235" s="52">
        <f>IFERROR(_xll.qlIndexFixing(Index3M,H1235,TRUE,_xll.ohTrigger(RecalcTrigger,Trigger3M)),NA())</f>
        <v>2.9312211110858057E-2</v>
      </c>
      <c r="M1235" s="52">
        <f>IFERROR(_xll.qlIndexFixing(ONIndex3M,I1235,TRUE,_xll.ohTrigger(RecalcTrigger,Trigger3M)),NA())</f>
        <v>2.920477691433554E-2</v>
      </c>
      <c r="N1235" s="52">
        <f>IFERROR(_xll.qlIndexFixing(Index6M,$H1235,TRUE,_xll.ohTrigger(RecalcTrigger,Trigger6M)),NA())</f>
        <v>3.0744848622666091E-2</v>
      </c>
      <c r="O1235" s="52">
        <f>IFERROR(_xll.qlIndexFixing(ONIndex6M,I1235,TRUE,_xll.ohTrigger(RecalcTrigger,Trigger6M)),NA())</f>
        <v>3.0516439800241102E-2</v>
      </c>
      <c r="P1235" s="52">
        <f>IFERROR(_xll.qlIndexFixing(Index1Y,$H1235,TRUE,_xll.ohTrigger(RecalcTrigger,Trigger1Y)),NA())</f>
        <v>3.2804781349738889E-2</v>
      </c>
      <c r="Q1235" s="52">
        <f>IFERROR(_xll.qlIndexFixing(ONIndex1Y,I1235,TRUE,_xll.ohTrigger(RecalcTrigger,Trigger1Y)),NA())</f>
        <v>3.235482910239007E-2</v>
      </c>
    </row>
    <row r="1236" spans="2:17" x14ac:dyDescent="0.2">
      <c r="B1236" s="46" t="s">
        <v>51</v>
      </c>
      <c r="D1236" s="49">
        <f>_xll.qlCalendarAdvance(LocalCalendar,$D1235,B1236,"f",FALSE)</f>
        <v>48135</v>
      </c>
      <c r="E1236" s="49">
        <f>_xll.qlInterestRateIndexValueDate(IndexON,D1236)</f>
        <v>48135</v>
      </c>
      <c r="F1236" s="52">
        <f>IFERROR(_xll.qlIndexFixing(IndexON,D1236,TRUE,_xll.ohTrigger(RecalcTrigger,TriggerON)),NA())</f>
        <v>2.6841164106539139E-2</v>
      </c>
      <c r="H1236" s="49">
        <f>_xll.qlCalendarAdvance(IborCalendar,$H1235,B1236,"f",FALSE)</f>
        <v>48135</v>
      </c>
      <c r="I1236" s="49">
        <f>_xll.qlInterestRateIndexValueDate(Index1M,$H1236)</f>
        <v>48137</v>
      </c>
      <c r="J1236" s="52">
        <f>IFERROR(_xll.qlIndexFixing(Index1M,$H1236,TRUE,_xll.ohTrigger(RecalcTrigger,Trigger1M)),NA())</f>
        <v>2.7541058203449931E-2</v>
      </c>
      <c r="K1236" s="52">
        <f>IFERROR(_xll.qlIndexFixing(ONIndex1M,I1236,TRUE,_xll.ohTrigger(RecalcTrigger,Trigger1M)),NA())</f>
        <v>2.7517441012774313E-2</v>
      </c>
      <c r="L1236" s="52">
        <f>IFERROR(_xll.qlIndexFixing(Index3M,H1236,TRUE,_xll.ohTrigger(RecalcTrigger,Trigger3M)),NA())</f>
        <v>2.9312069058131086E-2</v>
      </c>
      <c r="M1236" s="52">
        <f>IFERROR(_xll.qlIndexFixing(ONIndex3M,I1236,TRUE,_xll.ohTrigger(RecalcTrigger,Trigger3M)),NA())</f>
        <v>2.9204746791950953E-2</v>
      </c>
      <c r="N1236" s="52">
        <f>IFERROR(_xll.qlIndexFixing(Index6M,$H1236,TRUE,_xll.ohTrigger(RecalcTrigger,Trigger6M)),NA())</f>
        <v>3.0744146739150411E-2</v>
      </c>
      <c r="O1236" s="52">
        <f>IFERROR(_xll.qlIndexFixing(ONIndex6M,I1236,TRUE,_xll.ohTrigger(RecalcTrigger,Trigger6M)),NA())</f>
        <v>3.0515937984212371E-2</v>
      </c>
      <c r="P1236" s="52">
        <f>IFERROR(_xll.qlIndexFixing(Index1Y,$H1236,TRUE,_xll.ohTrigger(RecalcTrigger,Trigger1Y)),NA())</f>
        <v>3.2800138541851091E-2</v>
      </c>
      <c r="Q1236" s="52">
        <f>IFERROR(_xll.qlIndexFixing(ONIndex1Y,I1236,TRUE,_xll.ohTrigger(RecalcTrigger,Trigger1Y)),NA())</f>
        <v>3.2351373257579752E-2</v>
      </c>
    </row>
    <row r="1237" spans="2:17" x14ac:dyDescent="0.2">
      <c r="B1237" s="46" t="s">
        <v>51</v>
      </c>
      <c r="D1237" s="49">
        <f>_xll.qlCalendarAdvance(LocalCalendar,$D1236,B1237,"f",FALSE)</f>
        <v>48142</v>
      </c>
      <c r="E1237" s="49">
        <f>_xll.qlInterestRateIndexValueDate(IndexON,D1237)</f>
        <v>48142</v>
      </c>
      <c r="F1237" s="52">
        <f>IFERROR(_xll.qlIndexFixing(IndexON,D1237,TRUE,_xll.ohTrigger(RecalcTrigger,TriggerON)),NA())</f>
        <v>2.6841843871583393E-2</v>
      </c>
      <c r="H1237" s="49">
        <f>_xll.qlCalendarAdvance(IborCalendar,$H1236,B1237,"f",FALSE)</f>
        <v>48142</v>
      </c>
      <c r="I1237" s="49">
        <f>_xll.qlInterestRateIndexValueDate(Index1M,$H1237)</f>
        <v>48144</v>
      </c>
      <c r="J1237" s="52">
        <f>IFERROR(_xll.qlIndexFixing(Index1M,$H1237,TRUE,_xll.ohTrigger(RecalcTrigger,Trigger1M)),NA())</f>
        <v>2.7537000804373213E-2</v>
      </c>
      <c r="K1237" s="52">
        <f>IFERROR(_xll.qlIndexFixing(ONIndex1M,I1237,TRUE,_xll.ohTrigger(RecalcTrigger,Trigger1M)),NA())</f>
        <v>2.7513372199807762E-2</v>
      </c>
      <c r="L1237" s="52">
        <f>IFERROR(_xll.qlIndexFixing(Index3M,H1237,TRUE,_xll.ohTrigger(RecalcTrigger,Trigger3M)),NA())</f>
        <v>2.931190981969126E-2</v>
      </c>
      <c r="M1237" s="52">
        <f>IFERROR(_xll.qlIndexFixing(ONIndex3M,I1237,TRUE,_xll.ohTrigger(RecalcTrigger,Trigger3M)),NA())</f>
        <v>2.9204699610252405E-2</v>
      </c>
      <c r="N1237" s="52">
        <f>IFERROR(_xll.qlIndexFixing(Index6M,$H1237,TRUE,_xll.ohTrigger(RecalcTrigger,Trigger6M)),NA())</f>
        <v>3.0743430066039173E-2</v>
      </c>
      <c r="O1237" s="52">
        <f>IFERROR(_xll.qlIndexFixing(ONIndex6M,I1237,TRUE,_xll.ohTrigger(RecalcTrigger,Trigger6M)),NA())</f>
        <v>3.0515421604633275E-2</v>
      </c>
      <c r="P1237" s="52">
        <f>IFERROR(_xll.qlIndexFixing(Index1Y,$H1237,TRUE,_xll.ohTrigger(RecalcTrigger,Trigger1Y)),NA())</f>
        <v>3.2796740911940625E-2</v>
      </c>
      <c r="Q1237" s="52">
        <f>IFERROR(_xll.qlIndexFixing(ONIndex1Y,I1237,TRUE,_xll.ohTrigger(RecalcTrigger,Trigger1Y)),NA())</f>
        <v>3.2347923591027339E-2</v>
      </c>
    </row>
    <row r="1238" spans="2:17" x14ac:dyDescent="0.2">
      <c r="B1238" s="46" t="s">
        <v>51</v>
      </c>
      <c r="D1238" s="49">
        <f>_xll.qlCalendarAdvance(LocalCalendar,$D1237,B1238,"f",FALSE)</f>
        <v>48149</v>
      </c>
      <c r="E1238" s="49">
        <f>_xll.qlInterestRateIndexValueDate(IndexON,D1238)</f>
        <v>48149</v>
      </c>
      <c r="F1238" s="52">
        <f>IFERROR(_xll.qlIndexFixing(IndexON,D1238,TRUE,_xll.ohTrigger(RecalcTrigger,TriggerON)),NA())</f>
        <v>2.6842501463724133E-2</v>
      </c>
      <c r="H1238" s="49">
        <f>_xll.qlCalendarAdvance(IborCalendar,$H1237,B1238,"f",FALSE)</f>
        <v>48149</v>
      </c>
      <c r="I1238" s="49">
        <f>_xll.qlInterestRateIndexValueDate(Index1M,$H1238)</f>
        <v>48151</v>
      </c>
      <c r="J1238" s="52">
        <f>IFERROR(_xll.qlIndexFixing(Index1M,$H1238,TRUE,_xll.ohTrigger(RecalcTrigger,Trigger1M)),NA())</f>
        <v>2.7530662060324854E-2</v>
      </c>
      <c r="K1238" s="52">
        <f>IFERROR(_xll.qlIndexFixing(ONIndex1M,I1238,TRUE,_xll.ohTrigger(RecalcTrigger,Trigger1M)),NA())</f>
        <v>2.7509312876450309E-2</v>
      </c>
      <c r="L1238" s="52">
        <f>IFERROR(_xll.qlIndexFixing(Index3M,H1238,TRUE,_xll.ohTrigger(RecalcTrigger,Trigger3M)),NA())</f>
        <v>2.931173339554119E-2</v>
      </c>
      <c r="M1238" s="52">
        <f>IFERROR(_xll.qlIndexFixing(ONIndex3M,I1238,TRUE,_xll.ohTrigger(RecalcTrigger,Trigger3M)),NA())</f>
        <v>2.9204635369239895E-2</v>
      </c>
      <c r="N1238" s="52">
        <f>IFERROR(_xll.qlIndexFixing(Index6M,$H1238,TRUE,_xll.ohTrigger(RecalcTrigger,Trigger6M)),NA())</f>
        <v>3.0742698603346792E-2</v>
      </c>
      <c r="O1238" s="52">
        <f>IFERROR(_xll.qlIndexFixing(ONIndex6M,I1238,TRUE,_xll.ohTrigger(RecalcTrigger,Trigger6M)),NA())</f>
        <v>3.0514890661583749E-2</v>
      </c>
      <c r="P1238" s="52">
        <f>IFERROR(_xll.qlIndexFixing(Index1Y,$H1238,TRUE,_xll.ohTrigger(RecalcTrigger,Trigger1Y)),NA())</f>
        <v>3.2789632497298445E-2</v>
      </c>
      <c r="Q1238" s="52">
        <f>IFERROR(_xll.qlIndexFixing(ONIndex1Y,I1238,TRUE,_xll.ohTrigger(RecalcTrigger,Trigger1Y)),NA())</f>
        <v>3.2344480102892703E-2</v>
      </c>
    </row>
    <row r="1239" spans="2:17" x14ac:dyDescent="0.2">
      <c r="B1239" s="46" t="s">
        <v>51</v>
      </c>
      <c r="D1239" s="49">
        <f>_xll.qlCalendarAdvance(LocalCalendar,$D1238,B1239,"f",FALSE)</f>
        <v>48156</v>
      </c>
      <c r="E1239" s="49">
        <f>_xll.qlInterestRateIndexValueDate(IndexON,D1239)</f>
        <v>48156</v>
      </c>
      <c r="F1239" s="52">
        <f>IFERROR(_xll.qlIndexFixing(IndexON,D1239,TRUE,_xll.ohTrigger(RecalcTrigger,TriggerON)),NA())</f>
        <v>2.6843136883281105E-2</v>
      </c>
      <c r="H1239" s="49">
        <f>_xll.qlCalendarAdvance(IborCalendar,$H1238,B1239,"f",FALSE)</f>
        <v>48156</v>
      </c>
      <c r="I1239" s="49">
        <f>_xll.qlInterestRateIndexValueDate(Index1M,$H1239)</f>
        <v>48158</v>
      </c>
      <c r="J1239" s="52">
        <f>IFERROR(_xll.qlIndexFixing(Index1M,$H1239,TRUE,_xll.ohTrigger(RecalcTrigger,Trigger1M)),NA())</f>
        <v>2.7528914546484928E-2</v>
      </c>
      <c r="K1239" s="52">
        <f>IFERROR(_xll.qlIndexFixing(ONIndex1M,I1239,TRUE,_xll.ohTrigger(RecalcTrigger,Trigger1M)),NA())</f>
        <v>2.7505263042542083E-2</v>
      </c>
      <c r="L1239" s="52">
        <f>IFERROR(_xll.qlIndexFixing(Index3M,H1239,TRUE,_xll.ohTrigger(RecalcTrigger,Trigger3M)),NA())</f>
        <v>2.9311539785683478E-2</v>
      </c>
      <c r="M1239" s="52">
        <f>IFERROR(_xll.qlIndexFixing(ONIndex3M,I1239,TRUE,_xll.ohTrigger(RecalcTrigger,Trigger3M)),NA())</f>
        <v>2.9204554068833488E-2</v>
      </c>
      <c r="N1239" s="52">
        <f>IFERROR(_xll.qlIndexFixing(Index6M,$H1239,TRUE,_xll.ohTrigger(RecalcTrigger,Trigger6M)),NA())</f>
        <v>3.0740704958163192E-2</v>
      </c>
      <c r="O1239" s="52">
        <f>IFERROR(_xll.qlIndexFixing(ONIndex6M,I1239,TRUE,_xll.ohTrigger(RecalcTrigger,Trigger6M)),NA())</f>
        <v>3.0514345155063793E-2</v>
      </c>
      <c r="P1239" s="52">
        <f>IFERROR(_xll.qlIndexFixing(Index1Y,$H1239,TRUE,_xll.ohTrigger(RecalcTrigger,Trigger1Y)),NA())</f>
        <v>3.2789964840753645E-2</v>
      </c>
      <c r="Q1239" s="52">
        <f>IFERROR(_xll.qlIndexFixing(ONIndex1Y,I1239,TRUE,_xll.ohTrigger(RecalcTrigger,Trigger1Y)),NA())</f>
        <v>3.2341042793015973E-2</v>
      </c>
    </row>
    <row r="1240" spans="2:17" x14ac:dyDescent="0.2">
      <c r="B1240" s="46" t="s">
        <v>51</v>
      </c>
      <c r="D1240" s="49">
        <f>_xll.qlCalendarAdvance(LocalCalendar,$D1239,B1240,"f",FALSE)</f>
        <v>48164</v>
      </c>
      <c r="E1240" s="49">
        <f>_xll.qlInterestRateIndexValueDate(IndexON,D1240)</f>
        <v>48164</v>
      </c>
      <c r="F1240" s="52">
        <f>IFERROR(_xll.qlIndexFixing(IndexON,D1240,TRUE,_xll.ohTrigger(RecalcTrigger,TriggerON)),NA())</f>
        <v>2.6843835926744219E-2</v>
      </c>
      <c r="H1240" s="49">
        <f>_xll.qlCalendarAdvance(IborCalendar,$H1239,B1240,"f",FALSE)</f>
        <v>48163</v>
      </c>
      <c r="I1240" s="49">
        <f>_xll.qlInterestRateIndexValueDate(Index1M,$H1240)</f>
        <v>48165</v>
      </c>
      <c r="J1240" s="52">
        <f>IFERROR(_xll.qlIndexFixing(Index1M,$H1240,TRUE,_xll.ohTrigger(RecalcTrigger,Trigger1M)),NA())</f>
        <v>2.752488568765088E-2</v>
      </c>
      <c r="K1240" s="52">
        <f>IFERROR(_xll.qlIndexFixing(ONIndex1M,I1240,TRUE,_xll.ohTrigger(RecalcTrigger,Trigger1M)),NA())</f>
        <v>2.7501222698163019E-2</v>
      </c>
      <c r="L1240" s="52">
        <f>IFERROR(_xll.qlIndexFixing(Index3M,H1240,TRUE,_xll.ohTrigger(RecalcTrigger,Trigger3M)),NA())</f>
        <v>2.93113289901216E-2</v>
      </c>
      <c r="M1240" s="52">
        <f>IFERROR(_xll.qlIndexFixing(ONIndex3M,I1240,TRUE,_xll.ohTrigger(RecalcTrigger,Trigger3M)),NA())</f>
        <v>2.920445570911312E-2</v>
      </c>
      <c r="N1240" s="52">
        <f>IFERROR(_xll.qlIndexFixing(Index6M,$H1240,TRUE,_xll.ohTrigger(RecalcTrigger,Trigger6M)),NA())</f>
        <v>3.0739945037146093E-2</v>
      </c>
      <c r="O1240" s="52">
        <f>IFERROR(_xll.qlIndexFixing(ONIndex6M,I1240,TRUE,_xll.ohTrigger(RecalcTrigger,Trigger6M)),NA())</f>
        <v>3.0513785084993472E-2</v>
      </c>
      <c r="P1240" s="52">
        <f>IFERROR(_xll.qlIndexFixing(Index1Y,$H1240,TRUE,_xll.ohTrigger(RecalcTrigger,Trigger1Y)),NA())</f>
        <v>3.278658639934854E-2</v>
      </c>
      <c r="Q1240" s="52">
        <f>IFERROR(_xll.qlIndexFixing(ONIndex1Y,I1240,TRUE,_xll.ohTrigger(RecalcTrigger,Trigger1Y)),NA())</f>
        <v>3.2337611661477084E-2</v>
      </c>
    </row>
    <row r="1241" spans="2:17" x14ac:dyDescent="0.2">
      <c r="B1241" s="46" t="s">
        <v>51</v>
      </c>
      <c r="D1241" s="49">
        <f>_xll.qlCalendarAdvance(LocalCalendar,$D1240,B1241,"f",FALSE)</f>
        <v>48171</v>
      </c>
      <c r="E1241" s="49">
        <f>_xll.qlInterestRateIndexValueDate(IndexON,D1241)</f>
        <v>48171</v>
      </c>
      <c r="F1241" s="52">
        <f>IFERROR(_xll.qlIndexFixing(IndexON,D1241,TRUE,_xll.ohTrigger(RecalcTrigger,TriggerON)),NA())</f>
        <v>2.6844423833187747E-2</v>
      </c>
      <c r="H1241" s="49">
        <f>_xll.qlCalendarAdvance(IborCalendar,$H1240,B1241,"f",FALSE)</f>
        <v>48170</v>
      </c>
      <c r="I1241" s="49">
        <f>_xll.qlInterestRateIndexValueDate(Index1M,$H1241)</f>
        <v>48172</v>
      </c>
      <c r="J1241" s="52">
        <f>IFERROR(_xll.qlIndexFixing(Index1M,$H1241,TRUE,_xll.ohTrigger(RecalcTrigger,Trigger1M)),NA())</f>
        <v>2.7520866342216899E-2</v>
      </c>
      <c r="K1241" s="52">
        <f>IFERROR(_xll.qlIndexFixing(ONIndex1M,I1241,TRUE,_xll.ohTrigger(RecalcTrigger,Trigger1M)),NA())</f>
        <v>2.7497191843313118E-2</v>
      </c>
      <c r="L1241" s="52">
        <f>IFERROR(_xll.qlIndexFixing(Index3M,H1241,TRUE,_xll.ohTrigger(RecalcTrigger,Trigger3M)),NA())</f>
        <v>2.9311101008855561E-2</v>
      </c>
      <c r="M1241" s="52">
        <f>IFERROR(_xll.qlIndexFixing(ONIndex3M,I1241,TRUE,_xll.ohTrigger(RecalcTrigger,Trigger3M)),NA())</f>
        <v>2.9204340290158726E-2</v>
      </c>
      <c r="N1241" s="52">
        <f>IFERROR(_xll.qlIndexFixing(Index6M,$H1241,TRUE,_xll.ohTrigger(RecalcTrigger,Trigger6M)),NA())</f>
        <v>3.0739170327849379E-2</v>
      </c>
      <c r="O1241" s="52">
        <f>IFERROR(_xll.qlIndexFixing(ONIndex6M,I1241,TRUE,_xll.ohTrigger(RecalcTrigger,Trigger6M)),NA())</f>
        <v>3.0513210451452721E-2</v>
      </c>
      <c r="P1241" s="52">
        <f>IFERROR(_xll.qlIndexFixing(Index1Y,$H1241,TRUE,_xll.ohTrigger(RecalcTrigger,Trigger1Y)),NA())</f>
        <v>3.2783214353983424E-2</v>
      </c>
      <c r="Q1241" s="52">
        <f>IFERROR(_xll.qlIndexFixing(ONIndex1Y,I1241,TRUE,_xll.ohTrigger(RecalcTrigger,Trigger1Y)),NA())</f>
        <v>3.2334186708276036E-2</v>
      </c>
    </row>
    <row r="1242" spans="2:17" x14ac:dyDescent="0.2">
      <c r="B1242" s="46" t="s">
        <v>51</v>
      </c>
      <c r="D1242" s="49">
        <f>_xll.qlCalendarAdvance(LocalCalendar,$D1241,B1242,"f",FALSE)</f>
        <v>48178</v>
      </c>
      <c r="E1242" s="49">
        <f>_xll.qlInterestRateIndexValueDate(IndexON,D1242)</f>
        <v>48178</v>
      </c>
      <c r="F1242" s="52">
        <f>IFERROR(_xll.qlIndexFixing(IndexON,D1242,TRUE,_xll.ohTrigger(RecalcTrigger,TriggerON)),NA())</f>
        <v>2.6846029982081632E-2</v>
      </c>
      <c r="H1242" s="49">
        <f>_xll.qlCalendarAdvance(IborCalendar,$H1241,B1242,"f",FALSE)</f>
        <v>48177</v>
      </c>
      <c r="I1242" s="49">
        <f>_xll.qlInterestRateIndexValueDate(Index1M,$H1242)</f>
        <v>48180</v>
      </c>
      <c r="J1242" s="52">
        <f>IFERROR(_xll.qlIndexFixing(Index1M,$H1242,TRUE,_xll.ohTrigger(RecalcTrigger,Trigger1M)),NA())</f>
        <v>2.7517049764077844E-2</v>
      </c>
      <c r="K1242" s="52">
        <f>IFERROR(_xll.qlIndexFixing(ONIndex1M,I1242,TRUE,_xll.ohTrigger(RecalcTrigger,Trigger1M)),NA())</f>
        <v>2.7494122853370939E-2</v>
      </c>
      <c r="L1242" s="52">
        <f>IFERROR(_xll.qlIndexFixing(Index3M,H1242,TRUE,_xll.ohTrigger(RecalcTrigger,Trigger3M)),NA())</f>
        <v>2.9309650117396183E-2</v>
      </c>
      <c r="M1242" s="52">
        <f>IFERROR(_xll.qlIndexFixing(ONIndex3M,I1242,TRUE,_xll.ohTrigger(RecalcTrigger,Trigger3M)),NA())</f>
        <v>2.9206535896015851E-2</v>
      </c>
      <c r="N1242" s="52">
        <f>IFERROR(_xll.qlIndexFixing(Index6M,$H1242,TRUE,_xll.ohTrigger(RecalcTrigger,Trigger6M)),NA())</f>
        <v>3.0738266837718756E-2</v>
      </c>
      <c r="O1242" s="52">
        <f>IFERROR(_xll.qlIndexFixing(ONIndex6M,I1242,TRUE,_xll.ohTrigger(RecalcTrigger,Trigger6M)),NA())</f>
        <v>3.0515036349285651E-2</v>
      </c>
      <c r="P1242" s="52">
        <f>IFERROR(_xll.qlIndexFixing(Index1Y,$H1242,TRUE,_xll.ohTrigger(RecalcTrigger,Trigger1Y)),NA())</f>
        <v>3.2779368419655681E-2</v>
      </c>
      <c r="Q1242" s="52">
        <f>IFERROR(_xll.qlIndexFixing(ONIndex1Y,I1242,TRUE,_xll.ohTrigger(RecalcTrigger,Trigger1Y)),NA())</f>
        <v>3.2332695780548093E-2</v>
      </c>
    </row>
    <row r="1243" spans="2:17" x14ac:dyDescent="0.2">
      <c r="B1243" s="46" t="s">
        <v>51</v>
      </c>
      <c r="D1243" s="49">
        <f>_xll.qlCalendarAdvance(LocalCalendar,$D1242,B1243,"f",FALSE)</f>
        <v>48185</v>
      </c>
      <c r="E1243" s="49">
        <f>_xll.qlInterestRateIndexValueDate(IndexON,D1243)</f>
        <v>48185</v>
      </c>
      <c r="F1243" s="52">
        <f>IFERROR(_xll.qlIndexFixing(IndexON,D1243,TRUE,_xll.ohTrigger(RecalcTrigger,TriggerON)),NA())</f>
        <v>2.6845533128003751E-2</v>
      </c>
      <c r="H1243" s="49">
        <f>_xll.qlCalendarAdvance(IborCalendar,$H1242,B1243,"f",FALSE)</f>
        <v>48184</v>
      </c>
      <c r="I1243" s="49">
        <f>_xll.qlInterestRateIndexValueDate(Index1M,$H1243)</f>
        <v>48186</v>
      </c>
      <c r="J1243" s="52">
        <f>IFERROR(_xll.qlIndexFixing(Index1M,$H1243,TRUE,_xll.ohTrigger(RecalcTrigger,Trigger1M)),NA())</f>
        <v>2.7512856191491686E-2</v>
      </c>
      <c r="K1243" s="52">
        <f>IFERROR(_xll.qlIndexFixing(ONIndex1M,I1243,TRUE,_xll.ohTrigger(RecalcTrigger,Trigger1M)),NA())</f>
        <v>2.7489158602120867E-2</v>
      </c>
      <c r="L1243" s="52">
        <f>IFERROR(_xll.qlIndexFixing(Index3M,H1243,TRUE,_xll.ohTrigger(RecalcTrigger,Trigger3M)),NA())</f>
        <v>2.9309425261926553E-2</v>
      </c>
      <c r="M1243" s="52">
        <f>IFERROR(_xll.qlIndexFixing(ONIndex3M,I1243,TRUE,_xll.ohTrigger(RecalcTrigger,Trigger3M)),NA())</f>
        <v>2.9204058274228117E-2</v>
      </c>
      <c r="N1243" s="52">
        <f>IFERROR(_xll.qlIndexFixing(Index6M,$H1243,TRUE,_xll.ohTrigger(RecalcTrigger,Trigger6M)),NA())</f>
        <v>3.0738819446760022E-2</v>
      </c>
      <c r="O1243" s="52">
        <f>IFERROR(_xll.qlIndexFixing(ONIndex6M,I1243,TRUE,_xll.ohTrigger(RecalcTrigger,Trigger6M)),NA())</f>
        <v>3.0512017493879995E-2</v>
      </c>
      <c r="P1243" s="52">
        <f>IFERROR(_xll.qlIndexFixing(Index1Y,$H1243,TRUE,_xll.ohTrigger(RecalcTrigger,Trigger1Y)),NA())</f>
        <v>3.2776489451117982E-2</v>
      </c>
      <c r="Q1243" s="52">
        <f>IFERROR(_xll.qlIndexFixing(ONIndex1Y,I1243,TRUE,_xll.ohTrigger(RecalcTrigger,Trigger1Y)),NA())</f>
        <v>3.2327355336727592E-2</v>
      </c>
    </row>
    <row r="1244" spans="2:17" x14ac:dyDescent="0.2">
      <c r="B1244" s="46" t="s">
        <v>51</v>
      </c>
      <c r="D1244" s="49">
        <f>_xll.qlCalendarAdvance(LocalCalendar,$D1243,B1244,"f",FALSE)</f>
        <v>48192</v>
      </c>
      <c r="E1244" s="49">
        <f>_xll.qlInterestRateIndexValueDate(IndexON,D1244)</f>
        <v>48192</v>
      </c>
      <c r="F1244" s="52">
        <f>IFERROR(_xll.qlIndexFixing(IndexON,D1244,TRUE,_xll.ohTrigger(RecalcTrigger,TriggerON)),NA())</f>
        <v>2.6846054516296292E-2</v>
      </c>
      <c r="H1244" s="49">
        <f>_xll.qlCalendarAdvance(IborCalendar,$H1243,B1244,"f",FALSE)</f>
        <v>48191</v>
      </c>
      <c r="I1244" s="49">
        <f>_xll.qlInterestRateIndexValueDate(Index1M,$H1244)</f>
        <v>48193</v>
      </c>
      <c r="J1244" s="52">
        <f>IFERROR(_xll.qlIndexFixing(Index1M,$H1244,TRUE,_xll.ohTrigger(RecalcTrigger,Trigger1M)),NA())</f>
        <v>2.750886538618047E-2</v>
      </c>
      <c r="K1244" s="52">
        <f>IFERROR(_xll.qlIndexFixing(ONIndex1M,I1244,TRUE,_xll.ohTrigger(RecalcTrigger,Trigger1M)),NA())</f>
        <v>2.7485156215858453E-2</v>
      </c>
      <c r="L1244" s="52">
        <f>IFERROR(_xll.qlIndexFixing(Index3M,H1244,TRUE,_xll.ohTrigger(RecalcTrigger,Trigger3M)),NA())</f>
        <v>2.9309146973696291E-2</v>
      </c>
      <c r="M1244" s="52">
        <f>IFERROR(_xll.qlIndexFixing(ONIndex3M,I1244,TRUE,_xll.ohTrigger(RecalcTrigger,Trigger3M)),NA())</f>
        <v>2.9203891677331839E-2</v>
      </c>
      <c r="N1244" s="52">
        <f>IFERROR(_xll.qlIndexFixing(Index6M,$H1244,TRUE,_xll.ohTrigger(RecalcTrigger,Trigger6M)),NA())</f>
        <v>3.073799924693808E-2</v>
      </c>
      <c r="O1244" s="52">
        <f>IFERROR(_xll.qlIndexFixing(ONIndex6M,I1244,TRUE,_xll.ohTrigger(RecalcTrigger,Trigger6M)),NA())</f>
        <v>3.0511399169848019E-2</v>
      </c>
      <c r="P1244" s="52">
        <f>IFERROR(_xll.qlIndexFixing(Index1Y,$H1244,TRUE,_xll.ohTrigger(RecalcTrigger,Trigger1Y)),NA())</f>
        <v>3.2773136593489925E-2</v>
      </c>
      <c r="Q1244" s="52">
        <f>IFERROR(_xll.qlIndexFixing(ONIndex1Y,I1244,TRUE,_xll.ohTrigger(RecalcTrigger,Trigger1Y)),NA())</f>
        <v>3.2323948918380196E-2</v>
      </c>
    </row>
    <row r="1245" spans="2:17" x14ac:dyDescent="0.2">
      <c r="B1245" s="46" t="s">
        <v>51</v>
      </c>
      <c r="D1245" s="49">
        <f>_xll.qlCalendarAdvance(LocalCalendar,$D1244,B1245,"f",FALSE)</f>
        <v>48199</v>
      </c>
      <c r="E1245" s="49">
        <f>_xll.qlInterestRateIndexValueDate(IndexON,D1245)</f>
        <v>48199</v>
      </c>
      <c r="F1245" s="52">
        <f>IFERROR(_xll.qlIndexFixing(IndexON,D1245,TRUE,_xll.ohTrigger(RecalcTrigger,TriggerON)),NA())</f>
        <v>2.6846553731845191E-2</v>
      </c>
      <c r="H1245" s="49">
        <f>_xll.qlCalendarAdvance(IborCalendar,$H1244,B1245,"f",FALSE)</f>
        <v>48198</v>
      </c>
      <c r="I1245" s="49">
        <f>_xll.qlInterestRateIndexValueDate(Index1M,$H1245)</f>
        <v>48200</v>
      </c>
      <c r="J1245" s="52">
        <f>IFERROR(_xll.qlIndexFixing(Index1M,$H1245,TRUE,_xll.ohTrigger(RecalcTrigger,Trigger1M)),NA())</f>
        <v>2.7505650476178773E-2</v>
      </c>
      <c r="K1245" s="52">
        <f>IFERROR(_xll.qlIndexFixing(ONIndex1M,I1245,TRUE,_xll.ohTrigger(RecalcTrigger,Trigger1M)),NA())</f>
        <v>2.7481163319045265E-2</v>
      </c>
      <c r="L1245" s="52">
        <f>IFERROR(_xll.qlIndexFixing(Index3M,H1245,TRUE,_xll.ohTrigger(RecalcTrigger,Trigger3M)),NA())</f>
        <v>2.9308851501169846E-2</v>
      </c>
      <c r="M1245" s="52">
        <f>IFERROR(_xll.qlIndexFixing(ONIndex3M,I1245,TRUE,_xll.ohTrigger(RecalcTrigger,Trigger3M)),NA())</f>
        <v>2.9203708020961727E-2</v>
      </c>
      <c r="N1245" s="52">
        <f>IFERROR(_xll.qlIndexFixing(Index6M,$H1245,TRUE,_xll.ohTrigger(RecalcTrigger,Trigger6M)),NA())</f>
        <v>3.0737164257656428E-2</v>
      </c>
      <c r="O1245" s="52">
        <f>IFERROR(_xll.qlIndexFixing(ONIndex6M,I1245,TRUE,_xll.ohTrigger(RecalcTrigger,Trigger6M)),NA())</f>
        <v>3.0510766282345614E-2</v>
      </c>
      <c r="P1245" s="52">
        <f>IFERROR(_xll.qlIndexFixing(Index1Y,$H1245,TRUE,_xll.ohTrigger(RecalcTrigger,Trigger1Y)),NA())</f>
        <v>3.276979013164729E-2</v>
      </c>
      <c r="Q1245" s="52">
        <f>IFERROR(_xll.qlIndexFixing(ONIndex1Y,I1245,TRUE,_xll.ohTrigger(RecalcTrigger,Trigger1Y)),NA())</f>
        <v>3.2320548678450578E-2</v>
      </c>
    </row>
    <row r="1246" spans="2:17" x14ac:dyDescent="0.2">
      <c r="B1246" s="46" t="s">
        <v>51</v>
      </c>
      <c r="D1246" s="49">
        <f>_xll.qlCalendarAdvance(LocalCalendar,$D1245,B1246,"f",FALSE)</f>
        <v>48206</v>
      </c>
      <c r="E1246" s="49">
        <f>_xll.qlInterestRateIndexValueDate(IndexON,D1246)</f>
        <v>48206</v>
      </c>
      <c r="F1246" s="52">
        <f>IFERROR(_xll.qlIndexFixing(IndexON,D1246,TRUE,_xll.ohTrigger(RecalcTrigger,TriggerON)),NA())</f>
        <v>2.6848065006430666E-2</v>
      </c>
      <c r="H1246" s="49">
        <f>_xll.qlCalendarAdvance(IborCalendar,$H1245,B1246,"f",FALSE)</f>
        <v>48205</v>
      </c>
      <c r="I1246" s="49">
        <f>_xll.qlInterestRateIndexValueDate(Index1M,$H1246)</f>
        <v>48211</v>
      </c>
      <c r="J1246" s="52">
        <f>IFERROR(_xll.qlIndexFixing(Index1M,$H1246,TRUE,_xll.ohTrigger(RecalcTrigger,Trigger1M)),NA())</f>
        <v>2.7497880100176234E-2</v>
      </c>
      <c r="K1246" s="52">
        <f>IFERROR(_xll.qlIndexFixing(ONIndex1M,I1246,TRUE,_xll.ohTrigger(RecalcTrigger,Trigger1M)),NA())</f>
        <v>2.7474907939550874E-2</v>
      </c>
      <c r="L1246" s="52">
        <f>IFERROR(_xll.qlIndexFixing(Index3M,H1246,TRUE,_xll.ohTrigger(RecalcTrigger,Trigger3M)),NA())</f>
        <v>2.9309516224097356E-2</v>
      </c>
      <c r="M1246" s="52">
        <f>IFERROR(_xll.qlIndexFixing(ONIndex3M,I1246,TRUE,_xll.ohTrigger(RecalcTrigger,Trigger3M)),NA())</f>
        <v>2.9203384951390632E-2</v>
      </c>
      <c r="N1246" s="52">
        <f>IFERROR(_xll.qlIndexFixing(Index6M,$H1246,TRUE,_xll.ohTrigger(RecalcTrigger,Trigger6M)),NA())</f>
        <v>3.0735822250940837E-2</v>
      </c>
      <c r="O1246" s="52">
        <f>IFERROR(_xll.qlIndexFixing(ONIndex6M,I1246,TRUE,_xll.ohTrigger(RecalcTrigger,Trigger6M)),NA())</f>
        <v>3.0509742320550259E-2</v>
      </c>
      <c r="P1246" s="52">
        <f>IFERROR(_xll.qlIndexFixing(Index1Y,$H1246,TRUE,_xll.ohTrigger(RecalcTrigger,Trigger1Y)),NA())</f>
        <v>3.2762063447062235E-2</v>
      </c>
      <c r="Q1246" s="52">
        <f>IFERROR(_xll.qlIndexFixing(ONIndex1Y,I1246,TRUE,_xll.ohTrigger(RecalcTrigger,Trigger1Y)),NA())</f>
        <v>3.2315217926850437E-2</v>
      </c>
    </row>
    <row r="1247" spans="2:17" x14ac:dyDescent="0.2">
      <c r="B1247" s="46" t="s">
        <v>51</v>
      </c>
      <c r="D1247" s="49">
        <f>_xll.qlCalendarAdvance(LocalCalendar,$D1246,B1247,"f",FALSE)</f>
        <v>48213</v>
      </c>
      <c r="E1247" s="49">
        <f>_xll.qlInterestRateIndexValueDate(IndexON,D1247)</f>
        <v>48213</v>
      </c>
      <c r="F1247" s="52">
        <f>IFERROR(_xll.qlIndexFixing(IndexON,D1247,TRUE,_xll.ohTrigger(RecalcTrigger,TriggerON)),NA())</f>
        <v>2.6848518326572091E-2</v>
      </c>
      <c r="H1247" s="49">
        <f>_xll.qlCalendarAdvance(IborCalendar,$H1246,B1247,"f",FALSE)</f>
        <v>48212</v>
      </c>
      <c r="I1247" s="49">
        <f>_xll.qlInterestRateIndexValueDate(Index1M,$H1247)</f>
        <v>48215</v>
      </c>
      <c r="J1247" s="52">
        <f>IFERROR(_xll.qlIndexFixing(Index1M,$H1247,TRUE,_xll.ohTrigger(RecalcTrigger,Trigger1M)),NA())</f>
        <v>2.7495617674391452E-2</v>
      </c>
      <c r="K1247" s="52">
        <f>IFERROR(_xll.qlIndexFixing(ONIndex1M,I1247,TRUE,_xll.ohTrigger(RecalcTrigger,Trigger1M)),NA())</f>
        <v>2.7474168879590977E-2</v>
      </c>
      <c r="L1247" s="52">
        <f>IFERROR(_xll.qlIndexFixing(Index3M,H1247,TRUE,_xll.ohTrigger(RecalcTrigger,Trigger3M)),NA())</f>
        <v>2.9308160480288888E-2</v>
      </c>
      <c r="M1247" s="52">
        <f>IFERROR(_xll.qlIndexFixing(ONIndex3M,I1247,TRUE,_xll.ohTrigger(RecalcTrigger,Trigger3M)),NA())</f>
        <v>2.9205593091168325E-2</v>
      </c>
      <c r="N1247" s="52">
        <f>IFERROR(_xll.qlIndexFixing(Index6M,$H1247,TRUE,_xll.ohTrigger(RecalcTrigger,Trigger6M)),NA())</f>
        <v>3.0734086963586666E-2</v>
      </c>
      <c r="O1247" s="52">
        <f>IFERROR(_xll.qlIndexFixing(ONIndex6M,I1247,TRUE,_xll.ohTrigger(RecalcTrigger,Trigger6M)),NA())</f>
        <v>3.0511850566687926E-2</v>
      </c>
      <c r="P1247" s="52">
        <f>IFERROR(_xll.qlIndexFixing(Index1Y,$H1247,TRUE,_xll.ohTrigger(RecalcTrigger,Trigger1Y)),NA())</f>
        <v>3.2762640678516905E-2</v>
      </c>
      <c r="Q1247" s="52">
        <f>IFERROR(_xll.qlIndexFixing(ONIndex1Y,I1247,TRUE,_xll.ohTrigger(RecalcTrigger,Trigger1Y)),NA())</f>
        <v>3.2315700355427524E-2</v>
      </c>
    </row>
    <row r="1248" spans="2:17" x14ac:dyDescent="0.2">
      <c r="B1248" s="46" t="s">
        <v>51</v>
      </c>
      <c r="D1248" s="49">
        <f>_xll.qlCalendarAdvance(LocalCalendar,$D1247,B1248,"f",FALSE)</f>
        <v>48220</v>
      </c>
      <c r="E1248" s="49">
        <f>_xll.qlInterestRateIndexValueDate(IndexON,D1248)</f>
        <v>48220</v>
      </c>
      <c r="F1248" s="52">
        <f>IFERROR(_xll.qlIndexFixing(IndexON,D1248,TRUE,_xll.ohTrigger(RecalcTrigger,TriggerON)),NA())</f>
        <v>2.6847918342109978E-2</v>
      </c>
      <c r="H1248" s="49">
        <f>_xll.qlCalendarAdvance(IborCalendar,$H1247,B1248,"f",FALSE)</f>
        <v>48219</v>
      </c>
      <c r="I1248" s="49">
        <f>_xll.qlInterestRateIndexValueDate(Index1M,$H1248)</f>
        <v>48221</v>
      </c>
      <c r="J1248" s="52">
        <f>IFERROR(_xll.qlIndexFixing(Index1M,$H1248,TRUE,_xll.ohTrigger(RecalcTrigger,Trigger1M)),NA())</f>
        <v>2.7492997298381727E-2</v>
      </c>
      <c r="K1248" s="52">
        <f>IFERROR(_xll.qlIndexFixing(ONIndex1M,I1248,TRUE,_xll.ohTrigger(RecalcTrigger,Trigger1M)),NA())</f>
        <v>2.7469241565620806E-2</v>
      </c>
      <c r="L1248" s="52">
        <f>IFERROR(_xll.qlIndexFixing(Index3M,H1248,TRUE,_xll.ohTrigger(RecalcTrigger,Trigger3M)),NA())</f>
        <v>2.9307861977855568E-2</v>
      </c>
      <c r="M1248" s="52">
        <f>IFERROR(_xll.qlIndexFixing(ONIndex3M,I1248,TRUE,_xll.ohTrigger(RecalcTrigger,Trigger3M)),NA())</f>
        <v>2.9203054696207431E-2</v>
      </c>
      <c r="N1248" s="52">
        <f>IFERROR(_xll.qlIndexFixing(Index6M,$H1248,TRUE,_xll.ohTrigger(RecalcTrigger,Trigger6M)),NA())</f>
        <v>3.0733333292392639E-2</v>
      </c>
      <c r="O1248" s="52">
        <f>IFERROR(_xll.qlIndexFixing(ONIndex6M,I1248,TRUE,_xll.ohTrigger(RecalcTrigger,Trigger6M)),NA())</f>
        <v>3.0508780238776012E-2</v>
      </c>
      <c r="P1248" s="52">
        <f>IFERROR(_xll.qlIndexFixing(Index1Y,$H1248,TRUE,_xll.ohTrigger(RecalcTrigger,Trigger1Y)),NA())</f>
        <v>3.2759789120196128E-2</v>
      </c>
      <c r="Q1248" s="52">
        <f>IFERROR(_xll.qlIndexFixing(ONIndex1Y,I1248,TRUE,_xll.ohTrigger(RecalcTrigger,Trigger1Y)),NA())</f>
        <v>3.2310385028369026E-2</v>
      </c>
    </row>
    <row r="1249" spans="2:17" x14ac:dyDescent="0.2">
      <c r="B1249" s="46" t="s">
        <v>51</v>
      </c>
      <c r="D1249" s="49">
        <f>_xll.qlCalendarAdvance(LocalCalendar,$D1248,B1249,"f",FALSE)</f>
        <v>48227</v>
      </c>
      <c r="E1249" s="49">
        <f>_xll.qlInterestRateIndexValueDate(IndexON,D1249)</f>
        <v>48227</v>
      </c>
      <c r="F1249" s="52">
        <f>IFERROR(_xll.qlIndexFixing(IndexON,D1249,TRUE,_xll.ohTrigger(RecalcTrigger,TriggerON)),NA())</f>
        <v>2.6848328866764248E-2</v>
      </c>
      <c r="H1249" s="49">
        <f>_xll.qlCalendarAdvance(IborCalendar,$H1248,B1249,"f",FALSE)</f>
        <v>48226</v>
      </c>
      <c r="I1249" s="49">
        <f>_xll.qlInterestRateIndexValueDate(Index1M,$H1249)</f>
        <v>48228</v>
      </c>
      <c r="J1249" s="52">
        <f>IFERROR(_xll.qlIndexFixing(Index1M,$H1249,TRUE,_xll.ohTrigger(RecalcTrigger,Trigger1M)),NA())</f>
        <v>2.7489821952334414E-2</v>
      </c>
      <c r="K1249" s="52">
        <f>IFERROR(_xll.qlIndexFixing(ONIndex1M,I1249,TRUE,_xll.ohTrigger(RecalcTrigger,Trigger1M)),NA())</f>
        <v>2.7465286626924268E-2</v>
      </c>
      <c r="L1249" s="52">
        <f>IFERROR(_xll.qlIndexFixing(Index3M,H1249,TRUE,_xll.ohTrigger(RecalcTrigger,Trigger3M)),NA())</f>
        <v>2.9307497768187429E-2</v>
      </c>
      <c r="M1249" s="52">
        <f>IFERROR(_xll.qlIndexFixing(ONIndex3M,I1249,TRUE,_xll.ohTrigger(RecalcTrigger,Trigger3M)),NA())</f>
        <v>2.9202802802661409E-2</v>
      </c>
      <c r="N1249" s="52">
        <f>IFERROR(_xll.qlIndexFixing(Index6M,$H1249,TRUE,_xll.ohTrigger(RecalcTrigger,Trigger6M)),NA())</f>
        <v>3.0732440277495006E-2</v>
      </c>
      <c r="O1249" s="52">
        <f>IFERROR(_xll.qlIndexFixing(ONIndex6M,I1249,TRUE,_xll.ohTrigger(RecalcTrigger,Trigger6M)),NA())</f>
        <v>3.0508089097232016E-2</v>
      </c>
      <c r="P1249" s="52">
        <f>IFERROR(_xll.qlIndexFixing(Index1Y,$H1249,TRUE,_xll.ohTrigger(RecalcTrigger,Trigger1Y)),NA())</f>
        <v>3.275770920255041E-2</v>
      </c>
      <c r="Q1249" s="52">
        <f>IFERROR(_xll.qlIndexFixing(ONIndex1Y,I1249,TRUE,_xll.ohTrigger(RecalcTrigger,Trigger1Y)),NA())</f>
        <v>3.2307009501630901E-2</v>
      </c>
    </row>
    <row r="1250" spans="2:17" x14ac:dyDescent="0.2">
      <c r="B1250" s="46" t="s">
        <v>51</v>
      </c>
      <c r="D1250" s="49">
        <f>_xll.qlCalendarAdvance(LocalCalendar,$D1249,B1250,"f",FALSE)</f>
        <v>48234</v>
      </c>
      <c r="E1250" s="49">
        <f>_xll.qlInterestRateIndexValueDate(IndexON,D1250)</f>
        <v>48234</v>
      </c>
      <c r="F1250" s="52">
        <f>IFERROR(_xll.qlIndexFixing(IndexON,D1250,TRUE,_xll.ohTrigger(RecalcTrigger,TriggerON)),NA())</f>
        <v>2.6848717218674878E-2</v>
      </c>
      <c r="H1250" s="49">
        <f>_xll.qlCalendarAdvance(IborCalendar,$H1249,B1250,"f",FALSE)</f>
        <v>48233</v>
      </c>
      <c r="I1250" s="49">
        <f>_xll.qlInterestRateIndexValueDate(Index1M,$H1250)</f>
        <v>48235</v>
      </c>
      <c r="J1250" s="52">
        <f>IFERROR(_xll.qlIndexFixing(Index1M,$H1250,TRUE,_xll.ohTrigger(RecalcTrigger,Trigger1M)),NA())</f>
        <v>2.748512033441064E-2</v>
      </c>
      <c r="K1250" s="52">
        <f>IFERROR(_xll.qlIndexFixing(ONIndex1M,I1250,TRUE,_xll.ohTrigger(RecalcTrigger,Trigger1M)),NA())</f>
        <v>2.7461341177597021E-2</v>
      </c>
      <c r="L1250" s="52">
        <f>IFERROR(_xll.qlIndexFixing(Index3M,H1250,TRUE,_xll.ohTrigger(RecalcTrigger,Trigger3M)),NA())</f>
        <v>2.9307116374243311E-2</v>
      </c>
      <c r="M1250" s="52">
        <f>IFERROR(_xll.qlIndexFixing(ONIndex3M,I1250,TRUE,_xll.ohTrigger(RecalcTrigger,Trigger3M)),NA())</f>
        <v>2.920253384972149E-2</v>
      </c>
      <c r="N1250" s="52">
        <f>IFERROR(_xll.qlIndexFixing(Index6M,$H1250,TRUE,_xll.ohTrigger(RecalcTrigger,Trigger6M)),NA())</f>
        <v>3.0731532474482463E-2</v>
      </c>
      <c r="O1250" s="52">
        <f>IFERROR(_xll.qlIndexFixing(ONIndex6M,I1250,TRUE,_xll.ohTrigger(RecalcTrigger,Trigger6M)),NA())</f>
        <v>3.0507383392217591E-2</v>
      </c>
      <c r="P1250" s="52">
        <f>IFERROR(_xll.qlIndexFixing(Index1Y,$H1250,TRUE,_xll.ohTrigger(RecalcTrigger,Trigger1Y)),NA())</f>
        <v>3.2753153756994627E-2</v>
      </c>
      <c r="Q1250" s="52">
        <f>IFERROR(_xll.qlIndexFixing(ONIndex1Y,I1250,TRUE,_xll.ohTrigger(RecalcTrigger,Trigger1Y)),NA())</f>
        <v>3.2303640153230617E-2</v>
      </c>
    </row>
    <row r="1251" spans="2:17" x14ac:dyDescent="0.2">
      <c r="B1251" s="46" t="s">
        <v>51</v>
      </c>
      <c r="D1251" s="49">
        <f>_xll.qlCalendarAdvance(LocalCalendar,$D1250,B1251,"f",FALSE)</f>
        <v>48241</v>
      </c>
      <c r="E1251" s="49">
        <f>_xll.qlInterestRateIndexValueDate(IndexON,D1251)</f>
        <v>48241</v>
      </c>
      <c r="F1251" s="52">
        <f>IFERROR(_xll.qlIndexFixing(IndexON,D1251,TRUE,_xll.ohTrigger(RecalcTrigger,TriggerON)),NA())</f>
        <v>2.684908339776193E-2</v>
      </c>
      <c r="H1251" s="49">
        <f>_xll.qlCalendarAdvance(IborCalendar,$H1250,B1251,"f",FALSE)</f>
        <v>48240</v>
      </c>
      <c r="I1251" s="49">
        <f>_xll.qlInterestRateIndexValueDate(Index1M,$H1251)</f>
        <v>48242</v>
      </c>
      <c r="J1251" s="52">
        <f>IFERROR(_xll.qlIndexFixing(Index1M,$H1251,TRUE,_xll.ohTrigger(RecalcTrigger,Trigger1M)),NA())</f>
        <v>2.7478890617084844E-2</v>
      </c>
      <c r="K1251" s="52">
        <f>IFERROR(_xll.qlIndexFixing(ONIndex1M,I1251,TRUE,_xll.ohTrigger(RecalcTrigger,Trigger1M)),NA())</f>
        <v>2.7457405217878872E-2</v>
      </c>
      <c r="L1251" s="52">
        <f>IFERROR(_xll.qlIndexFixing(Index3M,H1251,TRUE,_xll.ohTrigger(RecalcTrigger,Trigger3M)),NA())</f>
        <v>2.9306717796031119E-2</v>
      </c>
      <c r="M1251" s="52">
        <f>IFERROR(_xll.qlIndexFixing(ONIndex3M,I1251,TRUE,_xll.ohTrigger(RecalcTrigger,Trigger3M)),NA())</f>
        <v>2.920224783746761E-2</v>
      </c>
      <c r="N1251" s="52">
        <f>IFERROR(_xll.qlIndexFixing(Index6M,$H1251,TRUE,_xll.ohTrigger(RecalcTrigger,Trigger6M)),NA())</f>
        <v>3.0730609883375656E-2</v>
      </c>
      <c r="O1251" s="52">
        <f>IFERROR(_xll.qlIndexFixing(ONIndex6M,I1251,TRUE,_xll.ohTrigger(RecalcTrigger,Trigger6M)),NA())</f>
        <v>3.05066631236528E-2</v>
      </c>
      <c r="P1251" s="52">
        <f>IFERROR(_xll.qlIndexFixing(Index1Y,$H1251,TRUE,_xll.ohTrigger(RecalcTrigger,Trigger1Y)),NA())</f>
        <v>3.2749845668534727E-2</v>
      </c>
      <c r="Q1251" s="52">
        <f>IFERROR(_xll.qlIndexFixing(ONIndex1Y,I1251,TRUE,_xll.ohTrigger(RecalcTrigger,Trigger1Y)),NA())</f>
        <v>3.2300276983088239E-2</v>
      </c>
    </row>
    <row r="1252" spans="2:17" x14ac:dyDescent="0.2">
      <c r="B1252" s="46" t="s">
        <v>51</v>
      </c>
      <c r="D1252" s="49">
        <f>_xll.qlCalendarAdvance(LocalCalendar,$D1251,B1252,"f",FALSE)</f>
        <v>48248</v>
      </c>
      <c r="E1252" s="49">
        <f>_xll.qlInterestRateIndexValueDate(IndexON,D1252)</f>
        <v>48248</v>
      </c>
      <c r="F1252" s="52">
        <f>IFERROR(_xll.qlIndexFixing(IndexON,D1252,TRUE,_xll.ohTrigger(RecalcTrigger,TriggerON)),NA())</f>
        <v>2.6849427404185278E-2</v>
      </c>
      <c r="H1252" s="49">
        <f>_xll.qlCalendarAdvance(IborCalendar,$H1251,B1252,"f",FALSE)</f>
        <v>48247</v>
      </c>
      <c r="I1252" s="49">
        <f>_xll.qlInterestRateIndexValueDate(Index1M,$H1252)</f>
        <v>48249</v>
      </c>
      <c r="J1252" s="52">
        <f>IFERROR(_xll.qlIndexFixing(Index1M,$H1252,TRUE,_xll.ohTrigger(RecalcTrigger,Trigger1M)),NA())</f>
        <v>2.7474974775513843E-2</v>
      </c>
      <c r="K1252" s="52">
        <f>IFERROR(_xll.qlIndexFixing(ONIndex1M,I1252,TRUE,_xll.ohTrigger(RecalcTrigger,Trigger1M)),NA())</f>
        <v>2.7453478747689886E-2</v>
      </c>
      <c r="L1252" s="52">
        <f>IFERROR(_xll.qlIndexFixing(Index3M,H1252,TRUE,_xll.ohTrigger(RecalcTrigger,Trigger3M)),NA())</f>
        <v>2.9305145049650427E-2</v>
      </c>
      <c r="M1252" s="52">
        <f>IFERROR(_xll.qlIndexFixing(ONIndex3M,I1252,TRUE,_xll.ohTrigger(RecalcTrigger,Trigger3M)),NA())</f>
        <v>2.9201944765899768E-2</v>
      </c>
      <c r="N1252" s="52">
        <f>IFERROR(_xll.qlIndexFixing(Index6M,$H1252,TRUE,_xll.ohTrigger(RecalcTrigger,Trigger6M)),NA())</f>
        <v>3.0729672504193908E-2</v>
      </c>
      <c r="O1252" s="52">
        <f>IFERROR(_xll.qlIndexFixing(ONIndex6M,I1252,TRUE,_xll.ohTrigger(RecalcTrigger,Trigger6M)),NA())</f>
        <v>3.0505928291617579E-2</v>
      </c>
      <c r="P1252" s="52">
        <f>IFERROR(_xll.qlIndexFixing(Index1Y,$H1252,TRUE,_xll.ohTrigger(RecalcTrigger,Trigger1Y)),NA())</f>
        <v>3.2746543975418645E-2</v>
      </c>
      <c r="Q1252" s="52">
        <f>IFERROR(_xll.qlIndexFixing(ONIndex1Y,I1252,TRUE,_xll.ohTrigger(RecalcTrigger,Trigger1Y)),NA())</f>
        <v>3.2296919991203765E-2</v>
      </c>
    </row>
    <row r="1253" spans="2:17" x14ac:dyDescent="0.2">
      <c r="B1253" s="46" t="s">
        <v>51</v>
      </c>
      <c r="D1253" s="49">
        <f>_xll.qlCalendarAdvance(LocalCalendar,$D1252,B1253,"f",FALSE)</f>
        <v>48255</v>
      </c>
      <c r="E1253" s="49">
        <f>_xll.qlInterestRateIndexValueDate(IndexON,D1253)</f>
        <v>48255</v>
      </c>
      <c r="F1253" s="52">
        <f>IFERROR(_xll.qlIndexFixing(IndexON,D1253,TRUE,_xll.ohTrigger(RecalcTrigger,TriggerON)),NA())</f>
        <v>2.684974923794492E-2</v>
      </c>
      <c r="H1253" s="49">
        <f>_xll.qlCalendarAdvance(IborCalendar,$H1252,B1253,"f",FALSE)</f>
        <v>48254</v>
      </c>
      <c r="I1253" s="49">
        <f>_xll.qlInterestRateIndexValueDate(Index1M,$H1253)</f>
        <v>48256</v>
      </c>
      <c r="J1253" s="52">
        <f>IFERROR(_xll.qlIndexFixing(Index1M,$H1253,TRUE,_xll.ohTrigger(RecalcTrigger,Trigger1M)),NA())</f>
        <v>2.7471068444911408E-2</v>
      </c>
      <c r="K1253" s="52">
        <f>IFERROR(_xll.qlIndexFixing(ONIndex1M,I1253,TRUE,_xll.ohTrigger(RecalcTrigger,Trigger1M)),NA())</f>
        <v>2.7449561766950126E-2</v>
      </c>
      <c r="L1253" s="52">
        <f>IFERROR(_xll.qlIndexFixing(Index3M,H1253,TRUE,_xll.ohTrigger(RecalcTrigger,Trigger3M)),NA())</f>
        <v>2.9304713365374546E-2</v>
      </c>
      <c r="M1253" s="52">
        <f>IFERROR(_xll.qlIndexFixing(ONIndex3M,I1253,TRUE,_xll.ohTrigger(RecalcTrigger,Trigger3M)),NA())</f>
        <v>2.92016246350979E-2</v>
      </c>
      <c r="N1253" s="52">
        <f>IFERROR(_xll.qlIndexFixing(Index6M,$H1253,TRUE,_xll.ohTrigger(RecalcTrigger,Trigger6M)),NA())</f>
        <v>3.0728720336958303E-2</v>
      </c>
      <c r="O1253" s="52">
        <f>IFERROR(_xll.qlIndexFixing(ONIndex6M,I1253,TRUE,_xll.ohTrigger(RecalcTrigger,Trigger6M)),NA())</f>
        <v>3.0505178896111929E-2</v>
      </c>
      <c r="P1253" s="52">
        <f>IFERROR(_xll.qlIndexFixing(Index1Y,$H1253,TRUE,_xll.ohTrigger(RecalcTrigger,Trigger1Y)),NA())</f>
        <v>3.2743248677583388E-2</v>
      </c>
      <c r="Q1253" s="52">
        <f>IFERROR(_xll.qlIndexFixing(ONIndex1Y,I1253,TRUE,_xll.ohTrigger(RecalcTrigger,Trigger1Y)),NA())</f>
        <v>3.2293569177737069E-2</v>
      </c>
    </row>
    <row r="1254" spans="2:17" x14ac:dyDescent="0.2">
      <c r="B1254" s="46" t="s">
        <v>51</v>
      </c>
      <c r="D1254" s="49">
        <f>_xll.qlCalendarAdvance(LocalCalendar,$D1253,B1254,"f",FALSE)</f>
        <v>48262</v>
      </c>
      <c r="E1254" s="49">
        <f>_xll.qlInterestRateIndexValueDate(IndexON,D1254)</f>
        <v>48262</v>
      </c>
      <c r="F1254" s="52">
        <f>IFERROR(_xll.qlIndexFixing(IndexON,D1254,TRUE,_xll.ohTrigger(RecalcTrigger,TriggerON)),NA())</f>
        <v>2.6850048898801049E-2</v>
      </c>
      <c r="H1254" s="49">
        <f>_xll.qlCalendarAdvance(IborCalendar,$H1253,B1254,"f",FALSE)</f>
        <v>48261</v>
      </c>
      <c r="I1254" s="49">
        <f>_xll.qlInterestRateIndexValueDate(Index1M,$H1254)</f>
        <v>48263</v>
      </c>
      <c r="J1254" s="52">
        <f>IFERROR(_xll.qlIndexFixing(Index1M,$H1254,TRUE,_xll.ohTrigger(RecalcTrigger,Trigger1M)),NA())</f>
        <v>2.7467171625277537E-2</v>
      </c>
      <c r="K1254" s="52">
        <f>IFERROR(_xll.qlIndexFixing(ONIndex1M,I1254,TRUE,_xll.ohTrigger(RecalcTrigger,Trigger1M)),NA())</f>
        <v>2.7445654275659592E-2</v>
      </c>
      <c r="L1254" s="52">
        <f>IFERROR(_xll.qlIndexFixing(Index3M,H1254,TRUE,_xll.ohTrigger(RecalcTrigger,Trigger3M)),NA())</f>
        <v>2.9304264498237309E-2</v>
      </c>
      <c r="M1254" s="52">
        <f>IFERROR(_xll.qlIndexFixing(ONIndex3M,I1254,TRUE,_xll.ohTrigger(RecalcTrigger,Trigger3M)),NA())</f>
        <v>2.9201287444822199E-2</v>
      </c>
      <c r="N1254" s="52">
        <f>IFERROR(_xll.qlIndexFixing(Index6M,$H1254,TRUE,_xll.ohTrigger(RecalcTrigger,Trigger6M)),NA())</f>
        <v>3.0727753381690797E-2</v>
      </c>
      <c r="O1254" s="52">
        <f>IFERROR(_xll.qlIndexFixing(ONIndex6M,I1254,TRUE,_xll.ohTrigger(RecalcTrigger,Trigger6M)),NA())</f>
        <v>3.0504414937135849E-2</v>
      </c>
      <c r="P1254" s="52">
        <f>IFERROR(_xll.qlIndexFixing(Index1Y,$H1254,TRUE,_xll.ohTrigger(RecalcTrigger,Trigger1Y)),NA())</f>
        <v>3.274120154363775E-2</v>
      </c>
      <c r="Q1254" s="52">
        <f>IFERROR(_xll.qlIndexFixing(ONIndex1Y,I1254,TRUE,_xll.ohTrigger(RecalcTrigger,Trigger1Y)),NA())</f>
        <v>3.2290224542448343E-2</v>
      </c>
    </row>
    <row r="1255" spans="2:17" x14ac:dyDescent="0.2">
      <c r="B1255" s="46" t="s">
        <v>51</v>
      </c>
      <c r="D1255" s="49">
        <f>_xll.qlCalendarAdvance(LocalCalendar,$D1254,B1255,"f",FALSE)</f>
        <v>48269</v>
      </c>
      <c r="E1255" s="49">
        <f>_xll.qlInterestRateIndexValueDate(IndexON,D1255)</f>
        <v>48269</v>
      </c>
      <c r="F1255" s="52">
        <f>IFERROR(_xll.qlIndexFixing(IndexON,D1255,TRUE,_xll.ohTrigger(RecalcTrigger,TriggerON)),NA())</f>
        <v>2.6850326386993473E-2</v>
      </c>
      <c r="H1255" s="49">
        <f>_xll.qlCalendarAdvance(IborCalendar,$H1254,B1255,"f",FALSE)</f>
        <v>48268</v>
      </c>
      <c r="I1255" s="49">
        <f>_xll.qlInterestRateIndexValueDate(Index1M,$H1255)</f>
        <v>48270</v>
      </c>
      <c r="J1255" s="52">
        <f>IFERROR(_xll.qlIndexFixing(Index1M,$H1255,TRUE,_xll.ohTrigger(RecalcTrigger,Trigger1M)),NA())</f>
        <v>2.7466364588537576E-2</v>
      </c>
      <c r="K1255" s="52">
        <f>IFERROR(_xll.qlIndexFixing(ONIndex1M,I1255,TRUE,_xll.ohTrigger(RecalcTrigger,Trigger1M)),NA())</f>
        <v>2.7441756273978157E-2</v>
      </c>
      <c r="L1255" s="52">
        <f>IFERROR(_xll.qlIndexFixing(Index3M,H1255,TRUE,_xll.ohTrigger(RecalcTrigger,Trigger3M)),NA())</f>
        <v>2.930379844824671E-2</v>
      </c>
      <c r="M1255" s="52">
        <f>IFERROR(_xll.qlIndexFixing(ONIndex3M,I1255,TRUE,_xll.ohTrigger(RecalcTrigger,Trigger3M)),NA())</f>
        <v>2.9200933195392409E-2</v>
      </c>
      <c r="N1255" s="52">
        <f>IFERROR(_xll.qlIndexFixing(Index6M,$H1255,TRUE,_xll.ohTrigger(RecalcTrigger,Trigger6M)),NA())</f>
        <v>3.0726771638411598E-2</v>
      </c>
      <c r="O1255" s="52">
        <f>IFERROR(_xll.qlIndexFixing(ONIndex6M,I1255,TRUE,_xll.ohTrigger(RecalcTrigger,Trigger6M)),NA())</f>
        <v>3.0503636414609403E-2</v>
      </c>
      <c r="P1255" s="52">
        <f>IFERROR(_xll.qlIndexFixing(Index1Y,$H1255,TRUE,_xll.ohTrigger(RecalcTrigger,Trigger1Y)),NA())</f>
        <v>3.273667726750621E-2</v>
      </c>
      <c r="Q1255" s="52">
        <f>IFERROR(_xll.qlIndexFixing(ONIndex1Y,I1255,TRUE,_xll.ohTrigger(RecalcTrigger,Trigger1Y)),NA())</f>
        <v>3.2286886085577393E-2</v>
      </c>
    </row>
    <row r="1256" spans="2:17" x14ac:dyDescent="0.2">
      <c r="B1256" s="46" t="s">
        <v>51</v>
      </c>
      <c r="D1256" s="49">
        <f>_xll.qlCalendarAdvance(LocalCalendar,$D1255,B1256,"f",FALSE)</f>
        <v>48276</v>
      </c>
      <c r="E1256" s="49">
        <f>_xll.qlInterestRateIndexValueDate(IndexON,D1256)</f>
        <v>48276</v>
      </c>
      <c r="F1256" s="52">
        <f>IFERROR(_xll.qlIndexFixing(IndexON,D1256,TRUE,_xll.ohTrigger(RecalcTrigger,TriggerON)),NA())</f>
        <v>2.6850581702442256E-2</v>
      </c>
      <c r="H1256" s="49">
        <f>_xll.qlCalendarAdvance(IborCalendar,$H1255,B1256,"f",FALSE)</f>
        <v>48275</v>
      </c>
      <c r="I1256" s="49">
        <f>_xll.qlInterestRateIndexValueDate(Index1M,$H1256)</f>
        <v>48277</v>
      </c>
      <c r="J1256" s="52">
        <f>IFERROR(_xll.qlIndexFixing(Index1M,$H1256,TRUE,_xll.ohTrigger(RecalcTrigger,Trigger1M)),NA())</f>
        <v>2.7461717761253779E-2</v>
      </c>
      <c r="K1256" s="52">
        <f>IFERROR(_xll.qlIndexFixing(ONIndex1M,I1256,TRUE,_xll.ohTrigger(RecalcTrigger,Trigger1M)),NA())</f>
        <v>2.7437867761825885E-2</v>
      </c>
      <c r="L1256" s="52">
        <f>IFERROR(_xll.qlIndexFixing(Index3M,H1256,TRUE,_xll.ohTrigger(RecalcTrigger,Trigger3M)),NA())</f>
        <v>2.9305619008143925E-2</v>
      </c>
      <c r="M1256" s="52">
        <f>IFERROR(_xll.qlIndexFixing(ONIndex3M,I1256,TRUE,_xll.ohTrigger(RecalcTrigger,Trigger3M)),NA())</f>
        <v>2.9200561886568721E-2</v>
      </c>
      <c r="N1256" s="52">
        <f>IFERROR(_xll.qlIndexFixing(Index6M,$H1256,TRUE,_xll.ohTrigger(RecalcTrigger,Trigger6M)),NA())</f>
        <v>3.073191555696772E-2</v>
      </c>
      <c r="O1256" s="52">
        <f>IFERROR(_xll.qlIndexFixing(ONIndex6M,I1256,TRUE,_xll.ohTrigger(RecalcTrigger,Trigger6M)),NA())</f>
        <v>3.0502843328612528E-2</v>
      </c>
      <c r="P1256" s="52">
        <f>IFERROR(_xll.qlIndexFixing(Index1Y,$H1256,TRUE,_xll.ohTrigger(RecalcTrigger,Trigger1Y)),NA())</f>
        <v>3.2729675410443852E-2</v>
      </c>
      <c r="Q1256" s="52">
        <f>IFERROR(_xll.qlIndexFixing(ONIndex1Y,I1256,TRUE,_xll.ohTrigger(RecalcTrigger,Trigger1Y)),NA())</f>
        <v>3.2283553807124221E-2</v>
      </c>
    </row>
    <row r="1257" spans="2:17" x14ac:dyDescent="0.2">
      <c r="B1257" s="46" t="s">
        <v>51</v>
      </c>
      <c r="D1257" s="49">
        <f>_xll.qlCalendarAdvance(LocalCalendar,$D1256,B1257,"f",FALSE)</f>
        <v>48283</v>
      </c>
      <c r="E1257" s="49">
        <f>_xll.qlInterestRateIndexValueDate(IndexON,D1257)</f>
        <v>48283</v>
      </c>
      <c r="F1257" s="52">
        <f>IFERROR(_xll.qlIndexFixing(IndexON,D1257,TRUE,_xll.ohTrigger(RecalcTrigger,TriggerON)),NA())</f>
        <v>2.6850814845147397E-2</v>
      </c>
      <c r="H1257" s="49">
        <f>_xll.qlCalendarAdvance(IborCalendar,$H1256,B1257,"f",FALSE)</f>
        <v>48282</v>
      </c>
      <c r="I1257" s="49">
        <f>_xll.qlInterestRateIndexValueDate(Index1M,$H1257)</f>
        <v>48284</v>
      </c>
      <c r="J1257" s="52">
        <f>IFERROR(_xll.qlIndexFixing(Index1M,$H1257,TRUE,_xll.ohTrigger(RecalcTrigger,Trigger1M)),NA())</f>
        <v>2.7457850628777036E-2</v>
      </c>
      <c r="K1257" s="52">
        <f>IFERROR(_xll.qlIndexFixing(ONIndex1M,I1257,TRUE,_xll.ohTrigger(RecalcTrigger,Trigger1M)),NA())</f>
        <v>2.7433988739122839E-2</v>
      </c>
      <c r="L1257" s="52">
        <f>IFERROR(_xll.qlIndexFixing(Index3M,H1257,TRUE,_xll.ohTrigger(RecalcTrigger,Trigger3M)),NA())</f>
        <v>2.930511605619688E-2</v>
      </c>
      <c r="M1257" s="52">
        <f>IFERROR(_xll.qlIndexFixing(ONIndex3M,I1257,TRUE,_xll.ohTrigger(RecalcTrigger,Trigger3M)),NA())</f>
        <v>2.9200173518431072E-2</v>
      </c>
      <c r="N1257" s="52">
        <f>IFERROR(_xll.qlIndexFixing(Index6M,$H1257,TRUE,_xll.ohTrigger(RecalcTrigger,Trigger6M)),NA())</f>
        <v>3.0729671658238363E-2</v>
      </c>
      <c r="O1257" s="52">
        <f>IFERROR(_xll.qlIndexFixing(ONIndex6M,I1257,TRUE,_xll.ohTrigger(RecalcTrigger,Trigger6M)),NA())</f>
        <v>3.0502035679065287E-2</v>
      </c>
      <c r="P1257" s="52">
        <f>IFERROR(_xll.qlIndexFixing(Index1Y,$H1257,TRUE,_xll.ohTrigger(RecalcTrigger,Trigger1Y)),NA())</f>
        <v>3.2726405200324937E-2</v>
      </c>
      <c r="Q1257" s="52">
        <f>IFERROR(_xll.qlIndexFixing(ONIndex1Y,I1257,TRUE,_xll.ohTrigger(RecalcTrigger,Trigger1Y)),NA())</f>
        <v>3.2280227706849018E-2</v>
      </c>
    </row>
    <row r="1258" spans="2:17" x14ac:dyDescent="0.2">
      <c r="B1258" s="46" t="s">
        <v>51</v>
      </c>
      <c r="D1258" s="49">
        <f>_xll.qlCalendarAdvance(LocalCalendar,$D1257,B1258,"f",FALSE)</f>
        <v>48290</v>
      </c>
      <c r="E1258" s="49">
        <f>_xll.qlInterestRateIndexValueDate(IndexON,D1258)</f>
        <v>48290</v>
      </c>
      <c r="F1258" s="52">
        <f>IFERROR(_xll.qlIndexFixing(IndexON,D1258,TRUE,_xll.ohTrigger(RecalcTrigger,TriggerON)),NA())</f>
        <v>2.6851025815188834E-2</v>
      </c>
      <c r="H1258" s="49">
        <f>_xll.qlCalendarAdvance(IborCalendar,$H1257,B1258,"f",FALSE)</f>
        <v>48289</v>
      </c>
      <c r="I1258" s="49">
        <f>_xll.qlInterestRateIndexValueDate(Index1M,$H1258)</f>
        <v>48291</v>
      </c>
      <c r="J1258" s="52">
        <f>IFERROR(_xll.qlIndexFixing(Index1M,$H1258,TRUE,_xll.ohTrigger(RecalcTrigger,Trigger1M)),NA())</f>
        <v>2.7453993009523003E-2</v>
      </c>
      <c r="K1258" s="52">
        <f>IFERROR(_xll.qlIndexFixing(ONIndex1M,I1258,TRUE,_xll.ohTrigger(RecalcTrigger,Trigger1M)),NA())</f>
        <v>2.7430119206028891E-2</v>
      </c>
      <c r="L1258" s="52">
        <f>IFERROR(_xll.qlIndexFixing(Index3M,H1258,TRUE,_xll.ohTrigger(RecalcTrigger,Trigger3M)),NA())</f>
        <v>2.9304595918629949E-2</v>
      </c>
      <c r="M1258" s="52">
        <f>IFERROR(_xll.qlIndexFixing(ONIndex3M,I1258,TRUE,_xll.ohTrigger(RecalcTrigger,Trigger3M)),NA())</f>
        <v>2.9199768090899525E-2</v>
      </c>
      <c r="N1258" s="52">
        <f>IFERROR(_xll.qlIndexFixing(Index6M,$H1258,TRUE,_xll.ohTrigger(RecalcTrigger,Trigger6M)),NA())</f>
        <v>3.0728640976856403E-2</v>
      </c>
      <c r="O1258" s="52">
        <f>IFERROR(_xll.qlIndexFixing(ONIndex6M,I1258,TRUE,_xll.ohTrigger(RecalcTrigger,Trigger6M)),NA())</f>
        <v>3.0501213466127552E-2</v>
      </c>
      <c r="P1258" s="52">
        <f>IFERROR(_xll.qlIndexFixing(Index1Y,$H1258,TRUE,_xll.ohTrigger(RecalcTrigger,Trigger1Y)),NA())</f>
        <v>3.2723141383387888E-2</v>
      </c>
      <c r="Q1258" s="52">
        <f>IFERROR(_xll.qlIndexFixing(ONIndex1Y,I1258,TRUE,_xll.ohTrigger(RecalcTrigger,Trigger1Y)),NA())</f>
        <v>3.2276907784911657E-2</v>
      </c>
    </row>
    <row r="1259" spans="2:17" x14ac:dyDescent="0.2">
      <c r="B1259" s="46" t="s">
        <v>51</v>
      </c>
      <c r="D1259" s="49">
        <f>_xll.qlCalendarAdvance(LocalCalendar,$D1258,B1259,"f",FALSE)</f>
        <v>48297</v>
      </c>
      <c r="E1259" s="49">
        <f>_xll.qlInterestRateIndexValueDate(IndexON,D1259)</f>
        <v>48297</v>
      </c>
      <c r="F1259" s="52">
        <f>IFERROR(_xll.qlIndexFixing(IndexON,D1259,TRUE,_xll.ohTrigger(RecalcTrigger,TriggerON)),NA())</f>
        <v>2.6851214612406693E-2</v>
      </c>
      <c r="H1259" s="49">
        <f>_xll.qlCalendarAdvance(IborCalendar,$H1258,B1259,"f",FALSE)</f>
        <v>48296</v>
      </c>
      <c r="I1259" s="49">
        <f>_xll.qlInterestRateIndexValueDate(Index1M,$H1259)</f>
        <v>48298</v>
      </c>
      <c r="J1259" s="52">
        <f>IFERROR(_xll.qlIndexFixing(Index1M,$H1259,TRUE,_xll.ohTrigger(RecalcTrigger,Trigger1M)),NA())</f>
        <v>2.7450144903486684E-2</v>
      </c>
      <c r="K1259" s="52">
        <f>IFERROR(_xll.qlIndexFixing(ONIndex1M,I1259,TRUE,_xll.ohTrigger(RecalcTrigger,Trigger1M)),NA())</f>
        <v>2.7429337099329487E-2</v>
      </c>
      <c r="L1259" s="52">
        <f>IFERROR(_xll.qlIndexFixing(Index3M,H1259,TRUE,_xll.ohTrigger(RecalcTrigger,Trigger3M)),NA())</f>
        <v>2.930405859544661E-2</v>
      </c>
      <c r="M1259" s="52">
        <f>IFERROR(_xll.qlIndexFixing(ONIndex3M,I1259,TRUE,_xll.ohTrigger(RecalcTrigger,Trigger3M)),NA())</f>
        <v>2.9203958432573174E-2</v>
      </c>
      <c r="N1259" s="52">
        <f>IFERROR(_xll.qlIndexFixing(Index6M,$H1259,TRUE,_xll.ohTrigger(RecalcTrigger,Trigger6M)),NA())</f>
        <v>3.0727595502560018E-2</v>
      </c>
      <c r="O1259" s="52">
        <f>IFERROR(_xll.qlIndexFixing(ONIndex6M,I1259,TRUE,_xll.ohTrigger(RecalcTrigger,Trigger6M)),NA())</f>
        <v>3.0505303177513099E-2</v>
      </c>
      <c r="P1259" s="52">
        <f>IFERROR(_xll.qlIndexFixing(Index1Y,$H1259,TRUE,_xll.ohTrigger(RecalcTrigger,Trigger1Y)),NA())</f>
        <v>3.2719883959570963E-2</v>
      </c>
      <c r="Q1259" s="52">
        <f>IFERROR(_xll.qlIndexFixing(ONIndex1Y,I1259,TRUE,_xll.ohTrigger(RecalcTrigger,Trigger1Y)),NA())</f>
        <v>3.2278435280497675E-2</v>
      </c>
    </row>
    <row r="1260" spans="2:17" x14ac:dyDescent="0.2">
      <c r="B1260" s="46" t="s">
        <v>51</v>
      </c>
      <c r="D1260" s="49">
        <f>_xll.qlCalendarAdvance(LocalCalendar,$D1259,B1260,"f",FALSE)</f>
        <v>48304</v>
      </c>
      <c r="E1260" s="49">
        <f>_xll.qlInterestRateIndexValueDate(IndexON,D1260)</f>
        <v>48304</v>
      </c>
      <c r="F1260" s="52">
        <f>IFERROR(_xll.qlIndexFixing(IndexON,D1260,TRUE,_xll.ohTrigger(RecalcTrigger,TriggerON)),NA())</f>
        <v>2.6851381236960847E-2</v>
      </c>
      <c r="H1260" s="49">
        <f>_xll.qlCalendarAdvance(IborCalendar,$H1259,B1260,"f",FALSE)</f>
        <v>48303</v>
      </c>
      <c r="I1260" s="49">
        <f>_xll.qlInterestRateIndexValueDate(Index1M,$H1260)</f>
        <v>48305</v>
      </c>
      <c r="J1260" s="52">
        <f>IFERROR(_xll.qlIndexFixing(Index1M,$H1260,TRUE,_xll.ohTrigger(RecalcTrigger,Trigger1M)),NA())</f>
        <v>2.7447078420774158E-2</v>
      </c>
      <c r="K1260" s="52">
        <f>IFERROR(_xll.qlIndexFixing(ONIndex1M,I1260,TRUE,_xll.ohTrigger(RecalcTrigger,Trigger1M)),NA())</f>
        <v>2.7422408608028803E-2</v>
      </c>
      <c r="L1260" s="52">
        <f>IFERROR(_xll.qlIndexFixing(Index3M,H1260,TRUE,_xll.ohTrigger(RecalcTrigger,Trigger3M)),NA())</f>
        <v>2.9302357300911849E-2</v>
      </c>
      <c r="M1260" s="52">
        <f>IFERROR(_xll.qlIndexFixing(ONIndex3M,I1260,TRUE,_xll.ohTrigger(RecalcTrigger,Trigger3M)),NA())</f>
        <v>2.9198906058054419E-2</v>
      </c>
      <c r="N1260" s="52">
        <f>IFERROR(_xll.qlIndexFixing(Index6M,$H1260,TRUE,_xll.ohTrigger(RecalcTrigger,Trigger6M)),NA())</f>
        <v>3.0722864696636994E-2</v>
      </c>
      <c r="O1260" s="52">
        <f>IFERROR(_xll.qlIndexFixing(ONIndex6M,I1260,TRUE,_xll.ohTrigger(RecalcTrigger,Trigger6M)),NA())</f>
        <v>3.0499525349600987E-2</v>
      </c>
      <c r="P1260" s="52">
        <f>IFERROR(_xll.qlIndexFixing(Index1Y,$H1260,TRUE,_xll.ohTrigger(RecalcTrigger,Trigger1Y)),NA())</f>
        <v>3.2716632928812828E-2</v>
      </c>
      <c r="Q1260" s="52">
        <f>IFERROR(_xll.qlIndexFixing(ONIndex1Y,I1260,TRUE,_xll.ohTrigger(RecalcTrigger,Trigger1Y)),NA())</f>
        <v>3.2270286475890586E-2</v>
      </c>
    </row>
    <row r="1261" spans="2:17" x14ac:dyDescent="0.2">
      <c r="B1261" s="46" t="s">
        <v>51</v>
      </c>
      <c r="D1261" s="49">
        <f>_xll.qlCalendarAdvance(LocalCalendar,$D1260,B1261,"f",FALSE)</f>
        <v>48311</v>
      </c>
      <c r="E1261" s="49">
        <f>_xll.qlInterestRateIndexValueDate(IndexON,D1261)</f>
        <v>48311</v>
      </c>
      <c r="F1261" s="52">
        <f>IFERROR(_xll.qlIndexFixing(IndexON,D1261,TRUE,_xll.ohTrigger(RecalcTrigger,TriggerON)),NA())</f>
        <v>2.6851525688691424E-2</v>
      </c>
      <c r="H1261" s="49">
        <f>_xll.qlCalendarAdvance(IborCalendar,$H1260,B1261,"f",FALSE)</f>
        <v>48310</v>
      </c>
      <c r="I1261" s="49">
        <f>_xll.qlInterestRateIndexValueDate(Index1M,$H1261)</f>
        <v>48312</v>
      </c>
      <c r="J1261" s="52">
        <f>IFERROR(_xll.qlIndexFixing(Index1M,$H1261,TRUE,_xll.ohTrigger(RecalcTrigger,Trigger1M)),NA())</f>
        <v>2.7442477231022222E-2</v>
      </c>
      <c r="K1261" s="52">
        <f>IFERROR(_xll.qlIndexFixing(ONIndex1M,I1261,TRUE,_xll.ohTrigger(RecalcTrigger,Trigger1M)),NA())</f>
        <v>2.7418567543442407E-2</v>
      </c>
      <c r="L1261" s="52">
        <f>IFERROR(_xll.qlIndexFixing(Index3M,H1261,TRUE,_xll.ohTrigger(RecalcTrigger,Trigger3M)),NA())</f>
        <v>2.9301786880324601E-2</v>
      </c>
      <c r="M1261" s="52">
        <f>IFERROR(_xll.qlIndexFixing(ONIndex3M,I1261,TRUE,_xll.ohTrigger(RecalcTrigger,Trigger3M)),NA())</f>
        <v>2.9198449452501052E-2</v>
      </c>
      <c r="N1261" s="52">
        <f>IFERROR(_xll.qlIndexFixing(Index6M,$H1261,TRUE,_xll.ohTrigger(RecalcTrigger,Trigger6M)),NA())</f>
        <v>3.0721793078742683E-2</v>
      </c>
      <c r="O1261" s="52">
        <f>IFERROR(_xll.qlIndexFixing(ONIndex6M,I1261,TRUE,_xll.ohTrigger(RecalcTrigger,Trigger6M)),NA())</f>
        <v>3.0498659446092091E-2</v>
      </c>
      <c r="P1261" s="52">
        <f>IFERROR(_xll.qlIndexFixing(Index1Y,$H1261,TRUE,_xll.ohTrigger(RecalcTrigger,Trigger1Y)),NA())</f>
        <v>3.2713388291052602E-2</v>
      </c>
      <c r="Q1261" s="52">
        <f>IFERROR(_xll.qlIndexFixing(ONIndex1Y,I1261,TRUE,_xll.ohTrigger(RecalcTrigger,Trigger1Y)),NA())</f>
        <v>3.2266985088806877E-2</v>
      </c>
    </row>
    <row r="1262" spans="2:17" x14ac:dyDescent="0.2">
      <c r="B1262" s="46" t="s">
        <v>51</v>
      </c>
      <c r="D1262" s="49">
        <f>_xll.qlCalendarAdvance(LocalCalendar,$D1261,B1262,"f",FALSE)</f>
        <v>48318</v>
      </c>
      <c r="E1262" s="49">
        <f>_xll.qlInterestRateIndexValueDate(IndexON,D1262)</f>
        <v>48318</v>
      </c>
      <c r="F1262" s="52">
        <f>IFERROR(_xll.qlIndexFixing(IndexON,D1262,TRUE,_xll.ohTrigger(RecalcTrigger,TriggerON)),NA())</f>
        <v>2.6851647967758296E-2</v>
      </c>
      <c r="H1262" s="49">
        <f>_xll.qlCalendarAdvance(IborCalendar,$H1261,B1262,"f",FALSE)</f>
        <v>48317</v>
      </c>
      <c r="I1262" s="49">
        <f>_xll.qlInterestRateIndexValueDate(Index1M,$H1262)</f>
        <v>48319</v>
      </c>
      <c r="J1262" s="52">
        <f>IFERROR(_xll.qlIndexFixing(Index1M,$H1262,TRUE,_xll.ohTrigger(RecalcTrigger,Trigger1M)),NA())</f>
        <v>2.7438657664574095E-2</v>
      </c>
      <c r="K1262" s="52">
        <f>IFERROR(_xll.qlIndexFixing(ONIndex1M,I1262,TRUE,_xll.ohTrigger(RecalcTrigger,Trigger1M)),NA())</f>
        <v>2.7414735968385173E-2</v>
      </c>
      <c r="L1262" s="52">
        <f>IFERROR(_xll.qlIndexFixing(Index3M,H1262,TRUE,_xll.ohTrigger(RecalcTrigger,Trigger3M)),NA())</f>
        <v>2.9301199275536916E-2</v>
      </c>
      <c r="M1262" s="52">
        <f>IFERROR(_xll.qlIndexFixing(ONIndex3M,I1262,TRUE,_xll.ohTrigger(RecalcTrigger,Trigger3M)),NA())</f>
        <v>2.9197975787713659E-2</v>
      </c>
      <c r="N1262" s="52">
        <f>IFERROR(_xll.qlIndexFixing(Index6M,$H1262,TRUE,_xll.ohTrigger(RecalcTrigger,Trigger6M)),NA())</f>
        <v>3.0720706671748151E-2</v>
      </c>
      <c r="O1262" s="52">
        <f>IFERROR(_xll.qlIndexFixing(ONIndex6M,I1262,TRUE,_xll.ohTrigger(RecalcTrigger,Trigger6M)),NA())</f>
        <v>3.0497778979112766E-2</v>
      </c>
      <c r="P1262" s="52">
        <f>IFERROR(_xll.qlIndexFixing(Index1Y,$H1262,TRUE,_xll.ohTrigger(RecalcTrigger,Trigger1Y)),NA())</f>
        <v>3.2715121865308214E-2</v>
      </c>
      <c r="Q1262" s="52">
        <f>IFERROR(_xll.qlIndexFixing(ONIndex1Y,I1262,TRUE,_xll.ohTrigger(RecalcTrigger,Trigger1Y)),NA())</f>
        <v>3.2263689880140944E-2</v>
      </c>
    </row>
    <row r="1263" spans="2:17" x14ac:dyDescent="0.2">
      <c r="B1263" s="46" t="s">
        <v>51</v>
      </c>
      <c r="D1263" s="49">
        <f>_xll.qlCalendarAdvance(LocalCalendar,$D1262,B1263,"f",FALSE)</f>
        <v>48325</v>
      </c>
      <c r="E1263" s="49">
        <f>_xll.qlInterestRateIndexValueDate(IndexON,D1263)</f>
        <v>48325</v>
      </c>
      <c r="F1263" s="52">
        <f>IFERROR(_xll.qlIndexFixing(IndexON,D1263,TRUE,_xll.ohTrigger(RecalcTrigger,TriggerON)),NA())</f>
        <v>2.6851748074001591E-2</v>
      </c>
      <c r="H1263" s="49">
        <f>_xll.qlCalendarAdvance(IborCalendar,$H1262,B1263,"f",FALSE)</f>
        <v>48324</v>
      </c>
      <c r="I1263" s="49">
        <f>_xll.qlInterestRateIndexValueDate(Index1M,$H1263)</f>
        <v>48326</v>
      </c>
      <c r="J1263" s="52">
        <f>IFERROR(_xll.qlIndexFixing(Index1M,$H1263,TRUE,_xll.ohTrigger(RecalcTrigger,Trigger1M)),NA())</f>
        <v>2.7434847611303714E-2</v>
      </c>
      <c r="K1263" s="52">
        <f>IFERROR(_xll.qlIndexFixing(ONIndex1M,I1263,TRUE,_xll.ohTrigger(RecalcTrigger,Trigger1M)),NA())</f>
        <v>2.7410913882617294E-2</v>
      </c>
      <c r="L1263" s="52">
        <f>IFERROR(_xll.qlIndexFixing(Index3M,H1263,TRUE,_xll.ohTrigger(RecalcTrigger,Trigger3M)),NA())</f>
        <v>2.9300594486555823E-2</v>
      </c>
      <c r="M1263" s="52">
        <f>IFERROR(_xll.qlIndexFixing(ONIndex3M,I1263,TRUE,_xll.ohTrigger(RecalcTrigger,Trigger3M)),NA())</f>
        <v>2.9197485063692241E-2</v>
      </c>
      <c r="N1263" s="52">
        <f>IFERROR(_xll.qlIndexFixing(Index6M,$H1263,TRUE,_xll.ohTrigger(RecalcTrigger,Trigger6M)),NA())</f>
        <v>3.071960547567874E-2</v>
      </c>
      <c r="O1263" s="52">
        <f>IFERROR(_xll.qlIndexFixing(ONIndex6M,I1263,TRUE,_xll.ohTrigger(RecalcTrigger,Trigger6M)),NA())</f>
        <v>3.0496883948663012E-2</v>
      </c>
      <c r="P1263" s="52">
        <f>IFERROR(_xll.qlIndexFixing(Index1Y,$H1263,TRUE,_xll.ohTrigger(RecalcTrigger,Trigger1Y)),NA())</f>
        <v>3.270691819428171E-2</v>
      </c>
      <c r="Q1263" s="52">
        <f>IFERROR(_xll.qlIndexFixing(ONIndex1Y,I1263,TRUE,_xll.ohTrigger(RecalcTrigger,Trigger1Y)),NA())</f>
        <v>3.2260400849732918E-2</v>
      </c>
    </row>
    <row r="1264" spans="2:17" x14ac:dyDescent="0.2">
      <c r="B1264" s="46" t="s">
        <v>51</v>
      </c>
      <c r="D1264" s="49">
        <f>_xll.qlCalendarAdvance(LocalCalendar,$D1263,B1264,"f",FALSE)</f>
        <v>48332</v>
      </c>
      <c r="E1264" s="49">
        <f>_xll.qlInterestRateIndexValueDate(IndexON,D1264)</f>
        <v>48332</v>
      </c>
      <c r="F1264" s="52">
        <f>IFERROR(_xll.qlIndexFixing(IndexON,D1264,TRUE,_xll.ohTrigger(RecalcTrigger,TriggerON)),NA())</f>
        <v>2.6851826007661117E-2</v>
      </c>
      <c r="H1264" s="49">
        <f>_xll.qlCalendarAdvance(IborCalendar,$H1263,B1264,"f",FALSE)</f>
        <v>48331</v>
      </c>
      <c r="I1264" s="49">
        <f>_xll.qlInterestRateIndexValueDate(Index1M,$H1264)</f>
        <v>48333</v>
      </c>
      <c r="J1264" s="52">
        <f>IFERROR(_xll.qlIndexFixing(Index1M,$H1264,TRUE,_xll.ohTrigger(RecalcTrigger,Trigger1M)),NA())</f>
        <v>2.7428726530065371E-2</v>
      </c>
      <c r="K1264" s="52">
        <f>IFERROR(_xll.qlIndexFixing(ONIndex1M,I1264,TRUE,_xll.ohTrigger(RecalcTrigger,Trigger1M)),NA())</f>
        <v>2.7407101286538449E-2</v>
      </c>
      <c r="L1264" s="52">
        <f>IFERROR(_xll.qlIndexFixing(Index3M,H1264,TRUE,_xll.ohTrigger(RecalcTrigger,Trigger3M)),NA())</f>
        <v>2.9299972513389227E-2</v>
      </c>
      <c r="M1264" s="52">
        <f>IFERROR(_xll.qlIndexFixing(ONIndex3M,I1264,TRUE,_xll.ohTrigger(RecalcTrigger,Trigger3M)),NA())</f>
        <v>2.919697728019699E-2</v>
      </c>
      <c r="N1264" s="52">
        <f>IFERROR(_xll.qlIndexFixing(Index6M,$H1264,TRUE,_xll.ohTrigger(RecalcTrigger,Trigger6M)),NA())</f>
        <v>3.0718489490557596E-2</v>
      </c>
      <c r="O1264" s="52">
        <f>IFERROR(_xll.qlIndexFixing(ONIndex6M,I1264,TRUE,_xll.ohTrigger(RecalcTrigger,Trigger6M)),NA())</f>
        <v>3.0495974354662891E-2</v>
      </c>
      <c r="P1264" s="52">
        <f>IFERROR(_xll.qlIndexFixing(Index1Y,$H1264,TRUE,_xll.ohTrigger(RecalcTrigger,Trigger1Y)),NA())</f>
        <v>3.2703692735149482E-2</v>
      </c>
      <c r="Q1264" s="52">
        <f>IFERROR(_xll.qlIndexFixing(ONIndex1Y,I1264,TRUE,_xll.ohTrigger(RecalcTrigger,Trigger1Y)),NA())</f>
        <v>3.2257117997582796E-2</v>
      </c>
    </row>
    <row r="1265" spans="2:17" x14ac:dyDescent="0.2">
      <c r="B1265" s="46" t="s">
        <v>51</v>
      </c>
      <c r="D1265" s="49">
        <f>_xll.qlCalendarAdvance(LocalCalendar,$D1264,B1265,"f",FALSE)</f>
        <v>48339</v>
      </c>
      <c r="E1265" s="49">
        <f>_xll.qlInterestRateIndexValueDate(IndexON,D1265)</f>
        <v>48339</v>
      </c>
      <c r="F1265" s="52">
        <f>IFERROR(_xll.qlIndexFixing(IndexON,D1265,TRUE,_xll.ohTrigger(RecalcTrigger,TriggerON)),NA())</f>
        <v>2.685188176841713E-2</v>
      </c>
      <c r="H1265" s="49">
        <f>_xll.qlCalendarAdvance(IborCalendar,$H1264,B1265,"f",FALSE)</f>
        <v>48338</v>
      </c>
      <c r="I1265" s="49">
        <f>_xll.qlInterestRateIndexValueDate(Index1M,$H1265)</f>
        <v>48340</v>
      </c>
      <c r="J1265" s="52">
        <f>IFERROR(_xll.qlIndexFixing(Index1M,$H1265,TRUE,_xll.ohTrigger(RecalcTrigger,Trigger1M)),NA())</f>
        <v>2.7427256044253723E-2</v>
      </c>
      <c r="K1265" s="52">
        <f>IFERROR(_xll.qlIndexFixing(ONIndex1M,I1265,TRUE,_xll.ohTrigger(RecalcTrigger,Trigger1M)),NA())</f>
        <v>2.740329817990883E-2</v>
      </c>
      <c r="L1265" s="52">
        <f>IFERROR(_xll.qlIndexFixing(Index3M,H1265,TRUE,_xll.ohTrigger(RecalcTrigger,Trigger3M)),NA())</f>
        <v>2.930047375886077E-2</v>
      </c>
      <c r="M1265" s="52">
        <f>IFERROR(_xll.qlIndexFixing(ONIndex3M,I1265,TRUE,_xll.ohTrigger(RecalcTrigger,Trigger3M)),NA())</f>
        <v>2.9196452437467713E-2</v>
      </c>
      <c r="N1265" s="52">
        <f>IFERROR(_xll.qlIndexFixing(Index6M,$H1265,TRUE,_xll.ohTrigger(RecalcTrigger,Trigger6M)),NA())</f>
        <v>3.0721012006926209E-2</v>
      </c>
      <c r="O1265" s="52">
        <f>IFERROR(_xll.qlIndexFixing(ONIndex6M,I1265,TRUE,_xll.ohTrigger(RecalcTrigger,Trigger6M)),NA())</f>
        <v>3.0495050197192342E-2</v>
      </c>
      <c r="P1265" s="52">
        <f>IFERROR(_xll.qlIndexFixing(Index1Y,$H1265,TRUE,_xll.ohTrigger(RecalcTrigger,Trigger1Y)),NA())</f>
        <v>3.2700473668771643E-2</v>
      </c>
      <c r="Q1265" s="52">
        <f>IFERROR(_xll.qlIndexFixing(ONIndex1Y,I1265,TRUE,_xll.ohTrigger(RecalcTrigger,Trigger1Y)),NA())</f>
        <v>3.2253841323850452E-2</v>
      </c>
    </row>
    <row r="1266" spans="2:17" x14ac:dyDescent="0.2">
      <c r="B1266" s="46" t="s">
        <v>51</v>
      </c>
      <c r="D1266" s="49">
        <f>_xll.qlCalendarAdvance(LocalCalendar,$D1265,B1266,"f",FALSE)</f>
        <v>48346</v>
      </c>
      <c r="E1266" s="49">
        <f>_xll.qlInterestRateIndexValueDate(IndexON,D1266)</f>
        <v>48346</v>
      </c>
      <c r="F1266" s="52">
        <f>IFERROR(_xll.qlIndexFixing(IndexON,D1266,TRUE,_xll.ohTrigger(RecalcTrigger,TriggerON)),NA())</f>
        <v>2.6851915356589373E-2</v>
      </c>
      <c r="H1266" s="49">
        <f>_xll.qlCalendarAdvance(IborCalendar,$H1265,B1266,"f",FALSE)</f>
        <v>48345</v>
      </c>
      <c r="I1266" s="49">
        <f>_xll.qlInterestRateIndexValueDate(Index1M,$H1266)</f>
        <v>48347</v>
      </c>
      <c r="J1266" s="52">
        <f>IFERROR(_xll.qlIndexFixing(Index1M,$H1266,TRUE,_xll.ohTrigger(RecalcTrigger,Trigger1M)),NA())</f>
        <v>2.7423474530459124E-2</v>
      </c>
      <c r="K1266" s="52">
        <f>IFERROR(_xll.qlIndexFixing(ONIndex1M,I1266,TRUE,_xll.ohTrigger(RecalcTrigger,Trigger1M)),NA())</f>
        <v>2.7399504562808374E-2</v>
      </c>
      <c r="L1266" s="52">
        <f>IFERROR(_xll.qlIndexFixing(Index3M,H1266,TRUE,_xll.ohTrigger(RecalcTrigger,Trigger3M)),NA())</f>
        <v>2.9299816136586741E-2</v>
      </c>
      <c r="M1266" s="52">
        <f>IFERROR(_xll.qlIndexFixing(ONIndex3M,I1266,TRUE,_xll.ohTrigger(RecalcTrigger,Trigger3M)),NA())</f>
        <v>2.919591053550441E-2</v>
      </c>
      <c r="N1266" s="52">
        <f>IFERROR(_xll.qlIndexFixing(Index6M,$H1266,TRUE,_xll.ohTrigger(RecalcTrigger,Trigger6M)),NA())</f>
        <v>3.0719862982909199E-2</v>
      </c>
      <c r="O1266" s="52">
        <f>IFERROR(_xll.qlIndexFixing(ONIndex6M,I1266,TRUE,_xll.ohTrigger(RecalcTrigger,Trigger6M)),NA())</f>
        <v>3.0494111476251362E-2</v>
      </c>
      <c r="P1266" s="52">
        <f>IFERROR(_xll.qlIndexFixing(Index1Y,$H1266,TRUE,_xll.ohTrigger(RecalcTrigger,Trigger1Y)),NA())</f>
        <v>3.2697260995087955E-2</v>
      </c>
      <c r="Q1266" s="52">
        <f>IFERROR(_xll.qlIndexFixing(ONIndex1Y,I1266,TRUE,_xll.ohTrigger(RecalcTrigger,Trigger1Y)),NA())</f>
        <v>3.2250570828296077E-2</v>
      </c>
    </row>
    <row r="1267" spans="2:17" x14ac:dyDescent="0.2">
      <c r="B1267" s="46" t="s">
        <v>51</v>
      </c>
      <c r="D1267" s="49">
        <f>_xll.qlCalendarAdvance(LocalCalendar,$D1266,B1267,"f",FALSE)</f>
        <v>48353</v>
      </c>
      <c r="E1267" s="49">
        <f>_xll.qlInterestRateIndexValueDate(IndexON,D1267)</f>
        <v>48353</v>
      </c>
      <c r="F1267" s="52">
        <f>IFERROR(_xll.qlIndexFixing(IndexON,D1267,TRUE,_xll.ohTrigger(RecalcTrigger,TriggerON)),NA())</f>
        <v>2.6851926771938039E-2</v>
      </c>
      <c r="H1267" s="49">
        <f>_xll.qlCalendarAdvance(IborCalendar,$H1266,B1267,"f",FALSE)</f>
        <v>48352</v>
      </c>
      <c r="I1267" s="49">
        <f>_xll.qlInterestRateIndexValueDate(Index1M,$H1267)</f>
        <v>48354</v>
      </c>
      <c r="J1267" s="52">
        <f>IFERROR(_xll.qlIndexFixing(Index1M,$H1267,TRUE,_xll.ohTrigger(RecalcTrigger,Trigger1M)),NA())</f>
        <v>2.7419702529799805E-2</v>
      </c>
      <c r="K1267" s="52">
        <f>IFERROR(_xll.qlIndexFixing(ONIndex1M,I1267,TRUE,_xll.ohTrigger(RecalcTrigger,Trigger1M)),NA())</f>
        <v>2.7395720435237081E-2</v>
      </c>
      <c r="L1267" s="52">
        <f>IFERROR(_xll.qlIndexFixing(Index3M,H1267,TRUE,_xll.ohTrigger(RecalcTrigger,Trigger3M)),NA())</f>
        <v>2.929914132876147E-2</v>
      </c>
      <c r="M1267" s="52">
        <f>IFERROR(_xll.qlIndexFixing(ONIndex3M,I1267,TRUE,_xll.ohTrigger(RecalcTrigger,Trigger3M)),NA())</f>
        <v>2.919535157414721E-2</v>
      </c>
      <c r="N1267" s="52">
        <f>IFERROR(_xll.qlIndexFixing(Index6M,$H1267,TRUE,_xll.ohTrigger(RecalcTrigger,Trigger6M)),NA())</f>
        <v>3.0718699166175461E-2</v>
      </c>
      <c r="O1267" s="52">
        <f>IFERROR(_xll.qlIndexFixing(ONIndex6M,I1267,TRUE,_xll.ohTrigger(RecalcTrigger,Trigger6M)),NA())</f>
        <v>3.0493158191760017E-2</v>
      </c>
      <c r="P1267" s="52">
        <f>IFERROR(_xll.qlIndexFixing(Index1Y,$H1267,TRUE,_xll.ohTrigger(RecalcTrigger,Trigger1Y)),NA())</f>
        <v>3.2694054714037982E-2</v>
      </c>
      <c r="Q1267" s="52">
        <f>IFERROR(_xll.qlIndexFixing(ONIndex1Y,I1267,TRUE,_xll.ohTrigger(RecalcTrigger,Trigger1Y)),NA())</f>
        <v>3.2247306511239415E-2</v>
      </c>
    </row>
    <row r="1268" spans="2:17" x14ac:dyDescent="0.2">
      <c r="B1268" s="46" t="s">
        <v>51</v>
      </c>
      <c r="D1268" s="49">
        <f>_xll.qlCalendarAdvance(LocalCalendar,$D1267,B1268,"f",FALSE)</f>
        <v>48360</v>
      </c>
      <c r="E1268" s="49">
        <f>_xll.qlInterestRateIndexValueDate(IndexON,D1268)</f>
        <v>48360</v>
      </c>
      <c r="F1268" s="52">
        <f>IFERROR(_xll.qlIndexFixing(IndexON,D1268,TRUE,_xll.ohTrigger(RecalcTrigger,TriggerON)),NA())</f>
        <v>2.6851916014463129E-2</v>
      </c>
      <c r="H1268" s="49">
        <f>_xll.qlCalendarAdvance(IborCalendar,$H1267,B1268,"f",FALSE)</f>
        <v>48359</v>
      </c>
      <c r="I1268" s="49">
        <f>_xll.qlInterestRateIndexValueDate(Index1M,$H1268)</f>
        <v>48361</v>
      </c>
      <c r="J1268" s="52">
        <f>IFERROR(_xll.qlIndexFixing(Index1M,$H1268,TRUE,_xll.ohTrigger(RecalcTrigger,Trigger1M)),NA())</f>
        <v>2.7415940042273268E-2</v>
      </c>
      <c r="K1268" s="52">
        <f>IFERROR(_xll.qlIndexFixing(ONIndex1M,I1268,TRUE,_xll.ohTrigger(RecalcTrigger,Trigger1M)),NA())</f>
        <v>2.7391945797115014E-2</v>
      </c>
      <c r="L1268" s="52">
        <f>IFERROR(_xll.qlIndexFixing(Index3M,H1268,TRUE,_xll.ohTrigger(RecalcTrigger,Trigger3M)),NA())</f>
        <v>2.9298449335391909E-2</v>
      </c>
      <c r="M1268" s="52">
        <f>IFERROR(_xll.qlIndexFixing(ONIndex3M,I1268,TRUE,_xll.ohTrigger(RecalcTrigger,Trigger3M)),NA())</f>
        <v>2.9194775553396113E-2</v>
      </c>
      <c r="N1268" s="52">
        <f>IFERROR(_xll.qlIndexFixing(Index6M,$H1268,TRUE,_xll.ohTrigger(RecalcTrigger,Trigger6M)),NA())</f>
        <v>3.07175205567525E-2</v>
      </c>
      <c r="O1268" s="52">
        <f>IFERROR(_xll.qlIndexFixing(ONIndex6M,I1268,TRUE,_xll.ohTrigger(RecalcTrigger,Trigger6M)),NA())</f>
        <v>3.0492190343798242E-2</v>
      </c>
      <c r="P1268" s="52">
        <f>IFERROR(_xll.qlIndexFixing(Index1Y,$H1268,TRUE,_xll.ohTrigger(RecalcTrigger,Trigger1Y)),NA())</f>
        <v>3.2690854825561048E-2</v>
      </c>
      <c r="Q1268" s="52">
        <f>IFERROR(_xll.qlIndexFixing(ONIndex1Y,I1268,TRUE,_xll.ohTrigger(RecalcTrigger,Trigger1Y)),NA())</f>
        <v>3.2244048372280787E-2</v>
      </c>
    </row>
    <row r="1269" spans="2:17" x14ac:dyDescent="0.2">
      <c r="B1269" s="46" t="s">
        <v>51</v>
      </c>
      <c r="D1269" s="49">
        <f>_xll.qlCalendarAdvance(LocalCalendar,$D1268,B1269,"f",FALSE)</f>
        <v>48367</v>
      </c>
      <c r="E1269" s="49">
        <f>_xll.qlInterestRateIndexValueDate(IndexON,D1269)</f>
        <v>48367</v>
      </c>
      <c r="F1269" s="52">
        <f>IFERROR(_xll.qlIndexFixing(IndexON,D1269,TRUE,_xll.ohTrigger(RecalcTrigger,TriggerON)),NA())</f>
        <v>2.6851883084324513E-2</v>
      </c>
      <c r="H1269" s="49">
        <f>_xll.qlCalendarAdvance(IborCalendar,$H1268,B1269,"f",FALSE)</f>
        <v>48366</v>
      </c>
      <c r="I1269" s="49">
        <f>_xll.qlInterestRateIndexValueDate(Index1M,$H1269)</f>
        <v>48368</v>
      </c>
      <c r="J1269" s="52">
        <f>IFERROR(_xll.qlIndexFixing(Index1M,$H1269,TRUE,_xll.ohTrigger(RecalcTrigger,Trigger1M)),NA())</f>
        <v>2.7412962697509584E-2</v>
      </c>
      <c r="K1269" s="52">
        <f>IFERROR(_xll.qlIndexFixing(ONIndex1M,I1269,TRUE,_xll.ohTrigger(RecalcTrigger,Trigger1M)),NA())</f>
        <v>2.7388180648442173E-2</v>
      </c>
      <c r="L1269" s="52">
        <f>IFERROR(_xll.qlIndexFixing(Index3M,H1269,TRUE,_xll.ohTrigger(RecalcTrigger,Trigger3M)),NA())</f>
        <v>2.9297740156489348E-2</v>
      </c>
      <c r="M1269" s="52">
        <f>IFERROR(_xll.qlIndexFixing(ONIndex3M,I1269,TRUE,_xll.ohTrigger(RecalcTrigger,Trigger3M)),NA())</f>
        <v>2.9194182473331054E-2</v>
      </c>
      <c r="N1269" s="52">
        <f>IFERROR(_xll.qlIndexFixing(Index6M,$H1269,TRUE,_xll.ohTrigger(RecalcTrigger,Trigger6M)),NA())</f>
        <v>3.071268773005912E-2</v>
      </c>
      <c r="O1269" s="52">
        <f>IFERROR(_xll.qlIndexFixing(ONIndex6M,I1269,TRUE,_xll.ohTrigger(RecalcTrigger,Trigger6M)),NA())</f>
        <v>3.0491207932286102E-2</v>
      </c>
      <c r="P1269" s="52">
        <f>IFERROR(_xll.qlIndexFixing(Index1Y,$H1269,TRUE,_xll.ohTrigger(RecalcTrigger,Trigger1Y)),NA())</f>
        <v>3.2687661329597599E-2</v>
      </c>
      <c r="Q1269" s="52">
        <f>IFERROR(_xll.qlIndexFixing(ONIndex1Y,I1269,TRUE,_xll.ohTrigger(RecalcTrigger,Trigger1Y)),NA())</f>
        <v>3.2240796411739936E-2</v>
      </c>
    </row>
    <row r="1270" spans="2:17" x14ac:dyDescent="0.2">
      <c r="B1270" s="46" t="s">
        <v>51</v>
      </c>
      <c r="D1270" s="49">
        <f>_xll.qlCalendarAdvance(LocalCalendar,$D1269,B1270,"f",FALSE)</f>
        <v>48374</v>
      </c>
      <c r="E1270" s="49">
        <f>_xll.qlInterestRateIndexValueDate(IndexON,D1270)</f>
        <v>48374</v>
      </c>
      <c r="F1270" s="52">
        <f>IFERROR(_xll.qlIndexFixing(IndexON,D1270,TRUE,_xll.ohTrigger(RecalcTrigger,TriggerON)),NA())</f>
        <v>2.6851827981442256E-2</v>
      </c>
      <c r="H1270" s="49">
        <f>_xll.qlCalendarAdvance(IborCalendar,$H1269,B1270,"f",FALSE)</f>
        <v>48373</v>
      </c>
      <c r="I1270" s="49">
        <f>_xll.qlInterestRateIndexValueDate(Index1M,$H1270)</f>
        <v>48375</v>
      </c>
      <c r="J1270" s="52">
        <f>IFERROR(_xll.qlIndexFixing(Index1M,$H1270,TRUE,_xll.ohTrigger(RecalcTrigger,Trigger1M)),NA())</f>
        <v>2.7408443606561084E-2</v>
      </c>
      <c r="K1270" s="52">
        <f>IFERROR(_xll.qlIndexFixing(ONIndex1M,I1270,TRUE,_xll.ohTrigger(RecalcTrigger,Trigger1M)),NA())</f>
        <v>2.7384424989378431E-2</v>
      </c>
      <c r="L1270" s="52">
        <f>IFERROR(_xll.qlIndexFixing(Index3M,H1270,TRUE,_xll.ohTrigger(RecalcTrigger,Trigger3M)),NA())</f>
        <v>2.9297013792060744E-2</v>
      </c>
      <c r="M1270" s="52">
        <f>IFERROR(_xll.qlIndexFixing(ONIndex3M,I1270,TRUE,_xll.ohTrigger(RecalcTrigger,Trigger3M)),NA())</f>
        <v>2.919357233403197E-2</v>
      </c>
      <c r="N1270" s="52">
        <f>IFERROR(_xll.qlIndexFixing(Index6M,$H1270,TRUE,_xll.ohTrigger(RecalcTrigger,Trigger6M)),NA())</f>
        <v>3.0711483011161802E-2</v>
      </c>
      <c r="O1270" s="52">
        <f>IFERROR(_xll.qlIndexFixing(ONIndex6M,I1270,TRUE,_xll.ohTrigger(RecalcTrigger,Trigger6M)),NA())</f>
        <v>3.0490210957383468E-2</v>
      </c>
      <c r="P1270" s="52">
        <f>IFERROR(_xll.qlIndexFixing(Index1Y,$H1270,TRUE,_xll.ohTrigger(RecalcTrigger,Trigger1Y)),NA())</f>
        <v>3.2684474226087182E-2</v>
      </c>
      <c r="Q1270" s="52">
        <f>IFERROR(_xll.qlIndexFixing(ONIndex1Y,I1270,TRUE,_xll.ohTrigger(RecalcTrigger,Trigger1Y)),NA())</f>
        <v>3.2237550629536926E-2</v>
      </c>
    </row>
    <row r="1271" spans="2:17" x14ac:dyDescent="0.2">
      <c r="B1271" s="46" t="s">
        <v>51</v>
      </c>
      <c r="D1271" s="49">
        <f>_xll.qlCalendarAdvance(LocalCalendar,$D1270,B1271,"f",FALSE)</f>
        <v>48381</v>
      </c>
      <c r="E1271" s="49">
        <f>_xll.qlInterestRateIndexValueDate(IndexON,D1271)</f>
        <v>48381</v>
      </c>
      <c r="F1271" s="52">
        <f>IFERROR(_xll.qlIndexFixing(IndexON,D1271,TRUE,_xll.ohTrigger(RecalcTrigger,TriggerON)),NA())</f>
        <v>2.6851750705896293E-2</v>
      </c>
      <c r="H1271" s="49">
        <f>_xll.qlCalendarAdvance(IborCalendar,$H1270,B1271,"f",FALSE)</f>
        <v>48380</v>
      </c>
      <c r="I1271" s="49">
        <f>_xll.qlInterestRateIndexValueDate(Index1M,$H1271)</f>
        <v>48382</v>
      </c>
      <c r="J1271" s="52">
        <f>IFERROR(_xll.qlIndexFixing(Index1M,$H1271,TRUE,_xll.ohTrigger(RecalcTrigger,Trigger1M)),NA())</f>
        <v>2.7404709658365445E-2</v>
      </c>
      <c r="K1271" s="52">
        <f>IFERROR(_xll.qlIndexFixing(ONIndex1M,I1271,TRUE,_xll.ohTrigger(RecalcTrigger,Trigger1M)),NA())</f>
        <v>2.7380678819763915E-2</v>
      </c>
      <c r="L1271" s="52">
        <f>IFERROR(_xll.qlIndexFixing(Index3M,H1271,TRUE,_xll.ohTrigger(RecalcTrigger,Trigger3M)),NA())</f>
        <v>2.9296270242119126E-2</v>
      </c>
      <c r="M1271" s="52">
        <f>IFERROR(_xll.qlIndexFixing(ONIndex3M,I1271,TRUE,_xll.ohTrigger(RecalcTrigger,Trigger3M)),NA())</f>
        <v>2.9192945135418924E-2</v>
      </c>
      <c r="N1271" s="52">
        <f>IFERROR(_xll.qlIndexFixing(Index6M,$H1271,TRUE,_xll.ohTrigger(RecalcTrigger,Trigger6M)),NA())</f>
        <v>3.0710263503392718E-2</v>
      </c>
      <c r="O1271" s="52">
        <f>IFERROR(_xll.qlIndexFixing(ONIndex6M,I1271,TRUE,_xll.ohTrigger(RecalcTrigger,Trigger6M)),NA())</f>
        <v>3.0489199418930468E-2</v>
      </c>
      <c r="P1271" s="52">
        <f>IFERROR(_xll.qlIndexFixing(Index1Y,$H1271,TRUE,_xll.ohTrigger(RecalcTrigger,Trigger1Y)),NA())</f>
        <v>3.2681293514969782E-2</v>
      </c>
      <c r="Q1271" s="52">
        <f>IFERROR(_xll.qlIndexFixing(ONIndex1Y,I1271,TRUE,_xll.ohTrigger(RecalcTrigger,Trigger1Y)),NA())</f>
        <v>3.2234311025511886E-2</v>
      </c>
    </row>
    <row r="1272" spans="2:17" x14ac:dyDescent="0.2">
      <c r="B1272" s="46" t="s">
        <v>51</v>
      </c>
      <c r="D1272" s="49">
        <f>_xll.qlCalendarAdvance(LocalCalendar,$D1271,B1272,"f",FALSE)</f>
        <v>48388</v>
      </c>
      <c r="E1272" s="49">
        <f>_xll.qlInterestRateIndexValueDate(IndexON,D1272)</f>
        <v>48388</v>
      </c>
      <c r="F1272" s="52">
        <f>IFERROR(_xll.qlIndexFixing(IndexON,D1272,TRUE,_xll.ohTrigger(RecalcTrigger,TriggerON)),NA())</f>
        <v>2.6851651257526754E-2</v>
      </c>
      <c r="H1272" s="49">
        <f>_xll.qlCalendarAdvance(IborCalendar,$H1271,B1272,"f",FALSE)</f>
        <v>48387</v>
      </c>
      <c r="I1272" s="49">
        <f>_xll.qlInterestRateIndexValueDate(Index1M,$H1272)</f>
        <v>48389</v>
      </c>
      <c r="J1272" s="52">
        <f>IFERROR(_xll.qlIndexFixing(Index1M,$H1272,TRUE,_xll.ohTrigger(RecalcTrigger,Trigger1M)),NA())</f>
        <v>2.7400985223257623E-2</v>
      </c>
      <c r="K1272" s="52">
        <f>IFERROR(_xll.qlIndexFixing(ONIndex1M,I1272,TRUE,_xll.ohTrigger(RecalcTrigger,Trigger1M)),NA())</f>
        <v>2.7376942139678562E-2</v>
      </c>
      <c r="L1272" s="52">
        <f>IFERROR(_xll.qlIndexFixing(Index3M,H1272,TRUE,_xll.ohTrigger(RecalcTrigger,Trigger3M)),NA())</f>
        <v>2.9295509506670578E-2</v>
      </c>
      <c r="M1272" s="52">
        <f>IFERROR(_xll.qlIndexFixing(ONIndex3M,I1272,TRUE,_xll.ohTrigger(RecalcTrigger,Trigger3M)),NA())</f>
        <v>2.9192300877332045E-2</v>
      </c>
      <c r="N1272" s="52">
        <f>IFERROR(_xll.qlIndexFixing(Index6M,$H1272,TRUE,_xll.ohTrigger(RecalcTrigger,Trigger6M)),NA())</f>
        <v>3.0715077302461855E-2</v>
      </c>
      <c r="O1272" s="52">
        <f>IFERROR(_xll.qlIndexFixing(ONIndex6M,I1272,TRUE,_xll.ohTrigger(RecalcTrigger,Trigger6M)),NA())</f>
        <v>3.0488173316927103E-2</v>
      </c>
      <c r="P1272" s="52">
        <f>IFERROR(_xll.qlIndexFixing(Index1Y,$H1272,TRUE,_xll.ohTrigger(RecalcTrigger,Trigger1Y)),NA())</f>
        <v>3.2678119196185851E-2</v>
      </c>
      <c r="Q1272" s="52">
        <f>IFERROR(_xll.qlIndexFixing(ONIndex1Y,I1272,TRUE,_xll.ohTrigger(RecalcTrigger,Trigger1Y)),NA())</f>
        <v>3.2231077599904623E-2</v>
      </c>
    </row>
    <row r="1273" spans="2:17" x14ac:dyDescent="0.2">
      <c r="B1273" s="46" t="s">
        <v>51</v>
      </c>
      <c r="D1273" s="49">
        <f>_xll.qlCalendarAdvance(LocalCalendar,$D1272,B1273,"f",FALSE)</f>
        <v>48395</v>
      </c>
      <c r="E1273" s="49">
        <f>_xll.qlInterestRateIndexValueDate(IndexON,D1273)</f>
        <v>48395</v>
      </c>
      <c r="F1273" s="52">
        <f>IFERROR(_xll.qlIndexFixing(IndexON,D1273,TRUE,_xll.ohTrigger(RecalcTrigger,TriggerON)),NA())</f>
        <v>2.6851529636573446E-2</v>
      </c>
      <c r="H1273" s="49">
        <f>_xll.qlCalendarAdvance(IborCalendar,$H1272,B1273,"f",FALSE)</f>
        <v>48394</v>
      </c>
      <c r="I1273" s="49">
        <f>_xll.qlInterestRateIndexValueDate(Index1M,$H1273)</f>
        <v>48396</v>
      </c>
      <c r="J1273" s="52">
        <f>IFERROR(_xll.qlIndexFixing(Index1M,$H1273,TRUE,_xll.ohTrigger(RecalcTrigger,Trigger1M)),NA())</f>
        <v>2.7397270301230126E-2</v>
      </c>
      <c r="K1273" s="52">
        <f>IFERROR(_xll.qlIndexFixing(ONIndex1M,I1273,TRUE,_xll.ohTrigger(RecalcTrigger,Trigger1M)),NA())</f>
        <v>2.7373214949122371E-2</v>
      </c>
      <c r="L1273" s="52">
        <f>IFERROR(_xll.qlIndexFixing(Index3M,H1273,TRUE,_xll.ohTrigger(RecalcTrigger,Trigger3M)),NA())</f>
        <v>2.9294731585726395E-2</v>
      </c>
      <c r="M1273" s="52">
        <f>IFERROR(_xll.qlIndexFixing(ONIndex3M,I1273,TRUE,_xll.ohTrigger(RecalcTrigger,Trigger3M)),NA())</f>
        <v>2.9191639560091076E-2</v>
      </c>
      <c r="N1273" s="52">
        <f>IFERROR(_xll.qlIndexFixing(Index6M,$H1273,TRUE,_xll.ohTrigger(RecalcTrigger,Trigger6M)),NA())</f>
        <v>3.0712614033826444E-2</v>
      </c>
      <c r="O1273" s="52">
        <f>IFERROR(_xll.qlIndexFixing(ONIndex6M,I1273,TRUE,_xll.ohTrigger(RecalcTrigger,Trigger6M)),NA())</f>
        <v>3.0487132651453308E-2</v>
      </c>
      <c r="P1273" s="52">
        <f>IFERROR(_xll.qlIndexFixing(Index1Y,$H1273,TRUE,_xll.ohTrigger(RecalcTrigger,Trigger1Y)),NA())</f>
        <v>3.2674951269675803E-2</v>
      </c>
      <c r="Q1273" s="52">
        <f>IFERROR(_xll.qlIndexFixing(ONIndex1Y,I1273,TRUE,_xll.ohTrigger(RecalcTrigger,Trigger1Y)),NA())</f>
        <v>3.2227850352475329E-2</v>
      </c>
    </row>
    <row r="1274" spans="2:17" x14ac:dyDescent="0.2">
      <c r="B1274" s="46" t="s">
        <v>51</v>
      </c>
      <c r="D1274" s="49">
        <f>_xll.qlCalendarAdvance(LocalCalendar,$D1273,B1274,"f",FALSE)</f>
        <v>48402</v>
      </c>
      <c r="E1274" s="49">
        <f>_xll.qlInterestRateIndexValueDate(IndexON,D1274)</f>
        <v>48402</v>
      </c>
      <c r="F1274" s="52">
        <f>IFERROR(_xll.qlIndexFixing(IndexON,D1274,TRUE,_xll.ohTrigger(RecalcTrigger,TriggerON)),NA())</f>
        <v>2.6851385842636688E-2</v>
      </c>
      <c r="H1274" s="49">
        <f>_xll.qlCalendarAdvance(IborCalendar,$H1273,B1274,"f",FALSE)</f>
        <v>48401</v>
      </c>
      <c r="I1274" s="49">
        <f>_xll.qlInterestRateIndexValueDate(Index1M,$H1274)</f>
        <v>48403</v>
      </c>
      <c r="J1274" s="52">
        <f>IFERROR(_xll.qlIndexFixing(Index1M,$H1274,TRUE,_xll.ohTrigger(RecalcTrigger,Trigger1M)),NA())</f>
        <v>2.7393564892277955E-2</v>
      </c>
      <c r="K1274" s="52">
        <f>IFERROR(_xll.qlIndexFixing(ONIndex1M,I1274,TRUE,_xll.ohTrigger(RecalcTrigger,Trigger1M)),NA())</f>
        <v>2.736949724793547E-2</v>
      </c>
      <c r="L1274" s="52">
        <f>IFERROR(_xll.qlIndexFixing(Index3M,H1274,TRUE,_xll.ohTrigger(RecalcTrigger,Trigger3M)),NA())</f>
        <v>2.9293936479297004E-2</v>
      </c>
      <c r="M1274" s="52">
        <f>IFERROR(_xll.qlIndexFixing(ONIndex3M,I1274,TRUE,_xll.ohTrigger(RecalcTrigger,Trigger3M)),NA())</f>
        <v>2.919096118345621E-2</v>
      </c>
      <c r="N1274" s="52">
        <f>IFERROR(_xll.qlIndexFixing(Index6M,$H1274,TRUE,_xll.ohTrigger(RecalcTrigger,Trigger6M)),NA())</f>
        <v>3.0710138255239182E-2</v>
      </c>
      <c r="O1274" s="52">
        <f>IFERROR(_xll.qlIndexFixing(ONIndex6M,I1274,TRUE,_xll.ohTrigger(RecalcTrigger,Trigger6M)),NA())</f>
        <v>3.048607742258902E-2</v>
      </c>
      <c r="P1274" s="52">
        <f>IFERROR(_xll.qlIndexFixing(Index1Y,$H1274,TRUE,_xll.ohTrigger(RecalcTrigger,Trigger1Y)),NA())</f>
        <v>3.2671789735380069E-2</v>
      </c>
      <c r="Q1274" s="52">
        <f>IFERROR(_xll.qlIndexFixing(ONIndex1Y,I1274,TRUE,_xll.ohTrigger(RecalcTrigger,Trigger1Y)),NA())</f>
        <v>3.2224629283543749E-2</v>
      </c>
    </row>
    <row r="1275" spans="2:17" x14ac:dyDescent="0.2">
      <c r="B1275" s="46" t="s">
        <v>51</v>
      </c>
      <c r="D1275" s="49">
        <f>_xll.qlCalendarAdvance(LocalCalendar,$D1274,B1275,"f",FALSE)</f>
        <v>48409</v>
      </c>
      <c r="E1275" s="49">
        <f>_xll.qlInterestRateIndexValueDate(IndexON,D1275)</f>
        <v>48409</v>
      </c>
      <c r="F1275" s="52">
        <f>IFERROR(_xll.qlIndexFixing(IndexON,D1275,TRUE,_xll.ohTrigger(RecalcTrigger,TriggerON)),NA())</f>
        <v>2.6851219876196097E-2</v>
      </c>
      <c r="H1275" s="49">
        <f>_xll.qlCalendarAdvance(IborCalendar,$H1274,B1275,"f",FALSE)</f>
        <v>48408</v>
      </c>
      <c r="I1275" s="49">
        <f>_xll.qlInterestRateIndexValueDate(Index1M,$H1275)</f>
        <v>48410</v>
      </c>
      <c r="J1275" s="52">
        <f>IFERROR(_xll.qlIndexFixing(Index1M,$H1275,TRUE,_xll.ohTrigger(RecalcTrigger,Trigger1M)),NA())</f>
        <v>2.7389868996388622E-2</v>
      </c>
      <c r="K1275" s="52">
        <f>IFERROR(_xll.qlIndexFixing(ONIndex1M,I1275,TRUE,_xll.ohTrigger(RecalcTrigger,Trigger1M)),NA())</f>
        <v>2.7365789036357668E-2</v>
      </c>
      <c r="L1275" s="52">
        <f>IFERROR(_xll.qlIndexFixing(Index3M,H1275,TRUE,_xll.ohTrigger(RecalcTrigger,Trigger3M)),NA())</f>
        <v>2.9293124187391092E-2</v>
      </c>
      <c r="M1275" s="52">
        <f>IFERROR(_xll.qlIndexFixing(ONIndex3M,I1275,TRUE,_xll.ohTrigger(RecalcTrigger,Trigger3M)),NA())</f>
        <v>2.9190265747507382E-2</v>
      </c>
      <c r="N1275" s="52">
        <f>IFERROR(_xll.qlIndexFixing(Index6M,$H1275,TRUE,_xll.ohTrigger(RecalcTrigger,Trigger6M)),NA())</f>
        <v>3.0710062182168117E-2</v>
      </c>
      <c r="O1275" s="52">
        <f>IFERROR(_xll.qlIndexFixing(ONIndex6M,I1275,TRUE,_xll.ohTrigger(RecalcTrigger,Trigger6M)),NA())</f>
        <v>3.0485007630174366E-2</v>
      </c>
      <c r="P1275" s="52">
        <f>IFERROR(_xll.qlIndexFixing(Index1Y,$H1275,TRUE,_xll.ohTrigger(RecalcTrigger,Trigger1Y)),NA())</f>
        <v>3.2668634593238655E-2</v>
      </c>
      <c r="Q1275" s="52">
        <f>IFERROR(_xll.qlIndexFixing(ONIndex1Y,I1275,TRUE,_xll.ohTrigger(RecalcTrigger,Trigger1Y)),NA())</f>
        <v>3.2221414392790138E-2</v>
      </c>
    </row>
    <row r="1276" spans="2:17" x14ac:dyDescent="0.2">
      <c r="B1276" s="46" t="s">
        <v>51</v>
      </c>
      <c r="D1276" s="49">
        <f>_xll.qlCalendarAdvance(LocalCalendar,$D1275,B1276,"f",FALSE)</f>
        <v>48416</v>
      </c>
      <c r="E1276" s="49">
        <f>_xll.qlInterestRateIndexValueDate(IndexON,D1276)</f>
        <v>48416</v>
      </c>
      <c r="F1276" s="52">
        <f>IFERROR(_xll.qlIndexFixing(IndexON,D1276,TRUE,_xll.ohTrigger(RecalcTrigger,TriggerON)),NA())</f>
        <v>2.6851031736851994E-2</v>
      </c>
      <c r="H1276" s="49">
        <f>_xll.qlCalendarAdvance(IborCalendar,$H1275,B1276,"f",FALSE)</f>
        <v>48415</v>
      </c>
      <c r="I1276" s="49">
        <f>_xll.qlInterestRateIndexValueDate(Index1M,$H1276)</f>
        <v>48417</v>
      </c>
      <c r="J1276" s="52">
        <f>IFERROR(_xll.qlIndexFixing(Index1M,$H1276,TRUE,_xll.ohTrigger(RecalcTrigger,Trigger1M)),NA())</f>
        <v>2.7386182613552135E-2</v>
      </c>
      <c r="K1276" s="52">
        <f>IFERROR(_xll.qlIndexFixing(ONIndex1M,I1276,TRUE,_xll.ohTrigger(RecalcTrigger,Trigger1M)),NA())</f>
        <v>2.7362090314309029E-2</v>
      </c>
      <c r="L1276" s="52">
        <f>IFERROR(_xll.qlIndexFixing(Index3M,H1276,TRUE,_xll.ohTrigger(RecalcTrigger,Trigger3M)),NA())</f>
        <v>2.9292294710023429E-2</v>
      </c>
      <c r="M1276" s="52">
        <f>IFERROR(_xll.qlIndexFixing(ONIndex3M,I1276,TRUE,_xll.ohTrigger(RecalcTrigger,Trigger3M)),NA())</f>
        <v>2.9189553252244593E-2</v>
      </c>
      <c r="N1276" s="52">
        <f>IFERROR(_xll.qlIndexFixing(Index6M,$H1276,TRUE,_xll.ohTrigger(RecalcTrigger,Trigger6M)),NA())</f>
        <v>3.0707559147793294E-2</v>
      </c>
      <c r="O1276" s="52">
        <f>IFERROR(_xll.qlIndexFixing(ONIndex6M,I1276,TRUE,_xll.ohTrigger(RecalcTrigger,Trigger6M)),NA())</f>
        <v>3.0483923274209346E-2</v>
      </c>
      <c r="P1276" s="52">
        <f>IFERROR(_xll.qlIndexFixing(Index1Y,$H1276,TRUE,_xll.ohTrigger(RecalcTrigger,Trigger1Y)),NA())</f>
        <v>3.2665485843192857E-2</v>
      </c>
      <c r="Q1276" s="52">
        <f>IFERROR(_xll.qlIndexFixing(ONIndex1Y,I1276,TRUE,_xll.ohTrigger(RecalcTrigger,Trigger1Y)),NA())</f>
        <v>3.2218205680374368E-2</v>
      </c>
    </row>
    <row r="1277" spans="2:17" x14ac:dyDescent="0.2">
      <c r="B1277" s="46" t="s">
        <v>51</v>
      </c>
      <c r="D1277" s="49">
        <f>_xll.qlCalendarAdvance(LocalCalendar,$D1276,B1277,"f",FALSE)</f>
        <v>48423</v>
      </c>
      <c r="E1277" s="49">
        <f>_xll.qlInterestRateIndexValueDate(IndexON,D1277)</f>
        <v>48423</v>
      </c>
      <c r="F1277" s="52">
        <f>IFERROR(_xll.qlIndexFixing(IndexON,D1277,TRUE,_xll.ohTrigger(RecalcTrigger,TriggerON)),NA())</f>
        <v>2.6850821424844185E-2</v>
      </c>
      <c r="H1277" s="49">
        <f>_xll.qlCalendarAdvance(IborCalendar,$H1276,B1277,"f",FALSE)</f>
        <v>48422</v>
      </c>
      <c r="I1277" s="49">
        <f>_xll.qlInterestRateIndexValueDate(Index1M,$H1277)</f>
        <v>48424</v>
      </c>
      <c r="J1277" s="52">
        <f>IFERROR(_xll.qlIndexFixing(Index1M,$H1277,TRUE,_xll.ohTrigger(RecalcTrigger,Trigger1M)),NA())</f>
        <v>2.7383284553681039E-2</v>
      </c>
      <c r="K1277" s="52">
        <f>IFERROR(_xll.qlIndexFixing(ONIndex1M,I1277,TRUE,_xll.ohTrigger(RecalcTrigger,Trigger1M)),NA())</f>
        <v>2.7358401081789552E-2</v>
      </c>
      <c r="L1277" s="52">
        <f>IFERROR(_xll.qlIndexFixing(Index3M,H1277,TRUE,_xll.ohTrigger(RecalcTrigger,Trigger3M)),NA())</f>
        <v>2.929144804720097E-2</v>
      </c>
      <c r="M1277" s="52">
        <f>IFERROR(_xll.qlIndexFixing(ONIndex3M,I1277,TRUE,_xll.ohTrigger(RecalcTrigger,Trigger3M)),NA())</f>
        <v>2.9188823697587907E-2</v>
      </c>
      <c r="N1277" s="52">
        <f>IFERROR(_xll.qlIndexFixing(Index6M,$H1277,TRUE,_xll.ohTrigger(RecalcTrigger,Trigger6M)),NA())</f>
        <v>3.0706247405398159E-2</v>
      </c>
      <c r="O1277" s="52">
        <f>IFERROR(_xll.qlIndexFixing(ONIndex6M,I1277,TRUE,_xll.ohTrigger(RecalcTrigger,Trigger6M)),NA())</f>
        <v>3.0482824354773896E-2</v>
      </c>
      <c r="P1277" s="52">
        <f>IFERROR(_xll.qlIndexFixing(Index1Y,$H1277,TRUE,_xll.ohTrigger(RecalcTrigger,Trigger1Y)),NA())</f>
        <v>3.266234348518355E-2</v>
      </c>
      <c r="Q1277" s="52">
        <f>IFERROR(_xll.qlIndexFixing(ONIndex1Y,I1277,TRUE,_xll.ohTrigger(RecalcTrigger,Trigger1Y)),NA())</f>
        <v>3.2215003146296439E-2</v>
      </c>
    </row>
    <row r="1278" spans="2:17" x14ac:dyDescent="0.2">
      <c r="B1278" s="46" t="s">
        <v>51</v>
      </c>
      <c r="D1278" s="49">
        <f>_xll.qlCalendarAdvance(LocalCalendar,$D1277,B1278,"f",FALSE)</f>
        <v>48430</v>
      </c>
      <c r="E1278" s="49">
        <f>_xll.qlInterestRateIndexValueDate(IndexON,D1278)</f>
        <v>48430</v>
      </c>
      <c r="F1278" s="52">
        <f>IFERROR(_xll.qlIndexFixing(IndexON,D1278,TRUE,_xll.ohTrigger(RecalcTrigger,TriggerON)),NA())</f>
        <v>2.6850588940012798E-2</v>
      </c>
      <c r="H1278" s="49">
        <f>_xll.qlCalendarAdvance(IborCalendar,$H1277,B1278,"f",FALSE)</f>
        <v>48429</v>
      </c>
      <c r="I1278" s="49">
        <f>_xll.qlInterestRateIndexValueDate(Index1M,$H1278)</f>
        <v>48431</v>
      </c>
      <c r="J1278" s="52">
        <f>IFERROR(_xll.qlIndexFixing(Index1M,$H1278,TRUE,_xll.ohTrigger(RecalcTrigger,Trigger1M)),NA())</f>
        <v>2.7379617597880216E-2</v>
      </c>
      <c r="K1278" s="52">
        <f>IFERROR(_xll.qlIndexFixing(ONIndex1M,I1278,TRUE,_xll.ohTrigger(RecalcTrigger,Trigger1M)),NA())</f>
        <v>2.7354721338799237E-2</v>
      </c>
      <c r="L1278" s="52">
        <f>IFERROR(_xll.qlIndexFixing(Index3M,H1278,TRUE,_xll.ohTrigger(RecalcTrigger,Trigger3M)),NA())</f>
        <v>2.9290584198935876E-2</v>
      </c>
      <c r="M1278" s="52">
        <f>IFERROR(_xll.qlIndexFixing(ONIndex3M,I1278,TRUE,_xll.ohTrigger(RecalcTrigger,Trigger3M)),NA())</f>
        <v>2.9188077083697195E-2</v>
      </c>
      <c r="N1278" s="52">
        <f>IFERROR(_xll.qlIndexFixing(Index6M,$H1278,TRUE,_xll.ohTrigger(RecalcTrigger,Trigger6M)),NA())</f>
        <v>3.0704920870594433E-2</v>
      </c>
      <c r="O1278" s="52">
        <f>IFERROR(_xll.qlIndexFixing(ONIndex6M,I1278,TRUE,_xll.ohTrigger(RecalcTrigger,Trigger6M)),NA())</f>
        <v>3.0481710871868017E-2</v>
      </c>
      <c r="P1278" s="52">
        <f>IFERROR(_xll.qlIndexFixing(Index1Y,$H1278,TRUE,_xll.ohTrigger(RecalcTrigger,Trigger1Y)),NA())</f>
        <v>3.2659207519151162E-2</v>
      </c>
      <c r="Q1278" s="52">
        <f>IFERROR(_xll.qlIndexFixing(ONIndex1Y,I1278,TRUE,_xll.ohTrigger(RecalcTrigger,Trigger1Y)),NA())</f>
        <v>3.2211806790476416E-2</v>
      </c>
    </row>
    <row r="1279" spans="2:17" x14ac:dyDescent="0.2">
      <c r="B1279" s="46" t="s">
        <v>51</v>
      </c>
      <c r="D1279" s="49">
        <f>_xll.qlCalendarAdvance(LocalCalendar,$D1278,B1279,"f",FALSE)</f>
        <v>48437</v>
      </c>
      <c r="E1279" s="49">
        <f>_xll.qlInterestRateIndexValueDate(IndexON,D1279)</f>
        <v>48437</v>
      </c>
      <c r="F1279" s="52">
        <f>IFERROR(_xll.qlIndexFixing(IndexON,D1279,TRUE,_xll.ohTrigger(RecalcTrigger,TriggerON)),NA())</f>
        <v>2.6850334282597643E-2</v>
      </c>
      <c r="H1279" s="49">
        <f>_xll.qlCalendarAdvance(IborCalendar,$H1278,B1279,"f",FALSE)</f>
        <v>48436</v>
      </c>
      <c r="I1279" s="49">
        <f>_xll.qlInterestRateIndexValueDate(Index1M,$H1279)</f>
        <v>48438</v>
      </c>
      <c r="J1279" s="52">
        <f>IFERROR(_xll.qlIndexFixing(Index1M,$H1279,TRUE,_xll.ohTrigger(RecalcTrigger,Trigger1M)),NA())</f>
        <v>2.7375180543269817E-2</v>
      </c>
      <c r="K1279" s="52">
        <f>IFERROR(_xll.qlIndexFixing(ONIndex1M,I1279,TRUE,_xll.ohTrigger(RecalcTrigger,Trigger1M)),NA())</f>
        <v>2.7351051085098277E-2</v>
      </c>
      <c r="L1279" s="52">
        <f>IFERROR(_xll.qlIndexFixing(Index3M,H1279,TRUE,_xll.ohTrigger(RecalcTrigger,Trigger3M)),NA())</f>
        <v>2.9289703165239444E-2</v>
      </c>
      <c r="M1279" s="52">
        <f>IFERROR(_xll.qlIndexFixing(ONIndex3M,I1279,TRUE,_xll.ohTrigger(RecalcTrigger,Trigger3M)),NA())</f>
        <v>2.9187313410412585E-2</v>
      </c>
      <c r="N1279" s="52">
        <f>IFERROR(_xll.qlIndexFixing(Index6M,$H1279,TRUE,_xll.ohTrigger(RecalcTrigger,Trigger6M)),NA())</f>
        <v>3.0703579543411349E-2</v>
      </c>
      <c r="O1279" s="52">
        <f>IFERROR(_xll.qlIndexFixing(ONIndex6M,I1279,TRUE,_xll.ohTrigger(RecalcTrigger,Trigger6M)),NA())</f>
        <v>3.0480582825411773E-2</v>
      </c>
      <c r="P1279" s="52">
        <f>IFERROR(_xll.qlIndexFixing(Index1Y,$H1279,TRUE,_xll.ohTrigger(RecalcTrigger,Trigger1Y)),NA())</f>
        <v>3.2656077945037006E-2</v>
      </c>
      <c r="Q1279" s="52">
        <f>IFERROR(_xll.qlIndexFixing(ONIndex1Y,I1279,TRUE,_xll.ohTrigger(RecalcTrigger,Trigger1Y)),NA())</f>
        <v>3.2208616612914298E-2</v>
      </c>
    </row>
    <row r="1280" spans="2:17" x14ac:dyDescent="0.2">
      <c r="B1280" s="46" t="s">
        <v>51</v>
      </c>
      <c r="D1280" s="49">
        <f>_xll.qlCalendarAdvance(LocalCalendar,$D1279,B1280,"f",FALSE)</f>
        <v>48444</v>
      </c>
      <c r="E1280" s="49">
        <f>_xll.qlInterestRateIndexValueDate(IndexON,D1280)</f>
        <v>48444</v>
      </c>
      <c r="F1280" s="52">
        <f>IFERROR(_xll.qlIndexFixing(IndexON,D1280,TRUE,_xll.ohTrigger(RecalcTrigger,TriggerON)),NA())</f>
        <v>2.6850057452358911E-2</v>
      </c>
      <c r="H1280" s="49">
        <f>_xll.qlCalendarAdvance(IborCalendar,$H1279,B1280,"f",FALSE)</f>
        <v>48443</v>
      </c>
      <c r="I1280" s="49">
        <f>_xll.qlInterestRateIndexValueDate(Index1M,$H1280)</f>
        <v>48445</v>
      </c>
      <c r="J1280" s="52">
        <f>IFERROR(_xll.qlIndexFixing(Index1M,$H1280,TRUE,_xll.ohTrigger(RecalcTrigger,Trigger1M)),NA())</f>
        <v>2.7371532212552285E-2</v>
      </c>
      <c r="K1280" s="52">
        <f>IFERROR(_xll.qlIndexFixing(ONIndex1M,I1280,TRUE,_xll.ohTrigger(RecalcTrigger,Trigger1M)),NA())</f>
        <v>2.7347390321006415E-2</v>
      </c>
      <c r="L1280" s="52">
        <f>IFERROR(_xll.qlIndexFixing(Index3M,H1280,TRUE,_xll.ohTrigger(RecalcTrigger,Trigger3M)),NA())</f>
        <v>2.9288804946123834E-2</v>
      </c>
      <c r="M1280" s="52">
        <f>IFERROR(_xll.qlIndexFixing(ONIndex3M,I1280,TRUE,_xll.ohTrigger(RecalcTrigger,Trigger3M)),NA())</f>
        <v>2.918653267789395E-2</v>
      </c>
      <c r="N1280" s="52">
        <f>IFERROR(_xll.qlIndexFixing(Index6M,$H1280,TRUE,_xll.ohTrigger(RecalcTrigger,Trigger6M)),NA())</f>
        <v>3.0703423663566549E-2</v>
      </c>
      <c r="O1280" s="52">
        <f>IFERROR(_xll.qlIndexFixing(ONIndex6M,I1280,TRUE,_xll.ohTrigger(RecalcTrigger,Trigger6M)),NA())</f>
        <v>3.0479440215485099E-2</v>
      </c>
      <c r="P1280" s="52">
        <f>IFERROR(_xll.qlIndexFixing(Index1Y,$H1280,TRUE,_xll.ohTrigger(RecalcTrigger,Trigger1Y)),NA())</f>
        <v>3.2652954762782384E-2</v>
      </c>
      <c r="Q1280" s="52">
        <f>IFERROR(_xll.qlIndexFixing(ONIndex1Y,I1280,TRUE,_xll.ohTrigger(RecalcTrigger,Trigger1Y)),NA())</f>
        <v>3.2205432613849894E-2</v>
      </c>
    </row>
    <row r="1281" spans="2:17" x14ac:dyDescent="0.2">
      <c r="B1281" s="46" t="s">
        <v>51</v>
      </c>
      <c r="D1281" s="49">
        <f>_xll.qlCalendarAdvance(LocalCalendar,$D1280,B1281,"f",FALSE)</f>
        <v>48451</v>
      </c>
      <c r="E1281" s="49">
        <f>_xll.qlInterestRateIndexValueDate(IndexON,D1281)</f>
        <v>48451</v>
      </c>
      <c r="F1281" s="52">
        <f>IFERROR(_xll.qlIndexFixing(IndexON,D1281,TRUE,_xll.ohTrigger(RecalcTrigger,TriggerON)),NA())</f>
        <v>2.6849758449376537E-2</v>
      </c>
      <c r="H1281" s="49">
        <f>_xll.qlCalendarAdvance(IborCalendar,$H1280,B1281,"f",FALSE)</f>
        <v>48450</v>
      </c>
      <c r="I1281" s="49">
        <f>_xll.qlInterestRateIndexValueDate(Index1M,$H1281)</f>
        <v>48452</v>
      </c>
      <c r="J1281" s="52">
        <f>IFERROR(_xll.qlIndexFixing(Index1M,$H1281,TRUE,_xll.ohTrigger(RecalcTrigger,Trigger1M)),NA())</f>
        <v>2.7367893394845133E-2</v>
      </c>
      <c r="K1281" s="52">
        <f>IFERROR(_xll.qlIndexFixing(ONIndex1M,I1281,TRUE,_xll.ohTrigger(RecalcTrigger,Trigger1M)),NA())</f>
        <v>2.7343739046523652E-2</v>
      </c>
      <c r="L1281" s="52">
        <f>IFERROR(_xll.qlIndexFixing(Index3M,H1281,TRUE,_xll.ohTrigger(RecalcTrigger,Trigger3M)),NA())</f>
        <v>2.9287889541600349E-2</v>
      </c>
      <c r="M1281" s="52">
        <f>IFERROR(_xll.qlIndexFixing(ONIndex3M,I1281,TRUE,_xll.ohTrigger(RecalcTrigger,Trigger3M)),NA())</f>
        <v>2.9185734885981418E-2</v>
      </c>
      <c r="N1281" s="52">
        <f>IFERROR(_xll.qlIndexFixing(Index6M,$H1281,TRUE,_xll.ohTrigger(RecalcTrigger,Trigger6M)),NA())</f>
        <v>3.0700852512030422E-2</v>
      </c>
      <c r="O1281" s="52">
        <f>IFERROR(_xll.qlIndexFixing(ONIndex6M,I1281,TRUE,_xll.ohTrigger(RecalcTrigger,Trigger6M)),NA())</f>
        <v>3.0478283042167931E-2</v>
      </c>
      <c r="P1281" s="52">
        <f>IFERROR(_xll.qlIndexFixing(Index1Y,$H1281,TRUE,_xll.ohTrigger(RecalcTrigger,Trigger1Y)),NA())</f>
        <v>3.2649837972328156E-2</v>
      </c>
      <c r="Q1281" s="52">
        <f>IFERROR(_xll.qlIndexFixing(ONIndex1Y,I1281,TRUE,_xll.ohTrigger(RecalcTrigger,Trigger1Y)),NA())</f>
        <v>3.2202254792883522E-2</v>
      </c>
    </row>
    <row r="1282" spans="2:17" x14ac:dyDescent="0.2">
      <c r="B1282" s="46" t="s">
        <v>51</v>
      </c>
      <c r="D1282" s="49">
        <f>_xll.qlCalendarAdvance(LocalCalendar,$D1281,B1282,"f",FALSE)</f>
        <v>48458</v>
      </c>
      <c r="E1282" s="49">
        <f>_xll.qlInterestRateIndexValueDate(IndexON,D1282)</f>
        <v>48458</v>
      </c>
      <c r="F1282" s="52">
        <f>IFERROR(_xll.qlIndexFixing(IndexON,D1282,TRUE,_xll.ohTrigger(RecalcTrigger,TriggerON)),NA())</f>
        <v>2.6849437273730459E-2</v>
      </c>
      <c r="H1282" s="49">
        <f>_xll.qlCalendarAdvance(IborCalendar,$H1281,B1282,"f",FALSE)</f>
        <v>48457</v>
      </c>
      <c r="I1282" s="49">
        <f>_xll.qlInterestRateIndexValueDate(Index1M,$H1282)</f>
        <v>48459</v>
      </c>
      <c r="J1282" s="52">
        <f>IFERROR(_xll.qlIndexFixing(Index1M,$H1282,TRUE,_xll.ohTrigger(RecalcTrigger,Trigger1M)),NA())</f>
        <v>2.736426409013587E-2</v>
      </c>
      <c r="K1282" s="52">
        <f>IFERROR(_xll.qlIndexFixing(ONIndex1M,I1282,TRUE,_xll.ohTrigger(RecalcTrigger,Trigger1M)),NA())</f>
        <v>2.7340097261410179E-2</v>
      </c>
      <c r="L1282" s="52">
        <f>IFERROR(_xll.qlIndexFixing(Index3M,H1282,TRUE,_xll.ohTrigger(RecalcTrigger,Trigger3M)),NA())</f>
        <v>2.928583851098911E-2</v>
      </c>
      <c r="M1282" s="52">
        <f>IFERROR(_xll.qlIndexFixing(ONIndex3M,I1282,TRUE,_xll.ohTrigger(RecalcTrigger,Trigger3M)),NA())</f>
        <v>2.918492003483486E-2</v>
      </c>
      <c r="N1282" s="52">
        <f>IFERROR(_xll.qlIndexFixing(Index6M,$H1282,TRUE,_xll.ohTrigger(RecalcTrigger,Trigger6M)),NA())</f>
        <v>3.069347667217729E-2</v>
      </c>
      <c r="O1282" s="52">
        <f>IFERROR(_xll.qlIndexFixing(ONIndex6M,I1282,TRUE,_xll.ohTrigger(RecalcTrigger,Trigger6M)),NA())</f>
        <v>3.0477111305140525E-2</v>
      </c>
      <c r="P1282" s="52">
        <f>IFERROR(_xll.qlIndexFixing(Index1Y,$H1282,TRUE,_xll.ohTrigger(RecalcTrigger,Trigger1Y)),NA())</f>
        <v>3.2646727573616308E-2</v>
      </c>
      <c r="Q1282" s="52">
        <f>IFERROR(_xll.qlIndexFixing(ONIndex1Y,I1282,TRUE,_xll.ohTrigger(RecalcTrigger,Trigger1Y)),NA())</f>
        <v>3.2199083150334928E-2</v>
      </c>
    </row>
    <row r="1283" spans="2:17" x14ac:dyDescent="0.2">
      <c r="B1283" s="46" t="s">
        <v>51</v>
      </c>
      <c r="D1283" s="49">
        <f>_xll.qlCalendarAdvance(LocalCalendar,$D1282,B1283,"f",FALSE)</f>
        <v>48465</v>
      </c>
      <c r="E1283" s="49">
        <f>_xll.qlInterestRateIndexValueDate(IndexON,D1283)</f>
        <v>48465</v>
      </c>
      <c r="F1283" s="52">
        <f>IFERROR(_xll.qlIndexFixing(IndexON,D1283,TRUE,_xll.ohTrigger(RecalcTrigger,TriggerON)),NA())</f>
        <v>2.6849093925260803E-2</v>
      </c>
      <c r="H1283" s="49">
        <f>_xll.qlCalendarAdvance(IborCalendar,$H1282,B1283,"f",FALSE)</f>
        <v>48464</v>
      </c>
      <c r="I1283" s="49">
        <f>_xll.qlInterestRateIndexValueDate(Index1M,$H1283)</f>
        <v>48466</v>
      </c>
      <c r="J1283" s="52">
        <f>IFERROR(_xll.qlIndexFixing(Index1M,$H1283,TRUE,_xll.ohTrigger(RecalcTrigger,Trigger1M)),NA())</f>
        <v>2.7361425525449918E-2</v>
      </c>
      <c r="K1283" s="52">
        <f>IFERROR(_xll.qlIndexFixing(ONIndex1M,I1283,TRUE,_xll.ohTrigger(RecalcTrigger,Trigger1M)),NA())</f>
        <v>2.7336464965825868E-2</v>
      </c>
      <c r="L1283" s="52">
        <f>IFERROR(_xll.qlIndexFixing(Index3M,H1283,TRUE,_xll.ohTrigger(RecalcTrigger,Trigger3M)),NA())</f>
        <v>2.9284890040087292E-2</v>
      </c>
      <c r="M1283" s="52">
        <f>IFERROR(_xll.qlIndexFixing(ONIndex3M,I1283,TRUE,_xll.ohTrigger(RecalcTrigger,Trigger3M)),NA())</f>
        <v>2.9184088124294405E-2</v>
      </c>
      <c r="N1283" s="52">
        <f>IFERROR(_xll.qlIndexFixing(Index6M,$H1283,TRUE,_xll.ohTrigger(RecalcTrigger,Trigger6M)),NA())</f>
        <v>3.0692082048809782E-2</v>
      </c>
      <c r="O1283" s="52">
        <f>IFERROR(_xll.qlIndexFixing(ONIndex6M,I1283,TRUE,_xll.ohTrigger(RecalcTrigger,Trigger6M)),NA())</f>
        <v>3.0475925004802562E-2</v>
      </c>
      <c r="P1283" s="52">
        <f>IFERROR(_xll.qlIndexFixing(Index1Y,$H1283,TRUE,_xll.ohTrigger(RecalcTrigger,Trigger1Y)),NA())</f>
        <v>3.264362356658769E-2</v>
      </c>
      <c r="Q1283" s="52">
        <f>IFERROR(_xll.qlIndexFixing(ONIndex1Y,I1283,TRUE,_xll.ohTrigger(RecalcTrigger,Trigger1Y)),NA())</f>
        <v>3.219591768604424E-2</v>
      </c>
    </row>
    <row r="1284" spans="2:17" x14ac:dyDescent="0.2">
      <c r="B1284" s="46" t="s">
        <v>51</v>
      </c>
      <c r="D1284" s="49">
        <f>_xll.qlCalendarAdvance(LocalCalendar,$D1283,B1284,"f",FALSE)</f>
        <v>48472</v>
      </c>
      <c r="E1284" s="49">
        <f>_xll.qlInterestRateIndexValueDate(IndexON,D1284)</f>
        <v>48472</v>
      </c>
      <c r="F1284" s="52">
        <f>IFERROR(_xll.qlIndexFixing(IndexON,D1284,TRUE,_xll.ohTrigger(RecalcTrigger,TriggerON)),NA())</f>
        <v>2.6848728404127442E-2</v>
      </c>
      <c r="H1284" s="49">
        <f>_xll.qlCalendarAdvance(IborCalendar,$H1283,B1284,"f",FALSE)</f>
        <v>48471</v>
      </c>
      <c r="I1284" s="49">
        <f>_xll.qlInterestRateIndexValueDate(Index1M,$H1284)</f>
        <v>48473</v>
      </c>
      <c r="J1284" s="52">
        <f>IFERROR(_xll.qlIndexFixing(Index1M,$H1284,TRUE,_xll.ohTrigger(RecalcTrigger,Trigger1M)),NA())</f>
        <v>2.7357034019673543E-2</v>
      </c>
      <c r="K1284" s="52">
        <f>IFERROR(_xll.qlIndexFixing(ONIndex1M,I1284,TRUE,_xll.ohTrigger(RecalcTrigger,Trigger1M)),NA())</f>
        <v>2.7332842159850657E-2</v>
      </c>
      <c r="L1284" s="52">
        <f>IFERROR(_xll.qlIndexFixing(Index3M,H1284,TRUE,_xll.ohTrigger(RecalcTrigger,Trigger3M)),NA())</f>
        <v>2.9283924385203764E-2</v>
      </c>
      <c r="M1284" s="52">
        <f>IFERROR(_xll.qlIndexFixing(ONIndex3M,I1284,TRUE,_xll.ohTrigger(RecalcTrigger,Trigger3M)),NA())</f>
        <v>2.9183239154519924E-2</v>
      </c>
      <c r="N1284" s="52">
        <f>IFERROR(_xll.qlIndexFixing(Index6M,$H1284,TRUE,_xll.ohTrigger(RecalcTrigger,Trigger6M)),NA())</f>
        <v>3.0690672639436041E-2</v>
      </c>
      <c r="O1284" s="52">
        <f>IFERROR(_xll.qlIndexFixing(ONIndex6M,I1284,TRUE,_xll.ohTrigger(RecalcTrigger,Trigger6M)),NA())</f>
        <v>3.0474724140994169E-2</v>
      </c>
      <c r="P1284" s="52">
        <f>IFERROR(_xll.qlIndexFixing(Index1Y,$H1284,TRUE,_xll.ohTrigger(RecalcTrigger,Trigger1Y)),NA())</f>
        <v>3.2640525951184281E-2</v>
      </c>
      <c r="Q1284" s="52">
        <f>IFERROR(_xll.qlIndexFixing(ONIndex1Y,I1284,TRUE,_xll.ohTrigger(RecalcTrigger,Trigger1Y)),NA())</f>
        <v>3.2192758400011456E-2</v>
      </c>
    </row>
    <row r="1285" spans="2:17" x14ac:dyDescent="0.2">
      <c r="B1285" s="46" t="s">
        <v>51</v>
      </c>
      <c r="D1285" s="49">
        <f>_xll.qlCalendarAdvance(LocalCalendar,$D1284,B1285,"f",FALSE)</f>
        <v>48479</v>
      </c>
      <c r="E1285" s="49">
        <f>_xll.qlInterestRateIndexValueDate(IndexON,D1285)</f>
        <v>48479</v>
      </c>
      <c r="F1285" s="52">
        <f>IFERROR(_xll.qlIndexFixing(IndexON,D1285,TRUE,_xll.ohTrigger(RecalcTrigger,TriggerON)),NA())</f>
        <v>2.6848340710170504E-2</v>
      </c>
      <c r="H1285" s="49">
        <f>_xll.qlCalendarAdvance(IborCalendar,$H1284,B1285,"f",FALSE)</f>
        <v>48478</v>
      </c>
      <c r="I1285" s="49">
        <f>_xll.qlInterestRateIndexValueDate(Index1M,$H1285)</f>
        <v>48480</v>
      </c>
      <c r="J1285" s="52">
        <f>IFERROR(_xll.qlIndexFixing(Index1M,$H1285,TRUE,_xll.ohTrigger(RecalcTrigger,Trigger1M)),NA())</f>
        <v>2.7353433253902992E-2</v>
      </c>
      <c r="K1285" s="52">
        <f>IFERROR(_xll.qlIndexFixing(ONIndex1M,I1285,TRUE,_xll.ohTrigger(RecalcTrigger,Trigger1M)),NA())</f>
        <v>2.7329228843324671E-2</v>
      </c>
      <c r="L1285" s="52">
        <f>IFERROR(_xll.qlIndexFixing(Index3M,H1285,TRUE,_xll.ohTrigger(RecalcTrigger,Trigger3M)),NA())</f>
        <v>2.9282941546350826E-2</v>
      </c>
      <c r="M1285" s="52">
        <f>IFERROR(_xll.qlIndexFixing(ONIndex3M,I1285,TRUE,_xll.ohTrigger(RecalcTrigger,Trigger3M)),NA())</f>
        <v>2.9182373125351546E-2</v>
      </c>
      <c r="N1285" s="52">
        <f>IFERROR(_xll.qlIndexFixing(Index6M,$H1285,TRUE,_xll.ohTrigger(RecalcTrigger,Trigger6M)),NA())</f>
        <v>3.0689248444086544E-2</v>
      </c>
      <c r="O1285" s="52">
        <f>IFERROR(_xll.qlIndexFixing(ONIndex6M,I1285,TRUE,_xll.ohTrigger(RecalcTrigger,Trigger6M)),NA())</f>
        <v>3.0473508713635411E-2</v>
      </c>
      <c r="P1285" s="52">
        <f>IFERROR(_xll.qlIndexFixing(Index1Y,$H1285,TRUE,_xll.ohTrigger(RecalcTrigger,Trigger1Y)),NA())</f>
        <v>3.2637434727348251E-2</v>
      </c>
      <c r="Q1285" s="52">
        <f>IFERROR(_xll.qlIndexFixing(ONIndex1Y,I1285,TRUE,_xll.ohTrigger(RecalcTrigger,Trigger1Y)),NA())</f>
        <v>3.2189605292476386E-2</v>
      </c>
    </row>
    <row r="1286" spans="2:17" x14ac:dyDescent="0.2">
      <c r="B1286" s="46" t="s">
        <v>51</v>
      </c>
      <c r="D1286" s="49">
        <f>_xll.qlCalendarAdvance(LocalCalendar,$D1285,B1286,"f",FALSE)</f>
        <v>48486</v>
      </c>
      <c r="E1286" s="49">
        <f>_xll.qlInterestRateIndexValueDate(IndexON,D1286)</f>
        <v>48486</v>
      </c>
      <c r="F1286" s="52">
        <f>IFERROR(_xll.qlIndexFixing(IndexON,D1286,TRUE,_xll.ohTrigger(RecalcTrigger,TriggerON)),NA())</f>
        <v>2.6847930843549861E-2</v>
      </c>
      <c r="H1286" s="49">
        <f>_xll.qlCalendarAdvance(IborCalendar,$H1285,B1286,"f",FALSE)</f>
        <v>48485</v>
      </c>
      <c r="I1286" s="49">
        <f>_xll.qlInterestRateIndexValueDate(Index1M,$H1286)</f>
        <v>48487</v>
      </c>
      <c r="J1286" s="52">
        <f>IFERROR(_xll.qlIndexFixing(Index1M,$H1286,TRUE,_xll.ohTrigger(RecalcTrigger,Trigger1M)),NA())</f>
        <v>2.7347495134182484E-2</v>
      </c>
      <c r="K1286" s="52">
        <f>IFERROR(_xll.qlIndexFixing(ONIndex1M,I1286,TRUE,_xll.ohTrigger(RecalcTrigger,Trigger1M)),NA())</f>
        <v>2.7325625016167976E-2</v>
      </c>
      <c r="L1286" s="52">
        <f>IFERROR(_xll.qlIndexFixing(Index3M,H1286,TRUE,_xll.ohTrigger(RecalcTrigger,Trigger3M)),NA())</f>
        <v>2.9281941523540769E-2</v>
      </c>
      <c r="M1286" s="52">
        <f>IFERROR(_xll.qlIndexFixing(ONIndex3M,I1286,TRUE,_xll.ohTrigger(RecalcTrigger,Trigger3M)),NA())</f>
        <v>2.9181490036869207E-2</v>
      </c>
      <c r="N1286" s="52">
        <f>IFERROR(_xll.qlIndexFixing(Index6M,$H1286,TRUE,_xll.ohTrigger(RecalcTrigger,Trigger6M)),NA())</f>
        <v>3.068900287485626E-2</v>
      </c>
      <c r="O1286" s="52">
        <f>IFERROR(_xll.qlIndexFixing(ONIndex6M,I1286,TRUE,_xll.ohTrigger(RecalcTrigger,Trigger6M)),NA())</f>
        <v>3.0472278722726287E-2</v>
      </c>
      <c r="P1286" s="52">
        <f>IFERROR(_xll.qlIndexFixing(Index1Y,$H1286,TRUE,_xll.ohTrigger(RecalcTrigger,Trigger1Y)),NA())</f>
        <v>3.2634349895020481E-2</v>
      </c>
      <c r="Q1286" s="52">
        <f>IFERROR(_xll.qlIndexFixing(ONIndex1Y,I1286,TRUE,_xll.ohTrigger(RecalcTrigger,Trigger1Y)),NA())</f>
        <v>3.218645836303935E-2</v>
      </c>
    </row>
    <row r="1287" spans="2:17" x14ac:dyDescent="0.2">
      <c r="B1287" s="46" t="s">
        <v>51</v>
      </c>
      <c r="D1287" s="49">
        <f>_xll.qlCalendarAdvance(LocalCalendar,$D1286,B1287,"f",FALSE)</f>
        <v>48493</v>
      </c>
      <c r="E1287" s="49">
        <f>_xll.qlInterestRateIndexValueDate(IndexON,D1287)</f>
        <v>48493</v>
      </c>
      <c r="F1287" s="52">
        <f>IFERROR(_xll.qlIndexFixing(IndexON,D1287,TRUE,_xll.ohTrigger(RecalcTrigger,TriggerON)),NA())</f>
        <v>2.6847498804105641E-2</v>
      </c>
      <c r="H1287" s="49">
        <f>_xll.qlCalendarAdvance(IborCalendar,$H1286,B1287,"f",FALSE)</f>
        <v>48492</v>
      </c>
      <c r="I1287" s="49">
        <f>_xll.qlInterestRateIndexValueDate(Index1M,$H1287)</f>
        <v>48494</v>
      </c>
      <c r="J1287" s="52">
        <f>IFERROR(_xll.qlIndexFixing(Index1M,$H1287,TRUE,_xll.ohTrigger(RecalcTrigger,Trigger1M)),NA())</f>
        <v>2.7346260261235655E-2</v>
      </c>
      <c r="K1287" s="52">
        <f>IFERROR(_xll.qlIndexFixing(ONIndex1M,I1287,TRUE,_xll.ohTrigger(RecalcTrigger,Trigger1M)),NA())</f>
        <v>2.7322030678700315E-2</v>
      </c>
      <c r="L1287" s="52">
        <f>IFERROR(_xll.qlIndexFixing(Index3M,H1287,TRUE,_xll.ohTrigger(RecalcTrigger,Trigger3M)),NA())</f>
        <v>2.9282036221578628E-2</v>
      </c>
      <c r="M1287" s="52">
        <f>IFERROR(_xll.qlIndexFixing(ONIndex3M,I1287,TRUE,_xll.ohTrigger(RecalcTrigger,Trigger3M)),NA())</f>
        <v>2.9180589889152841E-2</v>
      </c>
      <c r="N1287" s="52">
        <f>IFERROR(_xll.qlIndexFixing(Index6M,$H1287,TRUE,_xll.ohTrigger(RecalcTrigger,Trigger6M)),NA())</f>
        <v>3.0687547928448512E-2</v>
      </c>
      <c r="O1287" s="52">
        <f>IFERROR(_xll.qlIndexFixing(ONIndex6M,I1287,TRUE,_xll.ohTrigger(RecalcTrigger,Trigger6M)),NA())</f>
        <v>3.0471034168346733E-2</v>
      </c>
      <c r="P1287" s="52">
        <f>IFERROR(_xll.qlIndexFixing(Index1Y,$H1287,TRUE,_xll.ohTrigger(RecalcTrigger,Trigger1Y)),NA())</f>
        <v>3.2631271454144239E-2</v>
      </c>
      <c r="Q1287" s="52">
        <f>IFERROR(_xll.qlIndexFixing(ONIndex1Y,I1287,TRUE,_xll.ohTrigger(RecalcTrigger,Trigger1Y)),NA())</f>
        <v>3.218331761202009E-2</v>
      </c>
    </row>
    <row r="1288" spans="2:17" x14ac:dyDescent="0.2">
      <c r="B1288" s="46" t="s">
        <v>51</v>
      </c>
      <c r="D1288" s="49">
        <f>_xll.qlCalendarAdvance(LocalCalendar,$D1287,B1288,"f",FALSE)</f>
        <v>48500</v>
      </c>
      <c r="E1288" s="49">
        <f>_xll.qlInterestRateIndexValueDate(IndexON,D1288)</f>
        <v>48500</v>
      </c>
      <c r="F1288" s="52">
        <f>IFERROR(_xll.qlIndexFixing(IndexON,D1288,TRUE,_xll.ohTrigger(RecalcTrigger,TriggerON)),NA())</f>
        <v>2.6847044591917779E-2</v>
      </c>
      <c r="H1288" s="49">
        <f>_xll.qlCalendarAdvance(IborCalendar,$H1287,B1288,"f",FALSE)</f>
        <v>48499</v>
      </c>
      <c r="I1288" s="49">
        <f>_xll.qlInterestRateIndexValueDate(Index1M,$H1288)</f>
        <v>48501</v>
      </c>
      <c r="J1288" s="52">
        <f>IFERROR(_xll.qlIndexFixing(Index1M,$H1288,TRUE,_xll.ohTrigger(RecalcTrigger,Trigger1M)),NA())</f>
        <v>2.7342688034321383E-2</v>
      </c>
      <c r="K1288" s="52">
        <f>IFERROR(_xll.qlIndexFixing(ONIndex1M,I1288,TRUE,_xll.ohTrigger(RecalcTrigger,Trigger1M)),NA())</f>
        <v>2.7318445830522009E-2</v>
      </c>
      <c r="L1288" s="52">
        <f>IFERROR(_xll.qlIndexFixing(Index3M,H1288,TRUE,_xll.ohTrigger(RecalcTrigger,Trigger3M)),NA())</f>
        <v>2.9281000519546664E-2</v>
      </c>
      <c r="M1288" s="52">
        <f>IFERROR(_xll.qlIndexFixing(ONIndex3M,I1288,TRUE,_xll.ohTrigger(RecalcTrigger,Trigger3M)),NA())</f>
        <v>2.9179672681962643E-2</v>
      </c>
      <c r="N1288" s="52">
        <f>IFERROR(_xll.qlIndexFixing(Index6M,$H1288,TRUE,_xll.ohTrigger(RecalcTrigger,Trigger6M)),NA())</f>
        <v>3.068607819491671E-2</v>
      </c>
      <c r="O1288" s="52">
        <f>IFERROR(_xll.qlIndexFixing(ONIndex6M,I1288,TRUE,_xll.ohTrigger(RecalcTrigger,Trigger6M)),NA())</f>
        <v>3.046977505049675E-2</v>
      </c>
      <c r="P1288" s="52">
        <f>IFERROR(_xll.qlIndexFixing(Index1Y,$H1288,TRUE,_xll.ohTrigger(RecalcTrigger,Trigger1Y)),NA())</f>
        <v>3.2628199404660614E-2</v>
      </c>
      <c r="Q1288" s="52">
        <f>IFERROR(_xll.qlIndexFixing(ONIndex1Y,I1288,TRUE,_xll.ohTrigger(RecalcTrigger,Trigger1Y)),NA())</f>
        <v>3.2180183039258736E-2</v>
      </c>
    </row>
    <row r="1289" spans="2:17" x14ac:dyDescent="0.2">
      <c r="B1289" s="46" t="s">
        <v>51</v>
      </c>
      <c r="D1289" s="49">
        <f>_xll.qlCalendarAdvance(LocalCalendar,$D1288,B1289,"f",FALSE)</f>
        <v>48507</v>
      </c>
      <c r="E1289" s="49">
        <f>_xll.qlInterestRateIndexValueDate(IndexON,D1289)</f>
        <v>48507</v>
      </c>
      <c r="F1289" s="52">
        <f>IFERROR(_xll.qlIndexFixing(IndexON,D1289,TRUE,_xll.ohTrigger(RecalcTrigger,TriggerON)),NA())</f>
        <v>2.6846568207146149E-2</v>
      </c>
      <c r="H1289" s="49">
        <f>_xll.qlCalendarAdvance(IborCalendar,$H1288,B1289,"f",FALSE)</f>
        <v>48506</v>
      </c>
      <c r="I1289" s="49">
        <f>_xll.qlInterestRateIndexValueDate(Index1M,$H1289)</f>
        <v>48508</v>
      </c>
      <c r="J1289" s="52">
        <f>IFERROR(_xll.qlIndexFixing(Index1M,$H1289,TRUE,_xll.ohTrigger(RecalcTrigger,Trigger1M)),NA())</f>
        <v>2.7339125320340052E-2</v>
      </c>
      <c r="K1289" s="52">
        <f>IFERROR(_xll.qlIndexFixing(ONIndex1M,I1289,TRUE,_xll.ohTrigger(RecalcTrigger,Trigger1M)),NA())</f>
        <v>2.7314870472032737E-2</v>
      </c>
      <c r="L1289" s="52">
        <f>IFERROR(_xll.qlIndexFixing(Index3M,H1289,TRUE,_xll.ohTrigger(RecalcTrigger,Trigger3M)),NA())</f>
        <v>2.9279947632209348E-2</v>
      </c>
      <c r="M1289" s="52">
        <f>IFERROR(_xll.qlIndexFixing(ONIndex3M,I1289,TRUE,_xll.ohTrigger(RecalcTrigger,Trigger3M)),NA())</f>
        <v>2.9178738415538419E-2</v>
      </c>
      <c r="N1289" s="52">
        <f>IFERROR(_xll.qlIndexFixing(Index6M,$H1289,TRUE,_xll.ohTrigger(RecalcTrigger,Trigger6M)),NA())</f>
        <v>3.0684593674294675E-2</v>
      </c>
      <c r="O1289" s="52">
        <f>IFERROR(_xll.qlIndexFixing(ONIndex6M,I1289,TRUE,_xll.ohTrigger(RecalcTrigger,Trigger6M)),NA())</f>
        <v>3.0468501369096401E-2</v>
      </c>
      <c r="P1289" s="52">
        <f>IFERROR(_xll.qlIndexFixing(Index1Y,$H1289,TRUE,_xll.ohTrigger(RecalcTrigger,Trigger1Y)),NA())</f>
        <v>3.2625133746512235E-2</v>
      </c>
      <c r="Q1289" s="52">
        <f>IFERROR(_xll.qlIndexFixing(ONIndex1Y,I1289,TRUE,_xll.ohTrigger(RecalcTrigger,Trigger1Y)),NA())</f>
        <v>3.2177054644835223E-2</v>
      </c>
    </row>
    <row r="1290" spans="2:17" x14ac:dyDescent="0.2">
      <c r="B1290" s="46" t="s">
        <v>51</v>
      </c>
      <c r="D1290" s="49">
        <f>_xll.qlCalendarAdvance(LocalCalendar,$D1289,B1290,"f",FALSE)</f>
        <v>48514</v>
      </c>
      <c r="E1290" s="49">
        <f>_xll.qlInterestRateIndexValueDate(IndexON,D1290)</f>
        <v>48514</v>
      </c>
      <c r="F1290" s="52">
        <f>IFERROR(_xll.qlIndexFixing(IndexON,D1290,TRUE,_xll.ohTrigger(RecalcTrigger,TriggerON)),NA())</f>
        <v>2.6846069649550941E-2</v>
      </c>
      <c r="H1290" s="49">
        <f>_xll.qlCalendarAdvance(IborCalendar,$H1289,B1290,"f",FALSE)</f>
        <v>48513</v>
      </c>
      <c r="I1290" s="49">
        <f>_xll.qlInterestRateIndexValueDate(Index1M,$H1290)</f>
        <v>48515</v>
      </c>
      <c r="J1290" s="52">
        <f>IFERROR(_xll.qlIndexFixing(Index1M,$H1290,TRUE,_xll.ohTrigger(RecalcTrigger,Trigger1M)),NA())</f>
        <v>2.7335572119289164E-2</v>
      </c>
      <c r="K1290" s="52">
        <f>IFERROR(_xll.qlIndexFixing(ONIndex1M,I1290,TRUE,_xll.ohTrigger(RecalcTrigger,Trigger1M)),NA())</f>
        <v>2.7311304602912756E-2</v>
      </c>
      <c r="L1290" s="52">
        <f>IFERROR(_xll.qlIndexFixing(Index3M,H1290,TRUE,_xll.ohTrigger(RecalcTrigger,Trigger3M)),NA())</f>
        <v>2.9278877559580582E-2</v>
      </c>
      <c r="M1290" s="52">
        <f>IFERROR(_xll.qlIndexFixing(ONIndex3M,I1290,TRUE,_xll.ohTrigger(RecalcTrigger,Trigger3M)),NA())</f>
        <v>2.9177787089800233E-2</v>
      </c>
      <c r="N1290" s="52">
        <f>IFERROR(_xll.qlIndexFixing(Index6M,$H1290,TRUE,_xll.ohTrigger(RecalcTrigger,Trigger6M)),NA())</f>
        <v>3.0683094366614469E-2</v>
      </c>
      <c r="O1290" s="52">
        <f>IFERROR(_xll.qlIndexFixing(ONIndex6M,I1290,TRUE,_xll.ohTrigger(RecalcTrigger,Trigger6M)),NA())</f>
        <v>3.0467213124305559E-2</v>
      </c>
      <c r="P1290" s="52">
        <f>IFERROR(_xll.qlIndexFixing(Index1Y,$H1290,TRUE,_xll.ohTrigger(RecalcTrigger,Trigger1Y)),NA())</f>
        <v>3.2622074479641723E-2</v>
      </c>
      <c r="Q1290" s="52">
        <f>IFERROR(_xll.qlIndexFixing(ONIndex1Y,I1290,TRUE,_xll.ohTrigger(RecalcTrigger,Trigger1Y)),NA())</f>
        <v>3.2173932428669616E-2</v>
      </c>
    </row>
    <row r="1291" spans="2:17" x14ac:dyDescent="0.2">
      <c r="B1291" s="46" t="s">
        <v>51</v>
      </c>
      <c r="D1291" s="49">
        <f>_xll.qlCalendarAdvance(LocalCalendar,$D1290,B1291,"f",FALSE)</f>
        <v>48521</v>
      </c>
      <c r="E1291" s="49">
        <f>_xll.qlInterestRateIndexValueDate(IndexON,D1291)</f>
        <v>48521</v>
      </c>
      <c r="F1291" s="52">
        <f>IFERROR(_xll.qlIndexFixing(IndexON,D1291,TRUE,_xll.ohTrigger(RecalcTrigger,TriggerON)),NA())</f>
        <v>2.6845548919292028E-2</v>
      </c>
      <c r="H1291" s="49">
        <f>_xll.qlCalendarAdvance(IborCalendar,$H1290,B1291,"f",FALSE)</f>
        <v>48520</v>
      </c>
      <c r="I1291" s="49">
        <f>_xll.qlInterestRateIndexValueDate(Index1M,$H1291)</f>
        <v>48522</v>
      </c>
      <c r="J1291" s="52">
        <f>IFERROR(_xll.qlIndexFixing(Index1M,$H1291,TRUE,_xll.ohTrigger(RecalcTrigger,Trigger1M)),NA())</f>
        <v>2.7332028431148736E-2</v>
      </c>
      <c r="K1291" s="52">
        <f>IFERROR(_xll.qlIndexFixing(ONIndex1M,I1291,TRUE,_xll.ohTrigger(RecalcTrigger,Trigger1M)),NA())</f>
        <v>2.7307748223401873E-2</v>
      </c>
      <c r="L1291" s="52">
        <f>IFERROR(_xll.qlIndexFixing(Index3M,H1291,TRUE,_xll.ohTrigger(RecalcTrigger,Trigger3M)),NA())</f>
        <v>2.9277790301672529E-2</v>
      </c>
      <c r="M1291" s="52">
        <f>IFERROR(_xll.qlIndexFixing(ONIndex3M,I1291,TRUE,_xll.ohTrigger(RecalcTrigger,Trigger3M)),NA())</f>
        <v>2.9176818704748086E-2</v>
      </c>
      <c r="N1291" s="52">
        <f>IFERROR(_xll.qlIndexFixing(Index6M,$H1291,TRUE,_xll.ohTrigger(RecalcTrigger,Trigger6M)),NA())</f>
        <v>3.0680392768278855E-2</v>
      </c>
      <c r="O1291" s="52">
        <f>IFERROR(_xll.qlIndexFixing(ONIndex6M,I1291,TRUE,_xll.ohTrigger(RecalcTrigger,Trigger6M)),NA())</f>
        <v>3.0465910315964351E-2</v>
      </c>
      <c r="P1291" s="52">
        <f>IFERROR(_xll.qlIndexFixing(Index1Y,$H1291,TRUE,_xll.ohTrigger(RecalcTrigger,Trigger1Y)),NA())</f>
        <v>3.2619021603991251E-2</v>
      </c>
      <c r="Q1291" s="52">
        <f>IFERROR(_xll.qlIndexFixing(ONIndex1Y,I1291,TRUE,_xll.ohTrigger(RecalcTrigger,Trigger1Y)),NA())</f>
        <v>3.217081639084185E-2</v>
      </c>
    </row>
    <row r="1292" spans="2:17" x14ac:dyDescent="0.2">
      <c r="B1292" s="46" t="s">
        <v>51</v>
      </c>
      <c r="D1292" s="49">
        <f>_xll.qlCalendarAdvance(LocalCalendar,$D1291,B1292,"f",FALSE)</f>
        <v>48528</v>
      </c>
      <c r="E1292" s="49">
        <f>_xll.qlInterestRateIndexValueDate(IndexON,D1292)</f>
        <v>48528</v>
      </c>
      <c r="F1292" s="52">
        <f>IFERROR(_xll.qlIndexFixing(IndexON,D1292,TRUE,_xll.ohTrigger(RecalcTrigger,TriggerON)),NA())</f>
        <v>2.6845967238191548E-2</v>
      </c>
      <c r="H1292" s="49">
        <f>_xll.qlCalendarAdvance(IborCalendar,$H1291,B1292,"f",FALSE)</f>
        <v>48527</v>
      </c>
      <c r="I1292" s="49">
        <f>_xll.qlInterestRateIndexValueDate(Index1M,$H1292)</f>
        <v>48530</v>
      </c>
      <c r="J1292" s="52">
        <f>IFERROR(_xll.qlIndexFixing(Index1M,$H1292,TRUE,_xll.ohTrigger(RecalcTrigger,Trigger1M)),NA())</f>
        <v>2.7327205266599132E-2</v>
      </c>
      <c r="K1292" s="52">
        <f>IFERROR(_xll.qlIndexFixing(ONIndex1M,I1292,TRUE,_xll.ohTrigger(RecalcTrigger,Trigger1M)),NA())</f>
        <v>2.7305260529830733E-2</v>
      </c>
      <c r="L1292" s="52">
        <f>IFERROR(_xll.qlIndexFixing(Index3M,H1292,TRUE,_xll.ohTrigger(RecalcTrigger,Trigger3M)),NA())</f>
        <v>2.9278736771643839E-2</v>
      </c>
      <c r="M1292" s="52">
        <f>IFERROR(_xll.qlIndexFixing(ONIndex3M,I1292,TRUE,_xll.ohTrigger(RecalcTrigger,Trigger3M)),NA())</f>
        <v>2.9177912998790134E-2</v>
      </c>
      <c r="N1292" s="52">
        <f>IFERROR(_xll.qlIndexFixing(Index6M,$H1292,TRUE,_xll.ohTrigger(RecalcTrigger,Trigger6M)),NA())</f>
        <v>3.0678645622670996E-2</v>
      </c>
      <c r="O1292" s="52">
        <f>IFERROR(_xll.qlIndexFixing(ONIndex6M,I1292,TRUE,_xll.ohTrigger(RecalcTrigger,Trigger6M)),NA())</f>
        <v>3.0466791818435368E-2</v>
      </c>
      <c r="P1292" s="52">
        <f>IFERROR(_xll.qlIndexFixing(Index1Y,$H1292,TRUE,_xll.ohTrigger(RecalcTrigger,Trigger1Y)),NA())</f>
        <v>3.2618036795024855E-2</v>
      </c>
      <c r="Q1292" s="52">
        <f>IFERROR(_xll.qlIndexFixing(ONIndex1Y,I1292,TRUE,_xll.ohTrigger(RecalcTrigger,Trigger1Y)),NA())</f>
        <v>3.2169693440895486E-2</v>
      </c>
    </row>
    <row r="1293" spans="2:17" x14ac:dyDescent="0.2">
      <c r="B1293" s="46" t="s">
        <v>51</v>
      </c>
      <c r="D1293" s="49">
        <f>_xll.qlCalendarAdvance(LocalCalendar,$D1292,B1293,"f",FALSE)</f>
        <v>48535</v>
      </c>
      <c r="E1293" s="49">
        <f>_xll.qlInterestRateIndexValueDate(IndexON,D1293)</f>
        <v>48535</v>
      </c>
      <c r="F1293" s="52">
        <f>IFERROR(_xll.qlIndexFixing(IndexON,D1293,TRUE,_xll.ohTrigger(RecalcTrigger,TriggerON)),NA())</f>
        <v>2.6844440940383407E-2</v>
      </c>
      <c r="H1293" s="49">
        <f>_xll.qlCalendarAdvance(IborCalendar,$H1292,B1293,"f",FALSE)</f>
        <v>48534</v>
      </c>
      <c r="I1293" s="49">
        <f>_xll.qlInterestRateIndexValueDate(Index1M,$H1293)</f>
        <v>48536</v>
      </c>
      <c r="J1293" s="52">
        <f>IFERROR(_xll.qlIndexFixing(Index1M,$H1293,TRUE,_xll.ohTrigger(RecalcTrigger,Trigger1M)),NA())</f>
        <v>2.732496959358427E-2</v>
      </c>
      <c r="K1293" s="52">
        <f>IFERROR(_xll.qlIndexFixing(ONIndex1M,I1293,TRUE,_xll.ohTrigger(RecalcTrigger,Trigger1M)),NA())</f>
        <v>2.7300663932727787E-2</v>
      </c>
      <c r="L1293" s="52">
        <f>IFERROR(_xll.qlIndexFixing(Index3M,H1293,TRUE,_xll.ohTrigger(RecalcTrigger,Trigger3M)),NA())</f>
        <v>2.9275564230081121E-2</v>
      </c>
      <c r="M1293" s="52">
        <f>IFERROR(_xll.qlIndexFixing(ONIndex3M,I1293,TRUE,_xll.ohTrigger(RecalcTrigger,Trigger3M)),NA())</f>
        <v>2.9174830756621972E-2</v>
      </c>
      <c r="N1293" s="52">
        <f>IFERROR(_xll.qlIndexFixing(Index6M,$H1293,TRUE,_xll.ohTrigger(RecalcTrigger,Trigger6M)),NA())</f>
        <v>3.0677322589995316E-2</v>
      </c>
      <c r="O1293" s="52">
        <f>IFERROR(_xll.qlIndexFixing(ONIndex6M,I1293,TRUE,_xll.ohTrigger(RecalcTrigger,Trigger6M)),NA())</f>
        <v>3.046326100879071E-2</v>
      </c>
      <c r="P1293" s="52">
        <f>IFERROR(_xll.qlIndexFixing(Index1Y,$H1293,TRUE,_xll.ohTrigger(RecalcTrigger,Trigger1Y)),NA())</f>
        <v>3.2612935026121156E-2</v>
      </c>
      <c r="Q1293" s="52">
        <f>IFERROR(_xll.qlIndexFixing(ONIndex1Y,I1293,TRUE,_xll.ohTrigger(RecalcTrigger,Trigger1Y)),NA())</f>
        <v>3.2164602850119905E-2</v>
      </c>
    </row>
    <row r="1294" spans="2:17" x14ac:dyDescent="0.2">
      <c r="B1294" s="46" t="s">
        <v>51</v>
      </c>
      <c r="D1294" s="49">
        <f>_xll.qlCalendarAdvance(LocalCalendar,$D1293,B1294,"f",FALSE)</f>
        <v>48542</v>
      </c>
      <c r="E1294" s="49">
        <f>_xll.qlInterestRateIndexValueDate(IndexON,D1294)</f>
        <v>48542</v>
      </c>
      <c r="F1294" s="52">
        <f>IFERROR(_xll.qlIndexFixing(IndexON,D1294,TRUE,_xll.ohTrigger(RecalcTrigger,TriggerON)),NA())</f>
        <v>2.6844811660158285E-2</v>
      </c>
      <c r="H1294" s="49">
        <f>_xll.qlCalendarAdvance(IborCalendar,$H1293,B1294,"f",FALSE)</f>
        <v>48541</v>
      </c>
      <c r="I1294" s="49">
        <f>_xll.qlInterestRateIndexValueDate(Index1M,$H1294)</f>
        <v>48544</v>
      </c>
      <c r="J1294" s="52">
        <f>IFERROR(_xll.qlIndexFixing(Index1M,$H1294,TRUE,_xll.ohTrigger(RecalcTrigger,Trigger1M)),NA())</f>
        <v>2.7321738844771175E-2</v>
      </c>
      <c r="K1294" s="52">
        <f>IFERROR(_xll.qlIndexFixing(ONIndex1M,I1294,TRUE,_xll.ohTrigger(RecalcTrigger,Trigger1M)),NA())</f>
        <v>2.7298199569960602E-2</v>
      </c>
      <c r="L1294" s="52">
        <f>IFERROR(_xll.qlIndexFixing(Index3M,H1294,TRUE,_xll.ohTrigger(RecalcTrigger,Trigger3M)),NA())</f>
        <v>2.9276466141546279E-2</v>
      </c>
      <c r="M1294" s="52">
        <f>IFERROR(_xll.qlIndexFixing(ONIndex3M,I1294,TRUE,_xll.ohTrigger(RecalcTrigger,Trigger3M)),NA())</f>
        <v>2.9175880854497294E-2</v>
      </c>
      <c r="N1294" s="52">
        <f>IFERROR(_xll.qlIndexFixing(Index6M,$H1294,TRUE,_xll.ohTrigger(RecalcTrigger,Trigger6M)),NA())</f>
        <v>3.0675541648508657E-2</v>
      </c>
      <c r="O1294" s="52">
        <f>IFERROR(_xll.qlIndexFixing(ONIndex6M,I1294,TRUE,_xll.ohTrigger(RecalcTrigger,Trigger6M)),NA())</f>
        <v>3.0464104607581532E-2</v>
      </c>
      <c r="P1294" s="52">
        <f>IFERROR(_xll.qlIndexFixing(Index1Y,$H1294,TRUE,_xll.ohTrigger(RecalcTrigger,Trigger1Y)),NA())</f>
        <v>3.2611965569200436E-2</v>
      </c>
      <c r="Q1294" s="52">
        <f>IFERROR(_xll.qlIndexFixing(ONIndex1Y,I1294,TRUE,_xll.ohTrigger(RecalcTrigger,Trigger1Y)),NA())</f>
        <v>3.2163494679711135E-2</v>
      </c>
    </row>
    <row r="1295" spans="2:17" x14ac:dyDescent="0.2">
      <c r="B1295" s="46" t="s">
        <v>51</v>
      </c>
      <c r="D1295" s="49">
        <f>_xll.qlCalendarAdvance(LocalCalendar,$D1294,B1295,"f",FALSE)</f>
        <v>48549</v>
      </c>
      <c r="E1295" s="49">
        <f>_xll.qlInterestRateIndexValueDate(IndexON,D1295)</f>
        <v>48549</v>
      </c>
      <c r="F1295" s="52">
        <f>IFERROR(_xll.qlIndexFixing(IndexON,D1295,TRUE,_xll.ohTrigger(RecalcTrigger,TriggerON)),NA())</f>
        <v>2.6843244270500222E-2</v>
      </c>
      <c r="H1295" s="49">
        <f>_xll.qlCalendarAdvance(IborCalendar,$H1294,B1295,"f",FALSE)</f>
        <v>48548</v>
      </c>
      <c r="I1295" s="49">
        <f>_xll.qlInterestRateIndexValueDate(Index1M,$H1295)</f>
        <v>48550</v>
      </c>
      <c r="J1295" s="52">
        <f>IFERROR(_xll.qlIndexFixing(Index1M,$H1295,TRUE,_xll.ohTrigger(RecalcTrigger,Trigger1M)),NA())</f>
        <v>2.7318734950605036E-2</v>
      </c>
      <c r="K1295" s="52">
        <f>IFERROR(_xll.qlIndexFixing(ONIndex1M,I1295,TRUE,_xll.ohTrigger(RecalcTrigger,Trigger1M)),NA())</f>
        <v>2.7293617600090414E-2</v>
      </c>
      <c r="L1295" s="52">
        <f>IFERROR(_xll.qlIndexFixing(Index3M,H1295,TRUE,_xll.ohTrigger(RecalcTrigger,Trigger3M)),NA())</f>
        <v>2.9271066600622397E-2</v>
      </c>
      <c r="M1295" s="52">
        <f>IFERROR(_xll.qlIndexFixing(ONIndex3M,I1295,TRUE,_xll.ohTrigger(RecalcTrigger,Trigger3M)),NA())</f>
        <v>2.9172774571240012E-2</v>
      </c>
      <c r="N1295" s="52">
        <f>IFERROR(_xll.qlIndexFixing(Index6M,$H1295,TRUE,_xll.ohTrigger(RecalcTrigger,Trigger6M)),NA())</f>
        <v>3.0675376023513556E-2</v>
      </c>
      <c r="O1295" s="52">
        <f>IFERROR(_xll.qlIndexFixing(ONIndex6M,I1295,TRUE,_xll.ohTrigger(RecalcTrigger,Trigger6M)),NA())</f>
        <v>3.0460553447655414E-2</v>
      </c>
      <c r="P1295" s="52">
        <f>IFERROR(_xll.qlIndexFixing(Index1Y,$H1295,TRUE,_xll.ohTrigger(RecalcTrigger,Trigger1Y)),NA())</f>
        <v>3.2606874012444012E-2</v>
      </c>
      <c r="Q1295" s="52">
        <f>IFERROR(_xll.qlIndexFixing(ONIndex1Y,I1295,TRUE,_xll.ohTrigger(RecalcTrigger,Trigger1Y)),NA())</f>
        <v>3.2158414022509518E-2</v>
      </c>
    </row>
    <row r="1296" spans="2:17" x14ac:dyDescent="0.2">
      <c r="B1296" s="46" t="s">
        <v>51</v>
      </c>
      <c r="D1296" s="49">
        <f>_xll.qlCalendarAdvance(LocalCalendar,$D1295,B1296,"f",FALSE)</f>
        <v>48556</v>
      </c>
      <c r="E1296" s="49">
        <f>_xll.qlInterestRateIndexValueDate(IndexON,D1296)</f>
        <v>48556</v>
      </c>
      <c r="F1296" s="52">
        <f>IFERROR(_xll.qlIndexFixing(IndexON,D1296,TRUE,_xll.ohTrigger(RecalcTrigger,TriggerON)),NA())</f>
        <v>2.6842612676523103E-2</v>
      </c>
      <c r="H1296" s="49">
        <f>_xll.qlCalendarAdvance(IborCalendar,$H1295,B1296,"f",FALSE)</f>
        <v>48555</v>
      </c>
      <c r="I1296" s="49">
        <f>_xll.qlInterestRateIndexValueDate(Index1M,$H1296)</f>
        <v>48557</v>
      </c>
      <c r="J1296" s="52">
        <f>IFERROR(_xll.qlIndexFixing(Index1M,$H1296,TRUE,_xll.ohTrigger(RecalcTrigger,Trigger1M)),NA())</f>
        <v>2.7314452683888657E-2</v>
      </c>
      <c r="K1296" s="52">
        <f>IFERROR(_xll.qlIndexFixing(ONIndex1M,I1296,TRUE,_xll.ohTrigger(RecalcTrigger,Trigger1M)),NA())</f>
        <v>2.7290108668065471E-2</v>
      </c>
      <c r="L1296" s="52">
        <f>IFERROR(_xll.qlIndexFixing(Index3M,H1296,TRUE,_xll.ohTrigger(RecalcTrigger,Trigger3M)),NA())</f>
        <v>2.9269896061236977E-2</v>
      </c>
      <c r="M1296" s="52">
        <f>IFERROR(_xll.qlIndexFixing(ONIndex3M,I1296,TRUE,_xll.ohTrigger(RecalcTrigger,Trigger3M)),NA())</f>
        <v>2.9171720889618058E-2</v>
      </c>
      <c r="N1296" s="52">
        <f>IFERROR(_xll.qlIndexFixing(Index6M,$H1296,TRUE,_xll.ohTrigger(RecalcTrigger,Trigger6M)),NA())</f>
        <v>3.0673787994192327E-2</v>
      </c>
      <c r="O1296" s="52">
        <f>IFERROR(_xll.qlIndexFixing(ONIndex6M,I1296,TRUE,_xll.ohTrigger(RecalcTrigger,Trigger6M)),NA())</f>
        <v>3.0459177821882122E-2</v>
      </c>
      <c r="P1296" s="52">
        <f>IFERROR(_xll.qlIndexFixing(Index1Y,$H1296,TRUE,_xll.ohTrigger(RecalcTrigger,Trigger1Y)),NA())</f>
        <v>3.2603853092035506E-2</v>
      </c>
      <c r="Q1296" s="52">
        <f>IFERROR(_xll.qlIndexFixing(ONIndex1Y,I1296,TRUE,_xll.ohTrigger(RecalcTrigger,Trigger1Y)),NA())</f>
        <v>3.2155328876211087E-2</v>
      </c>
    </row>
    <row r="1297" spans="2:17" x14ac:dyDescent="0.2">
      <c r="B1297" s="46" t="s">
        <v>51</v>
      </c>
      <c r="D1297" s="49">
        <f>_xll.qlCalendarAdvance(LocalCalendar,$D1296,B1297,"f",FALSE)</f>
        <v>48563</v>
      </c>
      <c r="E1297" s="49">
        <f>_xll.qlInterestRateIndexValueDate(IndexON,D1297)</f>
        <v>48563</v>
      </c>
      <c r="F1297" s="52">
        <f>IFERROR(_xll.qlIndexFixing(IndexON,D1297,TRUE,_xll.ohTrigger(RecalcTrigger,TriggerON)),NA())</f>
        <v>2.6841958909722408E-2</v>
      </c>
      <c r="H1297" s="49">
        <f>_xll.qlCalendarAdvance(IborCalendar,$H1296,B1297,"f",FALSE)</f>
        <v>48562</v>
      </c>
      <c r="I1297" s="49">
        <f>_xll.qlInterestRateIndexValueDate(Index1M,$H1297)</f>
        <v>48564</v>
      </c>
      <c r="J1297" s="52">
        <f>IFERROR(_xll.qlIndexFixing(Index1M,$H1297,TRUE,_xll.ohTrigger(RecalcTrigger,Trigger1M)),NA())</f>
        <v>2.731175304598937E-2</v>
      </c>
      <c r="K1297" s="52">
        <f>IFERROR(_xll.qlIndexFixing(ONIndex1M,I1297,TRUE,_xll.ohTrigger(RecalcTrigger,Trigger1M)),NA())</f>
        <v>2.7286609225409819E-2</v>
      </c>
      <c r="L1297" s="52">
        <f>IFERROR(_xll.qlIndexFixing(Index3M,H1297,TRUE,_xll.ohTrigger(RecalcTrigger,Trigger3M)),NA())</f>
        <v>2.9268708339436955E-2</v>
      </c>
      <c r="M1297" s="52">
        <f>IFERROR(_xll.qlIndexFixing(ONIndex3M,I1297,TRUE,_xll.ohTrigger(RecalcTrigger,Trigger3M)),NA())</f>
        <v>2.9170650148602206E-2</v>
      </c>
      <c r="N1297" s="52">
        <f>IFERROR(_xll.qlIndexFixing(Index6M,$H1297,TRUE,_xll.ohTrigger(RecalcTrigger,Trigger6M)),NA())</f>
        <v>3.0672185178050978E-2</v>
      </c>
      <c r="O1297" s="52">
        <f>IFERROR(_xll.qlIndexFixing(ONIndex6M,I1297,TRUE,_xll.ohTrigger(RecalcTrigger,Trigger6M)),NA())</f>
        <v>3.0457787632558464E-2</v>
      </c>
      <c r="P1297" s="52">
        <f>IFERROR(_xll.qlIndexFixing(Index1Y,$H1297,TRUE,_xll.ohTrigger(RecalcTrigger,Trigger1Y)),NA())</f>
        <v>3.2600838562504522E-2</v>
      </c>
      <c r="Q1297" s="52">
        <f>IFERROR(_xll.qlIndexFixing(ONIndex1Y,I1297,TRUE,_xll.ohTrigger(RecalcTrigger,Trigger1Y)),NA())</f>
        <v>3.215224990817056E-2</v>
      </c>
    </row>
    <row r="1298" spans="2:17" x14ac:dyDescent="0.2">
      <c r="B1298" s="46" t="s">
        <v>51</v>
      </c>
      <c r="D1298" s="49">
        <f>_xll.qlCalendarAdvance(LocalCalendar,$D1297,B1298,"f",FALSE)</f>
        <v>48570</v>
      </c>
      <c r="E1298" s="49">
        <f>_xll.qlInterestRateIndexValueDate(IndexON,D1298)</f>
        <v>48570</v>
      </c>
      <c r="F1298" s="52">
        <f>IFERROR(_xll.qlIndexFixing(IndexON,D1298,TRUE,_xll.ohTrigger(RecalcTrigger,TriggerON)),NA())</f>
        <v>2.6841282970258007E-2</v>
      </c>
      <c r="H1298" s="49">
        <f>_xll.qlCalendarAdvance(IborCalendar,$H1297,B1298,"f",FALSE)</f>
        <v>48569</v>
      </c>
      <c r="I1298" s="49">
        <f>_xll.qlInterestRateIndexValueDate(Index1M,$H1298)</f>
        <v>48571</v>
      </c>
      <c r="J1298" s="52">
        <f>IFERROR(_xll.qlIndexFixing(Index1M,$H1298,TRUE,_xll.ohTrigger(RecalcTrigger,Trigger1M)),NA())</f>
        <v>2.7307488975086558E-2</v>
      </c>
      <c r="K1298" s="52">
        <f>IFERROR(_xll.qlIndexFixing(ONIndex1M,I1298,TRUE,_xll.ohTrigger(RecalcTrigger,Trigger1M)),NA())</f>
        <v>2.7287044720063491E-2</v>
      </c>
      <c r="L1298" s="52">
        <f>IFERROR(_xll.qlIndexFixing(Index3M,H1298,TRUE,_xll.ohTrigger(RecalcTrigger,Trigger3M)),NA())</f>
        <v>2.9267503435236542E-2</v>
      </c>
      <c r="M1298" s="52">
        <f>IFERROR(_xll.qlIndexFixing(ONIndex3M,I1298,TRUE,_xll.ohTrigger(RecalcTrigger,Trigger3M)),NA())</f>
        <v>2.9175078458640868E-2</v>
      </c>
      <c r="N1298" s="52">
        <f>IFERROR(_xll.qlIndexFixing(Index6M,$H1298,TRUE,_xll.ohTrigger(RecalcTrigger,Trigger6M)),NA())</f>
        <v>3.0670567575126404E-2</v>
      </c>
      <c r="O1298" s="52">
        <f>IFERROR(_xll.qlIndexFixing(ONIndex6M,I1298,TRUE,_xll.ohTrigger(RecalcTrigger,Trigger6M)),NA())</f>
        <v>3.0462319338209198E-2</v>
      </c>
      <c r="P1298" s="52">
        <f>IFERROR(_xll.qlIndexFixing(Index1Y,$H1298,TRUE,_xll.ohTrigger(RecalcTrigger,Trigger1Y)),NA())</f>
        <v>3.2597830423794556E-2</v>
      </c>
      <c r="Q1298" s="52">
        <f>IFERROR(_xll.qlIndexFixing(ONIndex1Y,I1298,TRUE,_xll.ohTrigger(RecalcTrigger,Trigger1Y)),NA())</f>
        <v>3.2155259306660966E-2</v>
      </c>
    </row>
    <row r="1299" spans="2:17" x14ac:dyDescent="0.2">
      <c r="B1299" s="46" t="s">
        <v>51</v>
      </c>
      <c r="D1299" s="49">
        <f>_xll.qlCalendarAdvance(LocalCalendar,$D1298,B1299,"f",FALSE)</f>
        <v>48577</v>
      </c>
      <c r="E1299" s="49">
        <f>_xll.qlInterestRateIndexValueDate(IndexON,D1299)</f>
        <v>48577</v>
      </c>
      <c r="F1299" s="52">
        <f>IFERROR(_xll.qlIndexFixing(IndexON,D1299,TRUE,_xll.ohTrigger(RecalcTrigger,TriggerON)),NA())</f>
        <v>2.6840584858049965E-2</v>
      </c>
      <c r="H1299" s="49">
        <f>_xll.qlCalendarAdvance(IborCalendar,$H1298,B1299,"f",FALSE)</f>
        <v>48577</v>
      </c>
      <c r="I1299" s="49">
        <f>_xll.qlInterestRateIndexValueDate(Index1M,$H1299)</f>
        <v>48583</v>
      </c>
      <c r="J1299" s="52">
        <f>IFERROR(_xll.qlIndexFixing(Index1M,$H1299,TRUE,_xll.ohTrigger(RecalcTrigger,Trigger1M)),NA())</f>
        <v>2.7300762343204974E-2</v>
      </c>
      <c r="K1299" s="52">
        <f>IFERROR(_xll.qlIndexFixing(ONIndex1M,I1299,TRUE,_xll.ohTrigger(RecalcTrigger,Trigger1M)),NA())</f>
        <v>2.7277158573228988E-2</v>
      </c>
      <c r="L1299" s="52">
        <f>IFERROR(_xll.qlIndexFixing(Index3M,H1299,TRUE,_xll.ohTrigger(RecalcTrigger,Trigger3M)),NA())</f>
        <v>2.9265397909843394E-2</v>
      </c>
      <c r="M1299" s="52">
        <f>IFERROR(_xll.qlIndexFixing(ONIndex3M,I1299,TRUE,_xll.ohTrigger(RecalcTrigger,Trigger3M)),NA())</f>
        <v>2.916765785874631E-2</v>
      </c>
      <c r="N1299" s="52">
        <f>IFERROR(_xll.qlIndexFixing(Index6M,$H1299,TRUE,_xll.ohTrigger(RecalcTrigger,Trigger6M)),NA())</f>
        <v>3.0667760139738941E-2</v>
      </c>
      <c r="O1299" s="52">
        <f>IFERROR(_xll.qlIndexFixing(ONIndex6M,I1299,TRUE,_xll.ohTrigger(RecalcTrigger,Trigger6M)),NA())</f>
        <v>3.0453940849666239E-2</v>
      </c>
      <c r="P1299" s="52">
        <f>IFERROR(_xll.qlIndexFixing(Index1Y,$H1299,TRUE,_xll.ohTrigger(RecalcTrigger,Trigger1Y)),NA())</f>
        <v>3.259268848285489E-2</v>
      </c>
      <c r="Q1299" s="52">
        <f>IFERROR(_xll.qlIndexFixing(ONIndex1Y,I1299,TRUE,_xll.ohTrigger(RecalcTrigger,Trigger1Y)),NA())</f>
        <v>3.2143923852965273E-2</v>
      </c>
    </row>
    <row r="1300" spans="2:17" x14ac:dyDescent="0.2">
      <c r="B1300" s="46" t="s">
        <v>51</v>
      </c>
      <c r="D1300" s="49">
        <f>_xll.qlCalendarAdvance(LocalCalendar,$D1299,B1300,"f",FALSE)</f>
        <v>48584</v>
      </c>
      <c r="E1300" s="49">
        <f>_xll.qlInterestRateIndexValueDate(IndexON,D1300)</f>
        <v>48584</v>
      </c>
      <c r="F1300" s="52">
        <f>IFERROR(_xll.qlIndexFixing(IndexON,D1300,TRUE,_xll.ohTrigger(RecalcTrigger,TriggerON)),NA())</f>
        <v>2.6839864573178218E-2</v>
      </c>
      <c r="H1300" s="49">
        <f>_xll.qlCalendarAdvance(IborCalendar,$H1299,B1300,"f",FALSE)</f>
        <v>48584</v>
      </c>
      <c r="I1300" s="49">
        <f>_xll.qlInterestRateIndexValueDate(Index1M,$H1300)</f>
        <v>48586</v>
      </c>
      <c r="J1300" s="52">
        <f>IFERROR(_xll.qlIndexFixing(Index1M,$H1300,TRUE,_xll.ohTrigger(RecalcTrigger,Trigger1M)),NA())</f>
        <v>2.7299281880412616E-2</v>
      </c>
      <c r="K1300" s="52">
        <f>IFERROR(_xll.qlIndexFixing(ONIndex1M,I1300,TRUE,_xll.ohTrigger(RecalcTrigger,Trigger1M)),NA())</f>
        <v>2.7277244474541718E-2</v>
      </c>
      <c r="L1300" s="52">
        <f>IFERROR(_xll.qlIndexFixing(Index3M,H1300,TRUE,_xll.ohTrigger(RecalcTrigger,Trigger3M)),NA())</f>
        <v>2.9264863638633898E-2</v>
      </c>
      <c r="M1300" s="52">
        <f>IFERROR(_xll.qlIndexFixing(ONIndex3M,I1300,TRUE,_xll.ohTrigger(RecalcTrigger,Trigger3M)),NA())</f>
        <v>2.9169374931896641E-2</v>
      </c>
      <c r="N1300" s="52">
        <f>IFERROR(_xll.qlIndexFixing(Index6M,$H1300,TRUE,_xll.ohTrigger(RecalcTrigger,Trigger6M)),NA())</f>
        <v>3.0665874871705537E-2</v>
      </c>
      <c r="O1300" s="52">
        <f>IFERROR(_xll.qlIndexFixing(ONIndex6M,I1300,TRUE,_xll.ohTrigger(RecalcTrigger,Trigger6M)),NA())</f>
        <v>3.0455693392310579E-2</v>
      </c>
      <c r="P1300" s="52">
        <f>IFERROR(_xll.qlIndexFixing(Index1Y,$H1300,TRUE,_xll.ohTrigger(RecalcTrigger,Trigger1Y)),NA())</f>
        <v>3.2593905301827493E-2</v>
      </c>
      <c r="Q1300" s="52">
        <f>IFERROR(_xll.qlIndexFixing(ONIndex1Y,I1300,TRUE,_xll.ohTrigger(RecalcTrigger,Trigger1Y)),NA())</f>
        <v>3.2145046703178082E-2</v>
      </c>
    </row>
    <row r="1301" spans="2:17" x14ac:dyDescent="0.2">
      <c r="B1301" s="46" t="s">
        <v>51</v>
      </c>
      <c r="D1301" s="49">
        <f>_xll.qlCalendarAdvance(LocalCalendar,$D1300,B1301,"f",FALSE)</f>
        <v>48591</v>
      </c>
      <c r="E1301" s="49">
        <f>_xll.qlInterestRateIndexValueDate(IndexON,D1301)</f>
        <v>48591</v>
      </c>
      <c r="F1301" s="52">
        <f>IFERROR(_xll.qlIndexFixing(IndexON,D1301,TRUE,_xll.ohTrigger(RecalcTrigger,TriggerON)),NA())</f>
        <v>2.6839122115482894E-2</v>
      </c>
      <c r="H1301" s="49">
        <f>_xll.qlCalendarAdvance(IborCalendar,$H1300,B1301,"f",FALSE)</f>
        <v>48591</v>
      </c>
      <c r="I1301" s="49">
        <f>_xll.qlInterestRateIndexValueDate(Index1M,$H1301)</f>
        <v>48593</v>
      </c>
      <c r="J1301" s="52">
        <f>IFERROR(_xll.qlIndexFixing(Index1M,$H1301,TRUE,_xll.ohTrigger(RecalcTrigger,Trigger1M)),NA())</f>
        <v>2.7295834261558988E-2</v>
      </c>
      <c r="K1301" s="52">
        <f>IFERROR(_xll.qlIndexFixing(ONIndex1M,I1301,TRUE,_xll.ohTrigger(RecalcTrigger,Trigger1M)),NA())</f>
        <v>2.7274571571276329E-2</v>
      </c>
      <c r="L1301" s="52">
        <f>IFERROR(_xll.qlIndexFixing(Index3M,H1301,TRUE,_xll.ohTrigger(RecalcTrigger,Trigger3M)),NA())</f>
        <v>2.9263604732706838E-2</v>
      </c>
      <c r="M1301" s="52">
        <f>IFERROR(_xll.qlIndexFixing(ONIndex3M,I1301,TRUE,_xll.ohTrigger(RecalcTrigger,Trigger3M)),NA())</f>
        <v>2.9169329999052529E-2</v>
      </c>
      <c r="N1301" s="52">
        <f>IFERROR(_xll.qlIndexFixing(Index6M,$H1301,TRUE,_xll.ohTrigger(RecalcTrigger,Trigger6M)),NA())</f>
        <v>3.0664211993021728E-2</v>
      </c>
      <c r="O1301" s="52">
        <f>IFERROR(_xll.qlIndexFixing(ONIndex6M,I1301,TRUE,_xll.ohTrigger(RecalcTrigger,Trigger6M)),NA())</f>
        <v>3.0455424181703439E-2</v>
      </c>
      <c r="P1301" s="52">
        <f>IFERROR(_xll.qlIndexFixing(Index1Y,$H1301,TRUE,_xll.ohTrigger(RecalcTrigger,Trigger1Y)),NA())</f>
        <v>3.2592167643824027E-2</v>
      </c>
      <c r="Q1301" s="52">
        <f>IFERROR(_xll.qlIndexFixing(ONIndex1Y,I1301,TRUE,_xll.ohTrigger(RecalcTrigger,Trigger1Y)),NA())</f>
        <v>3.2143210634900665E-2</v>
      </c>
    </row>
    <row r="1302" spans="2:17" x14ac:dyDescent="0.2">
      <c r="B1302" s="46" t="s">
        <v>51</v>
      </c>
      <c r="D1302" s="49">
        <f>_xll.qlCalendarAdvance(LocalCalendar,$D1301,B1302,"f",FALSE)</f>
        <v>48598</v>
      </c>
      <c r="E1302" s="49">
        <f>_xll.qlInterestRateIndexValueDate(IndexON,D1302)</f>
        <v>48598</v>
      </c>
      <c r="F1302" s="52">
        <f>IFERROR(_xll.qlIndexFixing(IndexON,D1302,TRUE,_xll.ohTrigger(RecalcTrigger,TriggerON)),NA())</f>
        <v>2.6838357485043929E-2</v>
      </c>
      <c r="H1302" s="49">
        <f>_xll.qlCalendarAdvance(IborCalendar,$H1301,B1302,"f",FALSE)</f>
        <v>48598</v>
      </c>
      <c r="I1302" s="49">
        <f>_xll.qlInterestRateIndexValueDate(Index1M,$H1302)</f>
        <v>48600</v>
      </c>
      <c r="J1302" s="52">
        <f>IFERROR(_xll.qlIndexFixing(Index1M,$H1302,TRUE,_xll.ohTrigger(RecalcTrigger,Trigger1M)),NA())</f>
        <v>2.7293185195730596E-2</v>
      </c>
      <c r="K1302" s="52">
        <f>IFERROR(_xll.qlIndexFixing(ONIndex1M,I1302,TRUE,_xll.ohTrigger(RecalcTrigger,Trigger1M)),NA())</f>
        <v>2.7270335370745968E-2</v>
      </c>
      <c r="L1302" s="52">
        <f>IFERROR(_xll.qlIndexFixing(Index3M,H1302,TRUE,_xll.ohTrigger(RecalcTrigger,Trigger3M)),NA())</f>
        <v>2.9262328644443336E-2</v>
      </c>
      <c r="M1302" s="52">
        <f>IFERROR(_xll.qlIndexFixing(ONIndex3M,I1302,TRUE,_xll.ohTrigger(RecalcTrigger,Trigger3M)),NA())</f>
        <v>2.9167069794429068E-2</v>
      </c>
      <c r="N1302" s="52">
        <f>IFERROR(_xll.qlIndexFixing(Index6M,$H1302,TRUE,_xll.ohTrigger(RecalcTrigger,Trigger6M)),NA())</f>
        <v>3.0662534328942909E-2</v>
      </c>
      <c r="O1302" s="52">
        <f>IFERROR(_xll.qlIndexFixing(ONIndex6M,I1302,TRUE,_xll.ohTrigger(RecalcTrigger,Trigger6M)),NA())</f>
        <v>3.0452773126334876E-2</v>
      </c>
      <c r="P1302" s="52">
        <f>IFERROR(_xll.qlIndexFixing(Index1Y,$H1302,TRUE,_xll.ohTrigger(RecalcTrigger,Trigger1Y)),NA())</f>
        <v>3.2587936347885586E-2</v>
      </c>
      <c r="Q1302" s="52">
        <f>IFERROR(_xll.qlIndexFixing(ONIndex1Y,I1302,TRUE,_xll.ohTrigger(RecalcTrigger,Trigger1Y)),NA())</f>
        <v>3.2138946813331515E-2</v>
      </c>
    </row>
    <row r="1303" spans="2:17" x14ac:dyDescent="0.2">
      <c r="B1303" s="46" t="s">
        <v>51</v>
      </c>
      <c r="D1303" s="49">
        <f>_xll.qlCalendarAdvance(LocalCalendar,$D1302,B1303,"f",FALSE)</f>
        <v>48605</v>
      </c>
      <c r="E1303" s="49">
        <f>_xll.qlInterestRateIndexValueDate(IndexON,D1303)</f>
        <v>48605</v>
      </c>
      <c r="F1303" s="52">
        <f>IFERROR(_xll.qlIndexFixing(IndexON,D1303,TRUE,_xll.ohTrigger(RecalcTrigger,TriggerON)),NA())</f>
        <v>2.6837570681861322E-2</v>
      </c>
      <c r="H1303" s="49">
        <f>_xll.qlCalendarAdvance(IborCalendar,$H1302,B1303,"f",FALSE)</f>
        <v>48605</v>
      </c>
      <c r="I1303" s="49">
        <f>_xll.qlInterestRateIndexValueDate(Index1M,$H1303)</f>
        <v>48607</v>
      </c>
      <c r="J1303" s="52">
        <f>IFERROR(_xll.qlIndexFixing(Index1M,$H1303,TRUE,_xll.ohTrigger(RecalcTrigger,Trigger1M)),NA())</f>
        <v>2.7288967560036757E-2</v>
      </c>
      <c r="K1303" s="52">
        <f>IFERROR(_xll.qlIndexFixing(ONIndex1M,I1303,TRUE,_xll.ohTrigger(RecalcTrigger,Trigger1M)),NA())</f>
        <v>2.7266895055326756E-2</v>
      </c>
      <c r="L1303" s="52">
        <f>IFERROR(_xll.qlIndexFixing(Index3M,H1303,TRUE,_xll.ohTrigger(RecalcTrigger,Trigger3M)),NA())</f>
        <v>2.9261035373862931E-2</v>
      </c>
      <c r="M1303" s="52">
        <f>IFERROR(_xll.qlIndexFixing(ONIndex3M,I1303,TRUE,_xll.ohTrigger(RecalcTrigger,Trigger3M)),NA())</f>
        <v>2.9165891632567664E-2</v>
      </c>
      <c r="N1303" s="52">
        <f>IFERROR(_xll.qlIndexFixing(Index6M,$H1303,TRUE,_xll.ohTrigger(RecalcTrigger,Trigger6M)),NA())</f>
        <v>3.0660841879506177E-2</v>
      </c>
      <c r="O1303" s="52">
        <f>IFERROR(_xll.qlIndexFixing(ONIndex6M,I1303,TRUE,_xll.ohTrigger(RecalcTrigger,Trigger6M)),NA())</f>
        <v>3.045129114441103E-2</v>
      </c>
      <c r="P1303" s="52">
        <f>IFERROR(_xll.qlIndexFixing(Index1Y,$H1303,TRUE,_xll.ohTrigger(RecalcTrigger,Trigger1Y)),NA())</f>
        <v>3.2584961458506825E-2</v>
      </c>
      <c r="Q1303" s="52">
        <f>IFERROR(_xll.qlIndexFixing(ONIndex1Y,I1303,TRUE,_xll.ohTrigger(RecalcTrigger,Trigger1Y)),NA())</f>
        <v>3.2135906137567005E-2</v>
      </c>
    </row>
    <row r="1304" spans="2:17" x14ac:dyDescent="0.2">
      <c r="B1304" s="46" t="s">
        <v>51</v>
      </c>
      <c r="D1304" s="49">
        <f>_xll.qlCalendarAdvance(LocalCalendar,$D1303,B1304,"f",FALSE)</f>
        <v>48612</v>
      </c>
      <c r="E1304" s="49">
        <f>_xll.qlInterestRateIndexValueDate(IndexON,D1304)</f>
        <v>48612</v>
      </c>
      <c r="F1304" s="52">
        <f>IFERROR(_xll.qlIndexFixing(IndexON,D1304,TRUE,_xll.ohTrigger(RecalcTrigger,TriggerON)),NA())</f>
        <v>2.6836761706015011E-2</v>
      </c>
      <c r="H1304" s="49">
        <f>_xll.qlCalendarAdvance(IborCalendar,$H1303,B1304,"f",FALSE)</f>
        <v>48612</v>
      </c>
      <c r="I1304" s="49">
        <f>_xll.qlInterestRateIndexValueDate(Index1M,$H1304)</f>
        <v>48614</v>
      </c>
      <c r="J1304" s="52">
        <f>IFERROR(_xll.qlIndexFixing(Index1M,$H1304,TRUE,_xll.ohTrigger(RecalcTrigger,Trigger1M)),NA())</f>
        <v>2.7283179313024278E-2</v>
      </c>
      <c r="K1304" s="52">
        <f>IFERROR(_xll.qlIndexFixing(ONIndex1M,I1304,TRUE,_xll.ohTrigger(RecalcTrigger,Trigger1M)),NA())</f>
        <v>2.7263464230955492E-2</v>
      </c>
      <c r="L1304" s="52">
        <f>IFERROR(_xll.qlIndexFixing(Index3M,H1304,TRUE,_xll.ohTrigger(RecalcTrigger,Trigger3M)),NA())</f>
        <v>2.9258635551412018E-2</v>
      </c>
      <c r="M1304" s="52">
        <f>IFERROR(_xll.qlIndexFixing(ONIndex3M,I1304,TRUE,_xll.ohTrigger(RecalcTrigger,Trigger3M)),NA())</f>
        <v>2.9164696408647828E-2</v>
      </c>
      <c r="N1304" s="52">
        <f>IFERROR(_xll.qlIndexFixing(Index6M,$H1304,TRUE,_xll.ohTrigger(RecalcTrigger,Trigger6M)),NA())</f>
        <v>3.0659134644750403E-2</v>
      </c>
      <c r="O1304" s="52">
        <f>IFERROR(_xll.qlIndexFixing(ONIndex6M,I1304,TRUE,_xll.ohTrigger(RecalcTrigger,Trigger6M)),NA())</f>
        <v>3.0449794596592028E-2</v>
      </c>
      <c r="P1304" s="52">
        <f>IFERROR(_xll.qlIndexFixing(Index1Y,$H1304,TRUE,_xll.ohTrigger(RecalcTrigger,Trigger1Y)),NA())</f>
        <v>3.2581992960781264E-2</v>
      </c>
      <c r="Q1304" s="52">
        <f>IFERROR(_xll.qlIndexFixing(ONIndex1Y,I1304,TRUE,_xll.ohTrigger(RecalcTrigger,Trigger1Y)),NA())</f>
        <v>3.2132871641312732E-2</v>
      </c>
    </row>
    <row r="1305" spans="2:17" x14ac:dyDescent="0.2">
      <c r="B1305" s="46" t="s">
        <v>51</v>
      </c>
      <c r="D1305" s="49">
        <f>_xll.qlCalendarAdvance(LocalCalendar,$D1304,B1305,"f",FALSE)</f>
        <v>48619</v>
      </c>
      <c r="E1305" s="49">
        <f>_xll.qlInterestRateIndexValueDate(IndexON,D1305)</f>
        <v>48619</v>
      </c>
      <c r="F1305" s="52">
        <f>IFERROR(_xll.qlIndexFixing(IndexON,D1305,TRUE,_xll.ohTrigger(RecalcTrigger,TriggerON)),NA())</f>
        <v>2.6835930557345122E-2</v>
      </c>
      <c r="H1305" s="49">
        <f>_xll.qlCalendarAdvance(IborCalendar,$H1304,B1305,"f",FALSE)</f>
        <v>48619</v>
      </c>
      <c r="I1305" s="49">
        <f>_xll.qlInterestRateIndexValueDate(Index1M,$H1305)</f>
        <v>48621</v>
      </c>
      <c r="J1305" s="52">
        <f>IFERROR(_xll.qlIndexFixing(Index1M,$H1305,TRUE,_xll.ohTrigger(RecalcTrigger,Trigger1M)),NA())</f>
        <v>2.7279768478792082E-2</v>
      </c>
      <c r="K1305" s="52">
        <f>IFERROR(_xll.qlIndexFixing(ONIndex1M,I1305,TRUE,_xll.ohTrigger(RecalcTrigger,Trigger1M)),NA())</f>
        <v>2.7260042897525594E-2</v>
      </c>
      <c r="L1305" s="52">
        <f>IFERROR(_xll.qlIndexFixing(Index3M,H1305,TRUE,_xll.ohTrigger(RecalcTrigger,Trigger3M)),NA())</f>
        <v>2.9257309250957386E-2</v>
      </c>
      <c r="M1305" s="52">
        <f>IFERROR(_xll.qlIndexFixing(ONIndex3M,I1305,TRUE,_xll.ohTrigger(RecalcTrigger,Trigger3M)),NA())</f>
        <v>2.9163484122669558E-2</v>
      </c>
      <c r="N1305" s="52">
        <f>IFERROR(_xll.qlIndexFixing(Index6M,$H1305,TRUE,_xll.ohTrigger(RecalcTrigger,Trigger6M)),NA())</f>
        <v>3.0657412624710913E-2</v>
      </c>
      <c r="O1305" s="52">
        <f>IFERROR(_xll.qlIndexFixing(ONIndex6M,I1305,TRUE,_xll.ohTrigger(RecalcTrigger,Trigger6M)),NA())</f>
        <v>3.0448283482797933E-2</v>
      </c>
      <c r="P1305" s="52">
        <f>IFERROR(_xll.qlIndexFixing(Index1Y,$H1305,TRUE,_xll.ohTrigger(RecalcTrigger,Trigger1Y)),NA())</f>
        <v>3.2579030854652496E-2</v>
      </c>
      <c r="Q1305" s="52">
        <f>IFERROR(_xll.qlIndexFixing(ONIndex1Y,I1305,TRUE,_xll.ohTrigger(RecalcTrigger,Trigger1Y)),NA())</f>
        <v>3.2129843324462115E-2</v>
      </c>
    </row>
    <row r="1306" spans="2:17" x14ac:dyDescent="0.2">
      <c r="B1306" s="46" t="s">
        <v>51</v>
      </c>
      <c r="D1306" s="49">
        <f>_xll.qlCalendarAdvance(LocalCalendar,$D1305,B1306,"f",FALSE)</f>
        <v>48626</v>
      </c>
      <c r="E1306" s="49">
        <f>_xll.qlInterestRateIndexValueDate(IndexON,D1306)</f>
        <v>48626</v>
      </c>
      <c r="F1306" s="52">
        <f>IFERROR(_xll.qlIndexFixing(IndexON,D1306,TRUE,_xll.ohTrigger(RecalcTrigger,TriggerON)),NA())</f>
        <v>2.6835077236011529E-2</v>
      </c>
      <c r="H1306" s="49">
        <f>_xll.qlCalendarAdvance(IborCalendar,$H1305,B1306,"f",FALSE)</f>
        <v>48626</v>
      </c>
      <c r="I1306" s="49">
        <f>_xll.qlInterestRateIndexValueDate(Index1M,$H1306)</f>
        <v>48628</v>
      </c>
      <c r="J1306" s="52">
        <f>IFERROR(_xll.qlIndexFixing(Index1M,$H1306,TRUE,_xll.ohTrigger(RecalcTrigger,Trigger1M)),NA())</f>
        <v>2.727636715433571E-2</v>
      </c>
      <c r="K1306" s="52">
        <f>IFERROR(_xll.qlIndexFixing(ONIndex1M,I1306,TRUE,_xll.ohTrigger(RecalcTrigger,Trigger1M)),NA())</f>
        <v>2.7257419540080985E-2</v>
      </c>
      <c r="L1306" s="52">
        <f>IFERROR(_xll.qlIndexFixing(Index3M,H1306,TRUE,_xll.ohTrigger(RecalcTrigger,Trigger3M)),NA())</f>
        <v>2.9255965769618624E-2</v>
      </c>
      <c r="M1306" s="52">
        <f>IFERROR(_xll.qlIndexFixing(ONIndex3M,I1306,TRUE,_xll.ohTrigger(RecalcTrigger,Trigger3M)),NA())</f>
        <v>2.916334730125536E-2</v>
      </c>
      <c r="N1306" s="52">
        <f>IFERROR(_xll.qlIndexFixing(Index6M,$H1306,TRUE,_xll.ohTrigger(RecalcTrigger,Trigger6M)),NA())</f>
        <v>3.0655675819426569E-2</v>
      </c>
      <c r="O1306" s="52">
        <f>IFERROR(_xll.qlIndexFixing(ONIndex6M,I1306,TRUE,_xll.ohTrigger(RecalcTrigger,Trigger6M)),NA())</f>
        <v>3.0447935607043064E-2</v>
      </c>
      <c r="P1306" s="52">
        <f>IFERROR(_xll.qlIndexFixing(Index1Y,$H1306,TRUE,_xll.ohTrigger(RecalcTrigger,Trigger1Y)),NA())</f>
        <v>3.2577326116172173E-2</v>
      </c>
      <c r="Q1306" s="52">
        <f>IFERROR(_xll.qlIndexFixing(ONIndex1Y,I1306,TRUE,_xll.ohTrigger(RecalcTrigger,Trigger1Y)),NA())</f>
        <v>3.212803900640715E-2</v>
      </c>
    </row>
    <row r="1307" spans="2:17" x14ac:dyDescent="0.2">
      <c r="B1307" s="46" t="s">
        <v>51</v>
      </c>
      <c r="D1307" s="49">
        <f>_xll.qlCalendarAdvance(LocalCalendar,$D1306,B1307,"f",FALSE)</f>
        <v>48633</v>
      </c>
      <c r="E1307" s="49">
        <f>_xll.qlInterestRateIndexValueDate(IndexON,D1307)</f>
        <v>48633</v>
      </c>
      <c r="F1307" s="52">
        <f>IFERROR(_xll.qlIndexFixing(IndexON,D1307,TRUE,_xll.ohTrigger(RecalcTrigger,TriggerON)),NA())</f>
        <v>2.6834201741934294E-2</v>
      </c>
      <c r="H1307" s="49">
        <f>_xll.qlCalendarAdvance(IborCalendar,$H1306,B1307,"f",FALSE)</f>
        <v>48633</v>
      </c>
      <c r="I1307" s="49">
        <f>_xll.qlInterestRateIndexValueDate(Index1M,$H1307)</f>
        <v>48635</v>
      </c>
      <c r="J1307" s="52">
        <f>IFERROR(_xll.qlIndexFixing(Index1M,$H1307,TRUE,_xll.ohTrigger(RecalcTrigger,Trigger1M)),NA())</f>
        <v>2.7272975339652308E-2</v>
      </c>
      <c r="K1307" s="52">
        <f>IFERROR(_xll.qlIndexFixing(ONIndex1M,I1307,TRUE,_xll.ohTrigger(RecalcTrigger,Trigger1M)),NA())</f>
        <v>2.7253228703703058E-2</v>
      </c>
      <c r="L1307" s="52">
        <f>IFERROR(_xll.qlIndexFixing(Index3M,H1307,TRUE,_xll.ohTrigger(RecalcTrigger,Trigger3M)),NA())</f>
        <v>2.9254605107415489E-2</v>
      </c>
      <c r="M1307" s="52">
        <f>IFERROR(_xll.qlIndexFixing(ONIndex3M,I1307,TRUE,_xll.ohTrigger(RecalcTrigger,Trigger3M)),NA())</f>
        <v>2.9161008364457786E-2</v>
      </c>
      <c r="N1307" s="52">
        <f>IFERROR(_xll.qlIndexFixing(Index6M,$H1307,TRUE,_xll.ohTrigger(RecalcTrigger,Trigger6M)),NA())</f>
        <v>3.0653924228936241E-2</v>
      </c>
      <c r="O1307" s="52">
        <f>IFERROR(_xll.qlIndexFixing(ONIndex6M,I1307,TRUE,_xll.ohTrigger(RecalcTrigger,Trigger6M)),NA())</f>
        <v>3.0445217557391047E-2</v>
      </c>
      <c r="P1307" s="52">
        <f>IFERROR(_xll.qlIndexFixing(Index1Y,$H1307,TRUE,_xll.ohTrigger(RecalcTrigger,Trigger1Y)),NA())</f>
        <v>3.2573125816962499E-2</v>
      </c>
      <c r="Q1307" s="52">
        <f>IFERROR(_xll.qlIndexFixing(ONIndex1Y,I1307,TRUE,_xll.ohTrigger(RecalcTrigger,Trigger1Y)),NA())</f>
        <v>3.2123805229158364E-2</v>
      </c>
    </row>
    <row r="1308" spans="2:17" x14ac:dyDescent="0.2">
      <c r="B1308" s="46" t="s">
        <v>51</v>
      </c>
      <c r="D1308" s="49">
        <f>_xll.qlCalendarAdvance(LocalCalendar,$D1307,B1308,"f",FALSE)</f>
        <v>48640</v>
      </c>
      <c r="E1308" s="49">
        <f>_xll.qlInterestRateIndexValueDate(IndexON,D1308)</f>
        <v>48640</v>
      </c>
      <c r="F1308" s="52">
        <f>IFERROR(_xll.qlIndexFixing(IndexON,D1308,TRUE,_xll.ohTrigger(RecalcTrigger,TriggerON)),NA())</f>
        <v>2.6833304075113418E-2</v>
      </c>
      <c r="H1308" s="49">
        <f>_xll.qlCalendarAdvance(IborCalendar,$H1307,B1308,"f",FALSE)</f>
        <v>48640</v>
      </c>
      <c r="I1308" s="49">
        <f>_xll.qlInterestRateIndexValueDate(Index1M,$H1308)</f>
        <v>48642</v>
      </c>
      <c r="J1308" s="52">
        <f>IFERROR(_xll.qlIndexFixing(Index1M,$H1308,TRUE,_xll.ohTrigger(RecalcTrigger,Trigger1M)),NA())</f>
        <v>2.7271967266933182E-2</v>
      </c>
      <c r="K1308" s="52">
        <f>IFERROR(_xll.qlIndexFixing(ONIndex1M,I1308,TRUE,_xll.ohTrigger(RecalcTrigger,Trigger1M)),NA())</f>
        <v>2.7249835843310422E-2</v>
      </c>
      <c r="L1308" s="52">
        <f>IFERROR(_xll.qlIndexFixing(Index3M,H1308,TRUE,_xll.ohTrigger(RecalcTrigger,Trigger3M)),NA())</f>
        <v>2.9258646682923564E-2</v>
      </c>
      <c r="M1308" s="52">
        <f>IFERROR(_xll.qlIndexFixing(ONIndex3M,I1308,TRUE,_xll.ohTrigger(RecalcTrigger,Trigger3M)),NA())</f>
        <v>2.9159744892250927E-2</v>
      </c>
      <c r="N1308" s="52">
        <f>IFERROR(_xll.qlIndexFixing(Index6M,$H1308,TRUE,_xll.ohTrigger(RecalcTrigger,Trigger6M)),NA())</f>
        <v>3.0657992410612782E-2</v>
      </c>
      <c r="O1308" s="52">
        <f>IFERROR(_xll.qlIndexFixing(ONIndex6M,I1308,TRUE,_xll.ohTrigger(RecalcTrigger,Trigger6M)),NA())</f>
        <v>3.04436627458049E-2</v>
      </c>
      <c r="P1308" s="52">
        <f>IFERROR(_xll.qlIndexFixing(Index1Y,$H1308,TRUE,_xll.ohTrigger(RecalcTrigger,Trigger1Y)),NA())</f>
        <v>3.2570182885289539E-2</v>
      </c>
      <c r="Q1308" s="52">
        <f>IFERROR(_xll.qlIndexFixing(ONIndex1Y,I1308,TRUE,_xll.ohTrigger(RecalcTrigger,Trigger1Y)),NA())</f>
        <v>3.2120795450705231E-2</v>
      </c>
    </row>
    <row r="1309" spans="2:17" x14ac:dyDescent="0.2">
      <c r="B1309" s="46" t="s">
        <v>51</v>
      </c>
      <c r="D1309" s="49">
        <f>_xll.qlCalendarAdvance(LocalCalendar,$D1308,B1309,"f",FALSE)</f>
        <v>48647</v>
      </c>
      <c r="E1309" s="49">
        <f>_xll.qlInterestRateIndexValueDate(IndexON,D1309)</f>
        <v>48647</v>
      </c>
      <c r="F1309" s="52">
        <f>IFERROR(_xll.qlIndexFixing(IndexON,D1309,TRUE,_xll.ohTrigger(RecalcTrigger,TriggerON)),NA())</f>
        <v>2.6832384235548901E-2</v>
      </c>
      <c r="H1309" s="49">
        <f>_xll.qlCalendarAdvance(IborCalendar,$H1308,B1309,"f",FALSE)</f>
        <v>48647</v>
      </c>
      <c r="I1309" s="49">
        <f>_xll.qlInterestRateIndexValueDate(Index1M,$H1309)</f>
        <v>48649</v>
      </c>
      <c r="J1309" s="52">
        <f>IFERROR(_xll.qlIndexFixing(Index1M,$H1309,TRUE,_xll.ohTrigger(RecalcTrigger,Trigger1M)),NA())</f>
        <v>2.7268595744367536E-2</v>
      </c>
      <c r="K1309" s="52">
        <f>IFERROR(_xll.qlIndexFixing(ONIndex1M,I1309,TRUE,_xll.ohTrigger(RecalcTrigger,Trigger1M)),NA())</f>
        <v>2.7246452473859151E-2</v>
      </c>
      <c r="L1309" s="52">
        <f>IFERROR(_xll.qlIndexFixing(Index3M,H1309,TRUE,_xll.ohTrigger(RecalcTrigger,Trigger3M)),NA())</f>
        <v>2.9257244955710113E-2</v>
      </c>
      <c r="M1309" s="52">
        <f>IFERROR(_xll.qlIndexFixing(ONIndex3M,I1309,TRUE,_xll.ohTrigger(RecalcTrigger,Trigger3M)),NA())</f>
        <v>2.9158464357958991E-2</v>
      </c>
      <c r="N1309" s="52">
        <f>IFERROR(_xll.qlIndexFixing(Index6M,$H1309,TRUE,_xll.ohTrigger(RecalcTrigger,Trigger6M)),NA())</f>
        <v>3.0655039609767107E-2</v>
      </c>
      <c r="O1309" s="52">
        <f>IFERROR(_xll.qlIndexFixing(ONIndex6M,I1309,TRUE,_xll.ohTrigger(RecalcTrigger,Trigger6M)),NA())</f>
        <v>3.0442093368243661E-2</v>
      </c>
      <c r="P1309" s="52">
        <f>IFERROR(_xll.qlIndexFixing(Index1Y,$H1309,TRUE,_xll.ohTrigger(RecalcTrigger,Trigger1Y)),NA())</f>
        <v>3.2567246344990114E-2</v>
      </c>
      <c r="Q1309" s="52">
        <f>IFERROR(_xll.qlIndexFixing(ONIndex1Y,I1309,TRUE,_xll.ohTrigger(RecalcTrigger,Trigger1Y)),NA())</f>
        <v>3.2117791851709043E-2</v>
      </c>
    </row>
    <row r="1310" spans="2:17" x14ac:dyDescent="0.2">
      <c r="B1310" s="46" t="s">
        <v>51</v>
      </c>
      <c r="D1310" s="49">
        <f>_xll.qlCalendarAdvance(LocalCalendar,$D1309,B1310,"f",FALSE)</f>
        <v>48654</v>
      </c>
      <c r="E1310" s="49">
        <f>_xll.qlInterestRateIndexValueDate(IndexON,D1310)</f>
        <v>48654</v>
      </c>
      <c r="F1310" s="52">
        <f>IFERROR(_xll.qlIndexFixing(IndexON,D1310,TRUE,_xll.ohTrigger(RecalcTrigger,TriggerON)),NA())</f>
        <v>2.6831442223240742E-2</v>
      </c>
      <c r="H1310" s="49">
        <f>_xll.qlCalendarAdvance(IborCalendar,$H1309,B1310,"f",FALSE)</f>
        <v>48654</v>
      </c>
      <c r="I1310" s="49">
        <f>_xll.qlInterestRateIndexValueDate(Index1M,$H1310)</f>
        <v>48656</v>
      </c>
      <c r="J1310" s="52">
        <f>IFERROR(_xll.qlIndexFixing(Index1M,$H1310,TRUE,_xll.ohTrigger(RecalcTrigger,Trigger1M)),NA())</f>
        <v>2.7266026154746936E-2</v>
      </c>
      <c r="K1310" s="52">
        <f>IFERROR(_xll.qlIndexFixing(ONIndex1M,I1310,TRUE,_xll.ohTrigger(RecalcTrigger,Trigger1M)),NA())</f>
        <v>2.7243078595429182E-2</v>
      </c>
      <c r="L1310" s="52">
        <f>IFERROR(_xll.qlIndexFixing(Index3M,H1310,TRUE,_xll.ohTrigger(RecalcTrigger,Trigger3M)),NA())</f>
        <v>2.9255826040761174E-2</v>
      </c>
      <c r="M1310" s="52">
        <f>IFERROR(_xll.qlIndexFixing(ONIndex3M,I1310,TRUE,_xll.ohTrigger(RecalcTrigger,Trigger3M)),NA())</f>
        <v>2.9157166761608622E-2</v>
      </c>
      <c r="N1310" s="52">
        <f>IFERROR(_xll.qlIndexFixing(Index6M,$H1310,TRUE,_xll.ohTrigger(RecalcTrigger,Trigger6M)),NA())</f>
        <v>3.0653238831135597E-2</v>
      </c>
      <c r="O1310" s="52">
        <f>IFERROR(_xll.qlIndexFixing(ONIndex6M,I1310,TRUE,_xll.ohTrigger(RecalcTrigger,Trigger6M)),NA())</f>
        <v>3.044050942476062E-2</v>
      </c>
      <c r="P1310" s="52">
        <f>IFERROR(_xll.qlIndexFixing(Index1Y,$H1310,TRUE,_xll.ohTrigger(RecalcTrigger,Trigger1Y)),NA())</f>
        <v>3.2564316196008893E-2</v>
      </c>
      <c r="Q1310" s="52">
        <f>IFERROR(_xll.qlIndexFixing(ONIndex1Y,I1310,TRUE,_xll.ohTrigger(RecalcTrigger,Trigger1Y)),NA())</f>
        <v>3.2114794432169802E-2</v>
      </c>
    </row>
    <row r="1311" spans="2:17" x14ac:dyDescent="0.2">
      <c r="B1311" s="46" t="s">
        <v>51</v>
      </c>
      <c r="D1311" s="49">
        <f>_xll.qlCalendarAdvance(LocalCalendar,$D1310,B1311,"f",FALSE)</f>
        <v>48661</v>
      </c>
      <c r="E1311" s="49">
        <f>_xll.qlInterestRateIndexValueDate(IndexON,D1311)</f>
        <v>48661</v>
      </c>
      <c r="F1311" s="52">
        <f>IFERROR(_xll.qlIndexFixing(IndexON,D1311,TRUE,_xll.ohTrigger(RecalcTrigger,TriggerON)),NA())</f>
        <v>2.6830478038268879E-2</v>
      </c>
      <c r="H1311" s="49">
        <f>_xll.qlCalendarAdvance(IborCalendar,$H1310,B1311,"f",FALSE)</f>
        <v>48661</v>
      </c>
      <c r="I1311" s="49">
        <f>_xll.qlInterestRateIndexValueDate(Index1M,$H1311)</f>
        <v>48663</v>
      </c>
      <c r="J1311" s="52">
        <f>IFERROR(_xll.qlIndexFixing(Index1M,$H1311,TRUE,_xll.ohTrigger(RecalcTrigger,Trigger1M)),NA())</f>
        <v>2.7261881235217559E-2</v>
      </c>
      <c r="K1311" s="52">
        <f>IFERROR(_xll.qlIndexFixing(ONIndex1M,I1311,TRUE,_xll.ohTrigger(RecalcTrigger,Trigger1M)),NA())</f>
        <v>2.723971420799387E-2</v>
      </c>
      <c r="L1311" s="52">
        <f>IFERROR(_xll.qlIndexFixing(Index3M,H1311,TRUE,_xll.ohTrigger(RecalcTrigger,Trigger3M)),NA())</f>
        <v>2.9254389938094601E-2</v>
      </c>
      <c r="M1311" s="52">
        <f>IFERROR(_xll.qlIndexFixing(ONIndex3M,I1311,TRUE,_xll.ohTrigger(RecalcTrigger,Trigger3M)),NA())</f>
        <v>2.9155852103226465E-2</v>
      </c>
      <c r="N1311" s="52">
        <f>IFERROR(_xll.qlIndexFixing(Index6M,$H1311,TRUE,_xll.ohTrigger(RecalcTrigger,Trigger6M)),NA())</f>
        <v>3.0651423262503082E-2</v>
      </c>
      <c r="O1311" s="52">
        <f>IFERROR(_xll.qlIndexFixing(ONIndex6M,I1311,TRUE,_xll.ohTrigger(RecalcTrigger,Trigger6M)),NA())</f>
        <v>3.0438910915329132E-2</v>
      </c>
      <c r="P1311" s="52">
        <f>IFERROR(_xll.qlIndexFixing(Index1Y,$H1311,TRUE,_xll.ohTrigger(RecalcTrigger,Trigger1Y)),NA())</f>
        <v>3.256139243829035E-2</v>
      </c>
      <c r="Q1311" s="52">
        <f>IFERROR(_xll.qlIndexFixing(ONIndex1Y,I1311,TRUE,_xll.ohTrigger(RecalcTrigger,Trigger1Y)),NA())</f>
        <v>3.2111803192034216E-2</v>
      </c>
    </row>
    <row r="1312" spans="2:17" x14ac:dyDescent="0.2">
      <c r="B1312" s="46" t="s">
        <v>51</v>
      </c>
      <c r="D1312" s="49">
        <f>_xll.qlCalendarAdvance(LocalCalendar,$D1311,B1312,"f",FALSE)</f>
        <v>48668</v>
      </c>
      <c r="E1312" s="49">
        <f>_xll.qlInterestRateIndexValueDate(IndexON,D1312)</f>
        <v>48668</v>
      </c>
      <c r="F1312" s="52">
        <f>IFERROR(_xll.qlIndexFixing(IndexON,D1312,TRUE,_xll.ohTrigger(RecalcTrigger,TriggerON)),NA())</f>
        <v>2.6829491680393502E-2</v>
      </c>
      <c r="H1312" s="49">
        <f>_xll.qlCalendarAdvance(IborCalendar,$H1311,B1312,"f",FALSE)</f>
        <v>48668</v>
      </c>
      <c r="I1312" s="49">
        <f>_xll.qlInterestRateIndexValueDate(Index1M,$H1312)</f>
        <v>48670</v>
      </c>
      <c r="J1312" s="52">
        <f>IFERROR(_xll.qlIndexFixing(Index1M,$H1312,TRUE,_xll.ohTrigger(RecalcTrigger,Trigger1M)),NA())</f>
        <v>2.7259331522073715E-2</v>
      </c>
      <c r="K1312" s="52">
        <f>IFERROR(_xll.qlIndexFixing(ONIndex1M,I1312,TRUE,_xll.ohTrigger(RecalcTrigger,Trigger1M)),NA())</f>
        <v>2.723635931152657E-2</v>
      </c>
      <c r="L1312" s="52">
        <f>IFERROR(_xll.qlIndexFixing(Index3M,H1312,TRUE,_xll.ohTrigger(RecalcTrigger,Trigger3M)),NA())</f>
        <v>2.9249701320058032E-2</v>
      </c>
      <c r="M1312" s="52">
        <f>IFERROR(_xll.qlIndexFixing(ONIndex3M,I1312,TRUE,_xll.ohTrigger(RecalcTrigger,Trigger3M)),NA())</f>
        <v>2.9154520382679294E-2</v>
      </c>
      <c r="N1312" s="52">
        <f>IFERROR(_xll.qlIndexFixing(Index6M,$H1312,TRUE,_xll.ohTrigger(RecalcTrigger,Trigger6M)),NA())</f>
        <v>3.0649592903910172E-2</v>
      </c>
      <c r="O1312" s="52">
        <f>IFERROR(_xll.qlIndexFixing(ONIndex6M,I1312,TRUE,_xll.ohTrigger(RecalcTrigger,Trigger6M)),NA())</f>
        <v>3.0437297839949196E-2</v>
      </c>
      <c r="P1312" s="52">
        <f>IFERROR(_xll.qlIndexFixing(Index1Y,$H1312,TRUE,_xll.ohTrigger(RecalcTrigger,Trigger1Y)),NA())</f>
        <v>3.2558475071779801E-2</v>
      </c>
      <c r="Q1312" s="52">
        <f>IFERROR(_xll.qlIndexFixing(ONIndex1Y,I1312,TRUE,_xll.ohTrigger(RecalcTrigger,Trigger1Y)),NA())</f>
        <v>3.2108818131382222E-2</v>
      </c>
    </row>
    <row r="1313" spans="2:17" x14ac:dyDescent="0.2">
      <c r="B1313" s="46" t="s">
        <v>51</v>
      </c>
      <c r="D1313" s="49">
        <f>_xll.qlCalendarAdvance(LocalCalendar,$D1312,B1313,"f",FALSE)</f>
        <v>48675</v>
      </c>
      <c r="E1313" s="49">
        <f>_xll.qlInterestRateIndexValueDate(IndexON,D1313)</f>
        <v>48675</v>
      </c>
      <c r="F1313" s="52">
        <f>IFERROR(_xll.qlIndexFixing(IndexON,D1313,TRUE,_xll.ohTrigger(RecalcTrigger,TriggerON)),NA())</f>
        <v>2.6828483149934357E-2</v>
      </c>
      <c r="H1313" s="49">
        <f>_xll.qlCalendarAdvance(IborCalendar,$H1312,B1313,"f",FALSE)</f>
        <v>48675</v>
      </c>
      <c r="I1313" s="49">
        <f>_xll.qlInterestRateIndexValueDate(Index1M,$H1313)</f>
        <v>48677</v>
      </c>
      <c r="J1313" s="52">
        <f>IFERROR(_xll.qlIndexFixing(Index1M,$H1313,TRUE,_xll.ohTrigger(RecalcTrigger,Trigger1M)),NA())</f>
        <v>2.7255204773996261E-2</v>
      </c>
      <c r="K1313" s="52">
        <f>IFERROR(_xll.qlIndexFixing(ONIndex1M,I1313,TRUE,_xll.ohTrigger(RecalcTrigger,Trigger1M)),NA())</f>
        <v>2.7233013906107217E-2</v>
      </c>
      <c r="L1313" s="52">
        <f>IFERROR(_xll.qlIndexFixing(Index3M,H1313,TRUE,_xll.ohTrigger(RecalcTrigger,Trigger3M)),NA())</f>
        <v>2.9248234881244135E-2</v>
      </c>
      <c r="M1313" s="52">
        <f>IFERROR(_xll.qlIndexFixing(ONIndex3M,I1313,TRUE,_xll.ohTrigger(RecalcTrigger,Trigger3M)),NA())</f>
        <v>2.9153171600153627E-2</v>
      </c>
      <c r="N1313" s="52">
        <f>IFERROR(_xll.qlIndexFixing(Index6M,$H1313,TRUE,_xll.ohTrigger(RecalcTrigger,Trigger6M)),NA())</f>
        <v>3.0648908518153897E-2</v>
      </c>
      <c r="O1313" s="52">
        <f>IFERROR(_xll.qlIndexFixing(ONIndex6M,I1313,TRUE,_xll.ohTrigger(RecalcTrigger,Trigger6M)),NA())</f>
        <v>3.0435670198674103E-2</v>
      </c>
      <c r="P1313" s="52">
        <f>IFERROR(_xll.qlIndexFixing(Index1Y,$H1313,TRUE,_xll.ohTrigger(RecalcTrigger,Trigger1Y)),NA())</f>
        <v>3.2556816442999979E-2</v>
      </c>
      <c r="Q1313" s="52">
        <f>IFERROR(_xll.qlIndexFixing(ONIndex1Y,I1313,TRUE,_xll.ohTrigger(RecalcTrigger,Trigger1Y)),NA())</f>
        <v>3.2105839250187174E-2</v>
      </c>
    </row>
    <row r="1314" spans="2:17" x14ac:dyDescent="0.2">
      <c r="B1314" s="46" t="s">
        <v>51</v>
      </c>
      <c r="D1314" s="49">
        <f>_xll.qlCalendarAdvance(LocalCalendar,$D1313,B1314,"f",FALSE)</f>
        <v>48682</v>
      </c>
      <c r="E1314" s="49">
        <f>_xll.qlInterestRateIndexValueDate(IndexON,D1314)</f>
        <v>48682</v>
      </c>
      <c r="F1314" s="52">
        <f>IFERROR(_xll.qlIndexFixing(IndexON,D1314,TRUE,_xll.ohTrigger(RecalcTrigger,TriggerON)),NA())</f>
        <v>2.6827452446811506E-2</v>
      </c>
      <c r="H1314" s="49">
        <f>_xll.qlCalendarAdvance(IborCalendar,$H1313,B1314,"f",FALSE)</f>
        <v>48682</v>
      </c>
      <c r="I1314" s="49">
        <f>_xll.qlInterestRateIndexValueDate(Index1M,$H1314)</f>
        <v>48688</v>
      </c>
      <c r="J1314" s="52">
        <f>IFERROR(_xll.qlIndexFixing(Index1M,$H1314,TRUE,_xll.ohTrigger(RecalcTrigger,Trigger1M)),NA())</f>
        <v>2.7249191381786275E-2</v>
      </c>
      <c r="K1314" s="52">
        <f>IFERROR(_xll.qlIndexFixing(ONIndex1M,I1314,TRUE,_xll.ohTrigger(RecalcTrigger,Trigger1M)),NA())</f>
        <v>2.7226192032001606E-2</v>
      </c>
      <c r="L1314" s="52">
        <f>IFERROR(_xll.qlIndexFixing(Index3M,H1314,TRUE,_xll.ohTrigger(RecalcTrigger,Trigger3M)),NA())</f>
        <v>2.9245895759702399E-2</v>
      </c>
      <c r="M1314" s="52">
        <f>IFERROR(_xll.qlIndexFixing(ONIndex3M,I1314,TRUE,_xll.ohTrigger(RecalcTrigger,Trigger3M)),NA())</f>
        <v>2.9148855067901991E-2</v>
      </c>
      <c r="N1314" s="52">
        <f>IFERROR(_xll.qlIndexFixing(Index6M,$H1314,TRUE,_xll.ohTrigger(RecalcTrigger,Trigger6M)),NA())</f>
        <v>3.0642500491933178E-2</v>
      </c>
      <c r="O1314" s="52">
        <f>IFERROR(_xll.qlIndexFixing(ONIndex6M,I1314,TRUE,_xll.ohTrigger(RecalcTrigger,Trigger6M)),NA())</f>
        <v>3.0430747449425866E-2</v>
      </c>
      <c r="P1314" s="52">
        <f>IFERROR(_xll.qlIndexFixing(Index1Y,$H1314,TRUE,_xll.ohTrigger(RecalcTrigger,Trigger1Y)),NA())</f>
        <v>3.2548497584478898E-2</v>
      </c>
      <c r="Q1314" s="52">
        <f>IFERROR(_xll.qlIndexFixing(ONIndex1Y,I1314,TRUE,_xll.ohTrigger(RecalcTrigger,Trigger1Y)),NA())</f>
        <v>3.2098732274006281E-2</v>
      </c>
    </row>
    <row r="1315" spans="2:17" x14ac:dyDescent="0.2">
      <c r="B1315" s="46" t="s">
        <v>51</v>
      </c>
      <c r="D1315" s="49">
        <f>_xll.qlCalendarAdvance(LocalCalendar,$D1314,B1315,"f",FALSE)</f>
        <v>48689</v>
      </c>
      <c r="E1315" s="49">
        <f>_xll.qlInterestRateIndexValueDate(IndexON,D1315)</f>
        <v>48689</v>
      </c>
      <c r="F1315" s="52">
        <f>IFERROR(_xll.qlIndexFixing(IndexON,D1315,TRUE,_xll.ohTrigger(RecalcTrigger,TriggerON)),NA())</f>
        <v>2.6826399570705206E-2</v>
      </c>
      <c r="H1315" s="49">
        <f>_xll.qlCalendarAdvance(IborCalendar,$H1314,B1315,"f",FALSE)</f>
        <v>48689</v>
      </c>
      <c r="I1315" s="49">
        <f>_xll.qlInterestRateIndexValueDate(Index1M,$H1315)</f>
        <v>48691</v>
      </c>
      <c r="J1315" s="52">
        <f>IFERROR(_xll.qlIndexFixing(Index1M,$H1315,TRUE,_xll.ohTrigger(RecalcTrigger,Trigger1M)),NA())</f>
        <v>2.7248566360636602E-2</v>
      </c>
      <c r="K1315" s="52">
        <f>IFERROR(_xll.qlIndexFixing(ONIndex1M,I1315,TRUE,_xll.ohTrigger(RecalcTrigger,Trigger1M)),NA())</f>
        <v>2.7226351568145901E-2</v>
      </c>
      <c r="L1315" s="52">
        <f>IFERROR(_xll.qlIndexFixing(Index3M,H1315,TRUE,_xll.ohTrigger(RecalcTrigger,Trigger3M)),NA())</f>
        <v>2.9245250453112697E-2</v>
      </c>
      <c r="M1315" s="52">
        <f>IFERROR(_xll.qlIndexFixing(ONIndex3M,I1315,TRUE,_xll.ohTrigger(RecalcTrigger,Trigger3M)),NA())</f>
        <v>2.9150422848820412E-2</v>
      </c>
      <c r="N1315" s="52">
        <f>IFERROR(_xll.qlIndexFixing(Index6M,$H1315,TRUE,_xll.ohTrigger(RecalcTrigger,Trigger6M)),NA())</f>
        <v>3.0644013088783041E-2</v>
      </c>
      <c r="O1315" s="52">
        <f>IFERROR(_xll.qlIndexFixing(ONIndex6M,I1315,TRUE,_xll.ohTrigger(RecalcTrigger,Trigger6M)),NA())</f>
        <v>3.0432371218278575E-2</v>
      </c>
      <c r="P1315" s="52">
        <f>IFERROR(_xll.qlIndexFixing(Index1Y,$H1315,TRUE,_xll.ohTrigger(RecalcTrigger,Trigger1Y)),NA())</f>
        <v>3.254976131894291E-2</v>
      </c>
      <c r="Q1315" s="52">
        <f>IFERROR(_xll.qlIndexFixing(ONIndex1Y,I1315,TRUE,_xll.ohTrigger(RecalcTrigger,Trigger1Y)),NA())</f>
        <v>3.209990002614127E-2</v>
      </c>
    </row>
    <row r="1316" spans="2:17" x14ac:dyDescent="0.2">
      <c r="B1316" s="46" t="s">
        <v>51</v>
      </c>
      <c r="D1316" s="49">
        <f>_xll.qlCalendarAdvance(LocalCalendar,$D1315,B1316,"f",FALSE)</f>
        <v>48696</v>
      </c>
      <c r="E1316" s="49">
        <f>_xll.qlInterestRateIndexValueDate(IndexON,D1316)</f>
        <v>48696</v>
      </c>
      <c r="F1316" s="52">
        <f>IFERROR(_xll.qlIndexFixing(IndexON,D1316,TRUE,_xll.ohTrigger(RecalcTrigger,TriggerON)),NA())</f>
        <v>2.6825324522095073E-2</v>
      </c>
      <c r="H1316" s="49">
        <f>_xll.qlCalendarAdvance(IborCalendar,$H1315,B1316,"f",FALSE)</f>
        <v>48696</v>
      </c>
      <c r="I1316" s="49">
        <f>_xll.qlInterestRateIndexValueDate(Index1M,$H1316)</f>
        <v>48698</v>
      </c>
      <c r="J1316" s="52">
        <f>IFERROR(_xll.qlIndexFixing(Index1M,$H1316,TRUE,_xll.ohTrigger(RecalcTrigger,Trigger1M)),NA())</f>
        <v>2.7246056409342134E-2</v>
      </c>
      <c r="K1316" s="52">
        <f>IFERROR(_xll.qlIndexFixing(ONIndex1M,I1316,TRUE,_xll.ohTrigger(RecalcTrigger,Trigger1M)),NA())</f>
        <v>2.7223827358524577E-2</v>
      </c>
      <c r="L1316" s="52">
        <f>IFERROR(_xll.qlIndexFixing(Index3M,H1316,TRUE,_xll.ohTrigger(RecalcTrigger,Trigger3M)),NA())</f>
        <v>2.9243732463833806E-2</v>
      </c>
      <c r="M1316" s="52">
        <f>IFERROR(_xll.qlIndexFixing(ONIndex3M,I1316,TRUE,_xll.ohTrigger(RecalcTrigger,Trigger3M)),NA())</f>
        <v>2.9150102147001977E-2</v>
      </c>
      <c r="N1316" s="52">
        <f>IFERROR(_xll.qlIndexFixing(Index6M,$H1316,TRUE,_xll.ohTrigger(RecalcTrigger,Trigger6M)),NA())</f>
        <v>3.0642123570763371E-2</v>
      </c>
      <c r="O1316" s="52">
        <f>IFERROR(_xll.qlIndexFixing(ONIndex6M,I1316,TRUE,_xll.ohTrigger(RecalcTrigger,Trigger6M)),NA())</f>
        <v>3.0431865920421686E-2</v>
      </c>
      <c r="P1316" s="52">
        <f>IFERROR(_xll.qlIndexFixing(Index1Y,$H1316,TRUE,_xll.ohTrigger(RecalcTrigger,Trigger1Y)),NA())</f>
        <v>3.254311125237383E-2</v>
      </c>
      <c r="Q1316" s="52">
        <f>IFERROR(_xll.qlIndexFixing(ONIndex1Y,I1316,TRUE,_xll.ohTrigger(RecalcTrigger,Trigger1Y)),NA())</f>
        <v>3.2098159251716663E-2</v>
      </c>
    </row>
    <row r="1317" spans="2:17" x14ac:dyDescent="0.2">
      <c r="B1317" s="46" t="s">
        <v>51</v>
      </c>
      <c r="D1317" s="49">
        <f>_xll.qlCalendarAdvance(LocalCalendar,$D1316,B1317,"f",FALSE)</f>
        <v>48703</v>
      </c>
      <c r="E1317" s="49">
        <f>_xll.qlInterestRateIndexValueDate(IndexON,D1317)</f>
        <v>48703</v>
      </c>
      <c r="F1317" s="52">
        <f>IFERROR(_xll.qlIndexFixing(IndexON,D1317,TRUE,_xll.ohTrigger(RecalcTrigger,TriggerON)),NA())</f>
        <v>2.6824227300661363E-2</v>
      </c>
      <c r="H1317" s="49">
        <f>_xll.qlCalendarAdvance(IborCalendar,$H1316,B1317,"f",FALSE)</f>
        <v>48703</v>
      </c>
      <c r="I1317" s="49">
        <f>_xll.qlInterestRateIndexValueDate(Index1M,$H1317)</f>
        <v>48705</v>
      </c>
      <c r="J1317" s="52">
        <f>IFERROR(_xll.qlIndexFixing(Index1M,$H1317,TRUE,_xll.ohTrigger(RecalcTrigger,Trigger1M)),NA())</f>
        <v>2.724196599507411E-2</v>
      </c>
      <c r="K1317" s="52">
        <f>IFERROR(_xll.qlIndexFixing(ONIndex1M,I1317,TRUE,_xll.ohTrigger(RecalcTrigger,Trigger1M)),NA())</f>
        <v>2.7219727194163212E-2</v>
      </c>
      <c r="L1317" s="52">
        <f>IFERROR(_xll.qlIndexFixing(Index3M,H1317,TRUE,_xll.ohTrigger(RecalcTrigger,Trigger3M)),NA())</f>
        <v>2.9245412381125286E-2</v>
      </c>
      <c r="M1317" s="52">
        <f>IFERROR(_xll.qlIndexFixing(ONIndex3M,I1317,TRUE,_xll.ohTrigger(RecalcTrigger,Trigger3M)),NA())</f>
        <v>2.9147605849226821E-2</v>
      </c>
      <c r="N1317" s="52">
        <f>IFERROR(_xll.qlIndexFixing(Index6M,$H1317,TRUE,_xll.ohTrigger(RecalcTrigger,Trigger6M)),NA())</f>
        <v>3.064021926299287E-2</v>
      </c>
      <c r="O1317" s="52">
        <f>IFERROR(_xll.qlIndexFixing(ONIndex6M,I1317,TRUE,_xll.ohTrigger(RecalcTrigger,Trigger6M)),NA())</f>
        <v>3.0429013974142549E-2</v>
      </c>
      <c r="P1317" s="52">
        <f>IFERROR(_xll.qlIndexFixing(Index1Y,$H1317,TRUE,_xll.ohTrigger(RecalcTrigger,Trigger1Y)),NA())</f>
        <v>3.2543984105415071E-2</v>
      </c>
      <c r="Q1317" s="52">
        <f>IFERROR(_xll.qlIndexFixing(ONIndex1Y,I1317,TRUE,_xll.ohTrigger(RecalcTrigger,Trigger1Y)),NA())</f>
        <v>3.2093985519896506E-2</v>
      </c>
    </row>
    <row r="1318" spans="2:17" x14ac:dyDescent="0.2">
      <c r="B1318" s="46" t="s">
        <v>51</v>
      </c>
      <c r="D1318" s="49">
        <f>_xll.qlCalendarAdvance(LocalCalendar,$D1317,B1318,"f",FALSE)</f>
        <v>48710</v>
      </c>
      <c r="E1318" s="49">
        <f>_xll.qlInterestRateIndexValueDate(IndexON,D1318)</f>
        <v>48710</v>
      </c>
      <c r="F1318" s="52">
        <f>IFERROR(_xll.qlIndexFixing(IndexON,D1318,TRUE,_xll.ohTrigger(RecalcTrigger,TriggerON)),NA())</f>
        <v>2.6823107906563948E-2</v>
      </c>
      <c r="H1318" s="49">
        <f>_xll.qlCalendarAdvance(IborCalendar,$H1317,B1318,"f",FALSE)</f>
        <v>48710</v>
      </c>
      <c r="I1318" s="49">
        <f>_xll.qlInterestRateIndexValueDate(Index1M,$H1318)</f>
        <v>48712</v>
      </c>
      <c r="J1318" s="52">
        <f>IFERROR(_xll.qlIndexFixing(Index1M,$H1318,TRUE,_xll.ohTrigger(RecalcTrigger,Trigger1M)),NA())</f>
        <v>2.7238680080197142E-2</v>
      </c>
      <c r="K1318" s="52">
        <f>IFERROR(_xll.qlIndexFixing(ONIndex1M,I1318,TRUE,_xll.ohTrigger(RecalcTrigger,Trigger1M)),NA())</f>
        <v>2.7216429243663853E-2</v>
      </c>
      <c r="L1318" s="52">
        <f>IFERROR(_xll.qlIndexFixing(Index3M,H1318,TRUE,_xll.ohTrigger(RecalcTrigger,Trigger3M)),NA())</f>
        <v>2.924385596498804E-2</v>
      </c>
      <c r="M1318" s="52">
        <f>IFERROR(_xll.qlIndexFixing(ONIndex3M,I1318,TRUE,_xll.ohTrigger(RecalcTrigger,Trigger3M)),NA())</f>
        <v>2.9146171756329053E-2</v>
      </c>
      <c r="N1318" s="52">
        <f>IFERROR(_xll.qlIndexFixing(Index6M,$H1318,TRUE,_xll.ohTrigger(RecalcTrigger,Trigger6M)),NA())</f>
        <v>3.063830016551302E-2</v>
      </c>
      <c r="O1318" s="52">
        <f>IFERROR(_xll.qlIndexFixing(ONIndex6M,I1318,TRUE,_xll.ohTrigger(RecalcTrigger,Trigger6M)),NA())</f>
        <v>3.042731350317851E-2</v>
      </c>
      <c r="P1318" s="52">
        <f>IFERROR(_xll.qlIndexFixing(Index1Y,$H1318,TRUE,_xll.ohTrigger(RecalcTrigger,Trigger1Y)),NA())</f>
        <v>3.2541105084995942E-2</v>
      </c>
      <c r="Q1318" s="52">
        <f>IFERROR(_xll.qlIndexFixing(ONIndex1Y,I1318,TRUE,_xll.ohTrigger(RecalcTrigger,Trigger1Y)),NA())</f>
        <v>3.2091037535932898E-2</v>
      </c>
    </row>
    <row r="1319" spans="2:17" x14ac:dyDescent="0.2">
      <c r="B1319" s="46" t="s">
        <v>51</v>
      </c>
      <c r="D1319" s="49">
        <f>_xll.qlCalendarAdvance(LocalCalendar,$D1318,B1319,"f",FALSE)</f>
        <v>48717</v>
      </c>
      <c r="E1319" s="49">
        <f>_xll.qlInterestRateIndexValueDate(IndexON,D1319)</f>
        <v>48717</v>
      </c>
      <c r="F1319" s="52">
        <f>IFERROR(_xll.qlIndexFixing(IndexON,D1319,TRUE,_xll.ohTrigger(RecalcTrigger,TriggerON)),NA())</f>
        <v>2.6821966339642955E-2</v>
      </c>
      <c r="H1319" s="49">
        <f>_xll.qlCalendarAdvance(IborCalendar,$H1318,B1319,"f",FALSE)</f>
        <v>48717</v>
      </c>
      <c r="I1319" s="49">
        <f>_xll.qlInterestRateIndexValueDate(Index1M,$H1319)</f>
        <v>48719</v>
      </c>
      <c r="J1319" s="52">
        <f>IFERROR(_xll.qlIndexFixing(Index1M,$H1319,TRUE,_xll.ohTrigger(RecalcTrigger,Trigger1M)),NA())</f>
        <v>2.7235403677241747E-2</v>
      </c>
      <c r="K1319" s="52">
        <f>IFERROR(_xll.qlIndexFixing(ONIndex1M,I1319,TRUE,_xll.ohTrigger(RecalcTrigger,Trigger1M)),NA())</f>
        <v>2.7213140784132506E-2</v>
      </c>
      <c r="L1319" s="52">
        <f>IFERROR(_xll.qlIndexFixing(Index3M,H1319,TRUE,_xll.ohTrigger(RecalcTrigger,Trigger3M)),NA())</f>
        <v>2.9242282361295582E-2</v>
      </c>
      <c r="M1319" s="52">
        <f>IFERROR(_xll.qlIndexFixing(ONIndex3M,I1319,TRUE,_xll.ohTrigger(RecalcTrigger,Trigger3M)),NA())</f>
        <v>2.9144720601372853E-2</v>
      </c>
      <c r="N1319" s="52">
        <f>IFERROR(_xll.qlIndexFixing(Index6M,$H1319,TRUE,_xll.ohTrigger(RecalcTrigger,Trigger6M)),NA())</f>
        <v>3.0636366278367466E-2</v>
      </c>
      <c r="O1319" s="52">
        <f>IFERROR(_xll.qlIndexFixing(ONIndex6M,I1319,TRUE,_xll.ohTrigger(RecalcTrigger,Trigger6M)),NA())</f>
        <v>3.0425598466239379E-2</v>
      </c>
      <c r="P1319" s="52">
        <f>IFERROR(_xll.qlIndexFixing(Index1Y,$H1319,TRUE,_xll.ohTrigger(RecalcTrigger,Trigger1Y)),NA())</f>
        <v>3.2538232455401474E-2</v>
      </c>
      <c r="Q1319" s="52">
        <f>IFERROR(_xll.qlIndexFixing(ONIndex1Y,I1319,TRUE,_xll.ohTrigger(RecalcTrigger,Trigger1Y)),NA())</f>
        <v>3.2088095731426236E-2</v>
      </c>
    </row>
    <row r="1320" spans="2:17" x14ac:dyDescent="0.2">
      <c r="B1320" s="46" t="s">
        <v>51</v>
      </c>
      <c r="D1320" s="49">
        <f>_xll.qlCalendarAdvance(LocalCalendar,$D1319,B1320,"f",FALSE)</f>
        <v>48724</v>
      </c>
      <c r="E1320" s="49">
        <f>_xll.qlInterestRateIndexValueDate(IndexON,D1320)</f>
        <v>48724</v>
      </c>
      <c r="F1320" s="52">
        <f>IFERROR(_xll.qlIndexFixing(IndexON,D1320,TRUE,_xll.ohTrigger(RecalcTrigger,TriggerON)),NA())</f>
        <v>2.6820802599978322E-2</v>
      </c>
      <c r="H1320" s="49">
        <f>_xll.qlCalendarAdvance(IborCalendar,$H1319,B1320,"f",FALSE)</f>
        <v>48724</v>
      </c>
      <c r="I1320" s="49">
        <f>_xll.qlInterestRateIndexValueDate(Index1M,$H1320)</f>
        <v>48726</v>
      </c>
      <c r="J1320" s="52">
        <f>IFERROR(_xll.qlIndexFixing(Index1M,$H1320,TRUE,_xll.ohTrigger(RecalcTrigger,Trigger1M)),NA())</f>
        <v>2.7232136786205348E-2</v>
      </c>
      <c r="K1320" s="52">
        <f>IFERROR(_xll.qlIndexFixing(ONIndex1M,I1320,TRUE,_xll.ohTrigger(RecalcTrigger,Trigger1M)),NA())</f>
        <v>2.7210656254537113E-2</v>
      </c>
      <c r="L1320" s="52">
        <f>IFERROR(_xll.qlIndexFixing(Index3M,H1320,TRUE,_xll.ohTrigger(RecalcTrigger,Trigger3M)),NA())</f>
        <v>2.9241759058814109E-2</v>
      </c>
      <c r="M1320" s="52">
        <f>IFERROR(_xll.qlIndexFixing(ONIndex3M,I1320,TRUE,_xll.ohTrigger(RecalcTrigger,Trigger3M)),NA())</f>
        <v>2.9144326308874202E-2</v>
      </c>
      <c r="N1320" s="52">
        <f>IFERROR(_xll.qlIndexFixing(Index6M,$H1320,TRUE,_xll.ohTrigger(RecalcTrigger,Trigger6M)),NA())</f>
        <v>3.063441760159984E-2</v>
      </c>
      <c r="O1320" s="52">
        <f>IFERROR(_xll.qlIndexFixing(ONIndex6M,I1320,TRUE,_xll.ohTrigger(RecalcTrigger,Trigger6M)),NA())</f>
        <v>3.0425030165319722E-2</v>
      </c>
      <c r="P1320" s="52">
        <f>IFERROR(_xll.qlIndexFixing(Index1Y,$H1320,TRUE,_xll.ohTrigger(RecalcTrigger,Trigger1Y)),NA())</f>
        <v>3.2536619962409877E-2</v>
      </c>
      <c r="Q1320" s="52">
        <f>IFERROR(_xll.qlIndexFixing(ONIndex1Y,I1320,TRUE,_xll.ohTrigger(RecalcTrigger,Trigger1Y)),NA())</f>
        <v>3.2086380390610181E-2</v>
      </c>
    </row>
    <row r="1321" spans="2:17" x14ac:dyDescent="0.2">
      <c r="B1321" s="46" t="s">
        <v>51</v>
      </c>
      <c r="D1321" s="49">
        <f>_xll.qlCalendarAdvance(LocalCalendar,$D1320,B1321,"f",FALSE)</f>
        <v>48731</v>
      </c>
      <c r="E1321" s="49">
        <f>_xll.qlInterestRateIndexValueDate(IndexON,D1321)</f>
        <v>48731</v>
      </c>
      <c r="F1321" s="52">
        <f>IFERROR(_xll.qlIndexFixing(IndexON,D1321,TRUE,_xll.ohTrigger(RecalcTrigger,TriggerON)),NA())</f>
        <v>2.6819616687570047E-2</v>
      </c>
      <c r="H1321" s="49">
        <f>_xll.qlCalendarAdvance(IborCalendar,$H1320,B1321,"f",FALSE)</f>
        <v>48731</v>
      </c>
      <c r="I1321" s="49">
        <f>_xll.qlInterestRateIndexValueDate(Index1M,$H1321)</f>
        <v>48733</v>
      </c>
      <c r="J1321" s="52">
        <f>IFERROR(_xll.qlIndexFixing(Index1M,$H1321,TRUE,_xll.ohTrigger(RecalcTrigger,Trigger1M)),NA())</f>
        <v>2.7229676553882642E-2</v>
      </c>
      <c r="K1321" s="52">
        <f>IFERROR(_xll.qlIndexFixing(ONIndex1M,I1321,TRUE,_xll.ohTrigger(RecalcTrigger,Trigger1M)),NA())</f>
        <v>2.7206592338027136E-2</v>
      </c>
      <c r="L1321" s="52">
        <f>IFERROR(_xll.qlIndexFixing(Index3M,H1321,TRUE,_xll.ohTrigger(RecalcTrigger,Trigger3M)),NA())</f>
        <v>2.9240149722179629E-2</v>
      </c>
      <c r="M1321" s="52">
        <f>IFERROR(_xll.qlIndexFixing(ONIndex3M,I1321,TRUE,_xll.ohTrigger(RecalcTrigger,Trigger3M)),NA())</f>
        <v>2.9141767105258509E-2</v>
      </c>
      <c r="N1321" s="52">
        <f>IFERROR(_xll.qlIndexFixing(Index6M,$H1321,TRUE,_xll.ohTrigger(RecalcTrigger,Trigger6M)),NA())</f>
        <v>3.0632454135254221E-2</v>
      </c>
      <c r="O1321" s="52">
        <f>IFERROR(_xll.qlIndexFixing(ONIndex6M,I1321,TRUE,_xll.ohTrigger(RecalcTrigger,Trigger6M)),NA())</f>
        <v>3.0422124694649E-2</v>
      </c>
      <c r="P1321" s="52">
        <f>IFERROR(_xll.qlIndexFixing(Index1Y,$H1321,TRUE,_xll.ohTrigger(RecalcTrigger,Trigger1Y)),NA())</f>
        <v>3.2532506368467384E-2</v>
      </c>
      <c r="Q1321" s="52">
        <f>IFERROR(_xll.qlIndexFixing(ONIndex1Y,I1321,TRUE,_xll.ohTrigger(RecalcTrigger,Trigger1Y)),NA())</f>
        <v>3.2082230660757105E-2</v>
      </c>
    </row>
    <row r="1322" spans="2:17" x14ac:dyDescent="0.2">
      <c r="B1322" s="46" t="s">
        <v>51</v>
      </c>
      <c r="D1322" s="49">
        <f>_xll.qlCalendarAdvance(LocalCalendar,$D1321,B1322,"f",FALSE)</f>
        <v>48738</v>
      </c>
      <c r="E1322" s="49">
        <f>_xll.qlInterestRateIndexValueDate(IndexON,D1322)</f>
        <v>48738</v>
      </c>
      <c r="F1322" s="52">
        <f>IFERROR(_xll.qlIndexFixing(IndexON,D1322,TRUE,_xll.ohTrigger(RecalcTrigger,TriggerON)),NA())</f>
        <v>2.6818408602498067E-2</v>
      </c>
      <c r="H1322" s="49">
        <f>_xll.qlCalendarAdvance(IborCalendar,$H1321,B1322,"f",FALSE)</f>
        <v>48738</v>
      </c>
      <c r="I1322" s="49">
        <f>_xll.qlInterestRateIndexValueDate(Index1M,$H1322)</f>
        <v>48740</v>
      </c>
      <c r="J1322" s="52">
        <f>IFERROR(_xll.qlIndexFixing(Index1M,$H1322,TRUE,_xll.ohTrigger(RecalcTrigger,Trigger1M)),NA())</f>
        <v>2.7225631539853429E-2</v>
      </c>
      <c r="K1322" s="52">
        <f>IFERROR(_xll.qlIndexFixing(ONIndex1M,I1322,TRUE,_xll.ohTrigger(RecalcTrigger,Trigger1M)),NA())</f>
        <v>2.7203332351453113E-2</v>
      </c>
      <c r="L1322" s="52">
        <f>IFERROR(_xll.qlIndexFixing(Index3M,H1322,TRUE,_xll.ohTrigger(RecalcTrigger,Trigger3M)),NA())</f>
        <v>2.9237458425082546E-2</v>
      </c>
      <c r="M1322" s="52">
        <f>IFERROR(_xll.qlIndexFixing(ONIndex3M,I1322,TRUE,_xll.ohTrigger(RecalcTrigger,Trigger3M)),NA())</f>
        <v>2.9140264764100365E-2</v>
      </c>
      <c r="N1322" s="52">
        <f>IFERROR(_xll.qlIndexFixing(Index6M,$H1322,TRUE,_xll.ohTrigger(RecalcTrigger,Trigger6M)),NA())</f>
        <v>3.0630475879373384E-2</v>
      </c>
      <c r="O1322" s="52">
        <f>IFERROR(_xll.qlIndexFixing(ONIndex6M,I1322,TRUE,_xll.ohTrigger(RecalcTrigger,Trigger6M)),NA())</f>
        <v>3.0420365959944462E-2</v>
      </c>
      <c r="P1322" s="52">
        <f>IFERROR(_xll.qlIndexFixing(Index1Y,$H1322,TRUE,_xll.ohTrigger(RecalcTrigger,Trigger1Y)),NA())</f>
        <v>3.2529652911019946E-2</v>
      </c>
      <c r="Q1322" s="52">
        <f>IFERROR(_xll.qlIndexFixing(ONIndex1Y,I1322,TRUE,_xll.ohTrigger(RecalcTrigger,Trigger1Y)),NA())</f>
        <v>3.2079307394621281E-2</v>
      </c>
    </row>
    <row r="1323" spans="2:17" x14ac:dyDescent="0.2">
      <c r="B1323" s="46" t="s">
        <v>51</v>
      </c>
      <c r="D1323" s="49">
        <f>_xll.qlCalendarAdvance(LocalCalendar,$D1322,B1323,"f",FALSE)</f>
        <v>48745</v>
      </c>
      <c r="E1323" s="49">
        <f>_xll.qlInterestRateIndexValueDate(IndexON,D1323)</f>
        <v>48745</v>
      </c>
      <c r="F1323" s="52">
        <f>IFERROR(_xll.qlIndexFixing(IndexON,D1323,TRUE,_xll.ohTrigger(RecalcTrigger,TriggerON)),NA())</f>
        <v>2.6817178344762382E-2</v>
      </c>
      <c r="H1323" s="49">
        <f>_xll.qlCalendarAdvance(IborCalendar,$H1322,B1323,"f",FALSE)</f>
        <v>48745</v>
      </c>
      <c r="I1323" s="49">
        <f>_xll.qlInterestRateIndexValueDate(Index1M,$H1323)</f>
        <v>48747</v>
      </c>
      <c r="J1323" s="52">
        <f>IFERROR(_xll.qlIndexFixing(Index1M,$H1323,TRUE,_xll.ohTrigger(RecalcTrigger,Trigger1M)),NA())</f>
        <v>2.7222393184517281E-2</v>
      </c>
      <c r="K1323" s="52">
        <f>IFERROR(_xll.qlIndexFixing(ONIndex1M,I1323,TRUE,_xll.ohTrigger(RecalcTrigger,Trigger1M)),NA())</f>
        <v>2.7200081855873748E-2</v>
      </c>
      <c r="L1323" s="52">
        <f>IFERROR(_xll.qlIndexFixing(Index3M,H1323,TRUE,_xll.ohTrigger(RecalcTrigger,Trigger3M)),NA())</f>
        <v>2.9235816071372496E-2</v>
      </c>
      <c r="M1323" s="52">
        <f>IFERROR(_xll.qlIndexFixing(ONIndex3M,I1323,TRUE,_xll.ohTrigger(RecalcTrigger,Trigger3M)),NA())</f>
        <v>2.9138745360910434E-2</v>
      </c>
      <c r="N1323" s="52">
        <f>IFERROR(_xll.qlIndexFixing(Index6M,$H1323,TRUE,_xll.ohTrigger(RecalcTrigger,Trigger6M)),NA())</f>
        <v>3.0628482834003129E-2</v>
      </c>
      <c r="O1323" s="52">
        <f>IFERROR(_xll.qlIndexFixing(ONIndex6M,I1323,TRUE,_xll.ohTrigger(RecalcTrigger,Trigger6M)),NA())</f>
        <v>3.0418592659291477E-2</v>
      </c>
      <c r="P1323" s="52">
        <f>IFERROR(_xll.qlIndexFixing(Index1Y,$H1323,TRUE,_xll.ohTrigger(RecalcTrigger,Trigger1Y)),NA())</f>
        <v>3.2526805844180003E-2</v>
      </c>
      <c r="Q1323" s="52">
        <f>IFERROR(_xll.qlIndexFixing(ONIndex1Y,I1323,TRUE,_xll.ohTrigger(RecalcTrigger,Trigger1Y)),NA())</f>
        <v>3.2076390307915759E-2</v>
      </c>
    </row>
    <row r="1324" spans="2:17" x14ac:dyDescent="0.2">
      <c r="B1324" s="46" t="s">
        <v>51</v>
      </c>
      <c r="D1324" s="49">
        <f>_xll.qlCalendarAdvance(LocalCalendar,$D1323,B1324,"f",FALSE)</f>
        <v>48752</v>
      </c>
      <c r="E1324" s="49">
        <f>_xll.qlInterestRateIndexValueDate(IndexON,D1324)</f>
        <v>48752</v>
      </c>
      <c r="F1324" s="52">
        <f>IFERROR(_xll.qlIndexFixing(IndexON,D1324,TRUE,_xll.ohTrigger(RecalcTrigger,TriggerON)),NA())</f>
        <v>2.681592591420312E-2</v>
      </c>
      <c r="H1324" s="49">
        <f>_xll.qlCalendarAdvance(IborCalendar,$H1323,B1324,"f",FALSE)</f>
        <v>48752</v>
      </c>
      <c r="I1324" s="49">
        <f>_xll.qlInterestRateIndexValueDate(Index1M,$H1324)</f>
        <v>48754</v>
      </c>
      <c r="J1324" s="52">
        <f>IFERROR(_xll.qlIndexFixing(Index1M,$H1324,TRUE,_xll.ohTrigger(RecalcTrigger,Trigger1M)),NA())</f>
        <v>2.7219164341071765E-2</v>
      </c>
      <c r="K1324" s="52">
        <f>IFERROR(_xll.qlIndexFixing(ONIndex1M,I1324,TRUE,_xll.ohTrigger(RecalcTrigger,Trigger1M)),NA())</f>
        <v>2.7196840851235748E-2</v>
      </c>
      <c r="L1324" s="52">
        <f>IFERROR(_xll.qlIndexFixing(Index3M,H1324,TRUE,_xll.ohTrigger(RecalcTrigger,Trigger3M)),NA())</f>
        <v>2.9234156530212684E-2</v>
      </c>
      <c r="M1324" s="52">
        <f>IFERROR(_xll.qlIndexFixing(ONIndex3M,I1324,TRUE,_xll.ohTrigger(RecalcTrigger,Trigger3M)),NA())</f>
        <v>2.9137208895635425E-2</v>
      </c>
      <c r="N1324" s="52">
        <f>IFERROR(_xll.qlIndexFixing(Index6M,$H1324,TRUE,_xll.ohTrigger(RecalcTrigger,Trigger6M)),NA())</f>
        <v>3.0628769636593021E-2</v>
      </c>
      <c r="O1324" s="52">
        <f>IFERROR(_xll.qlIndexFixing(ONIndex6M,I1324,TRUE,_xll.ohTrigger(RecalcTrigger,Trigger6M)),NA())</f>
        <v>3.0416804792743335E-2</v>
      </c>
      <c r="P1324" s="52">
        <f>IFERROR(_xll.qlIndexFixing(Index1Y,$H1324,TRUE,_xll.ohTrigger(RecalcTrigger,Trigger1Y)),NA())</f>
        <v>3.2523965167893978E-2</v>
      </c>
      <c r="Q1324" s="52">
        <f>IFERROR(_xll.qlIndexFixing(ONIndex1Y,I1324,TRUE,_xll.ohTrigger(RecalcTrigger,Trigger1Y)),NA())</f>
        <v>3.2073479400667182E-2</v>
      </c>
    </row>
    <row r="1325" spans="2:17" x14ac:dyDescent="0.2">
      <c r="B1325" s="46" t="s">
        <v>51</v>
      </c>
      <c r="D1325" s="49">
        <f>_xll.qlCalendarAdvance(LocalCalendar,$D1324,B1325,"f",FALSE)</f>
        <v>48759</v>
      </c>
      <c r="E1325" s="49">
        <f>_xll.qlInterestRateIndexValueDate(IndexON,D1325)</f>
        <v>48759</v>
      </c>
      <c r="F1325" s="52">
        <f>IFERROR(_xll.qlIndexFixing(IndexON,D1325,TRUE,_xll.ohTrigger(RecalcTrigger,TriggerON)),NA())</f>
        <v>2.6814651310980153E-2</v>
      </c>
      <c r="H1325" s="49">
        <f>_xll.qlCalendarAdvance(IborCalendar,$H1324,B1325,"f",FALSE)</f>
        <v>48759</v>
      </c>
      <c r="I1325" s="49">
        <f>_xll.qlInterestRateIndexValueDate(Index1M,$H1325)</f>
        <v>48761</v>
      </c>
      <c r="J1325" s="52">
        <f>IFERROR(_xll.qlIndexFixing(Index1M,$H1325,TRUE,_xll.ohTrigger(RecalcTrigger,Trigger1M)),NA())</f>
        <v>2.7215945009498831E-2</v>
      </c>
      <c r="K1325" s="52">
        <f>IFERROR(_xll.qlIndexFixing(ONIndex1M,I1325,TRUE,_xll.ohTrigger(RecalcTrigger,Trigger1M)),NA())</f>
        <v>2.7194405938524291E-2</v>
      </c>
      <c r="L1325" s="52">
        <f>IFERROR(_xll.qlIndexFixing(Index3M,H1325,TRUE,_xll.ohTrigger(RecalcTrigger,Trigger3M)),NA())</f>
        <v>2.923247980162522E-2</v>
      </c>
      <c r="M1325" s="52">
        <f>IFERROR(_xll.qlIndexFixing(ONIndex3M,I1325,TRUE,_xll.ohTrigger(RecalcTrigger,Trigger3M)),NA())</f>
        <v>2.9136722583864572E-2</v>
      </c>
      <c r="N1325" s="52">
        <f>IFERROR(_xll.qlIndexFixing(Index6M,$H1325,TRUE,_xll.ohTrigger(RecalcTrigger,Trigger6M)),NA())</f>
        <v>3.0625598492822002E-2</v>
      </c>
      <c r="O1325" s="52">
        <f>IFERROR(_xll.qlIndexFixing(ONIndex6M,I1325,TRUE,_xll.ohTrigger(RecalcTrigger,Trigger6M)),NA())</f>
        <v>3.0416157710448921E-2</v>
      </c>
      <c r="P1325" s="52">
        <f>IFERROR(_xll.qlIndexFixing(Index1Y,$H1325,TRUE,_xll.ohTrigger(RecalcTrigger,Trigger1Y)),NA())</f>
        <v>3.2521130882108076E-2</v>
      </c>
      <c r="Q1325" s="52">
        <f>IFERROR(_xll.qlIndexFixing(ONIndex1Y,I1325,TRUE,_xll.ohTrigger(RecalcTrigger,Trigger1Y)),NA())</f>
        <v>3.2071795864663244E-2</v>
      </c>
    </row>
    <row r="1326" spans="2:17" x14ac:dyDescent="0.2">
      <c r="B1326" s="46" t="s">
        <v>51</v>
      </c>
      <c r="D1326" s="49">
        <f>_xll.qlCalendarAdvance(LocalCalendar,$D1325,B1326,"f",FALSE)</f>
        <v>48766</v>
      </c>
      <c r="E1326" s="49">
        <f>_xll.qlInterestRateIndexValueDate(IndexON,D1326)</f>
        <v>48766</v>
      </c>
      <c r="F1326" s="52">
        <f>IFERROR(_xll.qlIndexFixing(IndexON,D1326,TRUE,_xll.ohTrigger(RecalcTrigger,TriggerON)),NA())</f>
        <v>2.6813354534933609E-2</v>
      </c>
      <c r="H1326" s="49">
        <f>_xll.qlCalendarAdvance(IborCalendar,$H1325,B1326,"f",FALSE)</f>
        <v>48766</v>
      </c>
      <c r="I1326" s="49">
        <f>_xll.qlInterestRateIndexValueDate(Index1M,$H1326)</f>
        <v>48768</v>
      </c>
      <c r="J1326" s="52">
        <f>IFERROR(_xll.qlIndexFixing(Index1M,$H1326,TRUE,_xll.ohTrigger(RecalcTrigger,Trigger1M)),NA())</f>
        <v>2.7212735189795896E-2</v>
      </c>
      <c r="K1326" s="52">
        <f>IFERROR(_xll.qlIndexFixing(ONIndex1M,I1326,TRUE,_xll.ohTrigger(RecalcTrigger,Trigger1M)),NA())</f>
        <v>2.7190387314970366E-2</v>
      </c>
      <c r="L1326" s="52">
        <f>IFERROR(_xll.qlIndexFixing(Index3M,H1326,TRUE,_xll.ohTrigger(RecalcTrigger,Trigger3M)),NA())</f>
        <v>2.9231845206324852E-2</v>
      </c>
      <c r="M1326" s="52">
        <f>IFERROR(_xll.qlIndexFixing(ONIndex3M,I1326,TRUE,_xll.ohTrigger(RecalcTrigger,Trigger3M)),NA())</f>
        <v>2.9134084778883462E-2</v>
      </c>
      <c r="N1326" s="52">
        <f>IFERROR(_xll.qlIndexFixing(Index6M,$H1326,TRUE,_xll.ohTrigger(RecalcTrigger,Trigger6M)),NA())</f>
        <v>3.0622414961400911E-2</v>
      </c>
      <c r="O1326" s="52">
        <f>IFERROR(_xll.qlIndexFixing(ONIndex6M,I1326,TRUE,_xll.ohTrigger(RecalcTrigger,Trigger6M)),NA())</f>
        <v>3.0413185361828354E-2</v>
      </c>
      <c r="P1326" s="52">
        <f>IFERROR(_xll.qlIndexFixing(Index1Y,$H1326,TRUE,_xll.ohTrigger(RecalcTrigger,Trigger1Y)),NA())</f>
        <v>3.2518302986768922E-2</v>
      </c>
      <c r="Q1326" s="52">
        <f>IFERROR(_xll.qlIndexFixing(ONIndex1Y,I1326,TRUE,_xll.ohTrigger(RecalcTrigger,Trigger1Y)),NA())</f>
        <v>3.2067676124460931E-2</v>
      </c>
    </row>
    <row r="1327" spans="2:17" x14ac:dyDescent="0.2">
      <c r="B1327" s="46" t="s">
        <v>51</v>
      </c>
      <c r="D1327" s="49">
        <f>_xll.qlCalendarAdvance(LocalCalendar,$D1326,B1327,"f",FALSE)</f>
        <v>48773</v>
      </c>
      <c r="E1327" s="49">
        <f>_xll.qlInterestRateIndexValueDate(IndexON,D1327)</f>
        <v>48773</v>
      </c>
      <c r="F1327" s="52">
        <f>IFERROR(_xll.qlIndexFixing(IndexON,D1327,TRUE,_xll.ohTrigger(RecalcTrigger,TriggerON)),NA())</f>
        <v>2.6812035586223359E-2</v>
      </c>
      <c r="H1327" s="49">
        <f>_xll.qlCalendarAdvance(IborCalendar,$H1326,B1327,"f",FALSE)</f>
        <v>48773</v>
      </c>
      <c r="I1327" s="49">
        <f>_xll.qlInterestRateIndexValueDate(Index1M,$H1327)</f>
        <v>48775</v>
      </c>
      <c r="J1327" s="52">
        <f>IFERROR(_xll.qlIndexFixing(Index1M,$H1327,TRUE,_xll.ohTrigger(RecalcTrigger,Trigger1M)),NA())</f>
        <v>2.7209534881957802E-2</v>
      </c>
      <c r="K1327" s="52">
        <f>IFERROR(_xll.qlIndexFixing(ONIndex1M,I1327,TRUE,_xll.ohTrigger(RecalcTrigger,Trigger1M)),NA())</f>
        <v>2.7187174783316337E-2</v>
      </c>
      <c r="L1327" s="52">
        <f>IFERROR(_xll.qlIndexFixing(Index3M,H1327,TRUE,_xll.ohTrigger(RecalcTrigger,Trigger3M)),NA())</f>
        <v>2.9229074782257478E-2</v>
      </c>
      <c r="M1327" s="52">
        <f>IFERROR(_xll.qlIndexFixing(ONIndex3M,I1327,TRUE,_xll.ohTrigger(RecalcTrigger,Trigger3M)),NA())</f>
        <v>2.9132497127406509E-2</v>
      </c>
      <c r="N1327" s="52">
        <f>IFERROR(_xll.qlIndexFixing(Index6M,$H1327,TRUE,_xll.ohTrigger(RecalcTrigger,Trigger6M)),NA())</f>
        <v>3.0621506418269245E-2</v>
      </c>
      <c r="O1327" s="52">
        <f>IFERROR(_xll.qlIndexFixing(ONIndex6M,I1327,TRUE,_xll.ohTrigger(RecalcTrigger,Trigger6M)),NA())</f>
        <v>3.0411353797488161E-2</v>
      </c>
      <c r="P1327" s="52">
        <f>IFERROR(_xll.qlIndexFixing(Index1Y,$H1327,TRUE,_xll.ohTrigger(RecalcTrigger,Trigger1Y)),NA())</f>
        <v>3.2515481481822733E-2</v>
      </c>
      <c r="Q1327" s="52">
        <f>IFERROR(_xll.qlIndexFixing(ONIndex1Y,I1327,TRUE,_xll.ohTrigger(RecalcTrigger,Trigger1Y)),NA())</f>
        <v>3.2064783755529902E-2</v>
      </c>
    </row>
    <row r="1328" spans="2:17" x14ac:dyDescent="0.2">
      <c r="B1328" s="46" t="s">
        <v>51</v>
      </c>
      <c r="D1328" s="49">
        <f>_xll.qlCalendarAdvance(LocalCalendar,$D1327,B1328,"f",FALSE)</f>
        <v>48780</v>
      </c>
      <c r="E1328" s="49">
        <f>_xll.qlInterestRateIndexValueDate(IndexON,D1328)</f>
        <v>48780</v>
      </c>
      <c r="F1328" s="52">
        <f>IFERROR(_xll.qlIndexFixing(IndexON,D1328,TRUE,_xll.ohTrigger(RecalcTrigger,TriggerON)),NA())</f>
        <v>2.6810694464769469E-2</v>
      </c>
      <c r="H1328" s="49">
        <f>_xll.qlCalendarAdvance(IborCalendar,$H1327,B1328,"f",FALSE)</f>
        <v>48780</v>
      </c>
      <c r="I1328" s="49">
        <f>_xll.qlInterestRateIndexValueDate(Index1M,$H1328)</f>
        <v>48782</v>
      </c>
      <c r="J1328" s="52">
        <f>IFERROR(_xll.qlIndexFixing(Index1M,$H1328,TRUE,_xll.ohTrigger(RecalcTrigger,Trigger1M)),NA())</f>
        <v>2.7206344085969086E-2</v>
      </c>
      <c r="K1328" s="52">
        <f>IFERROR(_xll.qlIndexFixing(ONIndex1M,I1328,TRUE,_xll.ohTrigger(RecalcTrigger,Trigger1M)),NA())</f>
        <v>2.718397174263032E-2</v>
      </c>
      <c r="L1328" s="52">
        <f>IFERROR(_xll.qlIndexFixing(Index3M,H1328,TRUE,_xll.ohTrigger(RecalcTrigger,Trigger3M)),NA())</f>
        <v>2.9227346491523122E-2</v>
      </c>
      <c r="M1328" s="52">
        <f>IFERROR(_xll.qlIndexFixing(ONIndex3M,I1328,TRUE,_xll.ohTrigger(RecalcTrigger,Trigger3M)),NA())</f>
        <v>2.9130892413924414E-2</v>
      </c>
      <c r="N1328" s="52">
        <f>IFERROR(_xll.qlIndexFixing(Index6M,$H1328,TRUE,_xll.ohTrigger(RecalcTrigger,Trigger6M)),NA())</f>
        <v>3.0618295766378645E-2</v>
      </c>
      <c r="O1328" s="52">
        <f>IFERROR(_xll.qlIndexFixing(ONIndex6M,I1328,TRUE,_xll.ohTrigger(RecalcTrigger,Trigger6M)),NA())</f>
        <v>3.040950766719952E-2</v>
      </c>
      <c r="P1328" s="52">
        <f>IFERROR(_xll.qlIndexFixing(Index1Y,$H1328,TRUE,_xll.ohTrigger(RecalcTrigger,Trigger1Y)),NA())</f>
        <v>3.2512666367216565E-2</v>
      </c>
      <c r="Q1328" s="52">
        <f>IFERROR(_xll.qlIndexFixing(ONIndex1Y,I1328,TRUE,_xll.ohTrigger(RecalcTrigger,Trigger1Y)),NA())</f>
        <v>3.2061897566082465E-2</v>
      </c>
    </row>
    <row r="1329" spans="2:17" x14ac:dyDescent="0.2">
      <c r="B1329" s="46" t="s">
        <v>51</v>
      </c>
      <c r="D1329" s="49">
        <f>_xll.qlCalendarAdvance(LocalCalendar,$D1328,B1329,"f",FALSE)</f>
        <v>48787</v>
      </c>
      <c r="E1329" s="49">
        <f>_xll.qlInterestRateIndexValueDate(IndexON,D1329)</f>
        <v>48787</v>
      </c>
      <c r="F1329" s="52">
        <f>IFERROR(_xll.qlIndexFixing(IndexON,D1329,TRUE,_xll.ohTrigger(RecalcTrigger,TriggerON)),NA())</f>
        <v>2.6809331170571937E-2</v>
      </c>
      <c r="H1329" s="49">
        <f>_xll.qlCalendarAdvance(IborCalendar,$H1328,B1329,"f",FALSE)</f>
        <v>48787</v>
      </c>
      <c r="I1329" s="49">
        <f>_xll.qlInterestRateIndexValueDate(Index1M,$H1329)</f>
        <v>48789</v>
      </c>
      <c r="J1329" s="52">
        <f>IFERROR(_xll.qlIndexFixing(Index1M,$H1329,TRUE,_xll.ohTrigger(RecalcTrigger,Trigger1M)),NA())</f>
        <v>2.7204764165272139E-2</v>
      </c>
      <c r="K1329" s="52">
        <f>IFERROR(_xll.qlIndexFixing(ONIndex1M,I1329,TRUE,_xll.ohTrigger(RecalcTrigger,Trigger1M)),NA())</f>
        <v>2.7180778192912314E-2</v>
      </c>
      <c r="L1329" s="52">
        <f>IFERROR(_xll.qlIndexFixing(Index3M,H1329,TRUE,_xll.ohTrigger(RecalcTrigger,Trigger3M)),NA())</f>
        <v>2.9225601013452104E-2</v>
      </c>
      <c r="M1329" s="52">
        <f>IFERROR(_xll.qlIndexFixing(ONIndex3M,I1329,TRUE,_xll.ohTrigger(RecalcTrigger,Trigger3M)),NA())</f>
        <v>2.9129270638357241E-2</v>
      </c>
      <c r="N1329" s="52">
        <f>IFERROR(_xll.qlIndexFixing(Index6M,$H1329,TRUE,_xll.ohTrigger(RecalcTrigger,Trigger6M)),NA())</f>
        <v>3.06173551817315E-2</v>
      </c>
      <c r="O1329" s="52">
        <f>IFERROR(_xll.qlIndexFixing(ONIndex6M,I1329,TRUE,_xll.ohTrigger(RecalcTrigger,Trigger6M)),NA())</f>
        <v>3.0407646970989077E-2</v>
      </c>
      <c r="P1329" s="52">
        <f>IFERROR(_xll.qlIndexFixing(Index1Y,$H1329,TRUE,_xll.ohTrigger(RecalcTrigger,Trigger1Y)),NA())</f>
        <v>3.2509857642896628E-2</v>
      </c>
      <c r="Q1329" s="52">
        <f>IFERROR(_xll.qlIndexFixing(ONIndex1Y,I1329,TRUE,_xll.ohTrigger(RecalcTrigger,Trigger1Y)),NA())</f>
        <v>3.2059017556038683E-2</v>
      </c>
    </row>
    <row r="1330" spans="2:17" x14ac:dyDescent="0.2">
      <c r="B1330" s="46" t="s">
        <v>51</v>
      </c>
      <c r="D1330" s="49">
        <f>_xll.qlCalendarAdvance(LocalCalendar,$D1329,B1330,"f",FALSE)</f>
        <v>48794</v>
      </c>
      <c r="E1330" s="49">
        <f>_xll.qlInterestRateIndexValueDate(IndexON,D1330)</f>
        <v>48794</v>
      </c>
      <c r="F1330" s="52">
        <f>IFERROR(_xll.qlIndexFixing(IndexON,D1330,TRUE,_xll.ohTrigger(RecalcTrigger,TriggerON)),NA())</f>
        <v>2.6807945703630764E-2</v>
      </c>
      <c r="H1330" s="49">
        <f>_xll.qlCalendarAdvance(IborCalendar,$H1329,B1330,"f",FALSE)</f>
        <v>48794</v>
      </c>
      <c r="I1330" s="49">
        <f>_xll.qlInterestRateIndexValueDate(Index1M,$H1330)</f>
        <v>48796</v>
      </c>
      <c r="J1330" s="52">
        <f>IFERROR(_xll.qlIndexFixing(Index1M,$H1330,TRUE,_xll.ohTrigger(RecalcTrigger,Trigger1M)),NA())</f>
        <v>2.7200792110213257E-2</v>
      </c>
      <c r="K1330" s="52">
        <f>IFERROR(_xll.qlIndexFixing(ONIndex1M,I1330,TRUE,_xll.ohTrigger(RecalcTrigger,Trigger1M)),NA())</f>
        <v>2.7177594134188965E-2</v>
      </c>
      <c r="L1330" s="52">
        <f>IFERROR(_xll.qlIndexFixing(Index3M,H1330,TRUE,_xll.ohTrigger(RecalcTrigger,Trigger3M)),NA())</f>
        <v>2.9223838348067389E-2</v>
      </c>
      <c r="M1330" s="52">
        <f>IFERROR(_xll.qlIndexFixing(ONIndex3M,I1330,TRUE,_xll.ohTrigger(RecalcTrigger,Trigger3M)),NA())</f>
        <v>2.9127631800704989E-2</v>
      </c>
      <c r="N1330" s="52">
        <f>IFERROR(_xll.qlIndexFixing(Index6M,$H1330,TRUE,_xll.ohTrigger(RecalcTrigger,Trigger6M)),NA())</f>
        <v>3.0614117414491025E-2</v>
      </c>
      <c r="O1330" s="52">
        <f>IFERROR(_xll.qlIndexFixing(ONIndex6M,I1330,TRUE,_xll.ohTrigger(RecalcTrigger,Trigger6M)),NA())</f>
        <v>3.0405771708883478E-2</v>
      </c>
      <c r="P1330" s="52">
        <f>IFERROR(_xll.qlIndexFixing(Index1Y,$H1330,TRUE,_xll.ohTrigger(RecalcTrigger,Trigger1Y)),NA())</f>
        <v>3.2507055308810429E-2</v>
      </c>
      <c r="Q1330" s="52">
        <f>IFERROR(_xll.qlIndexFixing(ONIndex1Y,I1330,TRUE,_xll.ohTrigger(RecalcTrigger,Trigger1Y)),NA())</f>
        <v>3.2056143725451847E-2</v>
      </c>
    </row>
    <row r="1331" spans="2:17" x14ac:dyDescent="0.2">
      <c r="B1331" s="46" t="s">
        <v>51</v>
      </c>
      <c r="D1331" s="49">
        <f>_xll.qlCalendarAdvance(LocalCalendar,$D1330,B1331,"f",FALSE)</f>
        <v>48801</v>
      </c>
      <c r="E1331" s="49">
        <f>_xll.qlInterestRateIndexValueDate(IndexON,D1331)</f>
        <v>48801</v>
      </c>
      <c r="F1331" s="52">
        <f>IFERROR(_xll.qlIndexFixing(IndexON,D1331,TRUE,_xll.ohTrigger(RecalcTrigger,TriggerON)),NA())</f>
        <v>2.6806538064025887E-2</v>
      </c>
      <c r="H1331" s="49">
        <f>_xll.qlCalendarAdvance(IborCalendar,$H1330,B1331,"f",FALSE)</f>
        <v>48801</v>
      </c>
      <c r="I1331" s="49">
        <f>_xll.qlInterestRateIndexValueDate(Index1M,$H1331)</f>
        <v>48803</v>
      </c>
      <c r="J1331" s="52">
        <f>IFERROR(_xll.qlIndexFixing(Index1M,$H1331,TRUE,_xll.ohTrigger(RecalcTrigger,Trigger1M)),NA())</f>
        <v>2.7196828769050174E-2</v>
      </c>
      <c r="K1331" s="52">
        <f>IFERROR(_xll.qlIndexFixing(ONIndex1M,I1331,TRUE,_xll.ohTrigger(RecalcTrigger,Trigger1M)),NA())</f>
        <v>2.7174419566433627E-2</v>
      </c>
      <c r="L1331" s="52">
        <f>IFERROR(_xll.qlIndexFixing(Index3M,H1331,TRUE,_xll.ohTrigger(RecalcTrigger,Trigger3M)),NA())</f>
        <v>2.9222058495392784E-2</v>
      </c>
      <c r="M1331" s="52">
        <f>IFERROR(_xll.qlIndexFixing(ONIndex3M,I1331,TRUE,_xll.ohTrigger(RecalcTrigger,Trigger3M)),NA())</f>
        <v>2.9125975901020951E-2</v>
      </c>
      <c r="N1331" s="52">
        <f>IFERROR(_xll.qlIndexFixing(Index6M,$H1331,TRUE,_xll.ohTrigger(RecalcTrigger,Trigger6M)),NA())</f>
        <v>3.0612006054839155E-2</v>
      </c>
      <c r="O1331" s="52">
        <f>IFERROR(_xll.qlIndexFixing(ONIndex6M,I1331,TRUE,_xll.ohTrigger(RecalcTrigger,Trigger6M)),NA())</f>
        <v>3.0403881880829431E-2</v>
      </c>
      <c r="P1331" s="52">
        <f>IFERROR(_xll.qlIndexFixing(Index1Y,$H1331,TRUE,_xll.ohTrigger(RecalcTrigger,Trigger1Y)),NA())</f>
        <v>3.2504259364904822E-2</v>
      </c>
      <c r="Q1331" s="52">
        <f>IFERROR(_xll.qlIndexFixing(ONIndex1Y,I1331,TRUE,_xll.ohTrigger(RecalcTrigger,Trigger1Y)),NA())</f>
        <v>3.2053276074295312E-2</v>
      </c>
    </row>
    <row r="1332" spans="2:17" x14ac:dyDescent="0.2">
      <c r="B1332" s="46" t="s">
        <v>51</v>
      </c>
      <c r="D1332" s="49">
        <f>_xll.qlCalendarAdvance(LocalCalendar,$D1331,B1332,"f",FALSE)</f>
        <v>48808</v>
      </c>
      <c r="E1332" s="49">
        <f>_xll.qlInterestRateIndexValueDate(IndexON,D1332)</f>
        <v>48808</v>
      </c>
      <c r="F1332" s="52">
        <f>IFERROR(_xll.qlIndexFixing(IndexON,D1332,TRUE,_xll.ohTrigger(RecalcTrigger,TriggerON)),NA())</f>
        <v>2.6805108251597431E-2</v>
      </c>
      <c r="H1332" s="49">
        <f>_xll.qlCalendarAdvance(IborCalendar,$H1331,B1332,"f",FALSE)</f>
        <v>48808</v>
      </c>
      <c r="I1332" s="49">
        <f>_xll.qlInterestRateIndexValueDate(Index1M,$H1332)</f>
        <v>48810</v>
      </c>
      <c r="J1332" s="52">
        <f>IFERROR(_xll.qlIndexFixing(Index1M,$H1332,TRUE,_xll.ohTrigger(RecalcTrigger,Trigger1M)),NA())</f>
        <v>2.7193676020397059E-2</v>
      </c>
      <c r="K1332" s="52">
        <f>IFERROR(_xll.qlIndexFixing(ONIndex1M,I1332,TRUE,_xll.ohTrigger(RecalcTrigger,Trigger1M)),NA())</f>
        <v>2.7171254489646302E-2</v>
      </c>
      <c r="L1332" s="52">
        <f>IFERROR(_xll.qlIndexFixing(Index3M,H1332,TRUE,_xll.ohTrigger(RecalcTrigger,Trigger3M)),NA())</f>
        <v>2.92202614554521E-2</v>
      </c>
      <c r="M1332" s="52">
        <f>IFERROR(_xll.qlIndexFixing(ONIndex3M,I1332,TRUE,_xll.ohTrigger(RecalcTrigger,Trigger3M)),NA())</f>
        <v>2.9124302939278479E-2</v>
      </c>
      <c r="N1332" s="52">
        <f>IFERROR(_xll.qlIndexFixing(Index6M,$H1332,TRUE,_xll.ohTrigger(RecalcTrigger,Trigger6M)),NA())</f>
        <v>3.0611017399025546E-2</v>
      </c>
      <c r="O1332" s="52">
        <f>IFERROR(_xll.qlIndexFixing(ONIndex6M,I1332,TRUE,_xll.ohTrigger(RecalcTrigger,Trigger6M)),NA())</f>
        <v>3.0401977486826937E-2</v>
      </c>
      <c r="P1332" s="52">
        <f>IFERROR(_xll.qlIndexFixing(Index1Y,$H1332,TRUE,_xll.ohTrigger(RecalcTrigger,Trigger1Y)),NA())</f>
        <v>3.2501469811126879E-2</v>
      </c>
      <c r="Q1332" s="52">
        <f>IFERROR(_xll.qlIndexFixing(ONIndex1Y,I1332,TRUE,_xll.ohTrigger(RecalcTrigger,Trigger1Y)),NA())</f>
        <v>3.2050414602569077E-2</v>
      </c>
    </row>
    <row r="1333" spans="2:17" x14ac:dyDescent="0.2">
      <c r="B1333" s="46" t="s">
        <v>51</v>
      </c>
      <c r="D1333" s="49">
        <f>_xll.qlCalendarAdvance(LocalCalendar,$D1332,B1333,"f",FALSE)</f>
        <v>48815</v>
      </c>
      <c r="E1333" s="49">
        <f>_xll.qlInterestRateIndexValueDate(IndexON,D1333)</f>
        <v>48815</v>
      </c>
      <c r="F1333" s="52">
        <f>IFERROR(_xll.qlIndexFixing(IndexON,D1333,TRUE,_xll.ohTrigger(RecalcTrigger,TriggerON)),NA())</f>
        <v>2.6803656266505271E-2</v>
      </c>
      <c r="H1333" s="49">
        <f>_xll.qlCalendarAdvance(IborCalendar,$H1332,B1333,"f",FALSE)</f>
        <v>48815</v>
      </c>
      <c r="I1333" s="49">
        <f>_xll.qlInterestRateIndexValueDate(Index1M,$H1333)</f>
        <v>48817</v>
      </c>
      <c r="J1333" s="52">
        <f>IFERROR(_xll.qlIndexFixing(Index1M,$H1333,TRUE,_xll.ohTrigger(RecalcTrigger,Trigger1M)),NA())</f>
        <v>2.7190532783564956E-2</v>
      </c>
      <c r="K1333" s="52">
        <f>IFERROR(_xll.qlIndexFixing(ONIndex1M,I1333,TRUE,_xll.ohTrigger(RecalcTrigger,Trigger1M)),NA())</f>
        <v>2.716889900266084E-2</v>
      </c>
      <c r="L1333" s="52">
        <f>IFERROR(_xll.qlIndexFixing(Index3M,H1333,TRUE,_xll.ohTrigger(RecalcTrigger,Trigger3M)),NA())</f>
        <v>2.9218447228270848E-2</v>
      </c>
      <c r="M1333" s="52">
        <f>IFERROR(_xll.qlIndexFixing(ONIndex3M,I1333,TRUE,_xll.ohTrigger(RecalcTrigger,Trigger3M)),NA())</f>
        <v>2.9123669325290535E-2</v>
      </c>
      <c r="N1333" s="52">
        <f>IFERROR(_xll.qlIndexFixing(Index6M,$H1333,TRUE,_xll.ohTrigger(RecalcTrigger,Trigger6M)),NA())</f>
        <v>3.0607738968357376E-2</v>
      </c>
      <c r="O1333" s="52">
        <f>IFERROR(_xll.qlIndexFixing(ONIndex6M,I1333,TRUE,_xll.ohTrigger(RecalcTrigger,Trigger6M)),NA())</f>
        <v>3.0401204290926298E-2</v>
      </c>
      <c r="P1333" s="52">
        <f>IFERROR(_xll.qlIndexFixing(Index1Y,$H1333,TRUE,_xll.ohTrigger(RecalcTrigger,Trigger1Y)),NA())</f>
        <v>3.2499943068069789E-2</v>
      </c>
      <c r="Q1333" s="52">
        <f>IFERROR(_xll.qlIndexFixing(ONIndex1Y,I1333,TRUE,_xll.ohTrigger(RecalcTrigger,Trigger1Y)),NA())</f>
        <v>3.2048781984201913E-2</v>
      </c>
    </row>
    <row r="1334" spans="2:17" x14ac:dyDescent="0.2">
      <c r="B1334" s="46" t="s">
        <v>51</v>
      </c>
      <c r="D1334" s="49">
        <f>_xll.qlCalendarAdvance(LocalCalendar,$D1333,B1334,"f",FALSE)</f>
        <v>48822</v>
      </c>
      <c r="E1334" s="49">
        <f>_xll.qlInterestRateIndexValueDate(IndexON,D1334)</f>
        <v>48822</v>
      </c>
      <c r="F1334" s="52">
        <f>IFERROR(_xll.qlIndexFixing(IndexON,D1334,TRUE,_xll.ohTrigger(RecalcTrigger,TriggerON)),NA())</f>
        <v>2.680218210866947E-2</v>
      </c>
      <c r="H1334" s="49">
        <f>_xll.qlCalendarAdvance(IborCalendar,$H1333,B1334,"f",FALSE)</f>
        <v>48822</v>
      </c>
      <c r="I1334" s="49">
        <f>_xll.qlInterestRateIndexValueDate(Index1M,$H1334)</f>
        <v>48824</v>
      </c>
      <c r="J1334" s="52">
        <f>IFERROR(_xll.qlIndexFixing(Index1M,$H1334,TRUE,_xll.ohTrigger(RecalcTrigger,Trigger1M)),NA())</f>
        <v>2.7187399058533231E-2</v>
      </c>
      <c r="K1334" s="52">
        <f>IFERROR(_xll.qlIndexFixing(ONIndex1M,I1334,TRUE,_xll.ohTrigger(RecalcTrigger,Trigger1M)),NA())</f>
        <v>2.7165753348403765E-2</v>
      </c>
      <c r="L1334" s="52">
        <f>IFERROR(_xll.qlIndexFixing(Index3M,H1334,TRUE,_xll.ohTrigger(RecalcTrigger,Trigger3M)),NA())</f>
        <v>2.9213470307030486E-2</v>
      </c>
      <c r="M1334" s="52">
        <f>IFERROR(_xll.qlIndexFixing(ONIndex3M,I1334,TRUE,_xll.ohTrigger(RecalcTrigger,Trigger3M)),NA())</f>
        <v>2.9121960882543263E-2</v>
      </c>
      <c r="N1334" s="52">
        <f>IFERROR(_xll.qlIndexFixing(Index6M,$H1334,TRUE,_xll.ohTrigger(RecalcTrigger,Trigger6M)),NA())</f>
        <v>3.0601042625793402E-2</v>
      </c>
      <c r="O1334" s="52">
        <f>IFERROR(_xll.qlIndexFixing(ONIndex6M,I1334,TRUE,_xll.ohTrigger(RecalcTrigger,Trigger6M)),NA())</f>
        <v>3.0399269561329767E-2</v>
      </c>
      <c r="P1334" s="52">
        <f>IFERROR(_xll.qlIndexFixing(Index1Y,$H1334,TRUE,_xll.ohTrigger(RecalcTrigger,Trigger1Y)),NA())</f>
        <v>3.249716650423963E-2</v>
      </c>
      <c r="Q1334" s="52">
        <f>IFERROR(_xll.qlIndexFixing(ONIndex1Y,I1334,TRUE,_xll.ohTrigger(RecalcTrigger,Trigger1Y)),NA())</f>
        <v>3.2045933059225984E-2</v>
      </c>
    </row>
    <row r="1335" spans="2:17" x14ac:dyDescent="0.2">
      <c r="B1335" s="46" t="s">
        <v>51</v>
      </c>
      <c r="D1335" s="49">
        <f>_xll.qlCalendarAdvance(LocalCalendar,$D1334,B1335,"f",FALSE)</f>
        <v>48829</v>
      </c>
      <c r="E1335" s="49">
        <f>_xll.qlInterestRateIndexValueDate(IndexON,D1335)</f>
        <v>48829</v>
      </c>
      <c r="F1335" s="52">
        <f>IFERROR(_xll.qlIndexFixing(IndexON,D1335,TRUE,_xll.ohTrigger(RecalcTrigger,TriggerON)),NA())</f>
        <v>2.6800685778169964E-2</v>
      </c>
      <c r="H1335" s="49">
        <f>_xll.qlCalendarAdvance(IborCalendar,$H1334,B1335,"f",FALSE)</f>
        <v>48829</v>
      </c>
      <c r="I1335" s="49">
        <f>_xll.qlInterestRateIndexValueDate(Index1M,$H1335)</f>
        <v>48831</v>
      </c>
      <c r="J1335" s="52">
        <f>IFERROR(_xll.qlIndexFixing(Index1M,$H1335,TRUE,_xll.ohTrigger(RecalcTrigger,Trigger1M)),NA())</f>
        <v>2.7185078137575147E-2</v>
      </c>
      <c r="K1335" s="52">
        <f>IFERROR(_xll.qlIndexFixing(ONIndex1M,I1335,TRUE,_xll.ohTrigger(RecalcTrigger,Trigger1M)),NA())</f>
        <v>2.7161816205172329E-2</v>
      </c>
      <c r="L1335" s="52">
        <f>IFERROR(_xll.qlIndexFixing(Index3M,H1335,TRUE,_xll.ohTrigger(RecalcTrigger,Trigger3M)),NA())</f>
        <v>2.9211625835819995E-2</v>
      </c>
      <c r="M1335" s="52">
        <f>IFERROR(_xll.qlIndexFixing(ONIndex3M,I1335,TRUE,_xll.ohTrigger(RecalcTrigger,Trigger3M)),NA())</f>
        <v>2.9119181681700468E-2</v>
      </c>
      <c r="N1335" s="52">
        <f>IFERROR(_xll.qlIndexFixing(Index6M,$H1335,TRUE,_xll.ohTrigger(RecalcTrigger,Trigger6M)),NA())</f>
        <v>3.0598877066318014E-2</v>
      </c>
      <c r="O1335" s="52">
        <f>IFERROR(_xll.qlIndexFixing(ONIndex6M,I1335,TRUE,_xll.ohTrigger(RecalcTrigger,Trigger6M)),NA())</f>
        <v>3.0396176909368577E-2</v>
      </c>
      <c r="P1335" s="52">
        <f>IFERROR(_xll.qlIndexFixing(Index1Y,$H1335,TRUE,_xll.ohTrigger(RecalcTrigger,Trigger1Y)),NA())</f>
        <v>3.2493139490032803E-2</v>
      </c>
      <c r="Q1335" s="52">
        <f>IFERROR(_xll.qlIndexFixing(ONIndex1Y,I1335,TRUE,_xll.ohTrigger(RecalcTrigger,Trigger1Y)),NA())</f>
        <v>3.2041867264132051E-2</v>
      </c>
    </row>
    <row r="1336" spans="2:17" x14ac:dyDescent="0.2">
      <c r="B1336" s="46" t="s">
        <v>51</v>
      </c>
      <c r="D1336" s="49">
        <f>_xll.qlCalendarAdvance(LocalCalendar,$D1335,B1336,"f",FALSE)</f>
        <v>48836</v>
      </c>
      <c r="E1336" s="49">
        <f>_xll.qlInterestRateIndexValueDate(IndexON,D1336)</f>
        <v>48836</v>
      </c>
      <c r="F1336" s="52">
        <f>IFERROR(_xll.qlIndexFixing(IndexON,D1336,TRUE,_xll.ohTrigger(RecalcTrigger,TriggerON)),NA())</f>
        <v>2.679916727484688E-2</v>
      </c>
      <c r="H1336" s="49">
        <f>_xll.qlCalendarAdvance(IborCalendar,$H1335,B1336,"f",FALSE)</f>
        <v>48836</v>
      </c>
      <c r="I1336" s="49">
        <f>_xll.qlInterestRateIndexValueDate(Index1M,$H1336)</f>
        <v>48838</v>
      </c>
      <c r="J1336" s="52">
        <f>IFERROR(_xll.qlIndexFixing(Index1M,$H1336,TRUE,_xll.ohTrigger(RecalcTrigger,Trigger1M)),NA())</f>
        <v>2.7181160143863181E-2</v>
      </c>
      <c r="K1336" s="52">
        <f>IFERROR(_xll.qlIndexFixing(ONIndex1M,I1336,TRUE,_xll.ohTrigger(RecalcTrigger,Trigger1M)),NA())</f>
        <v>2.7158689092257049E-2</v>
      </c>
      <c r="L1336" s="52">
        <f>IFERROR(_xll.qlIndexFixing(Index3M,H1336,TRUE,_xll.ohTrigger(RecalcTrigger,Trigger3M)),NA())</f>
        <v>2.9209764181574727E-2</v>
      </c>
      <c r="M1336" s="52">
        <f>IFERROR(_xll.qlIndexFixing(ONIndex3M,I1336,TRUE,_xll.ohTrigger(RecalcTrigger,Trigger3M)),NA())</f>
        <v>2.9117440471750911E-2</v>
      </c>
      <c r="N1336" s="52">
        <f>IFERROR(_xll.qlIndexFixing(Index6M,$H1336,TRUE,_xll.ohTrigger(RecalcTrigger,Trigger6M)),NA())</f>
        <v>3.0596696722882934E-2</v>
      </c>
      <c r="O1336" s="52">
        <f>IFERROR(_xll.qlIndexFixing(ONIndex6M,I1336,TRUE,_xll.ohTrigger(RecalcTrigger,Trigger6M)),NA())</f>
        <v>3.0394214251678875E-2</v>
      </c>
      <c r="P1336" s="52">
        <f>IFERROR(_xll.qlIndexFixing(Index1Y,$H1336,TRUE,_xll.ohTrigger(RecalcTrigger,Trigger1Y)),NA())</f>
        <v>3.2490375496239503E-2</v>
      </c>
      <c r="Q1336" s="52">
        <f>IFERROR(_xll.qlIndexFixing(ONIndex1Y,I1336,TRUE,_xll.ohTrigger(RecalcTrigger,Trigger1Y)),NA())</f>
        <v>3.2039030510180311E-2</v>
      </c>
    </row>
    <row r="1337" spans="2:17" x14ac:dyDescent="0.2">
      <c r="B1337" s="46" t="s">
        <v>51</v>
      </c>
      <c r="D1337" s="49">
        <f>_xll.qlCalendarAdvance(LocalCalendar,$D1336,B1337,"f",FALSE)</f>
        <v>48843</v>
      </c>
      <c r="E1337" s="49">
        <f>_xll.qlInterestRateIndexValueDate(IndexON,D1337)</f>
        <v>48843</v>
      </c>
      <c r="F1337" s="52">
        <f>IFERROR(_xll.qlIndexFixing(IndexON,D1337,TRUE,_xll.ohTrigger(RecalcTrigger,TriggerON)),NA())</f>
        <v>2.6797626598860091E-2</v>
      </c>
      <c r="H1337" s="49">
        <f>_xll.qlCalendarAdvance(IborCalendar,$H1336,B1337,"f",FALSE)</f>
        <v>48843</v>
      </c>
      <c r="I1337" s="49">
        <f>_xll.qlInterestRateIndexValueDate(Index1M,$H1337)</f>
        <v>48845</v>
      </c>
      <c r="J1337" s="52">
        <f>IFERROR(_xll.qlIndexFixing(Index1M,$H1337,TRUE,_xll.ohTrigger(RecalcTrigger,Trigger1M)),NA())</f>
        <v>2.7178054954209389E-2</v>
      </c>
      <c r="K1337" s="52">
        <f>IFERROR(_xll.qlIndexFixing(ONIndex1M,I1337,TRUE,_xll.ohTrigger(RecalcTrigger,Trigger1M)),NA())</f>
        <v>2.7155571470389717E-2</v>
      </c>
      <c r="L1337" s="52">
        <f>IFERROR(_xll.qlIndexFixing(Index3M,H1337,TRUE,_xll.ohTrigger(RecalcTrigger,Trigger3M)),NA())</f>
        <v>2.920788534432104E-2</v>
      </c>
      <c r="M1337" s="52">
        <f>IFERROR(_xll.qlIndexFixing(ONIndex3M,I1337,TRUE,_xll.ohTrigger(RecalcTrigger,Trigger3M)),NA())</f>
        <v>2.911568219974292E-2</v>
      </c>
      <c r="N1337" s="52">
        <f>IFERROR(_xll.qlIndexFixing(Index6M,$H1337,TRUE,_xll.ohTrigger(RecalcTrigger,Trigger6M)),NA())</f>
        <v>3.0594501595536741E-2</v>
      </c>
      <c r="O1337" s="52">
        <f>IFERROR(_xll.qlIndexFixing(ONIndex6M,I1337,TRUE,_xll.ohTrigger(RecalcTrigger,Trigger6M)),NA())</f>
        <v>3.0392237028120661E-2</v>
      </c>
      <c r="P1337" s="52">
        <f>IFERROR(_xll.qlIndexFixing(Index1Y,$H1337,TRUE,_xll.ohTrigger(RecalcTrigger,Trigger1Y)),NA())</f>
        <v>3.2487617892311631E-2</v>
      </c>
      <c r="Q1337" s="52">
        <f>IFERROR(_xll.qlIndexFixing(ONIndex1Y,I1337,TRUE,_xll.ohTrigger(RecalcTrigger,Trigger1Y)),NA())</f>
        <v>3.2036199935685516E-2</v>
      </c>
    </row>
    <row r="1338" spans="2:17" x14ac:dyDescent="0.2">
      <c r="B1338" s="46" t="s">
        <v>51</v>
      </c>
      <c r="D1338" s="49">
        <f>_xll.qlCalendarAdvance(LocalCalendar,$D1337,B1338,"f",FALSE)</f>
        <v>48850</v>
      </c>
      <c r="E1338" s="49">
        <f>_xll.qlInterestRateIndexValueDate(IndexON,D1338)</f>
        <v>48850</v>
      </c>
      <c r="F1338" s="52">
        <f>IFERROR(_xll.qlIndexFixing(IndexON,D1338,TRUE,_xll.ohTrigger(RecalcTrigger,TriggerON)),NA())</f>
        <v>2.6796063750049726E-2</v>
      </c>
      <c r="H1338" s="49">
        <f>_xll.qlCalendarAdvance(IborCalendar,$H1337,B1338,"f",FALSE)</f>
        <v>48850</v>
      </c>
      <c r="I1338" s="49">
        <f>_xll.qlInterestRateIndexValueDate(Index1M,$H1338)</f>
        <v>48852</v>
      </c>
      <c r="J1338" s="52">
        <f>IFERROR(_xll.qlIndexFixing(Index1M,$H1338,TRUE,_xll.ohTrigger(RecalcTrigger,Trigger1M)),NA())</f>
        <v>2.7174959276330186E-2</v>
      </c>
      <c r="K1338" s="52">
        <f>IFERROR(_xll.qlIndexFixing(ONIndex1M,I1338,TRUE,_xll.ohTrigger(RecalcTrigger,Trigger1M)),NA())</f>
        <v>2.7152463339437105E-2</v>
      </c>
      <c r="L1338" s="52">
        <f>IFERROR(_xll.qlIndexFixing(Index3M,H1338,TRUE,_xll.ohTrigger(RecalcTrigger,Trigger3M)),NA())</f>
        <v>2.9205989324080008E-2</v>
      </c>
      <c r="M1338" s="52">
        <f>IFERROR(_xll.qlIndexFixing(ONIndex3M,I1338,TRUE,_xll.ohTrigger(RecalcTrigger,Trigger3M)),NA())</f>
        <v>2.9113906865676498E-2</v>
      </c>
      <c r="N1338" s="52">
        <f>IFERROR(_xll.qlIndexFixing(Index6M,$H1338,TRUE,_xll.ohTrigger(RecalcTrigger,Trigger6M)),NA())</f>
        <v>3.0593421957652876E-2</v>
      </c>
      <c r="O1338" s="52">
        <f>IFERROR(_xll.qlIndexFixing(ONIndex6M,I1338,TRUE,_xll.ohTrigger(RecalcTrigger,Trigger6M)),NA())</f>
        <v>3.0390245238614E-2</v>
      </c>
      <c r="P1338" s="52">
        <f>IFERROR(_xll.qlIndexFixing(Index1Y,$H1338,TRUE,_xll.ohTrigger(RecalcTrigger,Trigger1Y)),NA())</f>
        <v>3.248109482296814E-2</v>
      </c>
      <c r="Q1338" s="52">
        <f>IFERROR(_xll.qlIndexFixing(ONIndex1Y,I1338,TRUE,_xll.ohTrigger(RecalcTrigger,Trigger1Y)),NA())</f>
        <v>3.2033375540674314E-2</v>
      </c>
    </row>
    <row r="1339" spans="2:17" x14ac:dyDescent="0.2">
      <c r="B1339" s="46" t="s">
        <v>51</v>
      </c>
      <c r="D1339" s="49">
        <f>_xll.qlCalendarAdvance(LocalCalendar,$D1338,B1339,"f",FALSE)</f>
        <v>48857</v>
      </c>
      <c r="E1339" s="49">
        <f>_xll.qlInterestRateIndexValueDate(IndexON,D1339)</f>
        <v>48857</v>
      </c>
      <c r="F1339" s="52">
        <f>IFERROR(_xll.qlIndexFixing(IndexON,D1339,TRUE,_xll.ohTrigger(RecalcTrigger,TriggerON)),NA())</f>
        <v>2.6794478728575655E-2</v>
      </c>
      <c r="H1339" s="49">
        <f>_xll.qlCalendarAdvance(IborCalendar,$H1338,B1339,"f",FALSE)</f>
        <v>48857</v>
      </c>
      <c r="I1339" s="49">
        <f>_xll.qlInterestRateIndexValueDate(Index1M,$H1339)</f>
        <v>48859</v>
      </c>
      <c r="J1339" s="52">
        <f>IFERROR(_xll.qlIndexFixing(Index1M,$H1339,TRUE,_xll.ohTrigger(RecalcTrigger,Trigger1M)),NA())</f>
        <v>2.7171873110220422E-2</v>
      </c>
      <c r="K1339" s="52">
        <f>IFERROR(_xll.qlIndexFixing(ONIndex1M,I1339,TRUE,_xll.ohTrigger(RecalcTrigger,Trigger1M)),NA())</f>
        <v>2.7150167452949514E-2</v>
      </c>
      <c r="L1339" s="52">
        <f>IFERROR(_xll.qlIndexFixing(Index3M,H1339,TRUE,_xll.ohTrigger(RecalcTrigger,Trigger3M)),NA())</f>
        <v>2.9207200934469942E-2</v>
      </c>
      <c r="M1339" s="52">
        <f>IFERROR(_xll.qlIndexFixing(ONIndex3M,I1339,TRUE,_xll.ohTrigger(RecalcTrigger,Trigger3M)),NA())</f>
        <v>2.9113162717406826E-2</v>
      </c>
      <c r="N1339" s="52">
        <f>IFERROR(_xll.qlIndexFixing(Index6M,$H1339,TRUE,_xll.ohTrigger(RecalcTrigger,Trigger6M)),NA())</f>
        <v>3.0595711582582029E-2</v>
      </c>
      <c r="O1339" s="52">
        <f>IFERROR(_xll.qlIndexFixing(ONIndex6M,I1339,TRUE,_xll.ohTrigger(RecalcTrigger,Trigger6M)),NA())</f>
        <v>3.0389377406234708E-2</v>
      </c>
      <c r="P1339" s="52">
        <f>IFERROR(_xll.qlIndexFixing(Index1Y,$H1339,TRUE,_xll.ohTrigger(RecalcTrigger,Trigger1Y)),NA())</f>
        <v>3.2483379542357263E-2</v>
      </c>
      <c r="Q1339" s="52">
        <f>IFERROR(_xll.qlIndexFixing(ONIndex1Y,I1339,TRUE,_xll.ohTrigger(RecalcTrigger,Trigger1Y)),NA())</f>
        <v>3.2031781134493897E-2</v>
      </c>
    </row>
    <row r="1340" spans="2:17" x14ac:dyDescent="0.2">
      <c r="B1340" s="46" t="s">
        <v>51</v>
      </c>
      <c r="D1340" s="49">
        <f>_xll.qlCalendarAdvance(LocalCalendar,$D1339,B1340,"f",FALSE)</f>
        <v>48864</v>
      </c>
      <c r="E1340" s="49">
        <f>_xll.qlInterestRateIndexValueDate(IndexON,D1340)</f>
        <v>48864</v>
      </c>
      <c r="F1340" s="52">
        <f>IFERROR(_xll.qlIndexFixing(IndexON,D1340,TRUE,_xll.ohTrigger(RecalcTrigger,TriggerON)),NA())</f>
        <v>2.6792871534437879E-2</v>
      </c>
      <c r="H1340" s="49">
        <f>_xll.qlCalendarAdvance(IborCalendar,$H1339,B1340,"f",FALSE)</f>
        <v>48864</v>
      </c>
      <c r="I1340" s="49">
        <f>_xll.qlInterestRateIndexValueDate(Index1M,$H1340)</f>
        <v>48866</v>
      </c>
      <c r="J1340" s="52">
        <f>IFERROR(_xll.qlIndexFixing(Index1M,$H1340,TRUE,_xll.ohTrigger(RecalcTrigger,Trigger1M)),NA())</f>
        <v>2.7168796455869781E-2</v>
      </c>
      <c r="K1340" s="52">
        <f>IFERROR(_xll.qlIndexFixing(ONIndex1M,I1340,TRUE,_xll.ohTrigger(RecalcTrigger,Trigger1M)),NA())</f>
        <v>2.7146275550462562E-2</v>
      </c>
      <c r="L1340" s="52">
        <f>IFERROR(_xll.qlIndexFixing(Index3M,H1340,TRUE,_xll.ohTrigger(RecalcTrigger,Trigger3M)),NA())</f>
        <v>2.9206306465984665E-2</v>
      </c>
      <c r="M1340" s="52">
        <f>IFERROR(_xll.qlIndexFixing(ONIndex3M,I1340,TRUE,_xll.ohTrigger(RecalcTrigger,Trigger3M)),NA())</f>
        <v>2.9110305011368354E-2</v>
      </c>
      <c r="N1340" s="52">
        <f>IFERROR(_xll.qlIndexFixing(Index6M,$H1340,TRUE,_xll.ohTrigger(RecalcTrigger,Trigger6M)),NA())</f>
        <v>3.0588955295246779E-2</v>
      </c>
      <c r="O1340" s="52">
        <f>IFERROR(_xll.qlIndexFixing(ONIndex6M,I1340,TRUE,_xll.ohTrigger(RecalcTrigger,Trigger6M)),NA())</f>
        <v>3.0386217961835271E-2</v>
      </c>
      <c r="P1340" s="52">
        <f>IFERROR(_xll.qlIndexFixing(Index1Y,$H1340,TRUE,_xll.ohTrigger(RecalcTrigger,Trigger1Y)),NA())</f>
        <v>3.2479383419199093E-2</v>
      </c>
      <c r="Q1340" s="52">
        <f>IFERROR(_xll.qlIndexFixing(ONIndex1Y,I1340,TRUE,_xll.ohTrigger(RecalcTrigger,Trigger1Y)),NA())</f>
        <v>3.202774528888952E-2</v>
      </c>
    </row>
    <row r="1341" spans="2:17" x14ac:dyDescent="0.2">
      <c r="B1341" s="46" t="s">
        <v>51</v>
      </c>
      <c r="D1341" s="49">
        <f>_xll.qlCalendarAdvance(LocalCalendar,$D1340,B1341,"f",FALSE)</f>
        <v>48871</v>
      </c>
      <c r="E1341" s="49">
        <f>_xll.qlInterestRateIndexValueDate(IndexON,D1341)</f>
        <v>48871</v>
      </c>
      <c r="F1341" s="52">
        <f>IFERROR(_xll.qlIndexFixing(IndexON,D1341,TRUE,_xll.ohTrigger(RecalcTrigger,TriggerON)),NA())</f>
        <v>2.6791242167476526E-2</v>
      </c>
      <c r="H1341" s="49">
        <f>_xll.qlCalendarAdvance(IborCalendar,$H1340,B1341,"f",FALSE)</f>
        <v>48871</v>
      </c>
      <c r="I1341" s="49">
        <f>_xll.qlInterestRateIndexValueDate(Index1M,$H1341)</f>
        <v>48873</v>
      </c>
      <c r="J1341" s="52">
        <f>IFERROR(_xll.qlIndexFixing(Index1M,$H1341,TRUE,_xll.ohTrigger(RecalcTrigger,Trigger1M)),NA())</f>
        <v>2.7165729313275683E-2</v>
      </c>
      <c r="K1341" s="52">
        <f>IFERROR(_xll.qlIndexFixing(ONIndex1M,I1341,TRUE,_xll.ohTrigger(RecalcTrigger,Trigger1M)),NA())</f>
        <v>2.714319589244063E-2</v>
      </c>
      <c r="L1341" s="52">
        <f>IFERROR(_xll.qlIndexFixing(Index3M,H1341,TRUE,_xll.ohTrigger(RecalcTrigger,Trigger3M)),NA())</f>
        <v>2.9203314673058541E-2</v>
      </c>
      <c r="M1341" s="52">
        <f>IFERROR(_xll.qlIndexFixing(ONIndex3M,I1341,TRUE,_xll.ohTrigger(RecalcTrigger,Trigger3M)),NA())</f>
        <v>2.9108478491126633E-2</v>
      </c>
      <c r="N1341" s="52">
        <f>IFERROR(_xll.qlIndexFixing(Index6M,$H1341,TRUE,_xll.ohTrigger(RecalcTrigger,Trigger6M)),NA())</f>
        <v>3.0586699786600113E-2</v>
      </c>
      <c r="O1341" s="52">
        <f>IFERROR(_xll.qlIndexFixing(ONIndex6M,I1341,TRUE,_xll.ohTrigger(RecalcTrigger,Trigger6M)),NA())</f>
        <v>3.0384182474536559E-2</v>
      </c>
      <c r="P1341" s="52">
        <f>IFERROR(_xll.qlIndexFixing(Index1Y,$H1341,TRUE,_xll.ohTrigger(RecalcTrigger,Trigger1Y)),NA())</f>
        <v>3.2476651374212344E-2</v>
      </c>
      <c r="Q1341" s="52">
        <f>IFERROR(_xll.qlIndexFixing(ONIndex1Y,I1341,TRUE,_xll.ohTrigger(RecalcTrigger,Trigger1Y)),NA())</f>
        <v>3.2024939432142574E-2</v>
      </c>
    </row>
    <row r="1342" spans="2:17" x14ac:dyDescent="0.2">
      <c r="B1342" s="46" t="s">
        <v>51</v>
      </c>
      <c r="D1342" s="49">
        <f>_xll.qlCalendarAdvance(LocalCalendar,$D1341,B1342,"f",FALSE)</f>
        <v>48878</v>
      </c>
      <c r="E1342" s="49">
        <f>_xll.qlInterestRateIndexValueDate(IndexON,D1342)</f>
        <v>48878</v>
      </c>
      <c r="F1342" s="52">
        <f>IFERROR(_xll.qlIndexFixing(IndexON,D1342,TRUE,_xll.ohTrigger(RecalcTrigger,TriggerON)),NA())</f>
        <v>2.6789590627771531E-2</v>
      </c>
      <c r="H1342" s="49">
        <f>_xll.qlCalendarAdvance(IborCalendar,$H1341,B1342,"f",FALSE)</f>
        <v>48878</v>
      </c>
      <c r="I1342" s="49">
        <f>_xll.qlInterestRateIndexValueDate(Index1M,$H1342)</f>
        <v>48880</v>
      </c>
      <c r="J1342" s="52">
        <f>IFERROR(_xll.qlIndexFixing(Index1M,$H1342,TRUE,_xll.ohTrigger(RecalcTrigger,Trigger1M)),NA())</f>
        <v>2.7162671682427815E-2</v>
      </c>
      <c r="K1342" s="52">
        <f>IFERROR(_xll.qlIndexFixing(ONIndex1M,I1342,TRUE,_xll.ohTrigger(RecalcTrigger,Trigger1M)),NA())</f>
        <v>2.7140125725413355E-2</v>
      </c>
      <c r="L1342" s="52">
        <f>IFERROR(_xll.qlIndexFixing(Index3M,H1342,TRUE,_xll.ohTrigger(RecalcTrigger,Trigger3M)),NA())</f>
        <v>2.9201345761817685E-2</v>
      </c>
      <c r="M1342" s="52">
        <f>IFERROR(_xll.qlIndexFixing(ONIndex3M,I1342,TRUE,_xll.ohTrigger(RecalcTrigger,Trigger3M)),NA())</f>
        <v>2.9106634908879769E-2</v>
      </c>
      <c r="N1342" s="52">
        <f>IFERROR(_xll.qlIndexFixing(Index6M,$H1342,TRUE,_xll.ohTrigger(RecalcTrigger,Trigger6M)),NA())</f>
        <v>3.0584429493057501E-2</v>
      </c>
      <c r="O1342" s="52">
        <f>IFERROR(_xll.qlIndexFixing(ONIndex6M,I1342,TRUE,_xll.ohTrigger(RecalcTrigger,Trigger6M)),NA())</f>
        <v>3.0382132421342689E-2</v>
      </c>
      <c r="P1342" s="52">
        <f>IFERROR(_xll.qlIndexFixing(Index1Y,$H1342,TRUE,_xll.ohTrigger(RecalcTrigger,Trigger1Y)),NA())</f>
        <v>3.2473925718831377E-2</v>
      </c>
      <c r="Q1342" s="52">
        <f>IFERROR(_xll.qlIndexFixing(ONIndex1Y,I1342,TRUE,_xll.ohTrigger(RecalcTrigger,Trigger1Y)),NA())</f>
        <v>3.2022139754852574E-2</v>
      </c>
    </row>
    <row r="1343" spans="2:17" x14ac:dyDescent="0.2">
      <c r="B1343" s="46" t="s">
        <v>51</v>
      </c>
      <c r="D1343" s="49">
        <f>_xll.qlCalendarAdvance(LocalCalendar,$D1342,B1343,"f",FALSE)</f>
        <v>48885</v>
      </c>
      <c r="E1343" s="49">
        <f>_xll.qlInterestRateIndexValueDate(IndexON,D1343)</f>
        <v>48885</v>
      </c>
      <c r="F1343" s="52">
        <f>IFERROR(_xll.qlIndexFixing(IndexON,D1343,TRUE,_xll.ohTrigger(RecalcTrigger,TriggerON)),NA())</f>
        <v>2.6787916915402832E-2</v>
      </c>
      <c r="H1343" s="49">
        <f>_xll.qlCalendarAdvance(IborCalendar,$H1342,B1343,"f",FALSE)</f>
        <v>48885</v>
      </c>
      <c r="I1343" s="49">
        <f>_xll.qlInterestRateIndexValueDate(Index1M,$H1343)</f>
        <v>48887</v>
      </c>
      <c r="J1343" s="52">
        <f>IFERROR(_xll.qlIndexFixing(Index1M,$H1343,TRUE,_xll.ohTrigger(RecalcTrigger,Trigger1M)),NA())</f>
        <v>2.7159623563318441E-2</v>
      </c>
      <c r="K1343" s="52">
        <f>IFERROR(_xll.qlIndexFixing(ONIndex1M,I1343,TRUE,_xll.ohTrigger(RecalcTrigger,Trigger1M)),NA())</f>
        <v>2.7137065049300801E-2</v>
      </c>
      <c r="L1343" s="52">
        <f>IFERROR(_xll.qlIndexFixing(Index3M,H1343,TRUE,_xll.ohTrigger(RecalcTrigger,Trigger3M)),NA())</f>
        <v>2.9199359663587977E-2</v>
      </c>
      <c r="M1343" s="52">
        <f>IFERROR(_xll.qlIndexFixing(ONIndex3M,I1343,TRUE,_xll.ohTrigger(RecalcTrigger,Trigger3M)),NA())</f>
        <v>2.9104774264574473E-2</v>
      </c>
      <c r="N1343" s="52">
        <f>IFERROR(_xll.qlIndexFixing(Index6M,$H1343,TRUE,_xll.ohTrigger(RecalcTrigger,Trigger6M)),NA())</f>
        <v>3.0581020372041412E-2</v>
      </c>
      <c r="O1343" s="52">
        <f>IFERROR(_xll.qlIndexFixing(ONIndex6M,I1343,TRUE,_xll.ohTrigger(RecalcTrigger,Trigger6M)),NA())</f>
        <v>3.0380067802227018E-2</v>
      </c>
      <c r="P1343" s="52">
        <f>IFERROR(_xll.qlIndexFixing(Index1Y,$H1343,TRUE,_xll.ohTrigger(RecalcTrigger,Trigger1Y)),NA())</f>
        <v>3.247120645300481E-2</v>
      </c>
      <c r="Q1343" s="52">
        <f>IFERROR(_xll.qlIndexFixing(ONIndex1Y,I1343,TRUE,_xll.ohTrigger(RecalcTrigger,Trigger1Y)),NA())</f>
        <v>3.201934625696623E-2</v>
      </c>
    </row>
    <row r="1344" spans="2:17" x14ac:dyDescent="0.2">
      <c r="B1344" s="46" t="s">
        <v>51</v>
      </c>
      <c r="D1344" s="49">
        <f>_xll.qlCalendarAdvance(LocalCalendar,$D1343,B1344,"f",FALSE)</f>
        <v>48892</v>
      </c>
      <c r="E1344" s="49">
        <f>_xll.qlInterestRateIndexValueDate(IndexON,D1344)</f>
        <v>48892</v>
      </c>
      <c r="F1344" s="52">
        <f>IFERROR(_xll.qlIndexFixing(IndexON,D1344,TRUE,_xll.ohTrigger(RecalcTrigger,TriggerON)),NA())</f>
        <v>2.6786221030290491E-2</v>
      </c>
      <c r="H1344" s="49">
        <f>_xll.qlCalendarAdvance(IborCalendar,$H1343,B1344,"f",FALSE)</f>
        <v>48892</v>
      </c>
      <c r="I1344" s="49">
        <f>_xll.qlInterestRateIndexValueDate(Index1M,$H1344)</f>
        <v>48897</v>
      </c>
      <c r="J1344" s="52">
        <f>IFERROR(_xll.qlIndexFixing(Index1M,$H1344,TRUE,_xll.ohTrigger(RecalcTrigger,Trigger1M)),NA())</f>
        <v>2.7154478177714658E-2</v>
      </c>
      <c r="K1344" s="52">
        <f>IFERROR(_xll.qlIndexFixing(ONIndex1M,I1344,TRUE,_xll.ohTrigger(RecalcTrigger,Trigger1M)),NA())</f>
        <v>2.7131099011743487E-2</v>
      </c>
      <c r="L1344" s="52">
        <f>IFERROR(_xll.qlIndexFixing(Index3M,H1344,TRUE,_xll.ohTrigger(RecalcTrigger,Trigger3M)),NA())</f>
        <v>2.9194424490122012E-2</v>
      </c>
      <c r="M1344" s="52">
        <f>IFERROR(_xll.qlIndexFixing(ONIndex3M,I1344,TRUE,_xll.ohTrigger(RecalcTrigger,Trigger3M)),NA())</f>
        <v>2.9100004738760177E-2</v>
      </c>
      <c r="N1344" s="52">
        <f>IFERROR(_xll.qlIndexFixing(Index6M,$H1344,TRUE,_xll.ohTrigger(RecalcTrigger,Trigger6M)),NA())</f>
        <v>3.0578854369889545E-2</v>
      </c>
      <c r="O1344" s="52">
        <f>IFERROR(_xll.qlIndexFixing(ONIndex6M,I1344,TRUE,_xll.ohTrigger(RecalcTrigger,Trigger6M)),NA())</f>
        <v>3.0374829054231611E-2</v>
      </c>
      <c r="P1344" s="52">
        <f>IFERROR(_xll.qlIndexFixing(Index1Y,$H1344,TRUE,_xll.ohTrigger(RecalcTrigger,Trigger1Y)),NA())</f>
        <v>3.2464815451082596E-2</v>
      </c>
      <c r="Q1344" s="52">
        <f>IFERROR(_xll.qlIndexFixing(ONIndex1Y,I1344,TRUE,_xll.ohTrigger(RecalcTrigger,Trigger1Y)),NA())</f>
        <v>3.2012916829176064E-2</v>
      </c>
    </row>
    <row r="1345" spans="2:17" x14ac:dyDescent="0.2">
      <c r="B1345" s="46" t="s">
        <v>51</v>
      </c>
      <c r="D1345" s="49">
        <f>_xll.qlCalendarAdvance(LocalCalendar,$D1344,B1345,"f",FALSE)</f>
        <v>48899</v>
      </c>
      <c r="E1345" s="49">
        <f>_xll.qlInterestRateIndexValueDate(IndexON,D1345)</f>
        <v>48899</v>
      </c>
      <c r="F1345" s="52">
        <f>IFERROR(_xll.qlIndexFixing(IndexON,D1345,TRUE,_xll.ohTrigger(RecalcTrigger,TriggerON)),NA())</f>
        <v>2.6784502972514446E-2</v>
      </c>
      <c r="H1345" s="49">
        <f>_xll.qlCalendarAdvance(IborCalendar,$H1344,B1345,"f",FALSE)</f>
        <v>48899</v>
      </c>
      <c r="I1345" s="49">
        <f>_xll.qlInterestRateIndexValueDate(Index1M,$H1345)</f>
        <v>48901</v>
      </c>
      <c r="J1345" s="52">
        <f>IFERROR(_xll.qlIndexFixing(Index1M,$H1345,TRUE,_xll.ohTrigger(RecalcTrigger,Trigger1M)),NA())</f>
        <v>2.7153555860281651E-2</v>
      </c>
      <c r="K1345" s="52">
        <f>IFERROR(_xll.qlIndexFixing(ONIndex1M,I1345,TRUE,_xll.ohTrigger(RecalcTrigger,Trigger1M)),NA())</f>
        <v>2.7130972170033019E-2</v>
      </c>
      <c r="L1345" s="52">
        <f>IFERROR(_xll.qlIndexFixing(Index3M,H1345,TRUE,_xll.ohTrigger(RecalcTrigger,Trigger3M)),NA())</f>
        <v>2.9196369033816567E-2</v>
      </c>
      <c r="M1345" s="52">
        <f>IFERROR(_xll.qlIndexFixing(ONIndex3M,I1345,TRUE,_xll.ohTrigger(RecalcTrigger,Trigger3M)),NA())</f>
        <v>2.9101001789788583E-2</v>
      </c>
      <c r="N1345" s="52">
        <f>IFERROR(_xll.qlIndexFixing(Index6M,$H1345,TRUE,_xll.ohTrigger(RecalcTrigger,Trigger6M)),NA())</f>
        <v>3.0576408361808687E-2</v>
      </c>
      <c r="O1345" s="52">
        <f>IFERROR(_xll.qlIndexFixing(ONIndex6M,I1345,TRUE,_xll.ohTrigger(RecalcTrigger,Trigger6M)),NA())</f>
        <v>3.0375894866256914E-2</v>
      </c>
      <c r="P1345" s="52">
        <f>IFERROR(_xll.qlIndexFixing(Index1Y,$H1345,TRUE,_xll.ohTrigger(RecalcTrigger,Trigger1Y)),NA())</f>
        <v>3.2465787089809441E-2</v>
      </c>
      <c r="Q1345" s="52">
        <f>IFERROR(_xll.qlIndexFixing(ONIndex1Y,I1345,TRUE,_xll.ohTrigger(RecalcTrigger,Trigger1Y)),NA())</f>
        <v>3.2013777799591026E-2</v>
      </c>
    </row>
    <row r="1346" spans="2:17" x14ac:dyDescent="0.2">
      <c r="B1346" s="46" t="s">
        <v>51</v>
      </c>
      <c r="D1346" s="49">
        <f>_xll.qlCalendarAdvance(LocalCalendar,$D1345,B1346,"f",FALSE)</f>
        <v>48906</v>
      </c>
      <c r="E1346" s="49">
        <f>_xll.qlInterestRateIndexValueDate(IndexON,D1346)</f>
        <v>48906</v>
      </c>
      <c r="F1346" s="52">
        <f>IFERROR(_xll.qlIndexFixing(IndexON,D1346,TRUE,_xll.ohTrigger(RecalcTrigger,TriggerON)),NA())</f>
        <v>2.6783633798181938E-2</v>
      </c>
      <c r="H1346" s="49">
        <f>_xll.qlCalendarAdvance(IborCalendar,$H1345,B1346,"f",FALSE)</f>
        <v>48906</v>
      </c>
      <c r="I1346" s="49">
        <f>_xll.qlInterestRateIndexValueDate(Index1M,$H1346)</f>
        <v>48908</v>
      </c>
      <c r="J1346" s="52">
        <f>IFERROR(_xll.qlIndexFixing(Index1M,$H1346,TRUE,_xll.ohTrigger(RecalcTrigger,Trigger1M)),NA())</f>
        <v>2.7152152806414781E-2</v>
      </c>
      <c r="K1346" s="52">
        <f>IFERROR(_xll.qlIndexFixing(ONIndex1M,I1346,TRUE,_xll.ohTrigger(RecalcTrigger,Trigger1M)),NA())</f>
        <v>2.7127939966851145E-2</v>
      </c>
      <c r="L1346" s="52">
        <f>IFERROR(_xll.qlIndexFixing(Index3M,H1346,TRUE,_xll.ohTrigger(RecalcTrigger,Trigger3M)),NA())</f>
        <v>2.9193298247227651E-2</v>
      </c>
      <c r="M1346" s="52">
        <f>IFERROR(_xll.qlIndexFixing(ONIndex3M,I1346,TRUE,_xll.ohTrigger(RecalcTrigger,Trigger3M)),NA())</f>
        <v>2.9099089959334634E-2</v>
      </c>
      <c r="N1346" s="52">
        <f>IFERROR(_xll.qlIndexFixing(Index6M,$H1346,TRUE,_xll.ohTrigger(RecalcTrigger,Trigger6M)),NA())</f>
        <v>3.0574080181468458E-2</v>
      </c>
      <c r="O1346" s="52">
        <f>IFERROR(_xll.qlIndexFixing(ONIndex6M,I1346,TRUE,_xll.ohTrigger(RecalcTrigger,Trigger6M)),NA())</f>
        <v>3.0373786549429127E-2</v>
      </c>
      <c r="P1346" s="52">
        <f>IFERROR(_xll.qlIndexFixing(Index1Y,$H1346,TRUE,_xll.ohTrigger(RecalcTrigger,Trigger1Y)),NA())</f>
        <v>3.2463086992338491E-2</v>
      </c>
      <c r="Q1346" s="52">
        <f>IFERROR(_xll.qlIndexFixing(ONIndex1Y,I1346,TRUE,_xll.ohTrigger(RecalcTrigger,Trigger1Y)),NA())</f>
        <v>3.2011002840048874E-2</v>
      </c>
    </row>
    <row r="1347" spans="2:17" x14ac:dyDescent="0.2">
      <c r="B1347" s="46" t="s">
        <v>51</v>
      </c>
      <c r="D1347" s="49">
        <f>_xll.qlCalendarAdvance(LocalCalendar,$D1346,B1347,"f",FALSE)</f>
        <v>48913</v>
      </c>
      <c r="E1347" s="49">
        <f>_xll.qlInterestRateIndexValueDate(IndexON,D1347)</f>
        <v>48913</v>
      </c>
      <c r="F1347" s="52">
        <f>IFERROR(_xll.qlIndexFixing(IndexON,D1347,TRUE,_xll.ohTrigger(RecalcTrigger,TriggerON)),NA())</f>
        <v>2.6781000338651495E-2</v>
      </c>
      <c r="H1347" s="49">
        <f>_xll.qlCalendarAdvance(IborCalendar,$H1346,B1347,"f",FALSE)</f>
        <v>48913</v>
      </c>
      <c r="I1347" s="49">
        <f>_xll.qlInterestRateIndexValueDate(Index1M,$H1347)</f>
        <v>48915</v>
      </c>
      <c r="J1347" s="52">
        <f>IFERROR(_xll.qlIndexFixing(Index1M,$H1347,TRUE,_xll.ohTrigger(RecalcTrigger,Trigger1M)),NA())</f>
        <v>2.7148334879996128E-2</v>
      </c>
      <c r="K1347" s="52">
        <f>IFERROR(_xll.qlIndexFixing(ONIndex1M,I1347,TRUE,_xll.ohTrigger(RecalcTrigger,Trigger1M)),NA())</f>
        <v>2.7124917254610637E-2</v>
      </c>
      <c r="L1347" s="52">
        <f>IFERROR(_xll.qlIndexFixing(Index3M,H1347,TRUE,_xll.ohTrigger(RecalcTrigger,Trigger3M)),NA())</f>
        <v>2.9187121260125792E-2</v>
      </c>
      <c r="M1347" s="52">
        <f>IFERROR(_xll.qlIndexFixing(ONIndex3M,I1347,TRUE,_xll.ohTrigger(RecalcTrigger,Trigger3M)),NA())</f>
        <v>2.9097161066822252E-2</v>
      </c>
      <c r="N1347" s="52">
        <f>IFERROR(_xll.qlIndexFixing(Index6M,$H1347,TRUE,_xll.ohTrigger(RecalcTrigger,Trigger6M)),NA())</f>
        <v>3.0572856253669574E-2</v>
      </c>
      <c r="O1347" s="52">
        <f>IFERROR(_xll.qlIndexFixing(ONIndex6M,I1347,TRUE,_xll.ohTrigger(RecalcTrigger,Trigger6M)),NA())</f>
        <v>3.0371663666679538E-2</v>
      </c>
      <c r="P1347" s="52">
        <f>IFERROR(_xll.qlIndexFixing(Index1Y,$H1347,TRUE,_xll.ohTrigger(RecalcTrigger,Trigger1Y)),NA())</f>
        <v>3.2460393284216536E-2</v>
      </c>
      <c r="Q1347" s="52">
        <f>IFERROR(_xll.qlIndexFixing(ONIndex1Y,I1347,TRUE,_xll.ohTrigger(RecalcTrigger,Trigger1Y)),NA())</f>
        <v>3.2008234059937024E-2</v>
      </c>
    </row>
    <row r="1348" spans="2:17" x14ac:dyDescent="0.2">
      <c r="B1348" s="46" t="s">
        <v>51</v>
      </c>
      <c r="D1348" s="49">
        <f>_xll.qlCalendarAdvance(LocalCalendar,$D1347,B1348,"f",FALSE)</f>
        <v>48920</v>
      </c>
      <c r="E1348" s="49">
        <f>_xll.qlInterestRateIndexValueDate(IndexON,D1348)</f>
        <v>48920</v>
      </c>
      <c r="F1348" s="52">
        <f>IFERROR(_xll.qlIndexFixing(IndexON,D1348,TRUE,_xll.ohTrigger(RecalcTrigger,TriggerON)),NA())</f>
        <v>2.6779215762644526E-2</v>
      </c>
      <c r="H1348" s="49">
        <f>_xll.qlCalendarAdvance(IborCalendar,$H1347,B1348,"f",FALSE)</f>
        <v>48920</v>
      </c>
      <c r="I1348" s="49">
        <f>_xll.qlInterestRateIndexValueDate(Index1M,$H1348)</f>
        <v>48922</v>
      </c>
      <c r="J1348" s="52">
        <f>IFERROR(_xll.qlIndexFixing(Index1M,$H1348,TRUE,_xll.ohTrigger(RecalcTrigger,Trigger1M)),NA())</f>
        <v>2.7144525643583377E-2</v>
      </c>
      <c r="K1348" s="52">
        <f>IFERROR(_xll.qlIndexFixing(ONIndex1M,I1348,TRUE,_xll.ohTrigger(RecalcTrigger,Trigger1M)),NA())</f>
        <v>2.7121904033364785E-2</v>
      </c>
      <c r="L1348" s="52">
        <f>IFERROR(_xll.qlIndexFixing(Index3M,H1348,TRUE,_xll.ohTrigger(RecalcTrigger,Trigger3M)),NA())</f>
        <v>2.9185054805678234E-2</v>
      </c>
      <c r="M1348" s="52">
        <f>IFERROR(_xll.qlIndexFixing(ONIndex3M,I1348,TRUE,_xll.ohTrigger(RecalcTrigger,Trigger3M)),NA())</f>
        <v>2.9095215112278083E-2</v>
      </c>
      <c r="N1348" s="52">
        <f>IFERROR(_xll.qlIndexFixing(Index6M,$H1348,TRUE,_xll.ohTrigger(RecalcTrigger,Trigger6M)),NA())</f>
        <v>3.0570497251815935E-2</v>
      </c>
      <c r="O1348" s="52">
        <f>IFERROR(_xll.qlIndexFixing(ONIndex6M,I1348,TRUE,_xll.ohTrigger(RecalcTrigger,Trigger6M)),NA())</f>
        <v>3.0369526217981502E-2</v>
      </c>
      <c r="P1348" s="52">
        <f>IFERROR(_xll.qlIndexFixing(Index1Y,$H1348,TRUE,_xll.ohTrigger(RecalcTrigger,Trigger1Y)),NA())</f>
        <v>3.2457705965393484E-2</v>
      </c>
      <c r="Q1348" s="52">
        <f>IFERROR(_xll.qlIndexFixing(ONIndex1Y,I1348,TRUE,_xll.ohTrigger(RecalcTrigger,Trigger1Y)),NA())</f>
        <v>3.200547145928212E-2</v>
      </c>
    </row>
    <row r="1349" spans="2:17" x14ac:dyDescent="0.2">
      <c r="B1349" s="46" t="s">
        <v>51</v>
      </c>
      <c r="D1349" s="49">
        <f>_xll.qlCalendarAdvance(LocalCalendar,$D1348,B1349,"f",FALSE)</f>
        <v>48927</v>
      </c>
      <c r="E1349" s="49">
        <f>_xll.qlInterestRateIndexValueDate(IndexON,D1349)</f>
        <v>48927</v>
      </c>
      <c r="F1349" s="52">
        <f>IFERROR(_xll.qlIndexFixing(IndexON,D1349,TRUE,_xll.ohTrigger(RecalcTrigger,TriggerON)),NA())</f>
        <v>2.6777409013973852E-2</v>
      </c>
      <c r="H1349" s="49">
        <f>_xll.qlCalendarAdvance(IborCalendar,$H1348,B1349,"f",FALSE)</f>
        <v>48927</v>
      </c>
      <c r="I1349" s="49">
        <f>_xll.qlInterestRateIndexValueDate(Index1M,$H1349)</f>
        <v>48929</v>
      </c>
      <c r="J1349" s="52">
        <f>IFERROR(_xll.qlIndexFixing(Index1M,$H1349,TRUE,_xll.ohTrigger(RecalcTrigger,Trigger1M)),NA())</f>
        <v>2.7142344178286426E-2</v>
      </c>
      <c r="K1349" s="52">
        <f>IFERROR(_xll.qlIndexFixing(ONIndex1M,I1349,TRUE,_xll.ohTrigger(RecalcTrigger,Trigger1M)),NA())</f>
        <v>2.71189003030603E-2</v>
      </c>
      <c r="L1349" s="52">
        <f>IFERROR(_xll.qlIndexFixing(Index3M,H1349,TRUE,_xll.ohTrigger(RecalcTrigger,Trigger3M)),NA())</f>
        <v>2.9182971169901428E-2</v>
      </c>
      <c r="M1349" s="52">
        <f>IFERROR(_xll.qlIndexFixing(ONIndex3M,I1349,TRUE,_xll.ohTrigger(RecalcTrigger,Trigger3M)),NA())</f>
        <v>2.9093252095702127E-2</v>
      </c>
      <c r="N1349" s="52">
        <f>IFERROR(_xll.qlIndexFixing(Index6M,$H1349,TRUE,_xll.ohTrigger(RecalcTrigger,Trigger6M)),NA())</f>
        <v>3.0568123465422991E-2</v>
      </c>
      <c r="O1349" s="52">
        <f>IFERROR(_xll.qlIndexFixing(ONIndex6M,I1349,TRUE,_xll.ohTrigger(RecalcTrigger,Trigger6M)),NA())</f>
        <v>3.0367374203388309E-2</v>
      </c>
      <c r="P1349" s="52">
        <f>IFERROR(_xll.qlIndexFixing(Index1Y,$H1349,TRUE,_xll.ohTrigger(RecalcTrigger,Trigger1Y)),NA())</f>
        <v>3.2455025035817701E-2</v>
      </c>
      <c r="Q1349" s="52">
        <f>IFERROR(_xll.qlIndexFixing(ONIndex1Y,I1349,TRUE,_xll.ohTrigger(RecalcTrigger,Trigger1Y)),NA())</f>
        <v>3.2002715038057516E-2</v>
      </c>
    </row>
    <row r="1350" spans="2:17" x14ac:dyDescent="0.2">
      <c r="B1350" s="46" t="s">
        <v>51</v>
      </c>
      <c r="D1350" s="49">
        <f>_xll.qlCalendarAdvance(LocalCalendar,$D1349,B1350,"f",FALSE)</f>
        <v>48934</v>
      </c>
      <c r="E1350" s="49">
        <f>_xll.qlInterestRateIndexValueDate(IndexON,D1350)</f>
        <v>48934</v>
      </c>
      <c r="F1350" s="52">
        <f>IFERROR(_xll.qlIndexFixing(IndexON,D1350,TRUE,_xll.ohTrigger(RecalcTrigger,TriggerON)),NA())</f>
        <v>2.6775580092479601E-2</v>
      </c>
      <c r="H1350" s="49">
        <f>_xll.qlCalendarAdvance(IborCalendar,$H1349,B1350,"f",FALSE)</f>
        <v>48934</v>
      </c>
      <c r="I1350" s="49">
        <f>_xll.qlInterestRateIndexValueDate(Index1M,$H1350)</f>
        <v>48936</v>
      </c>
      <c r="J1350" s="52">
        <f>IFERROR(_xll.qlIndexFixing(Index1M,$H1350,TRUE,_xll.ohTrigger(RecalcTrigger,Trigger1M)),NA())</f>
        <v>2.7138553057601465E-2</v>
      </c>
      <c r="K1350" s="52">
        <f>IFERROR(_xll.qlIndexFixing(ONIndex1M,I1350,TRUE,_xll.ohTrigger(RecalcTrigger,Trigger1M)),NA())</f>
        <v>2.7117521526815125E-2</v>
      </c>
      <c r="L1350" s="52">
        <f>IFERROR(_xll.qlIndexFixing(Index3M,H1350,TRUE,_xll.ohTrigger(RecalcTrigger,Trigger3M)),NA())</f>
        <v>2.9180870352820243E-2</v>
      </c>
      <c r="M1350" s="52">
        <f>IFERROR(_xll.qlIndexFixing(ONIndex3M,I1350,TRUE,_xll.ohTrigger(RecalcTrigger,Trigger3M)),NA())</f>
        <v>2.909333825362026E-2</v>
      </c>
      <c r="N1350" s="52">
        <f>IFERROR(_xll.qlIndexFixing(Index6M,$H1350,TRUE,_xll.ohTrigger(RecalcTrigger,Trigger6M)),NA())</f>
        <v>3.0565734894544758E-2</v>
      </c>
      <c r="O1350" s="52">
        <f>IFERROR(_xll.qlIndexFixing(ONIndex6M,I1350,TRUE,_xll.ohTrigger(RecalcTrigger,Trigger6M)),NA())</f>
        <v>3.0367457838162082E-2</v>
      </c>
      <c r="P1350" s="52">
        <f>IFERROR(_xll.qlIndexFixing(Index1Y,$H1350,TRUE,_xll.ohTrigger(RecalcTrigger,Trigger1Y)),NA())</f>
        <v>3.245487072653562E-2</v>
      </c>
      <c r="Q1350" s="52">
        <f>IFERROR(_xll.qlIndexFixing(ONIndex1Y,I1350,TRUE,_xll.ohTrigger(RecalcTrigger,Trigger1Y)),NA())</f>
        <v>3.2002416777244136E-2</v>
      </c>
    </row>
    <row r="1351" spans="2:17" x14ac:dyDescent="0.2">
      <c r="B1351" s="46" t="s">
        <v>51</v>
      </c>
      <c r="D1351" s="49">
        <f>_xll.qlCalendarAdvance(LocalCalendar,$D1350,B1351,"f",FALSE)</f>
        <v>48941</v>
      </c>
      <c r="E1351" s="49">
        <f>_xll.qlInterestRateIndexValueDate(IndexON,D1351)</f>
        <v>48941</v>
      </c>
      <c r="F1351" s="52">
        <f>IFERROR(_xll.qlIndexFixing(IndexON,D1351,TRUE,_xll.ohTrigger(RecalcTrigger,TriggerON)),NA())</f>
        <v>2.6773728998321644E-2</v>
      </c>
      <c r="H1351" s="49">
        <f>_xll.qlCalendarAdvance(IborCalendar,$H1350,B1351,"f",FALSE)</f>
        <v>48941</v>
      </c>
      <c r="I1351" s="49">
        <f>_xll.qlInterestRateIndexValueDate(Index1M,$H1351)</f>
        <v>48943</v>
      </c>
      <c r="J1351" s="52">
        <f>IFERROR(_xll.qlIndexFixing(Index1M,$H1351,TRUE,_xll.ohTrigger(RecalcTrigger,Trigger1M)),NA())</f>
        <v>2.7136391526282611E-2</v>
      </c>
      <c r="K1351" s="52">
        <f>IFERROR(_xll.qlIndexFixing(ONIndex1M,I1351,TRUE,_xll.ohTrigger(RecalcTrigger,Trigger1M)),NA())</f>
        <v>2.711372945824797E-2</v>
      </c>
      <c r="L1351" s="52">
        <f>IFERROR(_xll.qlIndexFixing(Index3M,H1351,TRUE,_xll.ohTrigger(RecalcTrigger,Trigger3M)),NA())</f>
        <v>2.9179777420694619E-2</v>
      </c>
      <c r="M1351" s="52">
        <f>IFERROR(_xll.qlIndexFixing(ONIndex3M,I1351,TRUE,_xll.ohTrigger(RecalcTrigger,Trigger3M)),NA())</f>
        <v>2.9090306652366227E-2</v>
      </c>
      <c r="N1351" s="52">
        <f>IFERROR(_xll.qlIndexFixing(Index6M,$H1351,TRUE,_xll.ohTrigger(RecalcTrigger,Trigger6M)),NA())</f>
        <v>3.0563331539233511E-2</v>
      </c>
      <c r="O1351" s="52">
        <f>IFERROR(_xll.qlIndexFixing(ONIndex6M,I1351,TRUE,_xll.ohTrigger(RecalcTrigger,Trigger6M)),NA())</f>
        <v>3.0364150386321676E-2</v>
      </c>
      <c r="P1351" s="52">
        <f>IFERROR(_xll.qlIndexFixing(Index1Y,$H1351,TRUE,_xll.ohTrigger(RecalcTrigger,Trigger1Y)),NA())</f>
        <v>3.2445902059257667E-2</v>
      </c>
      <c r="Q1351" s="52">
        <f>IFERROR(_xll.qlIndexFixing(ONIndex1Y,I1351,TRUE,_xll.ohTrigger(RecalcTrigger,Trigger1Y)),NA())</f>
        <v>3.1998446876200237E-2</v>
      </c>
    </row>
    <row r="1352" spans="2:17" x14ac:dyDescent="0.2">
      <c r="B1352" s="46" t="s">
        <v>51</v>
      </c>
      <c r="D1352" s="49">
        <f>_xll.qlCalendarAdvance(LocalCalendar,$D1351,B1352,"f",FALSE)</f>
        <v>48948</v>
      </c>
      <c r="E1352" s="49">
        <f>_xll.qlInterestRateIndexValueDate(IndexON,D1352)</f>
        <v>48948</v>
      </c>
      <c r="F1352" s="52">
        <f>IFERROR(_xll.qlIndexFixing(IndexON,D1352,TRUE,_xll.ohTrigger(RecalcTrigger,TriggerON)),NA())</f>
        <v>2.6771855731420047E-2</v>
      </c>
      <c r="H1352" s="49">
        <f>_xll.qlCalendarAdvance(IborCalendar,$H1351,B1352,"f",FALSE)</f>
        <v>48948</v>
      </c>
      <c r="I1352" s="49">
        <f>_xll.qlInterestRateIndexValueDate(Index1M,$H1352)</f>
        <v>48950</v>
      </c>
      <c r="J1352" s="52">
        <f>IFERROR(_xll.qlIndexFixing(Index1M,$H1352,TRUE,_xll.ohTrigger(RecalcTrigger,Trigger1M)),NA())</f>
        <v>2.7132618518336295E-2</v>
      </c>
      <c r="K1352" s="52">
        <f>IFERROR(_xll.qlIndexFixing(ONIndex1M,I1352,TRUE,_xll.ohTrigger(RecalcTrigger,Trigger1M)),NA())</f>
        <v>2.7109946057928269E-2</v>
      </c>
      <c r="L1352" s="52">
        <f>IFERROR(_xll.qlIndexFixing(Index3M,H1352,TRUE,_xll.ohTrigger(RecalcTrigger,Trigger3M)),NA())</f>
        <v>2.9176617174857533E-2</v>
      </c>
      <c r="M1352" s="52">
        <f>IFERROR(_xll.qlIndexFixing(ONIndex3M,I1352,TRUE,_xll.ohTrigger(RecalcTrigger,Trigger3M)),NA())</f>
        <v>2.9087260673676951E-2</v>
      </c>
      <c r="N1352" s="52">
        <f>IFERROR(_xll.qlIndexFixing(Index6M,$H1352,TRUE,_xll.ohTrigger(RecalcTrigger,Trigger6M)),NA())</f>
        <v>3.0559800649529692E-2</v>
      </c>
      <c r="O1352" s="52">
        <f>IFERROR(_xll.qlIndexFixing(ONIndex6M,I1352,TRUE,_xll.ohTrigger(RecalcTrigger,Trigger6M)),NA())</f>
        <v>3.0360830764184499E-2</v>
      </c>
      <c r="P1352" s="52">
        <f>IFERROR(_xll.qlIndexFixing(Index1Y,$H1352,TRUE,_xll.ohTrigger(RecalcTrigger,Trigger1Y)),NA())</f>
        <v>3.244702058207221E-2</v>
      </c>
      <c r="Q1352" s="52">
        <f>IFERROR(_xll.qlIndexFixing(ONIndex1Y,I1352,TRUE,_xll.ohTrigger(RecalcTrigger,Trigger1Y)),NA())</f>
        <v>3.1994482850938866E-2</v>
      </c>
    </row>
    <row r="1353" spans="2:17" x14ac:dyDescent="0.2">
      <c r="B1353" s="46" t="s">
        <v>51</v>
      </c>
      <c r="D1353" s="49">
        <f>_xll.qlCalendarAdvance(LocalCalendar,$D1352,B1353,"f",FALSE)</f>
        <v>48955</v>
      </c>
      <c r="E1353" s="49">
        <f>_xll.qlInterestRateIndexValueDate(IndexON,D1353)</f>
        <v>48955</v>
      </c>
      <c r="F1353" s="52">
        <f>IFERROR(_xll.qlIndexFixing(IndexON,D1353,TRUE,_xll.ohTrigger(RecalcTrigger,TriggerON)),NA())</f>
        <v>2.6769960291774808E-2</v>
      </c>
      <c r="H1353" s="49">
        <f>_xll.qlCalendarAdvance(IborCalendar,$H1352,B1353,"f",FALSE)</f>
        <v>48955</v>
      </c>
      <c r="I1353" s="49">
        <f>_xll.qlInterestRateIndexValueDate(Index1M,$H1353)</f>
        <v>48957</v>
      </c>
      <c r="J1353" s="52">
        <f>IFERROR(_xll.qlIndexFixing(Index1M,$H1353,TRUE,_xll.ohTrigger(RecalcTrigger,Trigger1M)),NA())</f>
        <v>2.7129665516204441E-2</v>
      </c>
      <c r="K1353" s="52">
        <f>IFERROR(_xll.qlIndexFixing(ONIndex1M,I1353,TRUE,_xll.ohTrigger(RecalcTrigger,Trigger1M)),NA())</f>
        <v>2.7107789342988298E-2</v>
      </c>
      <c r="L1353" s="52">
        <f>IFERROR(_xll.qlIndexFixing(Index3M,H1353,TRUE,_xll.ohTrigger(RecalcTrigger,Trigger3M)),NA())</f>
        <v>2.9174464814031076E-2</v>
      </c>
      <c r="M1353" s="52">
        <f>IFERROR(_xll.qlIndexFixing(ONIndex3M,I1353,TRUE,_xll.ohTrigger(RecalcTrigger,Trigger3M)),NA())</f>
        <v>2.908625842043655E-2</v>
      </c>
      <c r="N1353" s="52">
        <f>IFERROR(_xll.qlIndexFixing(Index6M,$H1353,TRUE,_xll.ohTrigger(RecalcTrigger,Trigger6M)),NA())</f>
        <v>3.0557368986378636E-2</v>
      </c>
      <c r="O1353" s="52">
        <f>IFERROR(_xll.qlIndexFixing(ONIndex6M,I1353,TRUE,_xll.ohTrigger(RecalcTrigger,Trigger6M)),NA())</f>
        <v>3.0359741943211116E-2</v>
      </c>
      <c r="P1353" s="52">
        <f>IFERROR(_xll.qlIndexFixing(Index1Y,$H1353,TRUE,_xll.ohTrigger(RecalcTrigger,Trigger1Y)),NA())</f>
        <v>3.2445625937529012E-2</v>
      </c>
      <c r="Q1353" s="52">
        <f>IFERROR(_xll.qlIndexFixing(ONIndex1Y,I1353,TRUE,_xll.ohTrigger(RecalcTrigger,Trigger1Y)),NA())</f>
        <v>3.1992977686559065E-2</v>
      </c>
    </row>
    <row r="1354" spans="2:17" x14ac:dyDescent="0.2">
      <c r="B1354" s="46" t="s">
        <v>51</v>
      </c>
      <c r="D1354" s="49">
        <f>_xll.qlCalendarAdvance(LocalCalendar,$D1353,B1354,"f",FALSE)</f>
        <v>48962</v>
      </c>
      <c r="E1354" s="49">
        <f>_xll.qlInterestRateIndexValueDate(IndexON,D1354)</f>
        <v>48962</v>
      </c>
      <c r="F1354" s="52">
        <f>IFERROR(_xll.qlIndexFixing(IndexON,D1354,TRUE,_xll.ohTrigger(RecalcTrigger,TriggerON)),NA())</f>
        <v>2.6768042679465864E-2</v>
      </c>
      <c r="H1354" s="49">
        <f>_xll.qlCalendarAdvance(IborCalendar,$H1353,B1354,"f",FALSE)</f>
        <v>48962</v>
      </c>
      <c r="I1354" s="49">
        <f>_xll.qlInterestRateIndexValueDate(Index1M,$H1354)</f>
        <v>48964</v>
      </c>
      <c r="J1354" s="52">
        <f>IFERROR(_xll.qlIndexFixing(Index1M,$H1354,TRUE,_xll.ohTrigger(RecalcTrigger,Trigger1M)),NA())</f>
        <v>2.7127533891354583E-2</v>
      </c>
      <c r="K1354" s="52">
        <f>IFERROR(_xll.qlIndexFixing(ONIndex1M,I1354,TRUE,_xll.ohTrigger(RecalcTrigger,Trigger1M)),NA())</f>
        <v>2.7104024016004757E-2</v>
      </c>
      <c r="L1354" s="52">
        <f>IFERROR(_xll.qlIndexFixing(Index3M,H1354,TRUE,_xll.ohTrigger(RecalcTrigger,Trigger3M)),NA())</f>
        <v>2.9172295272007709E-2</v>
      </c>
      <c r="M1354" s="52">
        <f>IFERROR(_xll.qlIndexFixing(ONIndex3M,I1354,TRUE,_xll.ohTrigger(RecalcTrigger,Trigger3M)),NA())</f>
        <v>2.9083181082105725E-2</v>
      </c>
      <c r="N1354" s="52">
        <f>IFERROR(_xll.qlIndexFixing(Index6M,$H1354,TRUE,_xll.ohTrigger(RecalcTrigger,Trigger6M)),NA())</f>
        <v>3.055492254017942E-2</v>
      </c>
      <c r="O1354" s="52">
        <f>IFERROR(_xll.qlIndexFixing(ONIndex6M,I1354,TRUE,_xll.ohTrigger(RecalcTrigger,Trigger6M)),NA())</f>
        <v>3.035639564178183E-2</v>
      </c>
      <c r="P1354" s="52">
        <f>IFERROR(_xll.qlIndexFixing(Index1Y,$H1354,TRUE,_xll.ohTrigger(RecalcTrigger,Trigger1Y)),NA())</f>
        <v>3.2441716224888749E-2</v>
      </c>
      <c r="Q1354" s="52">
        <f>IFERROR(_xll.qlIndexFixing(ONIndex1Y,I1354,TRUE,_xll.ohTrigger(RecalcTrigger,Trigger1Y)),NA())</f>
        <v>3.1989025623362366E-2</v>
      </c>
    </row>
    <row r="1355" spans="2:17" x14ac:dyDescent="0.2">
      <c r="B1355" s="46" t="s">
        <v>51</v>
      </c>
      <c r="D1355" s="49">
        <f>_xll.qlCalendarAdvance(LocalCalendar,$D1354,B1355,"f",FALSE)</f>
        <v>48969</v>
      </c>
      <c r="E1355" s="49">
        <f>_xll.qlInterestRateIndexValueDate(IndexON,D1355)</f>
        <v>48969</v>
      </c>
      <c r="F1355" s="52">
        <f>IFERROR(_xll.qlIndexFixing(IndexON,D1355,TRUE,_xll.ohTrigger(RecalcTrigger,TriggerON)),NA())</f>
        <v>2.676610289441328E-2</v>
      </c>
      <c r="H1355" s="49">
        <f>_xll.qlCalendarAdvance(IborCalendar,$H1354,B1355,"f",FALSE)</f>
        <v>48969</v>
      </c>
      <c r="I1355" s="49">
        <f>_xll.qlInterestRateIndexValueDate(Index1M,$H1355)</f>
        <v>48971</v>
      </c>
      <c r="J1355" s="52">
        <f>IFERROR(_xll.qlIndexFixing(Index1M,$H1355,TRUE,_xll.ohTrigger(RecalcTrigger,Trigger1M)),NA())</f>
        <v>2.7123788046908667E-2</v>
      </c>
      <c r="K1355" s="52">
        <f>IFERROR(_xll.qlIndexFixing(ONIndex1M,I1355,TRUE,_xll.ohTrigger(RecalcTrigger,Trigger1M)),NA())</f>
        <v>2.7101077231481696E-2</v>
      </c>
      <c r="L1355" s="52">
        <f>IFERROR(_xll.qlIndexFixing(Index3M,H1355,TRUE,_xll.ohTrigger(RecalcTrigger,Trigger3M)),NA())</f>
        <v>2.9170108548820295E-2</v>
      </c>
      <c r="M1355" s="52">
        <f>IFERROR(_xll.qlIndexFixing(ONIndex3M,I1355,TRUE,_xll.ohTrigger(RecalcTrigger,Trigger3M)),NA())</f>
        <v>2.9081115693312398E-2</v>
      </c>
      <c r="N1355" s="52">
        <f>IFERROR(_xll.qlIndexFixing(Index6M,$H1355,TRUE,_xll.ohTrigger(RecalcTrigger,Trigger6M)),NA())</f>
        <v>3.0552461310986816E-2</v>
      </c>
      <c r="O1355" s="52">
        <f>IFERROR(_xll.qlIndexFixing(ONIndex6M,I1355,TRUE,_xll.ohTrigger(RecalcTrigger,Trigger6M)),NA())</f>
        <v>3.0354156231764406E-2</v>
      </c>
      <c r="P1355" s="52">
        <f>IFERROR(_xll.qlIndexFixing(Index1Y,$H1355,TRUE,_xll.ohTrigger(RecalcTrigger,Trigger1Y)),NA())</f>
        <v>3.2439073629740266E-2</v>
      </c>
      <c r="Q1355" s="52">
        <f>IFERROR(_xll.qlIndexFixing(ONIndex1Y,I1355,TRUE,_xll.ohTrigger(RecalcTrigger,Trigger1Y)),NA())</f>
        <v>3.1986306278772858E-2</v>
      </c>
    </row>
    <row r="1356" spans="2:17" x14ac:dyDescent="0.2">
      <c r="B1356" s="46" t="s">
        <v>51</v>
      </c>
      <c r="D1356" s="49">
        <f>_xll.qlCalendarAdvance(LocalCalendar,$D1355,B1356,"f",FALSE)</f>
        <v>48976</v>
      </c>
      <c r="E1356" s="49">
        <f>_xll.qlInterestRateIndexValueDate(IndexON,D1356)</f>
        <v>48976</v>
      </c>
      <c r="F1356" s="52">
        <f>IFERROR(_xll.qlIndexFixing(IndexON,D1356,TRUE,_xll.ohTrigger(RecalcTrigger,TriggerON)),NA())</f>
        <v>2.6764140936617054E-2</v>
      </c>
      <c r="H1356" s="49">
        <f>_xll.qlCalendarAdvance(IborCalendar,$H1355,B1356,"f",FALSE)</f>
        <v>48976</v>
      </c>
      <c r="I1356" s="49">
        <f>_xll.qlInterestRateIndexValueDate(Index1M,$H1356)</f>
        <v>48978</v>
      </c>
      <c r="J1356" s="52">
        <f>IFERROR(_xll.qlIndexFixing(Index1M,$H1356,TRUE,_xll.ohTrigger(RecalcTrigger,Trigger1M)),NA())</f>
        <v>2.7118425736437159E-2</v>
      </c>
      <c r="K1356" s="52">
        <f>IFERROR(_xll.qlIndexFixing(ONIndex1M,I1356,TRUE,_xll.ohTrigger(RecalcTrigger,Trigger1M)),NA())</f>
        <v>2.7098139937926646E-2</v>
      </c>
      <c r="L1356" s="52">
        <f>IFERROR(_xll.qlIndexFixing(Index3M,H1356,TRUE,_xll.ohTrigger(RecalcTrigger,Trigger3M)),NA())</f>
        <v>2.9166886511448366E-2</v>
      </c>
      <c r="M1356" s="52">
        <f>IFERROR(_xll.qlIndexFixing(ONIndex3M,I1356,TRUE,_xll.ohTrigger(RecalcTrigger,Trigger3M)),NA())</f>
        <v>2.9079033242407348E-2</v>
      </c>
      <c r="N1356" s="52">
        <f>IFERROR(_xll.qlIndexFixing(Index6M,$H1356,TRUE,_xll.ohTrigger(RecalcTrigger,Trigger6M)),NA())</f>
        <v>3.0549985298854252E-2</v>
      </c>
      <c r="O1356" s="52">
        <f>IFERROR(_xll.qlIndexFixing(ONIndex6M,I1356,TRUE,_xll.ohTrigger(RecalcTrigger,Trigger6M)),NA())</f>
        <v>3.0351902255825181E-2</v>
      </c>
      <c r="P1356" s="52">
        <f>IFERROR(_xll.qlIndexFixing(Index1Y,$H1356,TRUE,_xll.ohTrigger(RecalcTrigger,Trigger1Y)),NA())</f>
        <v>3.2436437423487299E-2</v>
      </c>
      <c r="Q1356" s="52">
        <f>IFERROR(_xll.qlIndexFixing(ONIndex1Y,I1356,TRUE,_xll.ohTrigger(RecalcTrigger,Trigger1Y)),NA())</f>
        <v>3.198359311356036E-2</v>
      </c>
    </row>
    <row r="1357" spans="2:17" x14ac:dyDescent="0.2">
      <c r="B1357" s="46" t="s">
        <v>51</v>
      </c>
      <c r="D1357" s="49">
        <f>_xll.qlCalendarAdvance(LocalCalendar,$D1356,B1357,"f",FALSE)</f>
        <v>48983</v>
      </c>
      <c r="E1357" s="49">
        <f>_xll.qlInterestRateIndexValueDate(IndexON,D1357)</f>
        <v>48983</v>
      </c>
      <c r="F1357" s="52">
        <f>IFERROR(_xll.qlIndexFixing(IndexON,D1357,TRUE,_xll.ohTrigger(RecalcTrigger,TriggerON)),NA())</f>
        <v>2.6762156806157122E-2</v>
      </c>
      <c r="H1357" s="49">
        <f>_xll.qlCalendarAdvance(IborCalendar,$H1356,B1357,"f",FALSE)</f>
        <v>48983</v>
      </c>
      <c r="I1357" s="49">
        <f>_xll.qlInterestRateIndexValueDate(Index1M,$H1357)</f>
        <v>48985</v>
      </c>
      <c r="J1357" s="52">
        <f>IFERROR(_xll.qlIndexFixing(Index1M,$H1357,TRUE,_xll.ohTrigger(RecalcTrigger,Trigger1M)),NA())</f>
        <v>2.7115509401086806E-2</v>
      </c>
      <c r="K1357" s="52">
        <f>IFERROR(_xll.qlIndexFixing(ONIndex1M,I1357,TRUE,_xll.ohTrigger(RecalcTrigger,Trigger1M)),NA())</f>
        <v>2.7095212135312963E-2</v>
      </c>
      <c r="L1357" s="52">
        <f>IFERROR(_xll.qlIndexFixing(Index3M,H1357,TRUE,_xll.ohTrigger(RecalcTrigger,Trigger3M)),NA())</f>
        <v>2.9164666832423511E-2</v>
      </c>
      <c r="M1357" s="52">
        <f>IFERROR(_xll.qlIndexFixing(ONIndex3M,I1357,TRUE,_xll.ohTrigger(RecalcTrigger,Trigger3M)),NA())</f>
        <v>2.9076933729523802E-2</v>
      </c>
      <c r="N1357" s="52">
        <f>IFERROR(_xll.qlIndexFixing(Index6M,$H1357,TRUE,_xll.ohTrigger(RecalcTrigger,Trigger6M)),NA())</f>
        <v>3.0547494503836942E-2</v>
      </c>
      <c r="O1357" s="52">
        <f>IFERROR(_xll.qlIndexFixing(ONIndex6M,I1357,TRUE,_xll.ohTrigger(RecalcTrigger,Trigger6M)),NA())</f>
        <v>3.0349633713964153E-2</v>
      </c>
      <c r="P1357" s="52">
        <f>IFERROR(_xll.qlIndexFixing(Index1Y,$H1357,TRUE,_xll.ohTrigger(RecalcTrigger,Trigger1Y)),NA())</f>
        <v>3.2433807606080625E-2</v>
      </c>
      <c r="Q1357" s="52">
        <f>IFERROR(_xll.qlIndexFixing(ONIndex1Y,I1357,TRUE,_xll.ohTrigger(RecalcTrigger,Trigger1Y)),NA())</f>
        <v>3.1980886127804808E-2</v>
      </c>
    </row>
    <row r="1358" spans="2:17" x14ac:dyDescent="0.2">
      <c r="B1358" s="46" t="s">
        <v>51</v>
      </c>
      <c r="D1358" s="49">
        <f>_xll.qlCalendarAdvance(LocalCalendar,$D1357,B1358,"f",FALSE)</f>
        <v>48990</v>
      </c>
      <c r="E1358" s="49">
        <f>_xll.qlInterestRateIndexValueDate(IndexON,D1358)</f>
        <v>48990</v>
      </c>
      <c r="F1358" s="52">
        <f>IFERROR(_xll.qlIndexFixing(IndexON,D1358,TRUE,_xll.ohTrigger(RecalcTrigger,TriggerON)),NA())</f>
        <v>2.676015050295355E-2</v>
      </c>
      <c r="H1358" s="49">
        <f>_xll.qlCalendarAdvance(IborCalendar,$H1357,B1358,"f",FALSE)</f>
        <v>48990</v>
      </c>
      <c r="I1358" s="49">
        <f>_xll.qlInterestRateIndexValueDate(Index1M,$H1358)</f>
        <v>48992</v>
      </c>
      <c r="J1358" s="52">
        <f>IFERROR(_xll.qlIndexFixing(Index1M,$H1358,TRUE,_xll.ohTrigger(RecalcTrigger,Trigger1M)),NA())</f>
        <v>2.7112602575146853E-2</v>
      </c>
      <c r="K1358" s="52">
        <f>IFERROR(_xll.qlIndexFixing(ONIndex1M,I1358,TRUE,_xll.ohTrigger(RecalcTrigger,Trigger1M)),NA())</f>
        <v>2.7093105159559094E-2</v>
      </c>
      <c r="L1358" s="52">
        <f>IFERROR(_xll.qlIndexFixing(Index3M,H1358,TRUE,_xll.ohTrigger(RecalcTrigger,Trigger3M)),NA())</f>
        <v>2.9162429973686621E-2</v>
      </c>
      <c r="M1358" s="52">
        <f>IFERROR(_xll.qlIndexFixing(ONIndex3M,I1358,TRUE,_xll.ohTrigger(RecalcTrigger,Trigger3M)),NA())</f>
        <v>2.9075839231005318E-2</v>
      </c>
      <c r="N1358" s="52">
        <f>IFERROR(_xll.qlIndexFixing(Index6M,$H1358,TRUE,_xll.ohTrigger(RecalcTrigger,Trigger6M)),NA())</f>
        <v>3.0544988925987435E-2</v>
      </c>
      <c r="O1358" s="52">
        <f>IFERROR(_xll.qlIndexFixing(ONIndex6M,I1358,TRUE,_xll.ohTrigger(RecalcTrigger,Trigger6M)),NA())</f>
        <v>3.0348465910783329E-2</v>
      </c>
      <c r="P1358" s="52">
        <f>IFERROR(_xll.qlIndexFixing(Index1Y,$H1358,TRUE,_xll.ohTrigger(RecalcTrigger,Trigger1Y)),NA())</f>
        <v>3.243244601939909E-2</v>
      </c>
      <c r="Q1358" s="52">
        <f>IFERROR(_xll.qlIndexFixing(ONIndex1Y,I1358,TRUE,_xll.ohTrigger(RecalcTrigger,Trigger1Y)),NA())</f>
        <v>3.1979412862555012E-2</v>
      </c>
    </row>
    <row r="1359" spans="2:17" x14ac:dyDescent="0.2">
      <c r="B1359" s="46" t="s">
        <v>51</v>
      </c>
      <c r="D1359" s="49">
        <f>_xll.qlCalendarAdvance(LocalCalendar,$D1358,B1359,"f",FALSE)</f>
        <v>48997</v>
      </c>
      <c r="E1359" s="49">
        <f>_xll.qlInterestRateIndexValueDate(IndexON,D1359)</f>
        <v>48997</v>
      </c>
      <c r="F1359" s="52">
        <f>IFERROR(_xll.qlIndexFixing(IndexON,D1359,TRUE,_xll.ohTrigger(RecalcTrigger,TriggerON)),NA())</f>
        <v>2.6758122027006337E-2</v>
      </c>
      <c r="H1359" s="49">
        <f>_xll.qlCalendarAdvance(IborCalendar,$H1358,B1359,"f",FALSE)</f>
        <v>48997</v>
      </c>
      <c r="I1359" s="49">
        <f>_xll.qlInterestRateIndexValueDate(Index1M,$H1359)</f>
        <v>48999</v>
      </c>
      <c r="J1359" s="52">
        <f>IFERROR(_xll.qlIndexFixing(Index1M,$H1359,TRUE,_xll.ohTrigger(RecalcTrigger,Trigger1M)),NA())</f>
        <v>2.7109705258614447E-2</v>
      </c>
      <c r="K1359" s="52">
        <f>IFERROR(_xll.qlIndexFixing(ONIndex1M,I1359,TRUE,_xll.ohTrigger(RecalcTrigger,Trigger1M)),NA())</f>
        <v>2.7089385002936339E-2</v>
      </c>
      <c r="L1359" s="52">
        <f>IFERROR(_xll.qlIndexFixing(Index3M,H1359,TRUE,_xll.ohTrigger(RecalcTrigger,Trigger3M)),NA())</f>
        <v>2.9160175935265542E-2</v>
      </c>
      <c r="M1359" s="52">
        <f>IFERROR(_xll.qlIndexFixing(ONIndex3M,I1359,TRUE,_xll.ohTrigger(RecalcTrigger,Trigger3M)),NA())</f>
        <v>2.9072683517608056E-2</v>
      </c>
      <c r="N1359" s="52">
        <f>IFERROR(_xll.qlIndexFixing(Index6M,$H1359,TRUE,_xll.ohTrigger(RecalcTrigger,Trigger6M)),NA())</f>
        <v>3.0542468565363141E-2</v>
      </c>
      <c r="O1359" s="52">
        <f>IFERROR(_xll.qlIndexFixing(ONIndex6M,I1359,TRUE,_xll.ohTrigger(RecalcTrigger,Trigger6M)),NA())</f>
        <v>3.0345052932529981E-2</v>
      </c>
      <c r="P1359" s="52">
        <f>IFERROR(_xll.qlIndexFixing(Index1Y,$H1359,TRUE,_xll.ohTrigger(RecalcTrigger,Trigger1Y)),NA())</f>
        <v>3.2428567137605328E-2</v>
      </c>
      <c r="Q1359" s="52">
        <f>IFERROR(_xll.qlIndexFixing(ONIndex1Y,I1359,TRUE,_xll.ohTrigger(RecalcTrigger,Trigger1Y)),NA())</f>
        <v>3.1975490694557962E-2</v>
      </c>
    </row>
    <row r="1360" spans="2:17" x14ac:dyDescent="0.2">
      <c r="B1360" s="46" t="s">
        <v>51</v>
      </c>
      <c r="D1360" s="49">
        <f>_xll.qlCalendarAdvance(LocalCalendar,$D1359,B1360,"f",FALSE)</f>
        <v>49004</v>
      </c>
      <c r="E1360" s="49">
        <f>_xll.qlInterestRateIndexValueDate(IndexON,D1360)</f>
        <v>49004</v>
      </c>
      <c r="F1360" s="52">
        <f>IFERROR(_xll.qlIndexFixing(IndexON,D1360,TRUE,_xll.ohTrigger(RecalcTrigger,TriggerON)),NA())</f>
        <v>2.6756071378315482E-2</v>
      </c>
      <c r="H1360" s="49">
        <f>_xll.qlCalendarAdvance(IborCalendar,$H1359,B1360,"f",FALSE)</f>
        <v>49004</v>
      </c>
      <c r="I1360" s="49">
        <f>_xll.qlInterestRateIndexValueDate(Index1M,$H1360)</f>
        <v>49006</v>
      </c>
      <c r="J1360" s="52">
        <f>IFERROR(_xll.qlIndexFixing(Index1M,$H1360,TRUE,_xll.ohTrigger(RecalcTrigger,Trigger1M)),NA())</f>
        <v>2.7109260827300762E-2</v>
      </c>
      <c r="K1360" s="52">
        <f>IFERROR(_xll.qlIndexFixing(ONIndex1M,I1360,TRUE,_xll.ohTrigger(RecalcTrigger,Trigger1M)),NA())</f>
        <v>2.708648567322669E-2</v>
      </c>
      <c r="L1360" s="52">
        <f>IFERROR(_xll.qlIndexFixing(Index3M,H1360,TRUE,_xll.ohTrigger(RecalcTrigger,Trigger3M)),NA())</f>
        <v>2.9162966410927995E-2</v>
      </c>
      <c r="M1360" s="52">
        <f>IFERROR(_xll.qlIndexFixing(ONIndex3M,I1360,TRUE,_xll.ohTrigger(RecalcTrigger,Trigger3M)),NA())</f>
        <v>2.9070532818602501E-2</v>
      </c>
      <c r="N1360" s="52">
        <f>IFERROR(_xll.qlIndexFixing(Index6M,$H1360,TRUE,_xll.ohTrigger(RecalcTrigger,Trigger6M)),NA())</f>
        <v>3.054544597064689E-2</v>
      </c>
      <c r="O1360" s="52">
        <f>IFERROR(_xll.qlIndexFixing(ONIndex6M,I1360,TRUE,_xll.ohTrigger(RecalcTrigger,Trigger6M)),NA())</f>
        <v>3.0342740692956838E-2</v>
      </c>
      <c r="P1360" s="52">
        <f>IFERROR(_xll.qlIndexFixing(Index1Y,$H1360,TRUE,_xll.ohTrigger(RecalcTrigger,Trigger1Y)),NA())</f>
        <v>3.2425956486438041E-2</v>
      </c>
      <c r="Q1360" s="52">
        <f>IFERROR(_xll.qlIndexFixing(ONIndex1Y,I1360,TRUE,_xll.ohTrigger(RecalcTrigger,Trigger1Y)),NA())</f>
        <v>3.1972802247119958E-2</v>
      </c>
    </row>
    <row r="1361" spans="2:17" x14ac:dyDescent="0.2">
      <c r="B1361" s="46" t="s">
        <v>51</v>
      </c>
      <c r="D1361" s="49">
        <f>_xll.qlCalendarAdvance(LocalCalendar,$D1360,B1361,"f",FALSE)</f>
        <v>49011</v>
      </c>
      <c r="E1361" s="49">
        <f>_xll.qlInterestRateIndexValueDate(IndexON,D1361)</f>
        <v>49011</v>
      </c>
      <c r="F1361" s="52">
        <f>IFERROR(_xll.qlIndexFixing(IndexON,D1361,TRUE,_xll.ohTrigger(RecalcTrigger,TriggerON)),NA())</f>
        <v>2.6753998556960923E-2</v>
      </c>
      <c r="H1361" s="49">
        <f>_xll.qlCalendarAdvance(IborCalendar,$H1360,B1361,"f",FALSE)</f>
        <v>49011</v>
      </c>
      <c r="I1361" s="49">
        <f>_xll.qlInterestRateIndexValueDate(Index1M,$H1361)</f>
        <v>49013</v>
      </c>
      <c r="J1361" s="52">
        <f>IFERROR(_xll.qlIndexFixing(Index1M,$H1361,TRUE,_xll.ohTrigger(RecalcTrigger,Trigger1M)),NA())</f>
        <v>2.7107199009820948E-2</v>
      </c>
      <c r="K1361" s="52">
        <f>IFERROR(_xll.qlIndexFixing(ONIndex1M,I1361,TRUE,_xll.ohTrigger(RecalcTrigger,Trigger1M)),NA())</f>
        <v>2.7083595834431762E-2</v>
      </c>
      <c r="L1361" s="52">
        <f>IFERROR(_xll.qlIndexFixing(Index3M,H1361,TRUE,_xll.ohTrigger(RecalcTrigger,Trigger3M)),NA())</f>
        <v>2.9160670951652569E-2</v>
      </c>
      <c r="M1361" s="52">
        <f>IFERROR(_xll.qlIndexFixing(ONIndex3M,I1361,TRUE,_xll.ohTrigger(RecalcTrigger,Trigger3M)),NA())</f>
        <v>2.906836505756516E-2</v>
      </c>
      <c r="N1361" s="52">
        <f>IFERROR(_xll.qlIndexFixing(Index6M,$H1361,TRUE,_xll.ohTrigger(RecalcTrigger,Trigger6M)),NA())</f>
        <v>3.0541788570234856E-2</v>
      </c>
      <c r="O1361" s="52">
        <f>IFERROR(_xll.qlIndexFixing(ONIndex6M,I1361,TRUE,_xll.ohTrigger(RecalcTrigger,Trigger6M)),NA())</f>
        <v>3.0340413887461892E-2</v>
      </c>
      <c r="P1361" s="52">
        <f>IFERROR(_xll.qlIndexFixing(Index1Y,$H1361,TRUE,_xll.ohTrigger(RecalcTrigger,Trigger1Y)),NA())</f>
        <v>3.24233522239184E-2</v>
      </c>
      <c r="Q1361" s="52">
        <f>IFERROR(_xll.qlIndexFixing(ONIndex1Y,I1361,TRUE,_xll.ohTrigger(RecalcTrigger,Trigger1Y)),NA())</f>
        <v>3.1970119979058964E-2</v>
      </c>
    </row>
    <row r="1362" spans="2:17" x14ac:dyDescent="0.2">
      <c r="B1362" s="46" t="s">
        <v>51</v>
      </c>
      <c r="D1362" s="49">
        <f>_xll.qlCalendarAdvance(LocalCalendar,$D1361,B1362,"f",FALSE)</f>
        <v>49018</v>
      </c>
      <c r="E1362" s="49">
        <f>_xll.qlInterestRateIndexValueDate(IndexON,D1362)</f>
        <v>49018</v>
      </c>
      <c r="F1362" s="52">
        <f>IFERROR(_xll.qlIndexFixing(IndexON,D1362,TRUE,_xll.ohTrigger(RecalcTrigger,TriggerON)),NA())</f>
        <v>2.6751903562782786E-2</v>
      </c>
      <c r="H1362" s="49">
        <f>_xll.qlCalendarAdvance(IborCalendar,$H1361,B1362,"f",FALSE)</f>
        <v>49018</v>
      </c>
      <c r="I1362" s="49">
        <f>_xll.qlInterestRateIndexValueDate(Index1M,$H1362)</f>
        <v>49020</v>
      </c>
      <c r="J1362" s="52">
        <f>IFERROR(_xll.qlIndexFixing(Index1M,$H1362,TRUE,_xll.ohTrigger(RecalcTrigger,Trigger1M)),NA())</f>
        <v>2.7103516520760651E-2</v>
      </c>
      <c r="K1362" s="52">
        <f>IFERROR(_xll.qlIndexFixing(ONIndex1M,I1362,TRUE,_xll.ohTrigger(RecalcTrigger,Trigger1M)),NA())</f>
        <v>2.7080715486604845E-2</v>
      </c>
      <c r="L1362" s="52">
        <f>IFERROR(_xll.qlIndexFixing(Index3M,H1362,TRUE,_xll.ohTrigger(RecalcTrigger,Trigger3M)),NA())</f>
        <v>2.9158358305930838E-2</v>
      </c>
      <c r="M1362" s="52">
        <f>IFERROR(_xll.qlIndexFixing(ONIndex3M,I1362,TRUE,_xll.ohTrigger(RecalcTrigger,Trigger3M)),NA())</f>
        <v>2.9066180234496031E-2</v>
      </c>
      <c r="N1362" s="52">
        <f>IFERROR(_xll.qlIndexFixing(Index6M,$H1362,TRUE,_xll.ohTrigger(RecalcTrigger,Trigger6M)),NA())</f>
        <v>3.0539218772934064E-2</v>
      </c>
      <c r="O1362" s="52">
        <f>IFERROR(_xll.qlIndexFixing(ONIndex6M,I1362,TRUE,_xll.ohTrigger(RecalcTrigger,Trigger6M)),NA())</f>
        <v>3.0338072516125081E-2</v>
      </c>
      <c r="P1362" s="52">
        <f>IFERROR(_xll.qlIndexFixing(Index1Y,$H1362,TRUE,_xll.ohTrigger(RecalcTrigger,Trigger1Y)),NA())</f>
        <v>3.2420754349997624E-2</v>
      </c>
      <c r="Q1362" s="52">
        <f>IFERROR(_xll.qlIndexFixing(ONIndex1Y,I1362,TRUE,_xll.ohTrigger(RecalcTrigger,Trigger1Y)),NA())</f>
        <v>3.1967443890454916E-2</v>
      </c>
    </row>
    <row r="1363" spans="2:17" x14ac:dyDescent="0.2">
      <c r="B1363" s="46" t="s">
        <v>51</v>
      </c>
      <c r="D1363" s="49">
        <f>_xll.qlCalendarAdvance(LocalCalendar,$D1362,B1363,"f",FALSE)</f>
        <v>49025</v>
      </c>
      <c r="E1363" s="49">
        <f>_xll.qlInterestRateIndexValueDate(IndexON,D1363)</f>
        <v>49025</v>
      </c>
      <c r="F1363" s="52">
        <f>IFERROR(_xll.qlIndexFixing(IndexON,D1363,TRUE,_xll.ohTrigger(RecalcTrigger,TriggerON)),NA())</f>
        <v>2.674978639602088E-2</v>
      </c>
      <c r="H1363" s="49">
        <f>_xll.qlCalendarAdvance(IborCalendar,$H1362,B1363,"f",FALSE)</f>
        <v>49025</v>
      </c>
      <c r="I1363" s="49">
        <f>_xll.qlInterestRateIndexValueDate(Index1M,$H1363)</f>
        <v>49027</v>
      </c>
      <c r="J1363" s="52">
        <f>IFERROR(_xll.qlIndexFixing(Index1M,$H1363,TRUE,_xll.ohTrigger(RecalcTrigger,Trigger1M)),NA())</f>
        <v>2.7100658634884311E-2</v>
      </c>
      <c r="K1363" s="52">
        <f>IFERROR(_xll.qlIndexFixing(ONIndex1M,I1363,TRUE,_xll.ohTrigger(RecalcTrigger,Trigger1M)),NA())</f>
        <v>2.7077844629692649E-2</v>
      </c>
      <c r="L1363" s="52">
        <f>IFERROR(_xll.qlIndexFixing(Index3M,H1363,TRUE,_xll.ohTrigger(RecalcTrigger,Trigger3M)),NA())</f>
        <v>2.9156028473795108E-2</v>
      </c>
      <c r="M1363" s="52">
        <f>IFERROR(_xll.qlIndexFixing(ONIndex3M,I1363,TRUE,_xll.ohTrigger(RecalcTrigger,Trigger3M)),NA())</f>
        <v>2.9063978349368469E-2</v>
      </c>
      <c r="N1363" s="52">
        <f>IFERROR(_xll.qlIndexFixing(Index6M,$H1363,TRUE,_xll.ohTrigger(RecalcTrigger,Trigger6M)),NA())</f>
        <v>3.0536634188190647E-2</v>
      </c>
      <c r="O1363" s="52">
        <f>IFERROR(_xll.qlIndexFixing(ONIndex6M,I1363,TRUE,_xll.ohTrigger(RecalcTrigger,Trigger6M)),NA())</f>
        <v>3.0335716578839822E-2</v>
      </c>
      <c r="P1363" s="52">
        <f>IFERROR(_xll.qlIndexFixing(Index1Y,$H1363,TRUE,_xll.ohTrigger(RecalcTrigger,Trigger1Y)),NA())</f>
        <v>3.2419425834468225E-2</v>
      </c>
      <c r="Q1363" s="52">
        <f>IFERROR(_xll.qlIndexFixing(ONIndex1Y,I1363,TRUE,_xll.ohTrigger(RecalcTrigger,Trigger1Y)),NA())</f>
        <v>3.1964773981254524E-2</v>
      </c>
    </row>
    <row r="1364" spans="2:17" x14ac:dyDescent="0.2">
      <c r="B1364" s="46" t="s">
        <v>51</v>
      </c>
      <c r="D1364" s="49">
        <f>_xll.qlCalendarAdvance(LocalCalendar,$D1363,B1364,"f",FALSE)</f>
        <v>49032</v>
      </c>
      <c r="E1364" s="49">
        <f>_xll.qlInterestRateIndexValueDate(IndexON,D1364)</f>
        <v>49032</v>
      </c>
      <c r="F1364" s="52">
        <f>IFERROR(_xll.qlIndexFixing(IndexON,D1364,TRUE,_xll.ohTrigger(RecalcTrigger,TriggerON)),NA())</f>
        <v>2.6747647056435397E-2</v>
      </c>
      <c r="H1364" s="49">
        <f>_xll.qlCalendarAdvance(IborCalendar,$H1363,B1364,"f",FALSE)</f>
        <v>49032</v>
      </c>
      <c r="I1364" s="49">
        <f>_xll.qlInterestRateIndexValueDate(Index1M,$H1364)</f>
        <v>49034</v>
      </c>
      <c r="J1364" s="52">
        <f>IFERROR(_xll.qlIndexFixing(Index1M,$H1364,TRUE,_xll.ohTrigger(RecalcTrigger,Trigger1M)),NA())</f>
        <v>2.7095361316837239E-2</v>
      </c>
      <c r="K1364" s="52">
        <f>IFERROR(_xll.qlIndexFixing(ONIndex1M,I1364,TRUE,_xll.ohTrigger(RecalcTrigger,Trigger1M)),NA())</f>
        <v>2.7074983263801755E-2</v>
      </c>
      <c r="L1364" s="52">
        <f>IFERROR(_xll.qlIndexFixing(Index3M,H1364,TRUE,_xll.ohTrigger(RecalcTrigger,Trigger3M)),NA())</f>
        <v>2.9150661654665254E-2</v>
      </c>
      <c r="M1364" s="52">
        <f>IFERROR(_xll.qlIndexFixing(ONIndex3M,I1364,TRUE,_xll.ohTrigger(RecalcTrigger,Trigger3M)),NA())</f>
        <v>2.906175940226241E-2</v>
      </c>
      <c r="N1364" s="52">
        <f>IFERROR(_xll.qlIndexFixing(Index6M,$H1364,TRUE,_xll.ohTrigger(RecalcTrigger,Trigger6M)),NA())</f>
        <v>3.0530742561377874E-2</v>
      </c>
      <c r="O1364" s="52">
        <f>IFERROR(_xll.qlIndexFixing(ONIndex6M,I1364,TRUE,_xll.ohTrigger(RecalcTrigger,Trigger6M)),NA())</f>
        <v>3.0333346075686052E-2</v>
      </c>
      <c r="P1364" s="52">
        <f>IFERROR(_xll.qlIndexFixing(Index1Y,$H1364,TRUE,_xll.ohTrigger(RecalcTrigger,Trigger1Y)),NA())</f>
        <v>3.2411788757980474E-2</v>
      </c>
      <c r="Q1364" s="52">
        <f>IFERROR(_xll.qlIndexFixing(ONIndex1Y,I1364,TRUE,_xll.ohTrigger(RecalcTrigger,Trigger1Y)),NA())</f>
        <v>3.1962110251537723E-2</v>
      </c>
    </row>
    <row r="1365" spans="2:17" x14ac:dyDescent="0.2">
      <c r="B1365" s="46" t="s">
        <v>51</v>
      </c>
      <c r="D1365" s="49">
        <f>_xll.qlCalendarAdvance(LocalCalendar,$D1364,B1365,"f",FALSE)</f>
        <v>49039</v>
      </c>
      <c r="E1365" s="49">
        <f>_xll.qlInterestRateIndexValueDate(IndexON,D1365)</f>
        <v>49039</v>
      </c>
      <c r="F1365" s="52">
        <f>IFERROR(_xll.qlIndexFixing(IndexON,D1365,TRUE,_xll.ohTrigger(RecalcTrigger,TriggerON)),NA())</f>
        <v>2.6745485544266145E-2</v>
      </c>
      <c r="H1365" s="49">
        <f>_xll.qlCalendarAdvance(IborCalendar,$H1364,B1365,"f",FALSE)</f>
        <v>49039</v>
      </c>
      <c r="I1365" s="49">
        <f>_xll.qlInterestRateIndexValueDate(Index1M,$H1365)</f>
        <v>49045</v>
      </c>
      <c r="J1365" s="52">
        <f>IFERROR(_xll.qlIndexFixing(Index1M,$H1365,TRUE,_xll.ohTrigger(RecalcTrigger,Trigger1M)),NA())</f>
        <v>2.7092536328728656E-2</v>
      </c>
      <c r="K1365" s="52">
        <f>IFERROR(_xll.qlIndexFixing(ONIndex1M,I1365,TRUE,_xll.ohTrigger(RecalcTrigger,Trigger1M)),NA())</f>
        <v>2.7068876601799019E-2</v>
      </c>
      <c r="L1365" s="52">
        <f>IFERROR(_xll.qlIndexFixing(Index3M,H1365,TRUE,_xll.ohTrigger(RecalcTrigger,Trigger3M)),NA())</f>
        <v>2.9146945445989086E-2</v>
      </c>
      <c r="M1365" s="52">
        <f>IFERROR(_xll.qlIndexFixing(ONIndex3M,I1365,TRUE,_xll.ohTrigger(RecalcTrigger,Trigger3M)),NA())</f>
        <v>2.9056214756639775E-2</v>
      </c>
      <c r="N1365" s="52">
        <f>IFERROR(_xll.qlIndexFixing(Index6M,$H1365,TRUE,_xll.ohTrigger(RecalcTrigger,Trigger6M)),NA())</f>
        <v>3.0527729447359469E-2</v>
      </c>
      <c r="O1365" s="52">
        <f>IFERROR(_xll.qlIndexFixing(ONIndex6M,I1365,TRUE,_xll.ohTrigger(RecalcTrigger,Trigger6M)),NA())</f>
        <v>3.0327379541512656E-2</v>
      </c>
      <c r="P1365" s="52">
        <f>IFERROR(_xll.qlIndexFixing(Index1Y,$H1365,TRUE,_xll.ohTrigger(RecalcTrigger,Trigger1Y)),NA())</f>
        <v>3.2409001559976579E-2</v>
      </c>
      <c r="Q1365" s="52">
        <f>IFERROR(_xll.qlIndexFixing(ONIndex1Y,I1365,TRUE,_xll.ohTrigger(RecalcTrigger,Trigger1Y)),NA())</f>
        <v>3.1955478981657848E-2</v>
      </c>
    </row>
    <row r="1366" spans="2:17" x14ac:dyDescent="0.2">
      <c r="B1366" s="46" t="s">
        <v>51</v>
      </c>
      <c r="D1366" s="49">
        <f>_xll.qlCalendarAdvance(LocalCalendar,$D1365,B1366,"f",FALSE)</f>
        <v>49046</v>
      </c>
      <c r="E1366" s="49">
        <f>_xll.qlInterestRateIndexValueDate(IndexON,D1366)</f>
        <v>49046</v>
      </c>
      <c r="F1366" s="52">
        <f>IFERROR(_xll.qlIndexFixing(IndexON,D1366,TRUE,_xll.ohTrigger(RecalcTrigger,TriggerON)),NA())</f>
        <v>2.674330185919338E-2</v>
      </c>
      <c r="H1366" s="49">
        <f>_xll.qlCalendarAdvance(IborCalendar,$H1365,B1366,"f",FALSE)</f>
        <v>49046</v>
      </c>
      <c r="I1366" s="49">
        <f>_xll.qlInterestRateIndexValueDate(Index1M,$H1366)</f>
        <v>49048</v>
      </c>
      <c r="J1366" s="52">
        <f>IFERROR(_xll.qlIndexFixing(Index1M,$H1366,TRUE,_xll.ohTrigger(RecalcTrigger,Trigger1M)),NA())</f>
        <v>2.7092142046747657E-2</v>
      </c>
      <c r="K1366" s="52">
        <f>IFERROR(_xll.qlIndexFixing(ONIndex1M,I1366,TRUE,_xll.ohTrigger(RecalcTrigger,Trigger1M)),NA())</f>
        <v>2.7069289004790775E-2</v>
      </c>
      <c r="L1366" s="52">
        <f>IFERROR(_xll.qlIndexFixing(Index3M,H1366,TRUE,_xll.ohTrigger(RecalcTrigger,Trigger3M)),NA())</f>
        <v>2.9145924570728714E-2</v>
      </c>
      <c r="M1366" s="52">
        <f>IFERROR(_xll.qlIndexFixing(ONIndex3M,I1366,TRUE,_xll.ohTrigger(RecalcTrigger,Trigger3M)),NA())</f>
        <v>2.905727032190164E-2</v>
      </c>
      <c r="N1366" s="52">
        <f>IFERROR(_xll.qlIndexFixing(Index6M,$H1366,TRUE,_xll.ohTrigger(RecalcTrigger,Trigger6M)),NA())</f>
        <v>3.0528791709895767E-2</v>
      </c>
      <c r="O1366" s="52">
        <f>IFERROR(_xll.qlIndexFixing(ONIndex6M,I1366,TRUE,_xll.ohTrigger(RecalcTrigger,Trigger6M)),NA())</f>
        <v>3.0328561371613105E-2</v>
      </c>
      <c r="P1366" s="52">
        <f>IFERROR(_xll.qlIndexFixing(Index1Y,$H1366,TRUE,_xll.ohTrigger(RecalcTrigger,Trigger1Y)),NA())</f>
        <v>3.2410426739318383E-2</v>
      </c>
      <c r="Q1366" s="52">
        <f>IFERROR(_xll.qlIndexFixing(ONIndex1Y,I1366,TRUE,_xll.ohTrigger(RecalcTrigger,Trigger1Y)),NA())</f>
        <v>3.1956801330315088E-2</v>
      </c>
    </row>
    <row r="1367" spans="2:17" x14ac:dyDescent="0.2">
      <c r="B1367" s="46" t="s">
        <v>51</v>
      </c>
      <c r="D1367" s="49">
        <f>_xll.qlCalendarAdvance(LocalCalendar,$D1366,B1367,"f",FALSE)</f>
        <v>49053</v>
      </c>
      <c r="E1367" s="49">
        <f>_xll.qlInterestRateIndexValueDate(IndexON,D1367)</f>
        <v>49053</v>
      </c>
      <c r="F1367" s="52">
        <f>IFERROR(_xll.qlIndexFixing(IndexON,D1367,TRUE,_xll.ohTrigger(RecalcTrigger,TriggerON)),NA())</f>
        <v>2.6741096001536846E-2</v>
      </c>
      <c r="H1367" s="49">
        <f>_xll.qlCalendarAdvance(IborCalendar,$H1366,B1367,"f",FALSE)</f>
        <v>49053</v>
      </c>
      <c r="I1367" s="49">
        <f>_xll.qlInterestRateIndexValueDate(Index1M,$H1367)</f>
        <v>49055</v>
      </c>
      <c r="J1367" s="52">
        <f>IFERROR(_xll.qlIndexFixing(Index1M,$H1367,TRUE,_xll.ohTrigger(RecalcTrigger,Trigger1M)),NA())</f>
        <v>2.7089322207175491E-2</v>
      </c>
      <c r="K1367" s="52">
        <f>IFERROR(_xll.qlIndexFixing(ONIndex1M,I1367,TRUE,_xll.ohTrigger(RecalcTrigger,Trigger1M)),NA())</f>
        <v>2.706645611172398E-2</v>
      </c>
      <c r="L1367" s="52">
        <f>IFERROR(_xll.qlIndexFixing(Index3M,H1367,TRUE,_xll.ohTrigger(RecalcTrigger,Trigger3M)),NA())</f>
        <v>2.9143530255467495E-2</v>
      </c>
      <c r="M1367" s="52">
        <f>IFERROR(_xll.qlIndexFixing(ONIndex3M,I1367,TRUE,_xll.ohTrigger(RecalcTrigger,Trigger3M)),NA())</f>
        <v>2.9055000188673574E-2</v>
      </c>
      <c r="N1367" s="52">
        <f>IFERROR(_xll.qlIndexFixing(Index6M,$H1367,TRUE,_xll.ohTrigger(RecalcTrigger,Trigger6M)),NA())</f>
        <v>3.0526147975971231E-2</v>
      </c>
      <c r="O1367" s="52">
        <f>IFERROR(_xll.qlIndexFixing(ONIndex6M,I1367,TRUE,_xll.ohTrigger(RecalcTrigger,Trigger6M)),NA())</f>
        <v>3.032614717074722E-2</v>
      </c>
      <c r="P1367" s="52">
        <f>IFERROR(_xll.qlIndexFixing(Index1Y,$H1367,TRUE,_xll.ohTrigger(RecalcTrigger,Trigger1Y)),NA())</f>
        <v>3.240786080765571E-2</v>
      </c>
      <c r="Q1367" s="52">
        <f>IFERROR(_xll.qlIndexFixing(ONIndex1Y,I1367,TRUE,_xll.ohTrigger(RecalcTrigger,Trigger1Y)),NA())</f>
        <v>3.1954156138862544E-2</v>
      </c>
    </row>
    <row r="1368" spans="2:17" x14ac:dyDescent="0.2">
      <c r="B1368" s="46" t="s">
        <v>51</v>
      </c>
      <c r="D1368" s="49">
        <f>_xll.qlCalendarAdvance(LocalCalendar,$D1367,B1368,"f",FALSE)</f>
        <v>49060</v>
      </c>
      <c r="E1368" s="49">
        <f>_xll.qlInterestRateIndexValueDate(IndexON,D1368)</f>
        <v>49060</v>
      </c>
      <c r="F1368" s="52">
        <f>IFERROR(_xll.qlIndexFixing(IndexON,D1368,TRUE,_xll.ohTrigger(RecalcTrigger,TriggerON)),NA())</f>
        <v>2.6738867971136671E-2</v>
      </c>
      <c r="H1368" s="49">
        <f>_xll.qlCalendarAdvance(IborCalendar,$H1367,B1368,"f",FALSE)</f>
        <v>49060</v>
      </c>
      <c r="I1368" s="49">
        <f>_xll.qlInterestRateIndexValueDate(Index1M,$H1368)</f>
        <v>49062</v>
      </c>
      <c r="J1368" s="52">
        <f>IFERROR(_xll.qlIndexFixing(Index1M,$H1368,TRUE,_xll.ohTrigger(RecalcTrigger,Trigger1M)),NA())</f>
        <v>2.7088148672266985E-2</v>
      </c>
      <c r="K1368" s="52">
        <f>IFERROR(_xll.qlIndexFixing(ONIndex1M,I1368,TRUE,_xll.ohTrigger(RecalcTrigger,Trigger1M)),NA())</f>
        <v>2.706444866965807E-2</v>
      </c>
      <c r="L1368" s="52">
        <f>IFERROR(_xll.qlIndexFixing(Index3M,H1368,TRUE,_xll.ohTrigger(RecalcTrigger,Trigger3M)),NA())</f>
        <v>2.9144121517989948E-2</v>
      </c>
      <c r="M1368" s="52">
        <f>IFERROR(_xll.qlIndexFixing(ONIndex3M,I1368,TRUE,_xll.ohTrigger(RecalcTrigger,Trigger3M)),NA())</f>
        <v>2.9053721097320739E-2</v>
      </c>
      <c r="N1368" s="52">
        <f>IFERROR(_xll.qlIndexFixing(Index6M,$H1368,TRUE,_xll.ohTrigger(RecalcTrigger,Trigger6M)),NA())</f>
        <v>3.0524581639846192E-2</v>
      </c>
      <c r="O1368" s="52">
        <f>IFERROR(_xll.qlIndexFixing(ONIndex6M,I1368,TRUE,_xll.ohTrigger(RecalcTrigger,Trigger6M)),NA())</f>
        <v>3.0324821312264216E-2</v>
      </c>
      <c r="P1368" s="52">
        <f>IFERROR(_xll.qlIndexFixing(Index1Y,$H1368,TRUE,_xll.ohTrigger(RecalcTrigger,Trigger1Y)),NA())</f>
        <v>3.2405301264298934E-2</v>
      </c>
      <c r="Q1368" s="52">
        <f>IFERROR(_xll.qlIndexFixing(ONIndex1Y,I1368,TRUE,_xll.ohTrigger(RecalcTrigger,Trigger1Y)),NA())</f>
        <v>3.195274671450532E-2</v>
      </c>
    </row>
    <row r="1369" spans="2:17" x14ac:dyDescent="0.2">
      <c r="B1369" s="46" t="s">
        <v>51</v>
      </c>
      <c r="D1369" s="49">
        <f>_xll.qlCalendarAdvance(LocalCalendar,$D1368,B1369,"f",FALSE)</f>
        <v>49067</v>
      </c>
      <c r="E1369" s="49">
        <f>_xll.qlInterestRateIndexValueDate(IndexON,D1369)</f>
        <v>49067</v>
      </c>
      <c r="F1369" s="52">
        <f>IFERROR(_xll.qlIndexFixing(IndexON,D1369,TRUE,_xll.ohTrigger(RecalcTrigger,TriggerON)),NA())</f>
        <v>2.673661776807279E-2</v>
      </c>
      <c r="H1369" s="49">
        <f>_xll.qlCalendarAdvance(IborCalendar,$H1368,B1369,"f",FALSE)</f>
        <v>49067</v>
      </c>
      <c r="I1369" s="49">
        <f>_xll.qlInterestRateIndexValueDate(Index1M,$H1369)</f>
        <v>49069</v>
      </c>
      <c r="J1369" s="52">
        <f>IFERROR(_xll.qlIndexFixing(Index1M,$H1369,TRUE,_xll.ohTrigger(RecalcTrigger,Trigger1M)),NA())</f>
        <v>2.7083711062702558E-2</v>
      </c>
      <c r="K1369" s="52">
        <f>IFERROR(_xll.qlIndexFixing(ONIndex1M,I1369,TRUE,_xll.ohTrigger(RecalcTrigger,Trigger1M)),NA())</f>
        <v>2.7060818798441133E-2</v>
      </c>
      <c r="L1369" s="52">
        <f>IFERROR(_xll.qlIndexFixing(Index3M,H1369,TRUE,_xll.ohTrigger(RecalcTrigger,Trigger3M)),NA())</f>
        <v>2.9141688568027603E-2</v>
      </c>
      <c r="M1369" s="52">
        <f>IFERROR(_xll.qlIndexFixing(ONIndex3M,I1369,TRUE,_xll.ohTrigger(RecalcTrigger,Trigger3M)),NA())</f>
        <v>2.905040873617537E-2</v>
      </c>
      <c r="N1369" s="52">
        <f>IFERROR(_xll.qlIndexFixing(Index6M,$H1369,TRUE,_xll.ohTrigger(RecalcTrigger,Trigger6M)),NA())</f>
        <v>3.0520816146737972E-2</v>
      </c>
      <c r="O1369" s="52">
        <f>IFERROR(_xll.qlIndexFixing(ONIndex6M,I1369,TRUE,_xll.ohTrigger(RecalcTrigger,Trigger6M)),NA())</f>
        <v>3.0321275071356624E-2</v>
      </c>
      <c r="P1369" s="52">
        <f>IFERROR(_xll.qlIndexFixing(Index1Y,$H1369,TRUE,_xll.ohTrigger(RecalcTrigger,Trigger1Y)),NA())</f>
        <v>3.2404012451694206E-2</v>
      </c>
      <c r="Q1369" s="52">
        <f>IFERROR(_xll.qlIndexFixing(ONIndex1Y,I1369,TRUE,_xll.ohTrigger(RecalcTrigger,Trigger1Y)),NA())</f>
        <v>3.1948884294221713E-2</v>
      </c>
    </row>
    <row r="1370" spans="2:17" x14ac:dyDescent="0.2">
      <c r="B1370" s="46" t="s">
        <v>51</v>
      </c>
      <c r="D1370" s="49">
        <f>_xll.qlCalendarAdvance(LocalCalendar,$D1369,B1370,"f",FALSE)</f>
        <v>49074</v>
      </c>
      <c r="E1370" s="49">
        <f>_xll.qlInterestRateIndexValueDate(IndexON,D1370)</f>
        <v>49074</v>
      </c>
      <c r="F1370" s="52">
        <f>IFERROR(_xll.qlIndexFixing(IndexON,D1370,TRUE,_xll.ohTrigger(RecalcTrigger,TriggerON)),NA())</f>
        <v>2.6734345392185332E-2</v>
      </c>
      <c r="H1370" s="49">
        <f>_xll.qlCalendarAdvance(IborCalendar,$H1369,B1370,"f",FALSE)</f>
        <v>49074</v>
      </c>
      <c r="I1370" s="49">
        <f>_xll.qlInterestRateIndexValueDate(Index1M,$H1370)</f>
        <v>49076</v>
      </c>
      <c r="J1370" s="52">
        <f>IFERROR(_xll.qlIndexFixing(Index1M,$H1370,TRUE,_xll.ohTrigger(RecalcTrigger,Trigger1M)),NA())</f>
        <v>2.70809197577889E-2</v>
      </c>
      <c r="K1370" s="52">
        <f>IFERROR(_xll.qlIndexFixing(ONIndex1M,I1370,TRUE,_xll.ohTrigger(RecalcTrigger,Trigger1M)),NA())</f>
        <v>2.7058014378225081E-2</v>
      </c>
      <c r="L1370" s="52">
        <f>IFERROR(_xll.qlIndexFixing(Index3M,H1370,TRUE,_xll.ohTrigger(RecalcTrigger,Trigger3M)),NA())</f>
        <v>2.9139238431872366E-2</v>
      </c>
      <c r="M1370" s="52">
        <f>IFERROR(_xll.qlIndexFixing(ONIndex3M,I1370,TRUE,_xll.ohTrigger(RecalcTrigger,Trigger3M)),NA())</f>
        <v>2.9048087416851942E-2</v>
      </c>
      <c r="N1370" s="52">
        <f>IFERROR(_xll.qlIndexFixing(Index6M,$H1370,TRUE,_xll.ohTrigger(RecalcTrigger,Trigger6M)),NA())</f>
        <v>3.0518128051548507E-2</v>
      </c>
      <c r="O1370" s="52">
        <f>IFERROR(_xll.qlIndexFixing(ONIndex6M,I1370,TRUE,_xll.ohTrigger(RecalcTrigger,Trigger6M)),NA())</f>
        <v>3.0318817172778623E-2</v>
      </c>
      <c r="P1370" s="52">
        <f>IFERROR(_xll.qlIndexFixing(Index1Y,$H1370,TRUE,_xll.ohTrigger(RecalcTrigger,Trigger1Y)),NA())</f>
        <v>3.2400201342309046E-2</v>
      </c>
      <c r="Q1370" s="52">
        <f>IFERROR(_xll.qlIndexFixing(ONIndex1Y,I1370,TRUE,_xll.ohTrigger(RecalcTrigger,Trigger1Y)),NA())</f>
        <v>3.1946257641033426E-2</v>
      </c>
    </row>
    <row r="1371" spans="2:17" x14ac:dyDescent="0.2">
      <c r="B1371" s="46" t="s">
        <v>51</v>
      </c>
      <c r="D1371" s="49">
        <f>_xll.qlCalendarAdvance(LocalCalendar,$D1370,B1371,"f",FALSE)</f>
        <v>49081</v>
      </c>
      <c r="E1371" s="49">
        <f>_xll.qlInterestRateIndexValueDate(IndexON,D1371)</f>
        <v>49081</v>
      </c>
      <c r="F1371" s="52">
        <f>IFERROR(_xll.qlIndexFixing(IndexON,D1371,TRUE,_xll.ohTrigger(RecalcTrigger,TriggerON)),NA())</f>
        <v>2.673205084363417E-2</v>
      </c>
      <c r="H1371" s="49">
        <f>_xll.qlCalendarAdvance(IborCalendar,$H1370,B1371,"f",FALSE)</f>
        <v>49081</v>
      </c>
      <c r="I1371" s="49">
        <f>_xll.qlInterestRateIndexValueDate(Index1M,$H1371)</f>
        <v>49083</v>
      </c>
      <c r="J1371" s="52">
        <f>IFERROR(_xll.qlIndexFixing(Index1M,$H1371,TRUE,_xll.ohTrigger(RecalcTrigger,Trigger1M)),NA())</f>
        <v>2.7078137964410026E-2</v>
      </c>
      <c r="K1371" s="52">
        <f>IFERROR(_xll.qlIndexFixing(ONIndex1M,I1371,TRUE,_xll.ohTrigger(RecalcTrigger,Trigger1M)),NA())</f>
        <v>2.7055219448950396E-2</v>
      </c>
      <c r="L1371" s="52">
        <f>IFERROR(_xll.qlIndexFixing(Index3M,H1371,TRUE,_xll.ohTrigger(RecalcTrigger,Trigger3M)),NA())</f>
        <v>2.9136771109557397E-2</v>
      </c>
      <c r="M1371" s="52">
        <f>IFERROR(_xll.qlIndexFixing(ONIndex3M,I1371,TRUE,_xll.ohTrigger(RecalcTrigger,Trigger3M)),NA())</f>
        <v>2.9045749035523372E-2</v>
      </c>
      <c r="N1371" s="52">
        <f>IFERROR(_xll.qlIndexFixing(Index6M,$H1371,TRUE,_xll.ohTrigger(RecalcTrigger,Trigger6M)),NA())</f>
        <v>3.0515425169391711E-2</v>
      </c>
      <c r="O1371" s="52">
        <f>IFERROR(_xll.qlIndexFixing(ONIndex6M,I1371,TRUE,_xll.ohTrigger(RecalcTrigger,Trigger6M)),NA())</f>
        <v>3.031634470833211E-2</v>
      </c>
      <c r="P1371" s="52">
        <f>IFERROR(_xll.qlIndexFixing(Index1Y,$H1371,TRUE,_xll.ohTrigger(RecalcTrigger,Trigger1Y)),NA())</f>
        <v>3.2397660963579648E-2</v>
      </c>
      <c r="Q1371" s="52">
        <f>IFERROR(_xll.qlIndexFixing(ONIndex1Y,I1371,TRUE,_xll.ohTrigger(RecalcTrigger,Trigger1Y)),NA())</f>
        <v>3.1943637167302086E-2</v>
      </c>
    </row>
    <row r="1372" spans="2:17" x14ac:dyDescent="0.2">
      <c r="B1372" s="46" t="s">
        <v>51</v>
      </c>
      <c r="D1372" s="49">
        <f>_xll.qlCalendarAdvance(LocalCalendar,$D1371,B1372,"f",FALSE)</f>
        <v>49088</v>
      </c>
      <c r="E1372" s="49">
        <f>_xll.qlInterestRateIndexValueDate(IndexON,D1372)</f>
        <v>49088</v>
      </c>
      <c r="F1372" s="52">
        <f>IFERROR(_xll.qlIndexFixing(IndexON,D1372,TRUE,_xll.ohTrigger(RecalcTrigger,TriggerON)),NA())</f>
        <v>2.6729734122339366E-2</v>
      </c>
      <c r="H1372" s="49">
        <f>_xll.qlCalendarAdvance(IborCalendar,$H1371,B1372,"f",FALSE)</f>
        <v>49088</v>
      </c>
      <c r="I1372" s="49">
        <f>_xll.qlInterestRateIndexValueDate(Index1M,$H1372)</f>
        <v>49090</v>
      </c>
      <c r="J1372" s="52">
        <f>IFERROR(_xll.qlIndexFixing(Index1M,$H1372,TRUE,_xll.ohTrigger(RecalcTrigger,Trigger1M)),NA())</f>
        <v>2.7075365682563361E-2</v>
      </c>
      <c r="K1372" s="52">
        <f>IFERROR(_xll.qlIndexFixing(ONIndex1M,I1372,TRUE,_xll.ohTrigger(RecalcTrigger,Trigger1M)),NA())</f>
        <v>2.7053251840933878E-2</v>
      </c>
      <c r="L1372" s="52">
        <f>IFERROR(_xll.qlIndexFixing(Index3M,H1372,TRUE,_xll.ohTrigger(RecalcTrigger,Trigger3M)),NA())</f>
        <v>2.9135281653372383E-2</v>
      </c>
      <c r="M1372" s="52">
        <f>IFERROR(_xll.qlIndexFixing(ONIndex3M,I1372,TRUE,_xll.ohTrigger(RecalcTrigger,Trigger3M)),NA())</f>
        <v>2.9044396068931277E-2</v>
      </c>
      <c r="N1372" s="52">
        <f>IFERROR(_xll.qlIndexFixing(Index6M,$H1372,TRUE,_xll.ohTrigger(RecalcTrigger,Trigger6M)),NA())</f>
        <v>3.0512707500326787E-2</v>
      </c>
      <c r="O1372" s="52">
        <f>IFERROR(_xll.qlIndexFixing(ONIndex6M,I1372,TRUE,_xll.ohTrigger(RecalcTrigger,Trigger6M)),NA())</f>
        <v>3.0314955593861992E-2</v>
      </c>
      <c r="P1372" s="52">
        <f>IFERROR(_xll.qlIndexFixing(Index1Y,$H1372,TRUE,_xll.ohTrigger(RecalcTrigger,Trigger1Y)),NA())</f>
        <v>3.2396392009612932E-2</v>
      </c>
      <c r="Q1372" s="52">
        <f>IFERROR(_xll.qlIndexFixing(ONIndex1Y,I1372,TRUE,_xll.ohTrigger(RecalcTrigger,Trigger1Y)),NA())</f>
        <v>3.1942253295211831E-2</v>
      </c>
    </row>
    <row r="1373" spans="2:17" x14ac:dyDescent="0.2">
      <c r="B1373" s="46" t="s">
        <v>51</v>
      </c>
      <c r="D1373" s="49">
        <f>_xll.qlCalendarAdvance(LocalCalendar,$D1372,B1373,"f",FALSE)</f>
        <v>49095</v>
      </c>
      <c r="E1373" s="49">
        <f>_xll.qlInterestRateIndexValueDate(IndexON,D1373)</f>
        <v>49095</v>
      </c>
      <c r="F1373" s="52">
        <f>IFERROR(_xll.qlIndexFixing(IndexON,D1373,TRUE,_xll.ohTrigger(RecalcTrigger,TriggerON)),NA())</f>
        <v>2.6727395228380857E-2</v>
      </c>
      <c r="H1373" s="49">
        <f>_xll.qlCalendarAdvance(IborCalendar,$H1372,B1373,"f",FALSE)</f>
        <v>49095</v>
      </c>
      <c r="I1373" s="49">
        <f>_xll.qlInterestRateIndexValueDate(Index1M,$H1373)</f>
        <v>49097</v>
      </c>
      <c r="J1373" s="52">
        <f>IFERROR(_xll.qlIndexFixing(Index1M,$H1373,TRUE,_xll.ohTrigger(RecalcTrigger,Trigger1M)),NA())</f>
        <v>2.7072602912243744E-2</v>
      </c>
      <c r="K1373" s="52">
        <f>IFERROR(_xll.qlIndexFixing(ONIndex1M,I1373,TRUE,_xll.ohTrigger(RecalcTrigger,Trigger1M)),NA())</f>
        <v>2.7049658063251769E-2</v>
      </c>
      <c r="L1373" s="52">
        <f>IFERROR(_xll.qlIndexFixing(Index3M,H1373,TRUE,_xll.ohTrigger(RecalcTrigger,Trigger3M)),NA())</f>
        <v>2.9132778529473911E-2</v>
      </c>
      <c r="M1373" s="52">
        <f>IFERROR(_xll.qlIndexFixing(ONIndex3M,I1373,TRUE,_xll.ohTrigger(RecalcTrigger,Trigger3M)),NA())</f>
        <v>2.9041021086850805E-2</v>
      </c>
      <c r="N1373" s="52">
        <f>IFERROR(_xll.qlIndexFixing(Index6M,$H1373,TRUE,_xll.ohTrigger(RecalcTrigger,Trigger6M)),NA())</f>
        <v>3.0509975044416385E-2</v>
      </c>
      <c r="O1373" s="52">
        <f>IFERROR(_xll.qlIndexFixing(ONIndex6M,I1373,TRUE,_xll.ohTrigger(RecalcTrigger,Trigger6M)),NA())</f>
        <v>3.0311356081753615E-2</v>
      </c>
      <c r="P1373" s="52">
        <f>IFERROR(_xll.qlIndexFixing(Index1Y,$H1373,TRUE,_xll.ohTrigger(RecalcTrigger,Trigger1Y)),NA())</f>
        <v>3.239259937041173E-2</v>
      </c>
      <c r="Q1373" s="52">
        <f>IFERROR(_xll.qlIndexFixing(ONIndex1Y,I1373,TRUE,_xll.ohTrigger(RecalcTrigger,Trigger1Y)),NA())</f>
        <v>3.1938414758077016E-2</v>
      </c>
    </row>
    <row r="1374" spans="2:17" x14ac:dyDescent="0.2">
      <c r="B1374" s="46" t="s">
        <v>51</v>
      </c>
      <c r="D1374" s="49">
        <f>_xll.qlCalendarAdvance(LocalCalendar,$D1373,B1374,"f",FALSE)</f>
        <v>49102</v>
      </c>
      <c r="E1374" s="49">
        <f>_xll.qlInterestRateIndexValueDate(IndexON,D1374)</f>
        <v>49102</v>
      </c>
      <c r="F1374" s="52">
        <f>IFERROR(_xll.qlIndexFixing(IndexON,D1374,TRUE,_xll.ohTrigger(RecalcTrigger,TriggerON)),NA())</f>
        <v>2.6725034161678707E-2</v>
      </c>
      <c r="H1374" s="49">
        <f>_xll.qlCalendarAdvance(IborCalendar,$H1373,B1374,"f",FALSE)</f>
        <v>49102</v>
      </c>
      <c r="I1374" s="49">
        <f>_xll.qlInterestRateIndexValueDate(Index1M,$H1374)</f>
        <v>49104</v>
      </c>
      <c r="J1374" s="52">
        <f>IFERROR(_xll.qlIndexFixing(Index1M,$H1374,TRUE,_xll.ohTrigger(RecalcTrigger,Trigger1M)),NA())</f>
        <v>2.7069849653438283E-2</v>
      </c>
      <c r="K1374" s="52">
        <f>IFERROR(_xll.qlIndexFixing(ONIndex1M,I1374,TRUE,_xll.ohTrigger(RecalcTrigger,Trigger1M)),NA())</f>
        <v>2.7046891606827828E-2</v>
      </c>
      <c r="L1374" s="52">
        <f>IFERROR(_xll.qlIndexFixing(Index3M,H1374,TRUE,_xll.ohTrigger(RecalcTrigger,Trigger3M)),NA())</f>
        <v>2.9129266025989163E-2</v>
      </c>
      <c r="M1374" s="52">
        <f>IFERROR(_xll.qlIndexFixing(ONIndex3M,I1374,TRUE,_xll.ohTrigger(RecalcTrigger,Trigger3M)),NA())</f>
        <v>2.9038631519453517E-2</v>
      </c>
      <c r="N1374" s="52">
        <f>IFERROR(_xll.qlIndexFixing(Index6M,$H1374,TRUE,_xll.ohTrigger(RecalcTrigger,Trigger6M)),NA())</f>
        <v>3.0507227801720136E-2</v>
      </c>
      <c r="O1374" s="52">
        <f>IFERROR(_xll.qlIndexFixing(ONIndex6M,I1374,TRUE,_xll.ohTrigger(RecalcTrigger,Trigger6M)),NA())</f>
        <v>3.0308839919594988E-2</v>
      </c>
      <c r="P1374" s="52">
        <f>IFERROR(_xll.qlIndexFixing(Index1Y,$H1374,TRUE,_xll.ohTrigger(RecalcTrigger,Trigger1Y)),NA())</f>
        <v>3.2390078155877362E-2</v>
      </c>
      <c r="Q1374" s="52">
        <f>IFERROR(_xll.qlIndexFixing(ONIndex1Y,I1374,TRUE,_xll.ohTrigger(RecalcTrigger,Trigger1Y)),NA())</f>
        <v>3.1935812822609932E-2</v>
      </c>
    </row>
    <row r="1375" spans="2:17" x14ac:dyDescent="0.2">
      <c r="B1375" s="46" t="s">
        <v>51</v>
      </c>
      <c r="D1375" s="49">
        <f>_xll.qlCalendarAdvance(LocalCalendar,$D1374,B1375,"f",FALSE)</f>
        <v>49109</v>
      </c>
      <c r="E1375" s="49">
        <f>_xll.qlInterestRateIndexValueDate(IndexON,D1375)</f>
        <v>49109</v>
      </c>
      <c r="F1375" s="52">
        <f>IFERROR(_xll.qlIndexFixing(IndexON,D1375,TRUE,_xll.ohTrigger(RecalcTrigger,TriggerON)),NA())</f>
        <v>2.6722650922232916E-2</v>
      </c>
      <c r="H1375" s="49">
        <f>_xll.qlCalendarAdvance(IborCalendar,$H1374,B1375,"f",FALSE)</f>
        <v>49109</v>
      </c>
      <c r="I1375" s="49">
        <f>_xll.qlInterestRateIndexValueDate(Index1M,$H1375)</f>
        <v>49111</v>
      </c>
      <c r="J1375" s="52">
        <f>IFERROR(_xll.qlIndexFixing(Index1M,$H1375,TRUE,_xll.ohTrigger(RecalcTrigger,Trigger1M)),NA())</f>
        <v>2.7067105906146981E-2</v>
      </c>
      <c r="K1375" s="52">
        <f>IFERROR(_xll.qlIndexFixing(ONIndex1M,I1375,TRUE,_xll.ohTrigger(RecalcTrigger,Trigger1M)),NA())</f>
        <v>2.7044134641345252E-2</v>
      </c>
      <c r="L1375" s="52">
        <f>IFERROR(_xll.qlIndexFixing(Index3M,H1375,TRUE,_xll.ohTrigger(RecalcTrigger,Trigger3M)),NA())</f>
        <v>2.9126729959369477E-2</v>
      </c>
      <c r="M1375" s="52">
        <f>IFERROR(_xll.qlIndexFixing(ONIndex3M,I1375,TRUE,_xll.ohTrigger(RecalcTrigger,Trigger3M)),NA())</f>
        <v>2.9036224890077733E-2</v>
      </c>
      <c r="N1375" s="52">
        <f>IFERROR(_xll.qlIndexFixing(Index6M,$H1375,TRUE,_xll.ohTrigger(RecalcTrigger,Trigger6M)),NA())</f>
        <v>3.0504465772301551E-2</v>
      </c>
      <c r="O1375" s="52">
        <f>IFERROR(_xll.qlIndexFixing(ONIndex6M,I1375,TRUE,_xll.ohTrigger(RecalcTrigger,Trigger6M)),NA())</f>
        <v>3.0306309191594494E-2</v>
      </c>
      <c r="P1375" s="52">
        <f>IFERROR(_xll.qlIndexFixing(Index1Y,$H1375,TRUE,_xll.ohTrigger(RecalcTrigger,Trigger1Y)),NA())</f>
        <v>3.2387563329312821E-2</v>
      </c>
      <c r="Q1375" s="52">
        <f>IFERROR(_xll.qlIndexFixing(ONIndex1Y,I1375,TRUE,_xll.ohTrigger(RecalcTrigger,Trigger1Y)),NA())</f>
        <v>3.1933217066546504E-2</v>
      </c>
    </row>
    <row r="1376" spans="2:17" x14ac:dyDescent="0.2">
      <c r="B1376" s="46" t="s">
        <v>51</v>
      </c>
      <c r="D1376" s="49">
        <f>_xll.qlCalendarAdvance(LocalCalendar,$D1375,B1376,"f",FALSE)</f>
        <v>49116</v>
      </c>
      <c r="E1376" s="49">
        <f>_xll.qlInterestRateIndexValueDate(IndexON,D1376)</f>
        <v>49116</v>
      </c>
      <c r="F1376" s="52">
        <f>IFERROR(_xll.qlIndexFixing(IndexON,D1376,TRUE,_xll.ohTrigger(RecalcTrigger,TriggerON)),NA())</f>
        <v>2.6720245510123419E-2</v>
      </c>
      <c r="H1376" s="49">
        <f>_xll.qlCalendarAdvance(IborCalendar,$H1375,B1376,"f",FALSE)</f>
        <v>49116</v>
      </c>
      <c r="I1376" s="49">
        <f>_xll.qlInterestRateIndexValueDate(Index1M,$H1376)</f>
        <v>49118</v>
      </c>
      <c r="J1376" s="52">
        <f>IFERROR(_xll.qlIndexFixing(Index1M,$H1376,TRUE,_xll.ohTrigger(RecalcTrigger,Trigger1M)),NA())</f>
        <v>2.706437167035694E-2</v>
      </c>
      <c r="K1376" s="52">
        <f>IFERROR(_xll.qlIndexFixing(ONIndex1M,I1376,TRUE,_xll.ohTrigger(RecalcTrigger,Trigger1M)),NA())</f>
        <v>2.7041387166804043E-2</v>
      </c>
      <c r="L1376" s="52">
        <f>IFERROR(_xll.qlIndexFixing(Index3M,H1376,TRUE,_xll.ohTrigger(RecalcTrigger,Trigger3M)),NA())</f>
        <v>2.9124176706757588E-2</v>
      </c>
      <c r="M1376" s="52">
        <f>IFERROR(_xll.qlIndexFixing(ONIndex3M,I1376,TRUE,_xll.ohTrigger(RecalcTrigger,Trigger3M)),NA())</f>
        <v>2.9033801198643516E-2</v>
      </c>
      <c r="N1376" s="52">
        <f>IFERROR(_xll.qlIndexFixing(Index6M,$H1376,TRUE,_xll.ohTrigger(RecalcTrigger,Trigger6M)),NA())</f>
        <v>3.0503852695892338E-2</v>
      </c>
      <c r="O1376" s="52">
        <f>IFERROR(_xll.qlIndexFixing(ONIndex6M,I1376,TRUE,_xll.ohTrigger(RecalcTrigger,Trigger6M)),NA())</f>
        <v>3.0303763897698843E-2</v>
      </c>
      <c r="P1376" s="52">
        <f>IFERROR(_xll.qlIndexFixing(Index1Y,$H1376,TRUE,_xll.ohTrigger(RecalcTrigger,Trigger1Y)),NA())</f>
        <v>3.2385054890670624E-2</v>
      </c>
      <c r="Q1376" s="52">
        <f>IFERROR(_xll.qlIndexFixing(ONIndex1Y,I1376,TRUE,_xll.ohTrigger(RecalcTrigger,Trigger1Y)),NA())</f>
        <v>3.1930627489940022E-2</v>
      </c>
    </row>
    <row r="1377" spans="2:17" x14ac:dyDescent="0.2">
      <c r="B1377" s="46" t="s">
        <v>51</v>
      </c>
      <c r="D1377" s="49">
        <f>_xll.qlCalendarAdvance(LocalCalendar,$D1376,B1377,"f",FALSE)</f>
        <v>49123</v>
      </c>
      <c r="E1377" s="49">
        <f>_xll.qlInterestRateIndexValueDate(IndexON,D1377)</f>
        <v>49123</v>
      </c>
      <c r="F1377" s="52">
        <f>IFERROR(_xll.qlIndexFixing(IndexON,D1377,TRUE,_xll.ohTrigger(RecalcTrigger,TriggerON)),NA())</f>
        <v>2.6717817925270282E-2</v>
      </c>
      <c r="H1377" s="49">
        <f>_xll.qlCalendarAdvance(IborCalendar,$H1376,B1377,"f",FALSE)</f>
        <v>49123</v>
      </c>
      <c r="I1377" s="49">
        <f>_xll.qlInterestRateIndexValueDate(Index1M,$H1377)</f>
        <v>49125</v>
      </c>
      <c r="J1377" s="52">
        <f>IFERROR(_xll.qlIndexFixing(Index1M,$H1377,TRUE,_xll.ohTrigger(RecalcTrigger,Trigger1M)),NA())</f>
        <v>2.7061646946068166E-2</v>
      </c>
      <c r="K1377" s="52">
        <f>IFERROR(_xll.qlIndexFixing(ONIndex1M,I1377,TRUE,_xll.ohTrigger(RecalcTrigger,Trigger1M)),NA())</f>
        <v>2.70386491832042E-2</v>
      </c>
      <c r="L1377" s="52">
        <f>IFERROR(_xll.qlIndexFixing(Index3M,H1377,TRUE,_xll.ohTrigger(RecalcTrigger,Trigger3M)),NA())</f>
        <v>2.9118642089641229E-2</v>
      </c>
      <c r="M1377" s="52">
        <f>IFERROR(_xll.qlIndexFixing(ONIndex3M,I1377,TRUE,_xll.ohTrigger(RecalcTrigger,Trigger3M)),NA())</f>
        <v>2.9031360445230803E-2</v>
      </c>
      <c r="N1377" s="52">
        <f>IFERROR(_xll.qlIndexFixing(Index6M,$H1377,TRUE,_xll.ohTrigger(RecalcTrigger,Trigger6M)),NA())</f>
        <v>3.0495655145717022E-2</v>
      </c>
      <c r="O1377" s="52">
        <f>IFERROR(_xll.qlIndexFixing(ONIndex6M,I1377,TRUE,_xll.ohTrigger(RecalcTrigger,Trigger6M)),NA())</f>
        <v>3.0301204037908036E-2</v>
      </c>
      <c r="P1377" s="52">
        <f>IFERROR(_xll.qlIndexFixing(Index1Y,$H1377,TRUE,_xll.ohTrigger(RecalcTrigger,Trigger1Y)),NA())</f>
        <v>3.2378754811064774E-2</v>
      </c>
      <c r="Q1377" s="52">
        <f>IFERROR(_xll.qlIndexFixing(ONIndex1Y,I1377,TRUE,_xll.ohTrigger(RecalcTrigger,Trigger1Y)),NA())</f>
        <v>3.1928044092737196E-2</v>
      </c>
    </row>
    <row r="1378" spans="2:17" x14ac:dyDescent="0.2">
      <c r="B1378" s="46" t="s">
        <v>51</v>
      </c>
      <c r="D1378" s="49">
        <f>_xll.qlCalendarAdvance(LocalCalendar,$D1377,B1378,"f",FALSE)</f>
        <v>49130</v>
      </c>
      <c r="E1378" s="49">
        <f>_xll.qlInterestRateIndexValueDate(IndexON,D1378)</f>
        <v>49130</v>
      </c>
      <c r="F1378" s="52">
        <f>IFERROR(_xll.qlIndexFixing(IndexON,D1378,TRUE,_xll.ohTrigger(RecalcTrigger,TriggerON)),NA())</f>
        <v>2.6715368167753439E-2</v>
      </c>
      <c r="H1378" s="49">
        <f>_xll.qlCalendarAdvance(IborCalendar,$H1377,B1378,"f",FALSE)</f>
        <v>49130</v>
      </c>
      <c r="I1378" s="49">
        <f>_xll.qlInterestRateIndexValueDate(Index1M,$H1378)</f>
        <v>49132</v>
      </c>
      <c r="J1378" s="52">
        <f>IFERROR(_xll.qlIndexFixing(Index1M,$H1378,TRUE,_xll.ohTrigger(RecalcTrigger,Trigger1M)),NA())</f>
        <v>2.7058931733267764E-2</v>
      </c>
      <c r="K1378" s="52">
        <f>IFERROR(_xll.qlIndexFixing(ONIndex1M,I1378,TRUE,_xll.ohTrigger(RecalcTrigger,Trigger1M)),NA())</f>
        <v>2.7035920690545723E-2</v>
      </c>
      <c r="L1378" s="52">
        <f>IFERROR(_xll.qlIndexFixing(Index3M,H1378,TRUE,_xll.ohTrigger(RecalcTrigger,Trigger3M)),NA())</f>
        <v>2.9120005099283287E-2</v>
      </c>
      <c r="M1378" s="52">
        <f>IFERROR(_xll.qlIndexFixing(ONIndex3M,I1378,TRUE,_xll.ohTrigger(RecalcTrigger,Trigger3M)),NA())</f>
        <v>2.9028902629786302E-2</v>
      </c>
      <c r="N1378" s="52">
        <f>IFERROR(_xll.qlIndexFixing(Index6M,$H1378,TRUE,_xll.ohTrigger(RecalcTrigger,Trigger6M)),NA())</f>
        <v>3.0496090964327521E-2</v>
      </c>
      <c r="O1378" s="52">
        <f>IFERROR(_xll.qlIndexFixing(ONIndex6M,I1378,TRUE,_xll.ohTrigger(RecalcTrigger,Trigger6M)),NA())</f>
        <v>3.0298629612222072E-2</v>
      </c>
      <c r="P1378" s="52">
        <f>IFERROR(_xll.qlIndexFixing(Index1Y,$H1378,TRUE,_xll.ohTrigger(RecalcTrigger,Trigger1Y)),NA())</f>
        <v>3.2380057176962247E-2</v>
      </c>
      <c r="Q1378" s="52">
        <f>IFERROR(_xll.qlIndexFixing(ONIndex1Y,I1378,TRUE,_xll.ohTrigger(RecalcTrigger,Trigger1Y)),NA())</f>
        <v>3.192546687496467E-2</v>
      </c>
    </row>
    <row r="1379" spans="2:17" x14ac:dyDescent="0.2">
      <c r="B1379" s="46" t="s">
        <v>51</v>
      </c>
      <c r="D1379" s="49">
        <f>_xll.qlCalendarAdvance(LocalCalendar,$D1378,B1379,"f",FALSE)</f>
        <v>49137</v>
      </c>
      <c r="E1379" s="49">
        <f>_xll.qlInterestRateIndexValueDate(IndexON,D1379)</f>
        <v>49137</v>
      </c>
      <c r="F1379" s="52">
        <f>IFERROR(_xll.qlIndexFixing(IndexON,D1379,TRUE,_xll.ohTrigger(RecalcTrigger,TriggerON)),NA())</f>
        <v>2.6712896237492956E-2</v>
      </c>
      <c r="H1379" s="49">
        <f>_xll.qlCalendarAdvance(IborCalendar,$H1378,B1379,"f",FALSE)</f>
        <v>49137</v>
      </c>
      <c r="I1379" s="49">
        <f>_xll.qlInterestRateIndexValueDate(Index1M,$H1379)</f>
        <v>49139</v>
      </c>
      <c r="J1379" s="52">
        <f>IFERROR(_xll.qlIndexFixing(Index1M,$H1379,TRUE,_xll.ohTrigger(RecalcTrigger,Trigger1M)),NA())</f>
        <v>2.7056226031953151E-2</v>
      </c>
      <c r="K1379" s="52">
        <f>IFERROR(_xll.qlIndexFixing(ONIndex1M,I1379,TRUE,_xll.ohTrigger(RecalcTrigger,Trigger1M)),NA())</f>
        <v>2.7033201688855257E-2</v>
      </c>
      <c r="L1379" s="52">
        <f>IFERROR(_xll.qlIndexFixing(Index3M,H1379,TRUE,_xll.ohTrigger(RecalcTrigger,Trigger3M)),NA())</f>
        <v>2.91164138333097E-2</v>
      </c>
      <c r="M1379" s="52">
        <f>IFERROR(_xll.qlIndexFixing(ONIndex3M,I1379,TRUE,_xll.ohTrigger(RecalcTrigger,Trigger3M)),NA())</f>
        <v>2.9026427752256723E-2</v>
      </c>
      <c r="N1379" s="52">
        <f>IFERROR(_xll.qlIndexFixing(Index6M,$H1379,TRUE,_xll.ohTrigger(RecalcTrigger,Trigger6M)),NA())</f>
        <v>3.0494347813316974E-2</v>
      </c>
      <c r="O1379" s="52">
        <f>IFERROR(_xll.qlIndexFixing(ONIndex6M,I1379,TRUE,_xll.ohTrigger(RecalcTrigger,Trigger6M)),NA())</f>
        <v>3.0296040620640952E-2</v>
      </c>
      <c r="P1379" s="52">
        <f>IFERROR(_xll.qlIndexFixing(Index1Y,$H1379,TRUE,_xll.ohTrigger(RecalcTrigger,Trigger1Y)),NA())</f>
        <v>3.2377567901802184E-2</v>
      </c>
      <c r="Q1379" s="52">
        <f>IFERROR(_xll.qlIndexFixing(ONIndex1Y,I1379,TRUE,_xll.ohTrigger(RecalcTrigger,Trigger1Y)),NA())</f>
        <v>3.1922895836595799E-2</v>
      </c>
    </row>
    <row r="1380" spans="2:17" x14ac:dyDescent="0.2">
      <c r="B1380" s="46" t="s">
        <v>51</v>
      </c>
      <c r="D1380" s="49">
        <f>_xll.qlCalendarAdvance(LocalCalendar,$D1379,B1380,"f",FALSE)</f>
        <v>49144</v>
      </c>
      <c r="E1380" s="49">
        <f>_xll.qlInterestRateIndexValueDate(IndexON,D1380)</f>
        <v>49144</v>
      </c>
      <c r="F1380" s="52">
        <f>IFERROR(_xll.qlIndexFixing(IndexON,D1380,TRUE,_xll.ohTrigger(RecalcTrigger,TriggerON)),NA())</f>
        <v>2.6710402134568767E-2</v>
      </c>
      <c r="H1380" s="49">
        <f>_xll.qlCalendarAdvance(IborCalendar,$H1379,B1380,"f",FALSE)</f>
        <v>49144</v>
      </c>
      <c r="I1380" s="49">
        <f>_xll.qlInterestRateIndexValueDate(Index1M,$H1380)</f>
        <v>49146</v>
      </c>
      <c r="J1380" s="52">
        <f>IFERROR(_xll.qlIndexFixing(Index1M,$H1380,TRUE,_xll.ohTrigger(RecalcTrigger,Trigger1M)),NA())</f>
        <v>2.7053529842116598E-2</v>
      </c>
      <c r="K1380" s="52">
        <f>IFERROR(_xll.qlIndexFixing(ONIndex1M,I1380,TRUE,_xll.ohTrigger(RecalcTrigger,Trigger1M)),NA())</f>
        <v>2.7030492178079513E-2</v>
      </c>
      <c r="L1380" s="52">
        <f>IFERROR(_xll.qlIndexFixing(Index3M,H1380,TRUE,_xll.ohTrigger(RecalcTrigger,Trigger3M)),NA())</f>
        <v>2.911379183707255E-2</v>
      </c>
      <c r="M1380" s="52">
        <f>IFERROR(_xll.qlIndexFixing(ONIndex3M,I1380,TRUE,_xll.ohTrigger(RecalcTrigger,Trigger3M)),NA())</f>
        <v>2.9023935812801938E-2</v>
      </c>
      <c r="N1380" s="52">
        <f>IFERROR(_xll.qlIndexFixing(Index6M,$H1380,TRUE,_xll.ohTrigger(RecalcTrigger,Trigger6M)),NA())</f>
        <v>3.0490433826540979E-2</v>
      </c>
      <c r="O1380" s="52">
        <f>IFERROR(_xll.qlIndexFixing(ONIndex6M,I1380,TRUE,_xll.ohTrigger(RecalcTrigger,Trigger6M)),NA())</f>
        <v>3.0293437063217965E-2</v>
      </c>
      <c r="P1380" s="52">
        <f>IFERROR(_xll.qlIndexFixing(Index1Y,$H1380,TRUE,_xll.ohTrigger(RecalcTrigger,Trigger1Y)),NA())</f>
        <v>3.2375085014375408E-2</v>
      </c>
      <c r="Q1380" s="52">
        <f>IFERROR(_xll.qlIndexFixing(ONIndex1Y,I1380,TRUE,_xll.ohTrigger(RecalcTrigger,Trigger1Y)),NA())</f>
        <v>3.192033097771052E-2</v>
      </c>
    </row>
    <row r="1381" spans="2:17" x14ac:dyDescent="0.2">
      <c r="B1381" s="46" t="s">
        <v>51</v>
      </c>
      <c r="D1381" s="49">
        <f>_xll.qlCalendarAdvance(LocalCalendar,$D1380,B1381,"f",FALSE)</f>
        <v>49151</v>
      </c>
      <c r="E1381" s="49">
        <f>_xll.qlInterestRateIndexValueDate(IndexON,D1381)</f>
        <v>49151</v>
      </c>
      <c r="F1381" s="52">
        <f>IFERROR(_xll.qlIndexFixing(IndexON,D1381,TRUE,_xll.ohTrigger(RecalcTrigger,TriggerON)),NA())</f>
        <v>2.6707885858821001E-2</v>
      </c>
      <c r="H1381" s="49">
        <f>_xll.qlCalendarAdvance(IborCalendar,$H1380,B1381,"f",FALSE)</f>
        <v>49151</v>
      </c>
      <c r="I1381" s="49">
        <f>_xll.qlInterestRateIndexValueDate(Index1M,$H1381)</f>
        <v>49153</v>
      </c>
      <c r="J1381" s="52">
        <f>IFERROR(_xll.qlIndexFixing(Index1M,$H1381,TRUE,_xll.ohTrigger(RecalcTrigger,Trigger1M)),NA())</f>
        <v>2.7051667671308399E-2</v>
      </c>
      <c r="K1381" s="52">
        <f>IFERROR(_xll.qlIndexFixing(ONIndex1M,I1381,TRUE,_xll.ohTrigger(RecalcTrigger,Trigger1M)),NA())</f>
        <v>2.7027792158245134E-2</v>
      </c>
      <c r="L1381" s="52">
        <f>IFERROR(_xll.qlIndexFixing(Index3M,H1381,TRUE,_xll.ohTrigger(RecalcTrigger,Trigger3M)),NA())</f>
        <v>2.9111152655015824E-2</v>
      </c>
      <c r="M1381" s="52">
        <f>IFERROR(_xll.qlIndexFixing(ONIndex3M,I1381,TRUE,_xll.ohTrigger(RecalcTrigger,Trigger3M)),NA())</f>
        <v>2.902142681128872E-2</v>
      </c>
      <c r="N1381" s="52">
        <f>IFERROR(_xll.qlIndexFixing(Index6M,$H1381,TRUE,_xll.ohTrigger(RecalcTrigger,Trigger6M)),NA())</f>
        <v>3.0487583078096323E-2</v>
      </c>
      <c r="O1381" s="52">
        <f>IFERROR(_xll.qlIndexFixing(ONIndex6M,I1381,TRUE,_xll.ohTrigger(RecalcTrigger,Trigger6M)),NA())</f>
        <v>3.0290818939873176E-2</v>
      </c>
      <c r="P1381" s="52">
        <f>IFERROR(_xll.qlIndexFixing(Index1Y,$H1381,TRUE,_xll.ohTrigger(RecalcTrigger,Trigger1Y)),NA())</f>
        <v>3.2372608514634436E-2</v>
      </c>
      <c r="Q1381" s="52">
        <f>IFERROR(_xll.qlIndexFixing(ONIndex1Y,I1381,TRUE,_xll.ohTrigger(RecalcTrigger,Trigger1Y)),NA())</f>
        <v>3.1917772298148961E-2</v>
      </c>
    </row>
    <row r="1382" spans="2:17" x14ac:dyDescent="0.2">
      <c r="B1382" s="46" t="s">
        <v>51</v>
      </c>
      <c r="D1382" s="49">
        <f>_xll.qlCalendarAdvance(LocalCalendar,$D1381,B1382,"f",FALSE)</f>
        <v>49158</v>
      </c>
      <c r="E1382" s="49">
        <f>_xll.qlInterestRateIndexValueDate(IndexON,D1382)</f>
        <v>49158</v>
      </c>
      <c r="F1382" s="52">
        <f>IFERROR(_xll.qlIndexFixing(IndexON,D1382,TRUE,_xll.ohTrigger(RecalcTrigger,TriggerON)),NA())</f>
        <v>2.670534741040953E-2</v>
      </c>
      <c r="H1382" s="49">
        <f>_xll.qlCalendarAdvance(IborCalendar,$H1381,B1382,"f",FALSE)</f>
        <v>49158</v>
      </c>
      <c r="I1382" s="49">
        <f>_xll.qlInterestRateIndexValueDate(Index1M,$H1382)</f>
        <v>49160</v>
      </c>
      <c r="J1382" s="52">
        <f>IFERROR(_xll.qlIndexFixing(Index1M,$H1382,TRUE,_xll.ohTrigger(RecalcTrigger,Trigger1M)),NA())</f>
        <v>2.7048990982919963E-2</v>
      </c>
      <c r="K1382" s="52">
        <f>IFERROR(_xll.qlIndexFixing(ONIndex1M,I1382,TRUE,_xll.ohTrigger(RecalcTrigger,Trigger1M)),NA())</f>
        <v>2.7025101629378767E-2</v>
      </c>
      <c r="L1382" s="52">
        <f>IFERROR(_xll.qlIndexFixing(Index3M,H1382,TRUE,_xll.ohTrigger(RecalcTrigger,Trigger3M)),NA())</f>
        <v>2.9108496287176086E-2</v>
      </c>
      <c r="M1382" s="52">
        <f>IFERROR(_xll.qlIndexFixing(ONIndex3M,I1382,TRUE,_xll.ohTrigger(RecalcTrigger,Trigger3M)),NA())</f>
        <v>2.901890074782365E-2</v>
      </c>
      <c r="N1382" s="52">
        <f>IFERROR(_xll.qlIndexFixing(Index6M,$H1382,TRUE,_xll.ohTrigger(RecalcTrigger,Trigger6M)),NA())</f>
        <v>3.0484717543369629E-2</v>
      </c>
      <c r="O1382" s="52">
        <f>IFERROR(_xll.qlIndexFixing(ONIndex6M,I1382,TRUE,_xll.ohTrigger(RecalcTrigger,Trigger6M)),NA())</f>
        <v>3.0288186250659876E-2</v>
      </c>
      <c r="P1382" s="52">
        <f>IFERROR(_xll.qlIndexFixing(Index1Y,$H1382,TRUE,_xll.ohTrigger(RecalcTrigger,Trigger1Y)),NA())</f>
        <v>3.2370138402533312E-2</v>
      </c>
      <c r="Q1382" s="52">
        <f>IFERROR(_xll.qlIndexFixing(ONIndex1Y,I1382,TRUE,_xll.ohTrigger(RecalcTrigger,Trigger1Y)),NA())</f>
        <v>3.1915219798070993E-2</v>
      </c>
    </row>
    <row r="1383" spans="2:17" x14ac:dyDescent="0.2">
      <c r="B1383" s="46" t="s">
        <v>51</v>
      </c>
      <c r="D1383" s="49">
        <f>_xll.qlCalendarAdvance(LocalCalendar,$D1382,B1383,"f",FALSE)</f>
        <v>49165</v>
      </c>
      <c r="E1383" s="49">
        <f>_xll.qlInterestRateIndexValueDate(IndexON,D1383)</f>
        <v>49165</v>
      </c>
      <c r="F1383" s="52">
        <f>IFERROR(_xll.qlIndexFixing(IndexON,D1383,TRUE,_xll.ohTrigger(RecalcTrigger,TriggerON)),NA())</f>
        <v>2.6702786789334354E-2</v>
      </c>
      <c r="H1383" s="49">
        <f>_xll.qlCalendarAdvance(IborCalendar,$H1382,B1383,"f",FALSE)</f>
        <v>49165</v>
      </c>
      <c r="I1383" s="49">
        <f>_xll.qlInterestRateIndexValueDate(Index1M,$H1383)</f>
        <v>49167</v>
      </c>
      <c r="J1383" s="52">
        <f>IFERROR(_xll.qlIndexFixing(Index1M,$H1383,TRUE,_xll.ohTrigger(RecalcTrigger,Trigger1M)),NA())</f>
        <v>2.7045498341403077E-2</v>
      </c>
      <c r="K1383" s="52">
        <f>IFERROR(_xll.qlIndexFixing(ONIndex1M,I1383,TRUE,_xll.ohTrigger(RecalcTrigger,Trigger1M)),NA())</f>
        <v>2.7022420591453766E-2</v>
      </c>
      <c r="L1383" s="52">
        <f>IFERROR(_xll.qlIndexFixing(Index3M,H1383,TRUE,_xll.ohTrigger(RecalcTrigger,Trigger3M)),NA())</f>
        <v>2.9105822733585657E-2</v>
      </c>
      <c r="M1383" s="52">
        <f>IFERROR(_xll.qlIndexFixing(ONIndex3M,I1383,TRUE,_xll.ohTrigger(RecalcTrigger,Trigger3M)),NA())</f>
        <v>2.9016357622300148E-2</v>
      </c>
      <c r="N1383" s="52">
        <f>IFERROR(_xll.qlIndexFixing(Index6M,$H1383,TRUE,_xll.ohTrigger(RecalcTrigger,Trigger6M)),NA())</f>
        <v>3.0481837222424847E-2</v>
      </c>
      <c r="O1383" s="52">
        <f>IFERROR(_xll.qlIndexFixing(ONIndex6M,I1383,TRUE,_xll.ohTrigger(RecalcTrigger,Trigger6M)),NA())</f>
        <v>3.0285538995524774E-2</v>
      </c>
      <c r="P1383" s="52">
        <f>IFERROR(_xll.qlIndexFixing(Index1Y,$H1383,TRUE,_xll.ohTrigger(RecalcTrigger,Trigger1Y)),NA())</f>
        <v>3.236767467802476E-2</v>
      </c>
      <c r="Q1383" s="52">
        <f>IFERROR(_xll.qlIndexFixing(ONIndex1Y,I1383,TRUE,_xll.ohTrigger(RecalcTrigger,Trigger1Y)),NA())</f>
        <v>3.191267347739668E-2</v>
      </c>
    </row>
    <row r="1384" spans="2:17" x14ac:dyDescent="0.2">
      <c r="B1384" s="46" t="s">
        <v>51</v>
      </c>
      <c r="D1384" s="49">
        <f>_xll.qlCalendarAdvance(LocalCalendar,$D1383,B1384,"f",FALSE)</f>
        <v>49172</v>
      </c>
      <c r="E1384" s="49">
        <f>_xll.qlInterestRateIndexValueDate(IndexON,D1384)</f>
        <v>49172</v>
      </c>
      <c r="F1384" s="52">
        <f>IFERROR(_xll.qlIndexFixing(IndexON,D1384,TRUE,_xll.ohTrigger(RecalcTrigger,TriggerON)),NA())</f>
        <v>2.6700203995515537E-2</v>
      </c>
      <c r="H1384" s="49">
        <f>_xll.qlCalendarAdvance(IborCalendar,$H1383,B1384,"f",FALSE)</f>
        <v>49172</v>
      </c>
      <c r="I1384" s="49">
        <f>_xll.qlInterestRateIndexValueDate(Index1M,$H1384)</f>
        <v>49174</v>
      </c>
      <c r="J1384" s="52">
        <f>IFERROR(_xll.qlIndexFixing(Index1M,$H1384,TRUE,_xll.ohTrigger(RecalcTrigger,Trigger1M)),NA())</f>
        <v>2.7042840197411707E-2</v>
      </c>
      <c r="K1384" s="52">
        <f>IFERROR(_xll.qlIndexFixing(ONIndex1M,I1384,TRUE,_xll.ohTrigger(RecalcTrigger,Trigger1M)),NA())</f>
        <v>2.7019749044443486E-2</v>
      </c>
      <c r="L1384" s="52">
        <f>IFERROR(_xll.qlIndexFixing(Index3M,H1384,TRUE,_xll.ohTrigger(RecalcTrigger,Trigger3M)),NA())</f>
        <v>2.9103131994283649E-2</v>
      </c>
      <c r="M1384" s="52">
        <f>IFERROR(_xll.qlIndexFixing(ONIndex3M,I1384,TRUE,_xll.ohTrigger(RecalcTrigger,Trigger3M)),NA())</f>
        <v>2.9013797434771504E-2</v>
      </c>
      <c r="N1384" s="52">
        <f>IFERROR(_xll.qlIndexFixing(Index6M,$H1384,TRUE,_xll.ohTrigger(RecalcTrigger,Trigger6M)),NA())</f>
        <v>3.0480013654837011E-2</v>
      </c>
      <c r="O1384" s="52">
        <f>IFERROR(_xll.qlIndexFixing(ONIndex6M,I1384,TRUE,_xll.ohTrigger(RecalcTrigger,Trigger6M)),NA())</f>
        <v>3.0282877174574452E-2</v>
      </c>
      <c r="P1384" s="52">
        <f>IFERROR(_xll.qlIndexFixing(Index1Y,$H1384,TRUE,_xll.ohTrigger(RecalcTrigger,Trigger1Y)),NA())</f>
        <v>3.2365217341062839E-2</v>
      </c>
      <c r="Q1384" s="52">
        <f>IFERROR(_xll.qlIndexFixing(ONIndex1Y,I1384,TRUE,_xll.ohTrigger(RecalcTrigger,Trigger1Y)),NA())</f>
        <v>3.1910133336179314E-2</v>
      </c>
    </row>
    <row r="1385" spans="2:17" x14ac:dyDescent="0.2">
      <c r="B1385" s="46" t="s">
        <v>51</v>
      </c>
      <c r="D1385" s="49">
        <f>_xll.qlCalendarAdvance(LocalCalendar,$D1384,B1385,"f",FALSE)</f>
        <v>49179</v>
      </c>
      <c r="E1385" s="49">
        <f>_xll.qlInterestRateIndexValueDate(IndexON,D1385)</f>
        <v>49179</v>
      </c>
      <c r="F1385" s="52">
        <f>IFERROR(_xll.qlIndexFixing(IndexON,D1385,TRUE,_xll.ohTrigger(RecalcTrigger,TriggerON)),NA())</f>
        <v>2.6697599029033015E-2</v>
      </c>
      <c r="H1385" s="49">
        <f>_xll.qlCalendarAdvance(IborCalendar,$H1384,B1385,"f",FALSE)</f>
        <v>49179</v>
      </c>
      <c r="I1385" s="49">
        <f>_xll.qlInterestRateIndexValueDate(Index1M,$H1385)</f>
        <v>49181</v>
      </c>
      <c r="J1385" s="52">
        <f>IFERROR(_xll.qlIndexFixing(Index1M,$H1385,TRUE,_xll.ohTrigger(RecalcTrigger,Trigger1M)),NA())</f>
        <v>2.7040191564862291E-2</v>
      </c>
      <c r="K1385" s="52">
        <f>IFERROR(_xll.qlIndexFixing(ONIndex1M,I1385,TRUE,_xll.ohTrigger(RecalcTrigger,Trigger1M)),NA())</f>
        <v>2.7017910978157644E-2</v>
      </c>
      <c r="L1385" s="52">
        <f>IFERROR(_xll.qlIndexFixing(Index3M,H1385,TRUE,_xll.ohTrigger(RecalcTrigger,Trigger3M)),NA())</f>
        <v>2.910042406930493E-2</v>
      </c>
      <c r="M1385" s="52">
        <f>IFERROR(_xll.qlIndexFixing(ONIndex3M,I1385,TRUE,_xll.ohTrigger(RecalcTrigger,Trigger3M)),NA())</f>
        <v>2.9012204223421989E-2</v>
      </c>
      <c r="N1385" s="52">
        <f>IFERROR(_xll.qlIndexFixing(Index6M,$H1385,TRUE,_xll.ohTrigger(RecalcTrigger,Trigger6M)),NA())</f>
        <v>3.0476032222140275E-2</v>
      </c>
      <c r="O1385" s="52">
        <f>IFERROR(_xll.qlIndexFixing(ONIndex6M,I1385,TRUE,_xll.ohTrigger(RecalcTrigger,Trigger6M)),NA())</f>
        <v>3.0281282344712945E-2</v>
      </c>
      <c r="P1385" s="52">
        <f>IFERROR(_xll.qlIndexFixing(Index1Y,$H1385,TRUE,_xll.ohTrigger(RecalcTrigger,Trigger1Y)),NA())</f>
        <v>3.2364034496468595E-2</v>
      </c>
      <c r="Q1385" s="52">
        <f>IFERROR(_xll.qlIndexFixing(ONIndex1Y,I1385,TRUE,_xll.ohTrigger(RecalcTrigger,Trigger1Y)),NA())</f>
        <v>3.1908832571463375E-2</v>
      </c>
    </row>
    <row r="1386" spans="2:17" x14ac:dyDescent="0.2">
      <c r="B1386" s="46" t="s">
        <v>51</v>
      </c>
      <c r="D1386" s="49">
        <f>_xll.qlCalendarAdvance(LocalCalendar,$D1385,B1386,"f",FALSE)</f>
        <v>49186</v>
      </c>
      <c r="E1386" s="49">
        <f>_xll.qlInterestRateIndexValueDate(IndexON,D1386)</f>
        <v>49186</v>
      </c>
      <c r="F1386" s="52">
        <f>IFERROR(_xll.qlIndexFixing(IndexON,D1386,TRUE,_xll.ohTrigger(RecalcTrigger,TriggerON)),NA())</f>
        <v>2.6694971889806851E-2</v>
      </c>
      <c r="H1386" s="49">
        <f>_xll.qlCalendarAdvance(IborCalendar,$H1385,B1386,"f",FALSE)</f>
        <v>49186</v>
      </c>
      <c r="I1386" s="49">
        <f>_xll.qlInterestRateIndexValueDate(Index1M,$H1386)</f>
        <v>49188</v>
      </c>
      <c r="J1386" s="52">
        <f>IFERROR(_xll.qlIndexFixing(Index1M,$H1386,TRUE,_xll.ohTrigger(RecalcTrigger,Trigger1M)),NA())</f>
        <v>2.7037552443752257E-2</v>
      </c>
      <c r="K1386" s="52">
        <f>IFERROR(_xll.qlIndexFixing(ONIndex1M,I1386,TRUE,_xll.ohTrigger(RecalcTrigger,Trigger1M)),NA())</f>
        <v>2.7015258891966987E-2</v>
      </c>
      <c r="L1386" s="52">
        <f>IFERROR(_xll.qlIndexFixing(Index3M,H1386,TRUE,_xll.ohTrigger(RecalcTrigger,Trigger3M)),NA())</f>
        <v>2.9094773692996592E-2</v>
      </c>
      <c r="M1386" s="52">
        <f>IFERROR(_xll.qlIndexFixing(ONIndex3M,I1386,TRUE,_xll.ohTrigger(RecalcTrigger,Trigger3M)),NA())</f>
        <v>2.9009608484018568E-2</v>
      </c>
      <c r="N1386" s="52">
        <f>IFERROR(_xll.qlIndexFixing(Index6M,$H1386,TRUE,_xll.ohTrigger(RecalcTrigger,Trigger6M)),NA())</f>
        <v>3.0468831149252293E-2</v>
      </c>
      <c r="O1386" s="52">
        <f>IFERROR(_xll.qlIndexFixing(ONIndex6M,I1386,TRUE,_xll.ohTrigger(RecalcTrigger,Trigger6M)),NA())</f>
        <v>3.0278590125145666E-2</v>
      </c>
      <c r="P1386" s="52">
        <f>IFERROR(_xll.qlIndexFixing(Index1Y,$H1386,TRUE,_xll.ohTrigger(RecalcTrigger,Trigger1Y)),NA())</f>
        <v>3.2361590174524398E-2</v>
      </c>
      <c r="Q1386" s="52">
        <f>IFERROR(_xll.qlIndexFixing(ONIndex1Y,I1386,TRUE,_xll.ohTrigger(RecalcTrigger,Trigger1Y)),NA())</f>
        <v>3.1906305006466074E-2</v>
      </c>
    </row>
    <row r="1387" spans="2:17" x14ac:dyDescent="0.2">
      <c r="B1387" s="46" t="s">
        <v>51</v>
      </c>
      <c r="D1387" s="49">
        <f>_xll.qlCalendarAdvance(LocalCalendar,$D1386,B1387,"f",FALSE)</f>
        <v>49193</v>
      </c>
      <c r="E1387" s="49">
        <f>_xll.qlInterestRateIndexValueDate(IndexON,D1387)</f>
        <v>49193</v>
      </c>
      <c r="F1387" s="52">
        <f>IFERROR(_xll.qlIndexFixing(IndexON,D1387,TRUE,_xll.ohTrigger(RecalcTrigger,TriggerON)),NA())</f>
        <v>2.6692322577837047E-2</v>
      </c>
      <c r="H1387" s="49">
        <f>_xll.qlCalendarAdvance(IborCalendar,$H1386,B1387,"f",FALSE)</f>
        <v>49193</v>
      </c>
      <c r="I1387" s="49">
        <f>_xll.qlInterestRateIndexValueDate(Index1M,$H1387)</f>
        <v>49195</v>
      </c>
      <c r="J1387" s="52">
        <f>IFERROR(_xll.qlIndexFixing(Index1M,$H1387,TRUE,_xll.ohTrigger(RecalcTrigger,Trigger1M)),NA())</f>
        <v>2.703575022370841E-2</v>
      </c>
      <c r="K1387" s="52">
        <f>IFERROR(_xll.qlIndexFixing(ONIndex1M,I1387,TRUE,_xll.ohTrigger(RecalcTrigger,Trigger1M)),NA())</f>
        <v>2.7011791349087488E-2</v>
      </c>
      <c r="L1387" s="52">
        <f>IFERROR(_xll.qlIndexFixing(Index3M,H1387,TRUE,_xll.ohTrigger(RecalcTrigger,Trigger3M)),NA())</f>
        <v>2.9092035740845876E-2</v>
      </c>
      <c r="M1387" s="52">
        <f>IFERROR(_xll.qlIndexFixing(ONIndex3M,I1387,TRUE,_xll.ohTrigger(RecalcTrigger,Trigger3M)),NA())</f>
        <v>2.9006014500128074E-2</v>
      </c>
      <c r="N1387" s="52">
        <f>IFERROR(_xll.qlIndexFixing(Index6M,$H1387,TRUE,_xll.ohTrigger(RecalcTrigger,Trigger6M)),NA())</f>
        <v>3.0465896894567759E-2</v>
      </c>
      <c r="O1387" s="52">
        <f>IFERROR(_xll.qlIndexFixing(ONIndex6M,I1387,TRUE,_xll.ohTrigger(RecalcTrigger,Trigger6M)),NA())</f>
        <v>3.0274804316325898E-2</v>
      </c>
      <c r="P1387" s="52">
        <f>IFERROR(_xll.qlIndexFixing(Index1Y,$H1387,TRUE,_xll.ohTrigger(RecalcTrigger,Trigger1Y)),NA())</f>
        <v>3.2357883654989594E-2</v>
      </c>
      <c r="Q1387" s="52">
        <f>IFERROR(_xll.qlIndexFixing(ONIndex1Y,I1387,TRUE,_xll.ohTrigger(RecalcTrigger,Trigger1Y)),NA())</f>
        <v>3.1902549988975792E-2</v>
      </c>
    </row>
    <row r="1388" spans="2:17" x14ac:dyDescent="0.2">
      <c r="B1388" s="46" t="s">
        <v>51</v>
      </c>
      <c r="D1388" s="49">
        <f>_xll.qlCalendarAdvance(LocalCalendar,$D1387,B1388,"f",FALSE)</f>
        <v>49200</v>
      </c>
      <c r="E1388" s="49">
        <f>_xll.qlInterestRateIndexValueDate(IndexON,D1388)</f>
        <v>49200</v>
      </c>
      <c r="F1388" s="52">
        <f>IFERROR(_xll.qlIndexFixing(IndexON,D1388,TRUE,_xll.ohTrigger(RecalcTrigger,TriggerON)),NA())</f>
        <v>2.6689651093203537E-2</v>
      </c>
      <c r="H1388" s="49">
        <f>_xll.qlCalendarAdvance(IborCalendar,$H1387,B1388,"f",FALSE)</f>
        <v>49200</v>
      </c>
      <c r="I1388" s="49">
        <f>_xll.qlInterestRateIndexValueDate(Index1M,$H1388)</f>
        <v>49202</v>
      </c>
      <c r="J1388" s="52">
        <f>IFERROR(_xll.qlIndexFixing(Index1M,$H1388,TRUE,_xll.ohTrigger(RecalcTrigger,Trigger1M)),NA())</f>
        <v>2.7032302735821953E-2</v>
      </c>
      <c r="K1388" s="52">
        <f>IFERROR(_xll.qlIndexFixing(ONIndex1M,I1388,TRUE,_xll.ohTrigger(RecalcTrigger,Trigger1M)),NA())</f>
        <v>2.7009157765816028E-2</v>
      </c>
      <c r="L1388" s="52">
        <f>IFERROR(_xll.qlIndexFixing(Index3M,H1388,TRUE,_xll.ohTrigger(RecalcTrigger,Trigger3M)),NA())</f>
        <v>2.9089280607209916E-2</v>
      </c>
      <c r="M1388" s="52">
        <f>IFERROR(_xll.qlIndexFixing(ONIndex3M,I1388,TRUE,_xll.ohTrigger(RecalcTrigger,Trigger3M)),NA())</f>
        <v>2.9003386064578862E-2</v>
      </c>
      <c r="N1388" s="52">
        <f>IFERROR(_xll.qlIndexFixing(Index6M,$H1388,TRUE,_xll.ohTrigger(RecalcTrigger,Trigger6M)),NA())</f>
        <v>3.0462947858844517E-2</v>
      </c>
      <c r="O1388" s="52">
        <f>IFERROR(_xll.qlIndexFixing(ONIndex6M,I1388,TRUE,_xll.ohTrigger(RecalcTrigger,Trigger6M)),NA())</f>
        <v>3.0272084231821594E-2</v>
      </c>
      <c r="P1388" s="52">
        <f>IFERROR(_xll.qlIndexFixing(Index1Y,$H1388,TRUE,_xll.ohTrigger(RecalcTrigger,Trigger1Y)),NA())</f>
        <v>3.23554518677487E-2</v>
      </c>
      <c r="Q1388" s="52">
        <f>IFERROR(_xll.qlIndexFixing(ONIndex1Y,I1388,TRUE,_xll.ohTrigger(RecalcTrigger,Trigger1Y)),NA())</f>
        <v>3.1900034565399693E-2</v>
      </c>
    </row>
    <row r="1389" spans="2:17" x14ac:dyDescent="0.2">
      <c r="B1389" s="46" t="s">
        <v>51</v>
      </c>
      <c r="D1389" s="49">
        <f>_xll.qlCalendarAdvance(LocalCalendar,$D1388,B1389,"f",FALSE)</f>
        <v>49207</v>
      </c>
      <c r="E1389" s="49">
        <f>_xll.qlInterestRateIndexValueDate(IndexON,D1389)</f>
        <v>49207</v>
      </c>
      <c r="F1389" s="52">
        <f>IFERROR(_xll.qlIndexFixing(IndexON,D1389,TRUE,_xll.ohTrigger(RecalcTrigger,TriggerON)),NA())</f>
        <v>2.6686957435826386E-2</v>
      </c>
      <c r="H1389" s="49">
        <f>_xll.qlCalendarAdvance(IborCalendar,$H1388,B1389,"f",FALSE)</f>
        <v>49207</v>
      </c>
      <c r="I1389" s="49">
        <f>_xll.qlInterestRateIndexValueDate(Index1M,$H1389)</f>
        <v>49209</v>
      </c>
      <c r="J1389" s="52">
        <f>IFERROR(_xll.qlIndexFixing(Index1M,$H1389,TRUE,_xll.ohTrigger(RecalcTrigger,Trigger1M)),NA())</f>
        <v>2.7029692148988795E-2</v>
      </c>
      <c r="K1389" s="52">
        <f>IFERROR(_xll.qlIndexFixing(ONIndex1M,I1389,TRUE,_xll.ohTrigger(RecalcTrigger,Trigger1M)),NA())</f>
        <v>2.7006533673539224E-2</v>
      </c>
      <c r="L1389" s="52">
        <f>IFERROR(_xll.qlIndexFixing(Index3M,H1389,TRUE,_xll.ohTrigger(RecalcTrigger,Trigger3M)),NA())</f>
        <v>2.9086508292121213E-2</v>
      </c>
      <c r="M1389" s="52">
        <f>IFERROR(_xll.qlIndexFixing(ONIndex3M,I1389,TRUE,_xll.ohTrigger(RecalcTrigger,Trigger3M)),NA())</f>
        <v>2.9000740567051153E-2</v>
      </c>
      <c r="N1389" s="52">
        <f>IFERROR(_xll.qlIndexFixing(Index6M,$H1389,TRUE,_xll.ohTrigger(RecalcTrigger,Trigger6M)),NA())</f>
        <v>3.0459984042147475E-2</v>
      </c>
      <c r="O1389" s="52">
        <f>IFERROR(_xll.qlIndexFixing(ONIndex6M,I1389,TRUE,_xll.ohTrigger(RecalcTrigger,Trigger6M)),NA())</f>
        <v>3.0269349581448779E-2</v>
      </c>
      <c r="P1389" s="52">
        <f>IFERROR(_xll.qlIndexFixing(Index1Y,$H1389,TRUE,_xll.ohTrigger(RecalcTrigger,Trigger1Y)),NA())</f>
        <v>3.2353026467823551E-2</v>
      </c>
      <c r="Q1389" s="52">
        <f>IFERROR(_xll.qlIndexFixing(ONIndex1Y,I1389,TRUE,_xll.ohTrigger(RecalcTrigger,Trigger1Y)),NA())</f>
        <v>3.189752532128054E-2</v>
      </c>
    </row>
    <row r="1390" spans="2:17" x14ac:dyDescent="0.2">
      <c r="B1390" s="46" t="s">
        <v>51</v>
      </c>
      <c r="D1390" s="49">
        <f>_xll.qlCalendarAdvance(LocalCalendar,$D1389,B1390,"f",FALSE)</f>
        <v>49214</v>
      </c>
      <c r="E1390" s="49">
        <f>_xll.qlInterestRateIndexValueDate(IndexON,D1390)</f>
        <v>49214</v>
      </c>
      <c r="F1390" s="52">
        <f>IFERROR(_xll.qlIndexFixing(IndexON,D1390,TRUE,_xll.ohTrigger(RecalcTrigger,TriggerON)),NA())</f>
        <v>2.668424160578553E-2</v>
      </c>
      <c r="H1390" s="49">
        <f>_xll.qlCalendarAdvance(IborCalendar,$H1389,B1390,"f",FALSE)</f>
        <v>49214</v>
      </c>
      <c r="I1390" s="49">
        <f>_xll.qlInterestRateIndexValueDate(Index1M,$H1390)</f>
        <v>49216</v>
      </c>
      <c r="J1390" s="52">
        <f>IFERROR(_xll.qlIndexFixing(Index1M,$H1390,TRUE,_xll.ohTrigger(RecalcTrigger,Trigger1M)),NA())</f>
        <v>2.7027919914125176E-2</v>
      </c>
      <c r="K1390" s="52">
        <f>IFERROR(_xll.qlIndexFixing(ONIndex1M,I1390,TRUE,_xll.ohTrigger(RecalcTrigger,Trigger1M)),NA())</f>
        <v>2.7003919072150495E-2</v>
      </c>
      <c r="L1390" s="52">
        <f>IFERROR(_xll.qlIndexFixing(Index3M,H1390,TRUE,_xll.ohTrigger(RecalcTrigger,Trigger3M)),NA())</f>
        <v>2.9083718795616661E-2</v>
      </c>
      <c r="M1390" s="52">
        <f>IFERROR(_xll.qlIndexFixing(ONIndex3M,I1390,TRUE,_xll.ohTrigger(RecalcTrigger,Trigger3M)),NA())</f>
        <v>2.8998078007465011E-2</v>
      </c>
      <c r="N1390" s="52">
        <f>IFERROR(_xll.qlIndexFixing(Index6M,$H1390,TRUE,_xll.ohTrigger(RecalcTrigger,Trigger6M)),NA())</f>
        <v>3.0458069423206422E-2</v>
      </c>
      <c r="O1390" s="52">
        <f>IFERROR(_xll.qlIndexFixing(ONIndex6M,I1390,TRUE,_xll.ohTrigger(RecalcTrigger,Trigger6M)),NA())</f>
        <v>3.0266600365207452E-2</v>
      </c>
      <c r="P1390" s="52">
        <f>IFERROR(_xll.qlIndexFixing(Index1Y,$H1390,TRUE,_xll.ohTrigger(RecalcTrigger,Trigger1Y)),NA())</f>
        <v>3.234680011386E-2</v>
      </c>
      <c r="Q1390" s="52">
        <f>IFERROR(_xll.qlIndexFixing(ONIndex1Y,I1390,TRUE,_xll.ohTrigger(RecalcTrigger,Trigger1Y)),NA())</f>
        <v>3.1895022256538397E-2</v>
      </c>
    </row>
    <row r="1391" spans="2:17" x14ac:dyDescent="0.2">
      <c r="B1391" s="46" t="s">
        <v>51</v>
      </c>
      <c r="D1391" s="49">
        <f>_xll.qlCalendarAdvance(LocalCalendar,$D1390,B1391,"f",FALSE)</f>
        <v>49221</v>
      </c>
      <c r="E1391" s="49">
        <f>_xll.qlInterestRateIndexValueDate(IndexON,D1391)</f>
        <v>49221</v>
      </c>
      <c r="F1391" s="52">
        <f>IFERROR(_xll.qlIndexFixing(IndexON,D1391,TRUE,_xll.ohTrigger(RecalcTrigger,TriggerON)),NA())</f>
        <v>2.6681503603001033E-2</v>
      </c>
      <c r="H1391" s="49">
        <f>_xll.qlCalendarAdvance(IborCalendar,$H1390,B1391,"f",FALSE)</f>
        <v>49221</v>
      </c>
      <c r="I1391" s="49">
        <f>_xll.qlInterestRateIndexValueDate(Index1M,$H1391)</f>
        <v>49223</v>
      </c>
      <c r="J1391" s="52">
        <f>IFERROR(_xll.qlIndexFixing(Index1M,$H1391,TRUE,_xll.ohTrigger(RecalcTrigger,Trigger1M)),NA())</f>
        <v>2.702449950955552E-2</v>
      </c>
      <c r="K1391" s="52">
        <f>IFERROR(_xll.qlIndexFixing(ONIndex1M,I1391,TRUE,_xll.ohTrigger(RecalcTrigger,Trigger1M)),NA())</f>
        <v>2.7002140836065447E-2</v>
      </c>
      <c r="L1391" s="52">
        <f>IFERROR(_xll.qlIndexFixing(Index3M,H1391,TRUE,_xll.ohTrigger(RecalcTrigger,Trigger3M)),NA())</f>
        <v>2.9083815622258345E-2</v>
      </c>
      <c r="M1391" s="52">
        <f>IFERROR(_xll.qlIndexFixing(ONIndex3M,I1391,TRUE,_xll.ohTrigger(RecalcTrigger,Trigger3M)),NA())</f>
        <v>2.8996373836660538E-2</v>
      </c>
      <c r="N1391" s="52">
        <f>IFERROR(_xll.qlIndexFixing(Index6M,$H1391,TRUE,_xll.ohTrigger(RecalcTrigger,Trigger6M)),NA())</f>
        <v>3.0455074737578157E-2</v>
      </c>
      <c r="O1391" s="52">
        <f>IFERROR(_xll.qlIndexFixing(ONIndex6M,I1391,TRUE,_xll.ohTrigger(RecalcTrigger,Trigger6M)),NA())</f>
        <v>3.0264910521136112E-2</v>
      </c>
      <c r="P1391" s="52">
        <f>IFERROR(_xll.qlIndexFixing(Index1Y,$H1391,TRUE,_xll.ohTrigger(RecalcTrigger,Trigger1Y)),NA())</f>
        <v>3.2349464383654956E-2</v>
      </c>
      <c r="Q1391" s="52">
        <f>IFERROR(_xll.qlIndexFixing(ONIndex1Y,I1391,TRUE,_xll.ohTrigger(RecalcTrigger,Trigger1Y)),NA())</f>
        <v>3.1893759881327366E-2</v>
      </c>
    </row>
    <row r="1392" spans="2:17" x14ac:dyDescent="0.2">
      <c r="B1392" s="46" t="s">
        <v>51</v>
      </c>
      <c r="D1392" s="49">
        <f>_xll.qlCalendarAdvance(LocalCalendar,$D1391,B1392,"f",FALSE)</f>
        <v>49228</v>
      </c>
      <c r="E1392" s="49">
        <f>_xll.qlInterestRateIndexValueDate(IndexON,D1392)</f>
        <v>49228</v>
      </c>
      <c r="F1392" s="52">
        <f>IFERROR(_xll.qlIndexFixing(IndexON,D1392,TRUE,_xll.ohTrigger(RecalcTrigger,TriggerON)),NA())</f>
        <v>2.6678743427472895E-2</v>
      </c>
      <c r="H1392" s="49">
        <f>_xll.qlCalendarAdvance(IborCalendar,$H1391,B1392,"f",FALSE)</f>
        <v>49228</v>
      </c>
      <c r="I1392" s="49">
        <f>_xll.qlInterestRateIndexValueDate(Index1M,$H1392)</f>
        <v>49230</v>
      </c>
      <c r="J1392" s="52">
        <f>IFERROR(_xll.qlIndexFixing(Index1M,$H1392,TRUE,_xll.ohTrigger(RecalcTrigger,Trigger1M)),NA())</f>
        <v>2.702191745693993E-2</v>
      </c>
      <c r="K1392" s="52">
        <f>IFERROR(_xll.qlIndexFixing(ONIndex1M,I1392,TRUE,_xll.ohTrigger(RecalcTrigger,Trigger1M)),NA())</f>
        <v>2.6998718342197137E-2</v>
      </c>
      <c r="L1392" s="52">
        <f>IFERROR(_xll.qlIndexFixing(Index3M,H1392,TRUE,_xll.ohTrigger(RecalcTrigger,Trigger3M)),NA())</f>
        <v>2.9081953604486947E-2</v>
      </c>
      <c r="M1392" s="52">
        <f>IFERROR(_xll.qlIndexFixing(ONIndex3M,I1392,TRUE,_xll.ohTrigger(RecalcTrigger,Trigger3M)),NA())</f>
        <v>2.8992701702330592E-2</v>
      </c>
      <c r="N1392" s="52">
        <f>IFERROR(_xll.qlIndexFixing(Index6M,$H1392,TRUE,_xll.ohTrigger(RecalcTrigger,Trigger6M)),NA())</f>
        <v>3.0452065269960627E-2</v>
      </c>
      <c r="O1392" s="52">
        <f>IFERROR(_xll.qlIndexFixing(ONIndex6M,I1392,TRUE,_xll.ohTrigger(RecalcTrigger,Trigger6M)),NA())</f>
        <v>3.0261058235065974E-2</v>
      </c>
      <c r="P1392" s="52">
        <f>IFERROR(_xll.qlIndexFixing(Index1Y,$H1392,TRUE,_xll.ohTrigger(RecalcTrigger,Trigger1Y)),NA())</f>
        <v>3.2345788591480594E-2</v>
      </c>
      <c r="Q1392" s="52">
        <f>IFERROR(_xll.qlIndexFixing(ONIndex1Y,I1392,TRUE,_xll.ohTrigger(RecalcTrigger,Trigger1Y)),NA())</f>
        <v>3.1890034665371658E-2</v>
      </c>
    </row>
    <row r="1393" spans="2:17" x14ac:dyDescent="0.2">
      <c r="B1393" s="46" t="s">
        <v>51</v>
      </c>
      <c r="D1393" s="49">
        <f>_xll.qlCalendarAdvance(LocalCalendar,$D1392,B1393,"f",FALSE)</f>
        <v>49235</v>
      </c>
      <c r="E1393" s="49">
        <f>_xll.qlInterestRateIndexValueDate(IndexON,D1393)</f>
        <v>49235</v>
      </c>
      <c r="F1393" s="52">
        <f>IFERROR(_xll.qlIndexFixing(IndexON,D1393,TRUE,_xll.ohTrigger(RecalcTrigger,TriggerON)),NA())</f>
        <v>2.6675961079360988E-2</v>
      </c>
      <c r="H1393" s="49">
        <f>_xll.qlCalendarAdvance(IborCalendar,$H1392,B1393,"f",FALSE)</f>
        <v>49235</v>
      </c>
      <c r="I1393" s="49">
        <f>_xll.qlInterestRateIndexValueDate(Index1M,$H1393)</f>
        <v>49237</v>
      </c>
      <c r="J1393" s="52">
        <f>IFERROR(_xll.qlIndexFixing(Index1M,$H1393,TRUE,_xll.ohTrigger(RecalcTrigger,Trigger1M)),NA())</f>
        <v>2.701934491572246E-2</v>
      </c>
      <c r="K1393" s="52">
        <f>IFERROR(_xll.qlIndexFixing(ONIndex1M,I1393,TRUE,_xll.ohTrigger(RecalcTrigger,Trigger1M)),NA())</f>
        <v>2.6996132213632507E-2</v>
      </c>
      <c r="L1393" s="52">
        <f>IFERROR(_xll.qlIndexFixing(Index3M,H1393,TRUE,_xll.ohTrigger(RecalcTrigger,Trigger3M)),NA())</f>
        <v>2.9078141989494741E-2</v>
      </c>
      <c r="M1393" s="52">
        <f>IFERROR(_xll.qlIndexFixing(ONIndex3M,I1393,TRUE,_xll.ohTrigger(RecalcTrigger,Trigger3M)),NA())</f>
        <v>2.898998795680896E-2</v>
      </c>
      <c r="N1393" s="52">
        <f>IFERROR(_xll.qlIndexFixing(Index6M,$H1393,TRUE,_xll.ohTrigger(RecalcTrigger,Trigger6M)),NA())</f>
        <v>3.0449041020420162E-2</v>
      </c>
      <c r="O1393" s="52">
        <f>IFERROR(_xll.qlIndexFixing(ONIndex6M,I1393,TRUE,_xll.ohTrigger(RecalcTrigger,Trigger6M)),NA())</f>
        <v>3.0258265321192468E-2</v>
      </c>
      <c r="P1393" s="52">
        <f>IFERROR(_xll.qlIndexFixing(Index1Y,$H1393,TRUE,_xll.ohTrigger(RecalcTrigger,Trigger1Y)),NA())</f>
        <v>3.2343388740359066E-2</v>
      </c>
      <c r="Q1393" s="52">
        <f>IFERROR(_xll.qlIndexFixing(ONIndex1Y,I1393,TRUE,_xll.ohTrigger(RecalcTrigger,Trigger1Y)),NA())</f>
        <v>3.1887550138920417E-2</v>
      </c>
    </row>
    <row r="1394" spans="2:17" x14ac:dyDescent="0.2">
      <c r="B1394" s="46" t="s">
        <v>51</v>
      </c>
      <c r="D1394" s="49">
        <f>_xll.qlCalendarAdvance(LocalCalendar,$D1393,B1394,"f",FALSE)</f>
        <v>49242</v>
      </c>
      <c r="E1394" s="49">
        <f>_xll.qlInterestRateIndexValueDate(IndexON,D1394)</f>
        <v>49242</v>
      </c>
      <c r="F1394" s="52">
        <f>IFERROR(_xll.qlIndexFixing(IndexON,D1394,TRUE,_xll.ohTrigger(RecalcTrigger,TriggerON)),NA())</f>
        <v>2.667315655850544E-2</v>
      </c>
      <c r="H1394" s="49">
        <f>_xll.qlCalendarAdvance(IborCalendar,$H1393,B1394,"f",FALSE)</f>
        <v>49242</v>
      </c>
      <c r="I1394" s="49">
        <f>_xll.qlInterestRateIndexValueDate(Index1M,$H1394)</f>
        <v>49244</v>
      </c>
      <c r="J1394" s="52">
        <f>IFERROR(_xll.qlIndexFixing(Index1M,$H1394,TRUE,_xll.ohTrigger(RecalcTrigger,Trigger1M)),NA())</f>
        <v>2.7016781885887641E-2</v>
      </c>
      <c r="K1394" s="52">
        <f>IFERROR(_xll.qlIndexFixing(ONIndex1M,I1394,TRUE,_xll.ohTrigger(RecalcTrigger,Trigger1M)),NA())</f>
        <v>2.6993555576009243E-2</v>
      </c>
      <c r="L1394" s="52">
        <f>IFERROR(_xll.qlIndexFixing(Index3M,H1394,TRUE,_xll.ohTrigger(RecalcTrigger,Trigger3M)),NA())</f>
        <v>2.9075279395078764E-2</v>
      </c>
      <c r="M1394" s="52">
        <f>IFERROR(_xll.qlIndexFixing(ONIndex3M,I1394,TRUE,_xll.ohTrigger(RecalcTrigger,Trigger3M)),NA())</f>
        <v>2.8987257149228896E-2</v>
      </c>
      <c r="N1394" s="52">
        <f>IFERROR(_xll.qlIndexFixing(Index6M,$H1394,TRUE,_xll.ohTrigger(RecalcTrigger,Trigger6M)),NA())</f>
        <v>3.0446001989023957E-2</v>
      </c>
      <c r="O1394" s="52">
        <f>IFERROR(_xll.qlIndexFixing(ONIndex6M,I1394,TRUE,_xll.ohTrigger(RecalcTrigger,Trigger6M)),NA())</f>
        <v>3.025545784145045E-2</v>
      </c>
      <c r="P1394" s="52">
        <f>IFERROR(_xll.qlIndexFixing(Index1Y,$H1394,TRUE,_xll.ohTrigger(RecalcTrigger,Trigger1Y)),NA())</f>
        <v>3.2340995276324579E-2</v>
      </c>
      <c r="Q1394" s="52">
        <f>IFERROR(_xll.qlIndexFixing(ONIndex1Y,I1394,TRUE,_xll.ohTrigger(RecalcTrigger,Trigger1Y)),NA())</f>
        <v>3.1885071791872832E-2</v>
      </c>
    </row>
    <row r="1395" spans="2:17" x14ac:dyDescent="0.2">
      <c r="B1395" s="46" t="s">
        <v>51</v>
      </c>
      <c r="D1395" s="49">
        <f>_xll.qlCalendarAdvance(LocalCalendar,$D1394,B1395,"f",FALSE)</f>
        <v>49249</v>
      </c>
      <c r="E1395" s="49">
        <f>_xll.qlInterestRateIndexValueDate(IndexON,D1395)</f>
        <v>49249</v>
      </c>
      <c r="F1395" s="52">
        <f>IFERROR(_xll.qlIndexFixing(IndexON,D1395,TRUE,_xll.ohTrigger(RecalcTrigger,TriggerON)),NA())</f>
        <v>2.667032986490625E-2</v>
      </c>
      <c r="H1395" s="49">
        <f>_xll.qlCalendarAdvance(IborCalendar,$H1394,B1395,"f",FALSE)</f>
        <v>49249</v>
      </c>
      <c r="I1395" s="49">
        <f>_xll.qlInterestRateIndexValueDate(Index1M,$H1395)</f>
        <v>49251</v>
      </c>
      <c r="J1395" s="52">
        <f>IFERROR(_xll.qlIndexFixing(Index1M,$H1395,TRUE,_xll.ohTrigger(RecalcTrigger,Trigger1M)),NA())</f>
        <v>2.7014228367435472E-2</v>
      </c>
      <c r="K1395" s="52">
        <f>IFERROR(_xll.qlIndexFixing(ONIndex1M,I1395,TRUE,_xll.ohTrigger(RecalcTrigger,Trigger1M)),NA())</f>
        <v>2.6990988429327345E-2</v>
      </c>
      <c r="L1395" s="52">
        <f>IFERROR(_xll.qlIndexFixing(Index3M,H1395,TRUE,_xll.ohTrigger(RecalcTrigger,Trigger3M)),NA())</f>
        <v>2.9072399615359394E-2</v>
      </c>
      <c r="M1395" s="52">
        <f>IFERROR(_xll.qlIndexFixing(ONIndex3M,I1395,TRUE,_xll.ohTrigger(RecalcTrigger,Trigger3M)),NA())</f>
        <v>2.8984509279670334E-2</v>
      </c>
      <c r="N1395" s="52">
        <f>IFERROR(_xll.qlIndexFixing(Index6M,$H1395,TRUE,_xll.ohTrigger(RecalcTrigger,Trigger6M)),NA())</f>
        <v>3.0441890745181169E-2</v>
      </c>
      <c r="O1395" s="52">
        <f>IFERROR(_xll.qlIndexFixing(ONIndex6M,I1395,TRUE,_xll.ohTrigger(RecalcTrigger,Trigger6M)),NA())</f>
        <v>3.0252635795839922E-2</v>
      </c>
      <c r="P1395" s="52">
        <f>IFERROR(_xll.qlIndexFixing(Index1Y,$H1395,TRUE,_xll.ohTrigger(RecalcTrigger,Trigger1Y)),NA())</f>
        <v>3.2338608199332049E-2</v>
      </c>
      <c r="Q1395" s="52">
        <f>IFERROR(_xll.qlIndexFixing(ONIndex1Y,I1395,TRUE,_xll.ohTrigger(RecalcTrigger,Trigger1Y)),NA())</f>
        <v>3.1882599624255548E-2</v>
      </c>
    </row>
    <row r="1396" spans="2:17" x14ac:dyDescent="0.2">
      <c r="B1396" s="46" t="s">
        <v>51</v>
      </c>
      <c r="D1396" s="49">
        <f>_xll.qlCalendarAdvance(LocalCalendar,$D1395,B1396,"f",FALSE)</f>
        <v>49256</v>
      </c>
      <c r="E1396" s="49">
        <f>_xll.qlInterestRateIndexValueDate(IndexON,D1396)</f>
        <v>49256</v>
      </c>
      <c r="F1396" s="52">
        <f>IFERROR(_xll.qlIndexFixing(IndexON,D1396,TRUE,_xll.ohTrigger(RecalcTrigger,TriggerON)),NA())</f>
        <v>2.666748099856342E-2</v>
      </c>
      <c r="H1396" s="49">
        <f>_xll.qlCalendarAdvance(IborCalendar,$H1395,B1396,"f",FALSE)</f>
        <v>49256</v>
      </c>
      <c r="I1396" s="49">
        <f>_xll.qlInterestRateIndexValueDate(Index1M,$H1396)</f>
        <v>49261</v>
      </c>
      <c r="J1396" s="52">
        <f>IFERROR(_xll.qlIndexFixing(Index1M,$H1396,TRUE,_xll.ohTrigger(RecalcTrigger,Trigger1M)),NA())</f>
        <v>2.7009765099652583E-2</v>
      </c>
      <c r="K1396" s="52">
        <f>IFERROR(_xll.qlIndexFixing(ONIndex1M,I1396,TRUE,_xll.ohTrigger(RecalcTrigger,Trigger1M)),NA())</f>
        <v>2.6985678790518719E-2</v>
      </c>
      <c r="L1396" s="52">
        <f>IFERROR(_xll.qlIndexFixing(Index3M,H1396,TRUE,_xll.ohTrigger(RecalcTrigger,Trigger3M)),NA())</f>
        <v>2.9066336079280646E-2</v>
      </c>
      <c r="M1396" s="52">
        <f>IFERROR(_xll.qlIndexFixing(ONIndex3M,I1396,TRUE,_xll.ohTrigger(RecalcTrigger,Trigger3M)),NA())</f>
        <v>2.8978618619683871E-2</v>
      </c>
      <c r="N1396" s="52">
        <f>IFERROR(_xll.qlIndexFixing(Index6M,$H1396,TRUE,_xll.ohTrigger(RecalcTrigger,Trigger6M)),NA())</f>
        <v>3.0438559943830237E-2</v>
      </c>
      <c r="O1396" s="52">
        <f>IFERROR(_xll.qlIndexFixing(ONIndex6M,I1396,TRUE,_xll.ohTrigger(RecalcTrigger,Trigger6M)),NA())</f>
        <v>3.0246444833696984E-2</v>
      </c>
      <c r="P1396" s="52">
        <f>IFERROR(_xll.qlIndexFixing(Index1Y,$H1396,TRUE,_xll.ohTrigger(RecalcTrigger,Trigger1Y)),NA())</f>
        <v>3.2332667700123024E-2</v>
      </c>
      <c r="Q1396" s="52">
        <f>IFERROR(_xll.qlIndexFixing(ONIndex1Y,I1396,TRUE,_xll.ohTrigger(RecalcTrigger,Trigger1Y)),NA())</f>
        <v>3.1876607527330236E-2</v>
      </c>
    </row>
    <row r="1397" spans="2:17" x14ac:dyDescent="0.2">
      <c r="B1397" s="46" t="s">
        <v>51</v>
      </c>
      <c r="D1397" s="49">
        <f>_xll.qlCalendarAdvance(LocalCalendar,$D1396,B1397,"f",FALSE)</f>
        <v>49263</v>
      </c>
      <c r="E1397" s="49">
        <f>_xll.qlInterestRateIndexValueDate(IndexON,D1397)</f>
        <v>49263</v>
      </c>
      <c r="F1397" s="52">
        <f>IFERROR(_xll.qlIndexFixing(IndexON,D1397,TRUE,_xll.ohTrigger(RecalcTrigger,TriggerON)),NA())</f>
        <v>2.666460995963682E-2</v>
      </c>
      <c r="H1397" s="49">
        <f>_xll.qlCalendarAdvance(IborCalendar,$H1396,B1397,"f",FALSE)</f>
        <v>49263</v>
      </c>
      <c r="I1397" s="49">
        <f>_xll.qlInterestRateIndexValueDate(Index1M,$H1397)</f>
        <v>49265</v>
      </c>
      <c r="J1397" s="52">
        <f>IFERROR(_xll.qlIndexFixing(Index1M,$H1397,TRUE,_xll.ohTrigger(RecalcTrigger,Trigger1M)),NA())</f>
        <v>2.7009149864645556E-2</v>
      </c>
      <c r="K1397" s="52">
        <f>IFERROR(_xll.qlIndexFixing(ONIndex1M,I1397,TRUE,_xll.ohTrigger(RecalcTrigger,Trigger1M)),NA())</f>
        <v>2.6985882608707712E-2</v>
      </c>
      <c r="L1397" s="52">
        <f>IFERROR(_xll.qlIndexFixing(Index3M,H1397,TRUE,_xll.ohTrigger(RecalcTrigger,Trigger3M)),NA())</f>
        <v>2.9067547409485389E-2</v>
      </c>
      <c r="M1397" s="52">
        <f>IFERROR(_xll.qlIndexFixing(ONIndex3M,I1397,TRUE,_xll.ohTrigger(RecalcTrigger,Trigger3M)),NA())</f>
        <v>2.8978962354537785E-2</v>
      </c>
      <c r="N1397" s="52">
        <f>IFERROR(_xll.qlIndexFixing(Index6M,$H1397,TRUE,_xll.ohTrigger(RecalcTrigger,Trigger6M)),NA())</f>
        <v>3.0435741401390312E-2</v>
      </c>
      <c r="O1397" s="52">
        <f>IFERROR(_xll.qlIndexFixing(ONIndex6M,I1397,TRUE,_xll.ohTrigger(RecalcTrigger,Trigger6M)),NA())</f>
        <v>3.024694800701333E-2</v>
      </c>
      <c r="P1397" s="52">
        <f>IFERROR(_xll.qlIndexFixing(Index1Y,$H1397,TRUE,_xll.ohTrigger(RecalcTrigger,Trigger1Y)),NA())</f>
        <v>3.2333853206292514E-2</v>
      </c>
      <c r="Q1397" s="52">
        <f>IFERROR(_xll.qlIndexFixing(ONIndex1Y,I1397,TRUE,_xll.ohTrigger(RecalcTrigger,Trigger1Y)),NA())</f>
        <v>3.1877673827231945E-2</v>
      </c>
    </row>
    <row r="1398" spans="2:17" x14ac:dyDescent="0.2">
      <c r="B1398" s="46" t="s">
        <v>51</v>
      </c>
      <c r="D1398" s="49">
        <f>_xll.qlCalendarAdvance(LocalCalendar,$D1397,B1398,"f",FALSE)</f>
        <v>49270</v>
      </c>
      <c r="E1398" s="49">
        <f>_xll.qlInterestRateIndexValueDate(IndexON,D1398)</f>
        <v>49270</v>
      </c>
      <c r="F1398" s="52">
        <f>IFERROR(_xll.qlIndexFixing(IndexON,D1398,TRUE,_xll.ohTrigger(RecalcTrigger,TriggerON)),NA())</f>
        <v>2.6662496457223739E-2</v>
      </c>
      <c r="H1398" s="49">
        <f>_xll.qlCalendarAdvance(IborCalendar,$H1397,B1398,"f",FALSE)</f>
        <v>49270</v>
      </c>
      <c r="I1398" s="49">
        <f>_xll.qlInterestRateIndexValueDate(Index1M,$H1398)</f>
        <v>49272</v>
      </c>
      <c r="J1398" s="52">
        <f>IFERROR(_xll.qlIndexFixing(Index1M,$H1398,TRUE,_xll.ohTrigger(RecalcTrigger,Trigger1M)),NA())</f>
        <v>2.700829045238768E-2</v>
      </c>
      <c r="K1398" s="52">
        <f>IFERROR(_xll.qlIndexFixing(ONIndex1M,I1398,TRUE,_xll.ohTrigger(RecalcTrigger,Trigger1M)),NA())</f>
        <v>2.6983343934796622E-2</v>
      </c>
      <c r="L1398" s="52">
        <f>IFERROR(_xll.qlIndexFixing(Index3M,H1398,TRUE,_xll.ohTrigger(RecalcTrigger,Trigger3M)),NA())</f>
        <v>2.9063657164755945E-2</v>
      </c>
      <c r="M1398" s="52">
        <f>IFERROR(_xll.qlIndexFixing(ONIndex3M,I1398,TRUE,_xll.ohTrigger(RecalcTrigger,Trigger3M)),NA())</f>
        <v>2.8976163298990443E-2</v>
      </c>
      <c r="N1398" s="52">
        <f>IFERROR(_xll.qlIndexFixing(Index6M,$H1398,TRUE,_xll.ohTrigger(RecalcTrigger,Trigger6M)),NA())</f>
        <v>3.0432644558896486E-2</v>
      </c>
      <c r="O1398" s="52">
        <f>IFERROR(_xll.qlIndexFixing(ONIndex6M,I1398,TRUE,_xll.ohTrigger(RecalcTrigger,Trigger6M)),NA())</f>
        <v>3.0244082263770622E-2</v>
      </c>
      <c r="P1398" s="52">
        <f>IFERROR(_xll.qlIndexFixing(Index1Y,$H1398,TRUE,_xll.ohTrigger(RecalcTrigger,Trigger1Y)),NA())</f>
        <v>3.2331485290156212E-2</v>
      </c>
      <c r="Q1398" s="52">
        <f>IFERROR(_xll.qlIndexFixing(ONIndex1Y,I1398,TRUE,_xll.ohTrigger(RecalcTrigger,Trigger1Y)),NA())</f>
        <v>3.1875220197878917E-2</v>
      </c>
    </row>
    <row r="1399" spans="2:17" x14ac:dyDescent="0.2">
      <c r="B1399" s="46" t="s">
        <v>51</v>
      </c>
      <c r="D1399" s="49">
        <f>_xll.qlCalendarAdvance(LocalCalendar,$D1398,B1399,"f",FALSE)</f>
        <v>49277</v>
      </c>
      <c r="E1399" s="49">
        <f>_xll.qlInterestRateIndexValueDate(IndexON,D1399)</f>
        <v>49277</v>
      </c>
      <c r="F1399" s="52">
        <f>IFERROR(_xll.qlIndexFixing(IndexON,D1399,TRUE,_xll.ohTrigger(RecalcTrigger,TriggerON)),NA())</f>
        <v>2.6658801363552698E-2</v>
      </c>
      <c r="H1399" s="49">
        <f>_xll.qlCalendarAdvance(IborCalendar,$H1398,B1399,"f",FALSE)</f>
        <v>49277</v>
      </c>
      <c r="I1399" s="49">
        <f>_xll.qlInterestRateIndexValueDate(Index1M,$H1399)</f>
        <v>49279</v>
      </c>
      <c r="J1399" s="52">
        <f>IFERROR(_xll.qlIndexFixing(Index1M,$H1399,TRUE,_xll.ohTrigger(RecalcTrigger,Trigger1M)),NA())</f>
        <v>2.7004942640106722E-2</v>
      </c>
      <c r="K1399" s="52">
        <f>IFERROR(_xll.qlIndexFixing(ONIndex1M,I1399,TRUE,_xll.ohTrigger(RecalcTrigger,Trigger1M)),NA())</f>
        <v>2.6980814751826898E-2</v>
      </c>
      <c r="L1399" s="52">
        <f>IFERROR(_xll.qlIndexFixing(Index3M,H1399,TRUE,_xll.ohTrigger(RecalcTrigger,Trigger3M)),NA())</f>
        <v>2.9056883834133629E-2</v>
      </c>
      <c r="M1399" s="52">
        <f>IFERROR(_xll.qlIndexFixing(ONIndex3M,I1399,TRUE,_xll.ohTrigger(RecalcTrigger,Trigger3M)),NA())</f>
        <v>2.8973347181464604E-2</v>
      </c>
      <c r="N1399" s="52">
        <f>IFERROR(_xll.qlIndexFixing(Index6M,$H1399,TRUE,_xll.ohTrigger(RecalcTrigger,Trigger6M)),NA())</f>
        <v>3.0430585106564954E-2</v>
      </c>
      <c r="O1399" s="52">
        <f>IFERROR(_xll.qlIndexFixing(ONIndex6M,I1399,TRUE,_xll.ohTrigger(RecalcTrigger,Trigger6M)),NA())</f>
        <v>3.0241201954686048E-2</v>
      </c>
      <c r="P1399" s="52">
        <f>IFERROR(_xll.qlIndexFixing(Index1Y,$H1399,TRUE,_xll.ohTrigger(RecalcTrigger,Trigger1Y)),NA())</f>
        <v>3.2329123760881519E-2</v>
      </c>
      <c r="Q1399" s="52">
        <f>IFERROR(_xll.qlIndexFixing(ONIndex1Y,I1399,TRUE,_xll.ohTrigger(RecalcTrigger,Trigger1Y)),NA())</f>
        <v>3.1872772747876255E-2</v>
      </c>
    </row>
    <row r="1400" spans="2:17" x14ac:dyDescent="0.2">
      <c r="B1400" s="46" t="s">
        <v>51</v>
      </c>
      <c r="D1400" s="49">
        <f>_xll.qlCalendarAdvance(LocalCalendar,$D1399,B1400,"f",FALSE)</f>
        <v>49284</v>
      </c>
      <c r="E1400" s="49">
        <f>_xll.qlInterestRateIndexValueDate(IndexON,D1400)</f>
        <v>49284</v>
      </c>
      <c r="F1400" s="52">
        <f>IFERROR(_xll.qlIndexFixing(IndexON,D1400,TRUE,_xll.ohTrigger(RecalcTrigger,TriggerON)),NA())</f>
        <v>2.6655863806395175E-2</v>
      </c>
      <c r="H1400" s="49">
        <f>_xll.qlCalendarAdvance(IborCalendar,$H1399,B1400,"f",FALSE)</f>
        <v>49284</v>
      </c>
      <c r="I1400" s="49">
        <f>_xll.qlInterestRateIndexValueDate(Index1M,$H1400)</f>
        <v>49286</v>
      </c>
      <c r="J1400" s="52">
        <f>IFERROR(_xll.qlIndexFixing(Index1M,$H1400,TRUE,_xll.ohTrigger(RecalcTrigger,Trigger1M)),NA())</f>
        <v>2.7001603445671971E-2</v>
      </c>
      <c r="K1400" s="52">
        <f>IFERROR(_xll.qlIndexFixing(ONIndex1M,I1400,TRUE,_xll.ohTrigger(RecalcTrigger,Trigger1M)),NA())</f>
        <v>2.697829505979854E-2</v>
      </c>
      <c r="L1400" s="52">
        <f>IFERROR(_xll.qlIndexFixing(Index3M,H1400,TRUE,_xll.ohTrigger(RecalcTrigger,Trigger3M)),NA())</f>
        <v>2.9053923990741026E-2</v>
      </c>
      <c r="M1400" s="52">
        <f>IFERROR(_xll.qlIndexFixing(ONIndex3M,I1400,TRUE,_xll.ohTrigger(RecalcTrigger,Trigger3M)),NA())</f>
        <v>2.8970514001960268E-2</v>
      </c>
      <c r="N1400" s="52">
        <f>IFERROR(_xll.qlIndexFixing(Index6M,$H1400,TRUE,_xll.ohTrigger(RecalcTrigger,Trigger6M)),NA())</f>
        <v>3.0427457385454274E-2</v>
      </c>
      <c r="O1400" s="52">
        <f>IFERROR(_xll.qlIndexFixing(ONIndex6M,I1400,TRUE,_xll.ohTrigger(RecalcTrigger,Trigger6M)),NA())</f>
        <v>3.0238307079732962E-2</v>
      </c>
      <c r="P1400" s="52">
        <f>IFERROR(_xll.qlIndexFixing(Index1Y,$H1400,TRUE,_xll.ohTrigger(RecalcTrigger,Trigger1Y)),NA())</f>
        <v>3.2326768618424657E-2</v>
      </c>
      <c r="Q1400" s="52">
        <f>IFERROR(_xll.qlIndexFixing(ONIndex1Y,I1400,TRUE,_xll.ohTrigger(RecalcTrigger,Trigger1Y)),NA())</f>
        <v>3.1870331477357183E-2</v>
      </c>
    </row>
    <row r="1401" spans="2:17" x14ac:dyDescent="0.2">
      <c r="B1401" s="46" t="s">
        <v>51</v>
      </c>
      <c r="D1401" s="49">
        <f>_xll.qlCalendarAdvance(LocalCalendar,$D1400,B1401,"f",FALSE)</f>
        <v>49291</v>
      </c>
      <c r="E1401" s="49">
        <f>_xll.qlInterestRateIndexValueDate(IndexON,D1401)</f>
        <v>49291</v>
      </c>
      <c r="F1401" s="52">
        <f>IFERROR(_xll.qlIndexFixing(IndexON,D1401,TRUE,_xll.ohTrigger(RecalcTrigger,TriggerON)),NA())</f>
        <v>2.6652904076653883E-2</v>
      </c>
      <c r="H1401" s="49">
        <f>_xll.qlCalendarAdvance(IborCalendar,$H1400,B1401,"f",FALSE)</f>
        <v>49291</v>
      </c>
      <c r="I1401" s="49">
        <f>_xll.qlInterestRateIndexValueDate(Index1M,$H1401)</f>
        <v>49293</v>
      </c>
      <c r="J1401" s="52">
        <f>IFERROR(_xll.qlIndexFixing(Index1M,$H1401,TRUE,_xll.ohTrigger(RecalcTrigger,Trigger1M)),NA())</f>
        <v>2.6999941212254852E-2</v>
      </c>
      <c r="K1401" s="52">
        <f>IFERROR(_xll.qlIndexFixing(ONIndex1M,I1401,TRUE,_xll.ohTrigger(RecalcTrigger,Trigger1M)),NA())</f>
        <v>2.6975784858658258E-2</v>
      </c>
      <c r="L1401" s="52">
        <f>IFERROR(_xll.qlIndexFixing(Index3M,H1401,TRUE,_xll.ohTrigger(RecalcTrigger,Trigger3M)),NA())</f>
        <v>2.905094696769428E-2</v>
      </c>
      <c r="M1401" s="52">
        <f>IFERROR(_xll.qlIndexFixing(ONIndex3M,I1401,TRUE,_xll.ohTrigger(RecalcTrigger,Trigger3M)),NA())</f>
        <v>2.89676637603975E-2</v>
      </c>
      <c r="N1401" s="52">
        <f>IFERROR(_xll.qlIndexFixing(Index6M,$H1401,TRUE,_xll.ohTrigger(RecalcTrigger,Trigger6M)),NA())</f>
        <v>3.042431488296396E-2</v>
      </c>
      <c r="O1401" s="52">
        <f>IFERROR(_xll.qlIndexFixing(ONIndex6M,I1401,TRUE,_xll.ohTrigger(RecalcTrigger,Trigger6M)),NA())</f>
        <v>3.0235397638911365E-2</v>
      </c>
      <c r="P1401" s="52">
        <f>IFERROR(_xll.qlIndexFixing(Index1Y,$H1401,TRUE,_xll.ohTrigger(RecalcTrigger,Trigger1Y)),NA())</f>
        <v>3.2324419862741198E-2</v>
      </c>
      <c r="Q1401" s="52">
        <f>IFERROR(_xll.qlIndexFixing(ONIndex1Y,I1401,TRUE,_xll.ohTrigger(RecalcTrigger,Trigger1Y)),NA())</f>
        <v>3.1867896386188477E-2</v>
      </c>
    </row>
    <row r="1402" spans="2:17" x14ac:dyDescent="0.2">
      <c r="B1402" s="46" t="s">
        <v>51</v>
      </c>
      <c r="D1402" s="49">
        <f>_xll.qlCalendarAdvance(LocalCalendar,$D1401,B1402,"f",FALSE)</f>
        <v>49298</v>
      </c>
      <c r="E1402" s="49">
        <f>_xll.qlInterestRateIndexValueDate(IndexON,D1402)</f>
        <v>49298</v>
      </c>
      <c r="F1402" s="52">
        <f>IFERROR(_xll.qlIndexFixing(IndexON,D1402,TRUE,_xll.ohTrigger(RecalcTrigger,TriggerON)),NA())</f>
        <v>2.6649922174089014E-2</v>
      </c>
      <c r="H1402" s="49">
        <f>_xll.qlCalendarAdvance(IborCalendar,$H1401,B1402,"f",FALSE)</f>
        <v>49298</v>
      </c>
      <c r="I1402" s="49">
        <f>_xll.qlInterestRateIndexValueDate(Index1M,$H1402)</f>
        <v>49300</v>
      </c>
      <c r="J1402" s="52">
        <f>IFERROR(_xll.qlIndexFixing(Index1M,$H1402,TRUE,_xll.ohTrigger(RecalcTrigger,Trigger1M)),NA())</f>
        <v>2.6996620056414591E-2</v>
      </c>
      <c r="K1402" s="52">
        <f>IFERROR(_xll.qlIndexFixing(ONIndex1M,I1402,TRUE,_xll.ohTrigger(RecalcTrigger,Trigger1M)),NA())</f>
        <v>2.6974948698823553E-2</v>
      </c>
      <c r="L1402" s="52">
        <f>IFERROR(_xll.qlIndexFixing(Index3M,H1402,TRUE,_xll.ohTrigger(RecalcTrigger,Trigger3M)),NA())</f>
        <v>2.9047952765033358E-2</v>
      </c>
      <c r="M1402" s="52">
        <f>IFERROR(_xll.qlIndexFixing(ONIndex3M,I1402,TRUE,_xll.ohTrigger(RecalcTrigger,Trigger3M)),NA())</f>
        <v>2.896671553139285E-2</v>
      </c>
      <c r="N1402" s="52">
        <f>IFERROR(_xll.qlIndexFixing(Index6M,$H1402,TRUE,_xll.ohTrigger(RecalcTrigger,Trigger6M)),NA())</f>
        <v>3.0421157599163841E-2</v>
      </c>
      <c r="O1402" s="52">
        <f>IFERROR(_xll.qlIndexFixing(ONIndex6M,I1402,TRUE,_xll.ohTrigger(RecalcTrigger,Trigger6M)),NA())</f>
        <v>3.0234593284035327E-2</v>
      </c>
      <c r="P1402" s="52">
        <f>IFERROR(_xll.qlIndexFixing(Index1Y,$H1402,TRUE,_xll.ohTrigger(RecalcTrigger,Trigger1Y)),NA())</f>
        <v>3.232207749465555E-2</v>
      </c>
      <c r="Q1402" s="52">
        <f>IFERROR(_xll.qlIndexFixing(ONIndex1Y,I1402,TRUE,_xll.ohTrigger(RecalcTrigger,Trigger1Y)),NA())</f>
        <v>3.1867941508899378E-2</v>
      </c>
    </row>
    <row r="1403" spans="2:17" x14ac:dyDescent="0.2">
      <c r="B1403" s="46" t="s">
        <v>51</v>
      </c>
      <c r="D1403" s="49">
        <f>_xll.qlCalendarAdvance(LocalCalendar,$D1402,B1403,"f",FALSE)</f>
        <v>49305</v>
      </c>
      <c r="E1403" s="49">
        <f>_xll.qlInterestRateIndexValueDate(IndexON,D1403)</f>
        <v>49305</v>
      </c>
      <c r="F1403" s="52">
        <f>IFERROR(_xll.qlIndexFixing(IndexON,D1403,TRUE,_xll.ohTrigger(RecalcTrigger,TriggerON)),NA())</f>
        <v>2.6646918098940375E-2</v>
      </c>
      <c r="H1403" s="49">
        <f>_xll.qlCalendarAdvance(IborCalendar,$H1402,B1403,"f",FALSE)</f>
        <v>49305</v>
      </c>
      <c r="I1403" s="49">
        <f>_xll.qlInterestRateIndexValueDate(Index1M,$H1403)</f>
        <v>49307</v>
      </c>
      <c r="J1403" s="52">
        <f>IFERROR(_xll.qlIndexFixing(Index1M,$H1403,TRUE,_xll.ohTrigger(RecalcTrigger,Trigger1M)),NA())</f>
        <v>2.6995813125397887E-2</v>
      </c>
      <c r="K1403" s="52">
        <f>IFERROR(_xll.qlIndexFixing(ONIndex1M,I1403,TRUE,_xll.ohTrigger(RecalcTrigger,Trigger1M)),NA())</f>
        <v>2.6971625651566189E-2</v>
      </c>
      <c r="L1403" s="52">
        <f>IFERROR(_xll.qlIndexFixing(Index3M,H1403,TRUE,_xll.ohTrigger(RecalcTrigger,Trigger3M)),NA())</f>
        <v>2.9045891848935752E-2</v>
      </c>
      <c r="M1403" s="52">
        <f>IFERROR(_xll.qlIndexFixing(ONIndex3M,I1403,TRUE,_xll.ohTrigger(RecalcTrigger,Trigger3M)),NA())</f>
        <v>2.8962870221158621E-2</v>
      </c>
      <c r="N1403" s="52">
        <f>IFERROR(_xll.qlIndexFixing(Index6M,$H1403,TRUE,_xll.ohTrigger(RecalcTrigger,Trigger6M)),NA())</f>
        <v>3.0417985534123757E-2</v>
      </c>
      <c r="O1403" s="52">
        <f>IFERROR(_xll.qlIndexFixing(ONIndex6M,I1403,TRUE,_xll.ohTrigger(RecalcTrigger,Trigger6M)),NA())</f>
        <v>3.0230593629967384E-2</v>
      </c>
      <c r="P1403" s="52">
        <f>IFERROR(_xll.qlIndexFixing(Index1Y,$H1403,TRUE,_xll.ohTrigger(RecalcTrigger,Trigger1Y)),NA())</f>
        <v>3.231974154371943E-2</v>
      </c>
      <c r="Q1403" s="52">
        <f>IFERROR(_xll.qlIndexFixing(ONIndex1Y,I1403,TRUE,_xll.ohTrigger(RecalcTrigger,Trigger1Y)),NA())</f>
        <v>3.1864281939120165E-2</v>
      </c>
    </row>
    <row r="1404" spans="2:17" x14ac:dyDescent="0.2">
      <c r="B1404" s="46" t="s">
        <v>51</v>
      </c>
      <c r="D1404" s="49">
        <f>_xll.qlCalendarAdvance(LocalCalendar,$D1403,B1404,"f",FALSE)</f>
        <v>49312</v>
      </c>
      <c r="E1404" s="49">
        <f>_xll.qlInterestRateIndexValueDate(IndexON,D1404)</f>
        <v>49312</v>
      </c>
      <c r="F1404" s="52">
        <f>IFERROR(_xll.qlIndexFixing(IndexON,D1404,TRUE,_xll.ohTrigger(RecalcTrigger,TriggerON)),NA())</f>
        <v>2.664389185096816E-2</v>
      </c>
      <c r="H1404" s="49">
        <f>_xll.qlCalendarAdvance(IborCalendar,$H1403,B1404,"f",FALSE)</f>
        <v>49312</v>
      </c>
      <c r="I1404" s="49">
        <f>_xll.qlInterestRateIndexValueDate(Index1M,$H1404)</f>
        <v>49314</v>
      </c>
      <c r="J1404" s="52">
        <f>IFERROR(_xll.qlIndexFixing(Index1M,$H1404,TRUE,_xll.ohTrigger(RecalcTrigger,Trigger1M)),NA())</f>
        <v>2.69916747124841E-2</v>
      </c>
      <c r="K1404" s="52">
        <f>IFERROR(_xll.qlIndexFixing(ONIndex1M,I1404,TRUE,_xll.ohTrigger(RecalcTrigger,Trigger1M)),NA())</f>
        <v>2.6968311200912254E-2</v>
      </c>
      <c r="L1404" s="52">
        <f>IFERROR(_xll.qlIndexFixing(Index3M,H1404,TRUE,_xll.ohTrigger(RecalcTrigger,Trigger3M)),NA())</f>
        <v>2.904191282102353E-2</v>
      </c>
      <c r="M1404" s="52">
        <f>IFERROR(_xll.qlIndexFixing(ONIndex3M,I1404,TRUE,_xll.ohTrigger(RecalcTrigger,Trigger3M)),NA())</f>
        <v>2.8959010663971441E-2</v>
      </c>
      <c r="N1404" s="52">
        <f>IFERROR(_xll.qlIndexFixing(Index6M,$H1404,TRUE,_xll.ohTrigger(RecalcTrigger,Trigger6M)),NA())</f>
        <v>3.0413753119861501E-2</v>
      </c>
      <c r="O1404" s="52">
        <f>IFERROR(_xll.qlIndexFixing(ONIndex6M,I1404,TRUE,_xll.ohTrigger(RecalcTrigger,Trigger6M)),NA())</f>
        <v>3.0226581921262152E-2</v>
      </c>
      <c r="P1404" s="52">
        <f>IFERROR(_xll.qlIndexFixing(Index1Y,$H1404,TRUE,_xll.ohTrigger(RecalcTrigger,Trigger1Y)),NA())</f>
        <v>3.2317412074102776E-2</v>
      </c>
      <c r="Q1404" s="52">
        <f>IFERROR(_xll.qlIndexFixing(ONIndex1Y,I1404,TRUE,_xll.ohTrigger(RecalcTrigger,Trigger1Y)),NA())</f>
        <v>3.1860628189290807E-2</v>
      </c>
    </row>
    <row r="1405" spans="2:17" x14ac:dyDescent="0.2">
      <c r="B1405" s="46" t="s">
        <v>51</v>
      </c>
      <c r="D1405" s="49">
        <f>_xll.qlCalendarAdvance(LocalCalendar,$D1404,B1405,"f",FALSE)</f>
        <v>49319</v>
      </c>
      <c r="E1405" s="49">
        <f>_xll.qlInterestRateIndexValueDate(IndexON,D1405)</f>
        <v>49319</v>
      </c>
      <c r="F1405" s="52">
        <f>IFERROR(_xll.qlIndexFixing(IndexON,D1405,TRUE,_xll.ohTrigger(RecalcTrigger,TriggerON)),NA())</f>
        <v>2.6640843430412176E-2</v>
      </c>
      <c r="H1405" s="49">
        <f>_xll.qlCalendarAdvance(IborCalendar,$H1404,B1405,"f",FALSE)</f>
        <v>49319</v>
      </c>
      <c r="I1405" s="49">
        <f>_xll.qlInterestRateIndexValueDate(Index1M,$H1405)</f>
        <v>49321</v>
      </c>
      <c r="J1405" s="52">
        <f>IFERROR(_xll.qlIndexFixing(Index1M,$H1405,TRUE,_xll.ohTrigger(RecalcTrigger,Trigger1M)),NA())</f>
        <v>2.6989216307502579E-2</v>
      </c>
      <c r="K1405" s="52">
        <f>IFERROR(_xll.qlIndexFixing(ONIndex1M,I1405,TRUE,_xll.ohTrigger(RecalcTrigger,Trigger1M)),NA())</f>
        <v>2.6966672670720726E-2</v>
      </c>
      <c r="L1405" s="52">
        <f>IFERROR(_xll.qlIndexFixing(Index3M,H1405,TRUE,_xll.ohTrigger(RecalcTrigger,Trigger3M)),NA())</f>
        <v>2.9038867079751896E-2</v>
      </c>
      <c r="M1405" s="52">
        <f>IFERROR(_xll.qlIndexFixing(ONIndex3M,I1405,TRUE,_xll.ohTrigger(RecalcTrigger,Trigger3M)),NA())</f>
        <v>2.8957047398454616E-2</v>
      </c>
      <c r="N1405" s="52">
        <f>IFERROR(_xll.qlIndexFixing(Index6M,$H1405,TRUE,_xll.ohTrigger(RecalcTrigger,Trigger6M)),NA())</f>
        <v>3.0410552816655858E-2</v>
      </c>
      <c r="O1405" s="52">
        <f>IFERROR(_xll.qlIndexFixing(ONIndex6M,I1405,TRUE,_xll.ohTrigger(RecalcTrigger,Trigger6M)),NA())</f>
        <v>3.0224670209173521E-2</v>
      </c>
      <c r="P1405" s="52">
        <f>IFERROR(_xll.qlIndexFixing(Index1Y,$H1405,TRUE,_xll.ohTrigger(RecalcTrigger,Trigger1Y)),NA())</f>
        <v>3.2315089152035542E-2</v>
      </c>
      <c r="Q1405" s="52">
        <f>IFERROR(_xll.qlIndexFixing(ONIndex1Y,I1405,TRUE,_xll.ohTrigger(RecalcTrigger,Trigger1Y)),NA())</f>
        <v>3.1859455468437048E-2</v>
      </c>
    </row>
    <row r="1406" spans="2:17" x14ac:dyDescent="0.2">
      <c r="B1406" s="46" t="s">
        <v>51</v>
      </c>
      <c r="D1406" s="49">
        <f>_xll.qlCalendarAdvance(LocalCalendar,$D1405,B1406,"f",FALSE)</f>
        <v>49326</v>
      </c>
      <c r="E1406" s="49">
        <f>_xll.qlInterestRateIndexValueDate(IndexON,D1406)</f>
        <v>49326</v>
      </c>
      <c r="F1406" s="52">
        <f>IFERROR(_xll.qlIndexFixing(IndexON,D1406,TRUE,_xll.ohTrigger(RecalcTrigger,TriggerON)),NA())</f>
        <v>2.663777283711255E-2</v>
      </c>
      <c r="H1406" s="49">
        <f>_xll.qlCalendarAdvance(IborCalendar,$H1405,B1406,"f",FALSE)</f>
        <v>49326</v>
      </c>
      <c r="I1406" s="49">
        <f>_xll.qlInterestRateIndexValueDate(Index1M,$H1406)</f>
        <v>49328</v>
      </c>
      <c r="J1406" s="52">
        <f>IFERROR(_xll.qlIndexFixing(Index1M,$H1406,TRUE,_xll.ohTrigger(RecalcTrigger,Trigger1M)),NA())</f>
        <v>2.698760410369011E-2</v>
      </c>
      <c r="K1406" s="52">
        <f>IFERROR(_xll.qlIndexFixing(ONIndex1M,I1406,TRUE,_xll.ohTrigger(RecalcTrigger,Trigger1M)),NA())</f>
        <v>2.6963376217050694E-2</v>
      </c>
      <c r="L1406" s="52">
        <f>IFERROR(_xll.qlIndexFixing(Index3M,H1406,TRUE,_xll.ohTrigger(RecalcTrigger,Trigger3M)),NA())</f>
        <v>2.9035804159018852E-2</v>
      </c>
      <c r="M1406" s="52">
        <f>IFERROR(_xll.qlIndexFixing(ONIndex3M,I1406,TRUE,_xll.ohTrigger(RecalcTrigger,Trigger3M)),NA())</f>
        <v>2.8953156623012788E-2</v>
      </c>
      <c r="N1406" s="52">
        <f>IFERROR(_xll.qlIndexFixing(Index6M,$H1406,TRUE,_xll.ohTrigger(RecalcTrigger,Trigger6M)),NA())</f>
        <v>3.0407337733626878E-2</v>
      </c>
      <c r="O1406" s="52">
        <f>IFERROR(_xll.qlIndexFixing(ONIndex6M,I1406,TRUE,_xll.ohTrigger(RecalcTrigger,Trigger6M)),NA())</f>
        <v>3.0220631946908938E-2</v>
      </c>
      <c r="P1406" s="52">
        <f>IFERROR(_xll.qlIndexFixing(Index1Y,$H1406,TRUE,_xll.ohTrigger(RecalcTrigger,Trigger1Y)),NA())</f>
        <v>3.231404620422499E-2</v>
      </c>
      <c r="Q1406" s="52">
        <f>IFERROR(_xll.qlIndexFixing(ONIndex1Y,I1406,TRUE,_xll.ohTrigger(RecalcTrigger,Trigger1Y)),NA())</f>
        <v>3.1855813621746165E-2</v>
      </c>
    </row>
    <row r="1407" spans="2:17" x14ac:dyDescent="0.2">
      <c r="B1407" s="46" t="s">
        <v>51</v>
      </c>
      <c r="D1407" s="49">
        <f>_xll.qlCalendarAdvance(LocalCalendar,$D1406,B1407,"f",FALSE)</f>
        <v>49333</v>
      </c>
      <c r="E1407" s="49">
        <f>_xll.qlInterestRateIndexValueDate(IndexON,D1407)</f>
        <v>49333</v>
      </c>
      <c r="F1407" s="52">
        <f>IFERROR(_xll.qlIndexFixing(IndexON,D1407,TRUE,_xll.ohTrigger(RecalcTrigger,TriggerON)),NA())</f>
        <v>2.6634680071069283E-2</v>
      </c>
      <c r="H1407" s="49">
        <f>_xll.qlCalendarAdvance(IborCalendar,$H1406,B1407,"f",FALSE)</f>
        <v>49333</v>
      </c>
      <c r="I1407" s="49">
        <f>_xll.qlInterestRateIndexValueDate(Index1M,$H1407)</f>
        <v>49335</v>
      </c>
      <c r="J1407" s="52">
        <f>IFERROR(_xll.qlIndexFixing(Index1M,$H1407,TRUE,_xll.ohTrigger(RecalcTrigger,Trigger1M)),NA())</f>
        <v>2.698432803147088E-2</v>
      </c>
      <c r="K1407" s="52">
        <f>IFERROR(_xll.qlIndexFixing(ONIndex1M,I1407,TRUE,_xll.ohTrigger(RecalcTrigger,Trigger1M)),NA())</f>
        <v>2.6960922961478673E-2</v>
      </c>
      <c r="L1407" s="52">
        <f>IFERROR(_xll.qlIndexFixing(Index3M,H1407,TRUE,_xll.ohTrigger(RecalcTrigger,Trigger3M)),NA())</f>
        <v>2.9032724058867032E-2</v>
      </c>
      <c r="M1407" s="52">
        <f>IFERROR(_xll.qlIndexFixing(ONIndex3M,I1407,TRUE,_xll.ohTrigger(RecalcTrigger,Trigger3M)),NA())</f>
        <v>2.8950204009605685E-2</v>
      </c>
      <c r="N1407" s="52">
        <f>IFERROR(_xll.qlIndexFixing(Index6M,$H1407,TRUE,_xll.ohTrigger(RecalcTrigger,Trigger6M)),NA())</f>
        <v>3.0404107870845229E-2</v>
      </c>
      <c r="O1407" s="52">
        <f>IFERROR(_xll.qlIndexFixing(ONIndex6M,I1407,TRUE,_xll.ohTrigger(RecalcTrigger,Trigger6M)),NA())</f>
        <v>3.0217635110902918E-2</v>
      </c>
      <c r="P1407" s="52">
        <f>IFERROR(_xll.qlIndexFixing(Index1Y,$H1407,TRUE,_xll.ohTrigger(RecalcTrigger,Trigger1Y)),NA())</f>
        <v>3.2310463215470729E-2</v>
      </c>
      <c r="Q1407" s="52">
        <f>IFERROR(_xll.qlIndexFixing(ONIndex1Y,I1407,TRUE,_xll.ohTrigger(RecalcTrigger,Trigger1Y)),NA())</f>
        <v>3.1853415607105973E-2</v>
      </c>
    </row>
    <row r="1408" spans="2:17" x14ac:dyDescent="0.2">
      <c r="B1408" s="46" t="s">
        <v>51</v>
      </c>
      <c r="D1408" s="49">
        <f>_xll.qlCalendarAdvance(LocalCalendar,$D1407,B1408,"f",FALSE)</f>
        <v>49340</v>
      </c>
      <c r="E1408" s="49">
        <f>_xll.qlInterestRateIndexValueDate(IndexON,D1408)</f>
        <v>49340</v>
      </c>
      <c r="F1408" s="52">
        <f>IFERROR(_xll.qlIndexFixing(IndexON,D1408,TRUE,_xll.ohTrigger(RecalcTrigger,TriggerON)),NA())</f>
        <v>2.6631565132362311E-2</v>
      </c>
      <c r="H1408" s="49">
        <f>_xll.qlCalendarAdvance(IborCalendar,$H1407,B1408,"f",FALSE)</f>
        <v>49340</v>
      </c>
      <c r="I1408" s="49">
        <f>_xll.qlInterestRateIndexValueDate(Index1M,$H1408)</f>
        <v>49342</v>
      </c>
      <c r="J1408" s="52">
        <f>IFERROR(_xll.qlIndexFixing(Index1M,$H1408,TRUE,_xll.ohTrigger(RecalcTrigger,Trigger1M)),NA())</f>
        <v>2.6979385643572305E-2</v>
      </c>
      <c r="K1408" s="52">
        <f>IFERROR(_xll.qlIndexFixing(ONIndex1M,I1408,TRUE,_xll.ohTrigger(RecalcTrigger,Trigger1M)),NA())</f>
        <v>2.6958479196874663E-2</v>
      </c>
      <c r="L1408" s="52">
        <f>IFERROR(_xll.qlIndexFixing(Index3M,H1408,TRUE,_xll.ohTrigger(RecalcTrigger,Trigger3M)),NA())</f>
        <v>2.9028683589670218E-2</v>
      </c>
      <c r="M1408" s="52">
        <f>IFERROR(_xll.qlIndexFixing(ONIndex3M,I1408,TRUE,_xll.ohTrigger(RecalcTrigger,Trigger3M)),NA())</f>
        <v>2.8947234334166794E-2</v>
      </c>
      <c r="N1408" s="52">
        <f>IFERROR(_xll.qlIndexFixing(Index6M,$H1408,TRUE,_xll.ohTrigger(RecalcTrigger,Trigger6M)),NA())</f>
        <v>3.0400863228382455E-2</v>
      </c>
      <c r="O1408" s="52">
        <f>IFERROR(_xll.qlIndexFixing(ONIndex6M,I1408,TRUE,_xll.ohTrigger(RecalcTrigger,Trigger6M)),NA())</f>
        <v>3.0214623709055033E-2</v>
      </c>
      <c r="P1408" s="52">
        <f>IFERROR(_xll.qlIndexFixing(Index1Y,$H1408,TRUE,_xll.ohTrigger(RecalcTrigger,Trigger1Y)),NA())</f>
        <v>3.2308160333431549E-2</v>
      </c>
      <c r="Q1408" s="52">
        <f>IFERROR(_xll.qlIndexFixing(ONIndex1Y,I1408,TRUE,_xll.ohTrigger(RecalcTrigger,Trigger1Y)),NA())</f>
        <v>3.185102377184279E-2</v>
      </c>
    </row>
    <row r="1409" spans="2:17" x14ac:dyDescent="0.2">
      <c r="B1409" s="46" t="s">
        <v>51</v>
      </c>
      <c r="D1409" s="49">
        <f>_xll.qlCalendarAdvance(LocalCalendar,$D1408,B1409,"f",FALSE)</f>
        <v>49347</v>
      </c>
      <c r="E1409" s="49">
        <f>_xll.qlInterestRateIndexValueDate(IndexON,D1409)</f>
        <v>49347</v>
      </c>
      <c r="F1409" s="52">
        <f>IFERROR(_xll.qlIndexFixing(IndexON,D1409,TRUE,_xll.ohTrigger(RecalcTrigger,TriggerON)),NA())</f>
        <v>2.6628428020991635E-2</v>
      </c>
      <c r="H1409" s="49">
        <f>_xll.qlCalendarAdvance(IborCalendar,$H1408,B1409,"f",FALSE)</f>
        <v>49347</v>
      </c>
      <c r="I1409" s="49">
        <f>_xll.qlInterestRateIndexValueDate(Index1M,$H1409)</f>
        <v>49349</v>
      </c>
      <c r="J1409" s="52">
        <f>IFERROR(_xll.qlIndexFixing(Index1M,$H1409,TRUE,_xll.ohTrigger(RecalcTrigger,Trigger1M)),NA())</f>
        <v>2.697696378964062E-2</v>
      </c>
      <c r="K1409" s="52">
        <f>IFERROR(_xll.qlIndexFixing(ONIndex1M,I1409,TRUE,_xll.ohTrigger(RecalcTrigger,Trigger1M)),NA())</f>
        <v>2.6956044923185374E-2</v>
      </c>
      <c r="L1409" s="52">
        <f>IFERROR(_xll.qlIndexFixing(Index3M,H1409,TRUE,_xll.ohTrigger(RecalcTrigger,Trigger3M)),NA())</f>
        <v>2.9025570608004515E-2</v>
      </c>
      <c r="M1409" s="52">
        <f>IFERROR(_xll.qlIndexFixing(ONIndex3M,I1409,TRUE,_xll.ohTrigger(RecalcTrigger,Trigger3M)),NA())</f>
        <v>2.8944247596802697E-2</v>
      </c>
      <c r="N1409" s="52">
        <f>IFERROR(_xll.qlIndexFixing(Index6M,$H1409,TRUE,_xll.ohTrigger(RecalcTrigger,Trigger6M)),NA())</f>
        <v>3.0397603806308775E-2</v>
      </c>
      <c r="O1409" s="52">
        <f>IFERROR(_xll.qlIndexFixing(ONIndex6M,I1409,TRUE,_xll.ohTrigger(RecalcTrigger,Trigger6M)),NA())</f>
        <v>3.0211597741365281E-2</v>
      </c>
      <c r="P1409" s="52">
        <f>IFERROR(_xll.qlIndexFixing(Index1Y,$H1409,TRUE,_xll.ohTrigger(RecalcTrigger,Trigger1Y)),NA())</f>
        <v>3.2305864263860132E-2</v>
      </c>
      <c r="Q1409" s="52">
        <f>IFERROR(_xll.qlIndexFixing(ONIndex1Y,I1409,TRUE,_xll.ohTrigger(RecalcTrigger,Trigger1Y)),NA())</f>
        <v>3.1848638116036554E-2</v>
      </c>
    </row>
    <row r="1410" spans="2:17" x14ac:dyDescent="0.2">
      <c r="B1410" s="46" t="s">
        <v>51</v>
      </c>
      <c r="D1410" s="49">
        <f>_xll.qlCalendarAdvance(LocalCalendar,$D1409,B1410,"f",FALSE)</f>
        <v>49354</v>
      </c>
      <c r="E1410" s="49">
        <f>_xll.qlInterestRateIndexValueDate(IndexON,D1410)</f>
        <v>49354</v>
      </c>
      <c r="F1410" s="52">
        <f>IFERROR(_xll.qlIndexFixing(IndexON,D1410,TRUE,_xll.ohTrigger(RecalcTrigger,TriggerON)),NA())</f>
        <v>2.6625268736957253E-2</v>
      </c>
      <c r="H1410" s="49">
        <f>_xll.qlCalendarAdvance(IborCalendar,$H1409,B1410,"f",FALSE)</f>
        <v>49354</v>
      </c>
      <c r="I1410" s="49">
        <f>_xll.qlInterestRateIndexValueDate(Index1M,$H1410)</f>
        <v>49356</v>
      </c>
      <c r="J1410" s="52">
        <f>IFERROR(_xll.qlIndexFixing(Index1M,$H1410,TRUE,_xll.ohTrigger(RecalcTrigger,Trigger1M)),NA())</f>
        <v>2.6974551444813866E-2</v>
      </c>
      <c r="K1410" s="52">
        <f>IFERROR(_xll.qlIndexFixing(ONIndex1M,I1410,TRUE,_xll.ohTrigger(RecalcTrigger,Trigger1M)),NA())</f>
        <v>2.6954456322487719E-2</v>
      </c>
      <c r="L1410" s="52">
        <f>IFERROR(_xll.qlIndexFixing(Index3M,H1410,TRUE,_xll.ohTrigger(RecalcTrigger,Trigger3M)),NA())</f>
        <v>2.902244044838807E-2</v>
      </c>
      <c r="M1410" s="52">
        <f>IFERROR(_xll.qlIndexFixing(ONIndex3M,I1410,TRUE,_xll.ohTrigger(RecalcTrigger,Trigger3M)),NA())</f>
        <v>2.8942191733456468E-2</v>
      </c>
      <c r="N1410" s="52">
        <f>IFERROR(_xll.qlIndexFixing(Index6M,$H1410,TRUE,_xll.ohTrigger(RecalcTrigger,Trigger6M)),NA())</f>
        <v>3.0394329604697061E-2</v>
      </c>
      <c r="O1410" s="52">
        <f>IFERROR(_xll.qlIndexFixing(ONIndex6M,I1410,TRUE,_xll.ohTrigger(RecalcTrigger,Trigger6M)),NA())</f>
        <v>3.020960673380646E-2</v>
      </c>
      <c r="P1410" s="52">
        <f>IFERROR(_xll.qlIndexFixing(Index1Y,$H1410,TRUE,_xll.ohTrigger(RecalcTrigger,Trigger1Y)),NA())</f>
        <v>3.2304849676239977E-2</v>
      </c>
      <c r="Q1410" s="52">
        <f>IFERROR(_xll.qlIndexFixing(ONIndex1Y,I1410,TRUE,_xll.ohTrigger(RecalcTrigger,Trigger1Y)),NA())</f>
        <v>3.1847497441328532E-2</v>
      </c>
    </row>
    <row r="1411" spans="2:17" x14ac:dyDescent="0.2">
      <c r="B1411" s="46" t="s">
        <v>51</v>
      </c>
      <c r="D1411" s="49">
        <f>_xll.qlCalendarAdvance(LocalCalendar,$D1410,B1411,"f",FALSE)</f>
        <v>49361</v>
      </c>
      <c r="E1411" s="49">
        <f>_xll.qlInterestRateIndexValueDate(IndexON,D1411)</f>
        <v>49361</v>
      </c>
      <c r="F1411" s="52">
        <f>IFERROR(_xll.qlIndexFixing(IndexON,D1411,TRUE,_xll.ohTrigger(RecalcTrigger,TriggerON)),NA())</f>
        <v>2.662208728017923E-2</v>
      </c>
      <c r="H1411" s="49">
        <f>_xll.qlCalendarAdvance(IborCalendar,$H1410,B1411,"f",FALSE)</f>
        <v>49361</v>
      </c>
      <c r="I1411" s="49">
        <f>_xll.qlInterestRateIndexValueDate(Index1M,$H1411)</f>
        <v>49363</v>
      </c>
      <c r="J1411" s="52">
        <f>IFERROR(_xll.qlIndexFixing(Index1M,$H1411,TRUE,_xll.ohTrigger(RecalcTrigger,Trigger1M)),NA())</f>
        <v>2.6975504796016847E-2</v>
      </c>
      <c r="K1411" s="52">
        <f>IFERROR(_xll.qlIndexFixing(ONIndex1M,I1411,TRUE,_xll.ohTrigger(RecalcTrigger,Trigger1M)),NA())</f>
        <v>2.6951204848550958E-2</v>
      </c>
      <c r="L1411" s="52">
        <f>IFERROR(_xll.qlIndexFixing(Index3M,H1411,TRUE,_xll.ohTrigger(RecalcTrigger,Trigger3M)),NA())</f>
        <v>2.9019293110858595E-2</v>
      </c>
      <c r="M1411" s="52">
        <f>IFERROR(_xll.qlIndexFixing(ONIndex3M,I1411,TRUE,_xll.ohTrigger(RecalcTrigger,Trigger3M)),NA())</f>
        <v>2.8938222936085722E-2</v>
      </c>
      <c r="N1411" s="52">
        <f>IFERROR(_xll.qlIndexFixing(Index6M,$H1411,TRUE,_xll.ohTrigger(RecalcTrigger,Trigger6M)),NA())</f>
        <v>3.0391040623617974E-2</v>
      </c>
      <c r="O1411" s="52">
        <f>IFERROR(_xll.qlIndexFixing(ONIndex6M,I1411,TRUE,_xll.ohTrigger(RecalcTrigger,Trigger6M)),NA())</f>
        <v>3.020550210840689E-2</v>
      </c>
      <c r="P1411" s="52">
        <f>IFERROR(_xll.qlIndexFixing(Index1Y,$H1411,TRUE,_xll.ohTrigger(RecalcTrigger,Trigger1Y)),NA())</f>
        <v>3.2301292827030391E-2</v>
      </c>
      <c r="Q1411" s="52">
        <f>IFERROR(_xll.qlIndexFixing(ONIndex1Y,I1411,TRUE,_xll.ohTrigger(RecalcTrigger,Trigger1Y)),NA())</f>
        <v>3.1843885342608402E-2</v>
      </c>
    </row>
    <row r="1412" spans="2:17" x14ac:dyDescent="0.2">
      <c r="B1412" s="46" t="s">
        <v>51</v>
      </c>
      <c r="D1412" s="49">
        <f>_xll.qlCalendarAdvance(LocalCalendar,$D1411,B1412,"f",FALSE)</f>
        <v>49368</v>
      </c>
      <c r="E1412" s="49">
        <f>_xll.qlInterestRateIndexValueDate(IndexON,D1412)</f>
        <v>49368</v>
      </c>
      <c r="F1412" s="52">
        <f>IFERROR(_xll.qlIndexFixing(IndexON,D1412,TRUE,_xll.ohTrigger(RecalcTrigger,TriggerON)),NA())</f>
        <v>2.6618883650737502E-2</v>
      </c>
      <c r="H1412" s="49">
        <f>_xll.qlCalendarAdvance(IborCalendar,$H1411,B1412,"f",FALSE)</f>
        <v>49368</v>
      </c>
      <c r="I1412" s="49">
        <f>_xll.qlInterestRateIndexValueDate(Index1M,$H1412)</f>
        <v>49370</v>
      </c>
      <c r="J1412" s="52">
        <f>IFERROR(_xll.qlIndexFixing(Index1M,$H1412,TRUE,_xll.ohTrigger(RecalcTrigger,Trigger1M)),NA())</f>
        <v>2.6972273789061477E-2</v>
      </c>
      <c r="K1412" s="52">
        <f>IFERROR(_xll.qlIndexFixing(ONIndex1M,I1412,TRUE,_xll.ohTrigger(RecalcTrigger,Trigger1M)),NA())</f>
        <v>2.6948799047605831E-2</v>
      </c>
      <c r="L1412" s="52">
        <f>IFERROR(_xll.qlIndexFixing(Index3M,H1412,TRUE,_xll.ohTrigger(RecalcTrigger,Trigger3M)),NA())</f>
        <v>2.9020814046668682E-2</v>
      </c>
      <c r="M1412" s="52">
        <f>IFERROR(_xll.qlIndexFixing(ONIndex3M,I1412,TRUE,_xll.ohTrigger(RecalcTrigger,Trigger3M)),NA())</f>
        <v>2.8935185012732845E-2</v>
      </c>
      <c r="N1412" s="52">
        <f>IFERROR(_xll.qlIndexFixing(Index6M,$H1412,TRUE,_xll.ohTrigger(RecalcTrigger,Trigger6M)),NA())</f>
        <v>3.0392910874205394E-2</v>
      </c>
      <c r="O1412" s="52">
        <f>IFERROR(_xll.qlIndexFixing(ONIndex6M,I1412,TRUE,_xll.ohTrigger(RecalcTrigger,Trigger6M)),NA())</f>
        <v>3.0202432443164895E-2</v>
      </c>
      <c r="P1412" s="52">
        <f>IFERROR(_xll.qlIndexFixing(Index1Y,$H1412,TRUE,_xll.ohTrigger(RecalcTrigger,Trigger1Y)),NA())</f>
        <v>3.2299017592227648E-2</v>
      </c>
      <c r="Q1412" s="52">
        <f>IFERROR(_xll.qlIndexFixing(ONIndex1Y,I1412,TRUE,_xll.ohTrigger(RecalcTrigger,Trigger1Y)),NA())</f>
        <v>3.1841518225013132E-2</v>
      </c>
    </row>
    <row r="1413" spans="2:17" x14ac:dyDescent="0.2">
      <c r="B1413" s="46" t="s">
        <v>51</v>
      </c>
      <c r="D1413" s="49">
        <f>_xll.qlCalendarAdvance(LocalCalendar,$D1412,B1413,"f",FALSE)</f>
        <v>49375</v>
      </c>
      <c r="E1413" s="49">
        <f>_xll.qlInterestRateIndexValueDate(IndexON,D1413)</f>
        <v>49375</v>
      </c>
      <c r="F1413" s="52">
        <f>IFERROR(_xll.qlIndexFixing(IndexON,D1413,TRUE,_xll.ohTrigger(RecalcTrigger,TriggerON)),NA())</f>
        <v>2.6615657848552132E-2</v>
      </c>
      <c r="H1413" s="49">
        <f>_xll.qlCalendarAdvance(IborCalendar,$H1412,B1413,"f",FALSE)</f>
        <v>49375</v>
      </c>
      <c r="I1413" s="49">
        <f>_xll.qlInterestRateIndexValueDate(Index1M,$H1413)</f>
        <v>49377</v>
      </c>
      <c r="J1413" s="52">
        <f>IFERROR(_xll.qlIndexFixing(Index1M,$H1413,TRUE,_xll.ohTrigger(RecalcTrigger,Trigger1M)),NA())</f>
        <v>2.6969891474421723E-2</v>
      </c>
      <c r="K1413" s="52">
        <f>IFERROR(_xll.qlIndexFixing(ONIndex1M,I1413,TRUE,_xll.ohTrigger(RecalcTrigger,Trigger1M)),NA())</f>
        <v>2.6946402737602071E-2</v>
      </c>
      <c r="L1413" s="52">
        <f>IFERROR(_xll.qlIndexFixing(Index3M,H1413,TRUE,_xll.ohTrigger(RecalcTrigger,Trigger3M)),NA())</f>
        <v>2.901762493826494E-2</v>
      </c>
      <c r="M1413" s="52">
        <f>IFERROR(_xll.qlIndexFixing(ONIndex3M,I1413,TRUE,_xll.ohTrigger(RecalcTrigger,Trigger3M)),NA())</f>
        <v>2.8932130027454761E-2</v>
      </c>
      <c r="N1413" s="52">
        <f>IFERROR(_xll.qlIndexFixing(Index6M,$H1413,TRUE,_xll.ohTrigger(RecalcTrigger,Trigger6M)),NA())</f>
        <v>3.0388552335384799E-2</v>
      </c>
      <c r="O1413" s="52">
        <f>IFERROR(_xll.qlIndexFixing(ONIndex6M,I1413,TRUE,_xll.ohTrigger(RecalcTrigger,Trigger6M)),NA())</f>
        <v>3.0199348212054389E-2</v>
      </c>
      <c r="P1413" s="52">
        <f>IFERROR(_xll.qlIndexFixing(Index1Y,$H1413,TRUE,_xll.ohTrigger(RecalcTrigger,Trigger1Y)),NA())</f>
        <v>3.2296749434802284E-2</v>
      </c>
      <c r="Q1413" s="52">
        <f>IFERROR(_xll.qlIndexFixing(ONIndex1Y,I1413,TRUE,_xll.ohTrigger(RecalcTrigger,Trigger1Y)),NA())</f>
        <v>3.1839157286848163E-2</v>
      </c>
    </row>
    <row r="1414" spans="2:17" x14ac:dyDescent="0.2">
      <c r="B1414" s="46" t="s">
        <v>51</v>
      </c>
      <c r="D1414" s="49">
        <f>_xll.qlCalendarAdvance(LocalCalendar,$D1413,B1414,"f",FALSE)</f>
        <v>49382</v>
      </c>
      <c r="E1414" s="49">
        <f>_xll.qlInterestRateIndexValueDate(IndexON,D1414)</f>
        <v>49382</v>
      </c>
      <c r="F1414" s="52">
        <f>IFERROR(_xll.qlIndexFixing(IndexON,D1414,TRUE,_xll.ohTrigger(RecalcTrigger,TriggerON)),NA())</f>
        <v>2.6612409873623122E-2</v>
      </c>
      <c r="H1414" s="49">
        <f>_xll.qlCalendarAdvance(IborCalendar,$H1413,B1414,"f",FALSE)</f>
        <v>49382</v>
      </c>
      <c r="I1414" s="49">
        <f>_xll.qlInterestRateIndexValueDate(Index1M,$H1414)</f>
        <v>49384</v>
      </c>
      <c r="J1414" s="52">
        <f>IFERROR(_xll.qlIndexFixing(Index1M,$H1414,TRUE,_xll.ohTrigger(RecalcTrigger,Trigger1M)),NA())</f>
        <v>2.6967518671043425E-2</v>
      </c>
      <c r="K1414" s="52">
        <f>IFERROR(_xll.qlIndexFixing(ONIndex1M,I1414,TRUE,_xll.ohTrigger(RecalcTrigger,Trigger1M)),NA())</f>
        <v>2.6944015918539677E-2</v>
      </c>
      <c r="L1414" s="52">
        <f>IFERROR(_xll.qlIndexFixing(Index3M,H1414,TRUE,_xll.ohTrigger(RecalcTrigger,Trigger3M)),NA())</f>
        <v>2.9014418645327406E-2</v>
      </c>
      <c r="M1414" s="52">
        <f>IFERROR(_xll.qlIndexFixing(ONIndex3M,I1414,TRUE,_xll.ohTrigger(RecalcTrigger,Trigger3M)),NA())</f>
        <v>2.8929057980171535E-2</v>
      </c>
      <c r="N1414" s="52">
        <f>IFERROR(_xll.qlIndexFixing(Index6M,$H1414,TRUE,_xll.ohTrigger(RecalcTrigger,Trigger6M)),NA())</f>
        <v>3.0385213675400216E-2</v>
      </c>
      <c r="O1414" s="52">
        <f>IFERROR(_xll.qlIndexFixing(ONIndex6M,I1414,TRUE,_xll.ohTrigger(RecalcTrigger,Trigger6M)),NA())</f>
        <v>3.0196249415102017E-2</v>
      </c>
      <c r="P1414" s="52">
        <f>IFERROR(_xll.qlIndexFixing(Index1Y,$H1414,TRUE,_xll.ohTrigger(RecalcTrigger,Trigger1Y)),NA())</f>
        <v>3.2294488420980122E-2</v>
      </c>
      <c r="Q1414" s="52">
        <f>IFERROR(_xll.qlIndexFixing(ONIndex1Y,I1414,TRUE,_xll.ohTrigger(RecalcTrigger,Trigger1Y)),NA())</f>
        <v>3.1836802528060204E-2</v>
      </c>
    </row>
    <row r="1415" spans="2:17" x14ac:dyDescent="0.2">
      <c r="B1415" s="46" t="s">
        <v>51</v>
      </c>
      <c r="D1415" s="49">
        <f>_xll.qlCalendarAdvance(LocalCalendar,$D1414,B1415,"f",FALSE)</f>
        <v>49389</v>
      </c>
      <c r="E1415" s="49">
        <f>_xll.qlInterestRateIndexValueDate(IndexON,D1415)</f>
        <v>49389</v>
      </c>
      <c r="F1415" s="52">
        <f>IFERROR(_xll.qlIndexFixing(IndexON,D1415,TRUE,_xll.ohTrigger(RecalcTrigger,TriggerON)),NA())</f>
        <v>2.6609139726110342E-2</v>
      </c>
      <c r="H1415" s="49">
        <f>_xll.qlCalendarAdvance(IborCalendar,$H1414,B1415,"f",FALSE)</f>
        <v>49389</v>
      </c>
      <c r="I1415" s="49">
        <f>_xll.qlInterestRateIndexValueDate(Index1M,$H1415)</f>
        <v>49395</v>
      </c>
      <c r="J1415" s="52">
        <f>IFERROR(_xll.qlIndexFixing(Index1M,$H1415,TRUE,_xll.ohTrigger(RecalcTrigger,Trigger1M)),NA())</f>
        <v>2.6963809196653834E-2</v>
      </c>
      <c r="K1415" s="52">
        <f>IFERROR(_xll.qlIndexFixing(ONIndex1M,I1415,TRUE,_xll.ohTrigger(RecalcTrigger,Trigger1M)),NA())</f>
        <v>2.6938606724513647E-2</v>
      </c>
      <c r="L1415" s="52">
        <f>IFERROR(_xll.qlIndexFixing(Index3M,H1415,TRUE,_xll.ohTrigger(RecalcTrigger,Trigger3M)),NA())</f>
        <v>2.9007482166397463E-2</v>
      </c>
      <c r="M1415" s="52">
        <f>IFERROR(_xll.qlIndexFixing(ONIndex3M,I1415,TRUE,_xll.ohTrigger(RecalcTrigger,Trigger3M)),NA())</f>
        <v>2.8922316185608921E-2</v>
      </c>
      <c r="N1415" s="52">
        <f>IFERROR(_xll.qlIndexFixing(Index6M,$H1415,TRUE,_xll.ohTrigger(RecalcTrigger,Trigger6M)),NA())</f>
        <v>3.0378907378446476E-2</v>
      </c>
      <c r="O1415" s="52">
        <f>IFERROR(_xll.qlIndexFixing(ONIndex6M,I1415,TRUE,_xll.ohTrigger(RecalcTrigger,Trigger6M)),NA())</f>
        <v>3.018926567956548E-2</v>
      </c>
      <c r="P1415" s="52">
        <f>IFERROR(_xll.qlIndexFixing(Index1Y,$H1415,TRUE,_xll.ohTrigger(RecalcTrigger,Trigger1Y)),NA())</f>
        <v>3.2289673546505047E-2</v>
      </c>
      <c r="Q1415" s="52">
        <f>IFERROR(_xll.qlIndexFixing(ONIndex1Y,I1415,TRUE,_xll.ohTrigger(RecalcTrigger,Trigger1Y)),NA())</f>
        <v>3.1830634766611965E-2</v>
      </c>
    </row>
    <row r="1416" spans="2:17" x14ac:dyDescent="0.2">
      <c r="B1416" s="46" t="s">
        <v>51</v>
      </c>
      <c r="D1416" s="49">
        <f>_xll.qlCalendarAdvance(LocalCalendar,$D1415,B1416,"f",FALSE)</f>
        <v>49396</v>
      </c>
      <c r="E1416" s="49">
        <f>_xll.qlInterestRateIndexValueDate(IndexON,D1416)</f>
        <v>49396</v>
      </c>
      <c r="F1416" s="52">
        <f>IFERROR(_xll.qlIndexFixing(IndexON,D1416,TRUE,_xll.ohTrigger(RecalcTrigger,TriggerON)),NA())</f>
        <v>2.6605847405853922E-2</v>
      </c>
      <c r="H1416" s="49">
        <f>_xll.qlCalendarAdvance(IborCalendar,$H1415,B1416,"f",FALSE)</f>
        <v>49396</v>
      </c>
      <c r="I1416" s="49">
        <f>_xll.qlInterestRateIndexValueDate(Index1M,$H1416)</f>
        <v>49398</v>
      </c>
      <c r="J1416" s="52">
        <f>IFERROR(_xll.qlIndexFixing(Index1M,$H1416,TRUE,_xll.ohTrigger(RecalcTrigger,Trigger1M)),NA())</f>
        <v>2.6962801598066043E-2</v>
      </c>
      <c r="K1416" s="52">
        <f>IFERROR(_xll.qlIndexFixing(ONIndex1M,I1416,TRUE,_xll.ohTrigger(RecalcTrigger,Trigger1M)),NA())</f>
        <v>2.6939270753132405E-2</v>
      </c>
      <c r="L1416" s="52">
        <f>IFERROR(_xll.qlIndexFixing(Index3M,H1416,TRUE,_xll.ohTrigger(RecalcTrigger,Trigger3M)),NA())</f>
        <v>2.9005161332290159E-2</v>
      </c>
      <c r="M1416" s="52">
        <f>IFERROR(_xll.qlIndexFixing(ONIndex3M,I1416,TRUE,_xll.ohTrigger(RecalcTrigger,Trigger3M)),NA())</f>
        <v>2.8922862699722884E-2</v>
      </c>
      <c r="N1416" s="52">
        <f>IFERROR(_xll.qlIndexFixing(Index6M,$H1416,TRUE,_xll.ohTrigger(RecalcTrigger,Trigger6M)),NA())</f>
        <v>3.0375403628067593E-2</v>
      </c>
      <c r="O1416" s="52">
        <f>IFERROR(_xll.qlIndexFixing(ONIndex6M,I1416,TRUE,_xll.ohTrigger(RecalcTrigger,Trigger6M)),NA())</f>
        <v>3.0190008123645029E-2</v>
      </c>
      <c r="P1416" s="52">
        <f>IFERROR(_xll.qlIndexFixing(Index1Y,$H1416,TRUE,_xll.ohTrigger(RecalcTrigger,Trigger1Y)),NA())</f>
        <v>3.2289988089050668E-2</v>
      </c>
      <c r="Q1416" s="52">
        <f>IFERROR(_xll.qlIndexFixing(ONIndex1Y,I1416,TRUE,_xll.ohTrigger(RecalcTrigger,Trigger1Y)),NA())</f>
        <v>3.1832111548748543E-2</v>
      </c>
    </row>
    <row r="1417" spans="2:17" x14ac:dyDescent="0.2">
      <c r="B1417" s="46" t="s">
        <v>51</v>
      </c>
      <c r="D1417" s="49">
        <f>_xll.qlCalendarAdvance(LocalCalendar,$D1416,B1417,"f",FALSE)</f>
        <v>49403</v>
      </c>
      <c r="E1417" s="49">
        <f>_xll.qlInterestRateIndexValueDate(IndexON,D1417)</f>
        <v>49403</v>
      </c>
      <c r="F1417" s="52">
        <f>IFERROR(_xll.qlIndexFixing(IndexON,D1417,TRUE,_xll.ohTrigger(RecalcTrigger,TriggerON)),NA())</f>
        <v>2.660253291285386E-2</v>
      </c>
      <c r="H1417" s="49">
        <f>_xll.qlCalendarAdvance(IborCalendar,$H1416,B1417,"f",FALSE)</f>
        <v>49403</v>
      </c>
      <c r="I1417" s="49">
        <f>_xll.qlInterestRateIndexValueDate(Index1M,$H1417)</f>
        <v>49405</v>
      </c>
      <c r="J1417" s="52">
        <f>IFERROR(_xll.qlIndexFixing(Index1M,$H1417,TRUE,_xll.ohTrigger(RecalcTrigger,Trigger1M)),NA())</f>
        <v>2.6961299522911542E-2</v>
      </c>
      <c r="K1417" s="52">
        <f>IFERROR(_xll.qlIndexFixing(ONIndex1M,I1417,TRUE,_xll.ohTrigger(RecalcTrigger,Trigger1M)),NA())</f>
        <v>2.6936912406814173E-2</v>
      </c>
      <c r="L1417" s="52">
        <f>IFERROR(_xll.qlIndexFixing(Index3M,H1417,TRUE,_xll.ohTrigger(RecalcTrigger,Trigger3M)),NA())</f>
        <v>2.900190795192505E-2</v>
      </c>
      <c r="M1417" s="52">
        <f>IFERROR(_xll.qlIndexFixing(ONIndex3M,I1417,TRUE,_xll.ohTrigger(RecalcTrigger,Trigger3M)),NA())</f>
        <v>2.8919739466477523E-2</v>
      </c>
      <c r="N1417" s="52">
        <f>IFERROR(_xll.qlIndexFixing(Index6M,$H1417,TRUE,_xll.ohTrigger(RecalcTrigger,Trigger6M)),NA())</f>
        <v>3.0376136970113873E-2</v>
      </c>
      <c r="O1417" s="52">
        <f>IFERROR(_xll.qlIndexFixing(ONIndex6M,I1417,TRUE,_xll.ohTrigger(RecalcTrigger,Trigger6M)),NA())</f>
        <v>3.0186865629113768E-2</v>
      </c>
      <c r="P1417" s="52">
        <f>IFERROR(_xll.qlIndexFixing(Index1Y,$H1417,TRUE,_xll.ohTrigger(RecalcTrigger,Trigger1Y)),NA())</f>
        <v>3.2287748903393497E-2</v>
      </c>
      <c r="Q1417" s="52">
        <f>IFERROR(_xll.qlIndexFixing(ONIndex1Y,I1417,TRUE,_xll.ohTrigger(RecalcTrigger,Trigger1Y)),NA())</f>
        <v>3.1829775328198195E-2</v>
      </c>
    </row>
    <row r="1418" spans="2:17" x14ac:dyDescent="0.2">
      <c r="B1418" s="46" t="s">
        <v>51</v>
      </c>
      <c r="D1418" s="49">
        <f>_xll.qlCalendarAdvance(LocalCalendar,$D1417,B1418,"f",FALSE)</f>
        <v>49410</v>
      </c>
      <c r="E1418" s="49">
        <f>_xll.qlInterestRateIndexValueDate(IndexON,D1418)</f>
        <v>49410</v>
      </c>
      <c r="F1418" s="52">
        <f>IFERROR(_xll.qlIndexFixing(IndexON,D1418,TRUE,_xll.ohTrigger(RecalcTrigger,TriggerON)),NA())</f>
        <v>2.6599196247270029E-2</v>
      </c>
      <c r="H1418" s="49">
        <f>_xll.qlCalendarAdvance(IborCalendar,$H1417,B1418,"f",FALSE)</f>
        <v>49410</v>
      </c>
      <c r="I1418" s="49">
        <f>_xll.qlInterestRateIndexValueDate(Index1M,$H1418)</f>
        <v>49412</v>
      </c>
      <c r="J1418" s="52">
        <f>IFERROR(_xll.qlIndexFixing(Index1M,$H1418,TRUE,_xll.ohTrigger(RecalcTrigger,Trigger1M)),NA())</f>
        <v>2.6958122570085487E-2</v>
      </c>
      <c r="K1418" s="52">
        <f>IFERROR(_xll.qlIndexFixing(ONIndex1M,I1418,TRUE,_xll.ohTrigger(RecalcTrigger,Trigger1M)),NA())</f>
        <v>2.6934563551410662E-2</v>
      </c>
      <c r="L1418" s="52">
        <f>IFERROR(_xll.qlIndexFixing(Index3M,H1418,TRUE,_xll.ohTrigger(RecalcTrigger,Trigger3M)),NA())</f>
        <v>2.899863739123772E-2</v>
      </c>
      <c r="M1418" s="52">
        <f>IFERROR(_xll.qlIndexFixing(ONIndex3M,I1418,TRUE,_xll.ohTrigger(RecalcTrigger,Trigger3M)),NA())</f>
        <v>2.8916599171360247E-2</v>
      </c>
      <c r="N1418" s="52">
        <f>IFERROR(_xll.qlIndexFixing(Index6M,$H1418,TRUE,_xll.ohTrigger(RecalcTrigger,Trigger6M)),NA())</f>
        <v>3.0371711196375179E-2</v>
      </c>
      <c r="O1418" s="52">
        <f>IFERROR(_xll.qlIndexFixing(ONIndex6M,I1418,TRUE,_xll.ohTrigger(RecalcTrigger,Trigger6M)),NA())</f>
        <v>3.0183708568767287E-2</v>
      </c>
      <c r="P1418" s="52">
        <f>IFERROR(_xll.qlIndexFixing(Index1Y,$H1418,TRUE,_xll.ohTrigger(RecalcTrigger,Trigger1Y)),NA())</f>
        <v>3.228679461422386E-2</v>
      </c>
      <c r="Q1418" s="52">
        <f>IFERROR(_xll.qlIndexFixing(ONIndex1Y,I1418,TRUE,_xll.ohTrigger(RecalcTrigger,Trigger1Y)),NA())</f>
        <v>3.1827445287078149E-2</v>
      </c>
    </row>
    <row r="1419" spans="2:17" x14ac:dyDescent="0.2">
      <c r="B1419" s="46" t="s">
        <v>51</v>
      </c>
      <c r="D1419" s="49">
        <f>_xll.qlCalendarAdvance(LocalCalendar,$D1418,B1419,"f",FALSE)</f>
        <v>49417</v>
      </c>
      <c r="E1419" s="49">
        <f>_xll.qlInterestRateIndexValueDate(IndexON,D1419)</f>
        <v>49417</v>
      </c>
      <c r="F1419" s="52">
        <f>IFERROR(_xll.qlIndexFixing(IndexON,D1419,TRUE,_xll.ohTrigger(RecalcTrigger,TriggerON)),NA())</f>
        <v>2.6595837408942558E-2</v>
      </c>
      <c r="H1419" s="49">
        <f>_xll.qlCalendarAdvance(IborCalendar,$H1418,B1419,"f",FALSE)</f>
        <v>49417</v>
      </c>
      <c r="I1419" s="49">
        <f>_xll.qlInterestRateIndexValueDate(Index1M,$H1419)</f>
        <v>49419</v>
      </c>
      <c r="J1419" s="52">
        <f>IFERROR(_xll.qlIndexFixing(Index1M,$H1419,TRUE,_xll.ohTrigger(RecalcTrigger,Trigger1M)),NA())</f>
        <v>2.6955797322952585E-2</v>
      </c>
      <c r="K1419" s="52">
        <f>IFERROR(_xll.qlIndexFixing(ONIndex1M,I1419,TRUE,_xll.ohTrigger(RecalcTrigger,Trigger1M)),NA())</f>
        <v>2.6932224186921871E-2</v>
      </c>
      <c r="L1419" s="52">
        <f>IFERROR(_xll.qlIndexFixing(Index3M,H1419,TRUE,_xll.ohTrigger(RecalcTrigger,Trigger3M)),NA())</f>
        <v>2.8995349650272093E-2</v>
      </c>
      <c r="M1419" s="52">
        <f>IFERROR(_xll.qlIndexFixing(ONIndex3M,I1419,TRUE,_xll.ohTrigger(RecalcTrigger,Trigger3M)),NA())</f>
        <v>2.8913441814237828E-2</v>
      </c>
      <c r="N1419" s="52">
        <f>IFERROR(_xll.qlIndexFixing(Index6M,$H1419,TRUE,_xll.ohTrigger(RecalcTrigger,Trigger6M)),NA())</f>
        <v>3.0368298617225752E-2</v>
      </c>
      <c r="O1419" s="52">
        <f>IFERROR(_xll.qlIndexFixing(ONIndex6M,I1419,TRUE,_xll.ohTrigger(RecalcTrigger,Trigger6M)),NA())</f>
        <v>3.0180536942578939E-2</v>
      </c>
      <c r="P1419" s="52">
        <f>IFERROR(_xll.qlIndexFixing(Index1Y,$H1419,TRUE,_xll.ohTrigger(RecalcTrigger,Trigger1Y)),NA())</f>
        <v>3.2283292823817762E-2</v>
      </c>
      <c r="Q1419" s="52">
        <f>IFERROR(_xll.qlIndexFixing(ONIndex1Y,I1419,TRUE,_xll.ohTrigger(RecalcTrigger,Trigger1Y)),NA())</f>
        <v>3.1825121425335112E-2</v>
      </c>
    </row>
    <row r="1420" spans="2:17" x14ac:dyDescent="0.2">
      <c r="B1420" s="46" t="s">
        <v>51</v>
      </c>
      <c r="D1420" s="49">
        <f>_xll.qlCalendarAdvance(LocalCalendar,$D1419,B1420,"f",FALSE)</f>
        <v>49424</v>
      </c>
      <c r="E1420" s="49">
        <f>_xll.qlInterestRateIndexValueDate(IndexON,D1420)</f>
        <v>49424</v>
      </c>
      <c r="F1420" s="52">
        <f>IFERROR(_xll.qlIndexFixing(IndexON,D1420,TRUE,_xll.ohTrigger(RecalcTrigger,TriggerON)),NA())</f>
        <v>2.6592456397951381E-2</v>
      </c>
      <c r="H1420" s="49">
        <f>_xll.qlCalendarAdvance(IborCalendar,$H1419,B1420,"f",FALSE)</f>
        <v>49424</v>
      </c>
      <c r="I1420" s="49">
        <f>_xll.qlInterestRateIndexValueDate(Index1M,$H1420)</f>
        <v>49426</v>
      </c>
      <c r="J1420" s="52">
        <f>IFERROR(_xll.qlIndexFixing(Index1M,$H1420,TRUE,_xll.ohTrigger(RecalcTrigger,Trigger1M)),NA())</f>
        <v>2.6954325298021442E-2</v>
      </c>
      <c r="K1420" s="52">
        <f>IFERROR(_xll.qlIndexFixing(ONIndex1M,I1420,TRUE,_xll.ohTrigger(RecalcTrigger,Trigger1M)),NA())</f>
        <v>2.6929894313374447E-2</v>
      </c>
      <c r="L1420" s="52">
        <f>IFERROR(_xll.qlIndexFixing(Index3M,H1420,TRUE,_xll.ohTrigger(RecalcTrigger,Trigger3M)),NA())</f>
        <v>2.8992044729068574E-2</v>
      </c>
      <c r="M1420" s="52">
        <f>IFERROR(_xll.qlIndexFixing(ONIndex3M,I1420,TRUE,_xll.ohTrigger(RecalcTrigger,Trigger3M)),NA())</f>
        <v>2.8910267395136913E-2</v>
      </c>
      <c r="N1420" s="52">
        <f>IFERROR(_xll.qlIndexFixing(Index6M,$H1420,TRUE,_xll.ohTrigger(RecalcTrigger,Trigger6M)),NA())</f>
        <v>3.0364871254471067E-2</v>
      </c>
      <c r="O1420" s="52">
        <f>IFERROR(_xll.qlIndexFixing(ONIndex6M,I1420,TRUE,_xll.ohTrigger(RecalcTrigger,Trigger6M)),NA())</f>
        <v>3.0177350750548726E-2</v>
      </c>
      <c r="P1420" s="52">
        <f>IFERROR(_xll.qlIndexFixing(Index1Y,$H1420,TRUE,_xll.ohTrigger(RecalcTrigger,Trigger1Y)),NA())</f>
        <v>3.2281076062347133E-2</v>
      </c>
      <c r="Q1420" s="52">
        <f>IFERROR(_xll.qlIndexFixing(ONIndex1Y,I1420,TRUE,_xll.ohTrigger(RecalcTrigger,Trigger1Y)),NA())</f>
        <v>3.1822803743049022E-2</v>
      </c>
    </row>
    <row r="1421" spans="2:17" x14ac:dyDescent="0.2">
      <c r="B1421" s="46" t="s">
        <v>51</v>
      </c>
      <c r="D1421" s="49">
        <f>_xll.qlCalendarAdvance(LocalCalendar,$D1420,B1421,"f",FALSE)</f>
        <v>49431</v>
      </c>
      <c r="E1421" s="49">
        <f>_xll.qlInterestRateIndexValueDate(IndexON,D1421)</f>
        <v>49431</v>
      </c>
      <c r="F1421" s="52">
        <f>IFERROR(_xll.qlIndexFixing(IndexON,D1421,TRUE,_xll.ohTrigger(RecalcTrigger,TriggerON)),NA())</f>
        <v>2.6589053214296499E-2</v>
      </c>
      <c r="H1421" s="49">
        <f>_xll.qlCalendarAdvance(IborCalendar,$H1420,B1421,"f",FALSE)</f>
        <v>49431</v>
      </c>
      <c r="I1421" s="49">
        <f>_xll.qlInterestRateIndexValueDate(Index1M,$H1421)</f>
        <v>49433</v>
      </c>
      <c r="J1421" s="52">
        <f>IFERROR(_xll.qlIndexFixing(Index1M,$H1421,TRUE,_xll.ohTrigger(RecalcTrigger,Trigger1M)),NA())</f>
        <v>2.6951175362375738E-2</v>
      </c>
      <c r="K1421" s="52">
        <f>IFERROR(_xll.qlIndexFixing(ONIndex1M,I1421,TRUE,_xll.ohTrigger(RecalcTrigger,Trigger1M)),NA())</f>
        <v>2.6928415621532142E-2</v>
      </c>
      <c r="L1421" s="52">
        <f>IFERROR(_xll.qlIndexFixing(Index3M,H1421,TRUE,_xll.ohTrigger(RecalcTrigger,Trigger3M)),NA())</f>
        <v>2.8991493431429104E-2</v>
      </c>
      <c r="M1421" s="52">
        <f>IFERROR(_xll.qlIndexFixing(ONIndex3M,I1421,TRUE,_xll.ohTrigger(RecalcTrigger,Trigger3M)),NA())</f>
        <v>2.8908007698214E-2</v>
      </c>
      <c r="N1421" s="52">
        <f>IFERROR(_xll.qlIndexFixing(Index6M,$H1421,TRUE,_xll.ohTrigger(RecalcTrigger,Trigger6M)),NA())</f>
        <v>3.0361429108189762E-2</v>
      </c>
      <c r="O1421" s="52">
        <f>IFERROR(_xll.qlIndexFixing(ONIndex6M,I1421,TRUE,_xll.ohTrigger(RecalcTrigger,Trigger6M)),NA())</f>
        <v>3.0175185187812925E-2</v>
      </c>
      <c r="P1421" s="52">
        <f>IFERROR(_xll.qlIndexFixing(Index1Y,$H1421,TRUE,_xll.ohTrigger(RecalcTrigger,Trigger1Y)),NA())</f>
        <v>3.2280145600629369E-2</v>
      </c>
      <c r="Q1421" s="52">
        <f>IFERROR(_xll.qlIndexFixing(ONIndex1Y,I1421,TRUE,_xll.ohTrigger(RecalcTrigger,Trigger1Y)),NA())</f>
        <v>3.1821733619292747E-2</v>
      </c>
    </row>
    <row r="1422" spans="2:17" x14ac:dyDescent="0.2">
      <c r="B1422" s="46" t="s">
        <v>51</v>
      </c>
      <c r="D1422" s="49">
        <f>_xll.qlCalendarAdvance(LocalCalendar,$D1421,B1422,"f",FALSE)</f>
        <v>49438</v>
      </c>
      <c r="E1422" s="49">
        <f>_xll.qlInterestRateIndexValueDate(IndexON,D1422)</f>
        <v>49438</v>
      </c>
      <c r="F1422" s="52">
        <f>IFERROR(_xll.qlIndexFixing(IndexON,D1422,TRUE,_xll.ohTrigger(RecalcTrigger,TriggerON)),NA())</f>
        <v>2.6585627857897975E-2</v>
      </c>
      <c r="H1422" s="49">
        <f>_xll.qlCalendarAdvance(IborCalendar,$H1421,B1422,"f",FALSE)</f>
        <v>49438</v>
      </c>
      <c r="I1422" s="49">
        <f>_xll.qlInterestRateIndexValueDate(Index1M,$H1422)</f>
        <v>49440</v>
      </c>
      <c r="J1422" s="52">
        <f>IFERROR(_xll.qlIndexFixing(Index1M,$H1422,TRUE,_xll.ohTrigger(RecalcTrigger,Trigger1M)),NA())</f>
        <v>2.6948878648921478E-2</v>
      </c>
      <c r="K1422" s="52">
        <f>IFERROR(_xll.qlIndexFixing(ONIndex1M,I1422,TRUE,_xll.ohTrigger(RecalcTrigger,Trigger1M)),NA())</f>
        <v>2.6925263039023761E-2</v>
      </c>
      <c r="L1422" s="52">
        <f>IFERROR(_xll.qlIndexFixing(Index3M,H1422,TRUE,_xll.ohTrigger(RecalcTrigger,Trigger3M)),NA())</f>
        <v>2.8988149663778252E-2</v>
      </c>
      <c r="M1422" s="52">
        <f>IFERROR(_xll.qlIndexFixing(ONIndex3M,I1422,TRUE,_xll.ohTrigger(RecalcTrigger,Trigger3M)),NA())</f>
        <v>2.8903867371052883E-2</v>
      </c>
      <c r="N1422" s="52">
        <f>IFERROR(_xll.qlIndexFixing(Index6M,$H1422,TRUE,_xll.ohTrigger(RecalcTrigger,Trigger6M)),NA())</f>
        <v>3.0358993442081005E-2</v>
      </c>
      <c r="O1422" s="52">
        <f>IFERROR(_xll.qlIndexFixing(ONIndex6M,I1422,TRUE,_xll.ohTrigger(RecalcTrigger,Trigger6M)),NA())</f>
        <v>3.0170934668962701E-2</v>
      </c>
      <c r="P1422" s="52">
        <f>IFERROR(_xll.qlIndexFixing(Index1Y,$H1422,TRUE,_xll.ohTrigger(RecalcTrigger,Trigger1Y)),NA())</f>
        <v>3.2276665427157084E-2</v>
      </c>
      <c r="Q1422" s="52">
        <f>IFERROR(_xll.qlIndexFixing(ONIndex1Y,I1422,TRUE,_xll.ohTrigger(RecalcTrigger,Trigger1Y)),NA())</f>
        <v>3.1818186916607871E-2</v>
      </c>
    </row>
    <row r="1423" spans="2:17" x14ac:dyDescent="0.2">
      <c r="B1423" s="46" t="s">
        <v>51</v>
      </c>
      <c r="D1423" s="49">
        <f>_xll.qlCalendarAdvance(LocalCalendar,$D1422,B1423,"f",FALSE)</f>
        <v>49445</v>
      </c>
      <c r="E1423" s="49">
        <f>_xll.qlInterestRateIndexValueDate(IndexON,D1423)</f>
        <v>49445</v>
      </c>
      <c r="F1423" s="52">
        <f>IFERROR(_xll.qlIndexFixing(IndexON,D1423,TRUE,_xll.ohTrigger(RecalcTrigger,TriggerON)),NA())</f>
        <v>2.6582180328755811E-2</v>
      </c>
      <c r="H1423" s="49">
        <f>_xll.qlCalendarAdvance(IborCalendar,$H1422,B1423,"f",FALSE)</f>
        <v>49445</v>
      </c>
      <c r="I1423" s="49">
        <f>_xll.qlInterestRateIndexValueDate(Index1M,$H1423)</f>
        <v>49447</v>
      </c>
      <c r="J1423" s="52">
        <f>IFERROR(_xll.qlIndexFixing(Index1M,$H1423,TRUE,_xll.ohTrigger(RecalcTrigger,Trigger1M)),NA())</f>
        <v>2.6946591446682263E-2</v>
      </c>
      <c r="K1423" s="52">
        <f>IFERROR(_xll.qlIndexFixing(ONIndex1M,I1423,TRUE,_xll.ohTrigger(RecalcTrigger,Trigger1M)),NA())</f>
        <v>2.6922961638220499E-2</v>
      </c>
      <c r="L1423" s="52">
        <f>IFERROR(_xll.qlIndexFixing(Index3M,H1423,TRUE,_xll.ohTrigger(RecalcTrigger,Trigger3M)),NA())</f>
        <v>2.8984788711986485E-2</v>
      </c>
      <c r="M1423" s="52">
        <f>IFERROR(_xll.qlIndexFixing(ONIndex3M,I1423,TRUE,_xll.ohTrigger(RecalcTrigger,Trigger3M)),NA())</f>
        <v>2.8900641766096413E-2</v>
      </c>
      <c r="N1423" s="52">
        <f>IFERROR(_xll.qlIndexFixing(Index6M,$H1423,TRUE,_xll.ohTrigger(RecalcTrigger,Trigger6M)),NA())</f>
        <v>3.035450046535235E-2</v>
      </c>
      <c r="O1423" s="52">
        <f>IFERROR(_xll.qlIndexFixing(ONIndex6M,I1423,TRUE,_xll.ohTrigger(RecalcTrigger,Trigger6M)),NA())</f>
        <v>3.0167704779380244E-2</v>
      </c>
      <c r="P1423" s="52">
        <f>IFERROR(_xll.qlIndexFixing(Index1Y,$H1423,TRUE,_xll.ohTrigger(RecalcTrigger,Trigger1Y)),NA())</f>
        <v>3.2274471685883432E-2</v>
      </c>
      <c r="Q1423" s="52">
        <f>IFERROR(_xll.qlIndexFixing(ONIndex1Y,I1423,TRUE,_xll.ohTrigger(RecalcTrigger,Trigger1Y)),NA())</f>
        <v>3.1815887772532747E-2</v>
      </c>
    </row>
    <row r="1424" spans="2:17" x14ac:dyDescent="0.2">
      <c r="B1424" s="46" t="s">
        <v>51</v>
      </c>
      <c r="D1424" s="49">
        <f>_xll.qlCalendarAdvance(LocalCalendar,$D1423,B1424,"f",FALSE)</f>
        <v>49452</v>
      </c>
      <c r="E1424" s="49">
        <f>_xll.qlInterestRateIndexValueDate(IndexON,D1424)</f>
        <v>49452</v>
      </c>
      <c r="F1424" s="52">
        <f>IFERROR(_xll.qlIndexFixing(IndexON,D1424,TRUE,_xll.ohTrigger(RecalcTrigger,TriggerON)),NA())</f>
        <v>2.6578710627029878E-2</v>
      </c>
      <c r="H1424" s="49">
        <f>_xll.qlCalendarAdvance(IborCalendar,$H1423,B1424,"f",FALSE)</f>
        <v>49452</v>
      </c>
      <c r="I1424" s="49">
        <f>_xll.qlInterestRateIndexValueDate(Index1M,$H1424)</f>
        <v>49454</v>
      </c>
      <c r="J1424" s="52">
        <f>IFERROR(_xll.qlIndexFixing(Index1M,$H1424,TRUE,_xll.ohTrigger(RecalcTrigger,Trigger1M)),NA())</f>
        <v>2.6944313755647771E-2</v>
      </c>
      <c r="K1424" s="52">
        <f>IFERROR(_xll.qlIndexFixing(ONIndex1M,I1424,TRUE,_xll.ohTrigger(RecalcTrigger,Trigger1M)),NA())</f>
        <v>2.692151293668843E-2</v>
      </c>
      <c r="L1424" s="52">
        <f>IFERROR(_xll.qlIndexFixing(Index3M,H1424,TRUE,_xll.ohTrigger(RecalcTrigger,Trigger3M)),NA())</f>
        <v>2.8982329499470907E-2</v>
      </c>
      <c r="M1424" s="52">
        <f>IFERROR(_xll.qlIndexFixing(ONIndex3M,I1424,TRUE,_xll.ohTrigger(RecalcTrigger,Trigger3M)),NA())</f>
        <v>2.8898326450010892E-2</v>
      </c>
      <c r="N1424" s="52">
        <f>IFERROR(_xll.qlIndexFixing(Index6M,$H1424,TRUE,_xll.ohTrigger(RecalcTrigger,Trigger6M)),NA())</f>
        <v>3.0351013968952224E-2</v>
      </c>
      <c r="O1424" s="52">
        <f>IFERROR(_xll.qlIndexFixing(ONIndex6M,I1424,TRUE,_xll.ohTrigger(RecalcTrigger,Trigger6M)),NA())</f>
        <v>3.016549158565196E-2</v>
      </c>
      <c r="P1424" s="52">
        <f>IFERROR(_xll.qlIndexFixing(Index1Y,$H1424,TRUE,_xll.ohTrigger(RecalcTrigger,Trigger1Y)),NA())</f>
        <v>3.2273565707291792E-2</v>
      </c>
      <c r="Q1424" s="52">
        <f>IFERROR(_xll.qlIndexFixing(ONIndex1Y,I1424,TRUE,_xll.ohTrigger(RecalcTrigger,Trigger1Y)),NA())</f>
        <v>3.1814836901735699E-2</v>
      </c>
    </row>
    <row r="1425" spans="2:17" x14ac:dyDescent="0.2">
      <c r="B1425" s="46" t="s">
        <v>51</v>
      </c>
      <c r="D1425" s="49">
        <f>_xll.qlCalendarAdvance(LocalCalendar,$D1424,B1425,"f",FALSE)</f>
        <v>49459</v>
      </c>
      <c r="E1425" s="49">
        <f>_xll.qlInterestRateIndexValueDate(IndexON,D1425)</f>
        <v>49459</v>
      </c>
      <c r="F1425" s="52">
        <f>IFERROR(_xll.qlIndexFixing(IndexON,D1425,TRUE,_xll.ohTrigger(RecalcTrigger,TriggerON)),NA())</f>
        <v>2.6575218752560303E-2</v>
      </c>
      <c r="H1425" s="49">
        <f>_xll.qlCalendarAdvance(IborCalendar,$H1424,B1425,"f",FALSE)</f>
        <v>49459</v>
      </c>
      <c r="I1425" s="49">
        <f>_xll.qlInterestRateIndexValueDate(Index1M,$H1425)</f>
        <v>49461</v>
      </c>
      <c r="J1425" s="52">
        <f>IFERROR(_xll.qlIndexFixing(Index1M,$H1425,TRUE,_xll.ohTrigger(RecalcTrigger,Trigger1M)),NA())</f>
        <v>2.6942045575820587E-2</v>
      </c>
      <c r="K1425" s="52">
        <f>IFERROR(_xll.qlIndexFixing(ONIndex1M,I1425,TRUE,_xll.ohTrigger(RecalcTrigger,Trigger1M)),NA())</f>
        <v>2.6918387309331493E-2</v>
      </c>
      <c r="L1425" s="52">
        <f>IFERROR(_xll.qlIndexFixing(Index3M,H1425,TRUE,_xll.ohTrigger(RecalcTrigger,Trigger3M)),NA())</f>
        <v>2.8978932679706491E-2</v>
      </c>
      <c r="M1425" s="52">
        <f>IFERROR(_xll.qlIndexFixing(ONIndex3M,I1425,TRUE,_xll.ohTrigger(RecalcTrigger,Trigger3M)),NA())</f>
        <v>2.8894139370247984E-2</v>
      </c>
      <c r="N1425" s="52">
        <f>IFERROR(_xll.qlIndexFixing(Index6M,$H1425,TRUE,_xll.ohTrigger(RecalcTrigger,Trigger6M)),NA())</f>
        <v>3.0347512689335721E-2</v>
      </c>
      <c r="O1425" s="52">
        <f>IFERROR(_xll.qlIndexFixing(ONIndex6M,I1425,TRUE,_xll.ohTrigger(RecalcTrigger,Trigger6M)),NA())</f>
        <v>3.0161201302769669E-2</v>
      </c>
      <c r="P1425" s="52">
        <f>IFERROR(_xll.qlIndexFixing(Index1Y,$H1425,TRUE,_xll.ohTrigger(RecalcTrigger,Trigger1Y)),NA())</f>
        <v>3.2270107687089059E-2</v>
      </c>
      <c r="Q1425" s="52">
        <f>IFERROR(_xll.qlIndexFixing(ONIndex1Y,I1425,TRUE,_xll.ohTrigger(RecalcTrigger,Trigger1Y)),NA())</f>
        <v>3.1811308022513529E-2</v>
      </c>
    </row>
    <row r="1426" spans="2:17" x14ac:dyDescent="0.2">
      <c r="B1426" s="46" t="s">
        <v>51</v>
      </c>
      <c r="D1426" s="49">
        <f>_xll.qlCalendarAdvance(LocalCalendar,$D1425,B1426,"f",FALSE)</f>
        <v>49466</v>
      </c>
      <c r="E1426" s="49">
        <f>_xll.qlInterestRateIndexValueDate(IndexON,D1426)</f>
        <v>49466</v>
      </c>
      <c r="F1426" s="52">
        <f>IFERROR(_xll.qlIndexFixing(IndexON,D1426,TRUE,_xll.ohTrigger(RecalcTrigger,TriggerON)),NA())</f>
        <v>2.6571704705427024E-2</v>
      </c>
      <c r="H1426" s="49">
        <f>_xll.qlCalendarAdvance(IborCalendar,$H1425,B1426,"f",FALSE)</f>
        <v>49466</v>
      </c>
      <c r="I1426" s="49">
        <f>_xll.qlInterestRateIndexValueDate(Index1M,$H1426)</f>
        <v>49468</v>
      </c>
      <c r="J1426" s="52">
        <f>IFERROR(_xll.qlIndexFixing(Index1M,$H1426,TRUE,_xll.ohTrigger(RecalcTrigger,Trigger1M)),NA())</f>
        <v>2.6939786907190396E-2</v>
      </c>
      <c r="K1426" s="52">
        <f>IFERROR(_xll.qlIndexFixing(ONIndex1M,I1426,TRUE,_xll.ohTrigger(RecalcTrigger,Trigger1M)),NA())</f>
        <v>2.6916114381272394E-2</v>
      </c>
      <c r="L1426" s="52">
        <f>IFERROR(_xll.qlIndexFixing(Index3M,H1426,TRUE,_xll.ohTrigger(RecalcTrigger,Trigger3M)),NA())</f>
        <v>2.8974602752217218E-2</v>
      </c>
      <c r="M1426" s="52">
        <f>IFERROR(_xll.qlIndexFixing(ONIndex3M,I1426,TRUE,_xll.ohTrigger(RecalcTrigger,Trigger3M)),NA())</f>
        <v>2.889086257938267E-2</v>
      </c>
      <c r="N1426" s="52">
        <f>IFERROR(_xll.qlIndexFixing(Index6M,$H1426,TRUE,_xll.ohTrigger(RecalcTrigger,Trigger6M)),NA())</f>
        <v>3.0343996626581472E-2</v>
      </c>
      <c r="O1426" s="52">
        <f>IFERROR(_xll.qlIndexFixing(ONIndex6M,I1426,TRUE,_xll.ohTrigger(RecalcTrigger,Trigger6M)),NA())</f>
        <v>3.015792771568826E-2</v>
      </c>
      <c r="P1426" s="52">
        <f>IFERROR(_xll.qlIndexFixing(Index1Y,$H1426,TRUE,_xll.ohTrigger(RecalcTrigger,Trigger1Y)),NA())</f>
        <v>3.2267937562011927E-2</v>
      </c>
      <c r="Q1426" s="52">
        <f>IFERROR(_xll.qlIndexFixing(ONIndex1Y,I1426,TRUE,_xll.ohTrigger(RecalcTrigger,Trigger1Y)),NA())</f>
        <v>3.1809027416649371E-2</v>
      </c>
    </row>
    <row r="1427" spans="2:17" x14ac:dyDescent="0.2">
      <c r="B1427" s="46" t="s">
        <v>51</v>
      </c>
      <c r="D1427" s="49">
        <f>_xll.qlCalendarAdvance(LocalCalendar,$D1426,B1427,"f",FALSE)</f>
        <v>49473</v>
      </c>
      <c r="E1427" s="49">
        <f>_xll.qlInterestRateIndexValueDate(IndexON,D1427)</f>
        <v>49473</v>
      </c>
      <c r="F1427" s="52">
        <f>IFERROR(_xll.qlIndexFixing(IndexON,D1427,TRUE,_xll.ohTrigger(RecalcTrigger,TriggerON)),NA())</f>
        <v>2.6568168485550103E-2</v>
      </c>
      <c r="H1427" s="49">
        <f>_xll.qlCalendarAdvance(IborCalendar,$H1426,B1427,"f",FALSE)</f>
        <v>49473</v>
      </c>
      <c r="I1427" s="49">
        <f>_xll.qlInterestRateIndexValueDate(Index1M,$H1427)</f>
        <v>49475</v>
      </c>
      <c r="J1427" s="52">
        <f>IFERROR(_xll.qlIndexFixing(Index1M,$H1427,TRUE,_xll.ohTrigger(RecalcTrigger,Trigger1M)),NA())</f>
        <v>2.6937537749752036E-2</v>
      </c>
      <c r="K1427" s="52">
        <f>IFERROR(_xll.qlIndexFixing(ONIndex1M,I1427,TRUE,_xll.ohTrigger(RecalcTrigger,Trigger1M)),NA())</f>
        <v>2.6913850944128015E-2</v>
      </c>
      <c r="L1427" s="52">
        <f>IFERROR(_xll.qlIndexFixing(Index3M,H1427,TRUE,_xll.ohTrigger(RecalcTrigger,Trigger3M)),NA())</f>
        <v>2.8971173064315878E-2</v>
      </c>
      <c r="M1427" s="52">
        <f>IFERROR(_xll.qlIndexFixing(ONIndex3M,I1427,TRUE,_xll.ohTrigger(RecalcTrigger,Trigger3M)),NA())</f>
        <v>2.8887568726565505E-2</v>
      </c>
      <c r="N1427" s="52">
        <f>IFERROR(_xll.qlIndexFixing(Index6M,$H1427,TRUE,_xll.ohTrigger(RecalcTrigger,Trigger6M)),NA())</f>
        <v>3.0340465780767691E-2</v>
      </c>
      <c r="O1427" s="52">
        <f>IFERROR(_xll.qlIndexFixing(ONIndex6M,I1427,TRUE,_xll.ohTrigger(RecalcTrigger,Trigger6M)),NA())</f>
        <v>3.015463956279163E-2</v>
      </c>
      <c r="P1427" s="52">
        <f>IFERROR(_xll.qlIndexFixing(Index1Y,$H1427,TRUE,_xll.ohTrigger(RecalcTrigger,Trigger1Y)),NA())</f>
        <v>3.2265775441442587E-2</v>
      </c>
      <c r="Q1427" s="52">
        <f>IFERROR(_xll.qlIndexFixing(ONIndex1Y,I1427,TRUE,_xll.ohTrigger(RecalcTrigger,Trigger1Y)),NA())</f>
        <v>3.1806752990188869E-2</v>
      </c>
    </row>
    <row r="1428" spans="2:17" x14ac:dyDescent="0.2">
      <c r="B1428" s="46" t="s">
        <v>51</v>
      </c>
      <c r="D1428" s="49">
        <f>_xll.qlCalendarAdvance(LocalCalendar,$D1427,B1428,"f",FALSE)</f>
        <v>49480</v>
      </c>
      <c r="E1428" s="49">
        <f>_xll.qlInterestRateIndexValueDate(IndexON,D1428)</f>
        <v>49480</v>
      </c>
      <c r="F1428" s="52">
        <f>IFERROR(_xll.qlIndexFixing(IndexON,D1428,TRUE,_xll.ohTrigger(RecalcTrigger,TriggerON)),NA())</f>
        <v>2.6564610093089414E-2</v>
      </c>
      <c r="H1428" s="49">
        <f>_xll.qlCalendarAdvance(IborCalendar,$H1427,B1428,"f",FALSE)</f>
        <v>49480</v>
      </c>
      <c r="I1428" s="49">
        <f>_xll.qlInterestRateIndexValueDate(Index1M,$H1428)</f>
        <v>49482</v>
      </c>
      <c r="J1428" s="52">
        <f>IFERROR(_xll.qlIndexFixing(Index1M,$H1428,TRUE,_xll.ohTrigger(RecalcTrigger,Trigger1M)),NA())</f>
        <v>2.6935298103500354E-2</v>
      </c>
      <c r="K1428" s="52">
        <f>IFERROR(_xll.qlIndexFixing(ONIndex1M,I1428,TRUE,_xll.ohTrigger(RecalcTrigger,Trigger1M)),NA())</f>
        <v>2.6911596997898357E-2</v>
      </c>
      <c r="L1428" s="52">
        <f>IFERROR(_xll.qlIndexFixing(Index3M,H1428,TRUE,_xll.ohTrigger(RecalcTrigger,Trigger3M)),NA())</f>
        <v>2.8967726192499824E-2</v>
      </c>
      <c r="M1428" s="52">
        <f>IFERROR(_xll.qlIndexFixing(ONIndex3M,I1428,TRUE,_xll.ohTrigger(RecalcTrigger,Trigger3M)),NA())</f>
        <v>2.8884257811796488E-2</v>
      </c>
      <c r="N1428" s="52">
        <f>IFERROR(_xll.qlIndexFixing(Index6M,$H1428,TRUE,_xll.ohTrigger(RecalcTrigger,Trigger6M)),NA())</f>
        <v>3.0336920164664705E-2</v>
      </c>
      <c r="O1428" s="52">
        <f>IFERROR(_xll.qlIndexFixing(ONIndex6M,I1428,TRUE,_xll.ohTrigger(RecalcTrigger,Trigger6M)),NA())</f>
        <v>3.0151336844053134E-2</v>
      </c>
      <c r="P1428" s="52">
        <f>IFERROR(_xll.qlIndexFixing(Index1Y,$H1428,TRUE,_xll.ohTrigger(RecalcTrigger,Trigger1Y)),NA())</f>
        <v>3.2263621391602292E-2</v>
      </c>
      <c r="Q1428" s="52">
        <f>IFERROR(_xll.qlIndexFixing(ONIndex1Y,I1428,TRUE,_xll.ohTrigger(RecalcTrigger,Trigger1Y)),NA())</f>
        <v>3.1804484743105377E-2</v>
      </c>
    </row>
    <row r="1429" spans="2:17" x14ac:dyDescent="0.2">
      <c r="B1429" s="46" t="s">
        <v>51</v>
      </c>
      <c r="D1429" s="49">
        <f>_xll.qlCalendarAdvance(LocalCalendar,$D1428,B1429,"f",FALSE)</f>
        <v>49487</v>
      </c>
      <c r="E1429" s="49">
        <f>_xll.qlInterestRateIndexValueDate(IndexON,D1429)</f>
        <v>49487</v>
      </c>
      <c r="F1429" s="52">
        <f>IFERROR(_xll.qlIndexFixing(IndexON,D1429,TRUE,_xll.ohTrigger(RecalcTrigger,TriggerON)),NA())</f>
        <v>2.6561029527965019E-2</v>
      </c>
      <c r="H1429" s="49">
        <f>_xll.qlCalendarAdvance(IborCalendar,$H1428,B1429,"f",FALSE)</f>
        <v>49487</v>
      </c>
      <c r="I1429" s="49">
        <f>_xll.qlInterestRateIndexValueDate(Index1M,$H1429)</f>
        <v>49489</v>
      </c>
      <c r="J1429" s="52">
        <f>IFERROR(_xll.qlIndexFixing(Index1M,$H1429,TRUE,_xll.ohTrigger(RecalcTrigger,Trigger1M)),NA())</f>
        <v>2.6933916268120361E-2</v>
      </c>
      <c r="K1429" s="52">
        <f>IFERROR(_xll.qlIndexFixing(ONIndex1M,I1429,TRUE,_xll.ohTrigger(RecalcTrigger,Trigger1M)),NA())</f>
        <v>2.6909352542610065E-2</v>
      </c>
      <c r="L1429" s="52">
        <f>IFERROR(_xll.qlIndexFixing(Index3M,H1429,TRUE,_xll.ohTrigger(RecalcTrigger,Trigger3M)),NA())</f>
        <v>2.8961527334718112E-2</v>
      </c>
      <c r="M1429" s="52">
        <f>IFERROR(_xll.qlIndexFixing(ONIndex3M,I1429,TRUE,_xll.ohTrigger(RecalcTrigger,Trigger3M)),NA())</f>
        <v>2.8880929835102265E-2</v>
      </c>
      <c r="N1429" s="52">
        <f>IFERROR(_xll.qlIndexFixing(Index6M,$H1429,TRUE,_xll.ohTrigger(RecalcTrigger,Trigger6M)),NA())</f>
        <v>3.0333360210286715E-2</v>
      </c>
      <c r="O1429" s="52">
        <f>IFERROR(_xll.qlIndexFixing(ONIndex6M,I1429,TRUE,_xll.ohTrigger(RecalcTrigger,Trigger6M)),NA())</f>
        <v>3.0148019559472772E-2</v>
      </c>
      <c r="P1429" s="52">
        <f>IFERROR(_xll.qlIndexFixing(Index1Y,$H1429,TRUE,_xll.ohTrigger(RecalcTrigger,Trigger1Y)),NA())</f>
        <v>3.2261475478710985E-2</v>
      </c>
      <c r="Q1429" s="52">
        <f>IFERROR(_xll.qlIndexFixing(ONIndex1Y,I1429,TRUE,_xll.ohTrigger(RecalcTrigger,Trigger1Y)),NA())</f>
        <v>3.1802222675452185E-2</v>
      </c>
    </row>
    <row r="1430" spans="2:17" x14ac:dyDescent="0.2">
      <c r="B1430" s="46" t="s">
        <v>51</v>
      </c>
      <c r="D1430" s="49">
        <f>_xll.qlCalendarAdvance(LocalCalendar,$D1429,B1430,"f",FALSE)</f>
        <v>49495</v>
      </c>
      <c r="E1430" s="49">
        <f>_xll.qlInterestRateIndexValueDate(IndexON,D1430)</f>
        <v>49495</v>
      </c>
      <c r="F1430" s="52">
        <f>IFERROR(_xll.qlIndexFixing(IndexON,D1430,TRUE,_xll.ohTrigger(RecalcTrigger,TriggerON)),NA())</f>
        <v>2.6556910303163761E-2</v>
      </c>
      <c r="H1430" s="49">
        <f>_xll.qlCalendarAdvance(IborCalendar,$H1429,B1430,"f",FALSE)</f>
        <v>49494</v>
      </c>
      <c r="I1430" s="49">
        <f>_xll.qlInterestRateIndexValueDate(Index1M,$H1430)</f>
        <v>49496</v>
      </c>
      <c r="J1430" s="52">
        <f>IFERROR(_xll.qlIndexFixing(Index1M,$H1430,TRUE,_xll.ohTrigger(RecalcTrigger,Trigger1M)),NA())</f>
        <v>2.6930847344536393E-2</v>
      </c>
      <c r="K1430" s="52">
        <f>IFERROR(_xll.qlIndexFixing(ONIndex1M,I1430,TRUE,_xll.ohTrigger(RecalcTrigger,Trigger1M)),NA())</f>
        <v>2.6907117578183204E-2</v>
      </c>
      <c r="L1430" s="52">
        <f>IFERROR(_xll.qlIndexFixing(Index3M,H1430,TRUE,_xll.ohTrigger(RecalcTrigger,Trigger3M)),NA())</f>
        <v>2.8961690801589245E-2</v>
      </c>
      <c r="M1430" s="52">
        <f>IFERROR(_xll.qlIndexFixing(ONIndex3M,I1430,TRUE,_xll.ohTrigger(RecalcTrigger,Trigger3M)),NA())</f>
        <v>2.8877584796429545E-2</v>
      </c>
      <c r="N1430" s="52">
        <f>IFERROR(_xll.qlIndexFixing(Index6M,$H1430,TRUE,_xll.ohTrigger(RecalcTrigger,Trigger6M)),NA())</f>
        <v>3.0329786854900426E-2</v>
      </c>
      <c r="O1430" s="52">
        <f>IFERROR(_xll.qlIndexFixing(ONIndex6M,I1430,TRUE,_xll.ohTrigger(RecalcTrigger,Trigger6M)),NA())</f>
        <v>3.0144687709077189E-2</v>
      </c>
      <c r="P1430" s="52">
        <f>IFERROR(_xll.qlIndexFixing(Index1Y,$H1430,TRUE,_xll.ohTrigger(RecalcTrigger,Trigger1Y)),NA())</f>
        <v>3.2259337768987963E-2</v>
      </c>
      <c r="Q1430" s="52">
        <f>IFERROR(_xll.qlIndexFixing(ONIndex1Y,I1430,TRUE,_xll.ohTrigger(RecalcTrigger,Trigger1Y)),NA())</f>
        <v>3.1799966787176004E-2</v>
      </c>
    </row>
    <row r="1431" spans="2:17" x14ac:dyDescent="0.2">
      <c r="B1431" s="46" t="s">
        <v>51</v>
      </c>
      <c r="D1431" s="49">
        <f>_xll.qlCalendarAdvance(LocalCalendar,$D1430,B1431,"f",FALSE)</f>
        <v>49502</v>
      </c>
      <c r="E1431" s="49">
        <f>_xll.qlInterestRateIndexValueDate(IndexON,D1431)</f>
        <v>49502</v>
      </c>
      <c r="F1431" s="52">
        <f>IFERROR(_xll.qlIndexFixing(IndexON,D1431,TRUE,_xll.ohTrigger(RecalcTrigger,TriggerON)),NA())</f>
        <v>2.6553282225085795E-2</v>
      </c>
      <c r="H1431" s="49">
        <f>_xll.qlCalendarAdvance(IborCalendar,$H1430,B1431,"f",FALSE)</f>
        <v>49501</v>
      </c>
      <c r="I1431" s="49">
        <f>_xll.qlInterestRateIndexValueDate(Index1M,$H1431)</f>
        <v>49503</v>
      </c>
      <c r="J1431" s="52">
        <f>IFERROR(_xll.qlIndexFixing(Index1M,$H1431,TRUE,_xll.ohTrigger(RecalcTrigger,Trigger1M)),NA())</f>
        <v>2.6928636231811218E-2</v>
      </c>
      <c r="K1431" s="52">
        <f>IFERROR(_xll.qlIndexFixing(ONIndex1M,I1431,TRUE,_xll.ohTrigger(RecalcTrigger,Trigger1M)),NA())</f>
        <v>2.6904892104697709E-2</v>
      </c>
      <c r="L1431" s="52">
        <f>IFERROR(_xll.qlIndexFixing(Index3M,H1431,TRUE,_xll.ohTrigger(RecalcTrigger,Trigger3M)),NA())</f>
        <v>2.8957282474030215E-2</v>
      </c>
      <c r="M1431" s="52">
        <f>IFERROR(_xll.qlIndexFixing(ONIndex3M,I1431,TRUE,_xll.ohTrigger(RecalcTrigger,Trigger3M)),NA())</f>
        <v>2.8874222695778329E-2</v>
      </c>
      <c r="N1431" s="52">
        <f>IFERROR(_xll.qlIndexFixing(Index6M,$H1431,TRUE,_xll.ohTrigger(RecalcTrigger,Trigger6M)),NA())</f>
        <v>3.0326201065847064E-2</v>
      </c>
      <c r="O1431" s="52">
        <f>IFERROR(_xll.qlIndexFixing(ONIndex6M,I1431,TRUE,_xll.ohTrigger(RecalcTrigger,Trigger6M)),NA())</f>
        <v>3.0141341292839741E-2</v>
      </c>
      <c r="P1431" s="52">
        <f>IFERROR(_xll.qlIndexFixing(Index1Y,$H1431,TRUE,_xll.ohTrigger(RecalcTrigger,Trigger1Y)),NA())</f>
        <v>3.2257208328653815E-2</v>
      </c>
      <c r="Q1431" s="52">
        <f>IFERROR(_xll.qlIndexFixing(ONIndex1Y,I1431,TRUE,_xll.ohTrigger(RecalcTrigger,Trigger1Y)),NA())</f>
        <v>3.1797717078330123E-2</v>
      </c>
    </row>
    <row r="1432" spans="2:17" x14ac:dyDescent="0.2">
      <c r="B1432" s="46" t="s">
        <v>51</v>
      </c>
      <c r="D1432" s="49">
        <f>_xll.qlCalendarAdvance(LocalCalendar,$D1431,B1432,"f",FALSE)</f>
        <v>49509</v>
      </c>
      <c r="E1432" s="49">
        <f>_xll.qlInterestRateIndexValueDate(IndexON,D1432)</f>
        <v>49509</v>
      </c>
      <c r="F1432" s="52">
        <f>IFERROR(_xll.qlIndexFixing(IndexON,D1432,TRUE,_xll.ohTrigger(RecalcTrigger,TriggerON)),NA())</f>
        <v>2.6549631974344123E-2</v>
      </c>
      <c r="H1432" s="49">
        <f>_xll.qlCalendarAdvance(IborCalendar,$H1431,B1432,"f",FALSE)</f>
        <v>49508</v>
      </c>
      <c r="I1432" s="49">
        <f>_xll.qlInterestRateIndexValueDate(Index1M,$H1432)</f>
        <v>49510</v>
      </c>
      <c r="J1432" s="52">
        <f>IFERROR(_xll.qlIndexFixing(Index1M,$H1432,TRUE,_xll.ohTrigger(RecalcTrigger,Trigger1M)),NA())</f>
        <v>2.6926434630252096E-2</v>
      </c>
      <c r="K1432" s="52">
        <f>IFERROR(_xll.qlIndexFixing(ONIndex1M,I1432,TRUE,_xll.ohTrigger(RecalcTrigger,Trigger1M)),NA())</f>
        <v>2.6902676122126934E-2</v>
      </c>
      <c r="L1432" s="52">
        <f>IFERROR(_xll.qlIndexFixing(Index3M,H1432,TRUE,_xll.ohTrigger(RecalcTrigger,Trigger3M)),NA())</f>
        <v>2.8953766867021304E-2</v>
      </c>
      <c r="M1432" s="52">
        <f>IFERROR(_xll.qlIndexFixing(ONIndex3M,I1432,TRUE,_xll.ohTrigger(RecalcTrigger,Trigger3M)),NA())</f>
        <v>2.8870843533255197E-2</v>
      </c>
      <c r="N1432" s="52">
        <f>IFERROR(_xll.qlIndexFixing(Index6M,$H1432,TRUE,_xll.ohTrigger(RecalcTrigger,Trigger6M)),NA())</f>
        <v>3.0323612872626179E-2</v>
      </c>
      <c r="O1432" s="52">
        <f>IFERROR(_xll.qlIndexFixing(ONIndex6M,I1432,TRUE,_xll.ohTrigger(RecalcTrigger,Trigger6M)),NA())</f>
        <v>3.0137980310787071E-2</v>
      </c>
      <c r="P1432" s="52">
        <f>IFERROR(_xll.qlIndexFixing(Index1Y,$H1432,TRUE,_xll.ohTrigger(RecalcTrigger,Trigger1Y)),NA())</f>
        <v>3.2255087223926969E-2</v>
      </c>
      <c r="Q1432" s="52">
        <f>IFERROR(_xll.qlIndexFixing(ONIndex1Y,I1432,TRUE,_xll.ohTrigger(RecalcTrigger,Trigger1Y)),NA())</f>
        <v>3.1795473548887898E-2</v>
      </c>
    </row>
    <row r="1433" spans="2:17" x14ac:dyDescent="0.2">
      <c r="B1433" s="46" t="s">
        <v>51</v>
      </c>
      <c r="D1433" s="49">
        <f>_xll.qlCalendarAdvance(LocalCalendar,$D1432,B1433,"f",FALSE)</f>
        <v>49516</v>
      </c>
      <c r="E1433" s="49">
        <f>_xll.qlInterestRateIndexValueDate(IndexON,D1433)</f>
        <v>49516</v>
      </c>
      <c r="F1433" s="52">
        <f>IFERROR(_xll.qlIndexFixing(IndexON,D1433,TRUE,_xll.ohTrigger(RecalcTrigger,TriggerON)),NA())</f>
        <v>2.6545959550858811E-2</v>
      </c>
      <c r="H1433" s="49">
        <f>_xll.qlCalendarAdvance(IborCalendar,$H1432,B1433,"f",FALSE)</f>
        <v>49515</v>
      </c>
      <c r="I1433" s="49">
        <f>_xll.qlInterestRateIndexValueDate(Index1M,$H1433)</f>
        <v>49517</v>
      </c>
      <c r="J1433" s="52">
        <f>IFERROR(_xll.qlIndexFixing(Index1M,$H1433,TRUE,_xll.ohTrigger(RecalcTrigger,Trigger1M)),NA())</f>
        <v>2.692509289780598E-2</v>
      </c>
      <c r="K1433" s="52">
        <f>IFERROR(_xll.qlIndexFixing(ONIndex1M,I1433,TRUE,_xll.ohTrigger(RecalcTrigger,Trigger1M)),NA())</f>
        <v>2.6900469630444235E-2</v>
      </c>
      <c r="L1433" s="52">
        <f>IFERROR(_xll.qlIndexFixing(Index3M,H1433,TRUE,_xll.ohTrigger(RecalcTrigger,Trigger3M)),NA())</f>
        <v>2.895023407633153E-2</v>
      </c>
      <c r="M1433" s="52">
        <f>IFERROR(_xll.qlIndexFixing(ONIndex3M,I1433,TRUE,_xll.ohTrigger(RecalcTrigger,Trigger3M)),NA())</f>
        <v>2.8867447308700278E-2</v>
      </c>
      <c r="N1433" s="52">
        <f>IFERROR(_xll.qlIndexFixing(Index6M,$H1433,TRUE,_xll.ohTrigger(RecalcTrigger,Trigger6M)),NA())</f>
        <v>3.0318996056068644E-2</v>
      </c>
      <c r="O1433" s="52">
        <f>IFERROR(_xll.qlIndexFixing(ONIndex6M,I1433,TRUE,_xll.ohTrigger(RecalcTrigger,Trigger6M)),NA())</f>
        <v>3.0134604762892536E-2</v>
      </c>
      <c r="P1433" s="52">
        <f>IFERROR(_xll.qlIndexFixing(Index1Y,$H1433,TRUE,_xll.ohTrigger(RecalcTrigger,Trigger1Y)),NA())</f>
        <v>3.2252974521026712E-2</v>
      </c>
      <c r="Q1433" s="52">
        <f>IFERROR(_xll.qlIndexFixing(ONIndex1Y,I1433,TRUE,_xll.ohTrigger(RecalcTrigger,Trigger1Y)),NA())</f>
        <v>3.1793236198849328E-2</v>
      </c>
    </row>
    <row r="1434" spans="2:17" x14ac:dyDescent="0.2">
      <c r="B1434" s="46" t="s">
        <v>51</v>
      </c>
      <c r="D1434" s="49">
        <f>_xll.qlCalendarAdvance(LocalCalendar,$D1433,B1434,"f",FALSE)</f>
        <v>49523</v>
      </c>
      <c r="E1434" s="49">
        <f>_xll.qlInterestRateIndexValueDate(IndexON,D1434)</f>
        <v>49523</v>
      </c>
      <c r="F1434" s="52">
        <f>IFERROR(_xll.qlIndexFixing(IndexON,D1434,TRUE,_xll.ohTrigger(RecalcTrigger,TriggerON)),NA())</f>
        <v>2.6542264954789729E-2</v>
      </c>
      <c r="H1434" s="49">
        <f>_xll.qlCalendarAdvance(IborCalendar,$H1433,B1434,"f",FALSE)</f>
        <v>49522</v>
      </c>
      <c r="I1434" s="49">
        <f>_xll.qlInterestRateIndexValueDate(Index1M,$H1434)</f>
        <v>49524</v>
      </c>
      <c r="J1434" s="52">
        <f>IFERROR(_xll.qlIndexFixing(Index1M,$H1434,TRUE,_xll.ohTrigger(RecalcTrigger,Trigger1M)),NA())</f>
        <v>2.6922910834933089E-2</v>
      </c>
      <c r="K1434" s="52">
        <f>IFERROR(_xll.qlIndexFixing(ONIndex1M,I1434,TRUE,_xll.ohTrigger(RecalcTrigger,Trigger1M)),NA())</f>
        <v>2.6898272629676256E-2</v>
      </c>
      <c r="L1434" s="52">
        <f>IFERROR(_xll.qlIndexFixing(Index3M,H1434,TRUE,_xll.ohTrigger(RecalcTrigger,Trigger3M)),NA())</f>
        <v>2.8946684102007667E-2</v>
      </c>
      <c r="M1434" s="52">
        <f>IFERROR(_xll.qlIndexFixing(ONIndex3M,I1434,TRUE,_xll.ohTrigger(RecalcTrigger,Trigger3M)),NA())</f>
        <v>2.8864034022246798E-2</v>
      </c>
      <c r="N1434" s="52">
        <f>IFERROR(_xll.qlIndexFixing(Index6M,$H1434,TRUE,_xll.ohTrigger(RecalcTrigger,Trigger6M)),NA())</f>
        <v>3.0315378769989756E-2</v>
      </c>
      <c r="O1434" s="52">
        <f>IFERROR(_xll.qlIndexFixing(ONIndex6M,I1434,TRUE,_xll.ohTrigger(RecalcTrigger,Trigger6M)),NA())</f>
        <v>3.0131214649156135E-2</v>
      </c>
      <c r="P1434" s="52">
        <f>IFERROR(_xll.qlIndexFixing(Index1Y,$H1434,TRUE,_xll.ohTrigger(RecalcTrigger,Trigger1Y)),NA())</f>
        <v>3.2250870286171032E-2</v>
      </c>
      <c r="Q1434" s="52">
        <f>IFERROR(_xll.qlIndexFixing(ONIndex1Y,I1434,TRUE,_xll.ohTrigger(RecalcTrigger,Trigger1Y)),NA())</f>
        <v>3.1791005028187769E-2</v>
      </c>
    </row>
    <row r="1435" spans="2:17" x14ac:dyDescent="0.2">
      <c r="B1435" s="46" t="s">
        <v>51</v>
      </c>
      <c r="D1435" s="49">
        <f>_xll.qlCalendarAdvance(LocalCalendar,$D1434,B1435,"f",FALSE)</f>
        <v>49530</v>
      </c>
      <c r="E1435" s="49">
        <f>_xll.qlInterestRateIndexValueDate(IndexON,D1435)</f>
        <v>49530</v>
      </c>
      <c r="F1435" s="52">
        <f>IFERROR(_xll.qlIndexFixing(IndexON,D1435,TRUE,_xll.ohTrigger(RecalcTrigger,TriggerON)),NA())</f>
        <v>2.6538548185897071E-2</v>
      </c>
      <c r="H1435" s="49">
        <f>_xll.qlCalendarAdvance(IborCalendar,$H1434,B1435,"f",FALSE)</f>
        <v>49529</v>
      </c>
      <c r="I1435" s="49">
        <f>_xll.qlInterestRateIndexValueDate(Index1M,$H1435)</f>
        <v>49531</v>
      </c>
      <c r="J1435" s="52">
        <f>IFERROR(_xll.qlIndexFixing(Index1M,$H1435,TRUE,_xll.ohTrigger(RecalcTrigger,Trigger1M)),NA())</f>
        <v>2.6919886892509126E-2</v>
      </c>
      <c r="K1435" s="52">
        <f>IFERROR(_xll.qlIndexFixing(ONIndex1M,I1435,TRUE,_xll.ohTrigger(RecalcTrigger,Trigger1M)),NA())</f>
        <v>2.6896085119849644E-2</v>
      </c>
      <c r="L1435" s="52">
        <f>IFERROR(_xll.qlIndexFixing(Index3M,H1435,TRUE,_xll.ohTrigger(RecalcTrigger,Trigger3M)),NA())</f>
        <v>2.89440192956044E-2</v>
      </c>
      <c r="M1435" s="52">
        <f>IFERROR(_xll.qlIndexFixing(ONIndex3M,I1435,TRUE,_xll.ohTrigger(RecalcTrigger,Trigger3M)),NA())</f>
        <v>2.8860603673788177E-2</v>
      </c>
      <c r="N1435" s="52">
        <f>IFERROR(_xll.qlIndexFixing(Index6M,$H1435,TRUE,_xll.ohTrigger(RecalcTrigger,Trigger6M)),NA())</f>
        <v>3.0311752919539602E-2</v>
      </c>
      <c r="O1435" s="52">
        <f>IFERROR(_xll.qlIndexFixing(ONIndex6M,I1435,TRUE,_xll.ohTrigger(RecalcTrigger,Trigger6M)),NA())</f>
        <v>3.0127809969604513E-2</v>
      </c>
      <c r="P1435" s="52">
        <f>IFERROR(_xll.qlIndexFixing(Index1Y,$H1435,TRUE,_xll.ohTrigger(RecalcTrigger,Trigger1Y)),NA())</f>
        <v>3.2248774585578788E-2</v>
      </c>
      <c r="Q1435" s="52">
        <f>IFERROR(_xll.qlIndexFixing(ONIndex1Y,I1435,TRUE,_xll.ohTrigger(RecalcTrigger,Trigger1Y)),NA())</f>
        <v>3.1788780036929865E-2</v>
      </c>
    </row>
    <row r="1436" spans="2:17" x14ac:dyDescent="0.2">
      <c r="B1436" s="46" t="s">
        <v>51</v>
      </c>
      <c r="D1436" s="49">
        <f>_xll.qlCalendarAdvance(LocalCalendar,$D1435,B1436,"f",FALSE)</f>
        <v>49537</v>
      </c>
      <c r="E1436" s="49">
        <f>_xll.qlInterestRateIndexValueDate(IndexON,D1436)</f>
        <v>49537</v>
      </c>
      <c r="F1436" s="52">
        <f>IFERROR(_xll.qlIndexFixing(IndexON,D1436,TRUE,_xll.ohTrigger(RecalcTrigger,TriggerON)),NA())</f>
        <v>2.6534809244500579E-2</v>
      </c>
      <c r="H1436" s="49">
        <f>_xll.qlCalendarAdvance(IborCalendar,$H1435,B1436,"f",FALSE)</f>
        <v>49536</v>
      </c>
      <c r="I1436" s="49">
        <f>_xll.qlInterestRateIndexValueDate(Index1M,$H1436)</f>
        <v>49538</v>
      </c>
      <c r="J1436" s="52">
        <f>IFERROR(_xll.qlIndexFixing(Index1M,$H1436,TRUE,_xll.ohTrigger(RecalcTrigger,Trigger1M)),NA())</f>
        <v>2.6917723335560046E-2</v>
      </c>
      <c r="K1436" s="52">
        <f>IFERROR(_xll.qlIndexFixing(ONIndex1M,I1436,TRUE,_xll.ohTrigger(RecalcTrigger,Trigger1M)),NA())</f>
        <v>2.6893907100911107E-2</v>
      </c>
      <c r="L1436" s="52">
        <f>IFERROR(_xll.qlIndexFixing(Index3M,H1436,TRUE,_xll.ohTrigger(RecalcTrigger,Trigger3M)),NA())</f>
        <v>2.8939532602648154E-2</v>
      </c>
      <c r="M1436" s="52">
        <f>IFERROR(_xll.qlIndexFixing(ONIndex3M,I1436,TRUE,_xll.ohTrigger(RecalcTrigger,Trigger3M)),NA())</f>
        <v>2.885715626345764E-2</v>
      </c>
      <c r="N1436" s="52">
        <f>IFERROR(_xll.qlIndexFixing(Index6M,$H1436,TRUE,_xll.ohTrigger(RecalcTrigger,Trigger6M)),NA())</f>
        <v>3.0309126229882292E-2</v>
      </c>
      <c r="O1436" s="52">
        <f>IFERROR(_xll.qlIndexFixing(ONIndex6M,I1436,TRUE,_xll.ohTrigger(RecalcTrigger,Trigger6M)),NA())</f>
        <v>3.0124390724237671E-2</v>
      </c>
      <c r="P1436" s="52">
        <f>IFERROR(_xll.qlIndexFixing(Index1Y,$H1436,TRUE,_xll.ohTrigger(RecalcTrigger,Trigger1Y)),NA())</f>
        <v>3.2246687485467086E-2</v>
      </c>
      <c r="Q1436" s="52">
        <f>IFERROR(_xll.qlIndexFixing(ONIndex1Y,I1436,TRUE,_xll.ohTrigger(RecalcTrigger,Trigger1Y)),NA())</f>
        <v>3.1786561225102261E-2</v>
      </c>
    </row>
    <row r="1437" spans="2:17" x14ac:dyDescent="0.2">
      <c r="B1437" s="46" t="s">
        <v>51</v>
      </c>
      <c r="D1437" s="49">
        <f>_xll.qlCalendarAdvance(LocalCalendar,$D1436,B1437,"f",FALSE)</f>
        <v>49544</v>
      </c>
      <c r="E1437" s="49">
        <f>_xll.qlInterestRateIndexValueDate(IndexON,D1437)</f>
        <v>49544</v>
      </c>
      <c r="F1437" s="52">
        <f>IFERROR(_xll.qlIndexFixing(IndexON,D1437,TRUE,_xll.ohTrigger(RecalcTrigger,TriggerON)),NA())</f>
        <v>2.653104813028051E-2</v>
      </c>
      <c r="H1437" s="49">
        <f>_xll.qlCalendarAdvance(IborCalendar,$H1436,B1437,"f",FALSE)</f>
        <v>49543</v>
      </c>
      <c r="I1437" s="49">
        <f>_xll.qlInterestRateIndexValueDate(Index1M,$H1437)</f>
        <v>49545</v>
      </c>
      <c r="J1437" s="52">
        <f>IFERROR(_xll.qlIndexFixing(Index1M,$H1437,TRUE,_xll.ohTrigger(RecalcTrigger,Trigger1M)),NA())</f>
        <v>2.691556928974349E-2</v>
      </c>
      <c r="K1437" s="52">
        <f>IFERROR(_xll.qlIndexFixing(ONIndex1M,I1437,TRUE,_xll.ohTrigger(RecalcTrigger,Trigger1M)),NA())</f>
        <v>2.6892588432816389E-2</v>
      </c>
      <c r="L1437" s="52">
        <f>IFERROR(_xll.qlIndexFixing(Index3M,H1437,TRUE,_xll.ohTrigger(RecalcTrigger,Trigger3M)),NA())</f>
        <v>2.8935931077709448E-2</v>
      </c>
      <c r="M1437" s="52">
        <f>IFERROR(_xll.qlIndexFixing(ONIndex3M,I1437,TRUE,_xll.ohTrigger(RecalcTrigger,Trigger3M)),NA())</f>
        <v>2.8854599792116353E-2</v>
      </c>
      <c r="N1437" s="52">
        <f>IFERROR(_xll.qlIndexFixing(Index6M,$H1437,TRUE,_xll.ohTrigger(RecalcTrigger,Trigger6M)),NA())</f>
        <v>3.0304479394740066E-2</v>
      </c>
      <c r="O1437" s="52">
        <f>IFERROR(_xll.qlIndexFixing(ONIndex6M,I1437,TRUE,_xll.ohTrigger(RecalcTrigger,Trigger6M)),NA())</f>
        <v>3.0121971005971915E-2</v>
      </c>
      <c r="P1437" s="52">
        <f>IFERROR(_xll.qlIndexFixing(Index1Y,$H1437,TRUE,_xll.ohTrigger(RecalcTrigger,Trigger1Y)),NA())</f>
        <v>3.2245895061959788E-2</v>
      </c>
      <c r="Q1437" s="52">
        <f>IFERROR(_xll.qlIndexFixing(ONIndex1Y,I1437,TRUE,_xll.ohTrigger(RecalcTrigger,Trigger1Y)),NA())</f>
        <v>3.1785593842041937E-2</v>
      </c>
    </row>
    <row r="1438" spans="2:17" x14ac:dyDescent="0.2">
      <c r="B1438" s="46" t="s">
        <v>51</v>
      </c>
      <c r="D1438" s="49">
        <f>_xll.qlCalendarAdvance(LocalCalendar,$D1437,B1438,"f",FALSE)</f>
        <v>49551</v>
      </c>
      <c r="E1438" s="49">
        <f>_xll.qlInterestRateIndexValueDate(IndexON,D1438)</f>
        <v>49551</v>
      </c>
      <c r="F1438" s="52">
        <f>IFERROR(_xll.qlIndexFixing(IndexON,D1438,TRUE,_xll.ohTrigger(RecalcTrigger,TriggerON)),NA())</f>
        <v>2.6527264843476672E-2</v>
      </c>
      <c r="H1438" s="49">
        <f>_xll.qlCalendarAdvance(IborCalendar,$H1437,B1438,"f",FALSE)</f>
        <v>49550</v>
      </c>
      <c r="I1438" s="49">
        <f>_xll.qlInterestRateIndexValueDate(Index1M,$H1438)</f>
        <v>49552</v>
      </c>
      <c r="J1438" s="52">
        <f>IFERROR(_xll.qlIndexFixing(Index1M,$H1438,TRUE,_xll.ohTrigger(RecalcTrigger,Trigger1M)),NA())</f>
        <v>2.6910866465843508E-2</v>
      </c>
      <c r="K1438" s="52">
        <f>IFERROR(_xll.qlIndexFixing(ONIndex1M,I1438,TRUE,_xll.ohTrigger(RecalcTrigger,Trigger1M)),NA())</f>
        <v>2.6890429912393987E-2</v>
      </c>
      <c r="L1438" s="52">
        <f>IFERROR(_xll.qlIndexFixing(Index3M,H1438,TRUE,_xll.ohTrigger(RecalcTrigger,Trigger3M)),NA())</f>
        <v>2.8929618376749032E-2</v>
      </c>
      <c r="M1438" s="52">
        <f>IFERROR(_xll.qlIndexFixing(ONIndex3M,I1438,TRUE,_xll.ohTrigger(RecalcTrigger,Trigger3M)),NA())</f>
        <v>2.885111676007357E-2</v>
      </c>
      <c r="N1438" s="52">
        <f>IFERROR(_xll.qlIndexFixing(Index6M,$H1438,TRUE,_xll.ohTrigger(RecalcTrigger,Trigger6M)),NA())</f>
        <v>3.029781546785008E-2</v>
      </c>
      <c r="O1438" s="52">
        <f>IFERROR(_xll.qlIndexFixing(ONIndex6M,I1438,TRUE,_xll.ohTrigger(RecalcTrigger,Trigger6M)),NA())</f>
        <v>3.0118521299971057E-2</v>
      </c>
      <c r="P1438" s="52">
        <f>IFERROR(_xll.qlIndexFixing(Index1Y,$H1438,TRUE,_xll.ohTrigger(RecalcTrigger,Trigger1Y)),NA())</f>
        <v>3.2238680582757806E-2</v>
      </c>
      <c r="Q1438" s="52">
        <f>IFERROR(_xll.qlIndexFixing(ONIndex1Y,I1438,TRUE,_xll.ohTrigger(RecalcTrigger,Trigger1Y)),NA())</f>
        <v>3.1783387635644367E-2</v>
      </c>
    </row>
    <row r="1439" spans="2:17" x14ac:dyDescent="0.2">
      <c r="B1439" s="46" t="s">
        <v>51</v>
      </c>
      <c r="D1439" s="49">
        <f>_xll.qlCalendarAdvance(LocalCalendar,$D1438,B1439,"f",FALSE)</f>
        <v>49558</v>
      </c>
      <c r="E1439" s="49">
        <f>_xll.qlInterestRateIndexValueDate(IndexON,D1439)</f>
        <v>49558</v>
      </c>
      <c r="F1439" s="52">
        <f>IFERROR(_xll.qlIndexFixing(IndexON,D1439,TRUE,_xll.ohTrigger(RecalcTrigger,TriggerON)),NA())</f>
        <v>2.6523459384009129E-2</v>
      </c>
      <c r="H1439" s="49">
        <f>_xll.qlCalendarAdvance(IborCalendar,$H1438,B1439,"f",FALSE)</f>
        <v>49557</v>
      </c>
      <c r="I1439" s="49">
        <f>_xll.qlInterestRateIndexValueDate(Index1M,$H1439)</f>
        <v>49559</v>
      </c>
      <c r="J1439" s="52">
        <f>IFERROR(_xll.qlIndexFixing(Index1M,$H1439,TRUE,_xll.ohTrigger(RecalcTrigger,Trigger1M)),NA())</f>
        <v>2.6912143198553062E-2</v>
      </c>
      <c r="K1439" s="52">
        <f>IFERROR(_xll.qlIndexFixing(ONIndex1M,I1439,TRUE,_xll.ohTrigger(RecalcTrigger,Trigger1M)),NA())</f>
        <v>2.6887429989557177E-2</v>
      </c>
      <c r="L1439" s="52">
        <f>IFERROR(_xll.qlIndexFixing(Index3M,H1439,TRUE,_xll.ohTrigger(RecalcTrigger,Trigger3M)),NA())</f>
        <v>2.8925987039424127E-2</v>
      </c>
      <c r="M1439" s="52">
        <f>IFERROR(_xll.qlIndexFixing(ONIndex3M,I1439,TRUE,_xll.ohTrigger(RecalcTrigger,Trigger3M)),NA())</f>
        <v>2.884671166075492E-2</v>
      </c>
      <c r="N1439" s="52">
        <f>IFERROR(_xll.qlIndexFixing(Index6M,$H1439,TRUE,_xll.ohTrigger(RecalcTrigger,Trigger6M)),NA())</f>
        <v>3.0294165553220207E-2</v>
      </c>
      <c r="O1439" s="52">
        <f>IFERROR(_xll.qlIndexFixing(ONIndex6M,I1439,TRUE,_xll.ohTrigger(RecalcTrigger,Trigger6M)),NA())</f>
        <v>3.0114045593219174E-2</v>
      </c>
      <c r="P1439" s="52">
        <f>IFERROR(_xll.qlIndexFixing(Index1Y,$H1439,TRUE,_xll.ohTrigger(RecalcTrigger,Trigger1Y)),NA())</f>
        <v>3.2240478450190534E-2</v>
      </c>
      <c r="Q1439" s="52">
        <f>IFERROR(_xll.qlIndexFixing(ONIndex1Y,I1439,TRUE,_xll.ohTrigger(RecalcTrigger,Trigger1Y)),NA())</f>
        <v>3.1779941866014738E-2</v>
      </c>
    </row>
    <row r="1440" spans="2:17" x14ac:dyDescent="0.2">
      <c r="B1440" s="46" t="s">
        <v>51</v>
      </c>
      <c r="D1440" s="49">
        <f>_xll.qlCalendarAdvance(LocalCalendar,$D1439,B1440,"f",FALSE)</f>
        <v>49565</v>
      </c>
      <c r="E1440" s="49">
        <f>_xll.qlInterestRateIndexValueDate(IndexON,D1440)</f>
        <v>49565</v>
      </c>
      <c r="F1440" s="52">
        <f>IFERROR(_xll.qlIndexFixing(IndexON,D1440,TRUE,_xll.ohTrigger(RecalcTrigger,TriggerON)),NA())</f>
        <v>2.6519631751797945E-2</v>
      </c>
      <c r="H1440" s="49">
        <f>_xll.qlCalendarAdvance(IborCalendar,$H1439,B1440,"f",FALSE)</f>
        <v>49564</v>
      </c>
      <c r="I1440" s="49">
        <f>_xll.qlInterestRateIndexValueDate(Index1M,$H1440)</f>
        <v>49566</v>
      </c>
      <c r="J1440" s="52">
        <f>IFERROR(_xll.qlIndexFixing(Index1M,$H1440,TRUE,_xll.ohTrigger(RecalcTrigger,Trigger1M)),NA())</f>
        <v>2.6909164219073516E-2</v>
      </c>
      <c r="K1440" s="52">
        <f>IFERROR(_xll.qlIndexFixing(ONIndex1M,I1440,TRUE,_xll.ohTrigger(RecalcTrigger,Trigger1M)),NA())</f>
        <v>2.6885289934250878E-2</v>
      </c>
      <c r="L1440" s="52">
        <f>IFERROR(_xll.qlIndexFixing(Index3M,H1440,TRUE,_xll.ohTrigger(RecalcTrigger,Trigger3M)),NA())</f>
        <v>2.8922338522759952E-2</v>
      </c>
      <c r="M1440" s="52">
        <f>IFERROR(_xll.qlIndexFixing(ONIndex3M,I1440,TRUE,_xll.ohTrigger(RecalcTrigger,Trigger3M)),NA())</f>
        <v>2.8843196002643623E-2</v>
      </c>
      <c r="N1440" s="52">
        <f>IFERROR(_xll.qlIndexFixing(Index6M,$H1440,TRUE,_xll.ohTrigger(RecalcTrigger,Trigger6M)),NA())</f>
        <v>3.0290511672407788E-2</v>
      </c>
      <c r="O1440" s="52">
        <f>IFERROR(_xll.qlIndexFixing(ONIndex6M,I1440,TRUE,_xll.ohTrigger(RecalcTrigger,Trigger6M)),NA())</f>
        <v>3.0110568084564804E-2</v>
      </c>
      <c r="P1440" s="52">
        <f>IFERROR(_xll.qlIndexFixing(Index1Y,$H1440,TRUE,_xll.ohTrigger(RecalcTrigger,Trigger1Y)),NA())</f>
        <v>3.2238426414174112E-2</v>
      </c>
      <c r="Q1440" s="52">
        <f>IFERROR(_xll.qlIndexFixing(ONIndex1Y,I1440,TRUE,_xll.ohTrigger(RecalcTrigger,Trigger1Y)),NA())</f>
        <v>3.1777747771775111E-2</v>
      </c>
    </row>
    <row r="1441" spans="2:17" x14ac:dyDescent="0.2">
      <c r="B1441" s="46" t="s">
        <v>51</v>
      </c>
      <c r="D1441" s="49">
        <f>_xll.qlCalendarAdvance(LocalCalendar,$D1440,B1441,"f",FALSE)</f>
        <v>49572</v>
      </c>
      <c r="E1441" s="49">
        <f>_xll.qlInterestRateIndexValueDate(IndexON,D1441)</f>
        <v>49572</v>
      </c>
      <c r="F1441" s="52">
        <f>IFERROR(_xll.qlIndexFixing(IndexON,D1441,TRUE,_xll.ohTrigger(RecalcTrigger,TriggerON)),NA())</f>
        <v>2.6515781946923056E-2</v>
      </c>
      <c r="H1441" s="49">
        <f>_xll.qlCalendarAdvance(IborCalendar,$H1440,B1441,"f",FALSE)</f>
        <v>49571</v>
      </c>
      <c r="I1441" s="49">
        <f>_xll.qlInterestRateIndexValueDate(Index1M,$H1441)</f>
        <v>49573</v>
      </c>
      <c r="J1441" s="52">
        <f>IFERROR(_xll.qlIndexFixing(Index1M,$H1441,TRUE,_xll.ohTrigger(RecalcTrigger,Trigger1M)),NA())</f>
        <v>2.6907048217758703E-2</v>
      </c>
      <c r="K1441" s="52">
        <f>IFERROR(_xll.qlIndexFixing(ONIndex1M,I1441,TRUE,_xll.ohTrigger(RecalcTrigger,Trigger1M)),NA())</f>
        <v>2.68831593698593E-2</v>
      </c>
      <c r="L1441" s="52">
        <f>IFERROR(_xll.qlIndexFixing(Index3M,H1441,TRUE,_xll.ohTrigger(RecalcTrigger,Trigger3M)),NA())</f>
        <v>2.8918672826803063E-2</v>
      </c>
      <c r="M1441" s="52">
        <f>IFERROR(_xll.qlIndexFixing(ONIndex3M,I1441,TRUE,_xll.ohTrigger(RecalcTrigger,Trigger3M)),NA())</f>
        <v>2.883966328260712E-2</v>
      </c>
      <c r="N1441" s="52">
        <f>IFERROR(_xll.qlIndexFixing(Index6M,$H1441,TRUE,_xll.ohTrigger(RecalcTrigger,Trigger6M)),NA())</f>
        <v>3.0286854808382568E-2</v>
      </c>
      <c r="O1441" s="52">
        <f>IFERROR(_xll.qlIndexFixing(ONIndex6M,I1441,TRUE,_xll.ohTrigger(RecalcTrigger,Trigger6M)),NA())</f>
        <v>3.0107076010095213E-2</v>
      </c>
      <c r="P1441" s="52">
        <f>IFERROR(_xll.qlIndexFixing(Index1Y,$H1441,TRUE,_xll.ohTrigger(RecalcTrigger,Trigger1Y)),NA())</f>
        <v>3.2236383309722276E-2</v>
      </c>
      <c r="Q1441" s="52">
        <f>IFERROR(_xll.qlIndexFixing(ONIndex1Y,I1441,TRUE,_xll.ohTrigger(RecalcTrigger,Trigger1Y)),NA())</f>
        <v>3.1775559856965785E-2</v>
      </c>
    </row>
    <row r="1442" spans="2:17" x14ac:dyDescent="0.2">
      <c r="B1442" s="46" t="s">
        <v>51</v>
      </c>
      <c r="D1442" s="49">
        <f>_xll.qlCalendarAdvance(LocalCalendar,$D1441,B1442,"f",FALSE)</f>
        <v>49579</v>
      </c>
      <c r="E1442" s="49">
        <f>_xll.qlInterestRateIndexValueDate(IndexON,D1442)</f>
        <v>49579</v>
      </c>
      <c r="F1442" s="52">
        <f>IFERROR(_xll.qlIndexFixing(IndexON,D1442,TRUE,_xll.ohTrigger(RecalcTrigger,TriggerON)),NA())</f>
        <v>2.6511909969304526E-2</v>
      </c>
      <c r="H1442" s="49">
        <f>_xll.qlCalendarAdvance(IborCalendar,$H1441,B1442,"f",FALSE)</f>
        <v>49578</v>
      </c>
      <c r="I1442" s="49">
        <f>_xll.qlInterestRateIndexValueDate(Index1M,$H1442)</f>
        <v>49580</v>
      </c>
      <c r="J1442" s="52">
        <f>IFERROR(_xll.qlIndexFixing(Index1M,$H1442,TRUE,_xll.ohTrigger(RecalcTrigger,Trigger1M)),NA())</f>
        <v>2.6906651882633203E-2</v>
      </c>
      <c r="K1442" s="52">
        <f>IFERROR(_xll.qlIndexFixing(ONIndex1M,I1442,TRUE,_xll.ohTrigger(RecalcTrigger,Trigger1M)),NA())</f>
        <v>2.6881038296355797E-2</v>
      </c>
      <c r="L1442" s="52">
        <f>IFERROR(_xll.qlIndexFixing(Index3M,H1442,TRUE,_xll.ohTrigger(RecalcTrigger,Trigger3M)),NA())</f>
        <v>2.8917666767062582E-2</v>
      </c>
      <c r="M1442" s="52">
        <f>IFERROR(_xll.qlIndexFixing(ONIndex3M,I1442,TRUE,_xll.ohTrigger(RecalcTrigger,Trigger3M)),NA())</f>
        <v>2.8836113500618765E-2</v>
      </c>
      <c r="N1442" s="52">
        <f>IFERROR(_xll.qlIndexFixing(Index6M,$H1442,TRUE,_xll.ohTrigger(RecalcTrigger,Trigger6M)),NA())</f>
        <v>3.0286213416809003E-2</v>
      </c>
      <c r="O1442" s="52">
        <f>IFERROR(_xll.qlIndexFixing(ONIndex6M,I1442,TRUE,_xll.ohTrigger(RecalcTrigger,Trigger6M)),NA())</f>
        <v>3.0103569369783756E-2</v>
      </c>
      <c r="P1442" s="52">
        <f>IFERROR(_xll.qlIndexFixing(Index1Y,$H1442,TRUE,_xll.ohTrigger(RecalcTrigger,Trigger1Y)),NA())</f>
        <v>3.2235637734741106E-2</v>
      </c>
      <c r="Q1442" s="52">
        <f>IFERROR(_xll.qlIndexFixing(ONIndex1Y,I1442,TRUE,_xll.ohTrigger(RecalcTrigger,Trigger1Y)),NA())</f>
        <v>3.1773378121506823E-2</v>
      </c>
    </row>
    <row r="1443" spans="2:17" x14ac:dyDescent="0.2">
      <c r="B1443" s="46" t="s">
        <v>51</v>
      </c>
      <c r="D1443" s="49">
        <f>_xll.qlCalendarAdvance(LocalCalendar,$D1442,B1443,"f",FALSE)</f>
        <v>49586</v>
      </c>
      <c r="E1443" s="49">
        <f>_xll.qlInterestRateIndexValueDate(IndexON,D1443)</f>
        <v>49586</v>
      </c>
      <c r="F1443" s="52">
        <f>IFERROR(_xll.qlIndexFixing(IndexON,D1443,TRUE,_xll.ohTrigger(RecalcTrigger,TriggerON)),NA())</f>
        <v>2.6508015819102226E-2</v>
      </c>
      <c r="H1443" s="49">
        <f>_xll.qlCalendarAdvance(IborCalendar,$H1442,B1443,"f",FALSE)</f>
        <v>49585</v>
      </c>
      <c r="I1443" s="49">
        <f>_xll.qlInterestRateIndexValueDate(Index1M,$H1443)</f>
        <v>49587</v>
      </c>
      <c r="J1443" s="52">
        <f>IFERROR(_xll.qlIndexFixing(Index1M,$H1443,TRUE,_xll.ohTrigger(RecalcTrigger,Trigger1M)),NA())</f>
        <v>2.6902844748459616E-2</v>
      </c>
      <c r="K1443" s="52">
        <f>IFERROR(_xll.qlIndexFixing(ONIndex1M,I1443,TRUE,_xll.ohTrigger(RecalcTrigger,Trigger1M)),NA())</f>
        <v>2.6879779684834126E-2</v>
      </c>
      <c r="L1443" s="52">
        <f>IFERROR(_xll.qlIndexFixing(Index3M,H1443,TRUE,_xll.ohTrigger(RecalcTrigger,Trigger3M)),NA())</f>
        <v>2.8913966308458362E-2</v>
      </c>
      <c r="M1443" s="52">
        <f>IFERROR(_xll.qlIndexFixing(ONIndex3M,I1443,TRUE,_xll.ohTrigger(RecalcTrigger,Trigger3M)),NA())</f>
        <v>2.8833445650797707E-2</v>
      </c>
      <c r="N1443" s="52">
        <f>IFERROR(_xll.qlIndexFixing(Index6M,$H1443,TRUE,_xll.ohTrigger(RecalcTrigger,Trigger6M)),NA())</f>
        <v>3.0282553873816037E-2</v>
      </c>
      <c r="O1443" s="52">
        <f>IFERROR(_xll.qlIndexFixing(ONIndex6M,I1443,TRUE,_xll.ohTrigger(RecalcTrigger,Trigger6M)),NA())</f>
        <v>3.0101054264952687E-2</v>
      </c>
      <c r="P1443" s="52">
        <f>IFERROR(_xll.qlIndexFixing(Index1Y,$H1443,TRUE,_xll.ohTrigger(RecalcTrigger,Trigger1Y)),NA())</f>
        <v>3.2232324160377995E-2</v>
      </c>
      <c r="Q1443" s="52">
        <f>IFERROR(_xll.qlIndexFixing(ONIndex1Y,I1443,TRUE,_xll.ohTrigger(RecalcTrigger,Trigger1Y)),NA())</f>
        <v>3.1772449303084649E-2</v>
      </c>
    </row>
    <row r="1444" spans="2:17" x14ac:dyDescent="0.2">
      <c r="B1444" s="46" t="s">
        <v>51</v>
      </c>
      <c r="D1444" s="49">
        <f>_xll.qlCalendarAdvance(LocalCalendar,$D1443,B1444,"f",FALSE)</f>
        <v>49593</v>
      </c>
      <c r="E1444" s="49">
        <f>_xll.qlInterestRateIndexValueDate(IndexON,D1444)</f>
        <v>49593</v>
      </c>
      <c r="F1444" s="52">
        <f>IFERROR(_xll.qlIndexFixing(IndexON,D1444,TRUE,_xll.ohTrigger(RecalcTrigger,TriggerON)),NA())</f>
        <v>2.6504099496156286E-2</v>
      </c>
      <c r="H1444" s="49">
        <f>_xll.qlCalendarAdvance(IborCalendar,$H1443,B1444,"f",FALSE)</f>
        <v>49592</v>
      </c>
      <c r="I1444" s="49">
        <f>_xll.qlInterestRateIndexValueDate(Index1M,$H1444)</f>
        <v>49594</v>
      </c>
      <c r="J1444" s="52">
        <f>IFERROR(_xll.qlIndexFixing(Index1M,$H1444,TRUE,_xll.ohTrigger(RecalcTrigger,Trigger1M)),NA())</f>
        <v>2.6901613358290832E-2</v>
      </c>
      <c r="K1444" s="52">
        <f>IFERROR(_xll.qlIndexFixing(ONIndex1M,I1444,TRUE,_xll.ohTrigger(RecalcTrigger,Trigger1M)),NA())</f>
        <v>2.6876824622119599E-2</v>
      </c>
      <c r="L1444" s="52">
        <f>IFERROR(_xll.qlIndexFixing(Index3M,H1444,TRUE,_xll.ohTrigger(RecalcTrigger,Trigger3M)),NA())</f>
        <v>2.8910253988180798E-2</v>
      </c>
      <c r="M1444" s="52">
        <f>IFERROR(_xll.qlIndexFixing(ONIndex3M,I1444,TRUE,_xll.ohTrigger(RecalcTrigger,Trigger3M)),NA())</f>
        <v>2.8828962750839793E-2</v>
      </c>
      <c r="N1444" s="52">
        <f>IFERROR(_xll.qlIndexFixing(Index6M,$H1444,TRUE,_xll.ohTrigger(RecalcTrigger,Trigger6M)),NA())</f>
        <v>3.0279900762150393E-2</v>
      </c>
      <c r="O1444" s="52">
        <f>IFERROR(_xll.qlIndexFixing(ONIndex6M,I1444,TRUE,_xll.ohTrigger(RecalcTrigger,Trigger6M)),NA())</f>
        <v>3.0096512391768471E-2</v>
      </c>
      <c r="P1444" s="52">
        <f>IFERROR(_xll.qlIndexFixing(Index1Y,$H1444,TRUE,_xll.ohTrigger(RecalcTrigger,Trigger1Y)),NA())</f>
        <v>3.2231597810307204E-2</v>
      </c>
      <c r="Q1444" s="52">
        <f>IFERROR(_xll.qlIndexFixing(ONIndex1Y,I1444,TRUE,_xll.ohTrigger(RecalcTrigger,Trigger1Y)),NA())</f>
        <v>3.1769033188826512E-2</v>
      </c>
    </row>
    <row r="1445" spans="2:17" x14ac:dyDescent="0.2">
      <c r="B1445" s="46" t="s">
        <v>51</v>
      </c>
      <c r="D1445" s="49">
        <f>_xll.qlCalendarAdvance(LocalCalendar,$D1444,B1445,"f",FALSE)</f>
        <v>49600</v>
      </c>
      <c r="E1445" s="49">
        <f>_xll.qlInterestRateIndexValueDate(IndexON,D1445)</f>
        <v>49600</v>
      </c>
      <c r="F1445" s="52">
        <f>IFERROR(_xll.qlIndexFixing(IndexON,D1445,TRUE,_xll.ohTrigger(RecalcTrigger,TriggerON)),NA())</f>
        <v>2.6500161000626576E-2</v>
      </c>
      <c r="H1445" s="49">
        <f>_xll.qlCalendarAdvance(IborCalendar,$H1444,B1445,"f",FALSE)</f>
        <v>49599</v>
      </c>
      <c r="I1445" s="49">
        <f>_xll.qlInterestRateIndexValueDate(Index1M,$H1445)</f>
        <v>49601</v>
      </c>
      <c r="J1445" s="52">
        <f>IFERROR(_xll.qlIndexFixing(Index1M,$H1445,TRUE,_xll.ohTrigger(RecalcTrigger,Trigger1M)),NA())</f>
        <v>2.6898679323566863E-2</v>
      </c>
      <c r="K1445" s="52">
        <f>IFERROR(_xll.qlIndexFixing(ONIndex1M,I1445,TRUE,_xll.ohTrigger(RecalcTrigger,Trigger1M)),NA())</f>
        <v>2.6874732021360259E-2</v>
      </c>
      <c r="L1445" s="52">
        <f>IFERROR(_xll.qlIndexFixing(Index3M,H1445,TRUE,_xll.ohTrigger(RecalcTrigger,Trigger3M)),NA())</f>
        <v>2.8907421948354016E-2</v>
      </c>
      <c r="M1445" s="52">
        <f>IFERROR(_xll.qlIndexFixing(ONIndex3M,I1445,TRUE,_xll.ohTrigger(RecalcTrigger,Trigger3M)),NA())</f>
        <v>2.882536178307582E-2</v>
      </c>
      <c r="N1445" s="52">
        <f>IFERROR(_xll.qlIndexFixing(Index6M,$H1445,TRUE,_xll.ohTrigger(RecalcTrigger,Trigger6M)),NA())</f>
        <v>3.0275236178463449E-2</v>
      </c>
      <c r="O1445" s="52">
        <f>IFERROR(_xll.qlIndexFixing(ONIndex6M,I1445,TRUE,_xll.ohTrigger(RecalcTrigger,Trigger6M)),NA())</f>
        <v>3.0092962054064643E-2</v>
      </c>
      <c r="P1445" s="52">
        <f>IFERROR(_xll.qlIndexFixing(Index1Y,$H1445,TRUE,_xll.ohTrigger(RecalcTrigger,Trigger1Y)),NA())</f>
        <v>3.222830153188154E-2</v>
      </c>
      <c r="Q1445" s="52">
        <f>IFERROR(_xll.qlIndexFixing(ONIndex1Y,I1445,TRUE,_xll.ohTrigger(RecalcTrigger,Trigger1Y)),NA())</f>
        <v>3.1766869991605162E-2</v>
      </c>
    </row>
    <row r="1446" spans="2:17" x14ac:dyDescent="0.2">
      <c r="B1446" s="46" t="s">
        <v>51</v>
      </c>
      <c r="D1446" s="49">
        <f>_xll.qlCalendarAdvance(LocalCalendar,$D1445,B1446,"f",FALSE)</f>
        <v>49607</v>
      </c>
      <c r="E1446" s="49">
        <f>_xll.qlInterestRateIndexValueDate(IndexON,D1446)</f>
        <v>49607</v>
      </c>
      <c r="F1446" s="52">
        <f>IFERROR(_xll.qlIndexFixing(IndexON,D1446,TRUE,_xll.ohTrigger(RecalcTrigger,TriggerON)),NA())</f>
        <v>2.6496200332433162E-2</v>
      </c>
      <c r="H1446" s="49">
        <f>_xll.qlCalendarAdvance(IborCalendar,$H1445,B1446,"f",FALSE)</f>
        <v>49606</v>
      </c>
      <c r="I1446" s="49">
        <f>_xll.qlInterestRateIndexValueDate(Index1M,$H1446)</f>
        <v>49608</v>
      </c>
      <c r="J1446" s="52">
        <f>IFERROR(_xll.qlIndexFixing(Index1M,$H1446,TRUE,_xll.ohTrigger(RecalcTrigger,Trigger1M)),NA())</f>
        <v>2.6896610877762548E-2</v>
      </c>
      <c r="K1446" s="52">
        <f>IFERROR(_xll.qlIndexFixing(ONIndex1M,I1446,TRUE,_xll.ohTrigger(RecalcTrigger,Trigger1M)),NA())</f>
        <v>2.687264891151564E-2</v>
      </c>
      <c r="L1446" s="52">
        <f>IFERROR(_xll.qlIndexFixing(Index3M,H1446,TRUE,_xll.ohTrigger(RecalcTrigger,Trigger3M)),NA())</f>
        <v>2.8902802527529737E-2</v>
      </c>
      <c r="M1446" s="52">
        <f>IFERROR(_xll.qlIndexFixing(ONIndex3M,I1446,TRUE,_xll.ohTrigger(RecalcTrigger,Trigger3M)),NA())</f>
        <v>2.8821743753359996E-2</v>
      </c>
      <c r="N1446" s="52">
        <f>IFERROR(_xll.qlIndexFixing(Index6M,$H1446,TRUE,_xll.ohTrigger(RecalcTrigger,Trigger6M)),NA())</f>
        <v>3.0271579960580618E-2</v>
      </c>
      <c r="O1446" s="52">
        <f>IFERROR(_xll.qlIndexFixing(ONIndex6M,I1446,TRUE,_xll.ohTrigger(RecalcTrigger,Trigger6M)),NA())</f>
        <v>3.0089397150492303E-2</v>
      </c>
      <c r="P1446" s="52">
        <f>IFERROR(_xll.qlIndexFixing(Index1Y,$H1446,TRUE,_xll.ohTrigger(RecalcTrigger,Trigger1Y)),NA())</f>
        <v>3.2226304078488657E-2</v>
      </c>
      <c r="Q1446" s="52">
        <f>IFERROR(_xll.qlIndexFixing(ONIndex1Y,I1446,TRUE,_xll.ohTrigger(RecalcTrigger,Trigger1Y)),NA())</f>
        <v>3.1764712973760822E-2</v>
      </c>
    </row>
    <row r="1447" spans="2:17" x14ac:dyDescent="0.2">
      <c r="B1447" s="46" t="s">
        <v>51</v>
      </c>
      <c r="D1447" s="49">
        <f>_xll.qlCalendarAdvance(LocalCalendar,$D1446,B1447,"f",FALSE)</f>
        <v>49614</v>
      </c>
      <c r="E1447" s="49">
        <f>_xll.qlInterestRateIndexValueDate(IndexON,D1447)</f>
        <v>49614</v>
      </c>
      <c r="F1447" s="52">
        <f>IFERROR(_xll.qlIndexFixing(IndexON,D1447,TRUE,_xll.ohTrigger(RecalcTrigger,TriggerON)),NA())</f>
        <v>2.6492217491496106E-2</v>
      </c>
      <c r="H1447" s="49">
        <f>_xll.qlCalendarAdvance(IborCalendar,$H1446,B1447,"f",FALSE)</f>
        <v>49613</v>
      </c>
      <c r="I1447" s="49">
        <f>_xll.qlInterestRateIndexValueDate(Index1M,$H1447)</f>
        <v>49615</v>
      </c>
      <c r="J1447" s="52">
        <f>IFERROR(_xll.qlIndexFixing(Index1M,$H1447,TRUE,_xll.ohTrigger(RecalcTrigger,Trigger1M)),NA())</f>
        <v>2.6894551943041769E-2</v>
      </c>
      <c r="K1447" s="52">
        <f>IFERROR(_xll.qlIndexFixing(ONIndex1M,I1447,TRUE,_xll.ohTrigger(RecalcTrigger,Trigger1M)),NA())</f>
        <v>2.6870575292559096E-2</v>
      </c>
      <c r="L1447" s="52">
        <f>IFERROR(_xll.qlIndexFixing(Index3M,H1447,TRUE,_xll.ohTrigger(RecalcTrigger,Trigger3M)),NA())</f>
        <v>2.8899067769592782E-2</v>
      </c>
      <c r="M1447" s="52">
        <f>IFERROR(_xll.qlIndexFixing(ONIndex3M,I1447,TRUE,_xll.ohTrigger(RecalcTrigger,Trigger3M)),NA())</f>
        <v>2.8818108661745612E-2</v>
      </c>
      <c r="N1447" s="52">
        <f>IFERROR(_xll.qlIndexFixing(Index6M,$H1447,TRUE,_xll.ohTrigger(RecalcTrigger,Trigger6M)),NA())</f>
        <v>3.0264906022173813E-2</v>
      </c>
      <c r="O1447" s="52">
        <f>IFERROR(_xll.qlIndexFixing(ONIndex6M,I1447,TRUE,_xll.ohTrigger(RecalcTrigger,Trigger6M)),NA())</f>
        <v>3.0085817681184679E-2</v>
      </c>
      <c r="P1447" s="52">
        <f>IFERROR(_xll.qlIndexFixing(Index1Y,$H1447,TRUE,_xll.ohTrigger(RecalcTrigger,Trigger1Y)),NA())</f>
        <v>3.2224315953951942E-2</v>
      </c>
      <c r="Q1447" s="52">
        <f>IFERROR(_xll.qlIndexFixing(ONIndex1Y,I1447,TRUE,_xll.ohTrigger(RecalcTrigger,Trigger1Y)),NA())</f>
        <v>3.1762562135346784E-2</v>
      </c>
    </row>
    <row r="1448" spans="2:17" x14ac:dyDescent="0.2">
      <c r="B1448" s="46" t="s">
        <v>51</v>
      </c>
      <c r="D1448" s="49">
        <f>_xll.qlCalendarAdvance(LocalCalendar,$D1447,B1448,"f",FALSE)</f>
        <v>49621</v>
      </c>
      <c r="E1448" s="49">
        <f>_xll.qlInterestRateIndexValueDate(IndexON,D1448)</f>
        <v>49621</v>
      </c>
      <c r="F1448" s="52">
        <f>IFERROR(_xll.qlIndexFixing(IndexON,D1448,TRUE,_xll.ohTrigger(RecalcTrigger,TriggerON)),NA())</f>
        <v>2.6488212477975281E-2</v>
      </c>
      <c r="H1448" s="49">
        <f>_xll.qlCalendarAdvance(IborCalendar,$H1447,B1448,"f",FALSE)</f>
        <v>49620</v>
      </c>
      <c r="I1448" s="49">
        <f>_xll.qlInterestRateIndexValueDate(Index1M,$H1448)</f>
        <v>49622</v>
      </c>
      <c r="J1448" s="52">
        <f>IFERROR(_xll.qlIndexFixing(Index1M,$H1448,TRUE,_xll.ohTrigger(RecalcTrigger,Trigger1M)),NA())</f>
        <v>2.6892502519404522E-2</v>
      </c>
      <c r="K1448" s="52">
        <f>IFERROR(_xll.qlIndexFixing(ONIndex1M,I1448,TRUE,_xll.ohTrigger(RecalcTrigger,Trigger1M)),NA())</f>
        <v>2.6869366747921397E-2</v>
      </c>
      <c r="L1448" s="52">
        <f>IFERROR(_xll.qlIndexFixing(Index3M,H1448,TRUE,_xll.ohTrigger(RecalcTrigger,Trigger3M)),NA())</f>
        <v>2.8895329914858114E-2</v>
      </c>
      <c r="M1448" s="52">
        <f>IFERROR(_xll.qlIndexFixing(ONIndex3M,I1448,TRUE,_xll.ohTrigger(RecalcTrigger,Trigger3M)),NA())</f>
        <v>2.881534795997176E-2</v>
      </c>
      <c r="N1448" s="52">
        <f>IFERROR(_xll.qlIndexFixing(Index6M,$H1448,TRUE,_xll.ohTrigger(RecalcTrigger,Trigger6M)),NA())</f>
        <v>3.0261255798212917E-2</v>
      </c>
      <c r="O1448" s="52">
        <f>IFERROR(_xll.qlIndexFixing(ONIndex6M,I1448,TRUE,_xll.ohTrigger(RecalcTrigger,Trigger6M)),NA())</f>
        <v>3.0083223054984121E-2</v>
      </c>
      <c r="P1448" s="52">
        <f>IFERROR(_xll.qlIndexFixing(Index1Y,$H1448,TRUE,_xll.ohTrigger(RecalcTrigger,Trigger1Y)),NA())</f>
        <v>3.2222337224486107E-2</v>
      </c>
      <c r="Q1448" s="52">
        <f>IFERROR(_xll.qlIndexFixing(ONIndex1Y,I1448,TRUE,_xll.ohTrigger(RecalcTrigger,Trigger1Y)),NA())</f>
        <v>3.1761665469458578E-2</v>
      </c>
    </row>
    <row r="1449" spans="2:17" x14ac:dyDescent="0.2">
      <c r="B1449" s="46" t="s">
        <v>51</v>
      </c>
      <c r="D1449" s="49">
        <f>_xll.qlCalendarAdvance(LocalCalendar,$D1448,B1449,"f",FALSE)</f>
        <v>49628</v>
      </c>
      <c r="E1449" s="49">
        <f>_xll.qlInterestRateIndexValueDate(IndexON,D1449)</f>
        <v>49628</v>
      </c>
      <c r="F1449" s="52">
        <f>IFERROR(_xll.qlIndexFixing(IndexON,D1449,TRUE,_xll.ohTrigger(RecalcTrigger,TriggerON)),NA())</f>
        <v>2.6484185291710816E-2</v>
      </c>
      <c r="H1449" s="49">
        <f>_xll.qlCalendarAdvance(IborCalendar,$H1448,B1449,"f",FALSE)</f>
        <v>49627</v>
      </c>
      <c r="I1449" s="49">
        <f>_xll.qlInterestRateIndexValueDate(Index1M,$H1449)</f>
        <v>49629</v>
      </c>
      <c r="J1449" s="52">
        <f>IFERROR(_xll.qlIndexFixing(Index1M,$H1449,TRUE,_xll.ohTrigger(RecalcTrigger,Trigger1M)),NA())</f>
        <v>2.6890462606840491E-2</v>
      </c>
      <c r="K1449" s="52">
        <f>IFERROR(_xll.qlIndexFixing(ONIndex1M,I1449,TRUE,_xll.ohTrigger(RecalcTrigger,Trigger1M)),NA())</f>
        <v>2.6866456527336879E-2</v>
      </c>
      <c r="L1449" s="52">
        <f>IFERROR(_xll.qlIndexFixing(Index3M,H1449,TRUE,_xll.ohTrigger(RecalcTrigger,Trigger3M)),NA())</f>
        <v>2.8892481086288991E-2</v>
      </c>
      <c r="M1449" s="52">
        <f>IFERROR(_xll.qlIndexFixing(ONIndex3M,I1449,TRUE,_xll.ohTrigger(RecalcTrigger,Trigger3M)),NA())</f>
        <v>2.8810787292687934E-2</v>
      </c>
      <c r="N1449" s="52">
        <f>IFERROR(_xll.qlIndexFixing(Index6M,$H1449,TRUE,_xll.ohTrigger(RecalcTrigger,Trigger6M)),NA())</f>
        <v>3.0257610454540722E-2</v>
      </c>
      <c r="O1449" s="52">
        <f>IFERROR(_xll.qlIndexFixing(ONIndex6M,I1449,TRUE,_xll.ohTrigger(RecalcTrigger,Trigger6M)),NA())</f>
        <v>3.0078615045043833E-2</v>
      </c>
      <c r="P1449" s="52">
        <f>IFERROR(_xll.qlIndexFixing(Index1Y,$H1449,TRUE,_xll.ohTrigger(RecalcTrigger,Trigger1Y)),NA())</f>
        <v>3.2220367956304771E-2</v>
      </c>
      <c r="Q1449" s="52">
        <f>IFERROR(_xll.qlIndexFixing(ONIndex1Y,I1449,TRUE,_xll.ohTrigger(RecalcTrigger,Trigger1Y)),NA())</f>
        <v>3.1758278996649736E-2</v>
      </c>
    </row>
    <row r="1450" spans="2:17" x14ac:dyDescent="0.2">
      <c r="B1450" s="46" t="s">
        <v>51</v>
      </c>
      <c r="D1450" s="49">
        <f>_xll.qlCalendarAdvance(LocalCalendar,$D1449,B1450,"f",FALSE)</f>
        <v>49636</v>
      </c>
      <c r="E1450" s="49">
        <f>_xll.qlInterestRateIndexValueDate(IndexON,D1450)</f>
        <v>49636</v>
      </c>
      <c r="F1450" s="52">
        <f>IFERROR(_xll.qlIndexFixing(IndexON,D1450,TRUE,_xll.ohTrigger(RecalcTrigger,TriggerON)),NA())</f>
        <v>2.6480922397755791E-2</v>
      </c>
      <c r="H1450" s="49">
        <f>_xll.qlCalendarAdvance(IborCalendar,$H1449,B1450,"f",FALSE)</f>
        <v>49634</v>
      </c>
      <c r="I1450" s="49">
        <f>_xll.qlInterestRateIndexValueDate(Index1M,$H1450)</f>
        <v>49636</v>
      </c>
      <c r="J1450" s="52">
        <f>IFERROR(_xll.qlIndexFixing(Index1M,$H1450,TRUE,_xll.ohTrigger(RecalcTrigger,Trigger1M)),NA())</f>
        <v>2.6888432200354969E-2</v>
      </c>
      <c r="K1450" s="52">
        <f>IFERROR(_xll.qlIndexFixing(ONIndex1M,I1450,TRUE,_xll.ohTrigger(RecalcTrigger,Trigger1M)),NA())</f>
        <v>2.6864411381124498E-2</v>
      </c>
      <c r="L1450" s="52">
        <f>IFERROR(_xll.qlIndexFixing(Index3M,H1450,TRUE,_xll.ohTrigger(RecalcTrigger,Trigger3M)),NA())</f>
        <v>2.8887853679785389E-2</v>
      </c>
      <c r="M1450" s="52">
        <f>IFERROR(_xll.qlIndexFixing(ONIndex3M,I1450,TRUE,_xll.ohTrigger(RecalcTrigger,Trigger3M)),NA())</f>
        <v>2.8807101015324577E-2</v>
      </c>
      <c r="N1450" s="52">
        <f>IFERROR(_xll.qlIndexFixing(Index6M,$H1450,TRUE,_xll.ohTrigger(RecalcTrigger,Trigger6M)),NA())</f>
        <v>3.0253970974061534E-2</v>
      </c>
      <c r="O1450" s="52">
        <f>IFERROR(_xll.qlIndexFixing(ONIndex6M,I1450,TRUE,_xll.ohTrigger(RecalcTrigger,Trigger6M)),NA())</f>
        <v>3.0074991878263901E-2</v>
      </c>
      <c r="P1450" s="52">
        <f>IFERROR(_xll.qlIndexFixing(Index1Y,$H1450,TRUE,_xll.ohTrigger(RecalcTrigger,Trigger1Y)),NA())</f>
        <v>3.2218408215621802E-2</v>
      </c>
      <c r="Q1450" s="52">
        <f>IFERROR(_xll.qlIndexFixing(ONIndex1Y,I1450,TRUE,_xll.ohTrigger(RecalcTrigger,Trigger1Y)),NA())</f>
        <v>3.1756146696420018E-2</v>
      </c>
    </row>
    <row r="1451" spans="2:17" x14ac:dyDescent="0.2">
      <c r="B1451" s="46" t="s">
        <v>51</v>
      </c>
      <c r="D1451" s="49">
        <f>_xll.qlCalendarAdvance(LocalCalendar,$D1450,B1451,"f",FALSE)</f>
        <v>49643</v>
      </c>
      <c r="E1451" s="49">
        <f>_xll.qlInterestRateIndexValueDate(IndexON,D1451)</f>
        <v>49643</v>
      </c>
      <c r="F1451" s="52">
        <f>IFERROR(_xll.qlIndexFixing(IndexON,D1451,TRUE,_xll.ohTrigger(RecalcTrigger,TriggerON)),NA())</f>
        <v>2.6476843931257932E-2</v>
      </c>
      <c r="H1451" s="49">
        <f>_xll.qlCalendarAdvance(IborCalendar,$H1450,B1451,"f",FALSE)</f>
        <v>49641</v>
      </c>
      <c r="I1451" s="49">
        <f>_xll.qlInterestRateIndexValueDate(Index1M,$H1451)</f>
        <v>49643</v>
      </c>
      <c r="J1451" s="52">
        <f>IFERROR(_xll.qlIndexFixing(Index1M,$H1451,TRUE,_xll.ohTrigger(RecalcTrigger,Trigger1M)),NA())</f>
        <v>2.6886411129802761E-2</v>
      </c>
      <c r="K1451" s="52">
        <f>IFERROR(_xll.qlIndexFixing(ONIndex1M,I1451,TRUE,_xll.ohTrigger(RecalcTrigger,Trigger1M)),NA())</f>
        <v>2.6862375725746901E-2</v>
      </c>
      <c r="L1451" s="52">
        <f>IFERROR(_xll.qlIndexFixing(Index3M,H1451,TRUE,_xll.ohTrigger(RecalcTrigger,Trigger3M)),NA())</f>
        <v>2.8881448163240477E-2</v>
      </c>
      <c r="M1451" s="52">
        <f>IFERROR(_xll.qlIndexFixing(ONIndex3M,I1451,TRUE,_xll.ohTrigger(RecalcTrigger,Trigger3M)),NA())</f>
        <v>2.8803397675982723E-2</v>
      </c>
      <c r="N1451" s="52">
        <f>IFERROR(_xll.qlIndexFixing(Index6M,$H1451,TRUE,_xll.ohTrigger(RecalcTrigger,Trigger6M)),NA())</f>
        <v>3.0250338339674832E-2</v>
      </c>
      <c r="O1451" s="52">
        <f>IFERROR(_xll.qlIndexFixing(ONIndex6M,I1451,TRUE,_xll.ohTrigger(RecalcTrigger,Trigger6M)),NA())</f>
        <v>3.0071354145668749E-2</v>
      </c>
      <c r="P1451" s="52">
        <f>IFERROR(_xll.qlIndexFixing(Index1Y,$H1451,TRUE,_xll.ohTrigger(RecalcTrigger,Trigger1Y)),NA())</f>
        <v>3.2212579104677362E-2</v>
      </c>
      <c r="Q1451" s="52">
        <f>IFERROR(_xll.qlIndexFixing(ONIndex1Y,I1451,TRUE,_xll.ohTrigger(RecalcTrigger,Trigger1Y)),NA())</f>
        <v>3.175402057556731E-2</v>
      </c>
    </row>
    <row r="1452" spans="2:17" x14ac:dyDescent="0.2">
      <c r="B1452" s="46" t="s">
        <v>51</v>
      </c>
      <c r="D1452" s="49">
        <f>_xll.qlCalendarAdvance(LocalCalendar,$D1451,B1452,"f",FALSE)</f>
        <v>49650</v>
      </c>
      <c r="E1452" s="49">
        <f>_xll.qlInterestRateIndexValueDate(IndexON,D1452)</f>
        <v>49650</v>
      </c>
      <c r="F1452" s="52">
        <f>IFERROR(_xll.qlIndexFixing(IndexON,D1452,TRUE,_xll.ohTrigger(RecalcTrigger,TriggerON)),NA())</f>
        <v>2.6472743288952216E-2</v>
      </c>
      <c r="H1452" s="49">
        <f>_xll.qlCalendarAdvance(IborCalendar,$H1451,B1452,"f",FALSE)</f>
        <v>49648</v>
      </c>
      <c r="I1452" s="49">
        <f>_xll.qlInterestRateIndexValueDate(Index1M,$H1452)</f>
        <v>49650</v>
      </c>
      <c r="J1452" s="52">
        <f>IFERROR(_xll.qlIndexFixing(Index1M,$H1452,TRUE,_xll.ohTrigger(RecalcTrigger,Trigger1M)),NA())</f>
        <v>2.6884399026057208E-2</v>
      </c>
      <c r="K1452" s="52">
        <f>IFERROR(_xll.qlIndexFixing(ONIndex1M,I1452,TRUE,_xll.ohTrigger(RecalcTrigger,Trigger1M)),NA())</f>
        <v>2.6860349561337316E-2</v>
      </c>
      <c r="L1452" s="52">
        <f>IFERROR(_xll.qlIndexFixing(Index3M,H1452,TRUE,_xll.ohTrigger(RecalcTrigger,Trigger3M)),NA())</f>
        <v>2.8877718333274717E-2</v>
      </c>
      <c r="M1452" s="52">
        <f>IFERROR(_xll.qlIndexFixing(ONIndex3M,I1452,TRUE,_xll.ohTrigger(RecalcTrigger,Trigger3M)),NA())</f>
        <v>2.8799677274768953E-2</v>
      </c>
      <c r="N1452" s="52">
        <f>IFERROR(_xll.qlIndexFixing(Index6M,$H1452,TRUE,_xll.ohTrigger(RecalcTrigger,Trigger6M)),NA())</f>
        <v>3.0249740405319719E-2</v>
      </c>
      <c r="O1452" s="52">
        <f>IFERROR(_xll.qlIndexFixing(ONIndex6M,I1452,TRUE,_xll.ohTrigger(RecalcTrigger,Trigger6M)),NA())</f>
        <v>3.0067701847311668E-2</v>
      </c>
      <c r="P1452" s="52">
        <f>IFERROR(_xll.qlIndexFixing(Index1Y,$H1452,TRUE,_xll.ohTrigger(RecalcTrigger,Trigger1Y)),NA())</f>
        <v>3.2214517581604991E-2</v>
      </c>
      <c r="Q1452" s="52">
        <f>IFERROR(_xll.qlIndexFixing(ONIndex1Y,I1452,TRUE,_xll.ohTrigger(RecalcTrigger,Trigger1Y)),NA())</f>
        <v>3.1751900634144903E-2</v>
      </c>
    </row>
    <row r="1453" spans="2:17" x14ac:dyDescent="0.2">
      <c r="B1453" s="46" t="s">
        <v>51</v>
      </c>
      <c r="D1453" s="49">
        <f>_xll.qlCalendarAdvance(LocalCalendar,$D1452,B1453,"f",FALSE)</f>
        <v>49657</v>
      </c>
      <c r="E1453" s="49">
        <f>_xll.qlInterestRateIndexValueDate(IndexON,D1453)</f>
        <v>49657</v>
      </c>
      <c r="F1453" s="52">
        <f>IFERROR(_xll.qlIndexFixing(IndexON,D1453,TRUE,_xll.ohTrigger(RecalcTrigger,TriggerON)),NA())</f>
        <v>2.6468620470785353E-2</v>
      </c>
      <c r="H1453" s="49">
        <f>_xll.qlCalendarAdvance(IborCalendar,$H1452,B1453,"f",FALSE)</f>
        <v>49655</v>
      </c>
      <c r="I1453" s="49">
        <f>_xll.qlInterestRateIndexValueDate(Index1M,$H1453)</f>
        <v>49657</v>
      </c>
      <c r="J1453" s="52">
        <f>IFERROR(_xll.qlIndexFixing(Index1M,$H1453,TRUE,_xll.ohTrigger(RecalcTrigger,Trigger1M)),NA())</f>
        <v>2.6882395508122426E-2</v>
      </c>
      <c r="K1453" s="52">
        <f>IFERROR(_xll.qlIndexFixing(ONIndex1M,I1453,TRUE,_xll.ohTrigger(RecalcTrigger,Trigger1M)),NA())</f>
        <v>2.685833288773587E-2</v>
      </c>
      <c r="L1453" s="52">
        <f>IFERROR(_xll.qlIndexFixing(Index3M,H1453,TRUE,_xll.ohTrigger(RecalcTrigger,Trigger3M)),NA())</f>
        <v>2.8873996215984292E-2</v>
      </c>
      <c r="M1453" s="52">
        <f>IFERROR(_xll.qlIndexFixing(ONIndex3M,I1453,TRUE,_xll.ohTrigger(RecalcTrigger,Trigger3M)),NA())</f>
        <v>2.8795939811576687E-2</v>
      </c>
      <c r="N1453" s="52">
        <f>IFERROR(_xll.qlIndexFixing(Index6M,$H1453,TRUE,_xll.ohTrigger(RecalcTrigger,Trigger6M)),NA())</f>
        <v>3.0246125798678043E-2</v>
      </c>
      <c r="O1453" s="52">
        <f>IFERROR(_xll.qlIndexFixing(ONIndex6M,I1453,TRUE,_xll.ohTrigger(RecalcTrigger,Trigger6M)),NA())</f>
        <v>3.006403498311272E-2</v>
      </c>
      <c r="P1453" s="52">
        <f>IFERROR(_xll.qlIndexFixing(Index1Y,$H1453,TRUE,_xll.ohTrigger(RecalcTrigger,Trigger1Y)),NA())</f>
        <v>3.2212586820697109E-2</v>
      </c>
      <c r="Q1453" s="52">
        <f>IFERROR(_xll.qlIndexFixing(ONIndex1Y,I1453,TRUE,_xll.ohTrigger(RecalcTrigger,Trigger1Y)),NA())</f>
        <v>3.1749786872099506E-2</v>
      </c>
    </row>
    <row r="1454" spans="2:17" x14ac:dyDescent="0.2">
      <c r="B1454" s="46" t="s">
        <v>51</v>
      </c>
      <c r="D1454" s="49">
        <f>_xll.qlCalendarAdvance(LocalCalendar,$D1453,B1454,"f",FALSE)</f>
        <v>49664</v>
      </c>
      <c r="E1454" s="49">
        <f>_xll.qlInterestRateIndexValueDate(IndexON,D1454)</f>
        <v>49664</v>
      </c>
      <c r="F1454" s="52">
        <f>IFERROR(_xll.qlIndexFixing(IndexON,D1454,TRUE,_xll.ohTrigger(RecalcTrigger,TriggerON)),NA())</f>
        <v>2.646447618043446E-2</v>
      </c>
      <c r="H1454" s="49">
        <f>_xll.qlCalendarAdvance(IborCalendar,$H1453,B1454,"f",FALSE)</f>
        <v>49662</v>
      </c>
      <c r="I1454" s="49">
        <f>_xll.qlInterestRateIndexValueDate(Index1M,$H1454)</f>
        <v>49664</v>
      </c>
      <c r="J1454" s="52">
        <f>IFERROR(_xll.qlIndexFixing(Index1M,$H1454,TRUE,_xll.ohTrigger(RecalcTrigger,Trigger1M)),NA())</f>
        <v>2.6881261186517957E-2</v>
      </c>
      <c r="K1454" s="52">
        <f>IFERROR(_xll.qlIndexFixing(ONIndex1M,I1454,TRUE,_xll.ohTrigger(RecalcTrigger,Trigger1M)),NA())</f>
        <v>2.6856325653596969E-2</v>
      </c>
      <c r="L1454" s="52">
        <f>IFERROR(_xll.qlIndexFixing(Index3M,H1454,TRUE,_xll.ohTrigger(RecalcTrigger,Trigger3M)),NA())</f>
        <v>2.8870284074224595E-2</v>
      </c>
      <c r="M1454" s="52">
        <f>IFERROR(_xll.qlIndexFixing(ONIndex3M,I1454,TRUE,_xll.ohTrigger(RecalcTrigger,Trigger3M)),NA())</f>
        <v>2.8792186180757184E-2</v>
      </c>
      <c r="N1454" s="52">
        <f>IFERROR(_xll.qlIndexFixing(Index6M,$H1454,TRUE,_xll.ohTrigger(RecalcTrigger,Trigger6M)),NA())</f>
        <v>3.0242521005269838E-2</v>
      </c>
      <c r="O1454" s="52">
        <f>IFERROR(_xll.qlIndexFixing(ONIndex6M,I1454,TRUE,_xll.ohTrigger(RecalcTrigger,Trigger6M)),NA())</f>
        <v>3.0060354323868665E-2</v>
      </c>
      <c r="P1454" s="52">
        <f>IFERROR(_xll.qlIndexFixing(Index1Y,$H1454,TRUE,_xll.ohTrigger(RecalcTrigger,Trigger1Y)),NA())</f>
        <v>3.2210665852140566E-2</v>
      </c>
      <c r="Q1454" s="52">
        <f>IFERROR(_xll.qlIndexFixing(ONIndex1Y,I1454,TRUE,_xll.ohTrigger(RecalcTrigger,Trigger1Y)),NA())</f>
        <v>3.1747679392442052E-2</v>
      </c>
    </row>
    <row r="1455" spans="2:17" x14ac:dyDescent="0.2">
      <c r="B1455" s="46" t="s">
        <v>51</v>
      </c>
      <c r="D1455" s="49">
        <f>_xll.qlCalendarAdvance(LocalCalendar,$D1454,B1455,"f",FALSE)</f>
        <v>49671</v>
      </c>
      <c r="E1455" s="49">
        <f>_xll.qlInterestRateIndexValueDate(IndexON,D1455)</f>
        <v>49671</v>
      </c>
      <c r="F1455" s="52">
        <f>IFERROR(_xll.qlIndexFixing(IndexON,D1455,TRUE,_xll.ohTrigger(RecalcTrigger,TriggerON)),NA())</f>
        <v>2.6460325428852016E-2</v>
      </c>
      <c r="H1455" s="49">
        <f>_xll.qlCalendarAdvance(IborCalendar,$H1454,B1455,"f",FALSE)</f>
        <v>49670</v>
      </c>
      <c r="I1455" s="49">
        <f>_xll.qlInterestRateIndexValueDate(Index1M,$H1455)</f>
        <v>49674</v>
      </c>
      <c r="J1455" s="52">
        <f>IFERROR(_xll.qlIndexFixing(Index1M,$H1455,TRUE,_xll.ohTrigger(RecalcTrigger,Trigger1M)),NA())</f>
        <v>2.6877563410409498E-2</v>
      </c>
      <c r="K1455" s="52">
        <f>IFERROR(_xll.qlIndexFixing(ONIndex1M,I1455,TRUE,_xll.ohTrigger(RecalcTrigger,Trigger1M)),NA())</f>
        <v>2.6852613275991644E-2</v>
      </c>
      <c r="L1455" s="52">
        <f>IFERROR(_xll.qlIndexFixing(Index3M,H1455,TRUE,_xll.ohTrigger(RecalcTrigger,Trigger3M)),NA())</f>
        <v>2.8865001705609104E-2</v>
      </c>
      <c r="M1455" s="52">
        <f>IFERROR(_xll.qlIndexFixing(ONIndex3M,I1455,TRUE,_xll.ohTrigger(RecalcTrigger,Trigger3M)),NA())</f>
        <v>2.8785947962655101E-2</v>
      </c>
      <c r="N1455" s="52">
        <f>IFERROR(_xll.qlIndexFixing(Index6M,$H1455,TRUE,_xll.ohTrigger(RecalcTrigger,Trigger6M)),NA())</f>
        <v>3.0234358091208356E-2</v>
      </c>
      <c r="O1455" s="52">
        <f>IFERROR(_xll.qlIndexFixing(ONIndex6M,I1455,TRUE,_xll.ohTrigger(RecalcTrigger,Trigger6M)),NA())</f>
        <v>3.0054110784609733E-2</v>
      </c>
      <c r="P1455" s="52">
        <f>IFERROR(_xll.qlIndexFixing(Index1Y,$H1455,TRUE,_xll.ohTrigger(RecalcTrigger,Trigger1Y)),NA())</f>
        <v>3.2206643214204064E-2</v>
      </c>
      <c r="Q1455" s="52">
        <f>IFERROR(_xll.qlIndexFixing(ONIndex1Y,I1455,TRUE,_xll.ohTrigger(RecalcTrigger,Trigger1Y)),NA())</f>
        <v>3.1743433555639911E-2</v>
      </c>
    </row>
    <row r="1456" spans="2:17" x14ac:dyDescent="0.2">
      <c r="B1456" s="46" t="s">
        <v>51</v>
      </c>
      <c r="D1456" s="49">
        <f>_xll.qlCalendarAdvance(LocalCalendar,$D1455,B1456,"f",FALSE)</f>
        <v>49678</v>
      </c>
      <c r="E1456" s="49">
        <f>_xll.qlInterestRateIndexValueDate(IndexON,D1456)</f>
        <v>49678</v>
      </c>
      <c r="F1456" s="52">
        <f>IFERROR(_xll.qlIndexFixing(IndexON,D1456,TRUE,_xll.ohTrigger(RecalcTrigger,TriggerON)),NA())</f>
        <v>2.6456175486968547E-2</v>
      </c>
      <c r="H1456" s="49">
        <f>_xll.qlCalendarAdvance(IborCalendar,$H1455,B1456,"f",FALSE)</f>
        <v>49677</v>
      </c>
      <c r="I1456" s="49">
        <f>_xll.qlInterestRateIndexValueDate(Index1M,$H1456)</f>
        <v>49681</v>
      </c>
      <c r="J1456" s="52">
        <f>IFERROR(_xll.qlIndexFixing(Index1M,$H1456,TRUE,_xll.ohTrigger(RecalcTrigger,Trigger1M)),NA())</f>
        <v>2.6875587161554613E-2</v>
      </c>
      <c r="K1456" s="52">
        <f>IFERROR(_xll.qlIndexFixing(ONIndex1M,I1456,TRUE,_xll.ohTrigger(RecalcTrigger,Trigger1M)),NA())</f>
        <v>2.6849765593581765E-2</v>
      </c>
      <c r="L1456" s="52">
        <f>IFERROR(_xll.qlIndexFixing(Index3M,H1456,TRUE,_xll.ohTrigger(RecalcTrigger,Trigger3M)),NA())</f>
        <v>2.8861318908404328E-2</v>
      </c>
      <c r="M1456" s="52">
        <f>IFERROR(_xll.qlIndexFixing(ONIndex3M,I1456,TRUE,_xll.ohTrigger(RecalcTrigger,Trigger3M)),NA())</f>
        <v>2.8781329796565558E-2</v>
      </c>
      <c r="N1456" s="52">
        <f>IFERROR(_xll.qlIndexFixing(Index6M,$H1456,TRUE,_xll.ohTrigger(RecalcTrigger,Trigger6M)),NA())</f>
        <v>3.0230777902706649E-2</v>
      </c>
      <c r="O1456" s="52">
        <f>IFERROR(_xll.qlIndexFixing(ONIndex6M,I1456,TRUE,_xll.ohTrigger(RecalcTrigger,Trigger6M)),NA())</f>
        <v>3.0049454641218887E-2</v>
      </c>
      <c r="P1456" s="52">
        <f>IFERROR(_xll.qlIndexFixing(Index1Y,$H1456,TRUE,_xll.ohTrigger(RecalcTrigger,Trigger1Y)),NA())</f>
        <v>3.220474563961262E-2</v>
      </c>
      <c r="Q1456" s="52">
        <f>IFERROR(_xll.qlIndexFixing(ONIndex1Y,I1456,TRUE,_xll.ohTrigger(RecalcTrigger,Trigger1Y)),NA())</f>
        <v>3.1740097128345468E-2</v>
      </c>
    </row>
    <row r="1457" spans="2:17" x14ac:dyDescent="0.2">
      <c r="B1457" s="46" t="s">
        <v>51</v>
      </c>
      <c r="D1457" s="49">
        <f>_xll.qlCalendarAdvance(LocalCalendar,$D1456,B1457,"f",FALSE)</f>
        <v>49685</v>
      </c>
      <c r="E1457" s="49">
        <f>_xll.qlInterestRateIndexValueDate(IndexON,D1457)</f>
        <v>49685</v>
      </c>
      <c r="F1457" s="52">
        <f>IFERROR(_xll.qlIndexFixing(IndexON,D1457,TRUE,_xll.ohTrigger(RecalcTrigger,TriggerON)),NA())</f>
        <v>2.6452026354784053E-2</v>
      </c>
      <c r="H1457" s="49">
        <f>_xll.qlCalendarAdvance(IborCalendar,$H1456,B1457,"f",FALSE)</f>
        <v>49684</v>
      </c>
      <c r="I1457" s="49">
        <f>_xll.qlInterestRateIndexValueDate(Index1M,$H1457)</f>
        <v>49688</v>
      </c>
      <c r="J1457" s="52">
        <f>IFERROR(_xll.qlIndexFixing(Index1M,$H1457,TRUE,_xll.ohTrigger(RecalcTrigger,Trigger1M)),NA())</f>
        <v>2.6873618736534214E-2</v>
      </c>
      <c r="K1457" s="52">
        <f>IFERROR(_xll.qlIndexFixing(ONIndex1M,I1457,TRUE,_xll.ohTrigger(RecalcTrigger,Trigger1M)),NA())</f>
        <v>2.6847784839780786E-2</v>
      </c>
      <c r="L1457" s="52">
        <f>IFERROR(_xll.qlIndexFixing(Index3M,H1457,TRUE,_xll.ohTrigger(RecalcTrigger,Trigger3M)),NA())</f>
        <v>2.8858542363252873E-2</v>
      </c>
      <c r="M1457" s="52">
        <f>IFERROR(_xll.qlIndexFixing(ONIndex3M,I1457,TRUE,_xll.ohTrigger(RecalcTrigger,Trigger3M)),NA())</f>
        <v>2.8777607439822717E-2</v>
      </c>
      <c r="N1457" s="52">
        <f>IFERROR(_xll.qlIndexFixing(Index6M,$H1457,TRUE,_xll.ohTrigger(RecalcTrigger,Trigger6M)),NA())</f>
        <v>3.0227208491681437E-2</v>
      </c>
      <c r="O1457" s="52">
        <f>IFERROR(_xll.qlIndexFixing(ONIndex6M,I1457,TRUE,_xll.ohTrigger(RecalcTrigger,Trigger6M)),NA())</f>
        <v>3.0045801494713587E-2</v>
      </c>
      <c r="P1457" s="52">
        <f>IFERROR(_xll.qlIndexFixing(Index1Y,$H1457,TRUE,_xll.ohTrigger(RecalcTrigger,Trigger1Y)),NA())</f>
        <v>3.2202857922576378E-2</v>
      </c>
      <c r="Q1457" s="52">
        <f>IFERROR(_xll.qlIndexFixing(ONIndex1Y,I1457,TRUE,_xll.ohTrigger(RecalcTrigger,Trigger1Y)),NA())</f>
        <v>3.1738020310028148E-2</v>
      </c>
    </row>
    <row r="1458" spans="2:17" x14ac:dyDescent="0.2">
      <c r="B1458" s="46" t="s">
        <v>51</v>
      </c>
      <c r="D1458" s="49">
        <f>_xll.qlCalendarAdvance(LocalCalendar,$D1457,B1458,"f",FALSE)</f>
        <v>49692</v>
      </c>
      <c r="E1458" s="49">
        <f>_xll.qlInterestRateIndexValueDate(IndexON,D1458)</f>
        <v>49692</v>
      </c>
      <c r="F1458" s="52">
        <f>IFERROR(_xll.qlIndexFixing(IndexON,D1458,TRUE,_xll.ohTrigger(RecalcTrigger,TriggerON)),NA())</f>
        <v>2.6448553204210246E-2</v>
      </c>
      <c r="H1458" s="49">
        <f>_xll.qlCalendarAdvance(IborCalendar,$H1457,B1458,"f",FALSE)</f>
        <v>49691</v>
      </c>
      <c r="I1458" s="49">
        <f>_xll.qlInterestRateIndexValueDate(Index1M,$H1458)</f>
        <v>49696</v>
      </c>
      <c r="J1458" s="52">
        <f>IFERROR(_xll.qlIndexFixing(Index1M,$H1458,TRUE,_xll.ohTrigger(RecalcTrigger,Trigger1M)),NA())</f>
        <v>2.6871378688134537E-2</v>
      </c>
      <c r="K1458" s="52">
        <f>IFERROR(_xll.qlIndexFixing(ONIndex1M,I1458,TRUE,_xll.ohTrigger(RecalcTrigger,Trigger1M)),NA())</f>
        <v>2.6845530679482366E-2</v>
      </c>
      <c r="L1458" s="52">
        <f>IFERROR(_xll.qlIndexFixing(Index3M,H1458,TRUE,_xll.ohTrigger(RecalcTrigger,Trigger3M)),NA())</f>
        <v>2.8853468410636861E-2</v>
      </c>
      <c r="M1458" s="52">
        <f>IFERROR(_xll.qlIndexFixing(ONIndex3M,I1458,TRUE,_xll.ohTrigger(RecalcTrigger,Trigger3M)),NA())</f>
        <v>2.8773368191989945E-2</v>
      </c>
      <c r="N1458" s="52">
        <f>IFERROR(_xll.qlIndexFixing(Index6M,$H1458,TRUE,_xll.ohTrigger(RecalcTrigger,Trigger6M)),NA())</f>
        <v>3.0223142361630314E-2</v>
      </c>
      <c r="O1458" s="52">
        <f>IFERROR(_xll.qlIndexFixing(ONIndex6M,I1458,TRUE,_xll.ohTrigger(RecalcTrigger,Trigger6M)),NA())</f>
        <v>3.004163946175531E-2</v>
      </c>
      <c r="P1458" s="52">
        <f>IFERROR(_xll.qlIndexFixing(Index1Y,$H1458,TRUE,_xll.ohTrigger(RecalcTrigger,Trigger1Y)),NA())</f>
        <v>3.2200712602082668E-2</v>
      </c>
      <c r="Q1458" s="52">
        <f>IFERROR(_xll.qlIndexFixing(ONIndex1Y,I1458,TRUE,_xll.ohTrigger(RecalcTrigger,Trigger1Y)),NA())</f>
        <v>3.1735658487930252E-2</v>
      </c>
    </row>
    <row r="1459" spans="2:17" x14ac:dyDescent="0.2">
      <c r="B1459" s="46" t="s">
        <v>51</v>
      </c>
      <c r="D1459" s="49">
        <f>_xll.qlCalendarAdvance(LocalCalendar,$D1458,B1459,"f",FALSE)</f>
        <v>49699</v>
      </c>
      <c r="E1459" s="49">
        <f>_xll.qlInterestRateIndexValueDate(IndexON,D1459)</f>
        <v>49699</v>
      </c>
      <c r="F1459" s="52">
        <f>IFERROR(_xll.qlIndexFixing(IndexON,D1459,TRUE,_xll.ohTrigger(RecalcTrigger,TriggerON)),NA())</f>
        <v>2.6443730519485342E-2</v>
      </c>
      <c r="H1459" s="49">
        <f>_xll.qlCalendarAdvance(IborCalendar,$H1458,B1459,"f",FALSE)</f>
        <v>49698</v>
      </c>
      <c r="I1459" s="49">
        <f>_xll.qlInterestRateIndexValueDate(Index1M,$H1459)</f>
        <v>49702</v>
      </c>
      <c r="J1459" s="52">
        <f>IFERROR(_xll.qlIndexFixing(Index1M,$H1459,TRUE,_xll.ohTrigger(RecalcTrigger,Trigger1M)),NA())</f>
        <v>2.6869705357968496E-2</v>
      </c>
      <c r="K1459" s="52">
        <f>IFERROR(_xll.qlIndexFixing(ONIndex1M,I1459,TRUE,_xll.ohTrigger(RecalcTrigger,Trigger1M)),NA())</f>
        <v>2.6843846750086442E-2</v>
      </c>
      <c r="L1459" s="52">
        <f>IFERROR(_xll.qlIndexFixing(Index3M,H1459,TRUE,_xll.ohTrigger(RecalcTrigger,Trigger3M)),NA())</f>
        <v>2.8850343946397881E-2</v>
      </c>
      <c r="M1459" s="52">
        <f>IFERROR(_xll.qlIndexFixing(ONIndex3M,I1459,TRUE,_xll.ohTrigger(RecalcTrigger,Trigger3M)),NA())</f>
        <v>2.8770199168066668E-2</v>
      </c>
      <c r="N1459" s="52">
        <f>IFERROR(_xll.qlIndexFixing(Index6M,$H1459,TRUE,_xll.ohTrigger(RecalcTrigger,Trigger6M)),NA())</f>
        <v>3.0220102001827714E-2</v>
      </c>
      <c r="O1459" s="52">
        <f>IFERROR(_xll.qlIndexFixing(ONIndex6M,I1459,TRUE,_xll.ohTrigger(RecalcTrigger,Trigger6M)),NA())</f>
        <v>3.0038527031122086E-2</v>
      </c>
      <c r="P1459" s="52">
        <f>IFERROR(_xll.qlIndexFixing(Index1Y,$H1459,TRUE,_xll.ohTrigger(RecalcTrigger,Trigger1Y)),NA())</f>
        <v>3.2199112060949817E-2</v>
      </c>
      <c r="Q1459" s="52">
        <f>IFERROR(_xll.qlIndexFixing(ONIndex1Y,I1459,TRUE,_xll.ohTrigger(RecalcTrigger,Trigger1Y)),NA())</f>
        <v>3.1733895300734005E-2</v>
      </c>
    </row>
    <row r="1460" spans="2:17" x14ac:dyDescent="0.2">
      <c r="B1460" s="46" t="s">
        <v>51</v>
      </c>
      <c r="D1460" s="49">
        <f>_xll.qlCalendarAdvance(LocalCalendar,$D1459,B1460,"f",FALSE)</f>
        <v>49706</v>
      </c>
      <c r="E1460" s="49">
        <f>_xll.qlInterestRateIndexValueDate(IndexON,D1460)</f>
        <v>49706</v>
      </c>
      <c r="F1460" s="52">
        <f>IFERROR(_xll.qlIndexFixing(IndexON,D1460,TRUE,_xll.ohTrigger(RecalcTrigger,TriggerON)),NA())</f>
        <v>2.6439583816397771E-2</v>
      </c>
      <c r="H1460" s="49">
        <f>_xll.qlCalendarAdvance(IborCalendar,$H1459,B1460,"f",FALSE)</f>
        <v>49705</v>
      </c>
      <c r="I1460" s="49">
        <f>_xll.qlInterestRateIndexValueDate(Index1M,$H1460)</f>
        <v>49709</v>
      </c>
      <c r="J1460" s="52">
        <f>IFERROR(_xll.qlIndexFixing(Index1M,$H1460,TRUE,_xll.ohTrigger(RecalcTrigger,Trigger1M)),NA())</f>
        <v>2.686603336797002E-2</v>
      </c>
      <c r="K1460" s="52">
        <f>IFERROR(_xll.qlIndexFixing(ONIndex1M,I1460,TRUE,_xll.ohTrigger(RecalcTrigger,Trigger1M)),NA())</f>
        <v>2.6841889414273012E-2</v>
      </c>
      <c r="L1460" s="52">
        <f>IFERROR(_xll.qlIndexFixing(Index3M,H1460,TRUE,_xll.ohTrigger(RecalcTrigger,Trigger3M)),NA())</f>
        <v>2.8847605865098828E-2</v>
      </c>
      <c r="M1460" s="52">
        <f>IFERROR(_xll.qlIndexFixing(ONIndex3M,I1460,TRUE,_xll.ohTrigger(RecalcTrigger,Trigger3M)),NA())</f>
        <v>2.8766513253213333E-2</v>
      </c>
      <c r="N1460" s="52">
        <f>IFERROR(_xll.qlIndexFixing(Index6M,$H1460,TRUE,_xll.ohTrigger(RecalcTrigger,Trigger6M)),NA())</f>
        <v>3.0216564922886328E-2</v>
      </c>
      <c r="O1460" s="52">
        <f>IFERROR(_xll.qlIndexFixing(ONIndex6M,I1460,TRUE,_xll.ohTrigger(RecalcTrigger,Trigger6M)),NA())</f>
        <v>3.0034905714275695E-2</v>
      </c>
      <c r="P1460" s="52">
        <f>IFERROR(_xll.qlIndexFixing(Index1Y,$H1460,TRUE,_xll.ohTrigger(RecalcTrigger,Trigger1Y)),NA())</f>
        <v>3.2197253916250508E-2</v>
      </c>
      <c r="Q1460" s="52">
        <f>IFERROR(_xll.qlIndexFixing(ONIndex1Y,I1460,TRUE,_xll.ohTrigger(RecalcTrigger,Trigger1Y)),NA())</f>
        <v>3.1731847109757183E-2</v>
      </c>
    </row>
    <row r="1461" spans="2:17" x14ac:dyDescent="0.2">
      <c r="B1461" s="46" t="s">
        <v>51</v>
      </c>
      <c r="D1461" s="49">
        <f>_xll.qlCalendarAdvance(LocalCalendar,$D1460,B1461,"f",FALSE)</f>
        <v>49713</v>
      </c>
      <c r="E1461" s="49">
        <f>_xll.qlInterestRateIndexValueDate(IndexON,D1461)</f>
        <v>49713</v>
      </c>
      <c r="F1461" s="52">
        <f>IFERROR(_xll.qlIndexFixing(IndexON,D1461,TRUE,_xll.ohTrigger(RecalcTrigger,TriggerON)),NA())</f>
        <v>2.6435437923009175E-2</v>
      </c>
      <c r="H1461" s="49">
        <f>_xll.qlCalendarAdvance(IborCalendar,$H1460,B1461,"f",FALSE)</f>
        <v>49712</v>
      </c>
      <c r="I1461" s="49">
        <f>_xll.qlInterestRateIndexValueDate(Index1M,$H1461)</f>
        <v>49716</v>
      </c>
      <c r="J1461" s="52">
        <f>IFERROR(_xll.qlIndexFixing(Index1M,$H1461,TRUE,_xll.ohTrigger(RecalcTrigger,Trigger1M)),NA())</f>
        <v>2.6864095409500459E-2</v>
      </c>
      <c r="K1461" s="52">
        <f>IFERROR(_xll.qlIndexFixing(ONIndex1M,I1461,TRUE,_xll.ohTrigger(RecalcTrigger,Trigger1M)),NA())</f>
        <v>2.6839939884535369E-2</v>
      </c>
      <c r="L1461" s="52">
        <f>IFERROR(_xll.qlIndexFixing(Index3M,H1461,TRUE,_xll.ohTrigger(RecalcTrigger,Trigger3M)),NA())</f>
        <v>2.8843088496061525E-2</v>
      </c>
      <c r="M1461" s="52">
        <f>IFERROR(_xll.qlIndexFixing(ONIndex3M,I1461,TRUE,_xll.ohTrigger(RecalcTrigger,Trigger3M)),NA())</f>
        <v>2.8762839485603209E-2</v>
      </c>
      <c r="N1461" s="52">
        <f>IFERROR(_xll.qlIndexFixing(Index6M,$H1461,TRUE,_xll.ohTrigger(RecalcTrigger,Trigger6M)),NA())</f>
        <v>3.0213038621190846E-2</v>
      </c>
      <c r="O1461" s="52">
        <f>IFERROR(_xll.qlIndexFixing(ONIndex6M,I1461,TRUE,_xll.ohTrigger(RecalcTrigger,Trigger6M)),NA())</f>
        <v>3.0031295007342251E-2</v>
      </c>
      <c r="P1461" s="52">
        <f>IFERROR(_xll.qlIndexFixing(Index1Y,$H1461,TRUE,_xll.ohTrigger(RecalcTrigger,Trigger1Y)),NA())</f>
        <v>3.2195405628888001E-2</v>
      </c>
      <c r="Q1461" s="52">
        <f>IFERROR(_xll.qlIndexFixing(ONIndex1Y,I1461,TRUE,_xll.ohTrigger(RecalcTrigger,Trigger1Y)),NA())</f>
        <v>3.172980846130713E-2</v>
      </c>
    </row>
    <row r="1462" spans="2:17" x14ac:dyDescent="0.2">
      <c r="B1462" s="46" t="s">
        <v>51</v>
      </c>
      <c r="D1462" s="49">
        <f>_xll.qlCalendarAdvance(LocalCalendar,$D1461,B1462,"f",FALSE)</f>
        <v>49720</v>
      </c>
      <c r="E1462" s="49">
        <f>_xll.qlInterestRateIndexValueDate(IndexON,D1462)</f>
        <v>49720</v>
      </c>
      <c r="F1462" s="52">
        <f>IFERROR(_xll.qlIndexFixing(IndexON,D1462,TRUE,_xll.ohTrigger(RecalcTrigger,TriggerON)),NA())</f>
        <v>2.6431967024640457E-2</v>
      </c>
      <c r="H1462" s="49">
        <f>_xll.qlCalendarAdvance(IborCalendar,$H1461,B1462,"f",FALSE)</f>
        <v>49719</v>
      </c>
      <c r="I1462" s="49">
        <f>_xll.qlInterestRateIndexValueDate(Index1M,$H1462)</f>
        <v>49724</v>
      </c>
      <c r="J1462" s="52">
        <f>IFERROR(_xll.qlIndexFixing(Index1M,$H1462,TRUE,_xll.ohTrigger(RecalcTrigger,Trigger1M)),NA())</f>
        <v>2.6861890178550885E-2</v>
      </c>
      <c r="K1462" s="52">
        <f>IFERROR(_xll.qlIndexFixing(ONIndex1M,I1462,TRUE,_xll.ohTrigger(RecalcTrigger,Trigger1M)),NA())</f>
        <v>2.6837721409052051E-2</v>
      </c>
      <c r="L1462" s="52">
        <f>IFERROR(_xll.qlIndexFixing(Index3M,H1462,TRUE,_xll.ohTrigger(RecalcTrigger,Trigger3M)),NA())</f>
        <v>2.8838067589026295E-2</v>
      </c>
      <c r="M1462" s="52">
        <f>IFERROR(_xll.qlIndexFixing(ONIndex3M,I1462,TRUE,_xll.ohTrigger(RecalcTrigger,Trigger3M)),NA())</f>
        <v>2.8758655768310604E-2</v>
      </c>
      <c r="N1462" s="52">
        <f>IFERROR(_xll.qlIndexFixing(Index6M,$H1462,TRUE,_xll.ohTrigger(RecalcTrigger,Trigger6M)),NA())</f>
        <v>3.0209021758668242E-2</v>
      </c>
      <c r="O1462" s="52">
        <f>IFERROR(_xll.qlIndexFixing(ONIndex6M,I1462,TRUE,_xll.ohTrigger(RecalcTrigger,Trigger6M)),NA())</f>
        <v>3.0027181476866005E-2</v>
      </c>
      <c r="P1462" s="52">
        <f>IFERROR(_xll.qlIndexFixing(Index1Y,$H1462,TRUE,_xll.ohTrigger(RecalcTrigger,Trigger1Y)),NA())</f>
        <v>3.2193305370614038E-2</v>
      </c>
      <c r="Q1462" s="52">
        <f>IFERROR(_xll.qlIndexFixing(ONIndex1Y,I1462,TRUE,_xll.ohTrigger(RecalcTrigger,Trigger1Y)),NA())</f>
        <v>3.1727490262074554E-2</v>
      </c>
    </row>
    <row r="1463" spans="2:17" x14ac:dyDescent="0.2">
      <c r="B1463" s="46" t="s">
        <v>51</v>
      </c>
      <c r="D1463" s="49">
        <f>_xll.qlCalendarAdvance(LocalCalendar,$D1462,B1463,"f",FALSE)</f>
        <v>49727</v>
      </c>
      <c r="E1463" s="49">
        <f>_xll.qlInterestRateIndexValueDate(IndexON,D1463)</f>
        <v>49727</v>
      </c>
      <c r="F1463" s="52">
        <f>IFERROR(_xll.qlIndexFixing(IndexON,D1463,TRUE,_xll.ohTrigger(RecalcTrigger,TriggerON)),NA())</f>
        <v>2.6427148565302261E-2</v>
      </c>
      <c r="H1463" s="49">
        <f>_xll.qlCalendarAdvance(IborCalendar,$H1462,B1463,"f",FALSE)</f>
        <v>49726</v>
      </c>
      <c r="I1463" s="49">
        <f>_xll.qlInterestRateIndexValueDate(Index1M,$H1463)</f>
        <v>49730</v>
      </c>
      <c r="J1463" s="52">
        <f>IFERROR(_xll.qlIndexFixing(Index1M,$H1463,TRUE,_xll.ohTrigger(RecalcTrigger,Trigger1M)),NA())</f>
        <v>2.6860242960440008E-2</v>
      </c>
      <c r="K1463" s="52">
        <f>IFERROR(_xll.qlIndexFixing(ONIndex1M,I1463,TRUE,_xll.ohTrigger(RecalcTrigger,Trigger1M)),NA())</f>
        <v>2.6836064243127566E-2</v>
      </c>
      <c r="L1463" s="52">
        <f>IFERROR(_xll.qlIndexFixing(Index3M,H1463,TRUE,_xll.ohTrigger(RecalcTrigger,Trigger3M)),NA())</f>
        <v>2.8836779519443207E-2</v>
      </c>
      <c r="M1463" s="52">
        <f>IFERROR(_xll.qlIndexFixing(ONIndex3M,I1463,TRUE,_xll.ohTrigger(RecalcTrigger,Trigger3M)),NA())</f>
        <v>2.8755528392272467E-2</v>
      </c>
      <c r="N1463" s="52">
        <f>IFERROR(_xll.qlIndexFixing(Index6M,$H1463,TRUE,_xll.ohTrigger(RecalcTrigger,Trigger6M)),NA())</f>
        <v>3.0207032605566283E-2</v>
      </c>
      <c r="O1463" s="52">
        <f>IFERROR(_xll.qlIndexFixing(ONIndex6M,I1463,TRUE,_xll.ohTrigger(RecalcTrigger,Trigger6M)),NA())</f>
        <v>3.0024105423054337E-2</v>
      </c>
      <c r="P1463" s="52">
        <f>IFERROR(_xll.qlIndexFixing(Index1Y,$H1463,TRUE,_xll.ohTrigger(RecalcTrigger,Trigger1Y)),NA())</f>
        <v>3.2191738625960246E-2</v>
      </c>
      <c r="Q1463" s="52">
        <f>IFERROR(_xll.qlIndexFixing(ONIndex1Y,I1463,TRUE,_xll.ohTrigger(RecalcTrigger,Trigger1Y)),NA())</f>
        <v>3.1725759791907393E-2</v>
      </c>
    </row>
    <row r="1464" spans="2:17" x14ac:dyDescent="0.2">
      <c r="B1464" s="46" t="s">
        <v>51</v>
      </c>
      <c r="D1464" s="49">
        <f>_xll.qlCalendarAdvance(LocalCalendar,$D1463,B1464,"f",FALSE)</f>
        <v>49734</v>
      </c>
      <c r="E1464" s="49">
        <f>_xll.qlInterestRateIndexValueDate(IndexON,D1464)</f>
        <v>49734</v>
      </c>
      <c r="F1464" s="52">
        <f>IFERROR(_xll.qlIndexFixing(IndexON,D1464,TRUE,_xll.ohTrigger(RecalcTrigger,TriggerON)),NA())</f>
        <v>2.6423005100957297E-2</v>
      </c>
      <c r="H1464" s="49">
        <f>_xll.qlCalendarAdvance(IborCalendar,$H1463,B1464,"f",FALSE)</f>
        <v>49733</v>
      </c>
      <c r="I1464" s="49">
        <f>_xll.qlInterestRateIndexValueDate(Index1M,$H1464)</f>
        <v>49737</v>
      </c>
      <c r="J1464" s="52">
        <f>IFERROR(_xll.qlIndexFixing(Index1M,$H1464,TRUE,_xll.ohTrigger(RecalcTrigger,Trigger1M)),NA())</f>
        <v>2.6860058828359838E-2</v>
      </c>
      <c r="K1464" s="52">
        <f>IFERROR(_xll.qlIndexFixing(ONIndex1M,I1464,TRUE,_xll.ohTrigger(RecalcTrigger,Trigger1M)),NA())</f>
        <v>2.6834138131537344E-2</v>
      </c>
      <c r="L1464" s="52">
        <f>IFERROR(_xll.qlIndexFixing(Index3M,H1464,TRUE,_xll.ohTrigger(RecalcTrigger,Trigger3M)),NA())</f>
        <v>2.8833195215734585E-2</v>
      </c>
      <c r="M1464" s="52">
        <f>IFERROR(_xll.qlIndexFixing(ONIndex3M,I1464,TRUE,_xll.ohTrigger(RecalcTrigger,Trigger3M)),NA())</f>
        <v>2.8751891066551849E-2</v>
      </c>
      <c r="N1464" s="52">
        <f>IFERROR(_xll.qlIndexFixing(Index6M,$H1464,TRUE,_xll.ohTrigger(RecalcTrigger,Trigger6M)),NA())</f>
        <v>3.0204553951774554E-2</v>
      </c>
      <c r="O1464" s="52">
        <f>IFERROR(_xll.qlIndexFixing(ONIndex6M,I1464,TRUE,_xll.ohTrigger(RecalcTrigger,Trigger6M)),NA())</f>
        <v>3.0020526545699866E-2</v>
      </c>
      <c r="P1464" s="52">
        <f>IFERROR(_xll.qlIndexFixing(Index1Y,$H1464,TRUE,_xll.ohTrigger(RecalcTrigger,Trigger1Y)),NA())</f>
        <v>3.2188619690904523E-2</v>
      </c>
      <c r="Q1464" s="52">
        <f>IFERROR(_xll.qlIndexFixing(ONIndex1Y,I1464,TRUE,_xll.ohTrigger(RecalcTrigger,Trigger1Y)),NA())</f>
        <v>3.1723749770877774E-2</v>
      </c>
    </row>
    <row r="1465" spans="2:17" x14ac:dyDescent="0.2">
      <c r="B1465" s="46" t="s">
        <v>51</v>
      </c>
      <c r="D1465" s="49">
        <f>_xll.qlCalendarAdvance(LocalCalendar,$D1464,B1465,"f",FALSE)</f>
        <v>49741</v>
      </c>
      <c r="E1465" s="49">
        <f>_xll.qlInterestRateIndexValueDate(IndexON,D1465)</f>
        <v>49741</v>
      </c>
      <c r="F1465" s="52">
        <f>IFERROR(_xll.qlIndexFixing(IndexON,D1465,TRUE,_xll.ohTrigger(RecalcTrigger,TriggerON)),NA())</f>
        <v>2.6418862446391245E-2</v>
      </c>
      <c r="H1465" s="49">
        <f>_xll.qlCalendarAdvance(IborCalendar,$H1464,B1465,"f",FALSE)</f>
        <v>49740</v>
      </c>
      <c r="I1465" s="49">
        <f>_xll.qlInterestRateIndexValueDate(Index1M,$H1465)</f>
        <v>49744</v>
      </c>
      <c r="J1465" s="52">
        <f>IFERROR(_xll.qlIndexFixing(Index1M,$H1465,TRUE,_xll.ohTrigger(RecalcTrigger,Trigger1M)),NA())</f>
        <v>2.6858152993858009E-2</v>
      </c>
      <c r="K1465" s="52">
        <f>IFERROR(_xll.qlIndexFixing(ONIndex1M,I1465,TRUE,_xll.ohTrigger(RecalcTrigger,Trigger1M)),NA())</f>
        <v>2.6832219825863035E-2</v>
      </c>
      <c r="L1465" s="52">
        <f>IFERROR(_xll.qlIndexFixing(Index3M,H1465,TRUE,_xll.ohTrigger(RecalcTrigger,Trigger3M)),NA())</f>
        <v>2.8829623151056624E-2</v>
      </c>
      <c r="M1465" s="52">
        <f>IFERROR(_xll.qlIndexFixing(ONIndex3M,I1465,TRUE,_xll.ohTrigger(RecalcTrigger,Trigger3M)),NA())</f>
        <v>2.8748265888074442E-2</v>
      </c>
      <c r="N1465" s="52">
        <f>IFERROR(_xll.qlIndexFixing(Index6M,$H1465,TRUE,_xll.ohTrigger(RecalcTrigger,Trigger6M)),NA())</f>
        <v>3.0201071718277347E-2</v>
      </c>
      <c r="O1465" s="52">
        <f>IFERROR(_xll.qlIndexFixing(ONIndex6M,I1465,TRUE,_xll.ohTrigger(RecalcTrigger,Trigger6M)),NA())</f>
        <v>3.0016958278258343E-2</v>
      </c>
      <c r="P1465" s="52">
        <f>IFERROR(_xll.qlIndexFixing(Index1Y,$H1465,TRUE,_xll.ohTrigger(RecalcTrigger,Trigger1Y)),NA())</f>
        <v>3.2186810287490576E-2</v>
      </c>
      <c r="Q1465" s="52">
        <f>IFERROR(_xll.qlIndexFixing(ONIndex1Y,I1465,TRUE,_xll.ohTrigger(RecalcTrigger,Trigger1Y)),NA())</f>
        <v>3.1721749292294987E-2</v>
      </c>
    </row>
    <row r="1466" spans="2:17" x14ac:dyDescent="0.2">
      <c r="B1466" s="46" t="s">
        <v>51</v>
      </c>
      <c r="D1466" s="49">
        <f>_xll.qlCalendarAdvance(LocalCalendar,$D1465,B1466,"f",FALSE)</f>
        <v>49748</v>
      </c>
      <c r="E1466" s="49">
        <f>_xll.qlInterestRateIndexValueDate(IndexON,D1466)</f>
        <v>49748</v>
      </c>
      <c r="F1466" s="52">
        <f>IFERROR(_xll.qlIndexFixing(IndexON,D1466,TRUE,_xll.ohTrigger(RecalcTrigger,TriggerON)),NA())</f>
        <v>2.641472060144423E-2</v>
      </c>
      <c r="H1466" s="49">
        <f>_xll.qlCalendarAdvance(IborCalendar,$H1465,B1466,"f",FALSE)</f>
        <v>49747</v>
      </c>
      <c r="I1466" s="49">
        <f>_xll.qlInterestRateIndexValueDate(Index1M,$H1466)</f>
        <v>49751</v>
      </c>
      <c r="J1466" s="52">
        <f>IFERROR(_xll.qlIndexFixing(Index1M,$H1466,TRUE,_xll.ohTrigger(RecalcTrigger,Trigger1M)),NA())</f>
        <v>2.685625498315199E-2</v>
      </c>
      <c r="K1466" s="52">
        <f>IFERROR(_xll.qlIndexFixing(ONIndex1M,I1466,TRUE,_xll.ohTrigger(RecalcTrigger,Trigger1M)),NA())</f>
        <v>2.6830309326344448E-2</v>
      </c>
      <c r="L1466" s="52">
        <f>IFERROR(_xll.qlIndexFixing(Index3M,H1466,TRUE,_xll.ohTrigger(RecalcTrigger,Trigger3M)),NA())</f>
        <v>2.8826063325378043E-2</v>
      </c>
      <c r="M1466" s="52">
        <f>IFERROR(_xll.qlIndexFixing(ONIndex3M,I1466,TRUE,_xll.ohTrigger(RecalcTrigger,Trigger3M)),NA())</f>
        <v>2.8744652857000119E-2</v>
      </c>
      <c r="N1466" s="52">
        <f>IFERROR(_xll.qlIndexFixing(Index6M,$H1466,TRUE,_xll.ohTrigger(RecalcTrigger,Trigger6M)),NA())</f>
        <v>3.0197600263597978E-2</v>
      </c>
      <c r="O1466" s="52">
        <f>IFERROR(_xll.qlIndexFixing(ONIndex6M,I1466,TRUE,_xll.ohTrigger(RecalcTrigger,Trigger6M)),NA())</f>
        <v>3.0013400620809705E-2</v>
      </c>
      <c r="P1466" s="52">
        <f>IFERROR(_xll.qlIndexFixing(Index1Y,$H1466,TRUE,_xll.ohTrigger(RecalcTrigger,Trigger1Y)),NA())</f>
        <v>3.2185010740275334E-2</v>
      </c>
      <c r="Q1466" s="52">
        <f>IFERROR(_xll.qlIndexFixing(ONIndex1Y,I1466,TRUE,_xll.ohTrigger(RecalcTrigger,Trigger1Y)),NA())</f>
        <v>3.171975835623897E-2</v>
      </c>
    </row>
    <row r="1467" spans="2:17" x14ac:dyDescent="0.2">
      <c r="B1467" s="46" t="s">
        <v>51</v>
      </c>
      <c r="D1467" s="49">
        <f>_xll.qlCalendarAdvance(LocalCalendar,$D1466,B1467,"f",FALSE)</f>
        <v>49755</v>
      </c>
      <c r="E1467" s="49">
        <f>_xll.qlInterestRateIndexValueDate(IndexON,D1467)</f>
        <v>49755</v>
      </c>
      <c r="F1467" s="52">
        <f>IFERROR(_xll.qlIndexFixing(IndexON,D1467,TRUE,_xll.ohTrigger(RecalcTrigger,TriggerON)),NA())</f>
        <v>2.6410579566249481E-2</v>
      </c>
      <c r="H1467" s="49">
        <f>_xll.qlCalendarAdvance(IborCalendar,$H1466,B1467,"f",FALSE)</f>
        <v>49754</v>
      </c>
      <c r="I1467" s="49">
        <f>_xll.qlInterestRateIndexValueDate(Index1M,$H1467)</f>
        <v>49758</v>
      </c>
      <c r="J1467" s="52">
        <f>IFERROR(_xll.qlIndexFixing(Index1M,$H1467,TRUE,_xll.ohTrigger(RecalcTrigger,Trigger1M)),NA())</f>
        <v>2.6854364796241773E-2</v>
      </c>
      <c r="K1467" s="52">
        <f>IFERROR(_xll.qlIndexFixing(ONIndex1M,I1467,TRUE,_xll.ohTrigger(RecalcTrigger,Trigger1M)),NA())</f>
        <v>2.6828406632661839E-2</v>
      </c>
      <c r="L1467" s="52">
        <f>IFERROR(_xll.qlIndexFixing(Index3M,H1467,TRUE,_xll.ohTrigger(RecalcTrigger,Trigger3M)),NA())</f>
        <v>2.8822515738665823E-2</v>
      </c>
      <c r="M1467" s="52">
        <f>IFERROR(_xll.qlIndexFixing(ONIndex3M,I1467,TRUE,_xll.ohTrigger(RecalcTrigger,Trigger3M)),NA())</f>
        <v>2.8741051973089071E-2</v>
      </c>
      <c r="N1467" s="52">
        <f>IFERROR(_xll.qlIndexFixing(Index6M,$H1467,TRUE,_xll.ohTrigger(RecalcTrigger,Trigger6M)),NA())</f>
        <v>3.0194139587679972E-2</v>
      </c>
      <c r="O1467" s="52">
        <f>IFERROR(_xll.qlIndexFixing(ONIndex6M,I1467,TRUE,_xll.ohTrigger(RecalcTrigger,Trigger6M)),NA())</f>
        <v>3.0009853573034206E-2</v>
      </c>
      <c r="P1467" s="52">
        <f>IFERROR(_xll.qlIndexFixing(Index1Y,$H1467,TRUE,_xll.ohTrigger(RecalcTrigger,Trigger1Y)),NA())</f>
        <v>3.2183221049206893E-2</v>
      </c>
      <c r="Q1467" s="52">
        <f>IFERROR(_xll.qlIndexFixing(ONIndex1Y,I1467,TRUE,_xll.ohTrigger(RecalcTrigger,Trigger1Y)),NA())</f>
        <v>3.1717776962629785E-2</v>
      </c>
    </row>
    <row r="1468" spans="2:17" x14ac:dyDescent="0.2">
      <c r="B1468" s="46" t="s">
        <v>51</v>
      </c>
      <c r="D1468" s="49">
        <f>_xll.qlCalendarAdvance(LocalCalendar,$D1467,B1468,"f",FALSE)</f>
        <v>49762</v>
      </c>
      <c r="E1468" s="49">
        <f>_xll.qlInterestRateIndexValueDate(IndexON,D1468)</f>
        <v>49762</v>
      </c>
      <c r="F1468" s="52">
        <f>IFERROR(_xll.qlIndexFixing(IndexON,D1468,TRUE,_xll.ohTrigger(RecalcTrigger,TriggerON)),NA())</f>
        <v>2.6406439340700416E-2</v>
      </c>
      <c r="H1468" s="49">
        <f>_xll.qlCalendarAdvance(IborCalendar,$H1467,B1468,"f",FALSE)</f>
        <v>49761</v>
      </c>
      <c r="I1468" s="49">
        <f>_xll.qlInterestRateIndexValueDate(Index1M,$H1468)</f>
        <v>49765</v>
      </c>
      <c r="J1468" s="52">
        <f>IFERROR(_xll.qlIndexFixing(Index1M,$H1468,TRUE,_xll.ohTrigger(RecalcTrigger,Trigger1M)),NA())</f>
        <v>2.685161554184301E-2</v>
      </c>
      <c r="K1468" s="52">
        <f>IFERROR(_xll.qlIndexFixing(ONIndex1M,I1468,TRUE,_xll.ohTrigger(RecalcTrigger,Trigger1M)),NA())</f>
        <v>2.6826511745134951E-2</v>
      </c>
      <c r="L1468" s="52">
        <f>IFERROR(_xll.qlIndexFixing(Index3M,H1468,TRUE,_xll.ohTrigger(RecalcTrigger,Trigger3M)),NA())</f>
        <v>2.8818079918986817E-2</v>
      </c>
      <c r="M1468" s="52">
        <f>IFERROR(_xll.qlIndexFixing(ONIndex3M,I1468,TRUE,_xll.ohTrigger(RecalcTrigger,Trigger3M)),NA())</f>
        <v>2.8737463236501171E-2</v>
      </c>
      <c r="N1468" s="52">
        <f>IFERROR(_xll.qlIndexFixing(Index6M,$H1468,TRUE,_xll.ohTrigger(RecalcTrigger,Trigger6M)),NA())</f>
        <v>3.0189672927549014E-2</v>
      </c>
      <c r="O1468" s="52">
        <f>IFERROR(_xll.qlIndexFixing(ONIndex6M,I1468,TRUE,_xll.ohTrigger(RecalcTrigger,Trigger6M)),NA())</f>
        <v>3.0006317135411464E-2</v>
      </c>
      <c r="P1468" s="52">
        <f>IFERROR(_xll.qlIndexFixing(Index1Y,$H1468,TRUE,_xll.ohTrigger(RecalcTrigger,Trigger1Y)),NA())</f>
        <v>3.2181441214232914E-2</v>
      </c>
      <c r="Q1468" s="52">
        <f>IFERROR(_xll.qlIndexFixing(ONIndex1Y,I1468,TRUE,_xll.ohTrigger(RecalcTrigger,Trigger1Y)),NA())</f>
        <v>3.1715805111467432E-2</v>
      </c>
    </row>
    <row r="1469" spans="2:17" x14ac:dyDescent="0.2">
      <c r="B1469" s="46" t="s">
        <v>51</v>
      </c>
      <c r="D1469" s="49">
        <f>_xll.qlCalendarAdvance(LocalCalendar,$D1468,B1469,"f",FALSE)</f>
        <v>49769</v>
      </c>
      <c r="E1469" s="49">
        <f>_xll.qlInterestRateIndexValueDate(IndexON,D1469)</f>
        <v>49769</v>
      </c>
      <c r="F1469" s="52">
        <f>IFERROR(_xll.qlIndexFixing(IndexON,D1469,TRUE,_xll.ohTrigger(RecalcTrigger,TriggerON)),NA())</f>
        <v>2.6402299924930261E-2</v>
      </c>
      <c r="H1469" s="49">
        <f>_xll.qlCalendarAdvance(IborCalendar,$H1468,B1469,"f",FALSE)</f>
        <v>49768</v>
      </c>
      <c r="I1469" s="49">
        <f>_xll.qlInterestRateIndexValueDate(Index1M,$H1469)</f>
        <v>49772</v>
      </c>
      <c r="J1469" s="52">
        <f>IFERROR(_xll.qlIndexFixing(Index1M,$H1469,TRUE,_xll.ohTrigger(RecalcTrigger,Trigger1M)),NA())</f>
        <v>2.6849740583355874E-2</v>
      </c>
      <c r="K1469" s="52">
        <f>IFERROR(_xll.qlIndexFixing(ONIndex1M,I1469,TRUE,_xll.ohTrigger(RecalcTrigger,Trigger1M)),NA())</f>
        <v>2.6824624663523977E-2</v>
      </c>
      <c r="L1469" s="52">
        <f>IFERROR(_xll.qlIndexFixing(Index3M,H1469,TRUE,_xll.ohTrigger(RecalcTrigger,Trigger3M)),NA())</f>
        <v>2.8814556216946334E-2</v>
      </c>
      <c r="M1469" s="52">
        <f>IFERROR(_xll.qlIndexFixing(ONIndex3M,I1469,TRUE,_xll.ohTrigger(RecalcTrigger,Trigger3M)),NA())</f>
        <v>2.8733886647156481E-2</v>
      </c>
      <c r="N1469" s="52">
        <f>IFERROR(_xll.qlIndexFixing(Index6M,$H1469,TRUE,_xll.ohTrigger(RecalcTrigger,Trigger6M)),NA())</f>
        <v>3.0186233325340275E-2</v>
      </c>
      <c r="O1469" s="52">
        <f>IFERROR(_xll.qlIndexFixing(ONIndex6M,I1469,TRUE,_xll.ohTrigger(RecalcTrigger,Trigger6M)),NA())</f>
        <v>3.0002791307541798E-2</v>
      </c>
      <c r="P1469" s="52">
        <f>IFERROR(_xll.qlIndexFixing(Index1Y,$H1469,TRUE,_xll.ohTrigger(RecalcTrigger,Trigger1Y)),NA())</f>
        <v>3.2179671235301716E-2</v>
      </c>
      <c r="Q1469" s="52">
        <f>IFERROR(_xll.qlIndexFixing(ONIndex1Y,I1469,TRUE,_xll.ohTrigger(RecalcTrigger,Trigger1Y)),NA())</f>
        <v>3.1713842802831849E-2</v>
      </c>
    </row>
    <row r="1470" spans="2:17" x14ac:dyDescent="0.2">
      <c r="B1470" s="46" t="s">
        <v>51</v>
      </c>
      <c r="D1470" s="49">
        <f>_xll.qlCalendarAdvance(LocalCalendar,$D1469,B1470,"f",FALSE)</f>
        <v>49776</v>
      </c>
      <c r="E1470" s="49">
        <f>_xll.qlInterestRateIndexValueDate(IndexON,D1470)</f>
        <v>49776</v>
      </c>
      <c r="F1470" s="52">
        <f>IFERROR(_xll.qlIndexFixing(IndexON,D1470,TRUE,_xll.ohTrigger(RecalcTrigger,TriggerON)),NA())</f>
        <v>2.6398161318779145E-2</v>
      </c>
      <c r="H1470" s="49">
        <f>_xll.qlCalendarAdvance(IborCalendar,$H1469,B1470,"f",FALSE)</f>
        <v>49775</v>
      </c>
      <c r="I1470" s="49">
        <f>_xll.qlInterestRateIndexValueDate(Index1M,$H1470)</f>
        <v>49781</v>
      </c>
      <c r="J1470" s="52">
        <f>IFERROR(_xll.qlIndexFixing(Index1M,$H1470,TRUE,_xll.ohTrigger(RecalcTrigger,Trigger1M)),NA())</f>
        <v>2.6847341417745696E-2</v>
      </c>
      <c r="K1470" s="52">
        <f>IFERROR(_xll.qlIndexFixing(ONIndex1M,I1470,TRUE,_xll.ohTrigger(RecalcTrigger,Trigger1M)),NA())</f>
        <v>2.682220988594608E-2</v>
      </c>
      <c r="L1470" s="52">
        <f>IFERROR(_xll.qlIndexFixing(Index3M,H1470,TRUE,_xll.ohTrigger(RecalcTrigger,Trigger3M)),NA())</f>
        <v>2.8810043725050583E-2</v>
      </c>
      <c r="M1470" s="52">
        <f>IFERROR(_xll.qlIndexFixing(ONIndex3M,I1470,TRUE,_xll.ohTrigger(RecalcTrigger,Trigger3M)),NA())</f>
        <v>2.8729306024315449E-2</v>
      </c>
      <c r="N1470" s="52">
        <f>IFERROR(_xll.qlIndexFixing(Index6M,$H1470,TRUE,_xll.ohTrigger(RecalcTrigger,Trigger6M)),NA())</f>
        <v>3.0181826816208051E-2</v>
      </c>
      <c r="O1470" s="52">
        <f>IFERROR(_xll.qlIndexFixing(ONIndex6M,I1470,TRUE,_xll.ohTrigger(RecalcTrigger,Trigger6M)),NA())</f>
        <v>2.9998273690301502E-2</v>
      </c>
      <c r="P1470" s="52">
        <f>IFERROR(_xll.qlIndexFixing(Index1Y,$H1470,TRUE,_xll.ohTrigger(RecalcTrigger,Trigger1Y)),NA())</f>
        <v>3.2177410030370585E-2</v>
      </c>
      <c r="Q1470" s="52">
        <f>IFERROR(_xll.qlIndexFixing(ONIndex1Y,I1470,TRUE,_xll.ohTrigger(RecalcTrigger,Trigger1Y)),NA())</f>
        <v>3.1711333856101476E-2</v>
      </c>
    </row>
    <row r="1471" spans="2:17" x14ac:dyDescent="0.2">
      <c r="B1471" s="46" t="s">
        <v>51</v>
      </c>
      <c r="D1471" s="49">
        <f>_xll.qlCalendarAdvance(LocalCalendar,$D1470,B1471,"f",FALSE)</f>
        <v>49783</v>
      </c>
      <c r="E1471" s="49">
        <f>_xll.qlInterestRateIndexValueDate(IndexON,D1471)</f>
        <v>49783</v>
      </c>
      <c r="F1471" s="52">
        <f>IFERROR(_xll.qlIndexFixing(IndexON,D1471,TRUE,_xll.ohTrigger(RecalcTrigger,TriggerON)),NA())</f>
        <v>2.6394023522353649E-2</v>
      </c>
      <c r="H1471" s="49">
        <f>_xll.qlCalendarAdvance(IborCalendar,$H1470,B1471,"f",FALSE)</f>
        <v>49782</v>
      </c>
      <c r="I1471" s="49">
        <f>_xll.qlInterestRateIndexValueDate(Index1M,$H1471)</f>
        <v>49786</v>
      </c>
      <c r="J1471" s="52">
        <f>IFERROR(_xll.qlIndexFixing(Index1M,$H1471,TRUE,_xll.ohTrigger(RecalcTrigger,Trigger1M)),NA())</f>
        <v>2.6846014135954555E-2</v>
      </c>
      <c r="K1471" s="52">
        <f>IFERROR(_xll.qlIndexFixing(ONIndex1M,I1471,TRUE,_xll.ohTrigger(RecalcTrigger,Trigger1M)),NA())</f>
        <v>2.6820873918609323E-2</v>
      </c>
      <c r="L1471" s="52">
        <f>IFERROR(_xll.qlIndexFixing(Index3M,H1471,TRUE,_xll.ohTrigger(RecalcTrigger,Trigger3M)),NA())</f>
        <v>2.8807545526411855E-2</v>
      </c>
      <c r="M1471" s="52">
        <f>IFERROR(_xll.qlIndexFixing(ONIndex3M,I1471,TRUE,_xll.ohTrigger(RecalcTrigger,Trigger3M)),NA())</f>
        <v>2.8726769910436545E-2</v>
      </c>
      <c r="N1471" s="52">
        <f>IFERROR(_xll.qlIndexFixing(Index6M,$H1471,TRUE,_xll.ohTrigger(RecalcTrigger,Trigger6M)),NA())</f>
        <v>3.0179386453869615E-2</v>
      </c>
      <c r="O1471" s="52">
        <f>IFERROR(_xll.qlIndexFixing(ONIndex6M,I1471,TRUE,_xll.ohTrigger(RecalcTrigger,Trigger6M)),NA())</f>
        <v>2.9995771481541311E-2</v>
      </c>
      <c r="P1471" s="52">
        <f>IFERROR(_xll.qlIndexFixing(Index1Y,$H1471,TRUE,_xll.ohTrigger(RecalcTrigger,Trigger1Y)),NA())</f>
        <v>3.2176160845362872E-2</v>
      </c>
      <c r="Q1471" s="52">
        <f>IFERROR(_xll.qlIndexFixing(ONIndex1Y,I1471,TRUE,_xll.ohTrigger(RecalcTrigger,Trigger1Y)),NA())</f>
        <v>3.170994681290118E-2</v>
      </c>
    </row>
    <row r="1472" spans="2:17" x14ac:dyDescent="0.2">
      <c r="B1472" s="46" t="s">
        <v>51</v>
      </c>
      <c r="D1472" s="49">
        <f>_xll.qlCalendarAdvance(LocalCalendar,$D1471,B1472,"f",FALSE)</f>
        <v>49790</v>
      </c>
      <c r="E1472" s="49">
        <f>_xll.qlInterestRateIndexValueDate(IndexON,D1472)</f>
        <v>49790</v>
      </c>
      <c r="F1472" s="52">
        <f>IFERROR(_xll.qlIndexFixing(IndexON,D1472,TRUE,_xll.ohTrigger(RecalcTrigger,TriggerON)),NA())</f>
        <v>2.6389886535600482E-2</v>
      </c>
      <c r="H1472" s="49">
        <f>_xll.qlCalendarAdvance(IborCalendar,$H1471,B1472,"f",FALSE)</f>
        <v>49789</v>
      </c>
      <c r="I1472" s="49">
        <f>_xll.qlInterestRateIndexValueDate(Index1M,$H1472)</f>
        <v>49793</v>
      </c>
      <c r="J1472" s="52">
        <f>IFERROR(_xll.qlIndexFixing(Index1M,$H1472,TRUE,_xll.ohTrigger(RecalcTrigger,Trigger1M)),NA())</f>
        <v>2.6844162647029712E-2</v>
      </c>
      <c r="K1472" s="52">
        <f>IFERROR(_xll.qlIndexFixing(ONIndex1M,I1472,TRUE,_xll.ohTrigger(RecalcTrigger,Trigger1M)),NA())</f>
        <v>2.681901025514577E-2</v>
      </c>
      <c r="L1472" s="52">
        <f>IFERROR(_xll.qlIndexFixing(Index3M,H1472,TRUE,_xll.ohTrigger(RecalcTrigger,Trigger3M)),NA())</f>
        <v>2.8804058537851982E-2</v>
      </c>
      <c r="M1472" s="52">
        <f>IFERROR(_xll.qlIndexFixing(ONIndex3M,I1472,TRUE,_xll.ohTrigger(RecalcTrigger,Trigger3M)),NA())</f>
        <v>2.8723229763061298E-2</v>
      </c>
      <c r="N1472" s="52">
        <f>IFERROR(_xll.qlIndexFixing(Index6M,$H1472,TRUE,_xll.ohTrigger(RecalcTrigger,Trigger6M)),NA())</f>
        <v>3.0175979184497173E-2</v>
      </c>
      <c r="O1472" s="52">
        <f>IFERROR(_xll.qlIndexFixing(ONIndex6M,I1472,TRUE,_xll.ohTrigger(RecalcTrigger,Trigger6M)),NA())</f>
        <v>2.9992277483330554E-2</v>
      </c>
      <c r="P1472" s="52">
        <f>IFERROR(_xll.qlIndexFixing(Index1Y,$H1472,TRUE,_xll.ohTrigger(RecalcTrigger,Trigger1Y)),NA())</f>
        <v>3.2174420434253399E-2</v>
      </c>
      <c r="Q1472" s="52">
        <f>IFERROR(_xll.qlIndexFixing(ONIndex1Y,I1472,TRUE,_xll.ohTrigger(RecalcTrigger,Trigger1Y)),NA())</f>
        <v>3.1708013131606094E-2</v>
      </c>
    </row>
    <row r="1473" spans="2:17" x14ac:dyDescent="0.2">
      <c r="B1473" s="46" t="s">
        <v>51</v>
      </c>
      <c r="D1473" s="49">
        <f>_xll.qlCalendarAdvance(LocalCalendar,$D1472,B1473,"f",FALSE)</f>
        <v>49797</v>
      </c>
      <c r="E1473" s="49">
        <f>_xll.qlInterestRateIndexValueDate(IndexON,D1473)</f>
        <v>49797</v>
      </c>
      <c r="F1473" s="52">
        <f>IFERROR(_xll.qlIndexFixing(IndexON,D1473,TRUE,_xll.ohTrigger(RecalcTrigger,TriggerON)),NA())</f>
        <v>2.6385750358572935E-2</v>
      </c>
      <c r="H1473" s="49">
        <f>_xll.qlCalendarAdvance(IborCalendar,$H1472,B1473,"f",FALSE)</f>
        <v>49796</v>
      </c>
      <c r="I1473" s="49">
        <f>_xll.qlInterestRateIndexValueDate(Index1M,$H1473)</f>
        <v>49801</v>
      </c>
      <c r="J1473" s="52">
        <f>IFERROR(_xll.qlIndexFixing(Index1M,$H1473,TRUE,_xll.ohTrigger(RecalcTrigger,Trigger1M)),NA())</f>
        <v>2.6842925292293793E-2</v>
      </c>
      <c r="K1473" s="52">
        <f>IFERROR(_xll.qlIndexFixing(ONIndex1M,I1473,TRUE,_xll.ohTrigger(RecalcTrigger,Trigger1M)),NA())</f>
        <v>2.6816889912524289E-2</v>
      </c>
      <c r="L1473" s="52">
        <f>IFERROR(_xll.qlIndexFixing(Index3M,H1473,TRUE,_xll.ohTrigger(RecalcTrigger,Trigger3M)),NA())</f>
        <v>2.8800991926250834E-2</v>
      </c>
      <c r="M1473" s="52">
        <f>IFERROR(_xll.qlIndexFixing(ONIndex3M,I1473,TRUE,_xll.ohTrigger(RecalcTrigger,Trigger3M)),NA())</f>
        <v>2.8719198754494357E-2</v>
      </c>
      <c r="N1473" s="52">
        <f>IFERROR(_xll.qlIndexFixing(Index6M,$H1473,TRUE,_xll.ohTrigger(RecalcTrigger,Trigger6M)),NA())</f>
        <v>3.0173117619383853E-2</v>
      </c>
      <c r="O1473" s="52">
        <f>IFERROR(_xll.qlIndexFixing(ONIndex6M,I1473,TRUE,_xll.ohTrigger(RecalcTrigger,Trigger6M)),NA())</f>
        <v>2.9988297334160308E-2</v>
      </c>
      <c r="P1473" s="52">
        <f>IFERROR(_xll.qlIndexFixing(Index1Y,$H1473,TRUE,_xll.ohTrigger(RecalcTrigger,Trigger1Y)),NA())</f>
        <v>3.2172443461356774E-2</v>
      </c>
      <c r="Q1473" s="52">
        <f>IFERROR(_xll.qlIndexFixing(ONIndex1Y,I1473,TRUE,_xll.ohTrigger(RecalcTrigger,Trigger1Y)),NA())</f>
        <v>3.1705814894893436E-2</v>
      </c>
    </row>
    <row r="1474" spans="2:17" x14ac:dyDescent="0.2">
      <c r="B1474" s="46" t="s">
        <v>51</v>
      </c>
      <c r="D1474" s="49">
        <f>_xll.qlCalendarAdvance(LocalCalendar,$D1473,B1474,"f",FALSE)</f>
        <v>49804</v>
      </c>
      <c r="E1474" s="49">
        <f>_xll.qlInterestRateIndexValueDate(IndexON,D1474)</f>
        <v>49804</v>
      </c>
      <c r="F1474" s="52">
        <f>IFERROR(_xll.qlIndexFixing(IndexON,D1474,TRUE,_xll.ohTrigger(RecalcTrigger,TriggerON)),NA())</f>
        <v>2.6381614991217717E-2</v>
      </c>
      <c r="H1474" s="49">
        <f>_xll.qlCalendarAdvance(IborCalendar,$H1473,B1474,"f",FALSE)</f>
        <v>49803</v>
      </c>
      <c r="I1474" s="49">
        <f>_xll.qlInterestRateIndexValueDate(Index1M,$H1474)</f>
        <v>49807</v>
      </c>
      <c r="J1474" s="52">
        <f>IFERROR(_xll.qlIndexFixing(Index1M,$H1474,TRUE,_xll.ohTrigger(RecalcTrigger,Trigger1M)),NA())</f>
        <v>2.684135255375826E-2</v>
      </c>
      <c r="K1474" s="52">
        <f>IFERROR(_xll.qlIndexFixing(ONIndex1M,I1474,TRUE,_xll.ohTrigger(RecalcTrigger,Trigger1M)),NA())</f>
        <v>2.681530634628615E-2</v>
      </c>
      <c r="L1474" s="52">
        <f>IFERROR(_xll.qlIndexFixing(Index3M,H1474,TRUE,_xll.ohTrigger(RecalcTrigger,Trigger3M)),NA())</f>
        <v>2.8798025319955435E-2</v>
      </c>
      <c r="M1474" s="52">
        <f>IFERROR(_xll.qlIndexFixing(ONIndex3M,I1474,TRUE,_xll.ohTrigger(RecalcTrigger,Trigger3M)),NA())</f>
        <v>2.8716185910040437E-2</v>
      </c>
      <c r="N1474" s="52">
        <f>IFERROR(_xll.qlIndexFixing(Index6M,$H1474,TRUE,_xll.ohTrigger(RecalcTrigger,Trigger6M)),NA())</f>
        <v>3.0170216656864954E-2</v>
      </c>
      <c r="O1474" s="52">
        <f>IFERROR(_xll.qlIndexFixing(ONIndex6M,I1474,TRUE,_xll.ohTrigger(RecalcTrigger,Trigger6M)),NA())</f>
        <v>2.9985321316647884E-2</v>
      </c>
      <c r="P1474" s="52">
        <f>IFERROR(_xll.qlIndexFixing(Index1Y,$H1474,TRUE,_xll.ohTrigger(RecalcTrigger,Trigger1Y)),NA())</f>
        <v>3.2170969179501602E-2</v>
      </c>
      <c r="Q1474" s="52">
        <f>IFERROR(_xll.qlIndexFixing(ONIndex1Y,I1474,TRUE,_xll.ohTrigger(RecalcTrigger,Trigger1Y)),NA())</f>
        <v>3.170417439659623E-2</v>
      </c>
    </row>
    <row r="1475" spans="2:17" x14ac:dyDescent="0.2">
      <c r="B1475" s="46" t="s">
        <v>51</v>
      </c>
      <c r="D1475" s="49">
        <f>_xll.qlCalendarAdvance(LocalCalendar,$D1474,B1475,"f",FALSE)</f>
        <v>49811</v>
      </c>
      <c r="E1475" s="49">
        <f>_xll.qlInterestRateIndexValueDate(IndexON,D1475)</f>
        <v>49811</v>
      </c>
      <c r="F1475" s="52">
        <f>IFERROR(_xll.qlIndexFixing(IndexON,D1475,TRUE,_xll.ohTrigger(RecalcTrigger,TriggerON)),NA())</f>
        <v>2.6377480433588119E-2</v>
      </c>
      <c r="H1475" s="49">
        <f>_xll.qlCalendarAdvance(IborCalendar,$H1474,B1475,"f",FALSE)</f>
        <v>49810</v>
      </c>
      <c r="I1475" s="49">
        <f>_xll.qlInterestRateIndexValueDate(Index1M,$H1475)</f>
        <v>49814</v>
      </c>
      <c r="J1475" s="52">
        <f>IFERROR(_xll.qlIndexFixing(Index1M,$H1475,TRUE,_xll.ohTrigger(RecalcTrigger,Trigger1M)),NA())</f>
        <v>2.6839524957059765E-2</v>
      </c>
      <c r="K1475" s="52">
        <f>IFERROR(_xll.qlIndexFixing(ONIndex1M,I1475,TRUE,_xll.ohTrigger(RecalcTrigger,Trigger1M)),NA())</f>
        <v>2.6813466100970018E-2</v>
      </c>
      <c r="L1475" s="52">
        <f>IFERROR(_xll.qlIndexFixing(Index3M,H1475,TRUE,_xll.ohTrigger(RecalcTrigger,Trigger3M)),NA())</f>
        <v>2.879457564378984E-2</v>
      </c>
      <c r="M1475" s="52">
        <f>IFERROR(_xll.qlIndexFixing(ONIndex3M,I1475,TRUE,_xll.ohTrigger(RecalcTrigger,Trigger3M)),NA())</f>
        <v>2.8712682204634632E-2</v>
      </c>
      <c r="N1475" s="52">
        <f>IFERROR(_xll.qlIndexFixing(Index6M,$H1475,TRUE,_xll.ohTrigger(RecalcTrigger,Trigger6M)),NA())</f>
        <v>3.0166842209025106E-2</v>
      </c>
      <c r="O1475" s="52">
        <f>IFERROR(_xll.qlIndexFixing(ONIndex6M,I1475,TRUE,_xll.ohTrigger(RecalcTrigger,Trigger6M)),NA())</f>
        <v>2.9981859148096035E-2</v>
      </c>
      <c r="P1475" s="52">
        <f>IFERROR(_xll.qlIndexFixing(Index1Y,$H1475,TRUE,_xll.ohTrigger(RecalcTrigger,Trigger1Y)),NA())</f>
        <v>3.2169258335758982E-2</v>
      </c>
      <c r="Q1475" s="52">
        <f>IFERROR(_xll.qlIndexFixing(ONIndex1Y,I1475,TRUE,_xll.ohTrigger(RecalcTrigger,Trigger1Y)),NA())</f>
        <v>3.1702269342801515E-2</v>
      </c>
    </row>
    <row r="1476" spans="2:17" x14ac:dyDescent="0.2">
      <c r="B1476" s="46" t="s">
        <v>51</v>
      </c>
      <c r="D1476" s="49">
        <f>_xll.qlCalendarAdvance(LocalCalendar,$D1475,B1476,"f",FALSE)</f>
        <v>49818</v>
      </c>
      <c r="E1476" s="49">
        <f>_xll.qlInterestRateIndexValueDate(IndexON,D1476)</f>
        <v>49818</v>
      </c>
      <c r="F1476" s="52">
        <f>IFERROR(_xll.qlIndexFixing(IndexON,D1476,TRUE,_xll.ohTrigger(RecalcTrigger,TriggerON)),NA())</f>
        <v>2.6374017431336494E-2</v>
      </c>
      <c r="H1476" s="49">
        <f>_xll.qlCalendarAdvance(IborCalendar,$H1475,B1476,"f",FALSE)</f>
        <v>49817</v>
      </c>
      <c r="I1476" s="49">
        <f>_xll.qlInterestRateIndexValueDate(Index1M,$H1476)</f>
        <v>49822</v>
      </c>
      <c r="J1476" s="52">
        <f>IFERROR(_xll.qlIndexFixing(Index1M,$H1476,TRUE,_xll.ohTrigger(RecalcTrigger,Trigger1M)),NA())</f>
        <v>2.6837445855232289E-2</v>
      </c>
      <c r="K1476" s="52">
        <f>IFERROR(_xll.qlIndexFixing(ONIndex1M,I1476,TRUE,_xll.ohTrigger(RecalcTrigger,Trigger1M)),NA())</f>
        <v>2.6811372521819976E-2</v>
      </c>
      <c r="L1476" s="52">
        <f>IFERROR(_xll.qlIndexFixing(Index3M,H1476,TRUE,_xll.ohTrigger(RecalcTrigger,Trigger3M)),NA())</f>
        <v>2.8790648142869701E-2</v>
      </c>
      <c r="M1476" s="52">
        <f>IFERROR(_xll.qlIndexFixing(ONIndex3M,I1476,TRUE,_xll.ohTrigger(RecalcTrigger,Trigger3M)),NA())</f>
        <v>2.870869284379296E-2</v>
      </c>
      <c r="N1476" s="52">
        <f>IFERROR(_xll.qlIndexFixing(Index6M,$H1476,TRUE,_xll.ohTrigger(RecalcTrigger,Trigger6M)),NA())</f>
        <v>3.016401972691167E-2</v>
      </c>
      <c r="O1476" s="52">
        <f>IFERROR(_xll.qlIndexFixing(ONIndex6M,I1476,TRUE,_xll.ohTrigger(RecalcTrigger,Trigger6M)),NA())</f>
        <v>2.9977915375747344E-2</v>
      </c>
      <c r="P1476" s="52">
        <f>IFERROR(_xll.qlIndexFixing(Index1Y,$H1476,TRUE,_xll.ohTrigger(RecalcTrigger,Trigger1Y)),NA())</f>
        <v>3.2167315153955899E-2</v>
      </c>
      <c r="Q1476" s="52">
        <f>IFERROR(_xll.qlIndexFixing(ONIndex1Y,I1476,TRUE,_xll.ohTrigger(RecalcTrigger,Trigger1Y)),NA())</f>
        <v>3.1700103823117942E-2</v>
      </c>
    </row>
    <row r="1477" spans="2:17" x14ac:dyDescent="0.2">
      <c r="B1477" s="46" t="s">
        <v>51</v>
      </c>
      <c r="D1477" s="49">
        <f>_xll.qlCalendarAdvance(LocalCalendar,$D1476,B1477,"f",FALSE)</f>
        <v>49825</v>
      </c>
      <c r="E1477" s="49">
        <f>_xll.qlInterestRateIndexValueDate(IndexON,D1477)</f>
        <v>49825</v>
      </c>
      <c r="F1477" s="52">
        <f>IFERROR(_xll.qlIndexFixing(IndexON,D1477,TRUE,_xll.ohTrigger(RecalcTrigger,TriggerON)),NA())</f>
        <v>2.6369213747372555E-2</v>
      </c>
      <c r="H1477" s="49">
        <f>_xll.qlCalendarAdvance(IborCalendar,$H1476,B1477,"f",FALSE)</f>
        <v>49824</v>
      </c>
      <c r="I1477" s="49">
        <f>_xll.qlInterestRateIndexValueDate(Index1M,$H1477)</f>
        <v>49828</v>
      </c>
      <c r="J1477" s="52">
        <f>IFERROR(_xll.qlIndexFixing(Index1M,$H1477,TRUE,_xll.ohTrigger(RecalcTrigger,Trigger1M)),NA())</f>
        <v>2.6835022550014465E-2</v>
      </c>
      <c r="K1477" s="52">
        <f>IFERROR(_xll.qlIndexFixing(ONIndex1M,I1477,TRUE,_xll.ohTrigger(RecalcTrigger,Trigger1M)),NA())</f>
        <v>2.6809809028325304E-2</v>
      </c>
      <c r="L1477" s="52">
        <f>IFERROR(_xll.qlIndexFixing(Index3M,H1477,TRUE,_xll.ohTrigger(RecalcTrigger,Trigger3M)),NA())</f>
        <v>2.8787713007441082E-2</v>
      </c>
      <c r="M1477" s="52">
        <f>IFERROR(_xll.qlIndexFixing(ONIndex3M,I1477,TRUE,_xll.ohTrigger(RecalcTrigger,Trigger3M)),NA())</f>
        <v>2.8705711235312847E-2</v>
      </c>
      <c r="N1477" s="52">
        <f>IFERROR(_xll.qlIndexFixing(Index6M,$H1477,TRUE,_xll.ohTrigger(RecalcTrigger,Trigger6M)),NA())</f>
        <v>3.01591044990672E-2</v>
      </c>
      <c r="O1477" s="52">
        <f>IFERROR(_xll.qlIndexFixing(ONIndex6M,I1477,TRUE,_xll.ohTrigger(RecalcTrigger,Trigger6M)),NA())</f>
        <v>2.9974966640731182E-2</v>
      </c>
      <c r="P1477" s="52">
        <f>IFERROR(_xll.qlIndexFixing(Index1Y,$H1477,TRUE,_xll.ohTrigger(RecalcTrigger,Trigger1Y)),NA())</f>
        <v>3.216586621529282E-2</v>
      </c>
      <c r="Q1477" s="52">
        <f>IFERROR(_xll.qlIndexFixing(ONIndex1Y,I1477,TRUE,_xll.ohTrigger(RecalcTrigger,Trigger1Y)),NA())</f>
        <v>3.1698487862632518E-2</v>
      </c>
    </row>
    <row r="1478" spans="2:17" x14ac:dyDescent="0.2">
      <c r="B1478" s="46" t="s">
        <v>51</v>
      </c>
      <c r="D1478" s="49">
        <f>_xll.qlCalendarAdvance(LocalCalendar,$D1477,B1478,"f",FALSE)</f>
        <v>49832</v>
      </c>
      <c r="E1478" s="49">
        <f>_xll.qlInterestRateIndexValueDate(IndexON,D1478)</f>
        <v>49832</v>
      </c>
      <c r="F1478" s="52">
        <f>IFERROR(_xll.qlIndexFixing(IndexON,D1478,TRUE,_xll.ohTrigger(RecalcTrigger,TriggerON)),NA())</f>
        <v>2.6365081618839881E-2</v>
      </c>
      <c r="H1478" s="49">
        <f>_xll.qlCalendarAdvance(IborCalendar,$H1477,B1478,"f",FALSE)</f>
        <v>49831</v>
      </c>
      <c r="I1478" s="49">
        <f>_xll.qlInterestRateIndexValueDate(Index1M,$H1478)</f>
        <v>49835</v>
      </c>
      <c r="J1478" s="52">
        <f>IFERROR(_xll.qlIndexFixing(Index1M,$H1478,TRUE,_xll.ohTrigger(RecalcTrigger,Trigger1M)),NA())</f>
        <v>2.6833218000107628E-2</v>
      </c>
      <c r="K1478" s="52">
        <f>IFERROR(_xll.qlIndexFixing(ONIndex1M,I1478,TRUE,_xll.ohTrigger(RecalcTrigger,Trigger1M)),NA())</f>
        <v>2.6807992200916786E-2</v>
      </c>
      <c r="L1478" s="52">
        <f>IFERROR(_xll.qlIndexFixing(Index3M,H1478,TRUE,_xll.ohTrigger(RecalcTrigger,Trigger3M)),NA())</f>
        <v>2.8784300047196228E-2</v>
      </c>
      <c r="M1478" s="52">
        <f>IFERROR(_xll.qlIndexFixing(ONIndex3M,I1478,TRUE,_xll.ohTrigger(RecalcTrigger,Trigger3M)),NA())</f>
        <v>2.870224397155674E-2</v>
      </c>
      <c r="N1478" s="52">
        <f>IFERROR(_xll.qlIndexFixing(Index6M,$H1478,TRUE,_xll.ohTrigger(RecalcTrigger,Trigger6M)),NA())</f>
        <v>3.0155761893885705E-2</v>
      </c>
      <c r="O1478" s="52">
        <f>IFERROR(_xll.qlIndexFixing(ONIndex6M,I1478,TRUE,_xll.ohTrigger(RecalcTrigger,Trigger6M)),NA())</f>
        <v>2.9971536301918178E-2</v>
      </c>
      <c r="P1478" s="52">
        <f>IFERROR(_xll.qlIndexFixing(Index1Y,$H1478,TRUE,_xll.ohTrigger(RecalcTrigger,Trigger1Y)),NA())</f>
        <v>3.2164184938470071E-2</v>
      </c>
      <c r="Q1478" s="52">
        <f>IFERROR(_xll.qlIndexFixing(ONIndex1Y,I1478,TRUE,_xll.ohTrigger(RecalcTrigger,Trigger1Y)),NA())</f>
        <v>3.1696611436098365E-2</v>
      </c>
    </row>
    <row r="1479" spans="2:17" x14ac:dyDescent="0.2">
      <c r="B1479" s="46" t="s">
        <v>51</v>
      </c>
      <c r="D1479" s="49">
        <f>_xll.qlCalendarAdvance(LocalCalendar,$D1478,B1479,"f",FALSE)</f>
        <v>49839</v>
      </c>
      <c r="E1479" s="49">
        <f>_xll.qlInterestRateIndexValueDate(IndexON,D1479)</f>
        <v>49839</v>
      </c>
      <c r="F1479" s="52">
        <f>IFERROR(_xll.qlIndexFixing(IndexON,D1479,TRUE,_xll.ohTrigger(RecalcTrigger,TriggerON)),NA())</f>
        <v>2.6360950299979535E-2</v>
      </c>
      <c r="H1479" s="49">
        <f>_xll.qlCalendarAdvance(IborCalendar,$H1478,B1479,"f",FALSE)</f>
        <v>49838</v>
      </c>
      <c r="I1479" s="49">
        <f>_xll.qlInterestRateIndexValueDate(Index1M,$H1479)</f>
        <v>49842</v>
      </c>
      <c r="J1479" s="52">
        <f>IFERROR(_xll.qlIndexFixing(Index1M,$H1479,TRUE,_xll.ohTrigger(RecalcTrigger,Trigger1M)),NA())</f>
        <v>2.6831421273358913E-2</v>
      </c>
      <c r="K1479" s="52">
        <f>IFERROR(_xll.qlIndexFixing(ONIndex1M,I1479,TRUE,_xll.ohTrigger(RecalcTrigger,Trigger1M)),NA())</f>
        <v>2.6806183179663989E-2</v>
      </c>
      <c r="L1479" s="52">
        <f>IFERROR(_xll.qlIndexFixing(Index3M,H1479,TRUE,_xll.ohTrigger(RecalcTrigger,Trigger3M)),NA())</f>
        <v>2.8780899325527614E-2</v>
      </c>
      <c r="M1479" s="52">
        <f>IFERROR(_xll.qlIndexFixing(ONIndex3M,I1479,TRUE,_xll.ohTrigger(RecalcTrigger,Trigger3M)),NA())</f>
        <v>2.8698788855203716E-2</v>
      </c>
      <c r="N1479" s="52">
        <f>IFERROR(_xll.qlIndexFixing(Index6M,$H1479,TRUE,_xll.ohTrigger(RecalcTrigger,Trigger6M)),NA())</f>
        <v>3.0152430065878331E-2</v>
      </c>
      <c r="O1479" s="52">
        <f>IFERROR(_xll.qlIndexFixing(ONIndex6M,I1479,TRUE,_xll.ohTrigger(RecalcTrigger,Trigger6M)),NA())</f>
        <v>2.9968116572938186E-2</v>
      </c>
      <c r="P1479" s="52">
        <f>IFERROR(_xll.qlIndexFixing(Index1Y,$H1479,TRUE,_xll.ohTrigger(RecalcTrigger,Trigger1Y)),NA())</f>
        <v>3.2162513517189899E-2</v>
      </c>
      <c r="Q1479" s="52">
        <f>IFERROR(_xll.qlIndexFixing(ONIndex1Y,I1479,TRUE,_xll.ohTrigger(RecalcTrigger,Trigger1Y)),NA())</f>
        <v>3.1694744552330789E-2</v>
      </c>
    </row>
    <row r="1480" spans="2:17" x14ac:dyDescent="0.2">
      <c r="B1480" s="46" t="s">
        <v>51</v>
      </c>
      <c r="D1480" s="49">
        <f>_xll.qlCalendarAdvance(LocalCalendar,$D1479,B1480,"f",FALSE)</f>
        <v>49846</v>
      </c>
      <c r="E1480" s="49">
        <f>_xll.qlInterestRateIndexValueDate(IndexON,D1480)</f>
        <v>49846</v>
      </c>
      <c r="F1480" s="52">
        <f>IFERROR(_xll.qlIndexFixing(IndexON,D1480,TRUE,_xll.ohTrigger(RecalcTrigger,TriggerON)),NA())</f>
        <v>2.635681979084481E-2</v>
      </c>
      <c r="H1480" s="49">
        <f>_xll.qlCalendarAdvance(IborCalendar,$H1479,B1480,"f",FALSE)</f>
        <v>49845</v>
      </c>
      <c r="I1480" s="49">
        <f>_xll.qlInterestRateIndexValueDate(Index1M,$H1480)</f>
        <v>49849</v>
      </c>
      <c r="J1480" s="52">
        <f>IFERROR(_xll.qlIndexFixing(Index1M,$H1480,TRUE,_xll.ohTrigger(RecalcTrigger,Trigger1M)),NA())</f>
        <v>2.6829632369765655E-2</v>
      </c>
      <c r="K1480" s="52">
        <f>IFERROR(_xll.qlIndexFixing(ONIndex1M,I1480,TRUE,_xll.ohTrigger(RecalcTrigger,Trigger1M)),NA())</f>
        <v>2.6804381964407042E-2</v>
      </c>
      <c r="L1480" s="52">
        <f>IFERROR(_xll.qlIndexFixing(Index3M,H1480,TRUE,_xll.ohTrigger(RecalcTrigger,Trigger3M)),NA())</f>
        <v>2.8777510842404829E-2</v>
      </c>
      <c r="M1480" s="52">
        <f>IFERROR(_xll.qlIndexFixing(ONIndex3M,I1480,TRUE,_xll.ohTrigger(RecalcTrigger,Trigger3M)),NA())</f>
        <v>2.8695345886093904E-2</v>
      </c>
      <c r="N1480" s="52">
        <f>IFERROR(_xll.qlIndexFixing(Index6M,$H1480,TRUE,_xll.ohTrigger(RecalcTrigger,Trigger6M)),NA())</f>
        <v>3.0149109014991796E-2</v>
      </c>
      <c r="O1480" s="52">
        <f>IFERROR(_xll.qlIndexFixing(ONIndex6M,I1480,TRUE,_xll.ohTrigger(RecalcTrigger,Trigger6M)),NA())</f>
        <v>2.9964707453791206E-2</v>
      </c>
      <c r="P1480" s="52">
        <f>IFERROR(_xll.qlIndexFixing(Index1Y,$H1480,TRUE,_xll.ohTrigger(RecalcTrigger,Trigger1Y)),NA())</f>
        <v>3.2160851951402801E-2</v>
      </c>
      <c r="Q1480" s="52">
        <f>IFERROR(_xll.qlIndexFixing(ONIndex1Y,I1480,TRUE,_xll.ohTrigger(RecalcTrigger,Trigger1Y)),NA())</f>
        <v>3.1692887210770238E-2</v>
      </c>
    </row>
    <row r="1481" spans="2:17" x14ac:dyDescent="0.2">
      <c r="B1481" s="46" t="s">
        <v>51</v>
      </c>
      <c r="D1481" s="49">
        <f>_xll.qlCalendarAdvance(LocalCalendar,$D1480,B1481,"f",FALSE)</f>
        <v>49853</v>
      </c>
      <c r="E1481" s="49">
        <f>_xll.qlInterestRateIndexValueDate(IndexON,D1481)</f>
        <v>49853</v>
      </c>
      <c r="F1481" s="52">
        <f>IFERROR(_xll.qlIndexFixing(IndexON,D1481,TRUE,_xll.ohTrigger(RecalcTrigger,TriggerON)),NA())</f>
        <v>2.6352690091355768E-2</v>
      </c>
      <c r="H1481" s="49">
        <f>_xll.qlCalendarAdvance(IborCalendar,$H1480,B1481,"f",FALSE)</f>
        <v>49852</v>
      </c>
      <c r="I1481" s="49">
        <f>_xll.qlInterestRateIndexValueDate(Index1M,$H1481)</f>
        <v>49856</v>
      </c>
      <c r="J1481" s="52">
        <f>IFERROR(_xll.qlIndexFixing(Index1M,$H1481,TRUE,_xll.ohTrigger(RecalcTrigger,Trigger1M)),NA())</f>
        <v>2.6828723675693666E-2</v>
      </c>
      <c r="K1481" s="52">
        <f>IFERROR(_xll.qlIndexFixing(ONIndex1M,I1481,TRUE,_xll.ohTrigger(RecalcTrigger,Trigger1M)),NA())</f>
        <v>2.6802588555225881E-2</v>
      </c>
      <c r="L1481" s="52">
        <f>IFERROR(_xll.qlIndexFixing(Index3M,H1481,TRUE,_xll.ohTrigger(RecalcTrigger,Trigger3M)),NA())</f>
        <v>2.8774134597794855E-2</v>
      </c>
      <c r="M1481" s="52">
        <f>IFERROR(_xll.qlIndexFixing(ONIndex3M,I1481,TRUE,_xll.ohTrigger(RecalcTrigger,Trigger3M)),NA())</f>
        <v>2.8691915064227302E-2</v>
      </c>
      <c r="N1481" s="52">
        <f>IFERROR(_xll.qlIndexFixing(Index6M,$H1481,TRUE,_xll.ohTrigger(RecalcTrigger,Trigger6M)),NA())</f>
        <v>3.0146821863559312E-2</v>
      </c>
      <c r="O1481" s="52">
        <f>IFERROR(_xll.qlIndexFixing(ONIndex6M,I1481,TRUE,_xll.ohTrigger(RecalcTrigger,Trigger6M)),NA())</f>
        <v>2.9961308944637111E-2</v>
      </c>
      <c r="P1481" s="52">
        <f>IFERROR(_xll.qlIndexFixing(Index1Y,$H1481,TRUE,_xll.ohTrigger(RecalcTrigger,Trigger1Y)),NA())</f>
        <v>3.215920024106126E-2</v>
      </c>
      <c r="Q1481" s="52">
        <f>IFERROR(_xll.qlIndexFixing(ONIndex1Y,I1481,TRUE,_xll.ohTrigger(RecalcTrigger,Trigger1Y)),NA())</f>
        <v>3.1691039411736455E-2</v>
      </c>
    </row>
    <row r="1482" spans="2:17" x14ac:dyDescent="0.2">
      <c r="B1482" s="46" t="s">
        <v>51</v>
      </c>
      <c r="D1482" s="49">
        <f>_xll.qlCalendarAdvance(LocalCalendar,$D1481,B1482,"f",FALSE)</f>
        <v>49863</v>
      </c>
      <c r="E1482" s="49">
        <f>_xll.qlInterestRateIndexValueDate(IndexON,D1482)</f>
        <v>49863</v>
      </c>
      <c r="F1482" s="52">
        <f>IFERROR(_xll.qlIndexFixing(IndexON,D1482,TRUE,_xll.ohTrigger(RecalcTrigger,TriggerON)),NA())</f>
        <v>2.6345453606850811E-2</v>
      </c>
      <c r="H1482" s="49">
        <f>_xll.qlCalendarAdvance(IborCalendar,$H1481,B1482,"f",FALSE)</f>
        <v>49859</v>
      </c>
      <c r="I1482" s="49">
        <f>_xll.qlInterestRateIndexValueDate(Index1M,$H1482)</f>
        <v>49863</v>
      </c>
      <c r="J1482" s="52">
        <f>IFERROR(_xll.qlIndexFixing(Index1M,$H1482,TRUE,_xll.ohTrigger(RecalcTrigger,Trigger1M)),NA())</f>
        <v>2.6826950845235748E-2</v>
      </c>
      <c r="K1482" s="52">
        <f>IFERROR(_xll.qlIndexFixing(ONIndex1M,I1482,TRUE,_xll.ohTrigger(RecalcTrigger,Trigger1M)),NA())</f>
        <v>2.6800802951960634E-2</v>
      </c>
      <c r="L1482" s="52">
        <f>IFERROR(_xll.qlIndexFixing(Index3M,H1482,TRUE,_xll.ohTrigger(RecalcTrigger,Trigger3M)),NA())</f>
        <v>2.8770770591667282E-2</v>
      </c>
      <c r="M1482" s="52">
        <f>IFERROR(_xll.qlIndexFixing(ONIndex3M,I1482,TRUE,_xll.ohTrigger(RecalcTrigger,Trigger3M)),NA())</f>
        <v>2.8688496389683849E-2</v>
      </c>
      <c r="N1482" s="52">
        <f>IFERROR(_xll.qlIndexFixing(Index6M,$H1482,TRUE,_xll.ohTrigger(RecalcTrigger,Trigger6M)),NA())</f>
        <v>3.0143522862402711E-2</v>
      </c>
      <c r="O1482" s="52">
        <f>IFERROR(_xll.qlIndexFixing(ONIndex6M,I1482,TRUE,_xll.ohTrigger(RecalcTrigger,Trigger6M)),NA())</f>
        <v>2.9957921045236091E-2</v>
      </c>
      <c r="P1482" s="52">
        <f>IFERROR(_xll.qlIndexFixing(Index1Y,$H1482,TRUE,_xll.ohTrigger(RecalcTrigger,Trigger1Y)),NA())</f>
        <v>3.2157558386117314E-2</v>
      </c>
      <c r="Q1482" s="52">
        <f>IFERROR(_xll.qlIndexFixing(ONIndex1Y,I1482,TRUE,_xll.ohTrigger(RecalcTrigger,Trigger1Y)),NA())</f>
        <v>3.1689201155229441E-2</v>
      </c>
    </row>
    <row r="1483" spans="2:17" x14ac:dyDescent="0.2">
      <c r="B1483" s="46" t="s">
        <v>51</v>
      </c>
      <c r="D1483" s="49">
        <f>_xll.qlCalendarAdvance(LocalCalendar,$D1482,B1483,"f",FALSE)</f>
        <v>49870</v>
      </c>
      <c r="E1483" s="49">
        <f>_xll.qlInterestRateIndexValueDate(IndexON,D1483)</f>
        <v>49870</v>
      </c>
      <c r="F1483" s="52">
        <f>IFERROR(_xll.qlIndexFixing(IndexON,D1483,TRUE,_xll.ohTrigger(RecalcTrigger,TriggerON)),NA())</f>
        <v>2.6341326362144812E-2</v>
      </c>
      <c r="H1483" s="49">
        <f>_xll.qlCalendarAdvance(IborCalendar,$H1482,B1483,"f",FALSE)</f>
        <v>49866</v>
      </c>
      <c r="I1483" s="49">
        <f>_xll.qlInterestRateIndexValueDate(Index1M,$H1483)</f>
        <v>49870</v>
      </c>
      <c r="J1483" s="52">
        <f>IFERROR(_xll.qlIndexFixing(Index1M,$H1483,TRUE,_xll.ohTrigger(RecalcTrigger,Trigger1M)),NA())</f>
        <v>2.6825185838514325E-2</v>
      </c>
      <c r="K1483" s="52">
        <f>IFERROR(_xll.qlIndexFixing(ONIndex1M,I1483,TRUE,_xll.ohTrigger(RecalcTrigger,Trigger1M)),NA())</f>
        <v>2.6799025154771172E-2</v>
      </c>
      <c r="L1483" s="52">
        <f>IFERROR(_xll.qlIndexFixing(Index3M,H1483,TRUE,_xll.ohTrigger(RecalcTrigger,Trigger3M)),NA())</f>
        <v>2.8767418823989963E-2</v>
      </c>
      <c r="M1483" s="52">
        <f>IFERROR(_xll.qlIndexFixing(ONIndex3M,I1483,TRUE,_xll.ohTrigger(RecalcTrigger,Trigger3M)),NA())</f>
        <v>2.868508986230367E-2</v>
      </c>
      <c r="N1483" s="52">
        <f>IFERROR(_xll.qlIndexFixing(Index6M,$H1483,TRUE,_xll.ohTrigger(RecalcTrigger,Trigger6M)),NA())</f>
        <v>3.014023463912861E-2</v>
      </c>
      <c r="O1483" s="52">
        <f>IFERROR(_xll.qlIndexFixing(ONIndex6M,I1483,TRUE,_xll.ohTrigger(RecalcTrigger,Trigger6M)),NA())</f>
        <v>2.9954543755827956E-2</v>
      </c>
      <c r="P1483" s="52">
        <f>IFERROR(_xll.qlIndexFixing(Index1Y,$H1483,TRUE,_xll.ohTrigger(RecalcTrigger,Trigger1Y)),NA())</f>
        <v>3.2155926386522565E-2</v>
      </c>
      <c r="Q1483" s="52">
        <f>IFERROR(_xll.qlIndexFixing(ONIndex1Y,I1483,TRUE,_xll.ohTrigger(RecalcTrigger,Trigger1Y)),NA())</f>
        <v>3.1687372441169259E-2</v>
      </c>
    </row>
    <row r="1484" spans="2:17" x14ac:dyDescent="0.2">
      <c r="B1484" s="46" t="s">
        <v>51</v>
      </c>
      <c r="D1484" s="49">
        <f>_xll.qlCalendarAdvance(LocalCalendar,$D1483,B1484,"f",FALSE)</f>
        <v>49877</v>
      </c>
      <c r="E1484" s="49">
        <f>_xll.qlInterestRateIndexValueDate(IndexON,D1484)</f>
        <v>49877</v>
      </c>
      <c r="F1484" s="52">
        <f>IFERROR(_xll.qlIndexFixing(IndexON,D1484,TRUE,_xll.ohTrigger(RecalcTrigger,TriggerON)),NA())</f>
        <v>2.6337199926871335E-2</v>
      </c>
      <c r="H1484" s="49">
        <f>_xll.qlCalendarAdvance(IborCalendar,$H1483,B1484,"f",FALSE)</f>
        <v>49873</v>
      </c>
      <c r="I1484" s="49">
        <f>_xll.qlInterestRateIndexValueDate(Index1M,$H1484)</f>
        <v>49877</v>
      </c>
      <c r="J1484" s="52">
        <f>IFERROR(_xll.qlIndexFixing(Index1M,$H1484,TRUE,_xll.ohTrigger(RecalcTrigger,Trigger1M)),NA())</f>
        <v>2.6823428655524242E-2</v>
      </c>
      <c r="K1484" s="52">
        <f>IFERROR(_xll.qlIndexFixing(ONIndex1M,I1484,TRUE,_xll.ohTrigger(RecalcTrigger,Trigger1M)),NA())</f>
        <v>2.6797255163657496E-2</v>
      </c>
      <c r="L1484" s="52">
        <f>IFERROR(_xll.qlIndexFixing(Index3M,H1484,TRUE,_xll.ohTrigger(RecalcTrigger,Trigger3M)),NA())</f>
        <v>2.8764079294732486E-2</v>
      </c>
      <c r="M1484" s="52">
        <f>IFERROR(_xll.qlIndexFixing(ONIndex3M,I1484,TRUE,_xll.ohTrigger(RecalcTrigger,Trigger3M)),NA())</f>
        <v>2.8681695482486447E-2</v>
      </c>
      <c r="N1484" s="52">
        <f>IFERROR(_xll.qlIndexFixing(Index6M,$H1484,TRUE,_xll.ohTrigger(RecalcTrigger,Trigger6M)),NA())</f>
        <v>3.0136957193682267E-2</v>
      </c>
      <c r="O1484" s="52">
        <f>IFERROR(_xll.qlIndexFixing(ONIndex6M,I1484,TRUE,_xll.ohTrigger(RecalcTrigger,Trigger6M)),NA())</f>
        <v>2.9951177076412705E-2</v>
      </c>
      <c r="P1484" s="52">
        <f>IFERROR(_xll.qlIndexFixing(Index1Y,$H1484,TRUE,_xll.ohTrigger(RecalcTrigger,Trigger1Y)),NA())</f>
        <v>3.2154304242230355E-2</v>
      </c>
      <c r="Q1484" s="52">
        <f>IFERROR(_xll.qlIndexFixing(ONIndex1Y,I1484,TRUE,_xll.ohTrigger(RecalcTrigger,Trigger1Y)),NA())</f>
        <v>3.1685553269635847E-2</v>
      </c>
    </row>
    <row r="1485" spans="2:17" x14ac:dyDescent="0.2">
      <c r="B1485" s="46" t="s">
        <v>51</v>
      </c>
      <c r="D1485" s="49">
        <f>_xll.qlCalendarAdvance(LocalCalendar,$D1484,B1485,"f",FALSE)</f>
        <v>49884</v>
      </c>
      <c r="E1485" s="49">
        <f>_xll.qlInterestRateIndexValueDate(IndexON,D1485)</f>
        <v>49884</v>
      </c>
      <c r="F1485" s="52">
        <f>IFERROR(_xll.qlIndexFixing(IndexON,D1485,TRUE,_xll.ohTrigger(RecalcTrigger,TriggerON)),NA())</f>
        <v>2.6333074301190251E-2</v>
      </c>
      <c r="H1485" s="49">
        <f>_xll.qlCalendarAdvance(IborCalendar,$H1484,B1485,"f",FALSE)</f>
        <v>49880</v>
      </c>
      <c r="I1485" s="49">
        <f>_xll.qlInterestRateIndexValueDate(Index1M,$H1485)</f>
        <v>49884</v>
      </c>
      <c r="J1485" s="52">
        <f>IFERROR(_xll.qlIndexFixing(Index1M,$H1485,TRUE,_xll.ohTrigger(RecalcTrigger,Trigger1M)),NA())</f>
        <v>2.6821679296260344E-2</v>
      </c>
      <c r="K1485" s="52">
        <f>IFERROR(_xll.qlIndexFixing(ONIndex1M,I1485,TRUE,_xll.ohTrigger(RecalcTrigger,Trigger1M)),NA())</f>
        <v>2.679549297853967E-2</v>
      </c>
      <c r="L1485" s="52">
        <f>IFERROR(_xll.qlIndexFixing(Index3M,H1485,TRUE,_xll.ohTrigger(RecalcTrigger,Trigger3M)),NA())</f>
        <v>2.8760752003864441E-2</v>
      </c>
      <c r="M1485" s="52">
        <f>IFERROR(_xll.qlIndexFixing(ONIndex3M,I1485,TRUE,_xll.ohTrigger(RecalcTrigger,Trigger3M)),NA())</f>
        <v>2.8678313249752563E-2</v>
      </c>
      <c r="N1485" s="52">
        <f>IFERROR(_xll.qlIndexFixing(Index6M,$H1485,TRUE,_xll.ohTrigger(RecalcTrigger,Trigger6M)),NA())</f>
        <v>3.0133690526010688E-2</v>
      </c>
      <c r="O1485" s="52">
        <f>IFERROR(_xll.qlIndexFixing(ONIndex6M,I1485,TRUE,_xll.ohTrigger(RecalcTrigger,Trigger6M)),NA())</f>
        <v>2.994782100675053E-2</v>
      </c>
      <c r="P1485" s="52">
        <f>IFERROR(_xll.qlIndexFixing(Index1Y,$H1485,TRUE,_xll.ohTrigger(RecalcTrigger,Trigger1Y)),NA())</f>
        <v>3.2152691953193174E-2</v>
      </c>
      <c r="Q1485" s="52">
        <f>IFERROR(_xll.qlIndexFixing(ONIndex1Y,I1485,TRUE,_xll.ohTrigger(RecalcTrigger,Trigger1Y)),NA())</f>
        <v>3.1683743640469331E-2</v>
      </c>
    </row>
    <row r="1486" spans="2:17" x14ac:dyDescent="0.2">
      <c r="B1486" s="46" t="s">
        <v>51</v>
      </c>
      <c r="D1486" s="49">
        <f>_xll.qlCalendarAdvance(LocalCalendar,$D1485,B1486,"f",FALSE)</f>
        <v>49891</v>
      </c>
      <c r="E1486" s="49">
        <f>_xll.qlInterestRateIndexValueDate(IndexON,D1486)</f>
        <v>49891</v>
      </c>
      <c r="F1486" s="52">
        <f>IFERROR(_xll.qlIndexFixing(IndexON,D1486,TRUE,_xll.ohTrigger(RecalcTrigger,TriggerON)),NA())</f>
        <v>2.6328949485021624E-2</v>
      </c>
      <c r="H1486" s="49">
        <f>_xll.qlCalendarAdvance(IborCalendar,$H1485,B1486,"f",FALSE)</f>
        <v>49887</v>
      </c>
      <c r="I1486" s="49">
        <f>_xll.qlInterestRateIndexValueDate(Index1M,$H1486)</f>
        <v>49891</v>
      </c>
      <c r="J1486" s="52">
        <f>IFERROR(_xll.qlIndexFixing(Index1M,$H1486,TRUE,_xll.ohTrigger(RecalcTrigger,Trigger1M)),NA())</f>
        <v>2.6819937760720048E-2</v>
      </c>
      <c r="K1486" s="52">
        <f>IFERROR(_xll.qlIndexFixing(ONIndex1M,I1486,TRUE,_xll.ohTrigger(RecalcTrigger,Trigger1M)),NA())</f>
        <v>2.679373859949763E-2</v>
      </c>
      <c r="L1486" s="52">
        <f>IFERROR(_xll.qlIndexFixing(Index3M,H1486,TRUE,_xll.ohTrigger(RecalcTrigger,Trigger3M)),NA())</f>
        <v>2.875743695135281E-2</v>
      </c>
      <c r="M1486" s="52">
        <f>IFERROR(_xll.qlIndexFixing(ONIndex3M,I1486,TRUE,_xll.ohTrigger(RecalcTrigger,Trigger3M)),NA())</f>
        <v>2.8674943164341826E-2</v>
      </c>
      <c r="N1486" s="52">
        <f>IFERROR(_xll.qlIndexFixing(Index6M,$H1486,TRUE,_xll.ohTrigger(RecalcTrigger,Trigger6M)),NA())</f>
        <v>3.0130434636060431E-2</v>
      </c>
      <c r="O1486" s="52">
        <f>IFERROR(_xll.qlIndexFixing(ONIndex6M,I1486,TRUE,_xll.ohTrigger(RecalcTrigger,Trigger6M)),NA())</f>
        <v>2.9944475547001304E-2</v>
      </c>
      <c r="P1486" s="52">
        <f>IFERROR(_xll.qlIndexFixing(Index1Y,$H1486,TRUE,_xll.ohTrigger(RecalcTrigger,Trigger1Y)),NA())</f>
        <v>3.2151089519365024E-2</v>
      </c>
      <c r="Q1486" s="52">
        <f>IFERROR(_xll.qlIndexFixing(ONIndex1Y,I1486,TRUE,_xll.ohTrigger(RecalcTrigger,Trigger1Y)),NA())</f>
        <v>3.168194355390952E-2</v>
      </c>
    </row>
    <row r="1487" spans="2:17" x14ac:dyDescent="0.2">
      <c r="B1487" s="46" t="s">
        <v>51</v>
      </c>
      <c r="D1487" s="49">
        <f>_xll.qlCalendarAdvance(LocalCalendar,$D1486,B1487,"f",FALSE)</f>
        <v>49898</v>
      </c>
      <c r="E1487" s="49">
        <f>_xll.qlInterestRateIndexValueDate(IndexON,D1487)</f>
        <v>49898</v>
      </c>
      <c r="F1487" s="52">
        <f>IFERROR(_xll.qlIndexFixing(IndexON,D1487,TRUE,_xll.ohTrigger(RecalcTrigger,TriggerON)),NA())</f>
        <v>2.6324825478205582E-2</v>
      </c>
      <c r="H1487" s="49">
        <f>_xll.qlCalendarAdvance(IborCalendar,$H1486,B1487,"f",FALSE)</f>
        <v>49894</v>
      </c>
      <c r="I1487" s="49">
        <f>_xll.qlInterestRateIndexValueDate(Index1M,$H1487)</f>
        <v>49898</v>
      </c>
      <c r="J1487" s="52">
        <f>IFERROR(_xll.qlIndexFixing(Index1M,$H1487,TRUE,_xll.ohTrigger(RecalcTrigger,Trigger1M)),NA())</f>
        <v>2.6818204048898203E-2</v>
      </c>
      <c r="K1487" s="52">
        <f>IFERROR(_xll.qlIndexFixing(ONIndex1M,I1487,TRUE,_xll.ohTrigger(RecalcTrigger,Trigger1M)),NA())</f>
        <v>2.6791992026371503E-2</v>
      </c>
      <c r="L1487" s="52">
        <f>IFERROR(_xll.qlIndexFixing(Index3M,H1487,TRUE,_xll.ohTrigger(RecalcTrigger,Trigger3M)),NA())</f>
        <v>2.8755046157984694E-2</v>
      </c>
      <c r="M1487" s="52">
        <f>IFERROR(_xll.qlIndexFixing(ONIndex3M,I1487,TRUE,_xll.ohTrigger(RecalcTrigger,Trigger3M)),NA())</f>
        <v>2.8671585226174301E-2</v>
      </c>
      <c r="N1487" s="52">
        <f>IFERROR(_xll.qlIndexFixing(Index6M,$H1487,TRUE,_xll.ohTrigger(RecalcTrigger,Trigger6M)),NA())</f>
        <v>3.0127189523778929E-2</v>
      </c>
      <c r="O1487" s="52">
        <f>IFERROR(_xll.qlIndexFixing(ONIndex6M,I1487,TRUE,_xll.ohTrigger(RecalcTrigger,Trigger6M)),NA())</f>
        <v>2.9941140697085089E-2</v>
      </c>
      <c r="P1487" s="52">
        <f>IFERROR(_xll.qlIndexFixing(Index1Y,$H1487,TRUE,_xll.ohTrigger(RecalcTrigger,Trigger1Y)),NA())</f>
        <v>3.2149496940698387E-2</v>
      </c>
      <c r="Q1487" s="52">
        <f>IFERROR(_xll.qlIndexFixing(ONIndex1Y,I1487,TRUE,_xll.ohTrigger(RecalcTrigger,Trigger1Y)),NA())</f>
        <v>3.1680153009716605E-2</v>
      </c>
    </row>
    <row r="1488" spans="2:17" x14ac:dyDescent="0.2">
      <c r="B1488" s="46" t="s">
        <v>51</v>
      </c>
      <c r="D1488" s="49">
        <f>_xll.qlCalendarAdvance(LocalCalendar,$D1487,B1488,"f",FALSE)</f>
        <v>49905</v>
      </c>
      <c r="E1488" s="49">
        <f>_xll.qlInterestRateIndexValueDate(IndexON,D1488)</f>
        <v>49905</v>
      </c>
      <c r="F1488" s="52">
        <f>IFERROR(_xll.qlIndexFixing(IndexON,D1488,TRUE,_xll.ohTrigger(RecalcTrigger,TriggerON)),NA())</f>
        <v>2.632070228106187E-2</v>
      </c>
      <c r="H1488" s="49">
        <f>_xll.qlCalendarAdvance(IborCalendar,$H1487,B1488,"f",FALSE)</f>
        <v>49901</v>
      </c>
      <c r="I1488" s="49">
        <f>_xll.qlInterestRateIndexValueDate(Index1M,$H1488)</f>
        <v>49905</v>
      </c>
      <c r="J1488" s="52">
        <f>IFERROR(_xll.qlIndexFixing(Index1M,$H1488,TRUE,_xll.ohTrigger(RecalcTrigger,Trigger1M)),NA())</f>
        <v>2.6816478160794802E-2</v>
      </c>
      <c r="K1488" s="52">
        <f>IFERROR(_xll.qlIndexFixing(ONIndex1M,I1488,TRUE,_xll.ohTrigger(RecalcTrigger,Trigger1M)),NA())</f>
        <v>2.679025325916129E-2</v>
      </c>
      <c r="L1488" s="52">
        <f>IFERROR(_xll.qlIndexFixing(Index3M,H1488,TRUE,_xll.ohTrigger(RecalcTrigger,Trigger3M)),NA())</f>
        <v>2.8750843561278893E-2</v>
      </c>
      <c r="M1488" s="52">
        <f>IFERROR(_xll.qlIndexFixing(ONIndex3M,I1488,TRUE,_xll.ohTrigger(RecalcTrigger,Trigger3M)),NA())</f>
        <v>2.8668239435329923E-2</v>
      </c>
      <c r="N1488" s="52">
        <f>IFERROR(_xll.qlIndexFixing(Index6M,$H1488,TRUE,_xll.ohTrigger(RecalcTrigger,Trigger6M)),NA())</f>
        <v>3.0123955189112751E-2</v>
      </c>
      <c r="O1488" s="52">
        <f>IFERROR(_xll.qlIndexFixing(ONIndex6M,I1488,TRUE,_xll.ohTrigger(RecalcTrigger,Trigger6M)),NA())</f>
        <v>2.9937816457161759E-2</v>
      </c>
      <c r="P1488" s="52">
        <f>IFERROR(_xll.qlIndexFixing(Index1Y,$H1488,TRUE,_xll.ohTrigger(RecalcTrigger,Trigger1Y)),NA())</f>
        <v>3.214791421714748E-2</v>
      </c>
      <c r="Q1488" s="52">
        <f>IFERROR(_xll.qlIndexFixing(ONIndex1Y,I1488,TRUE,_xll.ohTrigger(RecalcTrigger,Trigger1Y)),NA())</f>
        <v>3.1678372008050459E-2</v>
      </c>
    </row>
    <row r="1489" spans="2:17" x14ac:dyDescent="0.2">
      <c r="B1489" s="46" t="s">
        <v>51</v>
      </c>
      <c r="D1489" s="49">
        <f>_xll.qlCalendarAdvance(LocalCalendar,$D1488,B1489,"f",FALSE)</f>
        <v>49912</v>
      </c>
      <c r="E1489" s="49">
        <f>_xll.qlInterestRateIndexValueDate(IndexON,D1489)</f>
        <v>49912</v>
      </c>
      <c r="F1489" s="52">
        <f>IFERROR(_xll.qlIndexFixing(IndexON,D1489,TRUE,_xll.ohTrigger(RecalcTrigger,TriggerON)),NA())</f>
        <v>2.6316579893190806E-2</v>
      </c>
      <c r="H1489" s="49">
        <f>_xll.qlCalendarAdvance(IborCalendar,$H1488,B1489,"f",FALSE)</f>
        <v>49908</v>
      </c>
      <c r="I1489" s="49">
        <f>_xll.qlInterestRateIndexValueDate(Index1M,$H1489)</f>
        <v>49913</v>
      </c>
      <c r="J1489" s="52">
        <f>IFERROR(_xll.qlIndexFixing(Index1M,$H1489,TRUE,_xll.ohTrigger(RecalcTrigger,Trigger1M)),NA())</f>
        <v>2.6814515297307571E-2</v>
      </c>
      <c r="K1489" s="52">
        <f>IFERROR(_xll.qlIndexFixing(ONIndex1M,I1489,TRUE,_xll.ohTrigger(RecalcTrigger,Trigger1M)),NA())</f>
        <v>2.6788275655320604E-2</v>
      </c>
      <c r="L1489" s="52">
        <f>IFERROR(_xll.qlIndexFixing(Index3M,H1489,TRUE,_xll.ohTrigger(RecalcTrigger,Trigger3M)),NA())</f>
        <v>2.8747097888749362E-2</v>
      </c>
      <c r="M1489" s="52">
        <f>IFERROR(_xll.qlIndexFixing(ONIndex3M,I1489,TRUE,_xll.ohTrigger(RecalcTrigger,Trigger3M)),NA())</f>
        <v>2.8664430548603903E-2</v>
      </c>
      <c r="N1489" s="52">
        <f>IFERROR(_xll.qlIndexFixing(Index6M,$H1489,TRUE,_xll.ohTrigger(RecalcTrigger,Trigger6M)),NA())</f>
        <v>3.0120272003650913E-2</v>
      </c>
      <c r="O1489" s="52">
        <f>IFERROR(_xll.qlIndexFixing(ONIndex6M,I1489,TRUE,_xll.ohTrigger(RecalcTrigger,Trigger6M)),NA())</f>
        <v>2.9934030317360083E-2</v>
      </c>
      <c r="P1489" s="52">
        <f>IFERROR(_xll.qlIndexFixing(Index1Y,$H1489,TRUE,_xll.ohTrigger(RecalcTrigger,Trigger1Y)),NA())</f>
        <v>3.2146117457661959E-2</v>
      </c>
      <c r="Q1489" s="52">
        <f>IFERROR(_xll.qlIndexFixing(ONIndex1Y,I1489,TRUE,_xll.ohTrigger(RecalcTrigger,Trigger1Y)),NA())</f>
        <v>3.1676348262239529E-2</v>
      </c>
    </row>
    <row r="1490" spans="2:17" x14ac:dyDescent="0.2">
      <c r="B1490" s="46" t="s">
        <v>51</v>
      </c>
      <c r="D1490" s="49">
        <f>_xll.qlCalendarAdvance(LocalCalendar,$D1489,B1490,"f",FALSE)</f>
        <v>49920</v>
      </c>
      <c r="E1490" s="49">
        <f>_xll.qlInterestRateIndexValueDate(IndexON,D1490)</f>
        <v>49920</v>
      </c>
      <c r="F1490" s="52">
        <f>IFERROR(_xll.qlIndexFixing(IndexON,D1490,TRUE,_xll.ohTrigger(RecalcTrigger,TriggerON)),NA())</f>
        <v>2.6311869584088043E-2</v>
      </c>
      <c r="H1490" s="49">
        <f>_xll.qlCalendarAdvance(IborCalendar,$H1489,B1490,"f",FALSE)</f>
        <v>49915</v>
      </c>
      <c r="I1490" s="49">
        <f>_xll.qlInterestRateIndexValueDate(Index1M,$H1490)</f>
        <v>49920</v>
      </c>
      <c r="J1490" s="52">
        <f>IFERROR(_xll.qlIndexFixing(Index1M,$H1490,TRUE,_xll.ohTrigger(RecalcTrigger,Trigger1M)),NA())</f>
        <v>2.6811929863424844E-2</v>
      </c>
      <c r="K1490" s="52">
        <f>IFERROR(_xll.qlIndexFixing(ONIndex1M,I1490,TRUE,_xll.ohTrigger(RecalcTrigger,Trigger1M)),NA())</f>
        <v>2.6786553615369968E-2</v>
      </c>
      <c r="L1490" s="52">
        <f>IFERROR(_xll.qlIndexFixing(Index3M,H1490,TRUE,_xll.ohTrigger(RecalcTrigger,Trigger3M)),NA())</f>
        <v>2.8742919696163296E-2</v>
      </c>
      <c r="M1490" s="52">
        <f>IFERROR(_xll.qlIndexFixing(ONIndex3M,I1490,TRUE,_xll.ohTrigger(RecalcTrigger,Trigger3M)),NA())</f>
        <v>2.8661110787577826E-2</v>
      </c>
      <c r="N1490" s="52">
        <f>IFERROR(_xll.qlIndexFixing(Index6M,$H1490,TRUE,_xll.ohTrigger(RecalcTrigger,Trigger6M)),NA())</f>
        <v>3.0113978014580947E-2</v>
      </c>
      <c r="O1490" s="52">
        <f>IFERROR(_xll.qlIndexFixing(ONIndex6M,I1490,TRUE,_xll.ohTrigger(RecalcTrigger,Trigger6M)),NA())</f>
        <v>2.9930728812850305E-2</v>
      </c>
      <c r="P1490" s="52">
        <f>IFERROR(_xll.qlIndexFixing(Index1Y,$H1490,TRUE,_xll.ohTrigger(RecalcTrigger,Trigger1Y)),NA())</f>
        <v>3.2144555852061836E-2</v>
      </c>
      <c r="Q1490" s="52">
        <f>IFERROR(_xll.qlIndexFixing(ONIndex1Y,I1490,TRUE,_xll.ohTrigger(RecalcTrigger,Trigger1Y)),NA())</f>
        <v>3.1674587708696578E-2</v>
      </c>
    </row>
    <row r="1491" spans="2:17" x14ac:dyDescent="0.2">
      <c r="B1491" s="46" t="s">
        <v>51</v>
      </c>
      <c r="D1491" s="49">
        <f>_xll.qlCalendarAdvance(LocalCalendar,$D1490,B1491,"f",FALSE)</f>
        <v>49927</v>
      </c>
      <c r="E1491" s="49">
        <f>_xll.qlInterestRateIndexValueDate(IndexON,D1491)</f>
        <v>49927</v>
      </c>
      <c r="F1491" s="52">
        <f>IFERROR(_xll.qlIndexFixing(IndexON,D1491,TRUE,_xll.ohTrigger(RecalcTrigger,TriggerON)),NA())</f>
        <v>2.6307748930909369E-2</v>
      </c>
      <c r="H1491" s="49">
        <f>_xll.qlCalendarAdvance(IborCalendar,$H1490,B1491,"f",FALSE)</f>
        <v>49922</v>
      </c>
      <c r="I1491" s="49">
        <f>_xll.qlInterestRateIndexValueDate(Index1M,$H1491)</f>
        <v>49926</v>
      </c>
      <c r="J1491" s="52">
        <f>IFERROR(_xll.qlIndexFixing(Index1M,$H1491,TRUE,_xll.ohTrigger(RecalcTrigger,Trigger1M)),NA())</f>
        <v>2.6810470757426152E-2</v>
      </c>
      <c r="K1491" s="52">
        <f>IFERROR(_xll.qlIndexFixing(ONIndex1M,I1491,TRUE,_xll.ohTrigger(RecalcTrigger,Trigger1M)),NA())</f>
        <v>2.6785083794225173E-2</v>
      </c>
      <c r="L1491" s="52">
        <f>IFERROR(_xll.qlIndexFixing(Index3M,H1491,TRUE,_xll.ohTrigger(RecalcTrigger,Trigger3M)),NA())</f>
        <v>2.8740130894146725E-2</v>
      </c>
      <c r="M1491" s="52">
        <f>IFERROR(_xll.qlIndexFixing(ONIndex3M,I1491,TRUE,_xll.ohTrigger(RecalcTrigger,Trigger3M)),NA())</f>
        <v>2.8658274946495865E-2</v>
      </c>
      <c r="N1491" s="52">
        <f>IFERROR(_xll.qlIndexFixing(Index6M,$H1491,TRUE,_xll.ohTrigger(RecalcTrigger,Trigger6M)),NA())</f>
        <v>3.0112260715030485E-2</v>
      </c>
      <c r="O1491" s="52">
        <f>IFERROR(_xll.qlIndexFixing(ONIndex6M,I1491,TRUE,_xll.ohTrigger(RecalcTrigger,Trigger6M)),NA())</f>
        <v>2.9927907396469777E-2</v>
      </c>
      <c r="P1491" s="52">
        <f>IFERROR(_xll.qlIndexFixing(Index1Y,$H1491,TRUE,_xll.ohTrigger(RecalcTrigger,Trigger1Y)),NA())</f>
        <v>3.2143225176731474E-2</v>
      </c>
      <c r="Q1491" s="52">
        <f>IFERROR(_xll.qlIndexFixing(ONIndex1Y,I1491,TRUE,_xll.ohTrigger(RecalcTrigger,Trigger1Y)),NA())</f>
        <v>3.1673086257733019E-2</v>
      </c>
    </row>
    <row r="1492" spans="2:17" x14ac:dyDescent="0.2">
      <c r="B1492" s="46" t="s">
        <v>51</v>
      </c>
      <c r="D1492" s="49">
        <f>_xll.qlCalendarAdvance(LocalCalendar,$D1491,B1492,"f",FALSE)</f>
        <v>49934</v>
      </c>
      <c r="E1492" s="49">
        <f>_xll.qlInterestRateIndexValueDate(IndexON,D1492)</f>
        <v>49934</v>
      </c>
      <c r="F1492" s="52">
        <f>IFERROR(_xll.qlIndexFixing(IndexON,D1492,TRUE,_xll.ohTrigger(RecalcTrigger,TriggerON)),NA())</f>
        <v>2.6303629087163216E-2</v>
      </c>
      <c r="H1492" s="49">
        <f>_xll.qlCalendarAdvance(IborCalendar,$H1491,B1492,"f",FALSE)</f>
        <v>49929</v>
      </c>
      <c r="I1492" s="49">
        <f>_xll.qlInterestRateIndexValueDate(Index1M,$H1492)</f>
        <v>49933</v>
      </c>
      <c r="J1492" s="52">
        <f>IFERROR(_xll.qlIndexFixing(Index1M,$H1492,TRUE,_xll.ohTrigger(RecalcTrigger,Trigger1M)),NA())</f>
        <v>2.6808775731410606E-2</v>
      </c>
      <c r="K1492" s="52">
        <f>IFERROR(_xll.qlIndexFixing(ONIndex1M,I1492,TRUE,_xll.ohTrigger(RecalcTrigger,Trigger1M)),NA())</f>
        <v>2.6783376251238167E-2</v>
      </c>
      <c r="L1492" s="52">
        <f>IFERROR(_xll.qlIndexFixing(Index3M,H1492,TRUE,_xll.ohTrigger(RecalcTrigger,Trigger3M)),NA())</f>
        <v>2.8736888654883722E-2</v>
      </c>
      <c r="M1492" s="52">
        <f>IFERROR(_xll.qlIndexFixing(ONIndex3M,I1492,TRUE,_xll.ohTrigger(RecalcTrigger,Trigger3M)),NA())</f>
        <v>2.8654977744704269E-2</v>
      </c>
      <c r="N1492" s="52">
        <f>IFERROR(_xll.qlIndexFixing(Index6M,$H1492,TRUE,_xll.ohTrigger(RecalcTrigger,Trigger6M)),NA())</f>
        <v>3.0109068480709645E-2</v>
      </c>
      <c r="O1492" s="52">
        <f>IFERROR(_xll.qlIndexFixing(ONIndex6M,I1492,TRUE,_xll.ohTrigger(RecalcTrigger,Trigger6M)),NA())</f>
        <v>2.9924625596038368E-2</v>
      </c>
      <c r="P1492" s="52">
        <f>IFERROR(_xll.qlIndexFixing(Index1Y,$H1492,TRUE,_xll.ohTrigger(RecalcTrigger,Trigger1Y)),NA())</f>
        <v>3.2141681873186896E-2</v>
      </c>
      <c r="Q1492" s="52">
        <f>IFERROR(_xll.qlIndexFixing(ONIndex1Y,I1492,TRUE,_xll.ohTrigger(RecalcTrigger,Trigger1Y)),NA())</f>
        <v>3.167134342593414E-2</v>
      </c>
    </row>
    <row r="1493" spans="2:17" x14ac:dyDescent="0.2">
      <c r="B1493" s="46" t="s">
        <v>51</v>
      </c>
      <c r="D1493" s="49">
        <f>_xll.qlCalendarAdvance(LocalCalendar,$D1492,B1493,"f",FALSE)</f>
        <v>49941</v>
      </c>
      <c r="E1493" s="49">
        <f>_xll.qlInterestRateIndexValueDate(IndexON,D1493)</f>
        <v>49941</v>
      </c>
      <c r="F1493" s="52">
        <f>IFERROR(_xll.qlIndexFixing(IndexON,D1493,TRUE,_xll.ohTrigger(RecalcTrigger,TriggerON)),NA())</f>
        <v>2.629951005292952E-2</v>
      </c>
      <c r="H1493" s="49">
        <f>_xll.qlCalendarAdvance(IborCalendar,$H1492,B1493,"f",FALSE)</f>
        <v>49936</v>
      </c>
      <c r="I1493" s="49">
        <f>_xll.qlInterestRateIndexValueDate(Index1M,$H1493)</f>
        <v>49940</v>
      </c>
      <c r="J1493" s="52">
        <f>IFERROR(_xll.qlIndexFixing(Index1M,$H1493,TRUE,_xll.ohTrigger(RecalcTrigger,Trigger1M)),NA())</f>
        <v>2.6807088528513212E-2</v>
      </c>
      <c r="K1493" s="52">
        <f>IFERROR(_xll.qlIndexFixing(ONIndex1M,I1493,TRUE,_xll.ohTrigger(RecalcTrigger,Trigger1M)),NA())</f>
        <v>2.6781676514326946E-2</v>
      </c>
      <c r="L1493" s="52">
        <f>IFERROR(_xll.qlIndexFixing(Index3M,H1493,TRUE,_xll.ohTrigger(RecalcTrigger,Trigger3M)),NA())</f>
        <v>2.8733658652763887E-2</v>
      </c>
      <c r="M1493" s="52">
        <f>IFERROR(_xll.qlIndexFixing(ONIndex3M,I1493,TRUE,_xll.ohTrigger(RecalcTrigger,Trigger3M)),NA())</f>
        <v>2.8651692690315755E-2</v>
      </c>
      <c r="N1493" s="52">
        <f>IFERROR(_xll.qlIndexFixing(Index6M,$H1493,TRUE,_xll.ohTrigger(RecalcTrigger,Trigger6M)),NA())</f>
        <v>3.0105887021906429E-2</v>
      </c>
      <c r="O1493" s="52">
        <f>IFERROR(_xll.qlIndexFixing(ONIndex6M,I1493,TRUE,_xll.ohTrigger(RecalcTrigger,Trigger6M)),NA())</f>
        <v>2.9921354405519907E-2</v>
      </c>
      <c r="P1493" s="52">
        <f>IFERROR(_xll.qlIndexFixing(Index1Y,$H1493,TRUE,_xll.ohTrigger(RecalcTrigger,Trigger1Y)),NA())</f>
        <v>3.2140148424531174E-2</v>
      </c>
      <c r="Q1493" s="52">
        <f>IFERROR(_xll.qlIndexFixing(ONIndex1Y,I1493,TRUE,_xll.ohTrigger(RecalcTrigger,Trigger1Y)),NA())</f>
        <v>3.1669610136582094E-2</v>
      </c>
    </row>
    <row r="1494" spans="2:17" x14ac:dyDescent="0.2">
      <c r="B1494" s="46" t="s">
        <v>51</v>
      </c>
      <c r="D1494" s="49">
        <f>_xll.qlCalendarAdvance(LocalCalendar,$D1493,B1494,"f",FALSE)</f>
        <v>49948</v>
      </c>
      <c r="E1494" s="49">
        <f>_xll.qlInterestRateIndexValueDate(IndexON,D1494)</f>
        <v>49948</v>
      </c>
      <c r="F1494" s="52">
        <f>IFERROR(_xll.qlIndexFixing(IndexON,D1494,TRUE,_xll.ohTrigger(RecalcTrigger,TriggerON)),NA())</f>
        <v>2.6295391828208281E-2</v>
      </c>
      <c r="H1494" s="49">
        <f>_xll.qlCalendarAdvance(IborCalendar,$H1493,B1494,"f",FALSE)</f>
        <v>49943</v>
      </c>
      <c r="I1494" s="49">
        <f>_xll.qlInterestRateIndexValueDate(Index1M,$H1494)</f>
        <v>49947</v>
      </c>
      <c r="J1494" s="52">
        <f>IFERROR(_xll.qlIndexFixing(Index1M,$H1494,TRUE,_xll.ohTrigger(RecalcTrigger,Trigger1M)),NA())</f>
        <v>2.680540914871532E-2</v>
      </c>
      <c r="K1494" s="52">
        <f>IFERROR(_xll.qlIndexFixing(ONIndex1M,I1494,TRUE,_xll.ohTrigger(RecalcTrigger,Trigger1M)),NA())</f>
        <v>2.677998458333164E-2</v>
      </c>
      <c r="L1494" s="52">
        <f>IFERROR(_xll.qlIndexFixing(Index3M,H1494,TRUE,_xll.ohTrigger(RecalcTrigger,Trigger3M)),NA())</f>
        <v>2.8730440887758231E-2</v>
      </c>
      <c r="M1494" s="52">
        <f>IFERROR(_xll.qlIndexFixing(ONIndex3M,I1494,TRUE,_xll.ohTrigger(RecalcTrigger,Trigger3M)),NA())</f>
        <v>2.8648419783170453E-2</v>
      </c>
      <c r="N1494" s="52">
        <f>IFERROR(_xll.qlIndexFixing(Index6M,$H1494,TRUE,_xll.ohTrigger(RecalcTrigger,Trigger6M)),NA())</f>
        <v>3.0102716338568567E-2</v>
      </c>
      <c r="O1494" s="52">
        <f>IFERROR(_xll.qlIndexFixing(ONIndex6M,I1494,TRUE,_xll.ohTrigger(RecalcTrigger,Trigger6M)),NA())</f>
        <v>2.9918093824754521E-2</v>
      </c>
      <c r="P1494" s="52">
        <f>IFERROR(_xll.qlIndexFixing(Index1Y,$H1494,TRUE,_xll.ohTrigger(RecalcTrigger,Trigger1Y)),NA())</f>
        <v>3.213862483072006E-2</v>
      </c>
      <c r="Q1494" s="52">
        <f>IFERROR(_xll.qlIndexFixing(ONIndex1Y,I1494,TRUE,_xll.ohTrigger(RecalcTrigger,Trigger1Y)),NA())</f>
        <v>3.1667886389756816E-2</v>
      </c>
    </row>
    <row r="1495" spans="2:17" x14ac:dyDescent="0.2">
      <c r="B1495" s="46" t="s">
        <v>51</v>
      </c>
      <c r="D1495" s="49">
        <f>_xll.qlCalendarAdvance(LocalCalendar,$D1494,B1495,"f",FALSE)</f>
        <v>49955</v>
      </c>
      <c r="E1495" s="49">
        <f>_xll.qlInterestRateIndexValueDate(IndexON,D1495)</f>
        <v>49955</v>
      </c>
      <c r="F1495" s="52">
        <f>IFERROR(_xll.qlIndexFixing(IndexON,D1495,TRUE,_xll.ohTrigger(RecalcTrigger,TriggerON)),NA())</f>
        <v>2.6291274412999499E-2</v>
      </c>
      <c r="H1495" s="49">
        <f>_xll.qlCalendarAdvance(IborCalendar,$H1494,B1495,"f",FALSE)</f>
        <v>49950</v>
      </c>
      <c r="I1495" s="49">
        <f>_xll.qlInterestRateIndexValueDate(Index1M,$H1495)</f>
        <v>49954</v>
      </c>
      <c r="J1495" s="52">
        <f>IFERROR(_xll.qlIndexFixing(Index1M,$H1495,TRUE,_xll.ohTrigger(RecalcTrigger,Trigger1M)),NA())</f>
        <v>2.6804616007857468E-2</v>
      </c>
      <c r="K1495" s="52">
        <f>IFERROR(_xll.qlIndexFixing(ONIndex1M,I1495,TRUE,_xll.ohTrigger(RecalcTrigger,Trigger1M)),NA())</f>
        <v>2.6778300458492055E-2</v>
      </c>
      <c r="L1495" s="52">
        <f>IFERROR(_xll.qlIndexFixing(Index3M,H1495,TRUE,_xll.ohTrigger(RecalcTrigger,Trigger3M)),NA())</f>
        <v>2.8728152199781275E-2</v>
      </c>
      <c r="M1495" s="52">
        <f>IFERROR(_xll.qlIndexFixing(ONIndex3M,I1495,TRUE,_xll.ohTrigger(RecalcTrigger,Trigger3M)),NA())</f>
        <v>2.8645159023348299E-2</v>
      </c>
      <c r="N1495" s="52">
        <f>IFERROR(_xll.qlIndexFixing(Index6M,$H1495,TRUE,_xll.ohTrigger(RecalcTrigger,Trigger6M)),NA())</f>
        <v>3.0100586470062869E-2</v>
      </c>
      <c r="O1495" s="52">
        <f>IFERROR(_xll.qlIndexFixing(ONIndex6M,I1495,TRUE,_xll.ohTrigger(RecalcTrigger,Trigger6M)),NA())</f>
        <v>2.9914843853982021E-2</v>
      </c>
      <c r="P1495" s="52">
        <f>IFERROR(_xll.qlIndexFixing(Index1Y,$H1495,TRUE,_xll.ohTrigger(RecalcTrigger,Trigger1Y)),NA())</f>
        <v>3.2137111091709095E-2</v>
      </c>
      <c r="Q1495" s="52">
        <f>IFERROR(_xll.qlIndexFixing(ONIndex1Y,I1495,TRUE,_xll.ohTrigger(RecalcTrigger,Trigger1Y)),NA())</f>
        <v>3.1666172185378372E-2</v>
      </c>
    </row>
    <row r="1496" spans="2:17" x14ac:dyDescent="0.2">
      <c r="B1496" s="46" t="s">
        <v>51</v>
      </c>
      <c r="D1496" s="49">
        <f>_xll.qlCalendarAdvance(LocalCalendar,$D1495,B1496,"f",FALSE)</f>
        <v>49962</v>
      </c>
      <c r="E1496" s="49">
        <f>_xll.qlInterestRateIndexValueDate(IndexON,D1496)</f>
        <v>49962</v>
      </c>
      <c r="F1496" s="52">
        <f>IFERROR(_xll.qlIndexFixing(IndexON,D1496,TRUE,_xll.ohTrigger(RecalcTrigger,TriggerON)),NA())</f>
        <v>2.6287157807223238E-2</v>
      </c>
      <c r="H1496" s="49">
        <f>_xll.qlCalendarAdvance(IborCalendar,$H1495,B1496,"f",FALSE)</f>
        <v>49957</v>
      </c>
      <c r="I1496" s="49">
        <f>_xll.qlInterestRateIndexValueDate(Index1M,$H1496)</f>
        <v>49962</v>
      </c>
      <c r="J1496" s="52">
        <f>IFERROR(_xll.qlIndexFixing(Index1M,$H1496,TRUE,_xll.ohTrigger(RecalcTrigger,Trigger1M)),NA())</f>
        <v>2.68027157339631E-2</v>
      </c>
      <c r="K1496" s="52">
        <f>IFERROR(_xll.qlIndexFixing(ONIndex1M,I1496,TRUE,_xll.ohTrigger(RecalcTrigger,Trigger1M)),NA())</f>
        <v>2.6776385302698102E-2</v>
      </c>
      <c r="L1496" s="52">
        <f>IFERROR(_xll.qlIndexFixing(Index3M,H1496,TRUE,_xll.ohTrigger(RecalcTrigger,Trigger3M)),NA())</f>
        <v>2.8724504432385306E-2</v>
      </c>
      <c r="M1496" s="52">
        <f>IFERROR(_xll.qlIndexFixing(ONIndex3M,I1496,TRUE,_xll.ohTrigger(RecalcTrigger,Trigger3M)),NA())</f>
        <v>2.8641447314727841E-2</v>
      </c>
      <c r="N1496" s="52">
        <f>IFERROR(_xll.qlIndexFixing(Index6M,$H1496,TRUE,_xll.ohTrigger(RecalcTrigger,Trigger6M)),NA())</f>
        <v>3.0095958301627083E-2</v>
      </c>
      <c r="O1496" s="52">
        <f>IFERROR(_xll.qlIndexFixing(ONIndex6M,I1496,TRUE,_xll.ohTrigger(RecalcTrigger,Trigger6M)),NA())</f>
        <v>2.9911142593324058E-2</v>
      </c>
      <c r="P1496" s="52">
        <f>IFERROR(_xll.qlIndexFixing(Index1Y,$H1496,TRUE,_xll.ohTrigger(RecalcTrigger,Trigger1Y)),NA())</f>
        <v>3.2135393171313788E-2</v>
      </c>
      <c r="Q1496" s="52">
        <f>IFERROR(_xll.qlIndexFixing(ONIndex1Y,I1496,TRUE,_xll.ohTrigger(RecalcTrigger,Trigger1Y)),NA())</f>
        <v>3.1664224779222039E-2</v>
      </c>
    </row>
    <row r="1497" spans="2:17" x14ac:dyDescent="0.2">
      <c r="B1497" s="46" t="s">
        <v>51</v>
      </c>
      <c r="D1497" s="49">
        <f>_xll.qlCalendarAdvance(LocalCalendar,$D1496,B1497,"f",FALSE)</f>
        <v>49969</v>
      </c>
      <c r="E1497" s="49">
        <f>_xll.qlInterestRateIndexValueDate(IndexON,D1497)</f>
        <v>49969</v>
      </c>
      <c r="F1497" s="52">
        <f>IFERROR(_xll.qlIndexFixing(IndexON,D1497,TRUE,_xll.ohTrigger(RecalcTrigger,TriggerON)),NA())</f>
        <v>2.6283042010959434E-2</v>
      </c>
      <c r="H1497" s="49">
        <f>_xll.qlCalendarAdvance(IborCalendar,$H1496,B1497,"f",FALSE)</f>
        <v>49964</v>
      </c>
      <c r="I1497" s="49">
        <f>_xll.qlInterestRateIndexValueDate(Index1M,$H1497)</f>
        <v>49968</v>
      </c>
      <c r="J1497" s="52">
        <f>IFERROR(_xll.qlIndexFixing(Index1M,$H1497,TRUE,_xll.ohTrigger(RecalcTrigger,Trigger1M)),NA())</f>
        <v>2.680129723455742E-2</v>
      </c>
      <c r="K1497" s="52">
        <f>IFERROR(_xll.qlIndexFixing(ONIndex1M,I1497,TRUE,_xll.ohTrigger(RecalcTrigger,Trigger1M)),NA())</f>
        <v>2.6774955626640562E-2</v>
      </c>
      <c r="L1497" s="52">
        <f>IFERROR(_xll.qlIndexFixing(Index3M,H1497,TRUE,_xll.ohTrigger(RecalcTrigger,Trigger3M)),NA())</f>
        <v>2.8721779096573495E-2</v>
      </c>
      <c r="M1497" s="52">
        <f>IFERROR(_xll.qlIndexFixing(ONIndex3M,I1497,TRUE,_xll.ohTrigger(RecalcTrigger,Trigger3M)),NA())</f>
        <v>2.8638673945353688E-2</v>
      </c>
      <c r="N1497" s="52">
        <f>IFERROR(_xll.qlIndexFixing(Index6M,$H1497,TRUE,_xll.ohTrigger(RecalcTrigger,Trigger6M)),NA())</f>
        <v>3.0093268940842903E-2</v>
      </c>
      <c r="O1497" s="52">
        <f>IFERROR(_xll.qlIndexFixing(ONIndex6M,I1497,TRUE,_xll.ohTrigger(RecalcTrigger,Trigger6M)),NA())</f>
        <v>2.9908375741936055E-2</v>
      </c>
      <c r="P1497" s="52">
        <f>IFERROR(_xll.qlIndexFixing(Index1Y,$H1497,TRUE,_xll.ohTrigger(RecalcTrigger,Trigger1Y)),NA())</f>
        <v>3.2134113177911781E-2</v>
      </c>
      <c r="Q1497" s="52">
        <f>IFERROR(_xll.qlIndexFixing(ONIndex1Y,I1497,TRUE,_xll.ohTrigger(RecalcTrigger,Trigger1Y)),NA())</f>
        <v>3.1662772403882045E-2</v>
      </c>
    </row>
    <row r="1498" spans="2:17" x14ac:dyDescent="0.2">
      <c r="B1498" s="46" t="s">
        <v>51</v>
      </c>
      <c r="D1498" s="49">
        <f>_xll.qlCalendarAdvance(LocalCalendar,$D1497,B1498,"f",FALSE)</f>
        <v>49976</v>
      </c>
      <c r="E1498" s="49">
        <f>_xll.qlInterestRateIndexValueDate(IndexON,D1498)</f>
        <v>49976</v>
      </c>
      <c r="F1498" s="52">
        <f>IFERROR(_xll.qlIndexFixing(IndexON,D1498,TRUE,_xll.ohTrigger(RecalcTrigger,TriggerON)),NA())</f>
        <v>2.6278927024128151E-2</v>
      </c>
      <c r="H1498" s="49">
        <f>_xll.qlCalendarAdvance(IborCalendar,$H1497,B1498,"f",FALSE)</f>
        <v>49971</v>
      </c>
      <c r="I1498" s="49">
        <f>_xll.qlInterestRateIndexValueDate(Index1M,$H1498)</f>
        <v>49975</v>
      </c>
      <c r="J1498" s="52">
        <f>IFERROR(_xll.qlIndexFixing(Index1M,$H1498,TRUE,_xll.ohTrigger(RecalcTrigger,Trigger1M)),NA())</f>
        <v>2.6800529391576289E-2</v>
      </c>
      <c r="K1498" s="52">
        <f>IFERROR(_xll.qlIndexFixing(ONIndex1M,I1498,TRUE,_xll.ohTrigger(RecalcTrigger,Trigger1M)),NA())</f>
        <v>2.6773294919948398E-2</v>
      </c>
      <c r="L1498" s="52">
        <f>IFERROR(_xll.qlIndexFixing(Index3M,H1498,TRUE,_xll.ohTrigger(RecalcTrigger,Trigger3M)),NA())</f>
        <v>2.8718610901976391E-2</v>
      </c>
      <c r="M1498" s="52">
        <f>IFERROR(_xll.qlIndexFixing(ONIndex3M,I1498,TRUE,_xll.ohTrigger(RecalcTrigger,Trigger3M)),NA())</f>
        <v>2.8635449627341103E-2</v>
      </c>
      <c r="N1498" s="52">
        <f>IFERROR(_xll.qlIndexFixing(Index6M,$H1498,TRUE,_xll.ohTrigger(RecalcTrigger,Trigger6M)),NA())</f>
        <v>3.0090141358860935E-2</v>
      </c>
      <c r="O1498" s="52">
        <f>IFERROR(_xll.qlIndexFixing(ONIndex6M,I1498,TRUE,_xll.ohTrigger(RecalcTrigger,Trigger6M)),NA())</f>
        <v>2.9905157600822463E-2</v>
      </c>
      <c r="P1498" s="52">
        <f>IFERROR(_xll.qlIndexFixing(Index1Y,$H1498,TRUE,_xll.ohTrigger(RecalcTrigger,Trigger1Y)),NA())</f>
        <v>3.2132629003038697E-2</v>
      </c>
      <c r="Q1498" s="52">
        <f>IFERROR(_xll.qlIndexFixing(ONIndex1Y,I1498,TRUE,_xll.ohTrigger(RecalcTrigger,Trigger1Y)),NA())</f>
        <v>3.1661086826924034E-2</v>
      </c>
    </row>
    <row r="1499" spans="2:17" x14ac:dyDescent="0.2">
      <c r="B1499" s="46" t="s">
        <v>51</v>
      </c>
      <c r="D1499" s="49">
        <f>_xll.qlCalendarAdvance(LocalCalendar,$D1498,B1499,"f",FALSE)</f>
        <v>49983</v>
      </c>
      <c r="E1499" s="49">
        <f>_xll.qlInterestRateIndexValueDate(IndexON,D1499)</f>
        <v>49983</v>
      </c>
      <c r="F1499" s="52">
        <f>IFERROR(_xll.qlIndexFixing(IndexON,D1499,TRUE,_xll.ohTrigger(RecalcTrigger,TriggerON)),NA())</f>
        <v>2.6274812846809326E-2</v>
      </c>
      <c r="H1499" s="49">
        <f>_xll.qlCalendarAdvance(IborCalendar,$H1498,B1499,"f",FALSE)</f>
        <v>49978</v>
      </c>
      <c r="I1499" s="49">
        <f>_xll.qlInterestRateIndexValueDate(Index1M,$H1499)</f>
        <v>49982</v>
      </c>
      <c r="J1499" s="52">
        <f>IFERROR(_xll.qlIndexFixing(Index1M,$H1499,TRUE,_xll.ohTrigger(RecalcTrigger,Trigger1M)),NA())</f>
        <v>2.6797129596226377E-2</v>
      </c>
      <c r="K1499" s="52">
        <f>IFERROR(_xll.qlIndexFixing(ONIndex1M,I1499,TRUE,_xll.ohTrigger(RecalcTrigger,Trigger1M)),NA())</f>
        <v>2.6771642019092212E-2</v>
      </c>
      <c r="L1499" s="52">
        <f>IFERROR(_xll.qlIndexFixing(Index3M,H1499,TRUE,_xll.ohTrigger(RecalcTrigger,Trigger3M)),NA())</f>
        <v>2.8715454945343843E-2</v>
      </c>
      <c r="M1499" s="52">
        <f>IFERROR(_xll.qlIndexFixing(ONIndex3M,I1499,TRUE,_xll.ohTrigger(RecalcTrigger,Trigger3M)),NA())</f>
        <v>2.8632237456491794E-2</v>
      </c>
      <c r="N1499" s="52">
        <f>IFERROR(_xll.qlIndexFixing(Index6M,$H1499,TRUE,_xll.ohTrigger(RecalcTrigger,Trigger6M)),NA())</f>
        <v>3.0088056630671257E-2</v>
      </c>
      <c r="O1499" s="52">
        <f>IFERROR(_xll.qlIndexFixing(ONIndex6M,I1499,TRUE,_xll.ohTrigger(RecalcTrigger,Trigger6M)),NA())</f>
        <v>2.9901950069541883E-2</v>
      </c>
      <c r="P1499" s="52">
        <f>IFERROR(_xll.qlIndexFixing(Index1Y,$H1499,TRUE,_xll.ohTrigger(RecalcTrigger,Trigger1Y)),NA())</f>
        <v>3.2131154682792096E-2</v>
      </c>
      <c r="Q1499" s="52">
        <f>IFERROR(_xll.qlIndexFixing(ONIndex1Y,I1499,TRUE,_xll.ohTrigger(RecalcTrigger,Trigger1Y)),NA())</f>
        <v>3.1659410792412856E-2</v>
      </c>
    </row>
    <row r="1500" spans="2:17" x14ac:dyDescent="0.2">
      <c r="B1500" s="46" t="s">
        <v>51</v>
      </c>
      <c r="D1500" s="49">
        <f>_xll.qlCalendarAdvance(LocalCalendar,$D1499,B1500,"f",FALSE)</f>
        <v>49991</v>
      </c>
      <c r="E1500" s="49">
        <f>_xll.qlInterestRateIndexValueDate(IndexON,D1500)</f>
        <v>49991</v>
      </c>
      <c r="F1500" s="52">
        <f>IFERROR(_xll.qlIndexFixing(IndexON,D1500,TRUE,_xll.ohTrigger(RecalcTrigger,TriggerON)),NA())</f>
        <v>2.6270111921080641E-2</v>
      </c>
      <c r="H1500" s="49">
        <f>_xll.qlCalendarAdvance(IborCalendar,$H1499,B1500,"f",FALSE)</f>
        <v>49985</v>
      </c>
      <c r="I1500" s="49">
        <f>_xll.qlInterestRateIndexValueDate(Index1M,$H1500)</f>
        <v>49989</v>
      </c>
      <c r="J1500" s="52">
        <f>IFERROR(_xll.qlIndexFixing(Index1M,$H1500,TRUE,_xll.ohTrigger(RecalcTrigger,Trigger1M)),NA())</f>
        <v>2.6795497155006842E-2</v>
      </c>
      <c r="K1500" s="52">
        <f>IFERROR(_xll.qlIndexFixing(ONIndex1M,I1500,TRUE,_xll.ohTrigger(RecalcTrigger,Trigger1M)),NA())</f>
        <v>2.6770875050723397E-2</v>
      </c>
      <c r="L1500" s="52">
        <f>IFERROR(_xll.qlIndexFixing(Index3M,H1500,TRUE,_xll.ohTrigger(RecalcTrigger,Trigger3M)),NA())</f>
        <v>2.8712311226648045E-2</v>
      </c>
      <c r="M1500" s="52">
        <f>IFERROR(_xll.qlIndexFixing(ONIndex3M,I1500,TRUE,_xll.ohTrigger(RecalcTrigger,Trigger3M)),NA())</f>
        <v>2.8629947701226399E-2</v>
      </c>
      <c r="N1500" s="52">
        <f>IFERROR(_xll.qlIndexFixing(Index6M,$H1500,TRUE,_xll.ohTrigger(RecalcTrigger,Trigger6M)),NA())</f>
        <v>3.0083918520484476E-2</v>
      </c>
      <c r="O1500" s="52">
        <f>IFERROR(_xll.qlIndexFixing(ONIndex6M,I1500,TRUE,_xll.ohTrigger(RecalcTrigger,Trigger6M)),NA())</f>
        <v>2.9899766787786497E-2</v>
      </c>
      <c r="P1500" s="52">
        <f>IFERROR(_xll.qlIndexFixing(Index1Y,$H1500,TRUE,_xll.ohTrigger(RecalcTrigger,Trigger1Y)),NA())</f>
        <v>3.2129690217128179E-2</v>
      </c>
      <c r="Q1500" s="52">
        <f>IFERROR(_xll.qlIndexFixing(ONIndex1Y,I1500,TRUE,_xll.ohTrigger(RecalcTrigger,Trigger1Y)),NA())</f>
        <v>3.1659017606409101E-2</v>
      </c>
    </row>
    <row r="1501" spans="2:17" x14ac:dyDescent="0.2">
      <c r="B1501" s="46" t="s">
        <v>51</v>
      </c>
      <c r="D1501" s="49">
        <f>_xll.qlCalendarAdvance(LocalCalendar,$D1500,B1501,"f",FALSE)</f>
        <v>49998</v>
      </c>
      <c r="E1501" s="49">
        <f>_xll.qlInterestRateIndexValueDate(IndexON,D1501)</f>
        <v>49998</v>
      </c>
      <c r="F1501" s="52">
        <f>IFERROR(_xll.qlIndexFixing(IndexON,D1501,TRUE,_xll.ohTrigger(RecalcTrigger,TriggerON)),NA())</f>
        <v>2.6265999478294333E-2</v>
      </c>
      <c r="H1501" s="49">
        <f>_xll.qlCalendarAdvance(IborCalendar,$H1500,B1501,"f",FALSE)</f>
        <v>49992</v>
      </c>
      <c r="I1501" s="49">
        <f>_xll.qlInterestRateIndexValueDate(Index1M,$H1501)</f>
        <v>49996</v>
      </c>
      <c r="J1501" s="52">
        <f>IFERROR(_xll.qlIndexFixing(Index1M,$H1501,TRUE,_xll.ohTrigger(RecalcTrigger,Trigger1M)),NA())</f>
        <v>2.6793872536865493E-2</v>
      </c>
      <c r="K1501" s="52">
        <f>IFERROR(_xll.qlIndexFixing(ONIndex1M,I1501,TRUE,_xll.ohTrigger(RecalcTrigger,Trigger1M)),NA())</f>
        <v>2.6768359635527261E-2</v>
      </c>
      <c r="L1501" s="52">
        <f>IFERROR(_xll.qlIndexFixing(Index3M,H1501,TRUE,_xll.ohTrigger(RecalcTrigger,Trigger3M)),NA())</f>
        <v>2.8709179745856846E-2</v>
      </c>
      <c r="M1501" s="52">
        <f>IFERROR(_xll.qlIndexFixing(ONIndex3M,I1501,TRUE,_xll.ohTrigger(RecalcTrigger,Trigger3M)),NA())</f>
        <v>2.8625849556842553E-2</v>
      </c>
      <c r="N1501" s="52">
        <f>IFERROR(_xll.qlIndexFixing(Index6M,$H1501,TRUE,_xll.ohTrigger(RecalcTrigger,Trigger6M)),NA())</f>
        <v>3.0080823263989406E-2</v>
      </c>
      <c r="O1501" s="52">
        <f>IFERROR(_xll.qlIndexFixing(ONIndex6M,I1501,TRUE,_xll.ohTrigger(RecalcTrigger,Trigger6M)),NA())</f>
        <v>2.9895566836639631E-2</v>
      </c>
      <c r="P1501" s="52">
        <f>IFERROR(_xll.qlIndexFixing(Index1Y,$H1501,TRUE,_xll.ohTrigger(RecalcTrigger,Trigger1Y)),NA())</f>
        <v>3.2128235606005778E-2</v>
      </c>
      <c r="Q1501" s="52">
        <f>IFERROR(_xll.qlIndexFixing(ONIndex1Y,I1501,TRUE,_xll.ohTrigger(RecalcTrigger,Trigger1Y)),NA())</f>
        <v>3.1656087350730999E-2</v>
      </c>
    </row>
    <row r="1502" spans="2:17" x14ac:dyDescent="0.2">
      <c r="B1502" s="46" t="s">
        <v>51</v>
      </c>
      <c r="D1502" s="49">
        <f>_xll.qlCalendarAdvance(LocalCalendar,$D1501,B1502,"f",FALSE)</f>
        <v>50005</v>
      </c>
      <c r="E1502" s="49">
        <f>_xll.qlInterestRateIndexValueDate(IndexON,D1502)</f>
        <v>50005</v>
      </c>
      <c r="F1502" s="52">
        <f>IFERROR(_xll.qlIndexFixing(IndexON,D1502,TRUE,_xll.ohTrigger(RecalcTrigger,TriggerON)),NA())</f>
        <v>2.6262552066858014E-2</v>
      </c>
      <c r="H1502" s="49">
        <f>_xll.qlCalendarAdvance(IborCalendar,$H1501,B1502,"f",FALSE)</f>
        <v>49999</v>
      </c>
      <c r="I1502" s="49">
        <f>_xll.qlInterestRateIndexValueDate(Index1M,$H1502)</f>
        <v>50003</v>
      </c>
      <c r="J1502" s="52">
        <f>IFERROR(_xll.qlIndexFixing(Index1M,$H1502,TRUE,_xll.ohTrigger(RecalcTrigger,Trigger1M)),NA())</f>
        <v>2.6792255741807658E-2</v>
      </c>
      <c r="K1502" s="52">
        <f>IFERROR(_xll.qlIndexFixing(ONIndex1M,I1502,TRUE,_xll.ohTrigger(RecalcTrigger,Trigger1M)),NA())</f>
        <v>2.6766730152898432E-2</v>
      </c>
      <c r="L1502" s="52">
        <f>IFERROR(_xll.qlIndexFixing(Index3M,H1502,TRUE,_xll.ohTrigger(RecalcTrigger,Trigger3M)),NA())</f>
        <v>2.8706060502945926E-2</v>
      </c>
      <c r="M1502" s="52">
        <f>IFERROR(_xll.qlIndexFixing(ONIndex3M,I1502,TRUE,_xll.ohTrigger(RecalcTrigger,Trigger3M)),NA())</f>
        <v>2.8622673827962686E-2</v>
      </c>
      <c r="N1502" s="52">
        <f>IFERROR(_xll.qlIndexFixing(Index6M,$H1502,TRUE,_xll.ohTrigger(RecalcTrigger,Trigger6M)),NA())</f>
        <v>3.0078772400136726E-2</v>
      </c>
      <c r="O1502" s="52">
        <f>IFERROR(_xll.qlIndexFixing(ONIndex6M,I1502,TRUE,_xll.ohTrigger(RecalcTrigger,Trigger6M)),NA())</f>
        <v>2.9892391135097895E-2</v>
      </c>
      <c r="P1502" s="52">
        <f>IFERROR(_xll.qlIndexFixing(Index1Y,$H1502,TRUE,_xll.ohTrigger(RecalcTrigger,Trigger1Y)),NA())</f>
        <v>3.2126790849381526E-2</v>
      </c>
      <c r="Q1502" s="52">
        <f>IFERROR(_xll.qlIndexFixing(ONIndex1Y,I1502,TRUE,_xll.ohTrigger(RecalcTrigger,Trigger1Y)),NA())</f>
        <v>3.165443994356032E-2</v>
      </c>
    </row>
    <row r="1503" spans="2:17" x14ac:dyDescent="0.2">
      <c r="B1503" s="46" t="s">
        <v>51</v>
      </c>
      <c r="D1503" s="49">
        <f>_xll.qlCalendarAdvance(LocalCalendar,$D1502,B1503,"f",FALSE)</f>
        <v>50012</v>
      </c>
      <c r="E1503" s="49">
        <f>_xll.qlInterestRateIndexValueDate(IndexON,D1503)</f>
        <v>50012</v>
      </c>
      <c r="F1503" s="52">
        <f>IFERROR(_xll.qlIndexFixing(IndexON,D1503,TRUE,_xll.ohTrigger(RecalcTrigger,TriggerON)),NA())</f>
        <v>2.625777702141896E-2</v>
      </c>
      <c r="H1503" s="49">
        <f>_xll.qlCalendarAdvance(IborCalendar,$H1502,B1503,"f",FALSE)</f>
        <v>50006</v>
      </c>
      <c r="I1503" s="49">
        <f>_xll.qlInterestRateIndexValueDate(Index1M,$H1503)</f>
        <v>50010</v>
      </c>
      <c r="J1503" s="52">
        <f>IFERROR(_xll.qlIndexFixing(Index1M,$H1503,TRUE,_xll.ohTrigger(RecalcTrigger,Trigger1M)),NA())</f>
        <v>2.6792410681681922E-2</v>
      </c>
      <c r="K1503" s="52">
        <f>IFERROR(_xll.qlIndexFixing(ONIndex1M,I1503,TRUE,_xll.ohTrigger(RecalcTrigger,Trigger1M)),NA())</f>
        <v>2.6765108476185517E-2</v>
      </c>
      <c r="L1503" s="52">
        <f>IFERROR(_xll.qlIndexFixing(Index3M,H1503,TRUE,_xll.ohTrigger(RecalcTrigger,Trigger3M)),NA())</f>
        <v>2.8702031667979824E-2</v>
      </c>
      <c r="M1503" s="52">
        <f>IFERROR(_xll.qlIndexFixing(ONIndex3M,I1503,TRUE,_xll.ohTrigger(RecalcTrigger,Trigger3M)),NA())</f>
        <v>2.8619510246246094E-2</v>
      </c>
      <c r="N1503" s="52">
        <f>IFERROR(_xll.qlIndexFixing(Index6M,$H1503,TRUE,_xll.ohTrigger(RecalcTrigger,Trigger6M)),NA())</f>
        <v>3.00746650761392E-2</v>
      </c>
      <c r="O1503" s="52">
        <f>IFERROR(_xll.qlIndexFixing(ONIndex6M,I1503,TRUE,_xll.ohTrigger(RecalcTrigger,Trigger6M)),NA())</f>
        <v>2.9889226043309236E-2</v>
      </c>
      <c r="P1503" s="52">
        <f>IFERROR(_xll.qlIndexFixing(Index1Y,$H1503,TRUE,_xll.ohTrigger(RecalcTrigger,Trigger1Y)),NA())</f>
        <v>3.2125355947214031E-2</v>
      </c>
      <c r="Q1503" s="52">
        <f>IFERROR(_xll.qlIndexFixing(ONIndex1Y,I1503,TRUE,_xll.ohTrigger(RecalcTrigger,Trigger1Y)),NA())</f>
        <v>3.1652802078916409E-2</v>
      </c>
    </row>
    <row r="1504" spans="2:17" x14ac:dyDescent="0.2">
      <c r="B1504" s="46" t="s">
        <v>51</v>
      </c>
      <c r="D1504" s="49">
        <f>_xll.qlCalendarAdvance(LocalCalendar,$D1503,B1504,"f",FALSE)</f>
        <v>50019</v>
      </c>
      <c r="E1504" s="49">
        <f>_xll.qlInterestRateIndexValueDate(IndexON,D1504)</f>
        <v>50019</v>
      </c>
      <c r="F1504" s="52">
        <f>IFERROR(_xll.qlIndexFixing(IndexON,D1504,TRUE,_xll.ohTrigger(RecalcTrigger,TriggerON)),NA())</f>
        <v>2.6253667007090087E-2</v>
      </c>
      <c r="H1504" s="49">
        <f>_xll.qlCalendarAdvance(IborCalendar,$H1503,B1504,"f",FALSE)</f>
        <v>50013</v>
      </c>
      <c r="I1504" s="49">
        <f>_xll.qlInterestRateIndexValueDate(Index1M,$H1504)</f>
        <v>50017</v>
      </c>
      <c r="J1504" s="52">
        <f>IFERROR(_xll.qlIndexFixing(Index1M,$H1504,TRUE,_xll.ohTrigger(RecalcTrigger,Trigger1M)),NA())</f>
        <v>2.6789927973850346E-2</v>
      </c>
      <c r="K1504" s="52">
        <f>IFERROR(_xll.qlIndexFixing(ONIndex1M,I1504,TRUE,_xll.ohTrigger(RecalcTrigger,Trigger1M)),NA())</f>
        <v>2.6763494605468452E-2</v>
      </c>
      <c r="L1504" s="52">
        <f>IFERROR(_xll.qlIndexFixing(Index3M,H1504,TRUE,_xll.ohTrigger(RecalcTrigger,Trigger3M)),NA())</f>
        <v>2.8698936272502307E-2</v>
      </c>
      <c r="M1504" s="52">
        <f>IFERROR(_xll.qlIndexFixing(ONIndex3M,I1504,TRUE,_xll.ohTrigger(RecalcTrigger,Trigger3M)),NA())</f>
        <v>2.8616358811932585E-2</v>
      </c>
      <c r="N1504" s="52">
        <f>IFERROR(_xll.qlIndexFixing(Index6M,$H1504,TRUE,_xll.ohTrigger(RecalcTrigger,Trigger6M)),NA())</f>
        <v>3.007160214468392E-2</v>
      </c>
      <c r="O1504" s="52">
        <f>IFERROR(_xll.qlIndexFixing(ONIndex6M,I1504,TRUE,_xll.ohTrigger(RecalcTrigger,Trigger6M)),NA())</f>
        <v>2.9886071561513461E-2</v>
      </c>
      <c r="P1504" s="52">
        <f>IFERROR(_xll.qlIndexFixing(Index1Y,$H1504,TRUE,_xll.ohTrigger(RecalcTrigger,Trigger1Y)),NA())</f>
        <v>3.2123930899461681E-2</v>
      </c>
      <c r="Q1504" s="52">
        <f>IFERROR(_xll.qlIndexFixing(ONIndex1Y,I1504,TRUE,_xll.ohTrigger(RecalcTrigger,Trigger1Y)),NA())</f>
        <v>3.1651173756799267E-2</v>
      </c>
    </row>
    <row r="1505" spans="2:17" x14ac:dyDescent="0.2">
      <c r="B1505" s="46" t="s">
        <v>51</v>
      </c>
      <c r="D1505" s="49">
        <f>_xll.qlCalendarAdvance(LocalCalendar,$D1504,B1505,"f",FALSE)</f>
        <v>50026</v>
      </c>
      <c r="E1505" s="49">
        <f>_xll.qlInterestRateIndexValueDate(IndexON,D1505)</f>
        <v>50026</v>
      </c>
      <c r="F1505" s="52">
        <f>IFERROR(_xll.qlIndexFixing(IndexON,D1505,TRUE,_xll.ohTrigger(RecalcTrigger,TriggerON)),NA())</f>
        <v>2.6249557802273671E-2</v>
      </c>
      <c r="H1505" s="49">
        <f>_xll.qlCalendarAdvance(IborCalendar,$H1504,B1505,"f",FALSE)</f>
        <v>50020</v>
      </c>
      <c r="I1505" s="49">
        <f>_xll.qlInterestRateIndexValueDate(Index1M,$H1505)</f>
        <v>50024</v>
      </c>
      <c r="J1505" s="52">
        <f>IFERROR(_xll.qlIndexFixing(Index1M,$H1505,TRUE,_xll.ohTrigger(RecalcTrigger,Trigger1M)),NA())</f>
        <v>2.6788335088413891E-2</v>
      </c>
      <c r="K1505" s="52">
        <f>IFERROR(_xll.qlIndexFixing(ONIndex1M,I1505,TRUE,_xll.ohTrigger(RecalcTrigger,Trigger1M)),NA())</f>
        <v>2.67618885406673E-2</v>
      </c>
      <c r="L1505" s="52">
        <f>IFERROR(_xll.qlIndexFixing(Index3M,H1505,TRUE,_xll.ohTrigger(RecalcTrigger,Trigger3M)),NA())</f>
        <v>2.8695853113817463E-2</v>
      </c>
      <c r="M1505" s="52">
        <f>IFERROR(_xll.qlIndexFixing(ONIndex3M,I1505,TRUE,_xll.ohTrigger(RecalcTrigger,Trigger3M)),NA())</f>
        <v>2.8613219524782352E-2</v>
      </c>
      <c r="N1505" s="52">
        <f>IFERROR(_xll.qlIndexFixing(Index6M,$H1505,TRUE,_xll.ohTrigger(RecalcTrigger,Trigger6M)),NA())</f>
        <v>3.006854998814279E-2</v>
      </c>
      <c r="O1505" s="52">
        <f>IFERROR(_xll.qlIndexFixing(ONIndex6M,I1505,TRUE,_xll.ohTrigger(RecalcTrigger,Trigger6M)),NA())</f>
        <v>2.9882927689470762E-2</v>
      </c>
      <c r="P1505" s="52">
        <f>IFERROR(_xll.qlIndexFixing(Index1Y,$H1505,TRUE,_xll.ohTrigger(RecalcTrigger,Trigger1Y)),NA())</f>
        <v>3.2122515706083085E-2</v>
      </c>
      <c r="Q1505" s="52">
        <f>IFERROR(_xll.qlIndexFixing(ONIndex1Y,I1505,TRUE,_xll.ohTrigger(RecalcTrigger,Trigger1Y)),NA())</f>
        <v>3.1649554977128957E-2</v>
      </c>
    </row>
    <row r="1506" spans="2:17" x14ac:dyDescent="0.2">
      <c r="B1506" s="46" t="s">
        <v>51</v>
      </c>
      <c r="D1506" s="49">
        <f>_xll.qlCalendarAdvance(LocalCalendar,$D1505,B1506,"f",FALSE)</f>
        <v>50033</v>
      </c>
      <c r="E1506" s="49">
        <f>_xll.qlInterestRateIndexValueDate(IndexON,D1506)</f>
        <v>50033</v>
      </c>
      <c r="F1506" s="52">
        <f>IFERROR(_xll.qlIndexFixing(IndexON,D1506,TRUE,_xll.ohTrigger(RecalcTrigger,TriggerON)),NA())</f>
        <v>2.6246112661221233E-2</v>
      </c>
      <c r="H1506" s="49">
        <f>_xll.qlCalendarAdvance(IborCalendar,$H1505,B1506,"f",FALSE)</f>
        <v>50027</v>
      </c>
      <c r="I1506" s="49">
        <f>_xll.qlInterestRateIndexValueDate(Index1M,$H1506)</f>
        <v>50031</v>
      </c>
      <c r="J1506" s="52">
        <f>IFERROR(_xll.qlIndexFixing(Index1M,$H1506,TRUE,_xll.ohTrigger(RecalcTrigger,Trigger1M)),NA())</f>
        <v>2.6786750026633995E-2</v>
      </c>
      <c r="K1506" s="52">
        <f>IFERROR(_xll.qlIndexFixing(ONIndex1M,I1506,TRUE,_xll.ohTrigger(RecalcTrigger,Trigger1M)),NA())</f>
        <v>2.6760290282101806E-2</v>
      </c>
      <c r="L1506" s="52">
        <f>IFERROR(_xll.qlIndexFixing(Index3M,H1506,TRUE,_xll.ohTrigger(RecalcTrigger,Trigger3M)),NA())</f>
        <v>2.8692782191898948E-2</v>
      </c>
      <c r="M1506" s="52">
        <f>IFERROR(_xll.qlIndexFixing(ONIndex3M,I1506,TRUE,_xll.ohTrigger(RecalcTrigger,Trigger3M)),NA())</f>
        <v>2.8610092385035202E-2</v>
      </c>
      <c r="N1506" s="52">
        <f>IFERROR(_xll.qlIndexFixing(Index6M,$H1506,TRUE,_xll.ohTrigger(RecalcTrigger,Trigger6M)),NA())</f>
        <v>3.0065508606467051E-2</v>
      </c>
      <c r="O1506" s="52">
        <f>IFERROR(_xll.qlIndexFixing(ONIndex6M,I1506,TRUE,_xll.ohTrigger(RecalcTrigger,Trigger6M)),NA())</f>
        <v>2.9879794427420947E-2</v>
      </c>
      <c r="P1506" s="52">
        <f>IFERROR(_xll.qlIndexFixing(Index1Y,$H1506,TRUE,_xll.ohTrigger(RecalcTrigger,Trigger1Y)),NA())</f>
        <v>3.2121110367037076E-2</v>
      </c>
      <c r="Q1506" s="52">
        <f>IFERROR(_xll.qlIndexFixing(ONIndex1Y,I1506,TRUE,_xll.ohTrigger(RecalcTrigger,Trigger1Y)),NA())</f>
        <v>3.1647945739825545E-2</v>
      </c>
    </row>
    <row r="1507" spans="2:17" x14ac:dyDescent="0.2">
      <c r="B1507" s="46" t="s">
        <v>51</v>
      </c>
      <c r="D1507" s="49">
        <f>_xll.qlCalendarAdvance(LocalCalendar,$D1506,B1507,"f",FALSE)</f>
        <v>50040</v>
      </c>
      <c r="E1507" s="49">
        <f>_xll.qlInterestRateIndexValueDate(IndexON,D1507)</f>
        <v>50040</v>
      </c>
      <c r="F1507" s="52">
        <f>IFERROR(_xll.qlIndexFixing(IndexON,D1507,TRUE,_xll.ohTrigger(RecalcTrigger,TriggerON)),NA())</f>
        <v>2.6242004833822996E-2</v>
      </c>
      <c r="H1507" s="49">
        <f>_xll.qlCalendarAdvance(IborCalendar,$H1506,B1507,"f",FALSE)</f>
        <v>50038</v>
      </c>
      <c r="I1507" s="49">
        <f>_xll.qlInterestRateIndexValueDate(Index1M,$H1507)</f>
        <v>50040</v>
      </c>
      <c r="J1507" s="52">
        <f>IFERROR(_xll.qlIndexFixing(Index1M,$H1507,TRUE,_xll.ohTrigger(RecalcTrigger,Trigger1M)),NA())</f>
        <v>2.678383978387977E-2</v>
      </c>
      <c r="K1507" s="52">
        <f>IFERROR(_xll.qlIndexFixing(ONIndex1M,I1507,TRUE,_xll.ohTrigger(RecalcTrigger,Trigger1M)),NA())</f>
        <v>2.675912816362036E-2</v>
      </c>
      <c r="L1507" s="52">
        <f>IFERROR(_xll.qlIndexFixing(Index3M,H1507,TRUE,_xll.ohTrigger(RecalcTrigger,Trigger3M)),NA())</f>
        <v>2.8687927424242865E-2</v>
      </c>
      <c r="M1507" s="52">
        <f>IFERROR(_xll.qlIndexFixing(ONIndex3M,I1507,TRUE,_xll.ohTrigger(RecalcTrigger,Trigger3M)),NA())</f>
        <v>2.8607004391774105E-2</v>
      </c>
      <c r="N1507" s="52">
        <f>IFERROR(_xll.qlIndexFixing(Index6M,$H1507,TRUE,_xll.ohTrigger(RecalcTrigger,Trigger6M)),NA())</f>
        <v>3.0060577848920984E-2</v>
      </c>
      <c r="O1507" s="52">
        <f>IFERROR(_xll.qlIndexFixing(ONIndex6M,I1507,TRUE,_xll.ohTrigger(RecalcTrigger,Trigger6M)),NA())</f>
        <v>2.9876798791961257E-2</v>
      </c>
      <c r="P1507" s="52">
        <f>IFERROR(_xll.qlIndexFixing(Index1Y,$H1507,TRUE,_xll.ohTrigger(RecalcTrigger,Trigger1Y)),NA())</f>
        <v>3.2119317982319061E-2</v>
      </c>
      <c r="Q1507" s="52">
        <f>IFERROR(_xll.qlIndexFixing(ONIndex1Y,I1507,TRUE,_xll.ohTrigger(RecalcTrigger,Trigger1Y)),NA())</f>
        <v>3.1647167972375101E-2</v>
      </c>
    </row>
    <row r="1508" spans="2:17" x14ac:dyDescent="0.2">
      <c r="B1508" s="46" t="s">
        <v>51</v>
      </c>
      <c r="D1508" s="49">
        <f>_xll.qlCalendarAdvance(LocalCalendar,$D1507,B1508,"f",FALSE)</f>
        <v>50047</v>
      </c>
      <c r="E1508" s="49">
        <f>_xll.qlInterestRateIndexValueDate(IndexON,D1508)</f>
        <v>50047</v>
      </c>
      <c r="F1508" s="52">
        <f>IFERROR(_xll.qlIndexFixing(IndexON,D1508,TRUE,_xll.ohTrigger(RecalcTrigger,TriggerON)),NA())</f>
        <v>2.6237235044739293E-2</v>
      </c>
      <c r="H1508" s="49">
        <f>_xll.qlCalendarAdvance(IborCalendar,$H1507,B1508,"f",FALSE)</f>
        <v>50045</v>
      </c>
      <c r="I1508" s="49">
        <f>_xll.qlInterestRateIndexValueDate(Index1M,$H1508)</f>
        <v>50047</v>
      </c>
      <c r="J1508" s="52">
        <f>IFERROR(_xll.qlIndexFixing(Index1M,$H1508,TRUE,_xll.ohTrigger(RecalcTrigger,Trigger1M)),NA())</f>
        <v>2.6784925153933967E-2</v>
      </c>
      <c r="K1508" s="52">
        <f>IFERROR(_xll.qlIndexFixing(ONIndex1M,I1508,TRUE,_xll.ohTrigger(RecalcTrigger,Trigger1M)),NA())</f>
        <v>2.6756666431921872E-2</v>
      </c>
      <c r="L1508" s="52">
        <f>IFERROR(_xll.qlIndexFixing(Index3M,H1508,TRUE,_xll.ohTrigger(RecalcTrigger,Trigger3M)),NA())</f>
        <v>2.8684883839591002E-2</v>
      </c>
      <c r="M1508" s="52">
        <f>IFERROR(_xll.qlIndexFixing(ONIndex3M,I1508,TRUE,_xll.ohTrigger(RecalcTrigger,Trigger3M)),NA())</f>
        <v>2.8602990251114235E-2</v>
      </c>
      <c r="N1508" s="52">
        <f>IFERROR(_xll.qlIndexFixing(Index6M,$H1508,TRUE,_xll.ohTrigger(RecalcTrigger,Trigger6M)),NA())</f>
        <v>3.0057560575766119E-2</v>
      </c>
      <c r="O1508" s="52">
        <f>IFERROR(_xll.qlIndexFixing(ONIndex6M,I1508,TRUE,_xll.ohTrigger(RecalcTrigger,Trigger6M)),NA())</f>
        <v>2.987267252659187E-2</v>
      </c>
      <c r="P1508" s="52">
        <f>IFERROR(_xll.qlIndexFixing(Index1Y,$H1508,TRUE,_xll.ohTrigger(RecalcTrigger,Trigger1Y)),NA())</f>
        <v>3.2117935167308945E-2</v>
      </c>
      <c r="Q1508" s="52">
        <f>IFERROR(_xll.qlIndexFixing(ONIndex1Y,I1508,TRUE,_xll.ohTrigger(RecalcTrigger,Trigger1Y)),NA())</f>
        <v>3.1644303316182842E-2</v>
      </c>
    </row>
    <row r="1509" spans="2:17" x14ac:dyDescent="0.2">
      <c r="B1509" s="46" t="s">
        <v>51</v>
      </c>
      <c r="D1509" s="49">
        <f>_xll.qlCalendarAdvance(LocalCalendar,$D1508,B1509,"f",FALSE)</f>
        <v>50054</v>
      </c>
      <c r="E1509" s="49">
        <f>_xll.qlInterestRateIndexValueDate(IndexON,D1509)</f>
        <v>50054</v>
      </c>
      <c r="F1509" s="52">
        <f>IFERROR(_xll.qlIndexFixing(IndexON,D1509,TRUE,_xll.ohTrigger(RecalcTrigger,TriggerON)),NA())</f>
        <v>2.6233129077972706E-2</v>
      </c>
      <c r="H1509" s="49">
        <f>_xll.qlCalendarAdvance(IborCalendar,$H1508,B1509,"f",FALSE)</f>
        <v>50052</v>
      </c>
      <c r="I1509" s="49">
        <f>_xll.qlInterestRateIndexValueDate(Index1M,$H1509)</f>
        <v>50054</v>
      </c>
      <c r="J1509" s="52">
        <f>IFERROR(_xll.qlIndexFixing(Index1M,$H1509,TRUE,_xll.ohTrigger(RecalcTrigger,Trigger1M)),NA())</f>
        <v>2.6784251630219233E-2</v>
      </c>
      <c r="K1509" s="52">
        <f>IFERROR(_xll.qlIndexFixing(ONIndex1M,I1509,TRUE,_xll.ohTrigger(RecalcTrigger,Trigger1M)),NA())</f>
        <v>2.6755093821559939E-2</v>
      </c>
      <c r="L1509" s="52">
        <f>IFERROR(_xll.qlIndexFixing(Index3M,H1509,TRUE,_xll.ohTrigger(RecalcTrigger,Trigger3M)),NA())</f>
        <v>2.8681852490618276E-2</v>
      </c>
      <c r="M1509" s="52">
        <f>IFERROR(_xll.qlIndexFixing(ONIndex3M,I1509,TRUE,_xll.ohTrigger(RecalcTrigger,Trigger3M)),NA())</f>
        <v>2.8599903023840412E-2</v>
      </c>
      <c r="N1509" s="52">
        <f>IFERROR(_xll.qlIndexFixing(Index6M,$H1509,TRUE,_xll.ohTrigger(RecalcTrigger,Trigger6M)),NA())</f>
        <v>3.0054554076401958E-2</v>
      </c>
      <c r="O1509" s="52">
        <f>IFERROR(_xll.qlIndexFixing(ONIndex6M,I1509,TRUE,_xll.ohTrigger(RecalcTrigger,Trigger6M)),NA())</f>
        <v>2.9869574125536147E-2</v>
      </c>
      <c r="P1509" s="52">
        <f>IFERROR(_xll.qlIndexFixing(Index1Y,$H1509,TRUE,_xll.ohTrigger(RecalcTrigger,Trigger1Y)),NA())</f>
        <v>3.2116562206498479E-2</v>
      </c>
      <c r="Q1509" s="52">
        <f>IFERROR(_xll.qlIndexFixing(ONIndex1Y,I1509,TRUE,_xll.ohTrigger(RecalcTrigger,Trigger1Y)),NA())</f>
        <v>3.1642725432758922E-2</v>
      </c>
    </row>
    <row r="1510" spans="2:17" x14ac:dyDescent="0.2">
      <c r="B1510" s="46" t="s">
        <v>51</v>
      </c>
      <c r="D1510" s="49">
        <f>_xll.qlCalendarAdvance(LocalCalendar,$D1509,B1510,"f",FALSE)</f>
        <v>50061</v>
      </c>
      <c r="E1510" s="49">
        <f>_xll.qlInterestRateIndexValueDate(IndexON,D1510)</f>
        <v>50061</v>
      </c>
      <c r="F1510" s="52">
        <f>IFERROR(_xll.qlIndexFixing(IndexON,D1510,TRUE,_xll.ohTrigger(RecalcTrigger,TriggerON)),NA())</f>
        <v>2.6229023920478767E-2</v>
      </c>
      <c r="H1510" s="49">
        <f>_xll.qlCalendarAdvance(IborCalendar,$H1509,B1510,"f",FALSE)</f>
        <v>50059</v>
      </c>
      <c r="I1510" s="49">
        <f>_xll.qlInterestRateIndexValueDate(Index1M,$H1510)</f>
        <v>50061</v>
      </c>
      <c r="J1510" s="52">
        <f>IFERROR(_xll.qlIndexFixing(Index1M,$H1510,TRUE,_xll.ohTrigger(RecalcTrigger,Trigger1M)),NA())</f>
        <v>2.6781816039874427E-2</v>
      </c>
      <c r="K1510" s="52">
        <f>IFERROR(_xll.qlIndexFixing(ONIndex1M,I1510,TRUE,_xll.ohTrigger(RecalcTrigger,Trigger1M)),NA())</f>
        <v>2.6753529017273792E-2</v>
      </c>
      <c r="L1510" s="52">
        <f>IFERROR(_xll.qlIndexFixing(Index3M,H1510,TRUE,_xll.ohTrigger(RecalcTrigger,Trigger3M)),NA())</f>
        <v>2.8678833377294488E-2</v>
      </c>
      <c r="M1510" s="52">
        <f>IFERROR(_xll.qlIndexFixing(ONIndex3M,I1510,TRUE,_xll.ohTrigger(RecalcTrigger,Trigger3M)),NA())</f>
        <v>2.8596827943809799E-2</v>
      </c>
      <c r="N1510" s="52">
        <f>IFERROR(_xll.qlIndexFixing(Index6M,$H1510,TRUE,_xll.ohTrigger(RecalcTrigger,Trigger6M)),NA())</f>
        <v>3.0051558350780355E-2</v>
      </c>
      <c r="O1510" s="52">
        <f>IFERROR(_xll.qlIndexFixing(ONIndex6M,I1510,TRUE,_xll.ohTrigger(RecalcTrigger,Trigger6M)),NA())</f>
        <v>2.9866486334313436E-2</v>
      </c>
      <c r="P1510" s="52">
        <f>IFERROR(_xll.qlIndexFixing(Index1Y,$H1510,TRUE,_xll.ohTrigger(RecalcTrigger,Trigger1Y)),NA())</f>
        <v>3.2115199099848238E-2</v>
      </c>
      <c r="Q1510" s="52">
        <f>IFERROR(_xll.qlIndexFixing(ONIndex1Y,I1510,TRUE,_xll.ohTrigger(RecalcTrigger,Trigger1Y)),NA())</f>
        <v>3.1641157091781835E-2</v>
      </c>
    </row>
    <row r="1511" spans="2:17" x14ac:dyDescent="0.2">
      <c r="B1511" s="46" t="s">
        <v>51</v>
      </c>
      <c r="D1511" s="49">
        <f>_xll.qlCalendarAdvance(LocalCalendar,$D1510,B1511,"f",FALSE)</f>
        <v>50068</v>
      </c>
      <c r="E1511" s="49">
        <f>_xll.qlInterestRateIndexValueDate(IndexON,D1511)</f>
        <v>50068</v>
      </c>
      <c r="F1511" s="52">
        <f>IFERROR(_xll.qlIndexFixing(IndexON,D1511,TRUE,_xll.ohTrigger(RecalcTrigger,TriggerON)),NA())</f>
        <v>2.6224919572657157E-2</v>
      </c>
      <c r="H1511" s="49">
        <f>_xll.qlCalendarAdvance(IborCalendar,$H1510,B1511,"f",FALSE)</f>
        <v>50066</v>
      </c>
      <c r="I1511" s="49">
        <f>_xll.qlInterestRateIndexValueDate(Index1M,$H1511)</f>
        <v>50068</v>
      </c>
      <c r="J1511" s="52">
        <f>IFERROR(_xll.qlIndexFixing(Index1M,$H1511,TRUE,_xll.ohTrigger(RecalcTrigger,Trigger1M)),NA())</f>
        <v>2.6777616236303814E-2</v>
      </c>
      <c r="K1511" s="52">
        <f>IFERROR(_xll.qlIndexFixing(ONIndex1M,I1511,TRUE,_xll.ohTrigger(RecalcTrigger,Trigger1M)),NA())</f>
        <v>2.6751972018983494E-2</v>
      </c>
      <c r="L1511" s="52">
        <f>IFERROR(_xll.qlIndexFixing(Index3M,H1511,TRUE,_xll.ohTrigger(RecalcTrigger,Trigger3M)),NA())</f>
        <v>2.8675826499595658E-2</v>
      </c>
      <c r="M1511" s="52">
        <f>IFERROR(_xll.qlIndexFixing(ONIndex3M,I1511,TRUE,_xll.ohTrigger(RecalcTrigger,Trigger3M)),NA())</f>
        <v>2.8593765010942462E-2</v>
      </c>
      <c r="N1511" s="52">
        <f>IFERROR(_xll.qlIndexFixing(Index6M,$H1511,TRUE,_xll.ohTrigger(RecalcTrigger,Trigger6M)),NA())</f>
        <v>3.0048573398853619E-2</v>
      </c>
      <c r="O1511" s="52">
        <f>IFERROR(_xll.qlIndexFixing(ONIndex6M,I1511,TRUE,_xll.ohTrigger(RecalcTrigger,Trigger6M)),NA())</f>
        <v>2.9863409153003673E-2</v>
      </c>
      <c r="P1511" s="52">
        <f>IFERROR(_xll.qlIndexFixing(Index1Y,$H1511,TRUE,_xll.ohTrigger(RecalcTrigger,Trigger1Y)),NA())</f>
        <v>3.2113845847317711E-2</v>
      </c>
      <c r="Q1511" s="52">
        <f>IFERROR(_xll.qlIndexFixing(ONIndex1Y,I1511,TRUE,_xll.ohTrigger(RecalcTrigger,Trigger1Y)),NA())</f>
        <v>3.1639598293251581E-2</v>
      </c>
    </row>
    <row r="1512" spans="2:17" x14ac:dyDescent="0.2">
      <c r="B1512" s="46" t="s">
        <v>51</v>
      </c>
      <c r="D1512" s="49">
        <f>_xll.qlCalendarAdvance(LocalCalendar,$D1511,B1512,"f",FALSE)</f>
        <v>50075</v>
      </c>
      <c r="E1512" s="49">
        <f>_xll.qlInterestRateIndexValueDate(IndexON,D1512)</f>
        <v>50075</v>
      </c>
      <c r="F1512" s="52">
        <f>IFERROR(_xll.qlIndexFixing(IndexON,D1512,TRUE,_xll.ohTrigger(RecalcTrigger,TriggerON)),NA())</f>
        <v>2.6220816034188132E-2</v>
      </c>
      <c r="H1512" s="49">
        <f>_xll.qlCalendarAdvance(IborCalendar,$H1511,B1512,"f",FALSE)</f>
        <v>50073</v>
      </c>
      <c r="I1512" s="49">
        <f>_xll.qlInterestRateIndexValueDate(Index1M,$H1512)</f>
        <v>50075</v>
      </c>
      <c r="J1512" s="52">
        <f>IFERROR(_xll.qlIndexFixing(Index1M,$H1512,TRUE,_xll.ohTrigger(RecalcTrigger,Trigger1M)),NA())</f>
        <v>2.6774308126567004E-2</v>
      </c>
      <c r="K1512" s="52">
        <f>IFERROR(_xll.qlIndexFixing(ONIndex1M,I1512,TRUE,_xll.ohTrigger(RecalcTrigger,Trigger1M)),NA())</f>
        <v>2.6750422826768983E-2</v>
      </c>
      <c r="L1512" s="52">
        <f>IFERROR(_xll.qlIndexFixing(Index3M,H1512,TRUE,_xll.ohTrigger(RecalcTrigger,Trigger3M)),NA())</f>
        <v>2.8672831857491587E-2</v>
      </c>
      <c r="M1512" s="52">
        <f>IFERROR(_xll.qlIndexFixing(ONIndex3M,I1512,TRUE,_xll.ohTrigger(RecalcTrigger,Trigger3M)),NA())</f>
        <v>2.8590714225478209E-2</v>
      </c>
      <c r="N1512" s="52">
        <f>IFERROR(_xll.qlIndexFixing(Index6M,$H1512,TRUE,_xll.ohTrigger(RecalcTrigger,Trigger6M)),NA())</f>
        <v>3.0045599220574051E-2</v>
      </c>
      <c r="O1512" s="52">
        <f>IFERROR(_xll.qlIndexFixing(ONIndex6M,I1512,TRUE,_xll.ohTrigger(RecalcTrigger,Trigger6M)),NA())</f>
        <v>2.9860342581606858E-2</v>
      </c>
      <c r="P1512" s="52">
        <f>IFERROR(_xll.qlIndexFixing(Index1Y,$H1512,TRUE,_xll.ohTrigger(RecalcTrigger,Trigger1Y)),NA())</f>
        <v>3.2112502448868353E-2</v>
      </c>
      <c r="Q1512" s="52">
        <f>IFERROR(_xll.qlIndexFixing(ONIndex1Y,I1512,TRUE,_xll.ohTrigger(RecalcTrigger,Trigger1Y)),NA())</f>
        <v>3.1638049037248095E-2</v>
      </c>
    </row>
    <row r="1513" spans="2:17" x14ac:dyDescent="0.2">
      <c r="B1513" s="46" t="s">
        <v>51</v>
      </c>
      <c r="D1513" s="49">
        <f>_xll.qlCalendarAdvance(LocalCalendar,$D1512,B1513,"f",FALSE)</f>
        <v>50082</v>
      </c>
      <c r="E1513" s="49">
        <f>_xll.qlInterestRateIndexValueDate(IndexON,D1513)</f>
        <v>50082</v>
      </c>
      <c r="F1513" s="52">
        <f>IFERROR(_xll.qlIndexFixing(IndexON,D1513,TRUE,_xll.ohTrigger(RecalcTrigger,TriggerON)),NA())</f>
        <v>2.6216713305311501E-2</v>
      </c>
      <c r="H1513" s="49">
        <f>_xll.qlCalendarAdvance(IborCalendar,$H1512,B1513,"f",FALSE)</f>
        <v>50080</v>
      </c>
      <c r="I1513" s="49">
        <f>_xll.qlInterestRateIndexValueDate(Index1M,$H1513)</f>
        <v>50082</v>
      </c>
      <c r="J1513" s="52">
        <f>IFERROR(_xll.qlIndexFixing(Index1M,$H1513,TRUE,_xll.ohTrigger(RecalcTrigger,Trigger1M)),NA())</f>
        <v>2.6772778730037583E-2</v>
      </c>
      <c r="K1513" s="52">
        <f>IFERROR(_xll.qlIndexFixing(ONIndex1M,I1513,TRUE,_xll.ohTrigger(RecalcTrigger,Trigger1M)),NA())</f>
        <v>2.6748881440550321E-2</v>
      </c>
      <c r="L1513" s="52">
        <f>IFERROR(_xll.qlIndexFixing(Index3M,H1513,TRUE,_xll.ohTrigger(RecalcTrigger,Trigger3M)),NA())</f>
        <v>2.8668921331865563E-2</v>
      </c>
      <c r="M1513" s="52">
        <f>IFERROR(_xll.qlIndexFixing(ONIndex3M,I1513,TRUE,_xll.ohTrigger(RecalcTrigger,Trigger3M)),NA())</f>
        <v>2.858767558717723E-2</v>
      </c>
      <c r="N1513" s="52">
        <f>IFERROR(_xll.qlIndexFixing(Index6M,$H1513,TRUE,_xll.ohTrigger(RecalcTrigger,Trigger6M)),NA())</f>
        <v>3.0042635815893066E-2</v>
      </c>
      <c r="O1513" s="52">
        <f>IFERROR(_xll.qlIndexFixing(ONIndex6M,I1513,TRUE,_xll.ohTrigger(RecalcTrigger,Trigger6M)),NA())</f>
        <v>2.9857286620043055E-2</v>
      </c>
      <c r="P1513" s="52">
        <f>IFERROR(_xll.qlIndexFixing(Index1Y,$H1513,TRUE,_xll.ohTrigger(RecalcTrigger,Trigger1Y)),NA())</f>
        <v>3.2111168904461175E-2</v>
      </c>
      <c r="Q1513" s="52">
        <f>IFERROR(_xll.qlIndexFixing(ONIndex1Y,I1513,TRUE,_xll.ohTrigger(RecalcTrigger,Trigger1Y)),NA())</f>
        <v>3.1636509323691442E-2</v>
      </c>
    </row>
    <row r="1514" spans="2:17" x14ac:dyDescent="0.2">
      <c r="B1514" s="46" t="s">
        <v>51</v>
      </c>
      <c r="D1514" s="49">
        <f>_xll.qlCalendarAdvance(LocalCalendar,$D1513,B1514,"f",FALSE)</f>
        <v>50089</v>
      </c>
      <c r="E1514" s="49">
        <f>_xll.qlInterestRateIndexValueDate(IndexON,D1514)</f>
        <v>50089</v>
      </c>
      <c r="F1514" s="52">
        <f>IFERROR(_xll.qlIndexFixing(IndexON,D1514,TRUE,_xll.ohTrigger(RecalcTrigger,TriggerON)),NA())</f>
        <v>2.6212611385787454E-2</v>
      </c>
      <c r="H1514" s="49">
        <f>_xll.qlCalendarAdvance(IborCalendar,$H1513,B1514,"f",FALSE)</f>
        <v>50087</v>
      </c>
      <c r="I1514" s="49">
        <f>_xll.qlInterestRateIndexValueDate(Index1M,$H1514)</f>
        <v>50089</v>
      </c>
      <c r="J1514" s="52">
        <f>IFERROR(_xll.qlIndexFixing(Index1M,$H1514,TRUE,_xll.ohTrigger(RecalcTrigger,Trigger1M)),NA())</f>
        <v>2.677125715537703E-2</v>
      </c>
      <c r="K1514" s="52">
        <f>IFERROR(_xll.qlIndexFixing(ONIndex1M,I1514,TRUE,_xll.ohTrigger(RecalcTrigger,Trigger1M)),NA())</f>
        <v>2.6747347860407444E-2</v>
      </c>
      <c r="L1514" s="52">
        <f>IFERROR(_xll.qlIndexFixing(Index3M,H1514,TRUE,_xll.ohTrigger(RecalcTrigger,Trigger3M)),NA())</f>
        <v>2.8665950522650752E-2</v>
      </c>
      <c r="M1514" s="52">
        <f>IFERROR(_xll.qlIndexFixing(ONIndex3M,I1514,TRUE,_xll.ohTrigger(RecalcTrigger,Trigger3M)),NA())</f>
        <v>2.8584649096279335E-2</v>
      </c>
      <c r="N1514" s="52">
        <f>IFERROR(_xll.qlIndexFixing(Index6M,$H1514,TRUE,_xll.ohTrigger(RecalcTrigger,Trigger6M)),NA())</f>
        <v>3.0039683184765187E-2</v>
      </c>
      <c r="O1514" s="52">
        <f>IFERROR(_xll.qlIndexFixing(ONIndex6M,I1514,TRUE,_xll.ohTrigger(RecalcTrigger,Trigger6M)),NA())</f>
        <v>2.9854241268312265E-2</v>
      </c>
      <c r="P1514" s="52">
        <f>IFERROR(_xll.qlIndexFixing(Index1Y,$H1514,TRUE,_xll.ohTrigger(RecalcTrigger,Trigger1Y)),NA())</f>
        <v>3.210984521405677E-2</v>
      </c>
      <c r="Q1514" s="52">
        <f>IFERROR(_xll.qlIndexFixing(ONIndex1Y,I1514,TRUE,_xll.ohTrigger(RecalcTrigger,Trigger1Y)),NA())</f>
        <v>3.1634979152661558E-2</v>
      </c>
    </row>
    <row r="1515" spans="2:17" x14ac:dyDescent="0.2">
      <c r="B1515" s="46" t="s">
        <v>51</v>
      </c>
      <c r="D1515" s="49">
        <f>_xll.qlCalendarAdvance(LocalCalendar,$D1514,B1515,"f",FALSE)</f>
        <v>50096</v>
      </c>
      <c r="E1515" s="49">
        <f>_xll.qlInterestRateIndexValueDate(IndexON,D1515)</f>
        <v>50096</v>
      </c>
      <c r="F1515" s="52">
        <f>IFERROR(_xll.qlIndexFixing(IndexON,D1515,TRUE,_xll.ohTrigger(RecalcTrigger,TriggerON)),NA())</f>
        <v>2.6208510275775865E-2</v>
      </c>
      <c r="H1515" s="49">
        <f>_xll.qlCalendarAdvance(IborCalendar,$H1514,B1515,"f",FALSE)</f>
        <v>50094</v>
      </c>
      <c r="I1515" s="49">
        <f>_xll.qlInterestRateIndexValueDate(Index1M,$H1515)</f>
        <v>50096</v>
      </c>
      <c r="J1515" s="52">
        <f>IFERROR(_xll.qlIndexFixing(Index1M,$H1515,TRUE,_xll.ohTrigger(RecalcTrigger,Trigger1M)),NA())</f>
        <v>2.6769743402579631E-2</v>
      </c>
      <c r="K1515" s="52">
        <f>IFERROR(_xll.qlIndexFixing(ONIndex1M,I1515,TRUE,_xll.ohTrigger(RecalcTrigger,Trigger1M)),NA())</f>
        <v>2.6745822086180482E-2</v>
      </c>
      <c r="L1515" s="52">
        <f>IFERROR(_xll.qlIndexFixing(Index3M,H1515,TRUE,_xll.ohTrigger(RecalcTrigger,Trigger3M)),NA())</f>
        <v>2.8663921344482368E-2</v>
      </c>
      <c r="M1515" s="52">
        <f>IFERROR(_xll.qlIndexFixing(ONIndex3M,I1515,TRUE,_xll.ohTrigger(RecalcTrigger,Trigger3M)),NA())</f>
        <v>2.8581634752544716E-2</v>
      </c>
      <c r="N1515" s="52">
        <f>IFERROR(_xll.qlIndexFixing(Index6M,$H1515,TRUE,_xll.ohTrigger(RecalcTrigger,Trigger6M)),NA())</f>
        <v>3.0036741327141382E-2</v>
      </c>
      <c r="O1515" s="52">
        <f>IFERROR(_xll.qlIndexFixing(ONIndex6M,I1515,TRUE,_xll.ohTrigger(RecalcTrigger,Trigger6M)),NA())</f>
        <v>2.9851206526574359E-2</v>
      </c>
      <c r="P1515" s="52">
        <f>IFERROR(_xll.qlIndexFixing(Index1Y,$H1515,TRUE,_xll.ohTrigger(RecalcTrigger,Trigger1Y)),NA())</f>
        <v>3.2108531377617454E-2</v>
      </c>
      <c r="Q1515" s="52">
        <f>IFERROR(_xll.qlIndexFixing(ONIndex1Y,I1515,TRUE,_xll.ohTrigger(RecalcTrigger,Trigger1Y)),NA())</f>
        <v>3.1633458523918634E-2</v>
      </c>
    </row>
    <row r="1516" spans="2:17" x14ac:dyDescent="0.2">
      <c r="B1516" s="46" t="s">
        <v>51</v>
      </c>
      <c r="D1516" s="49">
        <f>_xll.qlCalendarAdvance(LocalCalendar,$D1515,B1516,"f",FALSE)</f>
        <v>50103</v>
      </c>
      <c r="E1516" s="49">
        <f>_xll.qlInterestRateIndexValueDate(IndexON,D1516)</f>
        <v>50103</v>
      </c>
      <c r="F1516" s="52">
        <f>IFERROR(_xll.qlIndexFixing(IndexON,D1516,TRUE,_xll.ohTrigger(RecalcTrigger,TriggerON)),NA())</f>
        <v>2.6204409975356668E-2</v>
      </c>
      <c r="H1516" s="49">
        <f>_xll.qlCalendarAdvance(IborCalendar,$H1515,B1516,"f",FALSE)</f>
        <v>50101</v>
      </c>
      <c r="I1516" s="49">
        <f>_xll.qlInterestRateIndexValueDate(Index1M,$H1516)</f>
        <v>50103</v>
      </c>
      <c r="J1516" s="52">
        <f>IFERROR(_xll.qlIndexFixing(Index1M,$H1516,TRUE,_xll.ohTrigger(RecalcTrigger,Trigger1M)),NA())</f>
        <v>2.677356455735962E-2</v>
      </c>
      <c r="K1516" s="52">
        <f>IFERROR(_xll.qlIndexFixing(ONIndex1M,I1516,TRUE,_xll.ohTrigger(RecalcTrigger,Trigger1M)),NA())</f>
        <v>2.6744304118029305E-2</v>
      </c>
      <c r="L1516" s="52">
        <f>IFERROR(_xll.qlIndexFixing(Index3M,H1516,TRUE,_xll.ohTrigger(RecalcTrigger,Trigger3M)),NA())</f>
        <v>2.8662836049300009E-2</v>
      </c>
      <c r="M1516" s="52">
        <f>IFERROR(_xll.qlIndexFixing(ONIndex3M,I1516,TRUE,_xll.ohTrigger(RecalcTrigger,Trigger3M)),NA())</f>
        <v>2.8578632556133243E-2</v>
      </c>
      <c r="N1516" s="52">
        <f>IFERROR(_xll.qlIndexFixing(Index6M,$H1516,TRUE,_xll.ohTrigger(RecalcTrigger,Trigger6M)),NA())</f>
        <v>3.0036933420322244E-2</v>
      </c>
      <c r="O1516" s="52">
        <f>IFERROR(_xll.qlIndexFixing(ONIndex6M,I1516,TRUE,_xll.ohTrigger(RecalcTrigger,Trigger6M)),NA())</f>
        <v>2.9848182394589529E-2</v>
      </c>
      <c r="P1516" s="52">
        <f>IFERROR(_xll.qlIndexFixing(Index1Y,$H1516,TRUE,_xll.ohTrigger(RecalcTrigger,Trigger1Y)),NA())</f>
        <v>3.2107227395105131E-2</v>
      </c>
      <c r="Q1516" s="52">
        <f>IFERROR(_xll.qlIndexFixing(ONIndex1Y,I1516,TRUE,_xll.ohTrigger(RecalcTrigger,Trigger1Y)),NA())</f>
        <v>3.1631947437862351E-2</v>
      </c>
    </row>
    <row r="1517" spans="2:17" x14ac:dyDescent="0.2">
      <c r="B1517" s="46" t="s">
        <v>51</v>
      </c>
      <c r="D1517" s="49">
        <f>_xll.qlCalendarAdvance(LocalCalendar,$D1516,B1517,"f",FALSE)</f>
        <v>50110</v>
      </c>
      <c r="E1517" s="49">
        <f>_xll.qlInterestRateIndexValueDate(IndexON,D1517)</f>
        <v>50110</v>
      </c>
      <c r="F1517" s="52">
        <f>IFERROR(_xll.qlIndexFixing(IndexON,D1517,TRUE,_xll.ohTrigger(RecalcTrigger,TriggerON)),NA())</f>
        <v>2.6200310484290057E-2</v>
      </c>
      <c r="H1517" s="49">
        <f>_xll.qlCalendarAdvance(IborCalendar,$H1516,B1517,"f",FALSE)</f>
        <v>50108</v>
      </c>
      <c r="I1517" s="49">
        <f>_xll.qlInterestRateIndexValueDate(Index1M,$H1517)</f>
        <v>50110</v>
      </c>
      <c r="J1517" s="52">
        <f>IFERROR(_xll.qlIndexFixing(Index1M,$H1517,TRUE,_xll.ohTrigger(RecalcTrigger,Trigger1M)),NA())</f>
        <v>2.6771180622183654E-2</v>
      </c>
      <c r="K1517" s="52">
        <f>IFERROR(_xll.qlIndexFixing(ONIndex1M,I1517,TRUE,_xll.ohTrigger(RecalcTrigger,Trigger1M)),NA())</f>
        <v>2.6742793955873978E-2</v>
      </c>
      <c r="L1517" s="52">
        <f>IFERROR(_xll.qlIndexFixing(Index3M,H1517,TRUE,_xll.ohTrigger(RecalcTrigger,Trigger3M)),NA())</f>
        <v>2.8659903867533924E-2</v>
      </c>
      <c r="M1517" s="52">
        <f>IFERROR(_xll.qlIndexFixing(ONIndex3M,I1517,TRUE,_xll.ohTrigger(RecalcTrigger,Trigger3M)),NA())</f>
        <v>2.8575642506964982E-2</v>
      </c>
      <c r="N1517" s="52">
        <f>IFERROR(_xll.qlIndexFixing(Index6M,$H1517,TRUE,_xll.ohTrigger(RecalcTrigger,Trigger6M)),NA())</f>
        <v>3.0034014693230492E-2</v>
      </c>
      <c r="O1517" s="52">
        <f>IFERROR(_xll.qlIndexFixing(ONIndex6M,I1517,TRUE,_xll.ohTrigger(RecalcTrigger,Trigger6M)),NA())</f>
        <v>2.9845168872517647E-2</v>
      </c>
      <c r="P1517" s="52">
        <f>IFERROR(_xll.qlIndexFixing(Index1Y,$H1517,TRUE,_xll.ohTrigger(RecalcTrigger,Trigger1Y)),NA())</f>
        <v>3.210593326648125E-2</v>
      </c>
      <c r="Q1517" s="52">
        <f>IFERROR(_xll.qlIndexFixing(ONIndex1Y,I1517,TRUE,_xll.ohTrigger(RecalcTrigger,Trigger1Y)),NA())</f>
        <v>3.1630445894093029E-2</v>
      </c>
    </row>
    <row r="1518" spans="2:17" x14ac:dyDescent="0.2">
      <c r="B1518" s="46" t="s">
        <v>51</v>
      </c>
      <c r="D1518" s="49">
        <f>_xll.qlCalendarAdvance(LocalCalendar,$D1517,B1518,"f",FALSE)</f>
        <v>50117</v>
      </c>
      <c r="E1518" s="49">
        <f>_xll.qlInterestRateIndexValueDate(IndexON,D1518)</f>
        <v>50117</v>
      </c>
      <c r="F1518" s="52">
        <f>IFERROR(_xll.qlIndexFixing(IndexON,D1518,TRUE,_xll.ohTrigger(RecalcTrigger,TriggerON)),NA())</f>
        <v>2.6196211802735903E-2</v>
      </c>
      <c r="H1518" s="49">
        <f>_xll.qlCalendarAdvance(IborCalendar,$H1517,B1518,"f",FALSE)</f>
        <v>50115</v>
      </c>
      <c r="I1518" s="49">
        <f>_xll.qlInterestRateIndexValueDate(Index1M,$H1518)</f>
        <v>50117</v>
      </c>
      <c r="J1518" s="52">
        <f>IFERROR(_xll.qlIndexFixing(Index1M,$H1518,TRUE,_xll.ohTrigger(RecalcTrigger,Trigger1M)),NA())</f>
        <v>2.676969257599799E-2</v>
      </c>
      <c r="K1518" s="52">
        <f>IFERROR(_xll.qlIndexFixing(ONIndex1M,I1518,TRUE,_xll.ohTrigger(RecalcTrigger,Trigger1M)),NA())</f>
        <v>2.6741291599794437E-2</v>
      </c>
      <c r="L1518" s="52">
        <f>IFERROR(_xll.qlIndexFixing(Index3M,H1518,TRUE,_xll.ohTrigger(RecalcTrigger,Trigger3M)),NA())</f>
        <v>2.8656983923185001E-2</v>
      </c>
      <c r="M1518" s="52">
        <f>IFERROR(_xll.qlIndexFixing(ONIndex3M,I1518,TRUE,_xll.ohTrigger(RecalcTrigger,Trigger3M)),NA())</f>
        <v>2.8572664605119868E-2</v>
      </c>
      <c r="N1518" s="52">
        <f>IFERROR(_xll.qlIndexFixing(Index6M,$H1518,TRUE,_xll.ohTrigger(RecalcTrigger,Trigger6M)),NA())</f>
        <v>3.0031106742237877E-2</v>
      </c>
      <c r="O1518" s="52">
        <f>IFERROR(_xll.qlIndexFixing(ONIndex6M,I1518,TRUE,_xll.ohTrigger(RecalcTrigger,Trigger6M)),NA())</f>
        <v>2.9842165960358713E-2</v>
      </c>
      <c r="P1518" s="52">
        <f>IFERROR(_xll.qlIndexFixing(Index1Y,$H1518,TRUE,_xll.ohTrigger(RecalcTrigger,Trigger1Y)),NA())</f>
        <v>3.2104648991708805E-2</v>
      </c>
      <c r="Q1518" s="52">
        <f>IFERROR(_xll.qlIndexFixing(ONIndex1Y,I1518,TRUE,_xll.ohTrigger(RecalcTrigger,Trigger1Y)),NA())</f>
        <v>3.1628953892850475E-2</v>
      </c>
    </row>
    <row r="1519" spans="2:17" x14ac:dyDescent="0.2">
      <c r="B1519" s="46" t="s">
        <v>51</v>
      </c>
      <c r="D1519" s="49">
        <f>_xll.qlCalendarAdvance(LocalCalendar,$D1518,B1519,"f",FALSE)</f>
        <v>50124</v>
      </c>
      <c r="E1519" s="49">
        <f>_xll.qlInterestRateIndexValueDate(IndexON,D1519)</f>
        <v>50124</v>
      </c>
      <c r="F1519" s="52">
        <f>IFERROR(_xll.qlIndexFixing(IndexON,D1519,TRUE,_xll.ohTrigger(RecalcTrigger,TriggerON)),NA())</f>
        <v>2.6192113930694205E-2</v>
      </c>
      <c r="H1519" s="49">
        <f>_xll.qlCalendarAdvance(IborCalendar,$H1518,B1519,"f",FALSE)</f>
        <v>50122</v>
      </c>
      <c r="I1519" s="49">
        <f>_xll.qlInterestRateIndexValueDate(Index1M,$H1519)</f>
        <v>50124</v>
      </c>
      <c r="J1519" s="52">
        <f>IFERROR(_xll.qlIndexFixing(Index1M,$H1519,TRUE,_xll.ohTrigger(RecalcTrigger,Trigger1M)),NA())</f>
        <v>2.6768212354600415E-2</v>
      </c>
      <c r="K1519" s="52">
        <f>IFERROR(_xll.qlIndexFixing(ONIndex1M,I1519,TRUE,_xll.ohTrigger(RecalcTrigger,Trigger1M)),NA())</f>
        <v>2.6739797049710745E-2</v>
      </c>
      <c r="L1519" s="52">
        <f>IFERROR(_xll.qlIndexFixing(Index3M,H1519,TRUE,_xll.ohTrigger(RecalcTrigger,Trigger3M)),NA())</f>
        <v>2.865407621622805E-2</v>
      </c>
      <c r="M1519" s="52">
        <f>IFERROR(_xll.qlIndexFixing(ONIndex3M,I1519,TRUE,_xll.ohTrigger(RecalcTrigger,Trigger3M)),NA())</f>
        <v>2.8569698850517966E-2</v>
      </c>
      <c r="N1519" s="52">
        <f>IFERROR(_xll.qlIndexFixing(Index6M,$H1519,TRUE,_xll.ohTrigger(RecalcTrigger,Trigger6M)),NA())</f>
        <v>3.0028209567298358E-2</v>
      </c>
      <c r="O1519" s="52">
        <f>IFERROR(_xll.qlIndexFixing(ONIndex6M,I1519,TRUE,_xll.ohTrigger(RecalcTrigger,Trigger6M)),NA())</f>
        <v>2.9839173658032792E-2</v>
      </c>
      <c r="P1519" s="52">
        <f>IFERROR(_xll.qlIndexFixing(Index1Y,$H1519,TRUE,_xll.ohTrigger(RecalcTrigger,Trigger1Y)),NA())</f>
        <v>3.2103374570750562E-2</v>
      </c>
      <c r="Q1519" s="52">
        <f>IFERROR(_xll.qlIndexFixing(ONIndex1Y,I1519,TRUE,_xll.ohTrigger(RecalcTrigger,Trigger1Y)),NA())</f>
        <v>3.1627471434134691E-2</v>
      </c>
    </row>
    <row r="1520" spans="2:17" x14ac:dyDescent="0.2">
      <c r="B1520" s="46" t="s">
        <v>51</v>
      </c>
      <c r="D1520" s="49">
        <f>_xll.qlCalendarAdvance(LocalCalendar,$D1519,B1520,"f",FALSE)</f>
        <v>50131</v>
      </c>
      <c r="E1520" s="49">
        <f>_xll.qlInterestRateIndexValueDate(IndexON,D1520)</f>
        <v>50131</v>
      </c>
      <c r="F1520" s="52">
        <f>IFERROR(_xll.qlIndexFixing(IndexON,D1520,TRUE,_xll.ohTrigger(RecalcTrigger,TriggerON)),NA())</f>
        <v>2.6188016868164965E-2</v>
      </c>
      <c r="H1520" s="49">
        <f>_xll.qlCalendarAdvance(IborCalendar,$H1519,B1520,"f",FALSE)</f>
        <v>50129</v>
      </c>
      <c r="I1520" s="49">
        <f>_xll.qlInterestRateIndexValueDate(Index1M,$H1520)</f>
        <v>50131</v>
      </c>
      <c r="J1520" s="52">
        <f>IFERROR(_xll.qlIndexFixing(Index1M,$H1520,TRUE,_xll.ohTrigger(RecalcTrigger,Trigger1M)),NA())</f>
        <v>2.6764070902342674E-2</v>
      </c>
      <c r="K1520" s="52">
        <f>IFERROR(_xll.qlIndexFixing(ONIndex1M,I1520,TRUE,_xll.ohTrigger(RecalcTrigger,Trigger1M)),NA())</f>
        <v>2.6738310305622903E-2</v>
      </c>
      <c r="L1520" s="52">
        <f>IFERROR(_xll.qlIndexFixing(Index3M,H1520,TRUE,_xll.ohTrigger(RecalcTrigger,Trigger3M)),NA())</f>
        <v>2.8650247917267307E-2</v>
      </c>
      <c r="M1520" s="52">
        <f>IFERROR(_xll.qlIndexFixing(ONIndex3M,I1520,TRUE,_xll.ohTrigger(RecalcTrigger,Trigger3M)),NA())</f>
        <v>2.8566745243239211E-2</v>
      </c>
      <c r="N1520" s="52">
        <f>IFERROR(_xll.qlIndexFixing(Index6M,$H1520,TRUE,_xll.ohTrigger(RecalcTrigger,Trigger6M)),NA())</f>
        <v>3.0024279883632345E-2</v>
      </c>
      <c r="O1520" s="52">
        <f>IFERROR(_xll.qlIndexFixing(ONIndex6M,I1520,TRUE,_xll.ohTrigger(RecalcTrigger,Trigger6M)),NA())</f>
        <v>2.9836191965699754E-2</v>
      </c>
      <c r="P1520" s="52">
        <f>IFERROR(_xll.qlIndexFixing(Index1Y,$H1520,TRUE,_xll.ohTrigger(RecalcTrigger,Trigger1Y)),NA())</f>
        <v>3.2102110003569072E-2</v>
      </c>
      <c r="Q1520" s="52">
        <f>IFERROR(_xll.qlIndexFixing(ONIndex1Y,I1520,TRUE,_xll.ohTrigger(RecalcTrigger,Trigger1Y)),NA())</f>
        <v>3.1625998517785803E-2</v>
      </c>
    </row>
    <row r="1521" spans="2:17" x14ac:dyDescent="0.2">
      <c r="B1521" s="46" t="s">
        <v>51</v>
      </c>
      <c r="D1521" s="49">
        <f>_xll.qlCalendarAdvance(LocalCalendar,$D1520,B1521,"f",FALSE)</f>
        <v>50138</v>
      </c>
      <c r="E1521" s="49">
        <f>_xll.qlInterestRateIndexValueDate(IndexON,D1521)</f>
        <v>50138</v>
      </c>
      <c r="F1521" s="52">
        <f>IFERROR(_xll.qlIndexFixing(IndexON,D1521,TRUE,_xll.ohTrigger(RecalcTrigger,TriggerON)),NA())</f>
        <v>2.6183920615068246E-2</v>
      </c>
      <c r="H1521" s="49">
        <f>_xll.qlCalendarAdvance(IborCalendar,$H1520,B1521,"f",FALSE)</f>
        <v>50137</v>
      </c>
      <c r="I1521" s="49">
        <f>_xll.qlInterestRateIndexValueDate(Index1M,$H1521)</f>
        <v>50139</v>
      </c>
      <c r="J1521" s="52">
        <f>IFERROR(_xll.qlIndexFixing(Index1M,$H1521,TRUE,_xll.ohTrigger(RecalcTrigger,Trigger1M)),NA())</f>
        <v>2.6764176513755789E-2</v>
      </c>
      <c r="K1521" s="52">
        <f>IFERROR(_xll.qlIndexFixing(ONIndex1M,I1521,TRUE,_xll.ohTrigger(RecalcTrigger,Trigger1M)),NA())</f>
        <v>2.6736620728025073E-2</v>
      </c>
      <c r="L1521" s="52">
        <f>IFERROR(_xll.qlIndexFixing(Index3M,H1521,TRUE,_xll.ohTrigger(RecalcTrigger,Trigger3M)),NA())</f>
        <v>2.8646953055957804E-2</v>
      </c>
      <c r="M1521" s="52">
        <f>IFERROR(_xll.qlIndexFixing(ONIndex3M,I1521,TRUE,_xll.ohTrigger(RecalcTrigger,Trigger3M)),NA())</f>
        <v>2.8563384566142602E-2</v>
      </c>
      <c r="N1521" s="52">
        <f>IFERROR(_xll.qlIndexFixing(Index6M,$H1521,TRUE,_xll.ohTrigger(RecalcTrigger,Trigger6M)),NA())</f>
        <v>3.0020993729373037E-2</v>
      </c>
      <c r="O1521" s="52">
        <f>IFERROR(_xll.qlIndexFixing(ONIndex6M,I1521,TRUE,_xll.ohTrigger(RecalcTrigger,Trigger6M)),NA())</f>
        <v>2.9832797308824155E-2</v>
      </c>
      <c r="P1521" s="52">
        <f>IFERROR(_xll.qlIndexFixing(Index1Y,$H1521,TRUE,_xll.ohTrigger(RecalcTrigger,Trigger1Y)),NA())</f>
        <v>3.2100676849735874E-2</v>
      </c>
      <c r="Q1521" s="52">
        <f>IFERROR(_xll.qlIndexFixing(ONIndex1Y,I1521,TRUE,_xll.ohTrigger(RecalcTrigger,Trigger1Y)),NA())</f>
        <v>3.1624326869525987E-2</v>
      </c>
    </row>
    <row r="1522" spans="2:17" x14ac:dyDescent="0.2">
      <c r="B1522" s="46" t="s">
        <v>51</v>
      </c>
      <c r="D1522" s="49">
        <f>_xll.qlCalendarAdvance(LocalCalendar,$D1521,B1522,"f",FALSE)</f>
        <v>50145</v>
      </c>
      <c r="E1522" s="49">
        <f>_xll.qlInterestRateIndexValueDate(IndexON,D1522)</f>
        <v>50145</v>
      </c>
      <c r="F1522" s="52">
        <f>IFERROR(_xll.qlIndexFixing(IndexON,D1522,TRUE,_xll.ohTrigger(RecalcTrigger,TriggerON)),NA())</f>
        <v>2.6179825171483984E-2</v>
      </c>
      <c r="H1522" s="49">
        <f>_xll.qlCalendarAdvance(IborCalendar,$H1521,B1522,"f",FALSE)</f>
        <v>50144</v>
      </c>
      <c r="I1522" s="49">
        <f>_xll.qlInterestRateIndexValueDate(Index1M,$H1522)</f>
        <v>50146</v>
      </c>
      <c r="J1522" s="52">
        <f>IFERROR(_xll.qlIndexFixing(Index1M,$H1522,TRUE,_xll.ohTrigger(RecalcTrigger,Trigger1M)),NA())</f>
        <v>2.6762720433741727E-2</v>
      </c>
      <c r="K1522" s="52">
        <f>IFERROR(_xll.qlIndexFixing(ONIndex1M,I1522,TRUE,_xll.ohTrigger(RecalcTrigger,Trigger1M)),NA())</f>
        <v>2.6735150711036937E-2</v>
      </c>
      <c r="L1522" s="52">
        <f>IFERROR(_xll.qlIndexFixing(Index3M,H1522,TRUE,_xll.ohTrigger(RecalcTrigger,Trigger3M)),NA())</f>
        <v>2.8644083162651945E-2</v>
      </c>
      <c r="M1522" s="52">
        <f>IFERROR(_xll.qlIndexFixing(ONIndex3M,I1522,TRUE,_xll.ohTrigger(RecalcTrigger,Trigger3M)),NA())</f>
        <v>2.8560456988682148E-2</v>
      </c>
      <c r="N1522" s="52">
        <f>IFERROR(_xll.qlIndexFixing(Index6M,$H1522,TRUE,_xll.ohTrigger(RecalcTrigger,Trigger6M)),NA())</f>
        <v>3.0018129889034829E-2</v>
      </c>
      <c r="O1522" s="52">
        <f>IFERROR(_xll.qlIndexFixing(ONIndex6M,I1522,TRUE,_xll.ohTrigger(RecalcTrigger,Trigger6M)),NA())</f>
        <v>2.9829838351904669E-2</v>
      </c>
      <c r="P1522" s="52">
        <f>IFERROR(_xll.qlIndexFixing(Index1Y,$H1522,TRUE,_xll.ohTrigger(RecalcTrigger,Trigger1Y)),NA())</f>
        <v>3.2099433397667985E-2</v>
      </c>
      <c r="Q1522" s="52">
        <f>IFERROR(_xll.qlIndexFixing(ONIndex1Y,I1522,TRUE,_xll.ohTrigger(RecalcTrigger,Trigger1Y)),NA())</f>
        <v>3.162287440138023E-2</v>
      </c>
    </row>
    <row r="1523" spans="2:17" x14ac:dyDescent="0.2">
      <c r="B1523" s="46" t="s">
        <v>51</v>
      </c>
      <c r="D1523" s="49">
        <f>_xll.qlCalendarAdvance(LocalCalendar,$D1522,B1523,"f",FALSE)</f>
        <v>50152</v>
      </c>
      <c r="E1523" s="49">
        <f>_xll.qlInterestRateIndexValueDate(IndexON,D1523)</f>
        <v>50152</v>
      </c>
      <c r="F1523" s="52">
        <f>IFERROR(_xll.qlIndexFixing(IndexON,D1523,TRUE,_xll.ohTrigger(RecalcTrigger,TriggerON)),NA())</f>
        <v>2.6175730537332242E-2</v>
      </c>
      <c r="H1523" s="49">
        <f>_xll.qlCalendarAdvance(IborCalendar,$H1522,B1523,"f",FALSE)</f>
        <v>50151</v>
      </c>
      <c r="I1523" s="49">
        <f>_xll.qlInterestRateIndexValueDate(Index1M,$H1523)</f>
        <v>50153</v>
      </c>
      <c r="J1523" s="52">
        <f>IFERROR(_xll.qlIndexFixing(Index1M,$H1523,TRUE,_xll.ohTrigger(RecalcTrigger,Trigger1M)),NA())</f>
        <v>2.6762163366698326E-2</v>
      </c>
      <c r="K1523" s="52">
        <f>IFERROR(_xll.qlIndexFixing(ONIndex1M,I1523,TRUE,_xll.ohTrigger(RecalcTrigger,Trigger1M)),NA())</f>
        <v>2.6733688500284458E-2</v>
      </c>
      <c r="L1523" s="52">
        <f>IFERROR(_xll.qlIndexFixing(Index3M,H1523,TRUE,_xll.ohTrigger(RecalcTrigger,Trigger3M)),NA())</f>
        <v>2.8641225505635432E-2</v>
      </c>
      <c r="M1523" s="52">
        <f>IFERROR(_xll.qlIndexFixing(ONIndex3M,I1523,TRUE,_xll.ohTrigger(RecalcTrigger,Trigger3M)),NA())</f>
        <v>2.8557541558544841E-2</v>
      </c>
      <c r="N1523" s="52">
        <f>IFERROR(_xll.qlIndexFixing(Index6M,$H1523,TRUE,_xll.ohTrigger(RecalcTrigger,Trigger6M)),NA())</f>
        <v>3.001527682364433E-2</v>
      </c>
      <c r="O1523" s="52">
        <f>IFERROR(_xll.qlIndexFixing(ONIndex6M,I1523,TRUE,_xll.ohTrigger(RecalcTrigger,Trigger6M)),NA())</f>
        <v>2.9826890004818196E-2</v>
      </c>
      <c r="P1523" s="52">
        <f>IFERROR(_xll.qlIndexFixing(Index1Y,$H1523,TRUE,_xll.ohTrigger(RecalcTrigger,Trigger1Y)),NA())</f>
        <v>3.2103537055695547E-2</v>
      </c>
      <c r="Q1523" s="52">
        <f>IFERROR(_xll.qlIndexFixing(ONIndex1Y,I1523,TRUE,_xll.ohTrigger(RecalcTrigger,Trigger1Y)),NA())</f>
        <v>3.1621431475681305E-2</v>
      </c>
    </row>
    <row r="1524" spans="2:17" x14ac:dyDescent="0.2">
      <c r="B1524" s="46" t="s">
        <v>51</v>
      </c>
      <c r="D1524" s="49">
        <f>_xll.qlCalendarAdvance(LocalCalendar,$D1523,B1524,"f",FALSE)</f>
        <v>50159</v>
      </c>
      <c r="E1524" s="49">
        <f>_xll.qlInterestRateIndexValueDate(IndexON,D1524)</f>
        <v>50159</v>
      </c>
      <c r="F1524" s="52">
        <f>IFERROR(_xll.qlIndexFixing(IndexON,D1524,TRUE,_xll.ohTrigger(RecalcTrigger,TriggerON)),NA())</f>
        <v>2.6171636712692958E-2</v>
      </c>
      <c r="H1524" s="49">
        <f>_xll.qlCalendarAdvance(IborCalendar,$H1523,B1524,"f",FALSE)</f>
        <v>50158</v>
      </c>
      <c r="I1524" s="49">
        <f>_xll.qlInterestRateIndexValueDate(Index1M,$H1524)</f>
        <v>50160</v>
      </c>
      <c r="J1524" s="52">
        <f>IFERROR(_xll.qlIndexFixing(Index1M,$H1524,TRUE,_xll.ohTrigger(RecalcTrigger,Trigger1M)),NA())</f>
        <v>2.6757157347527968E-2</v>
      </c>
      <c r="K1524" s="52">
        <f>IFERROR(_xll.qlIndexFixing(ONIndex1M,I1524,TRUE,_xll.ohTrigger(RecalcTrigger,Trigger1M)),NA())</f>
        <v>2.6732234095367957E-2</v>
      </c>
      <c r="L1524" s="52">
        <f>IFERROR(_xll.qlIndexFixing(Index3M,H1524,TRUE,_xll.ohTrigger(RecalcTrigger,Trigger3M)),NA())</f>
        <v>2.8639315594550942E-2</v>
      </c>
      <c r="M1524" s="52">
        <f>IFERROR(_xll.qlIndexFixing(ONIndex3M,I1524,TRUE,_xll.ohTrigger(RecalcTrigger,Trigger3M)),NA())</f>
        <v>2.8554638275650746E-2</v>
      </c>
      <c r="N1524" s="52">
        <f>IFERROR(_xll.qlIndexFixing(Index6M,$H1524,TRUE,_xll.ohTrigger(RecalcTrigger,Trigger6M)),NA())</f>
        <v>3.0012434533156114E-2</v>
      </c>
      <c r="O1524" s="52">
        <f>IFERROR(_xll.qlIndexFixing(ONIndex6M,I1524,TRUE,_xll.ohTrigger(RecalcTrigger,Trigger6M)),NA())</f>
        <v>2.9823952267564735E-2</v>
      </c>
      <c r="P1524" s="52">
        <f>IFERROR(_xll.qlIndexFixing(Index1Y,$H1524,TRUE,_xll.ohTrigger(RecalcTrigger,Trigger1Y)),NA())</f>
        <v>3.209697605448382E-2</v>
      </c>
      <c r="Q1524" s="52">
        <f>IFERROR(_xll.qlIndexFixing(ONIndex1Y,I1524,TRUE,_xll.ohTrigger(RecalcTrigger,Trigger1Y)),NA())</f>
        <v>3.161999809250915E-2</v>
      </c>
    </row>
    <row r="1525" spans="2:17" x14ac:dyDescent="0.2">
      <c r="B1525" s="46" t="s">
        <v>51</v>
      </c>
      <c r="D1525" s="49">
        <f>_xll.qlCalendarAdvance(LocalCalendar,$D1524,B1525,"f",FALSE)</f>
        <v>50166</v>
      </c>
      <c r="E1525" s="49">
        <f>_xll.qlInterestRateIndexValueDate(IndexON,D1525)</f>
        <v>50166</v>
      </c>
      <c r="F1525" s="52">
        <f>IFERROR(_xll.qlIndexFixing(IndexON,D1525,TRUE,_xll.ohTrigger(RecalcTrigger,TriggerON)),NA())</f>
        <v>2.6167543697566131E-2</v>
      </c>
      <c r="H1525" s="49">
        <f>_xll.qlCalendarAdvance(IborCalendar,$H1524,B1525,"f",FALSE)</f>
        <v>50165</v>
      </c>
      <c r="I1525" s="49">
        <f>_xll.qlInterestRateIndexValueDate(Index1M,$H1525)</f>
        <v>50167</v>
      </c>
      <c r="J1525" s="52">
        <f>IFERROR(_xll.qlIndexFixing(Index1M,$H1525,TRUE,_xll.ohTrigger(RecalcTrigger,Trigger1M)),NA())</f>
        <v>2.6758399138832323E-2</v>
      </c>
      <c r="K1525" s="52">
        <f>IFERROR(_xll.qlIndexFixing(ONIndex1M,I1525,TRUE,_xll.ohTrigger(RecalcTrigger,Trigger1M)),NA())</f>
        <v>2.6730787496527242E-2</v>
      </c>
      <c r="L1525" s="52">
        <f>IFERROR(_xll.qlIndexFixing(Index3M,H1525,TRUE,_xll.ohTrigger(RecalcTrigger,Trigger3M)),NA())</f>
        <v>2.8636483059549609E-2</v>
      </c>
      <c r="M1525" s="52">
        <f>IFERROR(_xll.qlIndexFixing(ONIndex3M,I1525,TRUE,_xll.ohTrigger(RecalcTrigger,Trigger3M)),NA())</f>
        <v>2.8551747140079797E-2</v>
      </c>
      <c r="N1525" s="52">
        <f>IFERROR(_xll.qlIndexFixing(Index6M,$H1525,TRUE,_xll.ohTrigger(RecalcTrigger,Trigger6M)),NA())</f>
        <v>3.0012741430927668E-2</v>
      </c>
      <c r="O1525" s="52">
        <f>IFERROR(_xll.qlIndexFixing(ONIndex6M,I1525,TRUE,_xll.ohTrigger(RecalcTrigger,Trigger6M)),NA())</f>
        <v>2.9821025140144286E-2</v>
      </c>
      <c r="P1525" s="52">
        <f>IFERROR(_xll.qlIndexFixing(Index1Y,$H1525,TRUE,_xll.ohTrigger(RecalcTrigger,Trigger1Y)),NA())</f>
        <v>3.2095762163296793E-2</v>
      </c>
      <c r="Q1525" s="52">
        <f>IFERROR(_xll.qlIndexFixing(ONIndex1Y,I1525,TRUE,_xll.ohTrigger(RecalcTrigger,Trigger1Y)),NA())</f>
        <v>3.1618574251783826E-2</v>
      </c>
    </row>
    <row r="1526" spans="2:17" x14ac:dyDescent="0.2">
      <c r="B1526" s="46" t="s">
        <v>51</v>
      </c>
      <c r="D1526" s="49">
        <f>_xll.qlCalendarAdvance(LocalCalendar,$D1525,B1526,"f",FALSE)</f>
        <v>50173</v>
      </c>
      <c r="E1526" s="49">
        <f>_xll.qlInterestRateIndexValueDate(IndexON,D1526)</f>
        <v>50173</v>
      </c>
      <c r="F1526" s="52">
        <f>IFERROR(_xll.qlIndexFixing(IndexON,D1526,TRUE,_xll.ohTrigger(RecalcTrigger,TriggerON)),NA())</f>
        <v>2.6163451491871825E-2</v>
      </c>
      <c r="H1526" s="49">
        <f>_xll.qlCalendarAdvance(IborCalendar,$H1525,B1526,"f",FALSE)</f>
        <v>50172</v>
      </c>
      <c r="I1526" s="49">
        <f>_xll.qlInterestRateIndexValueDate(Index1M,$H1526)</f>
        <v>50174</v>
      </c>
      <c r="J1526" s="52">
        <f>IFERROR(_xll.qlIndexFixing(Index1M,$H1526,TRUE,_xll.ohTrigger(RecalcTrigger,Trigger1M)),NA())</f>
        <v>2.6756974355563456E-2</v>
      </c>
      <c r="K1526" s="52">
        <f>IFERROR(_xll.qlIndexFixing(ONIndex1M,I1526,TRUE,_xll.ohTrigger(RecalcTrigger,Trigger1M)),NA())</f>
        <v>2.6729348703762312E-2</v>
      </c>
      <c r="L1526" s="52">
        <f>IFERROR(_xll.qlIndexFixing(Index3M,H1526,TRUE,_xll.ohTrigger(RecalcTrigger,Trigger3M)),NA())</f>
        <v>2.8633662761749092E-2</v>
      </c>
      <c r="M1526" s="52">
        <f>IFERROR(_xll.qlIndexFixing(ONIndex3M,I1526,TRUE,_xll.ohTrigger(RecalcTrigger,Trigger3M)),NA())</f>
        <v>2.854886815175206E-2</v>
      </c>
      <c r="N1526" s="52">
        <f>IFERROR(_xll.qlIndexFixing(Index6M,$H1526,TRUE,_xll.ohTrigger(RecalcTrigger,Trigger6M)),NA())</f>
        <v>3.0009922299420507E-2</v>
      </c>
      <c r="O1526" s="52">
        <f>IFERROR(_xll.qlIndexFixing(ONIndex6M,I1526,TRUE,_xll.ohTrigger(RecalcTrigger,Trigger6M)),NA())</f>
        <v>2.9818108622796657E-2</v>
      </c>
      <c r="P1526" s="52">
        <f>IFERROR(_xll.qlIndexFixing(Index1Y,$H1526,TRUE,_xll.ohTrigger(RecalcTrigger,Trigger1Y)),NA())</f>
        <v>3.2094558125665772E-2</v>
      </c>
      <c r="Q1526" s="52">
        <f>IFERROR(_xll.qlIndexFixing(ONIndex1Y,I1526,TRUE,_xll.ohTrigger(RecalcTrigger,Trigger1Y)),NA())</f>
        <v>3.1617159953505336E-2</v>
      </c>
    </row>
    <row r="1527" spans="2:17" x14ac:dyDescent="0.2">
      <c r="B1527" s="46" t="s">
        <v>51</v>
      </c>
      <c r="D1527" s="49">
        <f>_xll.qlCalendarAdvance(LocalCalendar,$D1526,B1527,"f",FALSE)</f>
        <v>50180</v>
      </c>
      <c r="E1527" s="49">
        <f>_xll.qlInterestRateIndexValueDate(IndexON,D1527)</f>
        <v>50180</v>
      </c>
      <c r="F1527" s="52">
        <f>IFERROR(_xll.qlIndexFixing(IndexON,D1527,TRUE,_xll.ohTrigger(RecalcTrigger,TriggerON)),NA())</f>
        <v>2.615936009561004E-2</v>
      </c>
      <c r="H1527" s="49">
        <f>_xll.qlCalendarAdvance(IborCalendar,$H1526,B1527,"f",FALSE)</f>
        <v>50179</v>
      </c>
      <c r="I1527" s="49">
        <f>_xll.qlInterestRateIndexValueDate(Index1M,$H1527)</f>
        <v>50181</v>
      </c>
      <c r="J1527" s="52">
        <f>IFERROR(_xll.qlIndexFixing(Index1M,$H1527,TRUE,_xll.ohTrigger(RecalcTrigger,Trigger1M)),NA())</f>
        <v>2.6755557396470897E-2</v>
      </c>
      <c r="K1527" s="52">
        <f>IFERROR(_xll.qlIndexFixing(ONIndex1M,I1527,TRUE,_xll.ohTrigger(RecalcTrigger,Trigger1M)),NA())</f>
        <v>2.6727917716993232E-2</v>
      </c>
      <c r="L1527" s="52">
        <f>IFERROR(_xll.qlIndexFixing(Index3M,H1527,TRUE,_xll.ohTrigger(RecalcTrigger,Trigger3M)),NA())</f>
        <v>2.8630854701120721E-2</v>
      </c>
      <c r="M1527" s="52">
        <f>IFERROR(_xll.qlIndexFixing(ONIndex3M,I1527,TRUE,_xll.ohTrigger(RecalcTrigger,Trigger3M)),NA())</f>
        <v>2.8546001310587599E-2</v>
      </c>
      <c r="N1527" s="52">
        <f>IFERROR(_xll.qlIndexFixing(Index6M,$H1527,TRUE,_xll.ohTrigger(RecalcTrigger,Trigger6M)),NA())</f>
        <v>3.000711394540536E-2</v>
      </c>
      <c r="O1527" s="52">
        <f>IFERROR(_xll.qlIndexFixing(ONIndex6M,I1527,TRUE,_xll.ohTrigger(RecalcTrigger,Trigger6M)),NA())</f>
        <v>2.9815202715202105E-2</v>
      </c>
      <c r="P1527" s="52">
        <f>IFERROR(_xll.qlIndexFixing(Index1Y,$H1527,TRUE,_xll.ohTrigger(RecalcTrigger,Trigger1Y)),NA())</f>
        <v>3.2093363941555493E-2</v>
      </c>
      <c r="Q1527" s="52">
        <f>IFERROR(_xll.qlIndexFixing(ONIndex1Y,I1527,TRUE,_xll.ohTrigger(RecalcTrigger,Trigger1Y)),NA())</f>
        <v>3.1615755197593742E-2</v>
      </c>
    </row>
    <row r="1528" spans="2:17" x14ac:dyDescent="0.2">
      <c r="B1528" s="46" t="s">
        <v>51</v>
      </c>
      <c r="D1528" s="49">
        <f>_xll.qlCalendarAdvance(LocalCalendar,$D1527,B1528,"f",FALSE)</f>
        <v>50187</v>
      </c>
      <c r="E1528" s="49">
        <f>_xll.qlInterestRateIndexValueDate(IndexON,D1528)</f>
        <v>50187</v>
      </c>
      <c r="F1528" s="52">
        <f>IFERROR(_xll.qlIndexFixing(IndexON,D1528,TRUE,_xll.ohTrigger(RecalcTrigger,TriggerON)),NA())</f>
        <v>2.6155269508940648E-2</v>
      </c>
      <c r="H1528" s="49">
        <f>_xll.qlCalendarAdvance(IborCalendar,$H1527,B1528,"f",FALSE)</f>
        <v>50186</v>
      </c>
      <c r="I1528" s="49">
        <f>_xll.qlInterestRateIndexValueDate(Index1M,$H1528)</f>
        <v>50188</v>
      </c>
      <c r="J1528" s="52">
        <f>IFERROR(_xll.qlIndexFixing(Index1M,$H1528,TRUE,_xll.ohTrigger(RecalcTrigger,Trigger1M)),NA())</f>
        <v>2.6754148261554644E-2</v>
      </c>
      <c r="K1528" s="52">
        <f>IFERROR(_xll.qlIndexFixing(ONIndex1M,I1528,TRUE,_xll.ohTrigger(RecalcTrigger,Trigger1M)),NA())</f>
        <v>2.6726494536299938E-2</v>
      </c>
      <c r="L1528" s="52">
        <f>IFERROR(_xll.qlIndexFixing(Index3M,H1528,TRUE,_xll.ohTrigger(RecalcTrigger,Trigger3M)),NA())</f>
        <v>2.8628058877641038E-2</v>
      </c>
      <c r="M1528" s="52">
        <f>IFERROR(_xll.qlIndexFixing(ONIndex3M,I1528,TRUE,_xll.ohTrigger(RecalcTrigger,Trigger3M)),NA())</f>
        <v>2.854314661682622E-2</v>
      </c>
      <c r="N1528" s="52">
        <f>IFERROR(_xll.qlIndexFixing(Index6M,$H1528,TRUE,_xll.ohTrigger(RecalcTrigger,Trigger6M)),NA())</f>
        <v>3.0004316368838397E-2</v>
      </c>
      <c r="O1528" s="52">
        <f>IFERROR(_xll.qlIndexFixing(ONIndex6M,I1528,TRUE,_xll.ohTrigger(RecalcTrigger,Trigger6M)),NA())</f>
        <v>2.9812307417440564E-2</v>
      </c>
      <c r="P1528" s="52">
        <f>IFERROR(_xll.qlIndexFixing(Index1Y,$H1528,TRUE,_xll.ohTrigger(RecalcTrigger,Trigger1Y)),NA())</f>
        <v>3.209217961093222E-2</v>
      </c>
      <c r="Q1528" s="52">
        <f>IFERROR(_xll.qlIndexFixing(ONIndex1Y,I1528,TRUE,_xll.ohTrigger(RecalcTrigger,Trigger1Y)),NA())</f>
        <v>3.1614359984288853E-2</v>
      </c>
    </row>
    <row r="1529" spans="2:17" x14ac:dyDescent="0.2">
      <c r="B1529" s="46" t="s">
        <v>51</v>
      </c>
      <c r="D1529" s="49">
        <f>_xll.qlCalendarAdvance(LocalCalendar,$D1528,B1529,"f",FALSE)</f>
        <v>50194</v>
      </c>
      <c r="E1529" s="49">
        <f>_xll.qlInterestRateIndexValueDate(IndexON,D1529)</f>
        <v>50194</v>
      </c>
      <c r="F1529" s="52">
        <f>IFERROR(_xll.qlIndexFixing(IndexON,D1529,TRUE,_xll.ohTrigger(RecalcTrigger,TriggerON)),NA())</f>
        <v>2.6151179731703778E-2</v>
      </c>
      <c r="H1529" s="49">
        <f>_xll.qlCalendarAdvance(IborCalendar,$H1528,B1529,"f",FALSE)</f>
        <v>50193</v>
      </c>
      <c r="I1529" s="49">
        <f>_xll.qlInterestRateIndexValueDate(Index1M,$H1529)</f>
        <v>50195</v>
      </c>
      <c r="J1529" s="52">
        <f>IFERROR(_xll.qlIndexFixing(Index1M,$H1529,TRUE,_xll.ohTrigger(RecalcTrigger,Trigger1M)),NA())</f>
        <v>2.6752746950804707E-2</v>
      </c>
      <c r="K1529" s="52">
        <f>IFERROR(_xll.qlIndexFixing(ONIndex1M,I1529,TRUE,_xll.ohTrigger(RecalcTrigger,Trigger1M)),NA())</f>
        <v>2.6725079161442622E-2</v>
      </c>
      <c r="L1529" s="52">
        <f>IFERROR(_xll.qlIndexFixing(Index3M,H1529,TRUE,_xll.ohTrigger(RecalcTrigger,Trigger3M)),NA())</f>
        <v>2.8625275291283971E-2</v>
      </c>
      <c r="M1529" s="52">
        <f>IFERROR(_xll.qlIndexFixing(ONIndex3M,I1529,TRUE,_xll.ohTrigger(RecalcTrigger,Trigger3M)),NA())</f>
        <v>2.8540304070228117E-2</v>
      </c>
      <c r="N1529" s="52">
        <f>IFERROR(_xll.qlIndexFixing(Index6M,$H1529,TRUE,_xll.ohTrigger(RecalcTrigger,Trigger6M)),NA())</f>
        <v>2.999838470263045E-2</v>
      </c>
      <c r="O1529" s="52">
        <f>IFERROR(_xll.qlIndexFixing(ONIndex6M,I1529,TRUE,_xll.ohTrigger(RecalcTrigger,Trigger6M)),NA())</f>
        <v>2.9809422729512036E-2</v>
      </c>
      <c r="P1529" s="52">
        <f>IFERROR(_xll.qlIndexFixing(Index1Y,$H1529,TRUE,_xll.ohTrigger(RecalcTrigger,Trigger1Y)),NA())</f>
        <v>3.2091005133760925E-2</v>
      </c>
      <c r="Q1529" s="52">
        <f>IFERROR(_xll.qlIndexFixing(ONIndex1Y,I1529,TRUE,_xll.ohTrigger(RecalcTrigger,Trigger1Y)),NA())</f>
        <v>3.1612974313430797E-2</v>
      </c>
    </row>
    <row r="1530" spans="2:17" x14ac:dyDescent="0.2">
      <c r="B1530" s="46" t="s">
        <v>51</v>
      </c>
      <c r="D1530" s="49">
        <f>_xll.qlCalendarAdvance(LocalCalendar,$D1529,B1530,"f",FALSE)</f>
        <v>50201</v>
      </c>
      <c r="E1530" s="49">
        <f>_xll.qlInterestRateIndexValueDate(IndexON,D1530)</f>
        <v>50201</v>
      </c>
      <c r="F1530" s="52">
        <f>IFERROR(_xll.qlIndexFixing(IndexON,D1530,TRUE,_xll.ohTrigger(RecalcTrigger,TriggerON)),NA())</f>
        <v>2.6147090763899428E-2</v>
      </c>
      <c r="H1530" s="49">
        <f>_xll.qlCalendarAdvance(IborCalendar,$H1529,B1530,"f",FALSE)</f>
        <v>50200</v>
      </c>
      <c r="I1530" s="49">
        <f>_xll.qlInterestRateIndexValueDate(Index1M,$H1530)</f>
        <v>50202</v>
      </c>
      <c r="J1530" s="52">
        <f>IFERROR(_xll.qlIndexFixing(Index1M,$H1530,TRUE,_xll.ohTrigger(RecalcTrigger,Trigger1M)),NA())</f>
        <v>2.6751353464228578E-2</v>
      </c>
      <c r="K1530" s="52">
        <f>IFERROR(_xll.qlIndexFixing(ONIndex1M,I1530,TRUE,_xll.ohTrigger(RecalcTrigger,Trigger1M)),NA())</f>
        <v>2.6723671592741027E-2</v>
      </c>
      <c r="L1530" s="52">
        <f>IFERROR(_xll.qlIndexFixing(Index3M,H1530,TRUE,_xll.ohTrigger(RecalcTrigger,Trigger3M)),NA())</f>
        <v>2.8622503942020851E-2</v>
      </c>
      <c r="M1530" s="52">
        <f>IFERROR(_xll.qlIndexFixing(ONIndex3M,I1530,TRUE,_xll.ohTrigger(RecalcTrigger,Trigger3M)),NA())</f>
        <v>2.8537473670953162E-2</v>
      </c>
      <c r="N1530" s="52">
        <f>IFERROR(_xll.qlIndexFixing(Index6M,$H1530,TRUE,_xll.ohTrigger(RecalcTrigger,Trigger6M)),NA())</f>
        <v>2.9995607060590578E-2</v>
      </c>
      <c r="O1530" s="52">
        <f>IFERROR(_xll.qlIndexFixing(ONIndex6M,I1530,TRUE,_xll.ohTrigger(RecalcTrigger,Trigger6M)),NA())</f>
        <v>2.9806548651656328E-2</v>
      </c>
      <c r="P1530" s="52">
        <f>IFERROR(_xll.qlIndexFixing(Index1Y,$H1530,TRUE,_xll.ohTrigger(RecalcTrigger,Trigger1Y)),NA())</f>
        <v>3.2089840510007649E-2</v>
      </c>
      <c r="Q1530" s="52">
        <f>IFERROR(_xll.qlIndexFixing(ONIndex1Y,I1530,TRUE,_xll.ohTrigger(RecalcTrigger,Trigger1Y)),NA())</f>
        <v>3.1611598184859702E-2</v>
      </c>
    </row>
    <row r="1531" spans="2:17" x14ac:dyDescent="0.2">
      <c r="B1531" s="46" t="s">
        <v>51</v>
      </c>
      <c r="D1531" s="49">
        <f>_xll.qlCalendarAdvance(LocalCalendar,$D1530,B1531,"f",FALSE)</f>
        <v>50208</v>
      </c>
      <c r="E1531" s="49">
        <f>_xll.qlInterestRateIndexValueDate(IndexON,D1531)</f>
        <v>50208</v>
      </c>
      <c r="F1531" s="52">
        <f>IFERROR(_xll.qlIndexFixing(IndexON,D1531,TRUE,_xll.ohTrigger(RecalcTrigger,TriggerON)),NA())</f>
        <v>2.6143002605607535E-2</v>
      </c>
      <c r="H1531" s="49">
        <f>_xll.qlCalendarAdvance(IborCalendar,$H1530,B1531,"f",FALSE)</f>
        <v>50207</v>
      </c>
      <c r="I1531" s="49">
        <f>_xll.qlInterestRateIndexValueDate(Index1M,$H1531)</f>
        <v>50209</v>
      </c>
      <c r="J1531" s="52">
        <f>IFERROR(_xll.qlIndexFixing(Index1M,$H1531,TRUE,_xll.ohTrigger(RecalcTrigger,Trigger1M)),NA())</f>
        <v>2.6749967801816266E-2</v>
      </c>
      <c r="K1531" s="52">
        <f>IFERROR(_xll.qlIndexFixing(ONIndex1M,I1531,TRUE,_xll.ohTrigger(RecalcTrigger,Trigger1M)),NA())</f>
        <v>2.6722271830035282E-2</v>
      </c>
      <c r="L1531" s="52">
        <f>IFERROR(_xll.qlIndexFixing(Index3M,H1531,TRUE,_xll.ohTrigger(RecalcTrigger,Trigger3M)),NA())</f>
        <v>2.861974482982909E-2</v>
      </c>
      <c r="M1531" s="52">
        <f>IFERROR(_xll.qlIndexFixing(ONIndex3M,I1531,TRUE,_xll.ohTrigger(RecalcTrigger,Trigger3M)),NA())</f>
        <v>2.8534655418921417E-2</v>
      </c>
      <c r="N1531" s="52">
        <f>IFERROR(_xll.qlIndexFixing(Index6M,$H1531,TRUE,_xll.ohTrigger(RecalcTrigger,Trigger6M)),NA())</f>
        <v>2.999284019313499E-2</v>
      </c>
      <c r="O1531" s="52">
        <f>IFERROR(_xll.qlIndexFixing(ONIndex6M,I1531,TRUE,_xll.ohTrigger(RecalcTrigger,Trigger6M)),NA())</f>
        <v>2.980368518347376E-2</v>
      </c>
      <c r="P1531" s="52">
        <f>IFERROR(_xll.qlIndexFixing(Index1Y,$H1531,TRUE,_xll.ohTrigger(RecalcTrigger,Trigger1Y)),NA())</f>
        <v>3.2088685739638682E-2</v>
      </c>
      <c r="Q1531" s="52">
        <f>IFERROR(_xll.qlIndexFixing(ONIndex1Y,I1531,TRUE,_xll.ohTrigger(RecalcTrigger,Trigger1Y)),NA())</f>
        <v>3.1610231598975247E-2</v>
      </c>
    </row>
    <row r="1532" spans="2:17" x14ac:dyDescent="0.2">
      <c r="B1532" s="46" t="s">
        <v>51</v>
      </c>
      <c r="D1532" s="49">
        <f>_xll.qlCalendarAdvance(LocalCalendar,$D1531,B1532,"f",FALSE)</f>
        <v>50215</v>
      </c>
      <c r="E1532" s="49">
        <f>_xll.qlInterestRateIndexValueDate(IndexON,D1532)</f>
        <v>50215</v>
      </c>
      <c r="F1532" s="52">
        <f>IFERROR(_xll.qlIndexFixing(IndexON,D1532,TRUE,_xll.ohTrigger(RecalcTrigger,TriggerON)),NA())</f>
        <v>2.6138915256828099E-2</v>
      </c>
      <c r="H1532" s="49">
        <f>_xll.qlCalendarAdvance(IborCalendar,$H1531,B1532,"f",FALSE)</f>
        <v>50214</v>
      </c>
      <c r="I1532" s="49">
        <f>_xll.qlInterestRateIndexValueDate(Index1M,$H1532)</f>
        <v>50216</v>
      </c>
      <c r="J1532" s="52">
        <f>IFERROR(_xll.qlIndexFixing(Index1M,$H1532,TRUE,_xll.ohTrigger(RecalcTrigger,Trigger1M)),NA())</f>
        <v>2.6748589963570268E-2</v>
      </c>
      <c r="K1532" s="52">
        <f>IFERROR(_xll.qlIndexFixing(ONIndex1M,I1532,TRUE,_xll.ohTrigger(RecalcTrigger,Trigger1M)),NA())</f>
        <v>2.6720879873245451E-2</v>
      </c>
      <c r="L1532" s="52">
        <f>IFERROR(_xll.qlIndexFixing(Index3M,H1532,TRUE,_xll.ohTrigger(RecalcTrigger,Trigger3M)),NA())</f>
        <v>2.8616997954681749E-2</v>
      </c>
      <c r="M1532" s="52">
        <f>IFERROR(_xll.qlIndexFixing(ONIndex3M,I1532,TRUE,_xll.ohTrigger(RecalcTrigger,Trigger3M)),NA())</f>
        <v>2.8531849314132884E-2</v>
      </c>
      <c r="N1532" s="52">
        <f>IFERROR(_xll.qlIndexFixing(Index6M,$H1532,TRUE,_xll.ohTrigger(RecalcTrigger,Trigger6M)),NA())</f>
        <v>2.9994283968074895E-2</v>
      </c>
      <c r="O1532" s="52">
        <f>IFERROR(_xll.qlIndexFixing(ONIndex6M,I1532,TRUE,_xll.ohTrigger(RecalcTrigger,Trigger6M)),NA())</f>
        <v>2.9800832325284077E-2</v>
      </c>
      <c r="P1532" s="52">
        <f>IFERROR(_xll.qlIndexFixing(Index1Y,$H1532,TRUE,_xll.ohTrigger(RecalcTrigger,Trigger1Y)),NA())</f>
        <v>3.2087540822620282E-2</v>
      </c>
      <c r="Q1532" s="52">
        <f>IFERROR(_xll.qlIndexFixing(ONIndex1Y,I1532,TRUE,_xll.ohTrigger(RecalcTrigger,Trigger1Y)),NA())</f>
        <v>3.1608874555457689E-2</v>
      </c>
    </row>
    <row r="1533" spans="2:17" x14ac:dyDescent="0.2">
      <c r="B1533" s="46" t="s">
        <v>51</v>
      </c>
      <c r="D1533" s="49">
        <f>_xll.qlCalendarAdvance(LocalCalendar,$D1532,B1533,"f",FALSE)</f>
        <v>50222</v>
      </c>
      <c r="E1533" s="49">
        <f>_xll.qlInterestRateIndexValueDate(IndexON,D1533)</f>
        <v>50222</v>
      </c>
      <c r="F1533" s="52">
        <f>IFERROR(_xll.qlIndexFixing(IndexON,D1533,TRUE,_xll.ohTrigger(RecalcTrigger,TriggerON)),NA())</f>
        <v>2.613482871756112E-2</v>
      </c>
      <c r="H1533" s="49">
        <f>_xll.qlCalendarAdvance(IborCalendar,$H1532,B1533,"f",FALSE)</f>
        <v>50221</v>
      </c>
      <c r="I1533" s="49">
        <f>_xll.qlInterestRateIndexValueDate(Index1M,$H1533)</f>
        <v>50223</v>
      </c>
      <c r="J1533" s="52">
        <f>IFERROR(_xll.qlIndexFixing(Index1M,$H1533,TRUE,_xll.ohTrigger(RecalcTrigger,Trigger1M)),NA())</f>
        <v>2.6747219949483092E-2</v>
      </c>
      <c r="K1533" s="52">
        <f>IFERROR(_xll.qlIndexFixing(ONIndex1M,I1533,TRUE,_xll.ohTrigger(RecalcTrigger,Trigger1M)),NA())</f>
        <v>2.6722175029847417E-2</v>
      </c>
      <c r="L1533" s="52">
        <f>IFERROR(_xll.qlIndexFixing(Index3M,H1533,TRUE,_xll.ohTrigger(RecalcTrigger,Trigger3M)),NA())</f>
        <v>2.8614263316553631E-2</v>
      </c>
      <c r="M1533" s="52">
        <f>IFERROR(_xll.qlIndexFixing(ONIndex3M,I1533,TRUE,_xll.ohTrigger(RecalcTrigger,Trigger3M)),NA())</f>
        <v>2.8531849703261614E-2</v>
      </c>
      <c r="N1533" s="52">
        <f>IFERROR(_xll.qlIndexFixing(Index6M,$H1533,TRUE,_xll.ohTrigger(RecalcTrigger,Trigger6M)),NA())</f>
        <v>2.9990490146109099E-2</v>
      </c>
      <c r="O1533" s="52">
        <f>IFERROR(_xll.qlIndexFixing(ONIndex6M,I1533,TRUE,_xll.ohTrigger(RecalcTrigger,Trigger6M)),NA())</f>
        <v>2.9801082260256795E-2</v>
      </c>
      <c r="P1533" s="52">
        <f>IFERROR(_xll.qlIndexFixing(Index1Y,$H1533,TRUE,_xll.ohTrigger(RecalcTrigger,Trigger1Y)),NA())</f>
        <v>3.2086405758919606E-2</v>
      </c>
      <c r="Q1533" s="52">
        <f>IFERROR(_xll.qlIndexFixing(ONIndex1Y,I1533,TRUE,_xll.ohTrigger(RecalcTrigger,Trigger1Y)),NA())</f>
        <v>3.1611402484403861E-2</v>
      </c>
    </row>
    <row r="1534" spans="2:17" x14ac:dyDescent="0.2">
      <c r="B1534" s="46" t="s">
        <v>51</v>
      </c>
      <c r="D1534" s="49">
        <f>_xll.qlCalendarAdvance(LocalCalendar,$D1533,B1534,"f",FALSE)</f>
        <v>50229</v>
      </c>
      <c r="E1534" s="49">
        <f>_xll.qlInterestRateIndexValueDate(IndexON,D1534)</f>
        <v>50229</v>
      </c>
      <c r="F1534" s="52">
        <f>IFERROR(_xll.qlIndexFixing(IndexON,D1534,TRUE,_xll.ohTrigger(RecalcTrigger,TriggerON)),NA())</f>
        <v>2.6130742987726663E-2</v>
      </c>
      <c r="H1534" s="49">
        <f>_xll.qlCalendarAdvance(IborCalendar,$H1533,B1534,"f",FALSE)</f>
        <v>50228</v>
      </c>
      <c r="I1534" s="49">
        <f>_xll.qlInterestRateIndexValueDate(Index1M,$H1534)</f>
        <v>50230</v>
      </c>
      <c r="J1534" s="52">
        <f>IFERROR(_xll.qlIndexFixing(Index1M,$H1534,TRUE,_xll.ohTrigger(RecalcTrigger,Trigger1M)),NA())</f>
        <v>2.6745857759554736E-2</v>
      </c>
      <c r="K1534" s="52">
        <f>IFERROR(_xll.qlIndexFixing(ONIndex1M,I1534,TRUE,_xll.ohTrigger(RecalcTrigger,Trigger1M)),NA())</f>
        <v>2.6718119377973082E-2</v>
      </c>
      <c r="L1534" s="52">
        <f>IFERROR(_xll.qlIndexFixing(Index3M,H1534,TRUE,_xll.ohTrigger(RecalcTrigger,Trigger3M)),NA())</f>
        <v>2.8611540915416935E-2</v>
      </c>
      <c r="M1534" s="52">
        <f>IFERROR(_xll.qlIndexFixing(ONIndex3M,I1534,TRUE,_xll.ohTrigger(RecalcTrigger,Trigger3M)),NA())</f>
        <v>2.852627354652526E-2</v>
      </c>
      <c r="N1534" s="52">
        <f>IFERROR(_xll.qlIndexFixing(Index6M,$H1534,TRUE,_xll.ohTrigger(RecalcTrigger,Trigger6M)),NA())</f>
        <v>2.9987757233266403E-2</v>
      </c>
      <c r="O1534" s="52">
        <f>IFERROR(_xll.qlIndexFixing(ONIndex6M,I1534,TRUE,_xll.ohTrigger(RecalcTrigger,Trigger6M)),NA())</f>
        <v>2.9795158438483682E-2</v>
      </c>
      <c r="P1534" s="52">
        <f>IFERROR(_xll.qlIndexFixing(Index1Y,$H1534,TRUE,_xll.ohTrigger(RecalcTrigger,Trigger1Y)),NA())</f>
        <v>3.2085280548503591E-2</v>
      </c>
      <c r="Q1534" s="52">
        <f>IFERROR(_xll.qlIndexFixing(ONIndex1Y,I1534,TRUE,_xll.ohTrigger(RecalcTrigger,Trigger1Y)),NA())</f>
        <v>3.1606189095922943E-2</v>
      </c>
    </row>
    <row r="1535" spans="2:17" x14ac:dyDescent="0.2">
      <c r="B1535" s="46" t="s">
        <v>51</v>
      </c>
      <c r="D1535" s="49">
        <f>_xll.qlCalendarAdvance(LocalCalendar,$D1534,B1535,"f",FALSE)</f>
        <v>50236</v>
      </c>
      <c r="E1535" s="49">
        <f>_xll.qlInterestRateIndexValueDate(IndexON,D1535)</f>
        <v>50236</v>
      </c>
      <c r="F1535" s="52">
        <f>IFERROR(_xll.qlIndexFixing(IndexON,D1535,TRUE,_xll.ohTrigger(RecalcTrigger,TriggerON)),NA())</f>
        <v>2.6126658067324726E-2</v>
      </c>
      <c r="H1535" s="49">
        <f>_xll.qlCalendarAdvance(IborCalendar,$H1534,B1535,"f",FALSE)</f>
        <v>50235</v>
      </c>
      <c r="I1535" s="49">
        <f>_xll.qlInterestRateIndexValueDate(Index1M,$H1535)</f>
        <v>50237</v>
      </c>
      <c r="J1535" s="52">
        <f>IFERROR(_xll.qlIndexFixing(Index1M,$H1535,TRUE,_xll.ohTrigger(RecalcTrigger,Trigger1M)),NA())</f>
        <v>2.674450339377521E-2</v>
      </c>
      <c r="K1535" s="52">
        <f>IFERROR(_xll.qlIndexFixing(ONIndex1M,I1535,TRUE,_xll.ohTrigger(RecalcTrigger,Trigger1M)),NA())</f>
        <v>2.6716750839410608E-2</v>
      </c>
      <c r="L1535" s="52">
        <f>IFERROR(_xll.qlIndexFixing(Index3M,H1535,TRUE,_xll.ohTrigger(RecalcTrigger,Trigger3M)),NA())</f>
        <v>2.8608830751249936E-2</v>
      </c>
      <c r="M1535" s="52">
        <f>IFERROR(_xll.qlIndexFixing(ONIndex3M,I1535,TRUE,_xll.ohTrigger(RecalcTrigger,Trigger3M)),NA())</f>
        <v>2.8523503883546297E-2</v>
      </c>
      <c r="N1535" s="52">
        <f>IFERROR(_xll.qlIndexFixing(Index6M,$H1535,TRUE,_xll.ohTrigger(RecalcTrigger,Trigger6M)),NA())</f>
        <v>2.9986086861300151E-2</v>
      </c>
      <c r="O1535" s="52">
        <f>IFERROR(_xll.qlIndexFixing(ONIndex6M,I1535,TRUE,_xll.ohTrigger(RecalcTrigger,Trigger6M)),NA())</f>
        <v>2.9792337409872971E-2</v>
      </c>
      <c r="P1535" s="52">
        <f>IFERROR(_xll.qlIndexFixing(Index1Y,$H1535,TRUE,_xll.ohTrigger(RecalcTrigger,Trigger1Y)),NA())</f>
        <v>3.2084165191338936E-2</v>
      </c>
      <c r="Q1535" s="52">
        <f>IFERROR(_xll.qlIndexFixing(ONIndex1Y,I1535,TRUE,_xll.ohTrigger(RecalcTrigger,Trigger1Y)),NA())</f>
        <v>3.1604860679825819E-2</v>
      </c>
    </row>
    <row r="1536" spans="2:17" x14ac:dyDescent="0.2">
      <c r="B1536" s="46" t="s">
        <v>51</v>
      </c>
      <c r="D1536" s="49">
        <f>_xll.qlCalendarAdvance(LocalCalendar,$D1535,B1536,"f",FALSE)</f>
        <v>50243</v>
      </c>
      <c r="E1536" s="49">
        <f>_xll.qlInterestRateIndexValueDate(IndexON,D1536)</f>
        <v>50243</v>
      </c>
      <c r="F1536" s="52">
        <f>IFERROR(_xll.qlIndexFixing(IndexON,D1536,TRUE,_xll.ohTrigger(RecalcTrigger,TriggerON)),NA())</f>
        <v>2.6122573956515183E-2</v>
      </c>
      <c r="H1536" s="49">
        <f>_xll.qlCalendarAdvance(IborCalendar,$H1535,B1536,"f",FALSE)</f>
        <v>50242</v>
      </c>
      <c r="I1536" s="49">
        <f>_xll.qlInterestRateIndexValueDate(Index1M,$H1536)</f>
        <v>50244</v>
      </c>
      <c r="J1536" s="52">
        <f>IFERROR(_xll.qlIndexFixing(Index1M,$H1536,TRUE,_xll.ohTrigger(RecalcTrigger,Trigger1M)),NA())</f>
        <v>2.6743156852154504E-2</v>
      </c>
      <c r="K1536" s="52">
        <f>IFERROR(_xll.qlIndexFixing(ONIndex1M,I1536,TRUE,_xll.ohTrigger(RecalcTrigger,Trigger1M)),NA())</f>
        <v>2.6715390106764048E-2</v>
      </c>
      <c r="L1536" s="52">
        <f>IFERROR(_xll.qlIndexFixing(Index3M,H1536,TRUE,_xll.ohTrigger(RecalcTrigger,Trigger3M)),NA())</f>
        <v>2.8606132824023963E-2</v>
      </c>
      <c r="M1536" s="52">
        <f>IFERROR(_xll.qlIndexFixing(ONIndex3M,I1536,TRUE,_xll.ohTrigger(RecalcTrigger,Trigger3M)),NA())</f>
        <v>2.8520746367890482E-2</v>
      </c>
      <c r="N1536" s="52">
        <f>IFERROR(_xll.qlIndexFixing(Index6M,$H1536,TRUE,_xll.ohTrigger(RecalcTrigger,Trigger6M)),NA())</f>
        <v>2.9982323738922918E-2</v>
      </c>
      <c r="O1536" s="52">
        <f>IFERROR(_xll.qlIndexFixing(ONIndex6M,I1536,TRUE,_xll.ohTrigger(RecalcTrigger,Trigger6M)),NA())</f>
        <v>2.9789526991095272E-2</v>
      </c>
      <c r="P1536" s="52">
        <f>IFERROR(_xll.qlIndexFixing(Index1Y,$H1536,TRUE,_xll.ohTrigger(RecalcTrigger,Trigger1Y)),NA())</f>
        <v>3.2083059687393889E-2</v>
      </c>
      <c r="Q1536" s="52">
        <f>IFERROR(_xll.qlIndexFixing(ONIndex1Y,I1536,TRUE,_xll.ohTrigger(RecalcTrigger,Trigger1Y)),NA())</f>
        <v>3.1603541806095592E-2</v>
      </c>
    </row>
    <row r="1537" spans="2:17" x14ac:dyDescent="0.2">
      <c r="B1537" s="46" t="s">
        <v>51</v>
      </c>
      <c r="D1537" s="49">
        <f>_xll.qlCalendarAdvance(LocalCalendar,$D1536,B1537,"f",FALSE)</f>
        <v>50250</v>
      </c>
      <c r="E1537" s="49">
        <f>_xll.qlInterestRateIndexValueDate(IndexON,D1537)</f>
        <v>50250</v>
      </c>
      <c r="F1537" s="52">
        <f>IFERROR(_xll.qlIndexFixing(IndexON,D1537,TRUE,_xll.ohTrigger(RecalcTrigger,TriggerON)),NA())</f>
        <v>2.6118490655058224E-2</v>
      </c>
      <c r="H1537" s="49">
        <f>_xll.qlCalendarAdvance(IborCalendar,$H1536,B1537,"f",FALSE)</f>
        <v>50249</v>
      </c>
      <c r="I1537" s="49">
        <f>_xll.qlInterestRateIndexValueDate(Index1M,$H1537)</f>
        <v>50251</v>
      </c>
      <c r="J1537" s="52">
        <f>IFERROR(_xll.qlIndexFixing(Index1M,$H1537,TRUE,_xll.ohTrigger(RecalcTrigger,Trigger1M)),NA())</f>
        <v>2.6739125955372024E-2</v>
      </c>
      <c r="K1537" s="52">
        <f>IFERROR(_xll.qlIndexFixing(ONIndex1M,I1537,TRUE,_xll.ohTrigger(RecalcTrigger,Trigger1M)),NA())</f>
        <v>2.6714037180193273E-2</v>
      </c>
      <c r="L1537" s="52">
        <f>IFERROR(_xll.qlIndexFixing(Index3M,H1537,TRUE,_xll.ohTrigger(RecalcTrigger,Trigger3M)),NA())</f>
        <v>2.8603447133716424E-2</v>
      </c>
      <c r="M1537" s="52">
        <f>IFERROR(_xll.qlIndexFixing(ONIndex3M,I1537,TRUE,_xll.ohTrigger(RecalcTrigger,Trigger3M)),NA())</f>
        <v>2.8518000999477877E-2</v>
      </c>
      <c r="N1537" s="52">
        <f>IFERROR(_xll.qlIndexFixing(Index6M,$H1537,TRUE,_xll.ohTrigger(RecalcTrigger,Trigger6M)),NA())</f>
        <v>2.9976465252150187E-2</v>
      </c>
      <c r="O1537" s="52">
        <f>IFERROR(_xll.qlIndexFixing(ONIndex6M,I1537,TRUE,_xll.ohTrigger(RecalcTrigger,Trigger6M)),NA())</f>
        <v>2.9786727182310457E-2</v>
      </c>
      <c r="P1537" s="52">
        <f>IFERROR(_xll.qlIndexFixing(Index1Y,$H1537,TRUE,_xll.ohTrigger(RecalcTrigger,Trigger1Y)),NA())</f>
        <v>3.2081964036636483E-2</v>
      </c>
      <c r="Q1537" s="52">
        <f>IFERROR(_xll.qlIndexFixing(ONIndex1Y,I1537,TRUE,_xll.ohTrigger(RecalcTrigger,Trigger1Y)),NA())</f>
        <v>3.160223247497207E-2</v>
      </c>
    </row>
    <row r="1538" spans="2:17" x14ac:dyDescent="0.2">
      <c r="B1538" s="46" t="s">
        <v>51</v>
      </c>
      <c r="D1538" s="49">
        <f>_xll.qlCalendarAdvance(LocalCalendar,$D1537,B1538,"f",FALSE)</f>
        <v>50257</v>
      </c>
      <c r="E1538" s="49">
        <f>_xll.qlInterestRateIndexValueDate(IndexON,D1538)</f>
        <v>50257</v>
      </c>
      <c r="F1538" s="52">
        <f>IFERROR(_xll.qlIndexFixing(IndexON,D1538,TRUE,_xll.ohTrigger(RecalcTrigger,TriggerON)),NA())</f>
        <v>2.6114408163193659E-2</v>
      </c>
      <c r="H1538" s="49">
        <f>_xll.qlCalendarAdvance(IborCalendar,$H1537,B1538,"f",FALSE)</f>
        <v>50256</v>
      </c>
      <c r="I1538" s="49">
        <f>_xll.qlInterestRateIndexValueDate(Index1M,$H1538)</f>
        <v>50258</v>
      </c>
      <c r="J1538" s="52">
        <f>IFERROR(_xll.qlIndexFixing(Index1M,$H1538,TRUE,_xll.ohTrigger(RecalcTrigger,Trigger1M)),NA())</f>
        <v>2.6741385271076078E-2</v>
      </c>
      <c r="K1538" s="52">
        <f>IFERROR(_xll.qlIndexFixing(ONIndex1M,I1538,TRUE,_xll.ohTrigger(RecalcTrigger,Trigger1M)),NA())</f>
        <v>2.6712692059538412E-2</v>
      </c>
      <c r="L1538" s="52">
        <f>IFERROR(_xll.qlIndexFixing(Index3M,H1538,TRUE,_xll.ohTrigger(RecalcTrigger,Trigger3M)),NA())</f>
        <v>2.8600773680301256E-2</v>
      </c>
      <c r="M1538" s="52">
        <f>IFERROR(_xll.qlIndexFixing(ONIndex3M,I1538,TRUE,_xll.ohTrigger(RecalcTrigger,Trigger3M)),NA())</f>
        <v>2.8515267778308484E-2</v>
      </c>
      <c r="N1538" s="52">
        <f>IFERROR(_xll.qlIndexFixing(Index6M,$H1538,TRUE,_xll.ohTrigger(RecalcTrigger,Trigger6M)),NA())</f>
        <v>2.9976933352738624E-2</v>
      </c>
      <c r="O1538" s="52">
        <f>IFERROR(_xll.qlIndexFixing(ONIndex6M,I1538,TRUE,_xll.ohTrigger(RecalcTrigger,Trigger6M)),NA())</f>
        <v>2.9783937983278719E-2</v>
      </c>
      <c r="P1538" s="52">
        <f>IFERROR(_xll.qlIndexFixing(Index1Y,$H1538,TRUE,_xll.ohTrigger(RecalcTrigger,Trigger1Y)),NA())</f>
        <v>3.208087823903473E-2</v>
      </c>
      <c r="Q1538" s="52">
        <f>IFERROR(_xll.qlIndexFixing(ONIndex1Y,I1538,TRUE,_xll.ohTrigger(RecalcTrigger,Trigger1Y)),NA())</f>
        <v>3.1600932686215444E-2</v>
      </c>
    </row>
    <row r="1539" spans="2:17" x14ac:dyDescent="0.2">
      <c r="B1539" s="46" t="s">
        <v>51</v>
      </c>
      <c r="D1539" s="49">
        <f>_xll.qlCalendarAdvance(LocalCalendar,$D1538,B1539,"f",FALSE)</f>
        <v>50264</v>
      </c>
      <c r="E1539" s="49">
        <f>_xll.qlInterestRateIndexValueDate(IndexON,D1539)</f>
        <v>50264</v>
      </c>
      <c r="F1539" s="52">
        <f>IFERROR(_xll.qlIndexFixing(IndexON,D1539,TRUE,_xll.ohTrigger(RecalcTrigger,TriggerON)),NA())</f>
        <v>2.6110326480761614E-2</v>
      </c>
      <c r="H1539" s="49">
        <f>_xll.qlCalendarAdvance(IborCalendar,$H1538,B1539,"f",FALSE)</f>
        <v>50263</v>
      </c>
      <c r="I1539" s="49">
        <f>_xll.qlInterestRateIndexValueDate(Index1M,$H1539)</f>
        <v>50265</v>
      </c>
      <c r="J1539" s="52">
        <f>IFERROR(_xll.qlIndexFixing(Index1M,$H1539,TRUE,_xll.ohTrigger(RecalcTrigger,Trigger1M)),NA())</f>
        <v>2.6739164172165375E-2</v>
      </c>
      <c r="K1539" s="52">
        <f>IFERROR(_xll.qlIndexFixing(ONIndex1M,I1539,TRUE,_xll.ohTrigger(RecalcTrigger,Trigger1M)),NA())</f>
        <v>2.6711354745039273E-2</v>
      </c>
      <c r="L1539" s="52">
        <f>IFERROR(_xll.qlIndexFixing(Index3M,H1539,TRUE,_xll.ohTrigger(RecalcTrigger,Trigger3M)),NA())</f>
        <v>2.8598112463754127E-2</v>
      </c>
      <c r="M1539" s="52">
        <f>IFERROR(_xll.qlIndexFixing(ONIndex3M,I1539,TRUE,_xll.ohTrigger(RecalcTrigger,Trigger3M)),NA())</f>
        <v>2.8512546704542174E-2</v>
      </c>
      <c r="N1539" s="52">
        <f>IFERROR(_xll.qlIndexFixing(Index6M,$H1539,TRUE,_xll.ohTrigger(RecalcTrigger,Trigger6M)),NA())</f>
        <v>2.9975308277282099E-2</v>
      </c>
      <c r="O1539" s="52">
        <f>IFERROR(_xll.qlIndexFixing(ONIndex6M,I1539,TRUE,_xll.ohTrigger(RecalcTrigger,Trigger6M)),NA())</f>
        <v>2.9781159394159928E-2</v>
      </c>
      <c r="P1539" s="52">
        <f>IFERROR(_xll.qlIndexFixing(Index1Y,$H1539,TRUE,_xll.ohTrigger(RecalcTrigger,Trigger1Y)),NA())</f>
        <v>3.207980229455689E-2</v>
      </c>
      <c r="Q1539" s="52">
        <f>IFERROR(_xll.qlIndexFixing(ONIndex1Y,I1539,TRUE,_xll.ohTrigger(RecalcTrigger,Trigger1Y)),NA())</f>
        <v>3.1599642439985587E-2</v>
      </c>
    </row>
    <row r="1540" spans="2:17" x14ac:dyDescent="0.2">
      <c r="B1540" s="46" t="s">
        <v>51</v>
      </c>
      <c r="D1540" s="49">
        <f>_xll.qlCalendarAdvance(LocalCalendar,$D1539,B1540,"f",FALSE)</f>
        <v>50271</v>
      </c>
      <c r="E1540" s="49">
        <f>_xll.qlInterestRateIndexValueDate(IndexON,D1540)</f>
        <v>50271</v>
      </c>
      <c r="F1540" s="52">
        <f>IFERROR(_xll.qlIndexFixing(IndexON,D1540,TRUE,_xll.ohTrigger(RecalcTrigger,TriggerON)),NA())</f>
        <v>2.6106245607842027E-2</v>
      </c>
      <c r="H1540" s="49">
        <f>_xll.qlCalendarAdvance(IborCalendar,$H1539,B1540,"f",FALSE)</f>
        <v>50270</v>
      </c>
      <c r="I1540" s="49">
        <f>_xll.qlInterestRateIndexValueDate(Index1M,$H1540)</f>
        <v>50272</v>
      </c>
      <c r="J1540" s="52">
        <f>IFERROR(_xll.qlIndexFixing(Index1M,$H1540,TRUE,_xll.ohTrigger(RecalcTrigger,Trigger1M)),NA())</f>
        <v>2.6737848927122498E-2</v>
      </c>
      <c r="K1540" s="52">
        <f>IFERROR(_xll.qlIndexFixing(ONIndex1M,I1540,TRUE,_xll.ohTrigger(RecalcTrigger,Trigger1M)),NA())</f>
        <v>2.6710025236456048E-2</v>
      </c>
      <c r="L1540" s="52">
        <f>IFERROR(_xll.qlIndexFixing(Index3M,H1540,TRUE,_xll.ohTrigger(RecalcTrigger,Trigger3M)),NA())</f>
        <v>2.8595463484048973E-2</v>
      </c>
      <c r="M1540" s="52">
        <f>IFERROR(_xll.qlIndexFixing(ONIndex3M,I1540,TRUE,_xll.ohTrigger(RecalcTrigger,Trigger3M)),NA())</f>
        <v>2.8509837777779268E-2</v>
      </c>
      <c r="N1540" s="52">
        <f>IFERROR(_xll.qlIndexFixing(Index6M,$H1540,TRUE,_xll.ohTrigger(RecalcTrigger,Trigger6M)),NA())</f>
        <v>2.9971586074358538E-2</v>
      </c>
      <c r="O1540" s="52">
        <f>IFERROR(_xll.qlIndexFixing(ONIndex6M,I1540,TRUE,_xll.ohTrigger(RecalcTrigger,Trigger6M)),NA())</f>
        <v>2.977839141487415E-2</v>
      </c>
      <c r="P1540" s="52">
        <f>IFERROR(_xll.qlIndexFixing(Index1Y,$H1540,TRUE,_xll.ohTrigger(RecalcTrigger,Trigger1Y)),NA())</f>
        <v>3.2078736203172295E-2</v>
      </c>
      <c r="Q1540" s="52">
        <f>IFERROR(_xll.qlIndexFixing(ONIndex1Y,I1540,TRUE,_xll.ohTrigger(RecalcTrigger,Trigger1Y)),NA())</f>
        <v>3.1598361736122627E-2</v>
      </c>
    </row>
    <row r="1541" spans="2:17" x14ac:dyDescent="0.2">
      <c r="B1541" s="46" t="s">
        <v>51</v>
      </c>
      <c r="D1541" s="49">
        <f>_xll.qlCalendarAdvance(LocalCalendar,$D1540,B1541,"f",FALSE)</f>
        <v>50278</v>
      </c>
      <c r="E1541" s="49">
        <f>_xll.qlInterestRateIndexValueDate(IndexON,D1541)</f>
        <v>50278</v>
      </c>
      <c r="F1541" s="52">
        <f>IFERROR(_xll.qlIndexFixing(IndexON,D1541,TRUE,_xll.ohTrigger(RecalcTrigger,TriggerON)),NA())</f>
        <v>2.6102165544354961E-2</v>
      </c>
      <c r="H1541" s="49">
        <f>_xll.qlCalendarAdvance(IborCalendar,$H1540,B1541,"f",FALSE)</f>
        <v>50277</v>
      </c>
      <c r="I1541" s="49">
        <f>_xll.qlInterestRateIndexValueDate(Index1M,$H1541)</f>
        <v>50279</v>
      </c>
      <c r="J1541" s="52">
        <f>IFERROR(_xll.qlIndexFixing(Index1M,$H1541,TRUE,_xll.ohTrigger(RecalcTrigger,Trigger1M)),NA())</f>
        <v>2.6736541506215961E-2</v>
      </c>
      <c r="K1541" s="52">
        <f>IFERROR(_xll.qlIndexFixing(ONIndex1M,I1541,TRUE,_xll.ohTrigger(RecalcTrigger,Trigger1M)),NA())</f>
        <v>2.6708703533948608E-2</v>
      </c>
      <c r="L1541" s="52">
        <f>IFERROR(_xll.qlIndexFixing(Index3M,H1541,TRUE,_xll.ohTrigger(RecalcTrigger,Trigger3M)),NA())</f>
        <v>2.8592826741163202E-2</v>
      </c>
      <c r="M1541" s="52">
        <f>IFERROR(_xll.qlIndexFixing(ONIndex3M,I1541,TRUE,_xll.ohTrigger(RecalcTrigger,Trigger3M)),NA())</f>
        <v>2.8507140998499381E-2</v>
      </c>
      <c r="N1541" s="52">
        <f>IFERROR(_xll.qlIndexFixing(Index6M,$H1541,TRUE,_xll.ohTrigger(RecalcTrigger,Trigger6M)),NA())</f>
        <v>2.996576411088658E-2</v>
      </c>
      <c r="O1541" s="52">
        <f>IFERROR(_xll.qlIndexFixing(ONIndex6M,I1541,TRUE,_xll.ohTrigger(RecalcTrigger,Trigger6M)),NA())</f>
        <v>2.977563404550132E-2</v>
      </c>
      <c r="P1541" s="52">
        <f>IFERROR(_xll.qlIndexFixing(Index1Y,$H1541,TRUE,_xll.ohTrigger(RecalcTrigger,Trigger1Y)),NA())</f>
        <v>3.2077679964849407E-2</v>
      </c>
      <c r="Q1541" s="52">
        <f>IFERROR(_xll.qlIndexFixing(ONIndex1Y,I1541,TRUE,_xll.ohTrigger(RecalcTrigger,Trigger1Y)),NA())</f>
        <v>3.1597090574866371E-2</v>
      </c>
    </row>
    <row r="1542" spans="2:17" x14ac:dyDescent="0.2">
      <c r="B1542" s="46" t="s">
        <v>51</v>
      </c>
      <c r="D1542" s="49">
        <f>_xll.qlCalendarAdvance(LocalCalendar,$D1541,B1542,"f",FALSE)</f>
        <v>50285</v>
      </c>
      <c r="E1542" s="49">
        <f>_xll.qlInterestRateIndexValueDate(IndexON,D1542)</f>
        <v>50285</v>
      </c>
      <c r="F1542" s="52">
        <f>IFERROR(_xll.qlIndexFixing(IndexON,D1542,TRUE,_xll.ohTrigger(RecalcTrigger,TriggerON)),NA())</f>
        <v>2.6098086290380351E-2</v>
      </c>
      <c r="H1542" s="49">
        <f>_xll.qlCalendarAdvance(IborCalendar,$H1541,B1542,"f",FALSE)</f>
        <v>50284</v>
      </c>
      <c r="I1542" s="49">
        <f>_xll.qlInterestRateIndexValueDate(Index1M,$H1542)</f>
        <v>50286</v>
      </c>
      <c r="J1542" s="52">
        <f>IFERROR(_xll.qlIndexFixing(Index1M,$H1542,TRUE,_xll.ohTrigger(RecalcTrigger,Trigger1M)),NA())</f>
        <v>2.6735241909445762E-2</v>
      </c>
      <c r="K1542" s="52">
        <f>IFERROR(_xll.qlIndexFixing(ONIndex1M,I1542,TRUE,_xll.ohTrigger(RecalcTrigger,Trigger1M)),NA())</f>
        <v>2.6707389637516954E-2</v>
      </c>
      <c r="L1542" s="52">
        <f>IFERROR(_xll.qlIndexFixing(Index3M,H1542,TRUE,_xll.ohTrigger(RecalcTrigger,Trigger3M)),NA())</f>
        <v>2.85892548828552E-2</v>
      </c>
      <c r="M1542" s="52">
        <f>IFERROR(_xll.qlIndexFixing(ONIndex3M,I1542,TRUE,_xll.ohTrigger(RecalcTrigger,Trigger3M)),NA())</f>
        <v>2.8504456366462705E-2</v>
      </c>
      <c r="N1542" s="52">
        <f>IFERROR(_xll.qlIndexFixing(Index6M,$H1542,TRUE,_xll.ohTrigger(RecalcTrigger,Trigger6M)),NA())</f>
        <v>2.9961005554588558E-2</v>
      </c>
      <c r="O1542" s="52">
        <f>IFERROR(_xll.qlIndexFixing(ONIndex6M,I1542,TRUE,_xll.ohTrigger(RecalcTrigger,Trigger6M)),NA())</f>
        <v>2.9772887285961502E-2</v>
      </c>
      <c r="P1542" s="52">
        <f>IFERROR(_xll.qlIndexFixing(Index1Y,$H1542,TRUE,_xll.ohTrigger(RecalcTrigger,Trigger1Y)),NA())</f>
        <v>3.2076633579557569E-2</v>
      </c>
      <c r="Q1542" s="52">
        <f>IFERROR(_xll.qlIndexFixing(ONIndex1Y,I1542,TRUE,_xll.ohTrigger(RecalcTrigger,Trigger1Y)),NA())</f>
        <v>3.1595828955977012E-2</v>
      </c>
    </row>
    <row r="1543" spans="2:17" x14ac:dyDescent="0.2">
      <c r="B1543" s="46" t="s">
        <v>51</v>
      </c>
      <c r="D1543" s="49">
        <f>_xll.qlCalendarAdvance(LocalCalendar,$D1542,B1543,"f",FALSE)</f>
        <v>50292</v>
      </c>
      <c r="E1543" s="49">
        <f>_xll.qlInterestRateIndexValueDate(IndexON,D1543)</f>
        <v>50292</v>
      </c>
      <c r="F1543" s="52">
        <f>IFERROR(_xll.qlIndexFixing(IndexON,D1543,TRUE,_xll.ohTrigger(RecalcTrigger,TriggerON)),NA())</f>
        <v>2.6094007845838263E-2</v>
      </c>
      <c r="H1543" s="49">
        <f>_xll.qlCalendarAdvance(IborCalendar,$H1542,B1543,"f",FALSE)</f>
        <v>50291</v>
      </c>
      <c r="I1543" s="49">
        <f>_xll.qlInterestRateIndexValueDate(Index1M,$H1543)</f>
        <v>50293</v>
      </c>
      <c r="J1543" s="52">
        <f>IFERROR(_xll.qlIndexFixing(Index1M,$H1543,TRUE,_xll.ohTrigger(RecalcTrigger,Trigger1M)),NA())</f>
        <v>2.6734850476123645E-2</v>
      </c>
      <c r="K1543" s="52">
        <f>IFERROR(_xll.qlIndexFixing(ONIndex1M,I1543,TRUE,_xll.ohTrigger(RecalcTrigger,Trigger1M)),NA())</f>
        <v>2.6706083547001214E-2</v>
      </c>
      <c r="L1543" s="52">
        <f>IFERROR(_xll.qlIndexFixing(Index3M,H1543,TRUE,_xll.ohTrigger(RecalcTrigger,Trigger3M)),NA())</f>
        <v>2.8586641946236481E-2</v>
      </c>
      <c r="M1543" s="52">
        <f>IFERROR(_xll.qlIndexFixing(ONIndex3M,I1543,TRUE,_xll.ohTrigger(RecalcTrigger,Trigger3M)),NA())</f>
        <v>2.8501783881589304E-2</v>
      </c>
      <c r="N1543" s="52">
        <f>IFERROR(_xll.qlIndexFixing(Index6M,$H1543,TRUE,_xll.ohTrigger(RecalcTrigger,Trigger6M)),NA())</f>
        <v>2.9958366875498965E-2</v>
      </c>
      <c r="O1543" s="52">
        <f>IFERROR(_xll.qlIndexFixing(ONIndex6M,I1543,TRUE,_xll.ohTrigger(RecalcTrigger,Trigger6M)),NA())</f>
        <v>2.9770151136334633E-2</v>
      </c>
      <c r="P1543" s="52">
        <f>IFERROR(_xll.qlIndexFixing(Index1Y,$H1543,TRUE,_xll.ohTrigger(RecalcTrigger,Trigger1Y)),NA())</f>
        <v>3.2075597047266993E-2</v>
      </c>
      <c r="Q1543" s="52">
        <f>IFERROR(_xll.qlIndexFixing(ONIndex1Y,I1543,TRUE,_xll.ohTrigger(RecalcTrigger,Trigger1Y)),NA())</f>
        <v>3.1594576879614422E-2</v>
      </c>
    </row>
    <row r="1544" spans="2:17" x14ac:dyDescent="0.2">
      <c r="B1544" s="46" t="s">
        <v>51</v>
      </c>
      <c r="D1544" s="49">
        <f>_xll.qlCalendarAdvance(LocalCalendar,$D1543,B1544,"f",FALSE)</f>
        <v>50299</v>
      </c>
      <c r="E1544" s="49">
        <f>_xll.qlInterestRateIndexValueDate(IndexON,D1544)</f>
        <v>50299</v>
      </c>
      <c r="F1544" s="52">
        <f>IFERROR(_xll.qlIndexFixing(IndexON,D1544,TRUE,_xll.ohTrigger(RecalcTrigger,TriggerON)),NA())</f>
        <v>2.6089930210808632E-2</v>
      </c>
      <c r="H1544" s="49">
        <f>_xll.qlCalendarAdvance(IborCalendar,$H1543,B1544,"f",FALSE)</f>
        <v>50298</v>
      </c>
      <c r="I1544" s="49">
        <f>_xll.qlInterestRateIndexValueDate(Index1M,$H1544)</f>
        <v>50300</v>
      </c>
      <c r="J1544" s="52">
        <f>IFERROR(_xll.qlIndexFixing(Index1M,$H1544,TRUE,_xll.ohTrigger(RecalcTrigger,Trigger1M)),NA())</f>
        <v>2.6732666188294396E-2</v>
      </c>
      <c r="K1544" s="52">
        <f>IFERROR(_xll.qlIndexFixing(ONIndex1M,I1544,TRUE,_xll.ohTrigger(RecalcTrigger,Trigger1M)),NA())</f>
        <v>2.6704785262481323E-2</v>
      </c>
      <c r="L1544" s="52">
        <f>IFERROR(_xll.qlIndexFixing(Index3M,H1544,TRUE,_xll.ohTrigger(RecalcTrigger,Trigger3M)),NA())</f>
        <v>2.8584041245377417E-2</v>
      </c>
      <c r="M1544" s="52">
        <f>IFERROR(_xll.qlIndexFixing(ONIndex3M,I1544,TRUE,_xll.ohTrigger(RecalcTrigger,Trigger3M)),NA())</f>
        <v>2.8499123544118987E-2</v>
      </c>
      <c r="N1544" s="52">
        <f>IFERROR(_xll.qlIndexFixing(Index6M,$H1544,TRUE,_xll.ohTrigger(RecalcTrigger,Trigger6M)),NA())</f>
        <v>2.9955738968612831E-2</v>
      </c>
      <c r="O1544" s="52">
        <f>IFERROR(_xll.qlIndexFixing(ONIndex6M,I1544,TRUE,_xll.ohTrigger(RecalcTrigger,Trigger6M)),NA())</f>
        <v>2.9767425596460839E-2</v>
      </c>
      <c r="P1544" s="52">
        <f>IFERROR(_xll.qlIndexFixing(Index1Y,$H1544,TRUE,_xll.ohTrigger(RecalcTrigger,Trigger1Y)),NA())</f>
        <v>3.2074570367947239E-2</v>
      </c>
      <c r="Q1544" s="52">
        <f>IFERROR(_xll.qlIndexFixing(ONIndex1Y,I1544,TRUE,_xll.ohTrigger(RecalcTrigger,Trigger1Y)),NA())</f>
        <v>3.1593334345698665E-2</v>
      </c>
    </row>
    <row r="1545" spans="2:17" x14ac:dyDescent="0.2">
      <c r="B1545" s="46" t="s">
        <v>51</v>
      </c>
      <c r="D1545" s="49">
        <f>_xll.qlCalendarAdvance(LocalCalendar,$D1544,B1545,"f",FALSE)</f>
        <v>50306</v>
      </c>
      <c r="E1545" s="49">
        <f>_xll.qlInterestRateIndexValueDate(IndexON,D1545)</f>
        <v>50306</v>
      </c>
      <c r="F1545" s="52">
        <f>IFERROR(_xll.qlIndexFixing(IndexON,D1545,TRUE,_xll.ohTrigger(RecalcTrigger,TriggerON)),NA())</f>
        <v>2.6085853385291458E-2</v>
      </c>
      <c r="H1545" s="49">
        <f>_xll.qlCalendarAdvance(IborCalendar,$H1544,B1545,"f",FALSE)</f>
        <v>50305</v>
      </c>
      <c r="I1545" s="49">
        <f>_xll.qlInterestRateIndexValueDate(Index1M,$H1545)</f>
        <v>50307</v>
      </c>
      <c r="J1545" s="52">
        <f>IFERROR(_xll.qlIndexFixing(Index1M,$H1545,TRUE,_xll.ohTrigger(RecalcTrigger,Trigger1M)),NA())</f>
        <v>2.6731390063918226E-2</v>
      </c>
      <c r="K1545" s="52">
        <f>IFERROR(_xll.qlIndexFixing(ONIndex1M,I1545,TRUE,_xll.ohTrigger(RecalcTrigger,Trigger1M)),NA())</f>
        <v>2.6703494784037218E-2</v>
      </c>
      <c r="L1545" s="52">
        <f>IFERROR(_xll.qlIndexFixing(Index3M,H1545,TRUE,_xll.ohTrigger(RecalcTrigger,Trigger3M)),NA())</f>
        <v>2.8581452780254295E-2</v>
      </c>
      <c r="M1545" s="52">
        <f>IFERROR(_xll.qlIndexFixing(ONIndex3M,I1545,TRUE,_xll.ohTrigger(RecalcTrigger,Trigger3M)),NA())</f>
        <v>2.8496475353891881E-2</v>
      </c>
      <c r="N1545" s="52">
        <f>IFERROR(_xll.qlIndexFixing(Index6M,$H1545,TRUE,_xll.ohTrigger(RecalcTrigger,Trigger6M)),NA())</f>
        <v>2.9953121833888648E-2</v>
      </c>
      <c r="O1545" s="52">
        <f>IFERROR(_xll.qlIndexFixing(ONIndex6M,I1545,TRUE,_xll.ohTrigger(RecalcTrigger,Trigger6M)),NA())</f>
        <v>2.976471066657993E-2</v>
      </c>
      <c r="P1545" s="52">
        <f>IFERROR(_xll.qlIndexFixing(Index1Y,$H1545,TRUE,_xll.ohTrigger(RecalcTrigger,Trigger1Y)),NA())</f>
        <v>3.2073553541568531E-2</v>
      </c>
      <c r="Q1545" s="52">
        <f>IFERROR(_xll.qlIndexFixing(ONIndex1Y,I1545,TRUE,_xll.ohTrigger(RecalcTrigger,Trigger1Y)),NA())</f>
        <v>3.159210135422974E-2</v>
      </c>
    </row>
    <row r="1546" spans="2:17" x14ac:dyDescent="0.2">
      <c r="B1546" s="46" t="s">
        <v>51</v>
      </c>
      <c r="D1546" s="49">
        <f>_xll.qlCalendarAdvance(LocalCalendar,$D1545,B1546,"f",FALSE)</f>
        <v>50313</v>
      </c>
      <c r="E1546" s="49">
        <f>_xll.qlInterestRateIndexValueDate(IndexON,D1546)</f>
        <v>50313</v>
      </c>
      <c r="F1546" s="52">
        <f>IFERROR(_xll.qlIndexFixing(IndexON,D1546,TRUE,_xll.ohTrigger(RecalcTrigger,TriggerON)),NA())</f>
        <v>2.6081777369206804E-2</v>
      </c>
      <c r="H1546" s="49">
        <f>_xll.qlCalendarAdvance(IborCalendar,$H1545,B1546,"f",FALSE)</f>
        <v>50312</v>
      </c>
      <c r="I1546" s="49">
        <f>_xll.qlInterestRateIndexValueDate(Index1M,$H1546)</f>
        <v>50314</v>
      </c>
      <c r="J1546" s="52">
        <f>IFERROR(_xll.qlIndexFixing(Index1M,$H1546,TRUE,_xll.ohTrigger(RecalcTrigger,Trigger1M)),NA())</f>
        <v>2.6730121763660908E-2</v>
      </c>
      <c r="K1546" s="52">
        <f>IFERROR(_xll.qlIndexFixing(ONIndex1M,I1546,TRUE,_xll.ohTrigger(RecalcTrigger,Trigger1M)),NA())</f>
        <v>2.6702212111748835E-2</v>
      </c>
      <c r="L1546" s="52">
        <f>IFERROR(_xll.qlIndexFixing(Index3M,H1546,TRUE,_xll.ohTrigger(RecalcTrigger,Trigger3M)),NA())</f>
        <v>2.8582677345480489E-2</v>
      </c>
      <c r="M1546" s="52">
        <f>IFERROR(_xll.qlIndexFixing(ONIndex3M,I1546,TRUE,_xll.ohTrigger(RecalcTrigger,Trigger3M)),NA())</f>
        <v>2.8493839310907987E-2</v>
      </c>
      <c r="N1546" s="52">
        <f>IFERROR(_xll.qlIndexFixing(Index6M,$H1546,TRUE,_xll.ohTrigger(RecalcTrigger,Trigger6M)),NA())</f>
        <v>2.9951572730523939E-2</v>
      </c>
      <c r="O1546" s="52">
        <f>IFERROR(_xll.qlIndexFixing(ONIndex6M,I1546,TRUE,_xll.ohTrigger(RecalcTrigger,Trigger6M)),NA())</f>
        <v>2.9762006346611969E-2</v>
      </c>
      <c r="P1546" s="52">
        <f>IFERROR(_xll.qlIndexFixing(Index1Y,$H1546,TRUE,_xll.ohTrigger(RecalcTrigger,Trigger1Y)),NA())</f>
        <v>3.2072546568101067E-2</v>
      </c>
      <c r="Q1546" s="52">
        <f>IFERROR(_xll.qlIndexFixing(ONIndex1Y,I1546,TRUE,_xll.ohTrigger(RecalcTrigger,Trigger1Y)),NA())</f>
        <v>3.1590877905207648E-2</v>
      </c>
    </row>
    <row r="1547" spans="2:17" x14ac:dyDescent="0.2">
      <c r="B1547" s="46" t="s">
        <v>51</v>
      </c>
      <c r="D1547" s="49">
        <f>_xll.qlCalendarAdvance(LocalCalendar,$D1546,B1547,"f",FALSE)</f>
        <v>50320</v>
      </c>
      <c r="E1547" s="49">
        <f>_xll.qlInterestRateIndexValueDate(IndexON,D1547)</f>
        <v>50320</v>
      </c>
      <c r="F1547" s="52">
        <f>IFERROR(_xll.qlIndexFixing(IndexON,D1547,TRUE,_xll.ohTrigger(RecalcTrigger,TriggerON)),NA())</f>
        <v>2.6077702162714544E-2</v>
      </c>
      <c r="H1547" s="49">
        <f>_xll.qlCalendarAdvance(IborCalendar,$H1546,B1547,"f",FALSE)</f>
        <v>50319</v>
      </c>
      <c r="I1547" s="49">
        <f>_xll.qlInterestRateIndexValueDate(Index1M,$H1547)</f>
        <v>50321</v>
      </c>
      <c r="J1547" s="52">
        <f>IFERROR(_xll.qlIndexFixing(Index1M,$H1547,TRUE,_xll.ohTrigger(RecalcTrigger,Trigger1M)),NA())</f>
        <v>2.6728861287524941E-2</v>
      </c>
      <c r="K1547" s="52">
        <f>IFERROR(_xll.qlIndexFixing(ONIndex1M,I1547,TRUE,_xll.ohTrigger(RecalcTrigger,Trigger1M)),NA())</f>
        <v>2.670093724529643E-2</v>
      </c>
      <c r="L1547" s="52">
        <f>IFERROR(_xll.qlIndexFixing(Index3M,H1547,TRUE,_xll.ohTrigger(RecalcTrigger,Trigger3M)),NA())</f>
        <v>2.8577263255659367E-2</v>
      </c>
      <c r="M1547" s="52">
        <f>IFERROR(_xll.qlIndexFixing(ONIndex3M,I1547,TRUE,_xll.ohTrigger(RecalcTrigger,Trigger3M)),NA())</f>
        <v>2.8491215415007431E-2</v>
      </c>
      <c r="N1547" s="52">
        <f>IFERROR(_xll.qlIndexFixing(Index6M,$H1547,TRUE,_xll.ohTrigger(RecalcTrigger,Trigger6M)),NA())</f>
        <v>2.9948977695157124E-2</v>
      </c>
      <c r="O1547" s="52">
        <f>IFERROR(_xll.qlIndexFixing(ONIndex6M,I1547,TRUE,_xll.ohTrigger(RecalcTrigger,Trigger6M)),NA())</f>
        <v>2.9759312636397084E-2</v>
      </c>
      <c r="P1547" s="52">
        <f>IFERROR(_xll.qlIndexFixing(Index1Y,$H1547,TRUE,_xll.ohTrigger(RecalcTrigger,Trigger1Y)),NA())</f>
        <v>3.2071549447516175E-2</v>
      </c>
      <c r="Q1547" s="52">
        <f>IFERROR(_xll.qlIndexFixing(ONIndex1Y,I1547,TRUE,_xll.ohTrigger(RecalcTrigger,Trigger1Y)),NA())</f>
        <v>3.1589663998632389E-2</v>
      </c>
    </row>
    <row r="1548" spans="2:17" x14ac:dyDescent="0.2">
      <c r="B1548" s="46" t="s">
        <v>51</v>
      </c>
      <c r="D1548" s="49">
        <f>_xll.qlCalendarAdvance(LocalCalendar,$D1547,B1548,"f",FALSE)</f>
        <v>50327</v>
      </c>
      <c r="E1548" s="49">
        <f>_xll.qlInterestRateIndexValueDate(IndexON,D1548)</f>
        <v>50327</v>
      </c>
      <c r="F1548" s="52">
        <f>IFERROR(_xll.qlIndexFixing(IndexON,D1548,TRUE,_xll.ohTrigger(RecalcTrigger,TriggerON)),NA())</f>
        <v>2.6073627765574869E-2</v>
      </c>
      <c r="H1548" s="49">
        <f>_xll.qlCalendarAdvance(IborCalendar,$H1547,B1548,"f",FALSE)</f>
        <v>50326</v>
      </c>
      <c r="I1548" s="49">
        <f>_xll.qlInterestRateIndexValueDate(Index1M,$H1548)</f>
        <v>50328</v>
      </c>
      <c r="J1548" s="52">
        <f>IFERROR(_xll.qlIndexFixing(Index1M,$H1548,TRUE,_xll.ohTrigger(RecalcTrigger,Trigger1M)),NA())</f>
        <v>2.6727608635512823E-2</v>
      </c>
      <c r="K1548" s="52">
        <f>IFERROR(_xll.qlIndexFixing(ONIndex1M,I1548,TRUE,_xll.ohTrigger(RecalcTrigger,Trigger1M)),NA())</f>
        <v>2.669967018491981E-2</v>
      </c>
      <c r="L1548" s="52">
        <f>IFERROR(_xll.qlIndexFixing(Index3M,H1548,TRUE,_xll.ohTrigger(RecalcTrigger,Trigger3M)),NA())</f>
        <v>2.8574712169820271E-2</v>
      </c>
      <c r="M1548" s="52">
        <f>IFERROR(_xll.qlIndexFixing(ONIndex3M,I1548,TRUE,_xll.ohTrigger(RecalcTrigger,Trigger3M)),NA())</f>
        <v>2.8488603666669832E-2</v>
      </c>
      <c r="N1548" s="52">
        <f>IFERROR(_xll.qlIndexFixing(Index6M,$H1548,TRUE,_xll.ohTrigger(RecalcTrigger,Trigger6M)),NA())</f>
        <v>2.9946393432731096E-2</v>
      </c>
      <c r="O1548" s="52">
        <f>IFERROR(_xll.qlIndexFixing(ONIndex6M,I1548,TRUE,_xll.ohTrigger(RecalcTrigger,Trigger6M)),NA())</f>
        <v>2.9756629536095147E-2</v>
      </c>
      <c r="P1548" s="52">
        <f>IFERROR(_xll.qlIndexFixing(Index1Y,$H1548,TRUE,_xll.ohTrigger(RecalcTrigger,Trigger1Y)),NA())</f>
        <v>3.2070562179784934E-2</v>
      </c>
      <c r="Q1548" s="52">
        <f>IFERROR(_xll.qlIndexFixing(ONIndex1Y,I1548,TRUE,_xll.ohTrigger(RecalcTrigger,Trigger1Y)),NA())</f>
        <v>3.1588459634663835E-2</v>
      </c>
    </row>
    <row r="1549" spans="2:17" x14ac:dyDescent="0.2">
      <c r="B1549" s="46" t="s">
        <v>51</v>
      </c>
      <c r="D1549" s="49">
        <f>_xll.qlCalendarAdvance(LocalCalendar,$D1548,B1549,"f",FALSE)</f>
        <v>50334</v>
      </c>
      <c r="E1549" s="49">
        <f>_xll.qlInterestRateIndexValueDate(IndexON,D1549)</f>
        <v>50334</v>
      </c>
      <c r="F1549" s="52">
        <f>IFERROR(_xll.qlIndexFixing(IndexON,D1549,TRUE,_xll.ohTrigger(RecalcTrigger,TriggerON)),NA())</f>
        <v>2.6069554177947651E-2</v>
      </c>
      <c r="H1549" s="49">
        <f>_xll.qlCalendarAdvance(IborCalendar,$H1548,B1549,"f",FALSE)</f>
        <v>50333</v>
      </c>
      <c r="I1549" s="49">
        <f>_xll.qlInterestRateIndexValueDate(Index1M,$H1549)</f>
        <v>50335</v>
      </c>
      <c r="J1549" s="52">
        <f>IFERROR(_xll.qlIndexFixing(Index1M,$H1549,TRUE,_xll.ohTrigger(RecalcTrigger,Trigger1M)),NA())</f>
        <v>2.6726363807609566E-2</v>
      </c>
      <c r="K1549" s="52">
        <f>IFERROR(_xll.qlIndexFixing(ONIndex1M,I1549,TRUE,_xll.ohTrigger(RecalcTrigger,Trigger1M)),NA())</f>
        <v>2.6698410930459104E-2</v>
      </c>
      <c r="L1549" s="52">
        <f>IFERROR(_xll.qlIndexFixing(Index3M,H1549,TRUE,_xll.ohTrigger(RecalcTrigger,Trigger3M)),NA())</f>
        <v>2.8572173320605063E-2</v>
      </c>
      <c r="M1549" s="52">
        <f>IFERROR(_xll.qlIndexFixing(ONIndex3M,I1549,TRUE,_xll.ohTrigger(RecalcTrigger,Trigger3M)),NA())</f>
        <v>2.8486004065415571E-2</v>
      </c>
      <c r="N1549" s="52">
        <f>IFERROR(_xll.qlIndexFixing(Index6M,$H1549,TRUE,_xll.ohTrigger(RecalcTrigger,Trigger6M)),NA())</f>
        <v>2.994381994320456E-2</v>
      </c>
      <c r="O1549" s="52">
        <f>IFERROR(_xll.qlIndexFixing(ONIndex6M,I1549,TRUE,_xll.ohTrigger(RecalcTrigger,Trigger6M)),NA())</f>
        <v>2.9753957045706159E-2</v>
      </c>
      <c r="P1549" s="52">
        <f>IFERROR(_xll.qlIndexFixing(Index1Y,$H1549,TRUE,_xll.ohTrigger(RecalcTrigger,Trigger1Y)),NA())</f>
        <v>3.2069584764877791E-2</v>
      </c>
      <c r="Q1549" s="52">
        <f>IFERROR(_xll.qlIndexFixing(ONIndex1Y,I1549,TRUE,_xll.ohTrigger(RecalcTrigger,Trigger1Y)),NA())</f>
        <v>3.1587264812902305E-2</v>
      </c>
    </row>
    <row r="1550" spans="2:17" x14ac:dyDescent="0.2">
      <c r="B1550" s="46" t="s">
        <v>51</v>
      </c>
      <c r="D1550" s="49">
        <f>_xll.qlCalendarAdvance(LocalCalendar,$D1549,B1550,"f",FALSE)</f>
        <v>50341</v>
      </c>
      <c r="E1550" s="49">
        <f>_xll.qlInterestRateIndexValueDate(IndexON,D1550)</f>
        <v>50341</v>
      </c>
      <c r="F1550" s="52">
        <f>IFERROR(_xll.qlIndexFixing(IndexON,D1550,TRUE,_xll.ohTrigger(RecalcTrigger,TriggerON)),NA())</f>
        <v>2.6065481399752954E-2</v>
      </c>
      <c r="H1550" s="49">
        <f>_xll.qlCalendarAdvance(IborCalendar,$H1549,B1550,"f",FALSE)</f>
        <v>50340</v>
      </c>
      <c r="I1550" s="49">
        <f>_xll.qlInterestRateIndexValueDate(Index1M,$H1550)</f>
        <v>50342</v>
      </c>
      <c r="J1550" s="52">
        <f>IFERROR(_xll.qlIndexFixing(Index1M,$H1550,TRUE,_xll.ohTrigger(RecalcTrigger,Trigger1M)),NA())</f>
        <v>2.6725126803822663E-2</v>
      </c>
      <c r="K1550" s="52">
        <f>IFERROR(_xll.qlIndexFixing(ONIndex1M,I1550,TRUE,_xll.ohTrigger(RecalcTrigger,Trigger1M)),NA())</f>
        <v>2.6697159482074184E-2</v>
      </c>
      <c r="L1550" s="52">
        <f>IFERROR(_xll.qlIndexFixing(Index3M,H1550,TRUE,_xll.ohTrigger(RecalcTrigger,Trigger3M)),NA())</f>
        <v>2.8569646707991149E-2</v>
      </c>
      <c r="M1550" s="52">
        <f>IFERROR(_xll.qlIndexFixing(ONIndex3M,I1550,TRUE,_xll.ohTrigger(RecalcTrigger,Trigger3M)),NA())</f>
        <v>2.8483416611404522E-2</v>
      </c>
      <c r="N1550" s="52">
        <f>IFERROR(_xll.qlIndexFixing(Index6M,$H1550,TRUE,_xll.ohTrigger(RecalcTrigger,Trigger6M)),NA())</f>
        <v>2.9941257226535355E-2</v>
      </c>
      <c r="O1550" s="52">
        <f>IFERROR(_xll.qlIndexFixing(ONIndex6M,I1550,TRUE,_xll.ohTrigger(RecalcTrigger,Trigger6M)),NA())</f>
        <v>2.9751295165150182E-2</v>
      </c>
      <c r="P1550" s="52">
        <f>IFERROR(_xll.qlIndexFixing(Index1Y,$H1550,TRUE,_xll.ohTrigger(RecalcTrigger,Trigger1Y)),NA())</f>
        <v>3.2068617202767359E-2</v>
      </c>
      <c r="Q1550" s="52">
        <f>IFERROR(_xll.qlIndexFixing(ONIndex1Y,I1550,TRUE,_xll.ohTrigger(RecalcTrigger,Trigger1Y)),NA())</f>
        <v>3.1586079533827416E-2</v>
      </c>
    </row>
    <row r="1551" spans="2:17" x14ac:dyDescent="0.2">
      <c r="B1551" s="46" t="s">
        <v>51</v>
      </c>
      <c r="D1551" s="49">
        <f>_xll.qlCalendarAdvance(LocalCalendar,$D1550,B1551,"f",FALSE)</f>
        <v>50348</v>
      </c>
      <c r="E1551" s="49">
        <f>_xll.qlInterestRateIndexValueDate(IndexON,D1551)</f>
        <v>50348</v>
      </c>
      <c r="F1551" s="52">
        <f>IFERROR(_xll.qlIndexFixing(IndexON,D1551,TRUE,_xll.ohTrigger(RecalcTrigger,TriggerON)),NA())</f>
        <v>2.6061409431150651E-2</v>
      </c>
      <c r="H1551" s="49">
        <f>_xll.qlCalendarAdvance(IborCalendar,$H1550,B1551,"f",FALSE)</f>
        <v>50347</v>
      </c>
      <c r="I1551" s="49">
        <f>_xll.qlInterestRateIndexValueDate(Index1M,$H1551)</f>
        <v>50349</v>
      </c>
      <c r="J1551" s="52">
        <f>IFERROR(_xll.qlIndexFixing(Index1M,$H1551,TRUE,_xll.ohTrigger(RecalcTrigger,Trigger1M)),NA())</f>
        <v>2.6723897624149617E-2</v>
      </c>
      <c r="K1551" s="52">
        <f>IFERROR(_xll.qlIndexFixing(ONIndex1M,I1551,TRUE,_xll.ohTrigger(RecalcTrigger,Trigger1M)),NA())</f>
        <v>2.669591583976505E-2</v>
      </c>
      <c r="L1551" s="52">
        <f>IFERROR(_xll.qlIndexFixing(Index3M,H1551,TRUE,_xll.ohTrigger(RecalcTrigger,Trigger3M)),NA())</f>
        <v>2.8567132331955077E-2</v>
      </c>
      <c r="M1551" s="52">
        <f>IFERROR(_xll.qlIndexFixing(ONIndex3M,I1551,TRUE,_xll.ohTrigger(RecalcTrigger,Trigger3M)),NA())</f>
        <v>2.8480841304796556E-2</v>
      </c>
      <c r="N1551" s="52">
        <f>IFERROR(_xll.qlIndexFixing(Index6M,$H1551,TRUE,_xll.ohTrigger(RecalcTrigger,Trigger6M)),NA())</f>
        <v>2.993764523859227E-2</v>
      </c>
      <c r="O1551" s="52">
        <f>IFERROR(_xll.qlIndexFixing(ONIndex6M,I1551,TRUE,_xll.ohTrigger(RecalcTrigger,Trigger6M)),NA())</f>
        <v>2.9748643894427218E-2</v>
      </c>
      <c r="P1551" s="52">
        <f>IFERROR(_xll.qlIndexFixing(Index1Y,$H1551,TRUE,_xll.ohTrigger(RecalcTrigger,Trigger1Y)),NA())</f>
        <v>3.2067659493424952E-2</v>
      </c>
      <c r="Q1551" s="52">
        <f>IFERROR(_xll.qlIndexFixing(ONIndex1Y,I1551,TRUE,_xll.ohTrigger(RecalcTrigger,Trigger1Y)),NA())</f>
        <v>3.1584903797119424E-2</v>
      </c>
    </row>
    <row r="1552" spans="2:17" x14ac:dyDescent="0.2">
      <c r="B1552" s="46" t="s">
        <v>51</v>
      </c>
      <c r="D1552" s="49">
        <f>_xll.qlCalendarAdvance(LocalCalendar,$D1551,B1552,"f",FALSE)</f>
        <v>50356</v>
      </c>
      <c r="E1552" s="49">
        <f>_xll.qlInterestRateIndexValueDate(IndexON,D1552)</f>
        <v>50356</v>
      </c>
      <c r="F1552" s="52">
        <f>IFERROR(_xll.qlIndexFixing(IndexON,D1552,TRUE,_xll.ohTrigger(RecalcTrigger,TriggerON)),NA())</f>
        <v>2.6056756743875198E-2</v>
      </c>
      <c r="H1552" s="49">
        <f>_xll.qlCalendarAdvance(IborCalendar,$H1551,B1552,"f",FALSE)</f>
        <v>50354</v>
      </c>
      <c r="I1552" s="49">
        <f>_xll.qlInterestRateIndexValueDate(Index1M,$H1552)</f>
        <v>50356</v>
      </c>
      <c r="J1552" s="52">
        <f>IFERROR(_xll.qlIndexFixing(Index1M,$H1552,TRUE,_xll.ohTrigger(RecalcTrigger,Trigger1M)),NA())</f>
        <v>2.6722676268590428E-2</v>
      </c>
      <c r="K1552" s="52">
        <f>IFERROR(_xll.qlIndexFixing(ONIndex1M,I1552,TRUE,_xll.ohTrigger(RecalcTrigger,Trigger1M)),NA())</f>
        <v>2.6694680003451765E-2</v>
      </c>
      <c r="L1552" s="52">
        <f>IFERROR(_xll.qlIndexFixing(Index3M,H1552,TRUE,_xll.ohTrigger(RecalcTrigger,Trigger3M)),NA())</f>
        <v>2.8564630192473382E-2</v>
      </c>
      <c r="M1552" s="52">
        <f>IFERROR(_xll.qlIndexFixing(ONIndex3M,I1552,TRUE,_xll.ohTrigger(RecalcTrigger,Trigger3M)),NA())</f>
        <v>2.8478278145351865E-2</v>
      </c>
      <c r="N1552" s="52">
        <f>IFERROR(_xll.qlIndexFixing(Index6M,$H1552,TRUE,_xll.ohTrigger(RecalcTrigger,Trigger6M)),NA())</f>
        <v>2.9935103507832704E-2</v>
      </c>
      <c r="O1552" s="52">
        <f>IFERROR(_xll.qlIndexFixing(ONIndex6M,I1552,TRUE,_xll.ohTrigger(RecalcTrigger,Trigger6M)),NA())</f>
        <v>2.9746003233617202E-2</v>
      </c>
      <c r="P1552" s="52">
        <f>IFERROR(_xll.qlIndexFixing(Index1Y,$H1552,TRUE,_xll.ohTrigger(RecalcTrigger,Trigger1Y)),NA())</f>
        <v>3.2066711636822974E-2</v>
      </c>
      <c r="Q1552" s="52">
        <f>IFERROR(_xll.qlIndexFixing(ONIndex1Y,I1552,TRUE,_xll.ohTrigger(RecalcTrigger,Trigger1Y)),NA())</f>
        <v>3.1583737602858264E-2</v>
      </c>
    </row>
    <row r="1553" spans="2:17" x14ac:dyDescent="0.2">
      <c r="B1553" s="46" t="s">
        <v>51</v>
      </c>
      <c r="D1553" s="49">
        <f>_xll.qlCalendarAdvance(LocalCalendar,$D1552,B1553,"f",FALSE)</f>
        <v>50363</v>
      </c>
      <c r="E1553" s="49">
        <f>_xll.qlInterestRateIndexValueDate(IndexON,D1553)</f>
        <v>50363</v>
      </c>
      <c r="F1553" s="52">
        <f>IFERROR(_xll.qlIndexFixing(IndexON,D1553,TRUE,_xll.ohTrigger(RecalcTrigger,TriggerON)),NA())</f>
        <v>2.6052686509805412E-2</v>
      </c>
      <c r="H1553" s="49">
        <f>_xll.qlCalendarAdvance(IborCalendar,$H1552,B1553,"f",FALSE)</f>
        <v>50361</v>
      </c>
      <c r="I1553" s="49">
        <f>_xll.qlInterestRateIndexValueDate(Index1M,$H1553)</f>
        <v>50363</v>
      </c>
      <c r="J1553" s="52">
        <f>IFERROR(_xll.qlIndexFixing(Index1M,$H1553,TRUE,_xll.ohTrigger(RecalcTrigger,Trigger1M)),NA())</f>
        <v>2.6721462737130108E-2</v>
      </c>
      <c r="K1553" s="52">
        <f>IFERROR(_xll.qlIndexFixing(ONIndex1M,I1553,TRUE,_xll.ohTrigger(RecalcTrigger,Trigger1M)),NA())</f>
        <v>2.6693451973054394E-2</v>
      </c>
      <c r="L1553" s="52">
        <f>IFERROR(_xll.qlIndexFixing(Index3M,H1553,TRUE,_xll.ohTrigger(RecalcTrigger,Trigger3M)),NA())</f>
        <v>2.8562140289522607E-2</v>
      </c>
      <c r="M1553" s="52">
        <f>IFERROR(_xll.qlIndexFixing(ONIndex3M,I1553,TRUE,_xll.ohTrigger(RecalcTrigger,Trigger3M)),NA())</f>
        <v>2.8475727133150386E-2</v>
      </c>
      <c r="N1553" s="52">
        <f>IFERROR(_xll.qlIndexFixing(Index6M,$H1553,TRUE,_xll.ohTrigger(RecalcTrigger,Trigger6M)),NA())</f>
        <v>2.9932572548905183E-2</v>
      </c>
      <c r="O1553" s="52">
        <f>IFERROR(_xll.qlIndexFixing(ONIndex6M,I1553,TRUE,_xll.ohTrigger(RecalcTrigger,Trigger6M)),NA())</f>
        <v>2.9743373182720134E-2</v>
      </c>
      <c r="P1553" s="52">
        <f>IFERROR(_xll.qlIndexFixing(Index1Y,$H1553,TRUE,_xll.ohTrigger(RecalcTrigger,Trigger1Y)),NA())</f>
        <v>3.206577363293428E-2</v>
      </c>
      <c r="Q1553" s="52">
        <f>IFERROR(_xll.qlIndexFixing(ONIndex1Y,I1553,TRUE,_xll.ohTrigger(RecalcTrigger,Trigger1Y)),NA())</f>
        <v>3.1582580951123873E-2</v>
      </c>
    </row>
    <row r="1554" spans="2:17" x14ac:dyDescent="0.2">
      <c r="B1554" s="46" t="s">
        <v>51</v>
      </c>
      <c r="D1554" s="49">
        <f>_xll.qlCalendarAdvance(LocalCalendar,$D1553,B1554,"f",FALSE)</f>
        <v>50371</v>
      </c>
      <c r="E1554" s="49">
        <f>_xll.qlInterestRateIndexValueDate(IndexON,D1554)</f>
        <v>50371</v>
      </c>
      <c r="F1554" s="52">
        <f>IFERROR(_xll.qlIndexFixing(IndexON,D1554,TRUE,_xll.ohTrigger(RecalcTrigger,TriggerON)),NA())</f>
        <v>2.6049339230738155E-2</v>
      </c>
      <c r="H1554" s="49">
        <f>_xll.qlCalendarAdvance(IborCalendar,$H1553,B1554,"f",FALSE)</f>
        <v>50368</v>
      </c>
      <c r="I1554" s="49">
        <f>_xll.qlInterestRateIndexValueDate(Index1M,$H1554)</f>
        <v>50371</v>
      </c>
      <c r="J1554" s="52">
        <f>IFERROR(_xll.qlIndexFixing(Index1M,$H1554,TRUE,_xll.ohTrigger(RecalcTrigger,Trigger1M)),NA())</f>
        <v>2.6720085424571105E-2</v>
      </c>
      <c r="K1554" s="52">
        <f>IFERROR(_xll.qlIndexFixing(ONIndex1M,I1554,TRUE,_xll.ohTrigger(RecalcTrigger,Trigger1M)),NA())</f>
        <v>2.6693863695470554E-2</v>
      </c>
      <c r="L1554" s="52">
        <f>IFERROR(_xll.qlIndexFixing(Index3M,H1554,TRUE,_xll.ohTrigger(RecalcTrigger,Trigger3M)),NA())</f>
        <v>2.8558354147952471E-2</v>
      </c>
      <c r="M1554" s="52">
        <f>IFERROR(_xll.qlIndexFixing(ONIndex3M,I1554,TRUE,_xll.ohTrigger(RecalcTrigger,Trigger3M)),NA())</f>
        <v>2.8474717143884831E-2</v>
      </c>
      <c r="N1554" s="52">
        <f>IFERROR(_xll.qlIndexFixing(Index6M,$H1554,TRUE,_xll.ohTrigger(RecalcTrigger,Trigger6M)),NA())</f>
        <v>2.9929693214360689E-2</v>
      </c>
      <c r="O1554" s="52">
        <f>IFERROR(_xll.qlIndexFixing(ONIndex6M,I1554,TRUE,_xll.ohTrigger(RecalcTrigger,Trigger6M)),NA())</f>
        <v>2.9742464274118419E-2</v>
      </c>
      <c r="P1554" s="52">
        <f>IFERROR(_xll.qlIndexFixing(Index1Y,$H1554,TRUE,_xll.ohTrigger(RecalcTrigger,Trigger1Y)),NA())</f>
        <v>3.2067420019548758E-2</v>
      </c>
      <c r="Q1554" s="52">
        <f>IFERROR(_xll.qlIndexFixing(ONIndex1Y,I1554,TRUE,_xll.ohTrigger(RecalcTrigger,Trigger1Y)),NA())</f>
        <v>3.1583878457119852E-2</v>
      </c>
    </row>
    <row r="1555" spans="2:17" x14ac:dyDescent="0.2">
      <c r="B1555" s="46" t="s">
        <v>51</v>
      </c>
      <c r="D1555" s="49">
        <f>_xll.qlCalendarAdvance(LocalCalendar,$D1554,B1555,"f",FALSE)</f>
        <v>50378</v>
      </c>
      <c r="E1555" s="49">
        <f>_xll.qlInterestRateIndexValueDate(IndexON,D1555)</f>
        <v>50378</v>
      </c>
      <c r="F1555" s="52">
        <f>IFERROR(_xll.qlIndexFixing(IndexON,D1555,TRUE,_xll.ohTrigger(RecalcTrigger,TriggerON)),NA())</f>
        <v>2.6045270258192588E-2</v>
      </c>
      <c r="H1555" s="49">
        <f>_xll.qlCalendarAdvance(IborCalendar,$H1554,B1555,"f",FALSE)</f>
        <v>50375</v>
      </c>
      <c r="I1555" s="49">
        <f>_xll.qlInterestRateIndexValueDate(Index1M,$H1555)</f>
        <v>50377</v>
      </c>
      <c r="J1555" s="52">
        <f>IFERROR(_xll.qlIndexFixing(Index1M,$H1555,TRUE,_xll.ohTrigger(RecalcTrigger,Trigger1M)),NA())</f>
        <v>2.6719059146523561E-2</v>
      </c>
      <c r="K1555" s="52">
        <f>IFERROR(_xll.qlIndexFixing(ONIndex1M,I1555,TRUE,_xll.ohTrigger(RecalcTrigger,Trigger1M)),NA())</f>
        <v>2.6691019330646881E-2</v>
      </c>
      <c r="L1555" s="52">
        <f>IFERROR(_xll.qlIndexFixing(Index3M,H1555,TRUE,_xll.ohTrigger(RecalcTrigger,Trigger3M)),NA())</f>
        <v>2.8555285100805072E-2</v>
      </c>
      <c r="M1555" s="52">
        <f>IFERROR(_xll.qlIndexFixing(ONIndex3M,I1555,TRUE,_xll.ohTrigger(RecalcTrigger,Trigger3M)),NA())</f>
        <v>2.8470661550716869E-2</v>
      </c>
      <c r="N1555" s="52">
        <f>IFERROR(_xll.qlIndexFixing(Index6M,$H1555,TRUE,_xll.ohTrigger(RecalcTrigger,Trigger6M)),NA())</f>
        <v>2.9928605234623634E-2</v>
      </c>
      <c r="O1555" s="52">
        <f>IFERROR(_xll.qlIndexFixing(ONIndex6M,I1555,TRUE,_xll.ohTrigger(RecalcTrigger,Trigger6M)),NA())</f>
        <v>2.9738144910425035E-2</v>
      </c>
      <c r="P1555" s="52">
        <f>IFERROR(_xll.qlIndexFixing(Index1Y,$H1555,TRUE,_xll.ohTrigger(RecalcTrigger,Trigger1Y)),NA())</f>
        <v>3.2063927183186763E-2</v>
      </c>
      <c r="Q1555" s="52">
        <f>IFERROR(_xll.qlIndexFixing(ONIndex1Y,I1555,TRUE,_xll.ohTrigger(RecalcTrigger,Trigger1Y)),NA())</f>
        <v>3.1580296275075526E-2</v>
      </c>
    </row>
    <row r="1556" spans="2:17" x14ac:dyDescent="0.2">
      <c r="B1556" s="46" t="s">
        <v>51</v>
      </c>
      <c r="D1556" s="49">
        <f>_xll.qlCalendarAdvance(LocalCalendar,$D1555,B1556,"f",FALSE)</f>
        <v>50385</v>
      </c>
      <c r="E1556" s="49">
        <f>_xll.qlInterestRateIndexValueDate(IndexON,D1556)</f>
        <v>50385</v>
      </c>
      <c r="F1556" s="52">
        <f>IFERROR(_xll.qlIndexFixing(IndexON,D1556,TRUE,_xll.ohTrigger(RecalcTrigger,TriggerON)),NA())</f>
        <v>2.604120209537264E-2</v>
      </c>
      <c r="H1556" s="49">
        <f>_xll.qlCalendarAdvance(IborCalendar,$H1555,B1556,"f",FALSE)</f>
        <v>50382</v>
      </c>
      <c r="I1556" s="49">
        <f>_xll.qlInterestRateIndexValueDate(Index1M,$H1556)</f>
        <v>50384</v>
      </c>
      <c r="J1556" s="52">
        <f>IFERROR(_xll.qlIndexFixing(Index1M,$H1556,TRUE,_xll.ohTrigger(RecalcTrigger,Trigger1M)),NA())</f>
        <v>2.6717869087367341E-2</v>
      </c>
      <c r="K1556" s="52">
        <f>IFERROR(_xll.qlIndexFixing(ONIndex1M,I1556,TRUE,_xll.ohTrigger(RecalcTrigger,Trigger1M)),NA())</f>
        <v>2.6689814718316995E-2</v>
      </c>
      <c r="L1556" s="52">
        <f>IFERROR(_xll.qlIndexFixing(Index3M,H1556,TRUE,_xll.ohTrigger(RecalcTrigger,Trigger3M)),NA())</f>
        <v>2.8552830547268648E-2</v>
      </c>
      <c r="M1556" s="52">
        <f>IFERROR(_xll.qlIndexFixing(ONIndex3M,I1556,TRUE,_xll.ohTrigger(RecalcTrigger,Trigger3M)),NA())</f>
        <v>2.8468146980245024E-2</v>
      </c>
      <c r="N1556" s="52">
        <f>IFERROR(_xll.qlIndexFixing(Index6M,$H1556,TRUE,_xll.ohTrigger(RecalcTrigger,Trigger6M)),NA())</f>
        <v>2.9926107154242841E-2</v>
      </c>
      <c r="O1556" s="52">
        <f>IFERROR(_xll.qlIndexFixing(ONIndex6M,I1556,TRUE,_xll.ohTrigger(RecalcTrigger,Trigger6M)),NA())</f>
        <v>2.9735546688947068E-2</v>
      </c>
      <c r="P1556" s="52">
        <f>IFERROR(_xll.qlIndexFixing(Index1Y,$H1556,TRUE,_xll.ohTrigger(RecalcTrigger,Trigger1Y)),NA())</f>
        <v>3.2063018737274518E-2</v>
      </c>
      <c r="Q1556" s="52">
        <f>IFERROR(_xll.qlIndexFixing(ONIndex1Y,I1556,TRUE,_xll.ohTrigger(RecalcTrigger,Trigger1Y)),NA())</f>
        <v>3.1579168250601697E-2</v>
      </c>
    </row>
    <row r="1557" spans="2:17" x14ac:dyDescent="0.2">
      <c r="B1557" s="46" t="s">
        <v>51</v>
      </c>
      <c r="D1557" s="49">
        <f>_xll.qlCalendarAdvance(LocalCalendar,$D1556,B1557,"f",FALSE)</f>
        <v>50392</v>
      </c>
      <c r="E1557" s="49">
        <f>_xll.qlInterestRateIndexValueDate(IndexON,D1557)</f>
        <v>50392</v>
      </c>
      <c r="F1557" s="52">
        <f>IFERROR(_xll.qlIndexFixing(IndexON,D1557,TRUE,_xll.ohTrigger(RecalcTrigger,TriggerON)),NA())</f>
        <v>2.6037134742225021E-2</v>
      </c>
      <c r="H1557" s="49">
        <f>_xll.qlCalendarAdvance(IborCalendar,$H1556,B1557,"f",FALSE)</f>
        <v>50389</v>
      </c>
      <c r="I1557" s="49">
        <f>_xll.qlInterestRateIndexValueDate(Index1M,$H1557)</f>
        <v>50391</v>
      </c>
      <c r="J1557" s="52">
        <f>IFERROR(_xll.qlIndexFixing(Index1M,$H1557,TRUE,_xll.ohTrigger(RecalcTrigger,Trigger1M)),NA())</f>
        <v>2.671759373621993E-2</v>
      </c>
      <c r="K1557" s="52">
        <f>IFERROR(_xll.qlIndexFixing(ONIndex1M,I1557,TRUE,_xll.ohTrigger(RecalcTrigger,Trigger1M)),NA())</f>
        <v>2.6688617912062895E-2</v>
      </c>
      <c r="L1557" s="52">
        <f>IFERROR(_xll.qlIndexFixing(Index3M,H1557,TRUE,_xll.ohTrigger(RecalcTrigger,Trigger3M)),NA())</f>
        <v>2.8550388228208767E-2</v>
      </c>
      <c r="M1557" s="52">
        <f>IFERROR(_xll.qlIndexFixing(ONIndex3M,I1557,TRUE,_xll.ohTrigger(RecalcTrigger,Trigger3M)),NA())</f>
        <v>2.8465644557256198E-2</v>
      </c>
      <c r="N1557" s="52">
        <f>IFERROR(_xll.qlIndexFixing(Index6M,$H1557,TRUE,_xll.ohTrigger(RecalcTrigger,Trigger6M)),NA())</f>
        <v>2.9923619846434768E-2</v>
      </c>
      <c r="O1557" s="52">
        <f>IFERROR(_xll.qlIndexFixing(ONIndex6M,I1557,TRUE,_xll.ohTrigger(RecalcTrigger,Trigger6M)),NA())</f>
        <v>2.9732959077621857E-2</v>
      </c>
      <c r="P1557" s="52">
        <f>IFERROR(_xll.qlIndexFixing(Index1Y,$H1557,TRUE,_xll.ohTrigger(RecalcTrigger,Trigger1Y)),NA())</f>
        <v>3.2062120143968011E-2</v>
      </c>
      <c r="Q1557" s="52">
        <f>IFERROR(_xll.qlIndexFixing(ONIndex1Y,I1557,TRUE,_xll.ohTrigger(RecalcTrigger,Trigger1Y)),NA())</f>
        <v>3.1578049768734573E-2</v>
      </c>
    </row>
    <row r="1558" spans="2:17" x14ac:dyDescent="0.2">
      <c r="B1558" s="46" t="s">
        <v>51</v>
      </c>
      <c r="D1558" s="49">
        <f>_xll.qlCalendarAdvance(LocalCalendar,$D1557,B1558,"f",FALSE)</f>
        <v>50402</v>
      </c>
      <c r="E1558" s="49">
        <f>_xll.qlInterestRateIndexValueDate(IndexON,D1558)</f>
        <v>50402</v>
      </c>
      <c r="F1558" s="52">
        <f>IFERROR(_xll.qlIndexFixing(IndexON,D1558,TRUE,_xll.ohTrigger(RecalcTrigger,TriggerON)),NA())</f>
        <v>2.603002431000867E-2</v>
      </c>
      <c r="H1558" s="49">
        <f>_xll.qlCalendarAdvance(IborCalendar,$H1557,B1558,"f",FALSE)</f>
        <v>50396</v>
      </c>
      <c r="I1558" s="49">
        <f>_xll.qlInterestRateIndexValueDate(Index1M,$H1558)</f>
        <v>50398</v>
      </c>
      <c r="J1558" s="52">
        <f>IFERROR(_xll.qlIndexFixing(Index1M,$H1558,TRUE,_xll.ohTrigger(RecalcTrigger,Trigger1M)),NA())</f>
        <v>2.6715512441346512E-2</v>
      </c>
      <c r="K1558" s="52">
        <f>IFERROR(_xll.qlIndexFixing(ONIndex1M,I1558,TRUE,_xll.ohTrigger(RecalcTrigger,Trigger1M)),NA())</f>
        <v>2.669104775507769E-2</v>
      </c>
      <c r="L1558" s="52">
        <f>IFERROR(_xll.qlIndexFixing(Index3M,H1558,TRUE,_xll.ohTrigger(RecalcTrigger,Trigger3M)),NA())</f>
        <v>2.854795814360056E-2</v>
      </c>
      <c r="M1558" s="52">
        <f>IFERROR(_xll.qlIndexFixing(ONIndex3M,I1558,TRUE,_xll.ohTrigger(RecalcTrigger,Trigger3M)),NA())</f>
        <v>2.8466946224334322E-2</v>
      </c>
      <c r="N1558" s="52">
        <f>IFERROR(_xll.qlIndexFixing(Index6M,$H1558,TRUE,_xll.ohTrigger(RecalcTrigger,Trigger6M)),NA())</f>
        <v>2.9921143311159453E-2</v>
      </c>
      <c r="O1558" s="52">
        <f>IFERROR(_xll.qlIndexFixing(ONIndex6M,I1558,TRUE,_xll.ohTrigger(RecalcTrigger,Trigger6M)),NA())</f>
        <v>2.9734558649280984E-2</v>
      </c>
      <c r="P1558" s="52">
        <f>IFERROR(_xll.qlIndexFixing(Index1Y,$H1558,TRUE,_xll.ohTrigger(RecalcTrigger,Trigger1Y)),NA())</f>
        <v>3.2068010316851379E-2</v>
      </c>
      <c r="Q1558" s="52">
        <f>IFERROR(_xll.qlIndexFixing(ONIndex1Y,I1558,TRUE,_xll.ohTrigger(RecalcTrigger,Trigger1Y)),NA())</f>
        <v>3.1582165774462823E-2</v>
      </c>
    </row>
    <row r="1559" spans="2:17" x14ac:dyDescent="0.2">
      <c r="B1559" s="46" t="s">
        <v>51</v>
      </c>
      <c r="D1559" s="49">
        <f>_xll.qlCalendarAdvance(LocalCalendar,$D1558,B1559,"f",FALSE)</f>
        <v>50409</v>
      </c>
      <c r="E1559" s="49">
        <f>_xll.qlInterestRateIndexValueDate(IndexON,D1559)</f>
        <v>50409</v>
      </c>
      <c r="F1559" s="52">
        <f>IFERROR(_xll.qlIndexFixing(IndexON,D1559,TRUE,_xll.ohTrigger(RecalcTrigger,TriggerON)),NA())</f>
        <v>2.6025959395363785E-2</v>
      </c>
      <c r="H1559" s="49">
        <f>_xll.qlCalendarAdvance(IborCalendar,$H1558,B1559,"f",FALSE)</f>
        <v>50403</v>
      </c>
      <c r="I1559" s="49">
        <f>_xll.qlInterestRateIndexValueDate(Index1M,$H1559)</f>
        <v>50405</v>
      </c>
      <c r="J1559" s="52">
        <f>IFERROR(_xll.qlIndexFixing(Index1M,$H1559,TRUE,_xll.ohTrigger(RecalcTrigger,Trigger1M)),NA())</f>
        <v>2.671162290938793E-2</v>
      </c>
      <c r="K1559" s="52">
        <f>IFERROR(_xll.qlIndexFixing(ONIndex1M,I1559,TRUE,_xll.ohTrigger(RecalcTrigger,Trigger1M)),NA())</f>
        <v>2.6688963126240139E-2</v>
      </c>
      <c r="L1559" s="52">
        <f>IFERROR(_xll.qlIndexFixing(Index3M,H1559,TRUE,_xll.ohTrigger(RecalcTrigger,Trigger3M)),NA())</f>
        <v>2.8545540293422711E-2</v>
      </c>
      <c r="M1559" s="52">
        <f>IFERROR(_xll.qlIndexFixing(ONIndex3M,I1559,TRUE,_xll.ohTrigger(RecalcTrigger,Trigger3M)),NA())</f>
        <v>2.8463521954882331E-2</v>
      </c>
      <c r="N1559" s="52">
        <f>IFERROR(_xll.qlIndexFixing(Index6M,$H1559,TRUE,_xll.ohTrigger(RecalcTrigger,Trigger6M)),NA())</f>
        <v>2.9917613001528866E-2</v>
      </c>
      <c r="O1559" s="52">
        <f>IFERROR(_xll.qlIndexFixing(ONIndex6M,I1559,TRUE,_xll.ohTrigger(RecalcTrigger,Trigger6M)),NA())</f>
        <v>2.9730949588226974E-2</v>
      </c>
      <c r="P1559" s="52">
        <f>IFERROR(_xll.qlIndexFixing(Index1Y,$H1559,TRUE,_xll.ohTrigger(RecalcTrigger,Trigger1Y)),NA())</f>
        <v>3.205899652509437E-2</v>
      </c>
      <c r="Q1559" s="52">
        <f>IFERROR(_xll.qlIndexFixing(ONIndex1Y,I1559,TRUE,_xll.ohTrigger(RecalcTrigger,Trigger1Y)),NA())</f>
        <v>3.1579761699032094E-2</v>
      </c>
    </row>
    <row r="1560" spans="2:17" x14ac:dyDescent="0.2">
      <c r="B1560" s="46" t="s">
        <v>51</v>
      </c>
      <c r="D1560" s="49">
        <f>_xll.qlCalendarAdvance(LocalCalendar,$D1559,B1560,"f",FALSE)</f>
        <v>50416</v>
      </c>
      <c r="E1560" s="49">
        <f>_xll.qlInterestRateIndexValueDate(IndexON,D1560)</f>
        <v>50416</v>
      </c>
      <c r="F1560" s="52">
        <f>IFERROR(_xll.qlIndexFixing(IndexON,D1560,TRUE,_xll.ohTrigger(RecalcTrigger,TriggerON)),NA())</f>
        <v>2.602189529015142E-2</v>
      </c>
      <c r="H1560" s="49">
        <f>_xll.qlCalendarAdvance(IborCalendar,$H1559,B1560,"f",FALSE)</f>
        <v>50410</v>
      </c>
      <c r="I1560" s="49">
        <f>_xll.qlInterestRateIndexValueDate(Index1M,$H1560)</f>
        <v>50412</v>
      </c>
      <c r="J1560" s="52">
        <f>IFERROR(_xll.qlIndexFixing(Index1M,$H1560,TRUE,_xll.ohTrigger(RecalcTrigger,Trigger1M)),NA())</f>
        <v>2.6713187091691182E-2</v>
      </c>
      <c r="K1560" s="52">
        <f>IFERROR(_xll.qlIndexFixing(ONIndex1M,I1560,TRUE,_xll.ohTrigger(RecalcTrigger,Trigger1M)),NA())</f>
        <v>2.6685074329435565E-2</v>
      </c>
      <c r="L1560" s="52">
        <f>IFERROR(_xll.qlIndexFixing(Index3M,H1560,TRUE,_xll.ohTrigger(RecalcTrigger,Trigger3M)),NA())</f>
        <v>2.8543134677654791E-2</v>
      </c>
      <c r="M1560" s="52">
        <f>IFERROR(_xll.qlIndexFixing(ONIndex3M,I1560,TRUE,_xll.ohTrigger(RecalcTrigger,Trigger3M)),NA())</f>
        <v>2.8458210171429243E-2</v>
      </c>
      <c r="N1560" s="52">
        <f>IFERROR(_xll.qlIndexFixing(Index6M,$H1560,TRUE,_xll.ohTrigger(RecalcTrigger,Trigger6M)),NA())</f>
        <v>2.9915157444293308E-2</v>
      </c>
      <c r="O1560" s="52">
        <f>IFERROR(_xll.qlIndexFixing(ONIndex6M,I1560,TRUE,_xll.ohTrigger(RecalcTrigger,Trigger6M)),NA())</f>
        <v>2.9725259902324552E-2</v>
      </c>
      <c r="P1560" s="52">
        <f>IFERROR(_xll.qlIndexFixing(Index1Y,$H1560,TRUE,_xll.ohTrigger(RecalcTrigger,Trigger1Y)),NA())</f>
        <v>3.2059483479424111E-2</v>
      </c>
      <c r="Q1560" s="52">
        <f>IFERROR(_xll.qlIndexFixing(ONIndex1Y,I1560,TRUE,_xll.ohTrigger(RecalcTrigger,Trigger1Y)),NA())</f>
        <v>3.1574751577814197E-2</v>
      </c>
    </row>
    <row r="1561" spans="2:17" x14ac:dyDescent="0.2">
      <c r="B1561" s="46" t="s">
        <v>51</v>
      </c>
      <c r="D1561" s="49">
        <f>_xll.qlCalendarAdvance(LocalCalendar,$D1560,B1561,"f",FALSE)</f>
        <v>50424</v>
      </c>
      <c r="E1561" s="49">
        <f>_xll.qlInterestRateIndexValueDate(IndexON,D1561)</f>
        <v>50424</v>
      </c>
      <c r="F1561" s="52">
        <f>IFERROR(_xll.qlIndexFixing(IndexON,D1561,TRUE,_xll.ohTrigger(RecalcTrigger,TriggerON)),NA())</f>
        <v>2.6017251589767199E-2</v>
      </c>
      <c r="H1561" s="49">
        <f>_xll.qlCalendarAdvance(IborCalendar,$H1560,B1561,"f",FALSE)</f>
        <v>50417</v>
      </c>
      <c r="I1561" s="49">
        <f>_xll.qlInterestRateIndexValueDate(Index1M,$H1561)</f>
        <v>50419</v>
      </c>
      <c r="J1561" s="52">
        <f>IFERROR(_xll.qlIndexFixing(Index1M,$H1561,TRUE,_xll.ohTrigger(RecalcTrigger,Trigger1M)),NA())</f>
        <v>2.6712944927810189E-2</v>
      </c>
      <c r="K1561" s="52">
        <f>IFERROR(_xll.qlIndexFixing(ONIndex1M,I1561,TRUE,_xll.ohTrigger(RecalcTrigger,Trigger1M)),NA())</f>
        <v>2.66839087472448E-2</v>
      </c>
      <c r="L1561" s="52">
        <f>IFERROR(_xll.qlIndexFixing(Index3M,H1561,TRUE,_xll.ohTrigger(RecalcTrigger,Trigger3M)),NA())</f>
        <v>2.8540741296271932E-2</v>
      </c>
      <c r="M1561" s="52">
        <f>IFERROR(_xll.qlIndexFixing(ONIndex3M,I1561,TRUE,_xll.ohTrigger(RecalcTrigger,Trigger3M)),NA())</f>
        <v>2.8455756337333327E-2</v>
      </c>
      <c r="N1561" s="52">
        <f>IFERROR(_xll.qlIndexFixing(Index6M,$H1561,TRUE,_xll.ohTrigger(RecalcTrigger,Trigger6M)),NA())</f>
        <v>2.9912712658569169E-2</v>
      </c>
      <c r="O1561" s="52">
        <f>IFERROR(_xll.qlIndexFixing(ONIndex6M,I1561,TRUE,_xll.ohTrigger(RecalcTrigger,Trigger6M)),NA())</f>
        <v>2.972271473033139E-2</v>
      </c>
      <c r="P1561" s="52">
        <f>IFERROR(_xll.qlIndexFixing(Index1Y,$H1561,TRUE,_xll.ohTrigger(RecalcTrigger,Trigger1Y)),NA())</f>
        <v>3.2058624296282819E-2</v>
      </c>
      <c r="Q1561" s="52">
        <f>IFERROR(_xll.qlIndexFixing(ONIndex1Y,I1561,TRUE,_xll.ohTrigger(RecalcTrigger,Trigger1Y)),NA())</f>
        <v>3.1573671265734404E-2</v>
      </c>
    </row>
    <row r="1562" spans="2:17" x14ac:dyDescent="0.2">
      <c r="B1562" s="46" t="s">
        <v>51</v>
      </c>
      <c r="D1562" s="49">
        <f>_xll.qlCalendarAdvance(LocalCalendar,$D1561,B1562,"f",FALSE)</f>
        <v>50431</v>
      </c>
      <c r="E1562" s="49">
        <f>_xll.qlInterestRateIndexValueDate(IndexON,D1562)</f>
        <v>50431</v>
      </c>
      <c r="F1562" s="52">
        <f>IFERROR(_xll.qlIndexFixing(IndexON,D1562,TRUE,_xll.ohTrigger(RecalcTrigger,TriggerON)),NA())</f>
        <v>2.6013189219247224E-2</v>
      </c>
      <c r="H1562" s="49">
        <f>_xll.qlCalendarAdvance(IborCalendar,$H1561,B1562,"f",FALSE)</f>
        <v>50424</v>
      </c>
      <c r="I1562" s="49">
        <f>_xll.qlInterestRateIndexValueDate(Index1M,$H1562)</f>
        <v>50426</v>
      </c>
      <c r="J1562" s="52">
        <f>IFERROR(_xll.qlIndexFixing(Index1M,$H1562,TRUE,_xll.ohTrigger(RecalcTrigger,Trigger1M)),NA())</f>
        <v>2.6710893038383865E-2</v>
      </c>
      <c r="K1562" s="52">
        <f>IFERROR(_xll.qlIndexFixing(ONIndex1M,I1562,TRUE,_xll.ohTrigger(RecalcTrigger,Trigger1M)),NA())</f>
        <v>2.6682750971129821E-2</v>
      </c>
      <c r="L1562" s="52">
        <f>IFERROR(_xll.qlIndexFixing(Index3M,H1562,TRUE,_xll.ohTrigger(RecalcTrigger,Trigger3M)),NA())</f>
        <v>2.8538360149255482E-2</v>
      </c>
      <c r="M1562" s="52">
        <f>IFERROR(_xll.qlIndexFixing(ONIndex3M,I1562,TRUE,_xll.ohTrigger(RecalcTrigger,Trigger3M)),NA())</f>
        <v>2.8453314650560557E-2</v>
      </c>
      <c r="N1562" s="52">
        <f>IFERROR(_xll.qlIndexFixing(Index6M,$H1562,TRUE,_xll.ohTrigger(RecalcTrigger,Trigger6M)),NA())</f>
        <v>2.9910278644318021E-2</v>
      </c>
      <c r="O1562" s="52">
        <f>IFERROR(_xll.qlIndexFixing(ONIndex6M,I1562,TRUE,_xll.ohTrigger(RecalcTrigger,Trigger6M)),NA())</f>
        <v>2.972018016817124E-2</v>
      </c>
      <c r="P1562" s="52">
        <f>IFERROR(_xll.qlIndexFixing(Index1Y,$H1562,TRUE,_xll.ohTrigger(RecalcTrigger,Trigger1Y)),NA())</f>
        <v>3.2057774965619595E-2</v>
      </c>
      <c r="Q1562" s="52">
        <f>IFERROR(_xll.qlIndexFixing(ONIndex1Y,I1562,TRUE,_xll.ohTrigger(RecalcTrigger,Trigger1Y)),NA())</f>
        <v>3.1572600496021508E-2</v>
      </c>
    </row>
    <row r="1563" spans="2:17" x14ac:dyDescent="0.2">
      <c r="B1563" s="46" t="s">
        <v>51</v>
      </c>
      <c r="D1563" s="49">
        <f>_xll.qlCalendarAdvance(LocalCalendar,$D1562,B1563,"f",FALSE)</f>
        <v>50438</v>
      </c>
      <c r="E1563" s="49">
        <f>_xll.qlInterestRateIndexValueDate(IndexON,D1563)</f>
        <v>50438</v>
      </c>
      <c r="F1563" s="52">
        <f>IFERROR(_xll.qlIndexFixing(IndexON,D1563,TRUE,_xll.ohTrigger(RecalcTrigger,TriggerON)),NA())</f>
        <v>2.6009127658239706E-2</v>
      </c>
      <c r="H1563" s="49">
        <f>_xll.qlCalendarAdvance(IborCalendar,$H1562,B1563,"f",FALSE)</f>
        <v>50431</v>
      </c>
      <c r="I1563" s="49">
        <f>_xll.qlInterestRateIndexValueDate(Index1M,$H1563)</f>
        <v>50433</v>
      </c>
      <c r="J1563" s="52">
        <f>IFERROR(_xll.qlIndexFixing(Index1M,$H1563,TRUE,_xll.ohTrigger(RecalcTrigger,Trigger1M)),NA())</f>
        <v>2.6707029117897279E-2</v>
      </c>
      <c r="K1563" s="52">
        <f>IFERROR(_xll.qlIndexFixing(ONIndex1M,I1563,TRUE,_xll.ohTrigger(RecalcTrigger,Trigger1M)),NA())</f>
        <v>2.6681601000930755E-2</v>
      </c>
      <c r="L1563" s="52">
        <f>IFERROR(_xll.qlIndexFixing(Index3M,H1563,TRUE,_xll.ohTrigger(RecalcTrigger,Trigger3M)),NA())</f>
        <v>2.8535991236583236E-2</v>
      </c>
      <c r="M1563" s="52">
        <f>IFERROR(_xll.qlIndexFixing(ONIndex3M,I1563,TRUE,_xll.ohTrigger(RecalcTrigger,Trigger3M)),NA())</f>
        <v>2.8450885111030999E-2</v>
      </c>
      <c r="N1563" s="52">
        <f>IFERROR(_xll.qlIndexFixing(Index6M,$H1563,TRUE,_xll.ohTrigger(RecalcTrigger,Trigger6M)),NA())</f>
        <v>2.9907855401500122E-2</v>
      </c>
      <c r="O1563" s="52">
        <f>IFERROR(_xll.qlIndexFixing(ONIndex6M,I1563,TRUE,_xll.ohTrigger(RecalcTrigger,Trigger6M)),NA())</f>
        <v>2.9717656215844102E-2</v>
      </c>
      <c r="P1563" s="52">
        <f>IFERROR(_xll.qlIndexFixing(Index1Y,$H1563,TRUE,_xll.ohTrigger(RecalcTrigger,Trigger1Y)),NA())</f>
        <v>3.205693548741035E-2</v>
      </c>
      <c r="Q1563" s="52">
        <f>IFERROR(_xll.qlIndexFixing(ONIndex1Y,I1563,TRUE,_xll.ohTrigger(RecalcTrigger,Trigger1Y)),NA())</f>
        <v>3.1571539268995252E-2</v>
      </c>
    </row>
    <row r="1564" spans="2:17" x14ac:dyDescent="0.2">
      <c r="B1564" s="46" t="s">
        <v>51</v>
      </c>
      <c r="D1564" s="49">
        <f>_xll.qlCalendarAdvance(LocalCalendar,$D1563,B1564,"f",FALSE)</f>
        <v>50445</v>
      </c>
      <c r="E1564" s="49">
        <f>_xll.qlInterestRateIndexValueDate(IndexON,D1564)</f>
        <v>50445</v>
      </c>
      <c r="F1564" s="52">
        <f>IFERROR(_xll.qlIndexFixing(IndexON,D1564,TRUE,_xll.ohTrigger(RecalcTrigger,TriggerON)),NA())</f>
        <v>2.6005066906664709E-2</v>
      </c>
      <c r="H1564" s="49">
        <f>_xll.qlCalendarAdvance(IborCalendar,$H1563,B1564,"f",FALSE)</f>
        <v>50438</v>
      </c>
      <c r="I1564" s="49">
        <f>_xll.qlInterestRateIndexValueDate(Index1M,$H1564)</f>
        <v>50440</v>
      </c>
      <c r="J1564" s="52">
        <f>IFERROR(_xll.qlIndexFixing(Index1M,$H1564,TRUE,_xll.ohTrigger(RecalcTrigger,Trigger1M)),NA())</f>
        <v>2.6704990387903686E-2</v>
      </c>
      <c r="K1564" s="52">
        <f>IFERROR(_xll.qlIndexFixing(ONIndex1M,I1564,TRUE,_xll.ohTrigger(RecalcTrigger,Trigger1M)),NA())</f>
        <v>2.6680458836887411E-2</v>
      </c>
      <c r="L1564" s="52">
        <f>IFERROR(_xll.qlIndexFixing(Index3M,H1564,TRUE,_xll.ohTrigger(RecalcTrigger,Trigger3M)),NA())</f>
        <v>2.8532672531223782E-2</v>
      </c>
      <c r="M1564" s="52">
        <f>IFERROR(_xll.qlIndexFixing(ONIndex3M,I1564,TRUE,_xll.ohTrigger(RecalcTrigger,Trigger3M)),NA())</f>
        <v>2.8448467718824588E-2</v>
      </c>
      <c r="N1564" s="52">
        <f>IFERROR(_xll.qlIndexFixing(Index6M,$H1564,TRUE,_xll.ohTrigger(RecalcTrigger,Trigger6M)),NA())</f>
        <v>2.9905442930077051E-2</v>
      </c>
      <c r="O1564" s="52">
        <f>IFERROR(_xll.qlIndexFixing(ONIndex6M,I1564,TRUE,_xll.ohTrigger(RecalcTrigger,Trigger6M)),NA())</f>
        <v>2.9715142873509848E-2</v>
      </c>
      <c r="P1564" s="52">
        <f>IFERROR(_xll.qlIndexFixing(Index1Y,$H1564,TRUE,_xll.ohTrigger(RecalcTrigger,Trigger1Y)),NA())</f>
        <v>3.2056105861629887E-2</v>
      </c>
      <c r="Q1564" s="52">
        <f>IFERROR(_xll.qlIndexFixing(ONIndex1Y,I1564,TRUE,_xll.ohTrigger(RecalcTrigger,Trigger1Y)),NA())</f>
        <v>3.1570487584255957E-2</v>
      </c>
    </row>
    <row r="1565" spans="2:17" x14ac:dyDescent="0.2">
      <c r="B1565" s="46" t="s">
        <v>51</v>
      </c>
      <c r="D1565" s="49">
        <f>_xll.qlCalendarAdvance(LocalCalendar,$D1564,B1565,"f",FALSE)</f>
        <v>50452</v>
      </c>
      <c r="E1565" s="49">
        <f>_xll.qlInterestRateIndexValueDate(IndexON,D1565)</f>
        <v>50452</v>
      </c>
      <c r="F1565" s="52">
        <f>IFERROR(_xll.qlIndexFixing(IndexON,D1565,TRUE,_xll.ohTrigger(RecalcTrigger,TriggerON)),NA())</f>
        <v>2.6001006964602169E-2</v>
      </c>
      <c r="H1565" s="49">
        <f>_xll.qlCalendarAdvance(IborCalendar,$H1564,B1565,"f",FALSE)</f>
        <v>50445</v>
      </c>
      <c r="I1565" s="49">
        <f>_xll.qlInterestRateIndexValueDate(Index1M,$H1565)</f>
        <v>50447</v>
      </c>
      <c r="J1565" s="52">
        <f>IFERROR(_xll.qlIndexFixing(Index1M,$H1565,TRUE,_xll.ohTrigger(RecalcTrigger,Trigger1M)),NA())</f>
        <v>2.6703868842564229E-2</v>
      </c>
      <c r="K1565" s="52">
        <f>IFERROR(_xll.qlIndexFixing(ONIndex1M,I1565,TRUE,_xll.ohTrigger(RecalcTrigger,Trigger1M)),NA())</f>
        <v>2.6679324478680044E-2</v>
      </c>
      <c r="L1565" s="52">
        <f>IFERROR(_xll.qlIndexFixing(Index3M,H1565,TRUE,_xll.ohTrigger(RecalcTrigger,Trigger3M)),NA())</f>
        <v>2.8530327398512838E-2</v>
      </c>
      <c r="M1565" s="52">
        <f>IFERROR(_xll.qlIndexFixing(ONIndex3M,I1565,TRUE,_xll.ohTrigger(RecalcTrigger,Trigger3M)),NA())</f>
        <v>2.8446062473701517E-2</v>
      </c>
      <c r="N1565" s="52">
        <f>IFERROR(_xll.qlIndexFixing(Index6M,$H1565,TRUE,_xll.ohTrigger(RecalcTrigger,Trigger6M)),NA())</f>
        <v>2.9903041230010384E-2</v>
      </c>
      <c r="O1565" s="52">
        <f>IFERROR(_xll.qlIndexFixing(ONIndex6M,I1565,TRUE,_xll.ohTrigger(RecalcTrigger,Trigger6M)),NA())</f>
        <v>2.9712640140848734E-2</v>
      </c>
      <c r="P1565" s="52">
        <f>IFERROR(_xll.qlIndexFixing(Index1Y,$H1565,TRUE,_xll.ohTrigger(RecalcTrigger,Trigger1Y)),NA())</f>
        <v>3.2055286088254573E-2</v>
      </c>
      <c r="Q1565" s="52">
        <f>IFERROR(_xll.qlIndexFixing(ONIndex1Y,I1565,TRUE,_xll.ohTrigger(RecalcTrigger,Trigger1Y)),NA())</f>
        <v>3.1569445441963495E-2</v>
      </c>
    </row>
    <row r="1566" spans="2:17" x14ac:dyDescent="0.2">
      <c r="B1566" s="46" t="s">
        <v>51</v>
      </c>
      <c r="D1566" s="49">
        <f>_xll.qlCalendarAdvance(LocalCalendar,$D1565,B1566,"f",FALSE)</f>
        <v>50459</v>
      </c>
      <c r="E1566" s="49">
        <f>_xll.qlInterestRateIndexValueDate(IndexON,D1566)</f>
        <v>50459</v>
      </c>
      <c r="F1566" s="52">
        <f>IFERROR(_xll.qlIndexFixing(IndexON,D1566,TRUE,_xll.ohTrigger(RecalcTrigger,TriggerON)),NA())</f>
        <v>2.599694783197215E-2</v>
      </c>
      <c r="H1566" s="49">
        <f>_xll.qlCalendarAdvance(IborCalendar,$H1565,B1566,"f",FALSE)</f>
        <v>50452</v>
      </c>
      <c r="I1566" s="49">
        <f>_xll.qlInterestRateIndexValueDate(Index1M,$H1566)</f>
        <v>50454</v>
      </c>
      <c r="J1566" s="52">
        <f>IFERROR(_xll.qlIndexFixing(Index1M,$H1566,TRUE,_xll.ohTrigger(RecalcTrigger,Trigger1M)),NA())</f>
        <v>2.6702755118968025E-2</v>
      </c>
      <c r="K1566" s="52">
        <f>IFERROR(_xll.qlIndexFixing(ONIndex1M,I1566,TRUE,_xll.ohTrigger(RecalcTrigger,Trigger1M)),NA())</f>
        <v>2.6678197926708336E-2</v>
      </c>
      <c r="L1566" s="52">
        <f>IFERROR(_xll.qlIndexFixing(Index3M,H1566,TRUE,_xll.ohTrigger(RecalcTrigger,Trigger3M)),NA())</f>
        <v>2.8527994499100311E-2</v>
      </c>
      <c r="M1566" s="52">
        <f>IFERROR(_xll.qlIndexFixing(ONIndex3M,I1566,TRUE,_xll.ohTrigger(RecalcTrigger,Trigger3M)),NA())</f>
        <v>2.8443669376061465E-2</v>
      </c>
      <c r="N1566" s="52">
        <f>IFERROR(_xll.qlIndexFixing(Index6M,$H1566,TRUE,_xll.ohTrigger(RecalcTrigger,Trigger6M)),NA())</f>
        <v>2.9900650301261697E-2</v>
      </c>
      <c r="O1566" s="52">
        <f>IFERROR(_xll.qlIndexFixing(ONIndex6M,I1566,TRUE,_xll.ohTrigger(RecalcTrigger,Trigger6M)),NA())</f>
        <v>2.9710148018180504E-2</v>
      </c>
      <c r="P1566" s="52">
        <f>IFERROR(_xll.qlIndexFixing(Index1Y,$H1566,TRUE,_xll.ohTrigger(RecalcTrigger,Trigger1Y)),NA())</f>
        <v>3.2054476167260954E-2</v>
      </c>
      <c r="Q1566" s="52">
        <f>IFERROR(_xll.qlIndexFixing(ONIndex1Y,I1566,TRUE,_xll.ohTrigger(RecalcTrigger,Trigger1Y)),NA())</f>
        <v>3.156841284243761E-2</v>
      </c>
    </row>
    <row r="1567" spans="2:17" x14ac:dyDescent="0.2">
      <c r="B1567" s="46" t="s">
        <v>51</v>
      </c>
      <c r="D1567" s="49">
        <f>_xll.qlCalendarAdvance(LocalCalendar,$D1566,B1567,"f",FALSE)</f>
        <v>50466</v>
      </c>
      <c r="E1567" s="49">
        <f>_xll.qlInterestRateIndexValueDate(IndexON,D1567)</f>
        <v>50466</v>
      </c>
      <c r="F1567" s="52">
        <f>IFERROR(_xll.qlIndexFixing(IndexON,D1567,TRUE,_xll.ohTrigger(RecalcTrigger,TriggerON)),NA())</f>
        <v>2.5992889508774653E-2</v>
      </c>
      <c r="H1567" s="49">
        <f>_xll.qlCalendarAdvance(IborCalendar,$H1566,B1567,"f",FALSE)</f>
        <v>50459</v>
      </c>
      <c r="I1567" s="49">
        <f>_xll.qlInterestRateIndexValueDate(Index1M,$H1567)</f>
        <v>50461</v>
      </c>
      <c r="J1567" s="52">
        <f>IFERROR(_xll.qlIndexFixing(Index1M,$H1567,TRUE,_xll.ohTrigger(RecalcTrigger,Trigger1M)),NA())</f>
        <v>2.6701649217112218E-2</v>
      </c>
      <c r="K1567" s="52">
        <f>IFERROR(_xll.qlIndexFixing(ONIndex1M,I1567,TRUE,_xll.ohTrigger(RecalcTrigger,Trigger1M)),NA())</f>
        <v>2.6677079180572605E-2</v>
      </c>
      <c r="L1567" s="52">
        <f>IFERROR(_xll.qlIndexFixing(Index3M,H1567,TRUE,_xll.ohTrigger(RecalcTrigger,Trigger3M)),NA())</f>
        <v>2.8525673832965549E-2</v>
      </c>
      <c r="M1567" s="52">
        <f>IFERROR(_xll.qlIndexFixing(ONIndex3M,I1567,TRUE,_xll.ohTrigger(RecalcTrigger,Trigger3M)),NA())</f>
        <v>2.8441288425424816E-2</v>
      </c>
      <c r="N1567" s="52">
        <f>IFERROR(_xll.qlIndexFixing(Index6M,$H1567,TRUE,_xll.ohTrigger(RecalcTrigger,Trigger6M)),NA())</f>
        <v>2.9898270143792125E-2</v>
      </c>
      <c r="O1567" s="52">
        <f>IFERROR(_xll.qlIndexFixing(ONIndex6M,I1567,TRUE,_xll.ohTrigger(RecalcTrigger,Trigger6M)),NA())</f>
        <v>2.9707666505265351E-2</v>
      </c>
      <c r="P1567" s="52">
        <f>IFERROR(_xll.qlIndexFixing(Index1Y,$H1567,TRUE,_xll.ohTrigger(RecalcTrigger,Trigger1Y)),NA())</f>
        <v>3.2053676098624959E-2</v>
      </c>
      <c r="Q1567" s="52">
        <f>IFERROR(_xll.qlIndexFixing(ONIndex1Y,I1567,TRUE,_xll.ohTrigger(RecalcTrigger,Trigger1Y)),NA())</f>
        <v>3.1567389784958877E-2</v>
      </c>
    </row>
    <row r="1568" spans="2:17" x14ac:dyDescent="0.2">
      <c r="B1568" s="46" t="s">
        <v>51</v>
      </c>
      <c r="D1568" s="49">
        <f>_xll.qlCalendarAdvance(LocalCalendar,$D1567,B1568,"f",FALSE)</f>
        <v>50473</v>
      </c>
      <c r="E1568" s="49">
        <f>_xll.qlInterestRateIndexValueDate(IndexON,D1568)</f>
        <v>50473</v>
      </c>
      <c r="F1568" s="52">
        <f>IFERROR(_xll.qlIndexFixing(IndexON,D1568,TRUE,_xll.ohTrigger(RecalcTrigger,TriggerON)),NA())</f>
        <v>2.5988831995169548E-2</v>
      </c>
      <c r="H1568" s="49">
        <f>_xll.qlCalendarAdvance(IborCalendar,$H1567,B1568,"f",FALSE)</f>
        <v>50466</v>
      </c>
      <c r="I1568" s="49">
        <f>_xll.qlInterestRateIndexValueDate(Index1M,$H1568)</f>
        <v>50468</v>
      </c>
      <c r="J1568" s="52">
        <f>IFERROR(_xll.qlIndexFixing(Index1M,$H1568,TRUE,_xll.ohTrigger(RecalcTrigger,Trigger1M)),NA())</f>
        <v>2.6704198656350153E-2</v>
      </c>
      <c r="K1568" s="52">
        <f>IFERROR(_xll.qlIndexFixing(ONIndex1M,I1568,TRUE,_xll.ohTrigger(RecalcTrigger,Trigger1M)),NA())</f>
        <v>2.667596824051266E-2</v>
      </c>
      <c r="L1568" s="52">
        <f>IFERROR(_xll.qlIndexFixing(Index3M,H1568,TRUE,_xll.ohTrigger(RecalcTrigger,Trigger3M)),NA())</f>
        <v>2.8526260113492317E-2</v>
      </c>
      <c r="M1568" s="52">
        <f>IFERROR(_xll.qlIndexFixing(ONIndex3M,I1568,TRUE,_xll.ohTrigger(RecalcTrigger,Trigger3M)),NA())</f>
        <v>2.8438919622271186E-2</v>
      </c>
      <c r="N1568" s="52">
        <f>IFERROR(_xll.qlIndexFixing(Index6M,$H1568,TRUE,_xll.ohTrigger(RecalcTrigger,Trigger6M)),NA())</f>
        <v>2.9902320556103097E-2</v>
      </c>
      <c r="O1568" s="52">
        <f>IFERROR(_xll.qlIndexFixing(ONIndex6M,I1568,TRUE,_xll.ohTrigger(RecalcTrigger,Trigger6M)),NA())</f>
        <v>2.9705195602343082E-2</v>
      </c>
      <c r="P1568" s="52">
        <f>IFERROR(_xll.qlIndexFixing(Index1Y,$H1568,TRUE,_xll.ohTrigger(RecalcTrigger,Trigger1Y)),NA())</f>
        <v>3.2052885882323578E-2</v>
      </c>
      <c r="Q1568" s="52">
        <f>IFERROR(_xll.qlIndexFixing(ONIndex1Y,I1568,TRUE,_xll.ohTrigger(RecalcTrigger,Trigger1Y)),NA())</f>
        <v>3.1566376270086849E-2</v>
      </c>
    </row>
    <row r="1569" spans="2:17" x14ac:dyDescent="0.2">
      <c r="B1569" s="46" t="s">
        <v>51</v>
      </c>
      <c r="D1569" s="49">
        <f>_xll.qlCalendarAdvance(LocalCalendar,$D1568,B1569,"f",FALSE)</f>
        <v>50480</v>
      </c>
      <c r="E1569" s="49">
        <f>_xll.qlInterestRateIndexValueDate(IndexON,D1569)</f>
        <v>50480</v>
      </c>
      <c r="F1569" s="52">
        <f>IFERROR(_xll.qlIndexFixing(IndexON,D1569,TRUE,_xll.ohTrigger(RecalcTrigger,TriggerON)),NA())</f>
        <v>2.5984775290996964E-2</v>
      </c>
      <c r="H1569" s="49">
        <f>_xll.qlCalendarAdvance(IborCalendar,$H1568,B1569,"f",FALSE)</f>
        <v>50473</v>
      </c>
      <c r="I1569" s="49">
        <f>_xll.qlInterestRateIndexValueDate(Index1M,$H1569)</f>
        <v>50475</v>
      </c>
      <c r="J1569" s="52">
        <f>IFERROR(_xll.qlIndexFixing(Index1M,$H1569,TRUE,_xll.ohTrigger(RecalcTrigger,Trigger1M)),NA())</f>
        <v>2.6703110310259404E-2</v>
      </c>
      <c r="K1569" s="52">
        <f>IFERROR(_xll.qlIndexFixing(ONIndex1M,I1569,TRUE,_xll.ohTrigger(RecalcTrigger,Trigger1M)),NA())</f>
        <v>2.66748651065285E-2</v>
      </c>
      <c r="L1569" s="52">
        <f>IFERROR(_xll.qlIndexFixing(Index3M,H1569,TRUE,_xll.ohTrigger(RecalcTrigger,Trigger3M)),NA())</f>
        <v>2.8523965991963919E-2</v>
      </c>
      <c r="M1569" s="52">
        <f>IFERROR(_xll.qlIndexFixing(ONIndex3M,I1569,TRUE,_xll.ohTrigger(RecalcTrigger,Trigger3M)),NA())</f>
        <v>2.8436562966280832E-2</v>
      </c>
      <c r="N1569" s="52">
        <f>IFERROR(_xll.qlIndexFixing(Index6M,$H1569,TRUE,_xll.ohTrigger(RecalcTrigger,Trigger6M)),NA())</f>
        <v>2.98988945658617E-2</v>
      </c>
      <c r="O1569" s="52">
        <f>IFERROR(_xll.qlIndexFixing(ONIndex6M,I1569,TRUE,_xll.ohTrigger(RecalcTrigger,Trigger6M)),NA())</f>
        <v>2.9702735309333761E-2</v>
      </c>
      <c r="P1569" s="52">
        <f>IFERROR(_xll.qlIndexFixing(Index1Y,$H1569,TRUE,_xll.ohTrigger(RecalcTrigger,Trigger1Y)),NA())</f>
        <v>3.2052105518334255E-2</v>
      </c>
      <c r="Q1569" s="52">
        <f>IFERROR(_xll.qlIndexFixing(ONIndex1Y,I1569,TRUE,_xll.ohTrigger(RecalcTrigger,Trigger1Y)),NA())</f>
        <v>3.156537229774159E-2</v>
      </c>
    </row>
    <row r="1570" spans="2:17" x14ac:dyDescent="0.2">
      <c r="B1570" s="46" t="s">
        <v>51</v>
      </c>
      <c r="D1570" s="49">
        <f>_xll.qlCalendarAdvance(LocalCalendar,$D1569,B1570,"f",FALSE)</f>
        <v>50487</v>
      </c>
      <c r="E1570" s="49">
        <f>_xll.qlInterestRateIndexValueDate(IndexON,D1570)</f>
        <v>50487</v>
      </c>
      <c r="F1570" s="52">
        <f>IFERROR(_xll.qlIndexFixing(IndexON,D1570,TRUE,_xll.ohTrigger(RecalcTrigger,TriggerON)),NA())</f>
        <v>2.5980719396336838E-2</v>
      </c>
      <c r="H1570" s="49">
        <f>_xll.qlCalendarAdvance(IborCalendar,$H1569,B1570,"f",FALSE)</f>
        <v>50480</v>
      </c>
      <c r="I1570" s="49">
        <f>_xll.qlInterestRateIndexValueDate(Index1M,$H1570)</f>
        <v>50482</v>
      </c>
      <c r="J1570" s="52">
        <f>IFERROR(_xll.qlIndexFixing(Index1M,$H1570,TRUE,_xll.ohTrigger(RecalcTrigger,Trigger1M)),NA())</f>
        <v>2.6702029788240045E-2</v>
      </c>
      <c r="K1570" s="52">
        <f>IFERROR(_xll.qlIndexFixing(ONIndex1M,I1570,TRUE,_xll.ohTrigger(RecalcTrigger,Trigger1M)),NA())</f>
        <v>2.6673769778460255E-2</v>
      </c>
      <c r="L1570" s="52">
        <f>IFERROR(_xll.qlIndexFixing(Index3M,H1570,TRUE,_xll.ohTrigger(RecalcTrigger,Trigger3M)),NA())</f>
        <v>2.8521684106586741E-2</v>
      </c>
      <c r="M1570" s="52">
        <f>IFERROR(_xll.qlIndexFixing(ONIndex3M,I1570,TRUE,_xll.ohTrigger(RecalcTrigger,Trigger3M)),NA())</f>
        <v>2.8434218457533689E-2</v>
      </c>
      <c r="N1570" s="52">
        <f>IFERROR(_xll.qlIndexFixing(Index6M,$H1570,TRUE,_xll.ohTrigger(RecalcTrigger,Trigger6M)),NA())</f>
        <v>2.9896549602725773E-2</v>
      </c>
      <c r="O1570" s="52">
        <f>IFERROR(_xll.qlIndexFixing(ONIndex6M,I1570,TRUE,_xll.ohTrigger(RecalcTrigger,Trigger6M)),NA())</f>
        <v>2.970028562599758E-2</v>
      </c>
      <c r="P1570" s="52">
        <f>IFERROR(_xll.qlIndexFixing(Index1Y,$H1570,TRUE,_xll.ohTrigger(RecalcTrigger,Trigger1Y)),NA())</f>
        <v>3.2051335006633569E-2</v>
      </c>
      <c r="Q1570" s="52">
        <f>IFERROR(_xll.qlIndexFixing(ONIndex1Y,I1570,TRUE,_xll.ohTrigger(RecalcTrigger,Trigger1Y)),NA())</f>
        <v>3.1564377867923099E-2</v>
      </c>
    </row>
    <row r="1571" spans="2:17" x14ac:dyDescent="0.2">
      <c r="B1571" s="46" t="s">
        <v>51</v>
      </c>
      <c r="D1571" s="49">
        <f>_xll.qlCalendarAdvance(LocalCalendar,$D1570,B1571,"f",FALSE)</f>
        <v>50494</v>
      </c>
      <c r="E1571" s="49">
        <f>_xll.qlInterestRateIndexValueDate(IndexON,D1571)</f>
        <v>50494</v>
      </c>
      <c r="F1571" s="52">
        <f>IFERROR(_xll.qlIndexFixing(IndexON,D1571,TRUE,_xll.ohTrigger(RecalcTrigger,TriggerON)),NA())</f>
        <v>2.5976664311029296E-2</v>
      </c>
      <c r="H1571" s="49">
        <f>_xll.qlCalendarAdvance(IborCalendar,$H1570,B1571,"f",FALSE)</f>
        <v>50487</v>
      </c>
      <c r="I1571" s="49">
        <f>_xll.qlInterestRateIndexValueDate(Index1M,$H1571)</f>
        <v>50489</v>
      </c>
      <c r="J1571" s="52">
        <f>IFERROR(_xll.qlIndexFixing(Index1M,$H1571,TRUE,_xll.ohTrigger(RecalcTrigger,Trigger1M)),NA())</f>
        <v>2.67018706331822E-2</v>
      </c>
      <c r="K1571" s="52">
        <f>IFERROR(_xll.qlIndexFixing(ONIndex1M,I1571,TRUE,_xll.ohTrigger(RecalcTrigger,Trigger1M)),NA())</f>
        <v>2.6672682256387859E-2</v>
      </c>
      <c r="L1571" s="52">
        <f>IFERROR(_xll.qlIndexFixing(Index3M,H1571,TRUE,_xll.ohTrigger(RecalcTrigger,Trigger3M)),NA())</f>
        <v>2.8519414457339937E-2</v>
      </c>
      <c r="M1571" s="52">
        <f>IFERROR(_xll.qlIndexFixing(ONIndex3M,I1571,TRUE,_xll.ohTrigger(RecalcTrigger,Trigger3M)),NA())</f>
        <v>2.8431886096109693E-2</v>
      </c>
      <c r="N1571" s="52">
        <f>IFERROR(_xll.qlIndexFixing(Index6M,$H1571,TRUE,_xll.ohTrigger(RecalcTrigger,Trigger6M)),NA())</f>
        <v>2.9894215415219697E-2</v>
      </c>
      <c r="O1571" s="52">
        <f>IFERROR(_xll.qlIndexFixing(ONIndex6M,I1571,TRUE,_xll.ohTrigger(RecalcTrigger,Trigger6M)),NA())</f>
        <v>2.9697846552654283E-2</v>
      </c>
      <c r="P1571" s="52">
        <f>IFERROR(_xll.qlIndexFixing(Index1Y,$H1571,TRUE,_xll.ohTrigger(RecalcTrigger,Trigger1Y)),NA())</f>
        <v>3.2050574347199608E-2</v>
      </c>
      <c r="Q1571" s="52">
        <f>IFERROR(_xll.qlIndexFixing(ONIndex1Y,I1571,TRUE,_xll.ohTrigger(RecalcTrigger,Trigger1Y)),NA())</f>
        <v>3.1563392980391569E-2</v>
      </c>
    </row>
    <row r="1572" spans="2:17" x14ac:dyDescent="0.2">
      <c r="B1572" s="46" t="s">
        <v>51</v>
      </c>
      <c r="D1572" s="49">
        <f>_xll.qlCalendarAdvance(LocalCalendar,$D1571,B1572,"f",FALSE)</f>
        <v>50501</v>
      </c>
      <c r="E1572" s="49">
        <f>_xll.qlInterestRateIndexValueDate(IndexON,D1572)</f>
        <v>50501</v>
      </c>
      <c r="F1572" s="52">
        <f>IFERROR(_xll.qlIndexFixing(IndexON,D1572,TRUE,_xll.ohTrigger(RecalcTrigger,TriggerON)),NA())</f>
        <v>2.5972610035314148E-2</v>
      </c>
      <c r="H1572" s="49">
        <f>_xll.qlCalendarAdvance(IborCalendar,$H1571,B1572,"f",FALSE)</f>
        <v>50494</v>
      </c>
      <c r="I1572" s="49">
        <f>_xll.qlInterestRateIndexValueDate(Index1M,$H1572)</f>
        <v>50496</v>
      </c>
      <c r="J1572" s="52">
        <f>IFERROR(_xll.qlIndexFixing(Index1M,$H1572,TRUE,_xll.ohTrigger(RecalcTrigger,Trigger1M)),NA())</f>
        <v>2.6700806239295233E-2</v>
      </c>
      <c r="K1572" s="52">
        <f>IFERROR(_xll.qlIndexFixing(ONIndex1M,I1572,TRUE,_xll.ohTrigger(RecalcTrigger,Trigger1M)),NA())</f>
        <v>2.6671602540391248E-2</v>
      </c>
      <c r="L1572" s="52">
        <f>IFERROR(_xll.qlIndexFixing(Index3M,H1572,TRUE,_xll.ohTrigger(RecalcTrigger,Trigger3M)),NA())</f>
        <v>2.851618924559865E-2</v>
      </c>
      <c r="M1572" s="52">
        <f>IFERROR(_xll.qlIndexFixing(ONIndex3M,I1572,TRUE,_xll.ohTrigger(RecalcTrigger,Trigger3M)),NA())</f>
        <v>2.8429565881848973E-2</v>
      </c>
      <c r="N1572" s="52">
        <f>IFERROR(_xll.qlIndexFixing(Index6M,$H1572,TRUE,_xll.ohTrigger(RecalcTrigger,Trigger6M)),NA())</f>
        <v>2.9888675012614503E-2</v>
      </c>
      <c r="O1572" s="52">
        <f>IFERROR(_xll.qlIndexFixing(ONIndex6M,I1572,TRUE,_xll.ohTrigger(RecalcTrigger,Trigger6M)),NA())</f>
        <v>2.9695418089223935E-2</v>
      </c>
      <c r="P1572" s="52">
        <f>IFERROR(_xll.qlIndexFixing(Index1Y,$H1572,TRUE,_xll.ohTrigger(RecalcTrigger,Trigger1Y)),NA())</f>
        <v>3.2049823540010257E-2</v>
      </c>
      <c r="Q1572" s="52">
        <f>IFERROR(_xll.qlIndexFixing(ONIndex1Y,I1572,TRUE,_xll.ohTrigger(RecalcTrigger,Trigger1Y)),NA())</f>
        <v>3.1562417635466744E-2</v>
      </c>
    </row>
    <row r="1573" spans="2:17" x14ac:dyDescent="0.2">
      <c r="B1573" s="46" t="s">
        <v>51</v>
      </c>
      <c r="D1573" s="49">
        <f>_xll.qlCalendarAdvance(LocalCalendar,$D1572,B1573,"f",FALSE)</f>
        <v>50508</v>
      </c>
      <c r="E1573" s="49">
        <f>_xll.qlInterestRateIndexValueDate(IndexON,D1573)</f>
        <v>50508</v>
      </c>
      <c r="F1573" s="52">
        <f>IFERROR(_xll.qlIndexFixing(IndexON,D1573,TRUE,_xll.ohTrigger(RecalcTrigger,TriggerON)),NA())</f>
        <v>2.5968556569111456E-2</v>
      </c>
      <c r="H1573" s="49">
        <f>_xll.qlCalendarAdvance(IborCalendar,$H1572,B1573,"f",FALSE)</f>
        <v>50501</v>
      </c>
      <c r="I1573" s="49">
        <f>_xll.qlInterestRateIndexValueDate(Index1M,$H1573)</f>
        <v>50503</v>
      </c>
      <c r="J1573" s="52">
        <f>IFERROR(_xll.qlIndexFixing(Index1M,$H1573,TRUE,_xll.ohTrigger(RecalcTrigger,Trigger1M)),NA())</f>
        <v>2.6698835166542867E-2</v>
      </c>
      <c r="K1573" s="52">
        <f>IFERROR(_xll.qlIndexFixing(ONIndex1M,I1573,TRUE,_xll.ohTrigger(RecalcTrigger,Trigger1M)),NA())</f>
        <v>2.6670530630470424E-2</v>
      </c>
      <c r="L1573" s="52">
        <f>IFERROR(_xll.qlIndexFixing(Index3M,H1573,TRUE,_xll.ohTrigger(RecalcTrigger,Trigger3M)),NA())</f>
        <v>2.851394337180841E-2</v>
      </c>
      <c r="M1573" s="52">
        <f>IFERROR(_xll.qlIndexFixing(ONIndex3M,I1573,TRUE,_xll.ohTrigger(RecalcTrigger,Trigger3M)),NA())</f>
        <v>2.84272578149114E-2</v>
      </c>
      <c r="N1573" s="52">
        <f>IFERROR(_xll.qlIndexFixing(Index6M,$H1573,TRUE,_xll.ohTrigger(RecalcTrigger,Trigger6M)),NA())</f>
        <v>2.9886360639378932E-2</v>
      </c>
      <c r="O1573" s="52">
        <f>IFERROR(_xll.qlIndexFixing(ONIndex6M,I1573,TRUE,_xll.ohTrigger(RecalcTrigger,Trigger6M)),NA())</f>
        <v>2.9693000235546663E-2</v>
      </c>
      <c r="P1573" s="52">
        <f>IFERROR(_xll.qlIndexFixing(Index1Y,$H1573,TRUE,_xll.ohTrigger(RecalcTrigger,Trigger1Y)),NA())</f>
        <v>3.2054543416282548E-2</v>
      </c>
      <c r="Q1573" s="52">
        <f>IFERROR(_xll.qlIndexFixing(ONIndex1Y,I1573,TRUE,_xll.ohTrigger(RecalcTrigger,Trigger1Y)),NA())</f>
        <v>3.1561451832908816E-2</v>
      </c>
    </row>
    <row r="1574" spans="2:17" x14ac:dyDescent="0.2">
      <c r="B1574" s="46" t="s">
        <v>51</v>
      </c>
      <c r="D1574" s="49">
        <f>_xll.qlCalendarAdvance(LocalCalendar,$D1573,B1574,"f",FALSE)</f>
        <v>50515</v>
      </c>
      <c r="E1574" s="49">
        <f>_xll.qlInterestRateIndexValueDate(IndexON,D1574)</f>
        <v>50515</v>
      </c>
      <c r="F1574" s="52">
        <f>IFERROR(_xll.qlIndexFixing(IndexON,D1574,TRUE,_xll.ohTrigger(RecalcTrigger,TriggerON)),NA())</f>
        <v>2.5964503912341286E-2</v>
      </c>
      <c r="H1574" s="49">
        <f>_xll.qlCalendarAdvance(IborCalendar,$H1573,B1574,"f",FALSE)</f>
        <v>50508</v>
      </c>
      <c r="I1574" s="49">
        <f>_xll.qlInterestRateIndexValueDate(Index1M,$H1574)</f>
        <v>50510</v>
      </c>
      <c r="J1574" s="52">
        <f>IFERROR(_xll.qlIndexFixing(Index1M,$H1574,TRUE,_xll.ohTrigger(RecalcTrigger,Trigger1M)),NA())</f>
        <v>2.6697785940761609E-2</v>
      </c>
      <c r="K1574" s="52">
        <f>IFERROR(_xll.qlIndexFixing(ONIndex1M,I1574,TRUE,_xll.ohTrigger(RecalcTrigger,Trigger1M)),NA())</f>
        <v>2.6669466526465513E-2</v>
      </c>
      <c r="L1574" s="52">
        <f>IFERROR(_xll.qlIndexFixing(Index3M,H1574,TRUE,_xll.ohTrigger(RecalcTrigger,Trigger3M)),NA())</f>
        <v>2.8511709733108476E-2</v>
      </c>
      <c r="M1574" s="52">
        <f>IFERROR(_xll.qlIndexFixing(ONIndex3M,I1574,TRUE,_xll.ohTrigger(RecalcTrigger,Trigger3M)),NA())</f>
        <v>2.8424961895296974E-2</v>
      </c>
      <c r="N1574" s="52">
        <f>IFERROR(_xll.qlIndexFixing(Index6M,$H1574,TRUE,_xll.ohTrigger(RecalcTrigger,Trigger6M)),NA())</f>
        <v>2.9884057038959008E-2</v>
      </c>
      <c r="O1574" s="52">
        <f>IFERROR(_xll.qlIndexFixing(ONIndex6M,I1574,TRUE,_xll.ohTrigger(RecalcTrigger,Trigger6M)),NA())</f>
        <v>2.9690592991702403E-2</v>
      </c>
      <c r="P1574" s="52">
        <f>IFERROR(_xll.qlIndexFixing(Index1Y,$H1574,TRUE,_xll.ohTrigger(RecalcTrigger,Trigger1Y)),NA())</f>
        <v>3.2048351482278657E-2</v>
      </c>
      <c r="Q1574" s="52">
        <f>IFERROR(_xll.qlIndexFixing(ONIndex1Y,I1574,TRUE,_xll.ohTrigger(RecalcTrigger,Trigger1Y)),NA())</f>
        <v>3.1560495572877656E-2</v>
      </c>
    </row>
    <row r="1575" spans="2:17" x14ac:dyDescent="0.2">
      <c r="B1575" s="46" t="s">
        <v>51</v>
      </c>
      <c r="D1575" s="49">
        <f>_xll.qlCalendarAdvance(LocalCalendar,$D1574,B1575,"f",FALSE)</f>
        <v>50522</v>
      </c>
      <c r="E1575" s="49">
        <f>_xll.qlInterestRateIndexValueDate(IndexON,D1575)</f>
        <v>50522</v>
      </c>
      <c r="F1575" s="52">
        <f>IFERROR(_xll.qlIndexFixing(IndexON,D1575,TRUE,_xll.ohTrigger(RecalcTrigger,TriggerON)),NA())</f>
        <v>2.5960452065083572E-2</v>
      </c>
      <c r="H1575" s="49">
        <f>_xll.qlCalendarAdvance(IborCalendar,$H1574,B1575,"f",FALSE)</f>
        <v>50515</v>
      </c>
      <c r="I1575" s="49">
        <f>_xll.qlInterestRateIndexValueDate(Index1M,$H1575)</f>
        <v>50517</v>
      </c>
      <c r="J1575" s="52">
        <f>IFERROR(_xll.qlIndexFixing(Index1M,$H1575,TRUE,_xll.ohTrigger(RecalcTrigger,Trigger1M)),NA())</f>
        <v>2.6696744539034256E-2</v>
      </c>
      <c r="K1575" s="52">
        <f>IFERROR(_xll.qlIndexFixing(ONIndex1M,I1575,TRUE,_xll.ohTrigger(RecalcTrigger,Trigger1M)),NA())</f>
        <v>2.667206135991762E-2</v>
      </c>
      <c r="L1575" s="52">
        <f>IFERROR(_xll.qlIndexFixing(Index3M,H1575,TRUE,_xll.ohTrigger(RecalcTrigger,Trigger3M)),NA())</f>
        <v>2.8509488329477764E-2</v>
      </c>
      <c r="M1575" s="52">
        <f>IFERROR(_xll.qlIndexFixing(ONIndex3M,I1575,TRUE,_xll.ohTrigger(RecalcTrigger,Trigger3M)),NA())</f>
        <v>2.8426516292467952E-2</v>
      </c>
      <c r="N1575" s="52">
        <f>IFERROR(_xll.qlIndexFixing(Index6M,$H1575,TRUE,_xll.ohTrigger(RecalcTrigger,Trigger6M)),NA())</f>
        <v>2.9881764211317597E-2</v>
      </c>
      <c r="O1575" s="52">
        <f>IFERROR(_xll.qlIndexFixing(ONIndex6M,I1575,TRUE,_xll.ohTrigger(RecalcTrigger,Trigger6M)),NA())</f>
        <v>2.9692410554778448E-2</v>
      </c>
      <c r="P1575" s="52">
        <f>IFERROR(_xll.qlIndexFixing(Index1Y,$H1575,TRUE,_xll.ohTrigger(RecalcTrigger,Trigger1Y)),NA())</f>
        <v>3.2047630231693477E-2</v>
      </c>
      <c r="Q1575" s="52">
        <f>IFERROR(_xll.qlIndexFixing(ONIndex1Y,I1575,TRUE,_xll.ohTrigger(RecalcTrigger,Trigger1Y)),NA())</f>
        <v>3.1564814064665825E-2</v>
      </c>
    </row>
    <row r="1576" spans="2:17" x14ac:dyDescent="0.2">
      <c r="B1576" s="46" t="s">
        <v>51</v>
      </c>
      <c r="D1576" s="49">
        <f>_xll.qlCalendarAdvance(LocalCalendar,$D1575,B1576,"f",FALSE)</f>
        <v>50529</v>
      </c>
      <c r="E1576" s="49">
        <f>_xll.qlInterestRateIndexValueDate(IndexON,D1576)</f>
        <v>50529</v>
      </c>
      <c r="F1576" s="52">
        <f>IFERROR(_xll.qlIndexFixing(IndexON,D1576,TRUE,_xll.ohTrigger(RecalcTrigger,TriggerON)),NA())</f>
        <v>2.595640102725838E-2</v>
      </c>
      <c r="H1576" s="49">
        <f>_xll.qlCalendarAdvance(IborCalendar,$H1575,B1576,"f",FALSE)</f>
        <v>50522</v>
      </c>
      <c r="I1576" s="49">
        <f>_xll.qlInterestRateIndexValueDate(Index1M,$H1576)</f>
        <v>50524</v>
      </c>
      <c r="J1576" s="52">
        <f>IFERROR(_xll.qlIndexFixing(Index1M,$H1576,TRUE,_xll.ohTrigger(RecalcTrigger,Trigger1M)),NA())</f>
        <v>2.669296366234666E-2</v>
      </c>
      <c r="K1576" s="52">
        <f>IFERROR(_xll.qlIndexFixing(ONIndex1M,I1576,TRUE,_xll.ohTrigger(RecalcTrigger,Trigger1M)),NA())</f>
        <v>2.6667361736603112E-2</v>
      </c>
      <c r="L1576" s="52">
        <f>IFERROR(_xll.qlIndexFixing(Index3M,H1576,TRUE,_xll.ohTrigger(RecalcTrigger,Trigger3M)),NA())</f>
        <v>2.8507279160895193E-2</v>
      </c>
      <c r="M1576" s="52">
        <f>IFERROR(_xll.qlIndexFixing(ONIndex3M,I1576,TRUE,_xll.ohTrigger(RecalcTrigger,Trigger3M)),NA())</f>
        <v>2.8420406497717821E-2</v>
      </c>
      <c r="N1576" s="52">
        <f>IFERROR(_xll.qlIndexFixing(Index6M,$H1576,TRUE,_xll.ohTrigger(RecalcTrigger,Trigger6M)),NA())</f>
        <v>2.9879482156418013E-2</v>
      </c>
      <c r="O1576" s="52">
        <f>IFERROR(_xll.qlIndexFixing(ONIndex6M,I1576,TRUE,_xll.ohTrigger(RecalcTrigger,Trigger6M)),NA())</f>
        <v>2.9685810333832663E-2</v>
      </c>
      <c r="P1576" s="52">
        <f>IFERROR(_xll.qlIndexFixing(Index1Y,$H1576,TRUE,_xll.ohTrigger(RecalcTrigger,Trigger1Y)),NA())</f>
        <v>3.2046918833267504E-2</v>
      </c>
      <c r="Q1576" s="52">
        <f>IFERROR(_xll.qlIndexFixing(ONIndex1Y,I1576,TRUE,_xll.ohTrigger(RecalcTrigger,Trigger1Y)),NA())</f>
        <v>3.1558611680155835E-2</v>
      </c>
    </row>
    <row r="1577" spans="2:17" x14ac:dyDescent="0.2">
      <c r="B1577" s="46" t="s">
        <v>51</v>
      </c>
      <c r="D1577" s="49">
        <f>_xll.qlCalendarAdvance(LocalCalendar,$D1576,B1577,"f",FALSE)</f>
        <v>50536</v>
      </c>
      <c r="E1577" s="49">
        <f>_xll.qlInterestRateIndexValueDate(IndexON,D1577)</f>
        <v>50536</v>
      </c>
      <c r="F1577" s="52">
        <f>IFERROR(_xll.qlIndexFixing(IndexON,D1577,TRUE,_xll.ohTrigger(RecalcTrigger,TriggerON)),NA())</f>
        <v>2.5952350798865709E-2</v>
      </c>
      <c r="H1577" s="49">
        <f>_xll.qlCalendarAdvance(IborCalendar,$H1576,B1577,"f",FALSE)</f>
        <v>50529</v>
      </c>
      <c r="I1577" s="49">
        <f>_xll.qlInterestRateIndexValueDate(Index1M,$H1577)</f>
        <v>50531</v>
      </c>
      <c r="J1577" s="52">
        <f>IFERROR(_xll.qlIndexFixing(Index1M,$H1577,TRUE,_xll.ohTrigger(RecalcTrigger,Trigger1M)),NA())</f>
        <v>2.6694685207736268E-2</v>
      </c>
      <c r="K1577" s="52">
        <f>IFERROR(_xll.qlIndexFixing(ONIndex1M,I1577,TRUE,_xll.ohTrigger(RecalcTrigger,Trigger1M)),NA())</f>
        <v>2.6666321050825559E-2</v>
      </c>
      <c r="L1577" s="52">
        <f>IFERROR(_xll.qlIndexFixing(Index3M,H1577,TRUE,_xll.ohTrigger(RecalcTrigger,Trigger3M)),NA())</f>
        <v>2.8506053519440407E-2</v>
      </c>
      <c r="M1577" s="52">
        <f>IFERROR(_xll.qlIndexFixing(ONIndex3M,I1577,TRUE,_xll.ohTrigger(RecalcTrigger,Trigger3M)),NA())</f>
        <v>2.8418147019753093E-2</v>
      </c>
      <c r="N1577" s="52">
        <f>IFERROR(_xll.qlIndexFixing(Index6M,$H1577,TRUE,_xll.ohTrigger(RecalcTrigger,Trigger6M)),NA())</f>
        <v>2.9880436576254835E-2</v>
      </c>
      <c r="O1577" s="52">
        <f>IFERROR(_xll.qlIndexFixing(ONIndex6M,I1577,TRUE,_xll.ohTrigger(RecalcTrigger,Trigger6M)),NA())</f>
        <v>2.9683434919567375E-2</v>
      </c>
      <c r="P1577" s="52">
        <f>IFERROR(_xll.qlIndexFixing(Index1Y,$H1577,TRUE,_xll.ohTrigger(RecalcTrigger,Trigger1Y)),NA())</f>
        <v>3.2046217286980143E-2</v>
      </c>
      <c r="Q1577" s="52">
        <f>IFERROR(_xll.qlIndexFixing(ONIndex1Y,I1577,TRUE,_xll.ohTrigger(RecalcTrigger,Trigger1Y)),NA())</f>
        <v>3.1557684047465173E-2</v>
      </c>
    </row>
    <row r="1578" spans="2:17" x14ac:dyDescent="0.2">
      <c r="B1578" s="46" t="s">
        <v>51</v>
      </c>
      <c r="D1578" s="49">
        <f>_xll.qlCalendarAdvance(LocalCalendar,$D1577,B1578,"f",FALSE)</f>
        <v>50543</v>
      </c>
      <c r="E1578" s="49">
        <f>_xll.qlInterestRateIndexValueDate(IndexON,D1578)</f>
        <v>50543</v>
      </c>
      <c r="F1578" s="52">
        <f>IFERROR(_xll.qlIndexFixing(IndexON,D1578,TRUE,_xll.ohTrigger(RecalcTrigger,TriggerON)),NA())</f>
        <v>2.5948301379985494E-2</v>
      </c>
      <c r="H1578" s="49">
        <f>_xll.qlCalendarAdvance(IborCalendar,$H1577,B1578,"f",FALSE)</f>
        <v>50536</v>
      </c>
      <c r="I1578" s="49">
        <f>_xll.qlInterestRateIndexValueDate(Index1M,$H1578)</f>
        <v>50538</v>
      </c>
      <c r="J1578" s="52">
        <f>IFERROR(_xll.qlIndexFixing(Index1M,$H1578,TRUE,_xll.ohTrigger(RecalcTrigger,Trigger1M)),NA())</f>
        <v>2.669366727815814E-2</v>
      </c>
      <c r="K1578" s="52">
        <f>IFERROR(_xll.qlIndexFixing(ONIndex1M,I1578,TRUE,_xll.ohTrigger(RecalcTrigger,Trigger1M)),NA())</f>
        <v>2.6665288170804047E-2</v>
      </c>
      <c r="L1578" s="52">
        <f>IFERROR(_xll.qlIndexFixing(Index3M,H1578,TRUE,_xll.ohTrigger(RecalcTrigger,Trigger3M)),NA())</f>
        <v>2.8503869522525784E-2</v>
      </c>
      <c r="M1578" s="52">
        <f>IFERROR(_xll.qlIndexFixing(ONIndex3M,I1578,TRUE,_xll.ohTrigger(RecalcTrigger,Trigger3M)),NA())</f>
        <v>2.8415899689031576E-2</v>
      </c>
      <c r="N1578" s="52">
        <f>IFERROR(_xll.qlIndexFixing(Index6M,$H1578,TRUE,_xll.ohTrigger(RecalcTrigger,Trigger6M)),NA())</f>
        <v>2.9878177817087175E-2</v>
      </c>
      <c r="O1578" s="52">
        <f>IFERROR(_xll.qlIndexFixing(ONIndex6M,I1578,TRUE,_xll.ohTrigger(RecalcTrigger,Trigger6M)),NA())</f>
        <v>2.9681070115294972E-2</v>
      </c>
      <c r="P1578" s="52">
        <f>IFERROR(_xll.qlIndexFixing(Index1Y,$H1578,TRUE,_xll.ohTrigger(RecalcTrigger,Trigger1Y)),NA())</f>
        <v>3.2045525592810362E-2</v>
      </c>
      <c r="Q1578" s="52">
        <f>IFERROR(_xll.qlIndexFixing(ONIndex1Y,I1578,TRUE,_xll.ohTrigger(RecalcTrigger,Trigger1Y)),NA())</f>
        <v>3.1556765957141408E-2</v>
      </c>
    </row>
    <row r="1579" spans="2:17" x14ac:dyDescent="0.2">
      <c r="B1579" s="46" t="s">
        <v>51</v>
      </c>
      <c r="D1579" s="49">
        <f>_xll.qlCalendarAdvance(LocalCalendar,$D1578,B1579,"f",FALSE)</f>
        <v>50550</v>
      </c>
      <c r="E1579" s="49">
        <f>_xll.qlInterestRateIndexValueDate(IndexON,D1579)</f>
        <v>50550</v>
      </c>
      <c r="F1579" s="52">
        <f>IFERROR(_xll.qlIndexFixing(IndexON,D1579,TRUE,_xll.ohTrigger(RecalcTrigger,TriggerON)),NA())</f>
        <v>2.5944252770617737E-2</v>
      </c>
      <c r="H1579" s="49">
        <f>_xll.qlCalendarAdvance(IborCalendar,$H1578,B1579,"f",FALSE)</f>
        <v>50543</v>
      </c>
      <c r="I1579" s="49">
        <f>_xll.qlInterestRateIndexValueDate(Index1M,$H1579)</f>
        <v>50545</v>
      </c>
      <c r="J1579" s="52">
        <f>IFERROR(_xll.qlIndexFixing(Index1M,$H1579,TRUE,_xll.ohTrigger(RecalcTrigger,Trigger1M)),NA())</f>
        <v>2.6692657172626422E-2</v>
      </c>
      <c r="K1579" s="52">
        <f>IFERROR(_xll.qlIndexFixing(ONIndex1M,I1579,TRUE,_xll.ohTrigger(RecalcTrigger,Trigger1M)),NA())</f>
        <v>2.6664263096938257E-2</v>
      </c>
      <c r="L1579" s="52">
        <f>IFERROR(_xll.qlIndexFixing(Index3M,H1579,TRUE,_xll.ohTrigger(RecalcTrigger,Trigger3M)),NA())</f>
        <v>2.8501697761578185E-2</v>
      </c>
      <c r="M1579" s="52">
        <f>IFERROR(_xll.qlIndexFixing(ONIndex3M,I1579,TRUE,_xll.ohTrigger(RecalcTrigger,Trigger3M)),NA())</f>
        <v>2.8413664505713143E-2</v>
      </c>
      <c r="N1579" s="52">
        <f>IFERROR(_xll.qlIndexFixing(Index6M,$H1579,TRUE,_xll.ohTrigger(RecalcTrigger,Trigger6M)),NA())</f>
        <v>2.9875929833245947E-2</v>
      </c>
      <c r="O1579" s="52">
        <f>IFERROR(_xll.qlIndexFixing(ONIndex6M,I1579,TRUE,_xll.ohTrigger(RecalcTrigger,Trigger6M)),NA())</f>
        <v>2.9678715920775645E-2</v>
      </c>
      <c r="P1579" s="52">
        <f>IFERROR(_xll.qlIndexFixing(Index1Y,$H1579,TRUE,_xll.ohTrigger(RecalcTrigger,Trigger1Y)),NA())</f>
        <v>3.2044843750739342E-2</v>
      </c>
      <c r="Q1579" s="52">
        <f>IFERROR(_xll.qlIndexFixing(ONIndex1Y,I1579,TRUE,_xll.ohTrigger(RecalcTrigger,Trigger1Y)),NA())</f>
        <v>3.1555857409424348E-2</v>
      </c>
    </row>
    <row r="1580" spans="2:17" x14ac:dyDescent="0.2">
      <c r="B1580" s="46" t="s">
        <v>51</v>
      </c>
      <c r="D1580" s="49">
        <f>_xll.qlCalendarAdvance(LocalCalendar,$D1579,B1580,"f",FALSE)</f>
        <v>50557</v>
      </c>
      <c r="E1580" s="49">
        <f>_xll.qlInterestRateIndexValueDate(IndexON,D1580)</f>
        <v>50557</v>
      </c>
      <c r="F1580" s="52">
        <f>IFERROR(_xll.qlIndexFixing(IndexON,D1580,TRUE,_xll.ohTrigger(RecalcTrigger,TriggerON)),NA())</f>
        <v>2.5940204970682501E-2</v>
      </c>
      <c r="H1580" s="49">
        <f>_xll.qlCalendarAdvance(IborCalendar,$H1579,B1580,"f",FALSE)</f>
        <v>50550</v>
      </c>
      <c r="I1580" s="49">
        <f>_xll.qlInterestRateIndexValueDate(Index1M,$H1580)</f>
        <v>50552</v>
      </c>
      <c r="J1580" s="52">
        <f>IFERROR(_xll.qlIndexFixing(Index1M,$H1580,TRUE,_xll.ohTrigger(RecalcTrigger,Trigger1M)),NA())</f>
        <v>2.6691654891141114E-2</v>
      </c>
      <c r="K1580" s="52">
        <f>IFERROR(_xll.qlIndexFixing(ONIndex1M,I1580,TRUE,_xll.ohTrigger(RecalcTrigger,Trigger1M)),NA())</f>
        <v>2.6663245829068316E-2</v>
      </c>
      <c r="L1580" s="52">
        <f>IFERROR(_xll.qlIndexFixing(Index3M,H1580,TRUE,_xll.ohTrigger(RecalcTrigger,Trigger3M)),NA())</f>
        <v>2.8499538236575014E-2</v>
      </c>
      <c r="M1580" s="52">
        <f>IFERROR(_xll.qlIndexFixing(ONIndex3M,I1580,TRUE,_xll.ohTrigger(RecalcTrigger,Trigger3M)),NA())</f>
        <v>2.8411441469557985E-2</v>
      </c>
      <c r="N1580" s="52">
        <f>IFERROR(_xll.qlIndexFixing(Index6M,$H1580,TRUE,_xll.ohTrigger(RecalcTrigger,Trigger6M)),NA())</f>
        <v>2.987369262469549E-2</v>
      </c>
      <c r="O1580" s="52">
        <f>IFERROR(_xll.qlIndexFixing(ONIndex6M,I1580,TRUE,_xll.ohTrigger(RecalcTrigger,Trigger6M)),NA())</f>
        <v>2.9676372336169266E-2</v>
      </c>
      <c r="P1580" s="52">
        <f>IFERROR(_xll.qlIndexFixing(Index1Y,$H1580,TRUE,_xll.ohTrigger(RecalcTrigger,Trigger1Y)),NA())</f>
        <v>3.2044171760746483E-2</v>
      </c>
      <c r="Q1580" s="52">
        <f>IFERROR(_xll.qlIndexFixing(ONIndex1Y,I1580,TRUE,_xll.ohTrigger(RecalcTrigger,Trigger1Y)),NA())</f>
        <v>3.1554958404154121E-2</v>
      </c>
    </row>
    <row r="1581" spans="2:17" x14ac:dyDescent="0.2">
      <c r="B1581" s="46" t="s">
        <v>51</v>
      </c>
      <c r="D1581" s="49">
        <f>_xll.qlCalendarAdvance(LocalCalendar,$D1580,B1581,"f",FALSE)</f>
        <v>50564</v>
      </c>
      <c r="E1581" s="49">
        <f>_xll.qlInterestRateIndexValueDate(IndexON,D1581)</f>
        <v>50564</v>
      </c>
      <c r="F1581" s="52">
        <f>IFERROR(_xll.qlIndexFixing(IndexON,D1581,TRUE,_xll.ohTrigger(RecalcTrigger,TriggerON)),NA())</f>
        <v>2.5936157980339658E-2</v>
      </c>
      <c r="H1581" s="49">
        <f>_xll.qlCalendarAdvance(IborCalendar,$H1580,B1581,"f",FALSE)</f>
        <v>50557</v>
      </c>
      <c r="I1581" s="49">
        <f>_xll.qlInterestRateIndexValueDate(Index1M,$H1581)</f>
        <v>50559</v>
      </c>
      <c r="J1581" s="52">
        <f>IFERROR(_xll.qlIndexFixing(Index1M,$H1581,TRUE,_xll.ohTrigger(RecalcTrigger,Trigger1M)),NA())</f>
        <v>2.6691578802948097E-2</v>
      </c>
      <c r="K1581" s="52">
        <f>IFERROR(_xll.qlIndexFixing(ONIndex1M,I1581,TRUE,_xll.ohTrigger(RecalcTrigger,Trigger1M)),NA())</f>
        <v>2.6662236367274161E-2</v>
      </c>
      <c r="L1581" s="52">
        <f>IFERROR(_xll.qlIndexFixing(Index3M,H1581,TRUE,_xll.ohTrigger(RecalcTrigger,Trigger3M)),NA())</f>
        <v>2.8497390947496294E-2</v>
      </c>
      <c r="M1581" s="52">
        <f>IFERROR(_xll.qlIndexFixing(ONIndex3M,I1581,TRUE,_xll.ohTrigger(RecalcTrigger,Trigger3M)),NA())</f>
        <v>2.8409230580646039E-2</v>
      </c>
      <c r="N1581" s="52">
        <f>IFERROR(_xll.qlIndexFixing(Index6M,$H1581,TRUE,_xll.ohTrigger(RecalcTrigger,Trigger6M)),NA())</f>
        <v>2.9868233471749255E-2</v>
      </c>
      <c r="O1581" s="52">
        <f>IFERROR(_xll.qlIndexFixing(ONIndex6M,I1581,TRUE,_xll.ohTrigger(RecalcTrigger,Trigger6M)),NA())</f>
        <v>2.9674039361395899E-2</v>
      </c>
      <c r="P1581" s="52">
        <f>IFERROR(_xll.qlIndexFixing(Index1Y,$H1581,TRUE,_xll.ohTrigger(RecalcTrigger,Trigger1Y)),NA())</f>
        <v>3.2043509622812084E-2</v>
      </c>
      <c r="Q1581" s="52">
        <f>IFERROR(_xll.qlIndexFixing(ONIndex1Y,I1581,TRUE,_xll.ohTrigger(RecalcTrigger,Trigger1Y)),NA())</f>
        <v>3.155406894125079E-2</v>
      </c>
    </row>
    <row r="1582" spans="2:17" x14ac:dyDescent="0.2">
      <c r="B1582" s="46" t="s">
        <v>51</v>
      </c>
      <c r="D1582" s="49">
        <f>_xll.qlCalendarAdvance(LocalCalendar,$D1581,B1582,"f",FALSE)</f>
        <v>50571</v>
      </c>
      <c r="E1582" s="49">
        <f>_xll.qlInterestRateIndexValueDate(IndexON,D1582)</f>
        <v>50571</v>
      </c>
      <c r="F1582" s="52">
        <f>IFERROR(_xll.qlIndexFixing(IndexON,D1582,TRUE,_xll.ohTrigger(RecalcTrigger,TriggerON)),NA())</f>
        <v>2.59321117993494E-2</v>
      </c>
      <c r="H1582" s="49">
        <f>_xll.qlCalendarAdvance(IborCalendar,$H1581,B1582,"f",FALSE)</f>
        <v>50564</v>
      </c>
      <c r="I1582" s="49">
        <f>_xll.qlInterestRateIndexValueDate(Index1M,$H1582)</f>
        <v>50566</v>
      </c>
      <c r="J1582" s="52">
        <f>IFERROR(_xll.qlIndexFixing(Index1M,$H1582,TRUE,_xll.ohTrigger(RecalcTrigger,Trigger1M)),NA())</f>
        <v>2.6689673800292246E-2</v>
      </c>
      <c r="K1582" s="52">
        <f>IFERROR(_xll.qlIndexFixing(ONIndex1M,I1582,TRUE,_xll.ohTrigger(RecalcTrigger,Trigger1M)),NA())</f>
        <v>2.6661234711475856E-2</v>
      </c>
      <c r="L1582" s="52">
        <f>IFERROR(_xll.qlIndexFixing(Index3M,H1582,TRUE,_xll.ohTrigger(RecalcTrigger,Trigger3M)),NA())</f>
        <v>2.8495255894322908E-2</v>
      </c>
      <c r="M1582" s="52">
        <f>IFERROR(_xll.qlIndexFixing(ONIndex3M,I1582,TRUE,_xll.ohTrigger(RecalcTrigger,Trigger3M)),NA())</f>
        <v>2.840703183905724E-2</v>
      </c>
      <c r="N1582" s="52">
        <f>IFERROR(_xll.qlIndexFixing(Index6M,$H1582,TRUE,_xll.ohTrigger(RecalcTrigger,Trigger6M)),NA())</f>
        <v>2.9866016052527464E-2</v>
      </c>
      <c r="O1582" s="52">
        <f>IFERROR(_xll.qlIndexFixing(ONIndex6M,I1582,TRUE,_xll.ohTrigger(RecalcTrigger,Trigger6M)),NA())</f>
        <v>2.967171699653548E-2</v>
      </c>
      <c r="P1582" s="52">
        <f>IFERROR(_xll.qlIndexFixing(Index1Y,$H1582,TRUE,_xll.ohTrigger(RecalcTrigger,Trigger1Y)),NA())</f>
        <v>3.2042857336917308E-2</v>
      </c>
      <c r="Q1582" s="52">
        <f>IFERROR(_xll.qlIndexFixing(ONIndex1Y,I1582,TRUE,_xll.ohTrigger(RecalcTrigger,Trigger1Y)),NA())</f>
        <v>3.1553189020874228E-2</v>
      </c>
    </row>
    <row r="1583" spans="2:17" x14ac:dyDescent="0.2">
      <c r="B1583" s="46" t="s">
        <v>51</v>
      </c>
      <c r="D1583" s="49">
        <f>_xll.qlCalendarAdvance(LocalCalendar,$D1582,B1583,"f",FALSE)</f>
        <v>50578</v>
      </c>
      <c r="E1583" s="49">
        <f>_xll.qlInterestRateIndexValueDate(IndexON,D1583)</f>
        <v>50578</v>
      </c>
      <c r="F1583" s="52">
        <f>IFERROR(_xll.qlIndexFixing(IndexON,D1583,TRUE,_xll.ohTrigger(RecalcTrigger,TriggerON)),NA())</f>
        <v>2.5928066427871599E-2</v>
      </c>
      <c r="H1583" s="49">
        <f>_xll.qlCalendarAdvance(IborCalendar,$H1582,B1583,"f",FALSE)</f>
        <v>50571</v>
      </c>
      <c r="I1583" s="49">
        <f>_xll.qlInterestRateIndexValueDate(Index1M,$H1583)</f>
        <v>50573</v>
      </c>
      <c r="J1583" s="52">
        <f>IFERROR(_xll.qlIndexFixing(Index1M,$H1583,TRUE,_xll.ohTrigger(RecalcTrigger,Trigger1M)),NA())</f>
        <v>2.6688694990926187E-2</v>
      </c>
      <c r="K1583" s="52">
        <f>IFERROR(_xll.qlIndexFixing(ONIndex1M,I1583,TRUE,_xll.ohTrigger(RecalcTrigger,Trigger1M)),NA())</f>
        <v>2.6660240861593465E-2</v>
      </c>
      <c r="L1583" s="52">
        <f>IFERROR(_xll.qlIndexFixing(Index3M,H1583,TRUE,_xll.ohTrigger(RecalcTrigger,Trigger3M)),NA())</f>
        <v>2.849313307703313E-2</v>
      </c>
      <c r="M1583" s="52">
        <f>IFERROR(_xll.qlIndexFixing(ONIndex3M,I1583,TRUE,_xll.ohTrigger(RecalcTrigger,Trigger3M)),NA())</f>
        <v>2.8404845244711652E-2</v>
      </c>
      <c r="N1583" s="52">
        <f>IFERROR(_xll.qlIndexFixing(Index6M,$H1583,TRUE,_xll.ohTrigger(RecalcTrigger,Trigger6M)),NA())</f>
        <v>2.9863809405791964E-2</v>
      </c>
      <c r="O1583" s="52">
        <f>IFERROR(_xll.qlIndexFixing(ONIndex6M,I1583,TRUE,_xll.ohTrigger(RecalcTrigger,Trigger6M)),NA())</f>
        <v>2.9669405241508073E-2</v>
      </c>
      <c r="P1583" s="52">
        <f>IFERROR(_xll.qlIndexFixing(Index1Y,$H1583,TRUE,_xll.ohTrigger(RecalcTrigger,Trigger1Y)),NA())</f>
        <v>3.2042214903043098E-2</v>
      </c>
      <c r="Q1583" s="52">
        <f>IFERROR(_xll.qlIndexFixing(ONIndex1Y,I1583,TRUE,_xll.ohTrigger(RecalcTrigger,Trigger1Y)),NA())</f>
        <v>3.1552318642864563E-2</v>
      </c>
    </row>
    <row r="1584" spans="2:17" x14ac:dyDescent="0.2">
      <c r="B1584" s="46" t="s">
        <v>51</v>
      </c>
      <c r="D1584" s="49">
        <f>_xll.qlCalendarAdvance(LocalCalendar,$D1583,B1584,"f",FALSE)</f>
        <v>50585</v>
      </c>
      <c r="E1584" s="49">
        <f>_xll.qlInterestRateIndexValueDate(IndexON,D1584)</f>
        <v>50585</v>
      </c>
      <c r="F1584" s="52">
        <f>IFERROR(_xll.qlIndexFixing(IndexON,D1584,TRUE,_xll.ohTrigger(RecalcTrigger,TriggerON)),NA())</f>
        <v>2.5924021865986191E-2</v>
      </c>
      <c r="H1584" s="49">
        <f>_xll.qlCalendarAdvance(IborCalendar,$H1583,B1584,"f",FALSE)</f>
        <v>50578</v>
      </c>
      <c r="I1584" s="49">
        <f>_xll.qlInterestRateIndexValueDate(Index1M,$H1584)</f>
        <v>50580</v>
      </c>
      <c r="J1584" s="52">
        <f>IFERROR(_xll.qlIndexFixing(Index1M,$H1584,TRUE,_xll.ohTrigger(RecalcTrigger,Trigger1M)),NA())</f>
        <v>2.6687724005591551E-2</v>
      </c>
      <c r="K1584" s="52">
        <f>IFERROR(_xll.qlIndexFixing(ONIndex1M,I1584,TRUE,_xll.ohTrigger(RecalcTrigger,Trigger1M)),NA())</f>
        <v>2.6659254817786859E-2</v>
      </c>
      <c r="L1584" s="52">
        <f>IFERROR(_xll.qlIndexFixing(Index3M,H1584,TRUE,_xll.ohTrigger(RecalcTrigger,Trigger3M)),NA())</f>
        <v>2.8491022495610453E-2</v>
      </c>
      <c r="M1584" s="52">
        <f>IFERROR(_xll.qlIndexFixing(ONIndex3M,I1584,TRUE,_xll.ohTrigger(RecalcTrigger,Trigger3M)),NA())</f>
        <v>2.8402670797609275E-2</v>
      </c>
      <c r="N1584" s="52">
        <f>IFERROR(_xll.qlIndexFixing(Index6M,$H1584,TRUE,_xll.ohTrigger(RecalcTrigger,Trigger6M)),NA())</f>
        <v>2.986701079593735E-2</v>
      </c>
      <c r="O1584" s="52">
        <f>IFERROR(_xll.qlIndexFixing(ONIndex6M,I1584,TRUE,_xll.ohTrigger(RecalcTrigger,Trigger6M)),NA())</f>
        <v>2.9667104096393615E-2</v>
      </c>
      <c r="P1584" s="52">
        <f>IFERROR(_xll.qlIndexFixing(Index1Y,$H1584,TRUE,_xll.ohTrigger(RecalcTrigger,Trigger1Y)),NA())</f>
        <v>3.2041582321171505E-2</v>
      </c>
      <c r="Q1584" s="52">
        <f>IFERROR(_xll.qlIndexFixing(ONIndex1Y,I1584,TRUE,_xll.ohTrigger(RecalcTrigger,Trigger1Y)),NA())</f>
        <v>3.1551457807541539E-2</v>
      </c>
    </row>
    <row r="1585" spans="2:17" x14ac:dyDescent="0.2">
      <c r="B1585" s="46" t="s">
        <v>51</v>
      </c>
      <c r="D1585" s="49">
        <f>_xll.qlCalendarAdvance(LocalCalendar,$D1584,B1585,"f",FALSE)</f>
        <v>50592</v>
      </c>
      <c r="E1585" s="49">
        <f>_xll.qlInterestRateIndexValueDate(IndexON,D1585)</f>
        <v>50592</v>
      </c>
      <c r="F1585" s="52">
        <f>IFERROR(_xll.qlIndexFixing(IndexON,D1585,TRUE,_xll.ohTrigger(RecalcTrigger,TriggerON)),NA())</f>
        <v>2.5919978113533304E-2</v>
      </c>
      <c r="H1585" s="49">
        <f>_xll.qlCalendarAdvance(IborCalendar,$H1584,B1585,"f",FALSE)</f>
        <v>50585</v>
      </c>
      <c r="I1585" s="49">
        <f>_xll.qlInterestRateIndexValueDate(Index1M,$H1585)</f>
        <v>50587</v>
      </c>
      <c r="J1585" s="52">
        <f>IFERROR(_xll.qlIndexFixing(Index1M,$H1585,TRUE,_xll.ohTrigger(RecalcTrigger,Trigger1M)),NA())</f>
        <v>2.6686760844293334E-2</v>
      </c>
      <c r="K1585" s="52">
        <f>IFERROR(_xll.qlIndexFixing(ONIndex1M,I1585,TRUE,_xll.ohTrigger(RecalcTrigger,Trigger1M)),NA())</f>
        <v>2.6658276579976103E-2</v>
      </c>
      <c r="L1585" s="52">
        <f>IFERROR(_xll.qlIndexFixing(Index3M,H1585,TRUE,_xll.ohTrigger(RecalcTrigger,Trigger3M)),NA())</f>
        <v>2.8488924150031424E-2</v>
      </c>
      <c r="M1585" s="52">
        <f>IFERROR(_xll.qlIndexFixing(ONIndex3M,I1585,TRUE,_xll.ohTrigger(RecalcTrigger,Trigger3M)),NA())</f>
        <v>2.8400508497670174E-2</v>
      </c>
      <c r="N1585" s="52">
        <f>IFERROR(_xll.qlIndexFixing(Index6M,$H1585,TRUE,_xll.ohTrigger(RecalcTrigger,Trigger6M)),NA())</f>
        <v>2.9863748368685526E-2</v>
      </c>
      <c r="O1585" s="52">
        <f>IFERROR(_xll.qlIndexFixing(ONIndex6M,I1585,TRUE,_xll.ohTrigger(RecalcTrigger,Trigger6M)),NA())</f>
        <v>2.9664813561112169E-2</v>
      </c>
      <c r="P1585" s="52">
        <f>IFERROR(_xll.qlIndexFixing(Index1Y,$H1585,TRUE,_xll.ohTrigger(RecalcTrigger,Trigger1Y)),NA())</f>
        <v>3.2040959591282808E-2</v>
      </c>
      <c r="Q1585" s="52">
        <f>IFERROR(_xll.qlIndexFixing(ONIndex1Y,I1585,TRUE,_xll.ohTrigger(RecalcTrigger,Trigger1Y)),NA())</f>
        <v>3.1550606514505475E-2</v>
      </c>
    </row>
    <row r="1586" spans="2:17" x14ac:dyDescent="0.2">
      <c r="B1586" s="46" t="s">
        <v>51</v>
      </c>
      <c r="D1586" s="49">
        <f>_xll.qlCalendarAdvance(LocalCalendar,$D1585,B1586,"f",FALSE)</f>
        <v>50599</v>
      </c>
      <c r="E1586" s="49">
        <f>_xll.qlInterestRateIndexValueDate(IndexON,D1586)</f>
        <v>50599</v>
      </c>
      <c r="F1586" s="52">
        <f>IFERROR(_xll.qlIndexFixing(IndexON,D1586,TRUE,_xll.ohTrigger(RecalcTrigger,TriggerON)),NA())</f>
        <v>2.5915935170433002E-2</v>
      </c>
      <c r="H1586" s="49">
        <f>_xll.qlCalendarAdvance(IborCalendar,$H1585,B1586,"f",FALSE)</f>
        <v>50592</v>
      </c>
      <c r="I1586" s="49">
        <f>_xll.qlInterestRateIndexValueDate(Index1M,$H1586)</f>
        <v>50594</v>
      </c>
      <c r="J1586" s="52">
        <f>IFERROR(_xll.qlIndexFixing(Index1M,$H1586,TRUE,_xll.ohTrigger(RecalcTrigger,Trigger1M)),NA())</f>
        <v>2.6685805507029037E-2</v>
      </c>
      <c r="K1586" s="52">
        <f>IFERROR(_xll.qlIndexFixing(ONIndex1M,I1586,TRUE,_xll.ohTrigger(RecalcTrigger,Trigger1M)),NA())</f>
        <v>2.6657306148241133E-2</v>
      </c>
      <c r="L1586" s="52">
        <f>IFERROR(_xll.qlIndexFixing(Index3M,H1586,TRUE,_xll.ohTrigger(RecalcTrigger,Trigger3M)),NA())</f>
        <v>2.8486838040280391E-2</v>
      </c>
      <c r="M1586" s="52">
        <f>IFERROR(_xll.qlIndexFixing(ONIndex3M,I1586,TRUE,_xll.ohTrigger(RecalcTrigger,Trigger3M)),NA())</f>
        <v>2.8398358345134156E-2</v>
      </c>
      <c r="N1586" s="52">
        <f>IFERROR(_xll.qlIndexFixing(Index6M,$H1586,TRUE,_xll.ohTrigger(RecalcTrigger,Trigger6M)),NA())</f>
        <v>2.9860495652432546E-2</v>
      </c>
      <c r="O1586" s="52">
        <f>IFERROR(_xll.qlIndexFixing(ONIndex6M,I1586,TRUE,_xll.ohTrigger(RecalcTrigger,Trigger6M)),NA())</f>
        <v>2.9662533635663735E-2</v>
      </c>
      <c r="P1586" s="52">
        <f>IFERROR(_xll.qlIndexFixing(Index1Y,$H1586,TRUE,_xll.ohTrigger(RecalcTrigger,Trigger1Y)),NA())</f>
        <v>3.2040346713359931E-2</v>
      </c>
      <c r="Q1586" s="52">
        <f>IFERROR(_xll.qlIndexFixing(ONIndex1Y,I1586,TRUE,_xll.ohTrigger(RecalcTrigger,Trigger1Y)),NA())</f>
        <v>3.154976476399618E-2</v>
      </c>
    </row>
    <row r="1587" spans="2:17" x14ac:dyDescent="0.2">
      <c r="B1587" s="46" t="s">
        <v>51</v>
      </c>
      <c r="D1587" s="49">
        <f>_xll.qlCalendarAdvance(LocalCalendar,$D1586,B1587,"f",FALSE)</f>
        <v>50606</v>
      </c>
      <c r="E1587" s="49">
        <f>_xll.qlInterestRateIndexValueDate(IndexON,D1587)</f>
        <v>50606</v>
      </c>
      <c r="F1587" s="52">
        <f>IFERROR(_xll.qlIndexFixing(IndexON,D1587,TRUE,_xll.ohTrigger(RecalcTrigger,TriggerON)),NA())</f>
        <v>2.5911893036845157E-2</v>
      </c>
      <c r="H1587" s="49">
        <f>_xll.qlCalendarAdvance(IborCalendar,$H1586,B1587,"f",FALSE)</f>
        <v>50599</v>
      </c>
      <c r="I1587" s="49">
        <f>_xll.qlInterestRateIndexValueDate(Index1M,$H1587)</f>
        <v>50601</v>
      </c>
      <c r="J1587" s="52">
        <f>IFERROR(_xll.qlIndexFixing(Index1M,$H1587,TRUE,_xll.ohTrigger(RecalcTrigger,Trigger1M)),NA())</f>
        <v>2.6684857993791167E-2</v>
      </c>
      <c r="K1587" s="52">
        <f>IFERROR(_xll.qlIndexFixing(ONIndex1M,I1587,TRUE,_xll.ohTrigger(RecalcTrigger,Trigger1M)),NA())</f>
        <v>2.6656343522422077E-2</v>
      </c>
      <c r="L1587" s="52">
        <f>IFERROR(_xll.qlIndexFixing(Index3M,H1587,TRUE,_xll.ohTrigger(RecalcTrigger,Trigger3M)),NA())</f>
        <v>2.8484764166334775E-2</v>
      </c>
      <c r="M1587" s="52">
        <f>IFERROR(_xll.qlIndexFixing(ONIndex3M,I1587,TRUE,_xll.ohTrigger(RecalcTrigger,Trigger3M)),NA())</f>
        <v>2.8396220339761413E-2</v>
      </c>
      <c r="N1587" s="52">
        <f>IFERROR(_xll.qlIndexFixing(Index6M,$H1587,TRUE,_xll.ohTrigger(RecalcTrigger,Trigger6M)),NA())</f>
        <v>2.9859415211194094E-2</v>
      </c>
      <c r="O1587" s="52">
        <f>IFERROR(_xll.qlIndexFixing(ONIndex6M,I1587,TRUE,_xll.ohTrigger(RecalcTrigger,Trigger6M)),NA())</f>
        <v>2.9660264320128249E-2</v>
      </c>
      <c r="P1587" s="52">
        <f>IFERROR(_xll.qlIndexFixing(Index1Y,$H1587,TRUE,_xll.ohTrigger(RecalcTrigger,Trigger1Y)),NA())</f>
        <v>3.203974368738513E-2</v>
      </c>
      <c r="Q1587" s="52">
        <f>IFERROR(_xll.qlIndexFixing(ONIndex1Y,I1587,TRUE,_xll.ohTrigger(RecalcTrigger,Trigger1Y)),NA())</f>
        <v>3.1548932555853781E-2</v>
      </c>
    </row>
    <row r="1588" spans="2:17" x14ac:dyDescent="0.2">
      <c r="B1588" s="46" t="s">
        <v>51</v>
      </c>
      <c r="D1588" s="49">
        <f>_xll.qlCalendarAdvance(LocalCalendar,$D1587,B1588,"f",FALSE)</f>
        <v>50613</v>
      </c>
      <c r="E1588" s="49">
        <f>_xll.qlInterestRateIndexValueDate(IndexON,D1588)</f>
        <v>50613</v>
      </c>
      <c r="F1588" s="52">
        <f>IFERROR(_xll.qlIndexFixing(IndexON,D1588,TRUE,_xll.ohTrigger(RecalcTrigger,TriggerON)),NA())</f>
        <v>2.5907851712849705E-2</v>
      </c>
      <c r="H1588" s="49">
        <f>_xll.qlCalendarAdvance(IborCalendar,$H1587,B1588,"f",FALSE)</f>
        <v>50606</v>
      </c>
      <c r="I1588" s="49">
        <f>_xll.qlInterestRateIndexValueDate(Index1M,$H1588)</f>
        <v>50608</v>
      </c>
      <c r="J1588" s="52">
        <f>IFERROR(_xll.qlIndexFixing(Index1M,$H1588,TRUE,_xll.ohTrigger(RecalcTrigger,Trigger1M)),NA())</f>
        <v>2.6683918304582221E-2</v>
      </c>
      <c r="K1588" s="52">
        <f>IFERROR(_xll.qlIndexFixing(ONIndex1M,I1588,TRUE,_xll.ohTrigger(RecalcTrigger,Trigger1M)),NA())</f>
        <v>2.6655388702678806E-2</v>
      </c>
      <c r="L1588" s="52">
        <f>IFERROR(_xll.qlIndexFixing(Index3M,H1588,TRUE,_xll.ohTrigger(RecalcTrigger,Trigger3M)),NA())</f>
        <v>2.8482702528176324E-2</v>
      </c>
      <c r="M1588" s="52">
        <f>IFERROR(_xll.qlIndexFixing(ONIndex3M,I1588,TRUE,_xll.ohTrigger(RecalcTrigger,Trigger3M)),NA())</f>
        <v>2.8394094481631882E-2</v>
      </c>
      <c r="N1588" s="52">
        <f>IFERROR(_xll.qlIndexFixing(Index6M,$H1588,TRUE,_xll.ohTrigger(RecalcTrigger,Trigger6M)),NA())</f>
        <v>2.9856182862350925E-2</v>
      </c>
      <c r="O1588" s="52">
        <f>IFERROR(_xll.qlIndexFixing(ONIndex6M,I1588,TRUE,_xll.ohTrigger(RecalcTrigger,Trigger6M)),NA())</f>
        <v>2.9658005614345839E-2</v>
      </c>
      <c r="P1588" s="52">
        <f>IFERROR(_xll.qlIndexFixing(Index1Y,$H1588,TRUE,_xll.ohTrigger(RecalcTrigger,Trigger1Y)),NA())</f>
        <v>3.2039150513340234E-2</v>
      </c>
      <c r="Q1588" s="52">
        <f>IFERROR(_xll.qlIndexFixing(ONIndex1Y,I1588,TRUE,_xll.ohTrigger(RecalcTrigger,Trigger1Y)),NA())</f>
        <v>3.1548109890238152E-2</v>
      </c>
    </row>
    <row r="1589" spans="2:17" x14ac:dyDescent="0.2">
      <c r="B1589" s="46" t="s">
        <v>51</v>
      </c>
      <c r="D1589" s="49">
        <f>_xll.qlCalendarAdvance(LocalCalendar,$D1588,B1589,"f",FALSE)</f>
        <v>50620</v>
      </c>
      <c r="E1589" s="49">
        <f>_xll.qlInterestRateIndexValueDate(IndexON,D1589)</f>
        <v>50620</v>
      </c>
      <c r="F1589" s="52">
        <f>IFERROR(_xll.qlIndexFixing(IndexON,D1589,TRUE,_xll.ohTrigger(RecalcTrigger,TriggerON)),NA())</f>
        <v>2.5903811198286775E-2</v>
      </c>
      <c r="H1589" s="49">
        <f>_xll.qlCalendarAdvance(IborCalendar,$H1588,B1589,"f",FALSE)</f>
        <v>50613</v>
      </c>
      <c r="I1589" s="49">
        <f>_xll.qlInterestRateIndexValueDate(Index1M,$H1589)</f>
        <v>50615</v>
      </c>
      <c r="J1589" s="52">
        <f>IFERROR(_xll.qlIndexFixing(Index1M,$H1589,TRUE,_xll.ohTrigger(RecalcTrigger,Trigger1M)),NA())</f>
        <v>2.6683908711634501E-2</v>
      </c>
      <c r="K1589" s="52">
        <f>IFERROR(_xll.qlIndexFixing(ONIndex1M,I1589,TRUE,_xll.ohTrigger(RecalcTrigger,Trigger1M)),NA())</f>
        <v>2.6654441689011321E-2</v>
      </c>
      <c r="L1589" s="52">
        <f>IFERROR(_xll.qlIndexFixing(Index3M,H1589,TRUE,_xll.ohTrigger(RecalcTrigger,Trigger3M)),NA())</f>
        <v>2.8480653125786792E-2</v>
      </c>
      <c r="M1589" s="52">
        <f>IFERROR(_xll.qlIndexFixing(ONIndex3M,I1589,TRUE,_xll.ohTrigger(RecalcTrigger,Trigger3M)),NA())</f>
        <v>2.8391980770825498E-2</v>
      </c>
      <c r="N1589" s="52">
        <f>IFERROR(_xll.qlIndexFixing(Index6M,$H1589,TRUE,_xll.ohTrigger(RecalcTrigger,Trigger6M)),NA())</f>
        <v>2.9854042629775247E-2</v>
      </c>
      <c r="O1589" s="52">
        <f>IFERROR(_xll.qlIndexFixing(ONIndex6M,I1589,TRUE,_xll.ohTrigger(RecalcTrigger,Trigger6M)),NA())</f>
        <v>2.9655757518476378E-2</v>
      </c>
      <c r="P1589" s="52">
        <f>IFERROR(_xll.qlIndexFixing(Index1Y,$H1589,TRUE,_xll.ohTrigger(RecalcTrigger,Trigger1Y)),NA())</f>
        <v>3.2038567191208372E-2</v>
      </c>
      <c r="Q1589" s="52">
        <f>IFERROR(_xll.qlIndexFixing(ONIndex1Y,I1589,TRUE,_xll.ohTrigger(RecalcTrigger,Trigger1Y)),NA())</f>
        <v>3.1547296767149291E-2</v>
      </c>
    </row>
    <row r="1590" spans="2:17" x14ac:dyDescent="0.2">
      <c r="B1590" s="46" t="s">
        <v>51</v>
      </c>
      <c r="D1590" s="49">
        <f>_xll.qlCalendarAdvance(LocalCalendar,$D1589,B1590,"f",FALSE)</f>
        <v>50627</v>
      </c>
      <c r="E1590" s="49">
        <f>_xll.qlInterestRateIndexValueDate(IndexON,D1590)</f>
        <v>50627</v>
      </c>
      <c r="F1590" s="52">
        <f>IFERROR(_xll.qlIndexFixing(IndexON,D1590,TRUE,_xll.ohTrigger(RecalcTrigger,TriggerON)),NA())</f>
        <v>2.5899771493156365E-2</v>
      </c>
      <c r="H1590" s="49">
        <f>_xll.qlCalendarAdvance(IborCalendar,$H1589,B1590,"f",FALSE)</f>
        <v>50620</v>
      </c>
      <c r="I1590" s="49">
        <f>_xll.qlInterestRateIndexValueDate(Index1M,$H1590)</f>
        <v>50622</v>
      </c>
      <c r="J1590" s="52">
        <f>IFERROR(_xll.qlIndexFixing(Index1M,$H1590,TRUE,_xll.ohTrigger(RecalcTrigger,Trigger1M)),NA())</f>
        <v>2.6682985160968252E-2</v>
      </c>
      <c r="K1590" s="52">
        <f>IFERROR(_xll.qlIndexFixing(ONIndex1M,I1590,TRUE,_xll.ohTrigger(RecalcTrigger,Trigger1M)),NA())</f>
        <v>2.6653502481179814E-2</v>
      </c>
      <c r="L1590" s="52">
        <f>IFERROR(_xll.qlIndexFixing(Index3M,H1590,TRUE,_xll.ohTrigger(RecalcTrigger,Trigger3M)),NA())</f>
        <v>2.8478615959145328E-2</v>
      </c>
      <c r="M1590" s="52">
        <f>IFERROR(_xll.qlIndexFixing(ONIndex3M,I1590,TRUE,_xll.ohTrigger(RecalcTrigger,Trigger3M)),NA())</f>
        <v>2.8389879207182389E-2</v>
      </c>
      <c r="N1590" s="52">
        <f>IFERROR(_xll.qlIndexFixing(Index6M,$H1590,TRUE,_xll.ohTrigger(RecalcTrigger,Trigger6M)),NA())</f>
        <v>2.9851913172129759E-2</v>
      </c>
      <c r="O1590" s="52">
        <f>IFERROR(_xll.qlIndexFixing(ONIndex6M,I1590,TRUE,_xll.ohTrigger(RecalcTrigger,Trigger6M)),NA())</f>
        <v>2.9653520032519864E-2</v>
      </c>
      <c r="P1590" s="52">
        <f>IFERROR(_xll.qlIndexFixing(Index1Y,$H1590,TRUE,_xll.ohTrigger(RecalcTrigger,Trigger1Y)),NA())</f>
        <v>3.2037993720972692E-2</v>
      </c>
      <c r="Q1590" s="52">
        <f>IFERROR(_xll.qlIndexFixing(ONIndex1Y,I1590,TRUE,_xll.ohTrigger(RecalcTrigger,Trigger1Y)),NA())</f>
        <v>3.1546493186347391E-2</v>
      </c>
    </row>
    <row r="1591" spans="2:17" x14ac:dyDescent="0.2">
      <c r="B1591" s="46" t="s">
        <v>51</v>
      </c>
      <c r="D1591" s="49">
        <f>_xll.qlCalendarAdvance(LocalCalendar,$D1590,B1591,"f",FALSE)</f>
        <v>50634</v>
      </c>
      <c r="E1591" s="49">
        <f>_xll.qlInterestRateIndexValueDate(IndexON,D1591)</f>
        <v>50634</v>
      </c>
      <c r="F1591" s="52">
        <f>IFERROR(_xll.qlIndexFixing(IndexON,D1591,TRUE,_xll.ohTrigger(RecalcTrigger,TriggerON)),NA())</f>
        <v>2.5895732597538412E-2</v>
      </c>
      <c r="H1591" s="49">
        <f>_xll.qlCalendarAdvance(IborCalendar,$H1590,B1591,"f",FALSE)</f>
        <v>50627</v>
      </c>
      <c r="I1591" s="49">
        <f>_xll.qlInterestRateIndexValueDate(Index1M,$H1591)</f>
        <v>50629</v>
      </c>
      <c r="J1591" s="52">
        <f>IFERROR(_xll.qlIndexFixing(Index1M,$H1591,TRUE,_xll.ohTrigger(RecalcTrigger,Trigger1M)),NA())</f>
        <v>2.6681146181101456E-2</v>
      </c>
      <c r="K1591" s="52">
        <f>IFERROR(_xll.qlIndexFixing(ONIndex1M,I1591,TRUE,_xll.ohTrigger(RecalcTrigger,Trigger1M)),NA())</f>
        <v>2.6652571079583964E-2</v>
      </c>
      <c r="L1591" s="52">
        <f>IFERROR(_xll.qlIndexFixing(Index3M,H1591,TRUE,_xll.ohTrigger(RecalcTrigger,Trigger3M)),NA())</f>
        <v>2.847659102823542E-2</v>
      </c>
      <c r="M1591" s="52">
        <f>IFERROR(_xll.qlIndexFixing(ONIndex3M,I1591,TRUE,_xll.ohTrigger(RecalcTrigger,Trigger3M)),NA())</f>
        <v>2.8387789790862428E-2</v>
      </c>
      <c r="N1591" s="52">
        <f>IFERROR(_xll.qlIndexFixing(Index6M,$H1591,TRUE,_xll.ohTrigger(RecalcTrigger,Trigger6M)),NA())</f>
        <v>2.9849794489380087E-2</v>
      </c>
      <c r="O1591" s="52">
        <f>IFERROR(_xll.qlIndexFixing(ONIndex6M,I1591,TRUE,_xll.ohTrigger(RecalcTrigger,Trigger6M)),NA())</f>
        <v>2.9651293156396363E-2</v>
      </c>
      <c r="P1591" s="52">
        <f>IFERROR(_xll.qlIndexFixing(Index1Y,$H1591,TRUE,_xll.ohTrigger(RecalcTrigger,Trigger1Y)),NA())</f>
        <v>3.2037430102616324E-2</v>
      </c>
      <c r="Q1591" s="52">
        <f>IFERROR(_xll.qlIndexFixing(ONIndex1Y,I1591,TRUE,_xll.ohTrigger(RecalcTrigger,Trigger1Y)),NA())</f>
        <v>3.1545699148152195E-2</v>
      </c>
    </row>
    <row r="1592" spans="2:17" x14ac:dyDescent="0.2">
      <c r="B1592" s="46" t="s">
        <v>51</v>
      </c>
      <c r="D1592" s="49">
        <f>_xll.qlCalendarAdvance(LocalCalendar,$D1591,B1592,"f",FALSE)</f>
        <v>50641</v>
      </c>
      <c r="E1592" s="49">
        <f>_xll.qlInterestRateIndexValueDate(IndexON,D1592)</f>
        <v>50641</v>
      </c>
      <c r="F1592" s="52">
        <f>IFERROR(_xll.qlIndexFixing(IndexON,D1592,TRUE,_xll.ohTrigger(RecalcTrigger,TriggerON)),NA())</f>
        <v>2.5891694511432917E-2</v>
      </c>
      <c r="H1592" s="49">
        <f>_xll.qlCalendarAdvance(IborCalendar,$H1591,B1592,"f",FALSE)</f>
        <v>50634</v>
      </c>
      <c r="I1592" s="49">
        <f>_xll.qlInterestRateIndexValueDate(Index1M,$H1592)</f>
        <v>50636</v>
      </c>
      <c r="J1592" s="52">
        <f>IFERROR(_xll.qlIndexFixing(Index1M,$H1592,TRUE,_xll.ohTrigger(RecalcTrigger,Trigger1M)),NA())</f>
        <v>2.668023778798323E-2</v>
      </c>
      <c r="K1592" s="52">
        <f>IFERROR(_xll.qlIndexFixing(ONIndex1M,I1592,TRUE,_xll.ohTrigger(RecalcTrigger,Trigger1M)),NA())</f>
        <v>2.6651647483824092E-2</v>
      </c>
      <c r="L1592" s="52">
        <f>IFERROR(_xll.qlIndexFixing(Index3M,H1592,TRUE,_xll.ohTrigger(RecalcTrigger,Trigger3M)),NA())</f>
        <v>2.8474578333035353E-2</v>
      </c>
      <c r="M1592" s="52">
        <f>IFERROR(_xll.qlIndexFixing(ONIndex3M,I1592,TRUE,_xll.ohTrigger(RecalcTrigger,Trigger3M)),NA())</f>
        <v>2.8385712521865614E-2</v>
      </c>
      <c r="N1592" s="52">
        <f>IFERROR(_xll.qlIndexFixing(Index6M,$H1592,TRUE,_xll.ohTrigger(RecalcTrigger,Trigger6M)),NA())</f>
        <v>2.9848770895054142E-2</v>
      </c>
      <c r="O1592" s="52">
        <f>IFERROR(_xll.qlIndexFixing(ONIndex6M,I1592,TRUE,_xll.ohTrigger(RecalcTrigger,Trigger6M)),NA())</f>
        <v>2.9649076890105874E-2</v>
      </c>
      <c r="P1592" s="52">
        <f>IFERROR(_xll.qlIndexFixing(Index1Y,$H1592,TRUE,_xll.ohTrigger(RecalcTrigger,Trigger1Y)),NA())</f>
        <v>3.2036876336123281E-2</v>
      </c>
      <c r="Q1592" s="52">
        <f>IFERROR(_xll.qlIndexFixing(ONIndex1Y,I1592,TRUE,_xll.ohTrigger(RecalcTrigger,Trigger1Y)),NA())</f>
        <v>3.1544914652403833E-2</v>
      </c>
    </row>
    <row r="1593" spans="2:17" x14ac:dyDescent="0.2">
      <c r="B1593" s="46" t="s">
        <v>51</v>
      </c>
      <c r="D1593" s="49">
        <f>_xll.qlCalendarAdvance(LocalCalendar,$D1592,B1593,"f",FALSE)</f>
        <v>50648</v>
      </c>
      <c r="E1593" s="49">
        <f>_xll.qlInterestRateIndexValueDate(IndexON,D1593)</f>
        <v>50648</v>
      </c>
      <c r="F1593" s="52">
        <f>IFERROR(_xll.qlIndexFixing(IndexON,D1593,TRUE,_xll.ohTrigger(RecalcTrigger,TriggerON)),NA())</f>
        <v>2.5887657234759942E-2</v>
      </c>
      <c r="H1593" s="49">
        <f>_xll.qlCalendarAdvance(IborCalendar,$H1592,B1593,"f",FALSE)</f>
        <v>50641</v>
      </c>
      <c r="I1593" s="49">
        <f>_xll.qlInterestRateIndexValueDate(Index1M,$H1593)</f>
        <v>50643</v>
      </c>
      <c r="J1593" s="52">
        <f>IFERROR(_xll.qlIndexFixing(Index1M,$H1593,TRUE,_xll.ohTrigger(RecalcTrigger,Trigger1M)),NA())</f>
        <v>2.6679337218886434E-2</v>
      </c>
      <c r="K1593" s="52">
        <f>IFERROR(_xll.qlIndexFixing(ONIndex1M,I1593,TRUE,_xll.ohTrigger(RecalcTrigger,Trigger1M)),NA())</f>
        <v>2.6650731694219942E-2</v>
      </c>
      <c r="L1593" s="52">
        <f>IFERROR(_xll.qlIndexFixing(Index3M,H1593,TRUE,_xll.ohTrigger(RecalcTrigger,Trigger3M)),NA())</f>
        <v>2.8472577873528609E-2</v>
      </c>
      <c r="M1593" s="52">
        <f>IFERROR(_xll.qlIndexFixing(ONIndex3M,I1593,TRUE,_xll.ohTrigger(RecalcTrigger,Trigger3M)),NA())</f>
        <v>2.8383647400032075E-2</v>
      </c>
      <c r="N1593" s="52">
        <f>IFERROR(_xll.qlIndexFixing(Index6M,$H1593,TRUE,_xll.ohTrigger(RecalcTrigger,Trigger6M)),NA())</f>
        <v>2.9845589448425077E-2</v>
      </c>
      <c r="O1593" s="52">
        <f>IFERROR(_xll.qlIndexFixing(ONIndex6M,I1593,TRUE,_xll.ohTrigger(RecalcTrigger,Trigger6M)),NA())</f>
        <v>2.9646871233648397E-2</v>
      </c>
      <c r="P1593" s="52">
        <f>IFERROR(_xll.qlIndexFixing(Index1Y,$H1593,TRUE,_xll.ohTrigger(RecalcTrigger,Trigger1Y)),NA())</f>
        <v>3.2036332421477132E-2</v>
      </c>
      <c r="Q1593" s="52">
        <f>IFERROR(_xll.qlIndexFixing(ONIndex1Y,I1593,TRUE,_xll.ohTrigger(RecalcTrigger,Trigger1Y)),NA())</f>
        <v>3.1544139699102303E-2</v>
      </c>
    </row>
    <row r="1594" spans="2:17" x14ac:dyDescent="0.2">
      <c r="B1594" s="46" t="s">
        <v>51</v>
      </c>
      <c r="D1594" s="49">
        <f>_xll.qlCalendarAdvance(LocalCalendar,$D1593,B1594,"f",FALSE)</f>
        <v>50655</v>
      </c>
      <c r="E1594" s="49">
        <f>_xll.qlInterestRateIndexValueDate(IndexON,D1594)</f>
        <v>50655</v>
      </c>
      <c r="F1594" s="52">
        <f>IFERROR(_xll.qlIndexFixing(IndexON,D1594,TRUE,_xll.ohTrigger(RecalcTrigger,TriggerON)),NA())</f>
        <v>2.5883620767599425E-2</v>
      </c>
      <c r="H1594" s="49">
        <f>_xll.qlCalendarAdvance(IborCalendar,$H1593,B1594,"f",FALSE)</f>
        <v>50648</v>
      </c>
      <c r="I1594" s="49">
        <f>_xll.qlInterestRateIndexValueDate(Index1M,$H1594)</f>
        <v>50650</v>
      </c>
      <c r="J1594" s="52">
        <f>IFERROR(_xll.qlIndexFixing(Index1M,$H1594,TRUE,_xll.ohTrigger(RecalcTrigger,Trigger1M)),NA())</f>
        <v>2.6678444473801077E-2</v>
      </c>
      <c r="K1594" s="52">
        <f>IFERROR(_xll.qlIndexFixing(ONIndex1M,I1594,TRUE,_xll.ohTrigger(RecalcTrigger,Trigger1M)),NA())</f>
        <v>2.6649823710531706E-2</v>
      </c>
      <c r="L1594" s="52">
        <f>IFERROR(_xll.qlIndexFixing(Index3M,H1594,TRUE,_xll.ohTrigger(RecalcTrigger,Trigger3M)),NA())</f>
        <v>2.8469606297148828E-2</v>
      </c>
      <c r="M1594" s="52">
        <f>IFERROR(_xll.qlIndexFixing(ONIndex3M,I1594,TRUE,_xll.ohTrigger(RecalcTrigger,Trigger3M)),NA())</f>
        <v>2.8381594425521683E-2</v>
      </c>
      <c r="N1594" s="52">
        <f>IFERROR(_xll.qlIndexFixing(Index6M,$H1594,TRUE,_xll.ohTrigger(RecalcTrigger,Trigger6M)),NA())</f>
        <v>2.983807730073304E-2</v>
      </c>
      <c r="O1594" s="52">
        <f>IFERROR(_xll.qlIndexFixing(ONIndex6M,I1594,TRUE,_xll.ohTrigger(RecalcTrigger,Trigger6M)),NA())</f>
        <v>2.9644676187103869E-2</v>
      </c>
      <c r="P1594" s="52">
        <f>IFERROR(_xll.qlIndexFixing(Index1Y,$H1594,TRUE,_xll.ohTrigger(RecalcTrigger,Trigger1Y)),NA())</f>
        <v>3.2035798358662562E-2</v>
      </c>
      <c r="Q1594" s="52">
        <f>IFERROR(_xll.qlIndexFixing(ONIndex1Y,I1594,TRUE,_xll.ohTrigger(RecalcTrigger,Trigger1Y)),NA())</f>
        <v>3.1543374288167669E-2</v>
      </c>
    </row>
    <row r="1595" spans="2:17" x14ac:dyDescent="0.2">
      <c r="B1595" s="46" t="s">
        <v>51</v>
      </c>
      <c r="D1595" s="49">
        <f>_xll.qlCalendarAdvance(LocalCalendar,$D1594,B1595,"f",FALSE)</f>
        <v>50662</v>
      </c>
      <c r="E1595" s="49">
        <f>_xll.qlInterestRateIndexValueDate(IndexON,D1595)</f>
        <v>50662</v>
      </c>
      <c r="F1595" s="52">
        <f>IFERROR(_xll.qlIndexFixing(IndexON,D1595,TRUE,_xll.ohTrigger(RecalcTrigger,TriggerON)),NA())</f>
        <v>2.5879585109951364E-2</v>
      </c>
      <c r="H1595" s="49">
        <f>_xll.qlCalendarAdvance(IborCalendar,$H1594,B1595,"f",FALSE)</f>
        <v>50655</v>
      </c>
      <c r="I1595" s="49">
        <f>_xll.qlInterestRateIndexValueDate(Index1M,$H1595)</f>
        <v>50657</v>
      </c>
      <c r="J1595" s="52">
        <f>IFERROR(_xll.qlIndexFixing(Index1M,$H1595,TRUE,_xll.ohTrigger(RecalcTrigger,Trigger1M)),NA())</f>
        <v>2.6678484776633968E-2</v>
      </c>
      <c r="K1595" s="52">
        <f>IFERROR(_xll.qlIndexFixing(ONIndex1M,I1595,TRUE,_xll.ohTrigger(RecalcTrigger,Trigger1M)),NA())</f>
        <v>2.6648923532919255E-2</v>
      </c>
      <c r="L1595" s="52">
        <f>IFERROR(_xll.qlIndexFixing(Index3M,H1595,TRUE,_xll.ohTrigger(RecalcTrigger,Trigger3M)),NA())</f>
        <v>2.8467629590760803E-2</v>
      </c>
      <c r="M1595" s="52">
        <f>IFERROR(_xll.qlIndexFixing(ONIndex3M,I1595,TRUE,_xll.ohTrigger(RecalcTrigger,Trigger3M)),NA())</f>
        <v>2.8379553598254503E-2</v>
      </c>
      <c r="N1595" s="52">
        <f>IFERROR(_xll.qlIndexFixing(Index6M,$H1595,TRUE,_xll.ohTrigger(RecalcTrigger,Trigger6M)),NA())</f>
        <v>2.9835998724258343E-2</v>
      </c>
      <c r="O1595" s="52">
        <f>IFERROR(_xll.qlIndexFixing(ONIndex6M,I1595,TRUE,_xll.ohTrigger(RecalcTrigger,Trigger6M)),NA())</f>
        <v>2.9642491750472288E-2</v>
      </c>
      <c r="P1595" s="52">
        <f>IFERROR(_xll.qlIndexFixing(Index1Y,$H1595,TRUE,_xll.ohTrigger(RecalcTrigger,Trigger1Y)),NA())</f>
        <v>3.2035274147663564E-2</v>
      </c>
      <c r="Q1595" s="52">
        <f>IFERROR(_xll.qlIndexFixing(ONIndex1Y,I1595,TRUE,_xll.ohTrigger(RecalcTrigger,Trigger1Y)),NA())</f>
        <v>3.1542618419839741E-2</v>
      </c>
    </row>
    <row r="1596" spans="2:17" x14ac:dyDescent="0.2">
      <c r="B1596" s="46" t="s">
        <v>51</v>
      </c>
      <c r="D1596" s="49">
        <f>_xll.qlCalendarAdvance(LocalCalendar,$D1595,B1596,"f",FALSE)</f>
        <v>50669</v>
      </c>
      <c r="E1596" s="49">
        <f>_xll.qlInterestRateIndexValueDate(IndexON,D1596)</f>
        <v>50669</v>
      </c>
      <c r="F1596" s="52">
        <f>IFERROR(_xll.qlIndexFixing(IndexON,D1596,TRUE,_xll.ohTrigger(RecalcTrigger,TriggerON)),NA())</f>
        <v>2.5875550261655889E-2</v>
      </c>
      <c r="H1596" s="49">
        <f>_xll.qlCalendarAdvance(IborCalendar,$H1595,B1596,"f",FALSE)</f>
        <v>50662</v>
      </c>
      <c r="I1596" s="49">
        <f>_xll.qlInterestRateIndexValueDate(Index1M,$H1596)</f>
        <v>50664</v>
      </c>
      <c r="J1596" s="52">
        <f>IFERROR(_xll.qlIndexFixing(Index1M,$H1596,TRUE,_xll.ohTrigger(RecalcTrigger,Trigger1M)),NA())</f>
        <v>2.6676682455674672E-2</v>
      </c>
      <c r="K1596" s="52">
        <f>IFERROR(_xll.qlIndexFixing(ONIndex1M,I1596,TRUE,_xll.ohTrigger(RecalcTrigger,Trigger1M)),NA())</f>
        <v>2.6648031161222718E-2</v>
      </c>
      <c r="L1596" s="52">
        <f>IFERROR(_xll.qlIndexFixing(Index3M,H1596,TRUE,_xll.ohTrigger(RecalcTrigger,Trigger3M)),NA())</f>
        <v>2.8465665119034412E-2</v>
      </c>
      <c r="M1596" s="52">
        <f>IFERROR(_xll.qlIndexFixing(ONIndex3M,I1596,TRUE,_xll.ohTrigger(RecalcTrigger,Trigger3M)),NA())</f>
        <v>2.8377524918070662E-2</v>
      </c>
      <c r="N1596" s="52">
        <f>IFERROR(_xll.qlIndexFixing(Index6M,$H1596,TRUE,_xll.ohTrigger(RecalcTrigger,Trigger6M)),NA())</f>
        <v>2.9833930918028009E-2</v>
      </c>
      <c r="O1596" s="52">
        <f>IFERROR(_xll.qlIndexFixing(ONIndex6M,I1596,TRUE,_xll.ohTrigger(RecalcTrigger,Trigger6M)),NA())</f>
        <v>2.9640317923513848E-2</v>
      </c>
      <c r="P1596" s="52">
        <f>IFERROR(_xll.qlIndexFixing(Index1Y,$H1596,TRUE,_xll.ohTrigger(RecalcTrigger,Trigger1Y)),NA())</f>
        <v>3.2034759788464824E-2</v>
      </c>
      <c r="Q1596" s="52">
        <f>IFERROR(_xll.qlIndexFixing(ONIndex1Y,I1596,TRUE,_xll.ohTrigger(RecalcTrigger,Trigger1Y)),NA())</f>
        <v>3.1541872093798773E-2</v>
      </c>
    </row>
    <row r="1597" spans="2:17" x14ac:dyDescent="0.2">
      <c r="B1597" s="46" t="s">
        <v>51</v>
      </c>
      <c r="D1597" s="49">
        <f>_xll.qlCalendarAdvance(LocalCalendar,$D1596,B1597,"f",FALSE)</f>
        <v>50676</v>
      </c>
      <c r="E1597" s="49">
        <f>_xll.qlInterestRateIndexValueDate(IndexON,D1597)</f>
        <v>50676</v>
      </c>
      <c r="F1597" s="52">
        <f>IFERROR(_xll.qlIndexFixing(IndexON,D1597,TRUE,_xll.ohTrigger(RecalcTrigger,TriggerON)),NA())</f>
        <v>2.5871516222952806E-2</v>
      </c>
      <c r="H1597" s="49">
        <f>_xll.qlCalendarAdvance(IborCalendar,$H1596,B1597,"f",FALSE)</f>
        <v>50669</v>
      </c>
      <c r="I1597" s="49">
        <f>_xll.qlInterestRateIndexValueDate(Index1M,$H1597)</f>
        <v>50671</v>
      </c>
      <c r="J1597" s="52">
        <f>IFERROR(_xll.qlIndexFixing(Index1M,$H1597,TRUE,_xll.ohTrigger(RecalcTrigger,Trigger1M)),NA())</f>
        <v>2.6675813182631125E-2</v>
      </c>
      <c r="K1597" s="52">
        <f>IFERROR(_xll.qlIndexFixing(ONIndex1M,I1597,TRUE,_xll.ohTrigger(RecalcTrigger,Trigger1M)),NA())</f>
        <v>2.6647146595681903E-2</v>
      </c>
      <c r="L1597" s="52">
        <f>IFERROR(_xll.qlIndexFixing(Index3M,H1597,TRUE,_xll.ohTrigger(RecalcTrigger,Trigger3M)),NA())</f>
        <v>2.8463712881954727E-2</v>
      </c>
      <c r="M1597" s="52">
        <f>IFERROR(_xll.qlIndexFixing(ONIndex3M,I1597,TRUE,_xll.ohTrigger(RecalcTrigger,Trigger3M)),NA())</f>
        <v>2.8375508385289905E-2</v>
      </c>
      <c r="N1597" s="52">
        <f>IFERROR(_xll.qlIndexFixing(Index6M,$H1597,TRUE,_xll.ohTrigger(RecalcTrigger,Trigger6M)),NA())</f>
        <v>2.9831873882010689E-2</v>
      </c>
      <c r="O1597" s="52">
        <f>IFERROR(_xll.qlIndexFixing(ONIndex6M,I1597,TRUE,_xll.ohTrigger(RecalcTrigger,Trigger6M)),NA())</f>
        <v>2.9638154706628228E-2</v>
      </c>
      <c r="P1597" s="52">
        <f>IFERROR(_xll.qlIndexFixing(Index1Y,$H1597,TRUE,_xll.ohTrigger(RecalcTrigger,Trigger1Y)),NA())</f>
        <v>3.2034255281051888E-2</v>
      </c>
      <c r="Q1597" s="52">
        <f>IFERROR(_xll.qlIndexFixing(ONIndex1Y,I1597,TRUE,_xll.ohTrigger(RecalcTrigger,Trigger1Y)),NA())</f>
        <v>3.1541135310284574E-2</v>
      </c>
    </row>
    <row r="1598" spans="2:17" x14ac:dyDescent="0.2">
      <c r="B1598" s="46" t="s">
        <v>51</v>
      </c>
      <c r="D1598" s="49">
        <f>_xll.qlCalendarAdvance(LocalCalendar,$D1597,B1598,"f",FALSE)</f>
        <v>50683</v>
      </c>
      <c r="E1598" s="49">
        <f>_xll.qlInterestRateIndexValueDate(IndexON,D1598)</f>
        <v>50683</v>
      </c>
      <c r="F1598" s="52">
        <f>IFERROR(_xll.qlIndexFixing(IndexON,D1598,TRUE,_xll.ohTrigger(RecalcTrigger,TriggerON)),NA())</f>
        <v>2.5867482993682245E-2</v>
      </c>
      <c r="H1598" s="49">
        <f>_xll.qlCalendarAdvance(IborCalendar,$H1597,B1598,"f",FALSE)</f>
        <v>50676</v>
      </c>
      <c r="I1598" s="49">
        <f>_xll.qlInterestRateIndexValueDate(Index1M,$H1598)</f>
        <v>50678</v>
      </c>
      <c r="J1598" s="52">
        <f>IFERROR(_xll.qlIndexFixing(Index1M,$H1598,TRUE,_xll.ohTrigger(RecalcTrigger,Trigger1M)),NA())</f>
        <v>2.6672172168517982E-2</v>
      </c>
      <c r="K1598" s="52">
        <f>IFERROR(_xll.qlIndexFixing(ONIndex1M,I1598,TRUE,_xll.ohTrigger(RecalcTrigger,Trigger1M)),NA())</f>
        <v>2.6646269836136938E-2</v>
      </c>
      <c r="L1598" s="52">
        <f>IFERROR(_xll.qlIndexFixing(Index3M,H1598,TRUE,_xll.ohTrigger(RecalcTrigger,Trigger3M)),NA())</f>
        <v>2.8461772879503296E-2</v>
      </c>
      <c r="M1598" s="52">
        <f>IFERROR(_xll.qlIndexFixing(ONIndex3M,I1598,TRUE,_xll.ohTrigger(RecalcTrigger,Trigger3M)),NA())</f>
        <v>2.8373503999752359E-2</v>
      </c>
      <c r="N1598" s="52">
        <f>IFERROR(_xll.qlIndexFixing(Index6M,$H1598,TRUE,_xll.ohTrigger(RecalcTrigger,Trigger6M)),NA())</f>
        <v>2.9830914939039714E-2</v>
      </c>
      <c r="O1598" s="52">
        <f>IFERROR(_xll.qlIndexFixing(ONIndex6M,I1598,TRUE,_xll.ohTrigger(RecalcTrigger,Trigger6M)),NA())</f>
        <v>2.9636002099415748E-2</v>
      </c>
      <c r="P1598" s="52">
        <f>IFERROR(_xll.qlIndexFixing(Index1Y,$H1598,TRUE,_xll.ohTrigger(RecalcTrigger,Trigger1Y)),NA())</f>
        <v>3.2033760625410065E-2</v>
      </c>
      <c r="Q1598" s="52">
        <f>IFERROR(_xll.qlIndexFixing(ONIndex1Y,I1598,TRUE,_xll.ohTrigger(RecalcTrigger,Trigger1Y)),NA())</f>
        <v>3.1540408069297143E-2</v>
      </c>
    </row>
    <row r="1599" spans="2:17" x14ac:dyDescent="0.2">
      <c r="B1599" s="46" t="s">
        <v>51</v>
      </c>
      <c r="D1599" s="49">
        <f>_xll.qlCalendarAdvance(LocalCalendar,$D1598,B1599,"f",FALSE)</f>
        <v>50690</v>
      </c>
      <c r="E1599" s="49">
        <f>_xll.qlInterestRateIndexValueDate(IndexON,D1599)</f>
        <v>50690</v>
      </c>
      <c r="F1599" s="52">
        <f>IFERROR(_xll.qlIndexFixing(IndexON,D1599,TRUE,_xll.ohTrigger(RecalcTrigger,TriggerON)),NA())</f>
        <v>2.5863450573844204E-2</v>
      </c>
      <c r="H1599" s="49">
        <f>_xll.qlCalendarAdvance(IborCalendar,$H1598,B1599,"f",FALSE)</f>
        <v>50683</v>
      </c>
      <c r="I1599" s="49">
        <f>_xll.qlInterestRateIndexValueDate(Index1M,$H1599)</f>
        <v>50685</v>
      </c>
      <c r="J1599" s="52">
        <f>IFERROR(_xll.qlIndexFixing(Index1M,$H1599,TRUE,_xll.ohTrigger(RecalcTrigger,Trigger1M)),NA())</f>
        <v>2.667409810856336E-2</v>
      </c>
      <c r="K1599" s="52">
        <f>IFERROR(_xll.qlIndexFixing(ONIndex1M,I1599,TRUE,_xll.ohTrigger(RecalcTrigger,Trigger1M)),NA())</f>
        <v>2.6645400882507886E-2</v>
      </c>
      <c r="L1599" s="52">
        <f>IFERROR(_xll.qlIndexFixing(Index3M,H1599,TRUE,_xll.ohTrigger(RecalcTrigger,Trigger3M)),NA())</f>
        <v>2.8460832064991507E-2</v>
      </c>
      <c r="M1599" s="52">
        <f>IFERROR(_xll.qlIndexFixing(ONIndex3M,I1599,TRUE,_xll.ohTrigger(RecalcTrigger,Trigger3M)),NA())</f>
        <v>2.8371511761458024E-2</v>
      </c>
      <c r="N1599" s="52">
        <f>IFERROR(_xll.qlIndexFixing(Index6M,$H1599,TRUE,_xll.ohTrigger(RecalcTrigger,Trigger6M)),NA())</f>
        <v>2.9828880045290829E-2</v>
      </c>
      <c r="O1599" s="52">
        <f>IFERROR(_xll.qlIndexFixing(ONIndex6M,I1599,TRUE,_xll.ohTrigger(RecalcTrigger,Trigger6M)),NA())</f>
        <v>2.9633860102196152E-2</v>
      </c>
      <c r="P1599" s="52">
        <f>IFERROR(_xll.qlIndexFixing(Index1Y,$H1599,TRUE,_xll.ohTrigger(RecalcTrigger,Trigger1Y)),NA())</f>
        <v>3.2033275821524702E-2</v>
      </c>
      <c r="Q1599" s="52">
        <f>IFERROR(_xll.qlIndexFixing(ONIndex1Y,I1599,TRUE,_xll.ohTrigger(RecalcTrigger,Trigger1Y)),NA())</f>
        <v>3.1539690370756546E-2</v>
      </c>
    </row>
    <row r="1600" spans="2:17" x14ac:dyDescent="0.2">
      <c r="B1600" s="46" t="s">
        <v>51</v>
      </c>
      <c r="D1600" s="49">
        <f>_xll.qlCalendarAdvance(LocalCalendar,$D1599,B1600,"f",FALSE)</f>
        <v>50697</v>
      </c>
      <c r="E1600" s="49">
        <f>_xll.qlInterestRateIndexValueDate(IndexON,D1600)</f>
        <v>50697</v>
      </c>
      <c r="F1600" s="52">
        <f>IFERROR(_xll.qlIndexFixing(IndexON,D1600,TRUE,_xll.ohTrigger(RecalcTrigger,TriggerON)),NA())</f>
        <v>2.5859418963518621E-2</v>
      </c>
      <c r="H1600" s="49">
        <f>_xll.qlCalendarAdvance(IborCalendar,$H1599,B1600,"f",FALSE)</f>
        <v>50690</v>
      </c>
      <c r="I1600" s="49">
        <f>_xll.qlInterestRateIndexValueDate(Index1M,$H1600)</f>
        <v>50692</v>
      </c>
      <c r="J1600" s="52">
        <f>IFERROR(_xll.qlIndexFixing(Index1M,$H1600,TRUE,_xll.ohTrigger(RecalcTrigger,Trigger1M)),NA())</f>
        <v>2.6673252307539141E-2</v>
      </c>
      <c r="K1600" s="52">
        <f>IFERROR(_xll.qlIndexFixing(ONIndex1M,I1600,TRUE,_xll.ohTrigger(RecalcTrigger,Trigger1M)),NA())</f>
        <v>2.6644539734874684E-2</v>
      </c>
      <c r="L1600" s="52">
        <f>IFERROR(_xll.qlIndexFixing(Index3M,H1600,TRUE,_xll.ohTrigger(RecalcTrigger,Trigger3M)),NA())</f>
        <v>2.845891725481587E-2</v>
      </c>
      <c r="M1600" s="52">
        <f>IFERROR(_xll.qlIndexFixing(ONIndex3M,I1600,TRUE,_xll.ohTrigger(RecalcTrigger,Trigger3M)),NA())</f>
        <v>2.83695316704069E-2</v>
      </c>
      <c r="N1600" s="52">
        <f>IFERROR(_xll.qlIndexFixing(Index6M,$H1600,TRUE,_xll.ohTrigger(RecalcTrigger,Trigger6M)),NA())</f>
        <v>2.982685592255108E-2</v>
      </c>
      <c r="O1600" s="52">
        <f>IFERROR(_xll.qlIndexFixing(ONIndex6M,I1600,TRUE,_xll.ohTrigger(RecalcTrigger,Trigger6M)),NA())</f>
        <v>2.9631728714729633E-2</v>
      </c>
      <c r="P1600" s="52">
        <f>IFERROR(_xll.qlIndexFixing(Index1Y,$H1600,TRUE,_xll.ohTrigger(RecalcTrigger,Trigger1Y)),NA())</f>
        <v>3.2032800869381775E-2</v>
      </c>
      <c r="Q1600" s="52">
        <f>IFERROR(_xll.qlIndexFixing(ONIndex1Y,I1600,TRUE,_xll.ohTrigger(RecalcTrigger,Trigger1Y)),NA())</f>
        <v>3.1538982214662781E-2</v>
      </c>
    </row>
    <row r="1601" spans="2:17" x14ac:dyDescent="0.2">
      <c r="B1601" s="46" t="s">
        <v>51</v>
      </c>
      <c r="D1601" s="49">
        <f>_xll.qlCalendarAdvance(LocalCalendar,$D1600,B1601,"f",FALSE)</f>
        <v>50704</v>
      </c>
      <c r="E1601" s="49">
        <f>_xll.qlInterestRateIndexValueDate(IndexON,D1601)</f>
        <v>50704</v>
      </c>
      <c r="F1601" s="52">
        <f>IFERROR(_xll.qlIndexFixing(IndexON,D1601,TRUE,_xll.ohTrigger(RecalcTrigger,TriggerON)),NA())</f>
        <v>2.5855388162705495E-2</v>
      </c>
      <c r="H1601" s="49">
        <f>_xll.qlCalendarAdvance(IborCalendar,$H1600,B1601,"f",FALSE)</f>
        <v>50697</v>
      </c>
      <c r="I1601" s="49">
        <f>_xll.qlInterestRateIndexValueDate(Index1M,$H1601)</f>
        <v>50699</v>
      </c>
      <c r="J1601" s="52">
        <f>IFERROR(_xll.qlIndexFixing(Index1M,$H1601,TRUE,_xll.ohTrigger(RecalcTrigger,Trigger1M)),NA())</f>
        <v>2.667241433051637E-2</v>
      </c>
      <c r="K1601" s="52">
        <f>IFERROR(_xll.qlIndexFixing(ONIndex1M,I1601,TRUE,_xll.ohTrigger(RecalcTrigger,Trigger1M)),NA())</f>
        <v>2.6643686393317267E-2</v>
      </c>
      <c r="L1601" s="52">
        <f>IFERROR(_xll.qlIndexFixing(Index3M,H1601,TRUE,_xll.ohTrigger(RecalcTrigger,Trigger3M)),NA())</f>
        <v>2.8457014680186722E-2</v>
      </c>
      <c r="M1601" s="52">
        <f>IFERROR(_xll.qlIndexFixing(ONIndex3M,I1601,TRUE,_xll.ohTrigger(RecalcTrigger,Trigger3M)),NA())</f>
        <v>2.8367563726519052E-2</v>
      </c>
      <c r="N1601" s="52">
        <f>IFERROR(_xll.qlIndexFixing(Index6M,$H1601,TRUE,_xll.ohTrigger(RecalcTrigger,Trigger6M)),NA())</f>
        <v>2.9824842570786651E-2</v>
      </c>
      <c r="O1601" s="52">
        <f>IFERROR(_xll.qlIndexFixing(ONIndex6M,I1601,TRUE,_xll.ohTrigger(RecalcTrigger,Trigger6M)),NA())</f>
        <v>2.9629607937255997E-2</v>
      </c>
      <c r="P1601" s="52">
        <f>IFERROR(_xll.qlIndexFixing(Index1Y,$H1601,TRUE,_xll.ohTrigger(RecalcTrigger,Trigger1Y)),NA())</f>
        <v>3.2032335768967919E-2</v>
      </c>
      <c r="Q1601" s="52">
        <f>IFERROR(_xll.qlIndexFixing(ONIndex1Y,I1601,TRUE,_xll.ohTrigger(RecalcTrigger,Trigger1Y)),NA())</f>
        <v>3.1538283600935912E-2</v>
      </c>
    </row>
    <row r="1602" spans="2:17" x14ac:dyDescent="0.2">
      <c r="B1602" s="46" t="s">
        <v>51</v>
      </c>
      <c r="D1602" s="49">
        <f>_xll.qlCalendarAdvance(LocalCalendar,$D1601,B1602,"f",FALSE)</f>
        <v>50711</v>
      </c>
      <c r="E1602" s="49">
        <f>_xll.qlInterestRateIndexValueDate(IndexON,D1602)</f>
        <v>50711</v>
      </c>
      <c r="F1602" s="52">
        <f>IFERROR(_xll.qlIndexFixing(IndexON,D1602,TRUE,_xll.ohTrigger(RecalcTrigger,TriggerON)),NA())</f>
        <v>2.5851358171404826E-2</v>
      </c>
      <c r="H1602" s="49">
        <f>_xll.qlCalendarAdvance(IborCalendar,$H1601,B1602,"f",FALSE)</f>
        <v>50704</v>
      </c>
      <c r="I1602" s="49">
        <f>_xll.qlInterestRateIndexValueDate(Index1M,$H1602)</f>
        <v>50706</v>
      </c>
      <c r="J1602" s="52">
        <f>IFERROR(_xll.qlIndexFixing(Index1M,$H1602,TRUE,_xll.ohTrigger(RecalcTrigger,Trigger1M)),NA())</f>
        <v>2.6671584177497543E-2</v>
      </c>
      <c r="K1602" s="52">
        <f>IFERROR(_xll.qlIndexFixing(ONIndex1M,I1602,TRUE,_xll.ohTrigger(RecalcTrigger,Trigger1M)),NA())</f>
        <v>2.6642840857755701E-2</v>
      </c>
      <c r="L1602" s="52">
        <f>IFERROR(_xll.qlIndexFixing(Index3M,H1602,TRUE,_xll.ohTrigger(RecalcTrigger,Trigger3M)),NA())</f>
        <v>2.8455124341088427E-2</v>
      </c>
      <c r="M1602" s="52">
        <f>IFERROR(_xll.qlIndexFixing(ONIndex3M,I1602,TRUE,_xll.ohTrigger(RecalcTrigger,Trigger3M)),NA())</f>
        <v>2.8365607930114223E-2</v>
      </c>
      <c r="N1602" s="52">
        <f>IFERROR(_xll.qlIndexFixing(Index6M,$H1602,TRUE,_xll.ohTrigger(RecalcTrigger,Trigger6M)),NA())</f>
        <v>2.9822839989966359E-2</v>
      </c>
      <c r="O1602" s="52">
        <f>IFERROR(_xll.qlIndexFixing(ONIndex6M,I1602,TRUE,_xll.ohTrigger(RecalcTrigger,Trigger6M)),NA())</f>
        <v>2.9627497769615374E-2</v>
      </c>
      <c r="P1602" s="52">
        <f>IFERROR(_xll.qlIndexFixing(Index1Y,$H1602,TRUE,_xll.ohTrigger(RecalcTrigger,Trigger1Y)),NA())</f>
        <v>3.2031880520269347E-2</v>
      </c>
      <c r="Q1602" s="52">
        <f>IFERROR(_xll.qlIndexFixing(ONIndex1Y,I1602,TRUE,_xll.ohTrigger(RecalcTrigger,Trigger1Y)),NA())</f>
        <v>3.1537594529895685E-2</v>
      </c>
    </row>
    <row r="1603" spans="2:17" x14ac:dyDescent="0.2">
      <c r="B1603" s="46" t="s">
        <v>51</v>
      </c>
      <c r="D1603" s="49">
        <f>_xll.qlCalendarAdvance(LocalCalendar,$D1602,B1603,"f",FALSE)</f>
        <v>50718</v>
      </c>
      <c r="E1603" s="49">
        <f>_xll.qlInterestRateIndexValueDate(IndexON,D1603)</f>
        <v>50718</v>
      </c>
      <c r="F1603" s="52">
        <f>IFERROR(_xll.qlIndexFixing(IndexON,D1603,TRUE,_xll.ohTrigger(RecalcTrigger,TriggerON)),NA())</f>
        <v>2.5847328989536678E-2</v>
      </c>
      <c r="H1603" s="49">
        <f>_xll.qlCalendarAdvance(IborCalendar,$H1602,B1603,"f",FALSE)</f>
        <v>50711</v>
      </c>
      <c r="I1603" s="49">
        <f>_xll.qlInterestRateIndexValueDate(Index1M,$H1603)</f>
        <v>50713</v>
      </c>
      <c r="J1603" s="52">
        <f>IFERROR(_xll.qlIndexFixing(Index1M,$H1603,TRUE,_xll.ohTrigger(RecalcTrigger,Trigger1M)),NA())</f>
        <v>2.6670761848480162E-2</v>
      </c>
      <c r="K1603" s="52">
        <f>IFERROR(_xll.qlIndexFixing(ONIndex1M,I1603,TRUE,_xll.ohTrigger(RecalcTrigger,Trigger1M)),NA())</f>
        <v>2.664200312826992E-2</v>
      </c>
      <c r="L1603" s="52">
        <f>IFERROR(_xll.qlIndexFixing(Index3M,H1603,TRUE,_xll.ohTrigger(RecalcTrigger,Trigger3M)),NA())</f>
        <v>2.8453246237499258E-2</v>
      </c>
      <c r="M1603" s="52">
        <f>IFERROR(_xll.qlIndexFixing(ONIndex3M,I1603,TRUE,_xll.ohTrigger(RecalcTrigger,Trigger3M)),NA())</f>
        <v>2.8363664280712797E-2</v>
      </c>
      <c r="N1603" s="52">
        <f>IFERROR(_xll.qlIndexFixing(Index6M,$H1603,TRUE,_xll.ohTrigger(RecalcTrigger,Trigger6M)),NA())</f>
        <v>2.9819757838521969E-2</v>
      </c>
      <c r="O1603" s="52">
        <f>IFERROR(_xll.qlIndexFixing(ONIndex6M,I1603,TRUE,_xll.ohTrigger(RecalcTrigger,Trigger6M)),NA())</f>
        <v>2.9625398211727827E-2</v>
      </c>
      <c r="P1603" s="52">
        <f>IFERROR(_xll.qlIndexFixing(Index1Y,$H1603,TRUE,_xll.ohTrigger(RecalcTrigger,Trigger1Y)),NA())</f>
        <v>3.2031435123272473E-2</v>
      </c>
      <c r="Q1603" s="52">
        <f>IFERROR(_xll.qlIndexFixing(ONIndex1Y,I1603,TRUE,_xll.ohTrigger(RecalcTrigger,Trigger1Y)),NA())</f>
        <v>3.1536915001062482E-2</v>
      </c>
    </row>
    <row r="1604" spans="2:17" x14ac:dyDescent="0.2">
      <c r="B1604" s="46" t="s">
        <v>51</v>
      </c>
      <c r="D1604" s="49">
        <f>_xll.qlCalendarAdvance(LocalCalendar,$D1603,B1604,"f",FALSE)</f>
        <v>50725</v>
      </c>
      <c r="E1604" s="49">
        <f>_xll.qlInterestRateIndexValueDate(IndexON,D1604)</f>
        <v>50725</v>
      </c>
      <c r="F1604" s="52">
        <f>IFERROR(_xll.qlIndexFixing(IndexON,D1604,TRUE,_xll.ohTrigger(RecalcTrigger,TriggerON)),NA())</f>
        <v>2.5843300617180986E-2</v>
      </c>
      <c r="H1604" s="49">
        <f>_xll.qlCalendarAdvance(IborCalendar,$H1603,B1604,"f",FALSE)</f>
        <v>50718</v>
      </c>
      <c r="I1604" s="49">
        <f>_xll.qlInterestRateIndexValueDate(Index1M,$H1604)</f>
        <v>50721</v>
      </c>
      <c r="J1604" s="52">
        <f>IFERROR(_xll.qlIndexFixing(Index1M,$H1604,TRUE,_xll.ohTrigger(RecalcTrigger,Trigger1M)),NA())</f>
        <v>2.6668901955824952E-2</v>
      </c>
      <c r="K1604" s="52">
        <f>IFERROR(_xll.qlIndexFixing(ONIndex1M,I1604,TRUE,_xll.ohTrigger(RecalcTrigger,Trigger1M)),NA())</f>
        <v>2.6642909117979841E-2</v>
      </c>
      <c r="L1604" s="52">
        <f>IFERROR(_xll.qlIndexFixing(Index3M,H1604,TRUE,_xll.ohTrigger(RecalcTrigger,Trigger3M)),NA())</f>
        <v>2.845309654502352E-2</v>
      </c>
      <c r="M1604" s="52">
        <f>IFERROR(_xll.qlIndexFixing(ONIndex3M,I1604,TRUE,_xll.ohTrigger(RecalcTrigger,Trigger3M)),NA())</f>
        <v>2.8363417617596198E-2</v>
      </c>
      <c r="N1604" s="52">
        <f>IFERROR(_xll.qlIndexFixing(Index6M,$H1604,TRUE,_xll.ohTrigger(RecalcTrigger,Trigger6M)),NA())</f>
        <v>2.9817493980049351E-2</v>
      </c>
      <c r="O1604" s="52">
        <f>IFERROR(_xll.qlIndexFixing(ONIndex6M,I1604,TRUE,_xll.ohTrigger(RecalcTrigger,Trigger6M)),NA())</f>
        <v>2.962515202372451E-2</v>
      </c>
      <c r="P1604" s="52">
        <f>IFERROR(_xll.qlIndexFixing(Index1Y,$H1604,TRUE,_xll.ohTrigger(RecalcTrigger,Trigger1Y)),NA())</f>
        <v>3.2033708953684285E-2</v>
      </c>
      <c r="Q1604" s="52">
        <f>IFERROR(_xll.qlIndexFixing(ONIndex1Y,I1604,TRUE,_xll.ohTrigger(RecalcTrigger,Trigger1Y)),NA())</f>
        <v>3.1538818051739526E-2</v>
      </c>
    </row>
    <row r="1605" spans="2:17" x14ac:dyDescent="0.2">
      <c r="B1605" s="46" t="s">
        <v>51</v>
      </c>
      <c r="D1605" s="49">
        <f>_xll.qlCalendarAdvance(LocalCalendar,$D1604,B1605,"f",FALSE)</f>
        <v>50732</v>
      </c>
      <c r="E1605" s="49">
        <f>_xll.qlInterestRateIndexValueDate(IndexON,D1605)</f>
        <v>50732</v>
      </c>
      <c r="F1605" s="52">
        <f>IFERROR(_xll.qlIndexFixing(IndexON,D1605,TRUE,_xll.ohTrigger(RecalcTrigger,TriggerON)),NA())</f>
        <v>2.5839273054257816E-2</v>
      </c>
      <c r="H1605" s="49">
        <f>_xll.qlCalendarAdvance(IborCalendar,$H1604,B1605,"f",FALSE)</f>
        <v>50725</v>
      </c>
      <c r="I1605" s="49">
        <f>_xll.qlInterestRateIndexValueDate(Index1M,$H1605)</f>
        <v>50727</v>
      </c>
      <c r="J1605" s="52">
        <f>IFERROR(_xll.qlIndexFixing(Index1M,$H1605,TRUE,_xll.ohTrigger(RecalcTrigger,Trigger1M)),NA())</f>
        <v>2.6669140662434754E-2</v>
      </c>
      <c r="K1605" s="52">
        <f>IFERROR(_xll.qlIndexFixing(ONIndex1M,I1605,TRUE,_xll.ohTrigger(RecalcTrigger,Trigger1M)),NA())</f>
        <v>2.6640351087205971E-2</v>
      </c>
      <c r="L1605" s="52">
        <f>IFERROR(_xll.qlIndexFixing(Index3M,H1605,TRUE,_xll.ohTrigger(RecalcTrigger,Trigger3M)),NA())</f>
        <v>2.8449526736785743E-2</v>
      </c>
      <c r="M1605" s="52">
        <f>IFERROR(_xll.qlIndexFixing(ONIndex3M,I1605,TRUE,_xll.ohTrigger(RecalcTrigger,Trigger3M)),NA())</f>
        <v>2.8359813423959324E-2</v>
      </c>
      <c r="N1605" s="52">
        <f>IFERROR(_xll.qlIndexFixing(Index6M,$H1605,TRUE,_xll.ohTrigger(RecalcTrigger,Trigger6M)),NA())</f>
        <v>2.9815805317582034E-2</v>
      </c>
      <c r="O1605" s="52">
        <f>IFERROR(_xll.qlIndexFixing(ONIndex6M,I1605,TRUE,_xll.ohTrigger(RecalcTrigger,Trigger6M)),NA())</f>
        <v>2.9621230925611641E-2</v>
      </c>
      <c r="P1605" s="52">
        <f>IFERROR(_xll.qlIndexFixing(Index1Y,$H1605,TRUE,_xll.ohTrigger(RecalcTrigger,Trigger1Y)),NA())</f>
        <v>3.2030573884333897E-2</v>
      </c>
      <c r="Q1605" s="52">
        <f>IFERROR(_xll.qlIndexFixing(ONIndex1Y,I1605,TRUE,_xll.ohTrigger(RecalcTrigger,Trigger1Y)),NA())</f>
        <v>3.1535584570976383E-2</v>
      </c>
    </row>
    <row r="1606" spans="2:17" x14ac:dyDescent="0.2">
      <c r="B1606" s="46" t="s">
        <v>51</v>
      </c>
      <c r="D1606" s="49">
        <f>_xll.qlCalendarAdvance(LocalCalendar,$D1605,B1606,"f",FALSE)</f>
        <v>50739</v>
      </c>
      <c r="E1606" s="49">
        <f>_xll.qlInterestRateIndexValueDate(IndexON,D1606)</f>
        <v>50739</v>
      </c>
      <c r="F1606" s="52">
        <f>IFERROR(_xll.qlIndexFixing(IndexON,D1606,TRUE,_xll.ohTrigger(RecalcTrigger,TriggerON)),NA())</f>
        <v>2.5835246300767167E-2</v>
      </c>
      <c r="H1606" s="49">
        <f>_xll.qlCalendarAdvance(IborCalendar,$H1605,B1606,"f",FALSE)</f>
        <v>50732</v>
      </c>
      <c r="I1606" s="49">
        <f>_xll.qlInterestRateIndexValueDate(Index1M,$H1606)</f>
        <v>50735</v>
      </c>
      <c r="J1606" s="52">
        <f>IFERROR(_xll.qlIndexFixing(Index1M,$H1606,TRUE,_xll.ohTrigger(RecalcTrigger,Trigger1M)),NA())</f>
        <v>2.6669159082724745E-2</v>
      </c>
      <c r="K1606" s="52">
        <f>IFERROR(_xll.qlIndexFixing(ONIndex1M,I1606,TRUE,_xll.ohTrigger(RecalcTrigger,Trigger1M)),NA())</f>
        <v>2.6641276908012657E-2</v>
      </c>
      <c r="L1606" s="52">
        <f>IFERROR(_xll.qlIndexFixing(Index3M,H1606,TRUE,_xll.ohTrigger(RecalcTrigger,Trigger3M)),NA())</f>
        <v>2.8449407926100876E-2</v>
      </c>
      <c r="M1606" s="52">
        <f>IFERROR(_xll.qlIndexFixing(ONIndex3M,I1606,TRUE,_xll.ohTrigger(RecalcTrigger,Trigger3M)),NA())</f>
        <v>2.8359597394764791E-2</v>
      </c>
      <c r="N1606" s="52">
        <f>IFERROR(_xll.qlIndexFixing(Index6M,$H1606,TRUE,_xll.ohTrigger(RecalcTrigger,Trigger6M)),NA())</f>
        <v>2.9813566076104268E-2</v>
      </c>
      <c r="O1606" s="52">
        <f>IFERROR(_xll.qlIndexFixing(ONIndex6M,I1606,TRUE,_xll.ohTrigger(RecalcTrigger,Trigger6M)),NA())</f>
        <v>2.9621011338782921E-2</v>
      </c>
      <c r="P1606" s="52">
        <f>IFERROR(_xll.qlIndexFixing(Index1Y,$H1606,TRUE,_xll.ohTrigger(RecalcTrigger,Trigger1Y)),NA())</f>
        <v>3.2032872901201895E-2</v>
      </c>
      <c r="Q1606" s="52">
        <f>IFERROR(_xll.qlIndexFixing(ONIndex1Y,I1606,TRUE,_xll.ohTrigger(RecalcTrigger,Trigger1Y)),NA())</f>
        <v>3.1537511930608275E-2</v>
      </c>
    </row>
    <row r="1607" spans="2:17" x14ac:dyDescent="0.2">
      <c r="B1607" s="46" t="s">
        <v>51</v>
      </c>
      <c r="D1607" s="49">
        <f>_xll.qlCalendarAdvance(LocalCalendar,$D1606,B1607,"f",FALSE)</f>
        <v>50746</v>
      </c>
      <c r="E1607" s="49">
        <f>_xll.qlInterestRateIndexValueDate(IndexON,D1607)</f>
        <v>50746</v>
      </c>
      <c r="F1607" s="52">
        <f>IFERROR(_xll.qlIndexFixing(IndexON,D1607,TRUE,_xll.ohTrigger(RecalcTrigger,TriggerON)),NA())</f>
        <v>2.5831220356788975E-2</v>
      </c>
      <c r="H1607" s="49">
        <f>_xll.qlCalendarAdvance(IborCalendar,$H1606,B1607,"f",FALSE)</f>
        <v>50739</v>
      </c>
      <c r="I1607" s="49">
        <f>_xll.qlInterestRateIndexValueDate(Index1M,$H1607)</f>
        <v>50741</v>
      </c>
      <c r="J1607" s="52">
        <f>IFERROR(_xll.qlIndexFixing(Index1M,$H1607,TRUE,_xll.ohTrigger(RecalcTrigger,Trigger1M)),NA())</f>
        <v>2.6668481962348008E-2</v>
      </c>
      <c r="K1607" s="52">
        <f>IFERROR(_xll.qlIndexFixing(ONIndex1M,I1607,TRUE,_xll.ohTrigger(RecalcTrigger,Trigger1M)),NA())</f>
        <v>2.6638730270205357E-2</v>
      </c>
      <c r="L1607" s="52">
        <f>IFERROR(_xll.qlIndexFixing(Index3M,H1607,TRUE,_xll.ohTrigger(RecalcTrigger,Trigger3M)),NA())</f>
        <v>2.8443870769482515E-2</v>
      </c>
      <c r="M1607" s="52">
        <f>IFERROR(_xll.qlIndexFixing(ONIndex3M,I1607,TRUE,_xll.ohTrigger(RecalcTrigger,Trigger3M)),NA())</f>
        <v>2.8356011156018823E-2</v>
      </c>
      <c r="N1607" s="52">
        <f>IFERROR(_xll.qlIndexFixing(Index6M,$H1607,TRUE,_xll.ohTrigger(RecalcTrigger,Trigger6M)),NA())</f>
        <v>2.9812988648892473E-2</v>
      </c>
      <c r="O1607" s="52">
        <f>IFERROR(_xll.qlIndexFixing(ONIndex6M,I1607,TRUE,_xll.ohTrigger(RecalcTrigger,Trigger6M)),NA())</f>
        <v>2.9617106078827504E-2</v>
      </c>
      <c r="P1607" s="52">
        <f>IFERROR(_xll.qlIndexFixing(Index1Y,$H1607,TRUE,_xll.ohTrigger(RecalcTrigger,Trigger1Y)),NA())</f>
        <v>3.2029752052052107E-2</v>
      </c>
      <c r="Q1607" s="52">
        <f>IFERROR(_xll.qlIndexFixing(ONIndex1Y,I1607,TRUE,_xll.ohTrigger(RecalcTrigger,Trigger1Y)),NA())</f>
        <v>3.153429231075755E-2</v>
      </c>
    </row>
    <row r="1608" spans="2:17" x14ac:dyDescent="0.2">
      <c r="B1608" s="46" t="s">
        <v>51</v>
      </c>
      <c r="D1608" s="49">
        <f>_xll.qlCalendarAdvance(LocalCalendar,$D1607,B1608,"f",FALSE)</f>
        <v>50753</v>
      </c>
      <c r="E1608" s="49">
        <f>_xll.qlInterestRateIndexValueDate(IndexON,D1608)</f>
        <v>50753</v>
      </c>
      <c r="F1608" s="52">
        <f>IFERROR(_xll.qlIndexFixing(IndexON,D1608,TRUE,_xll.ohTrigger(RecalcTrigger,TriggerON)),NA())</f>
        <v>2.582719522232324E-2</v>
      </c>
      <c r="H1608" s="49">
        <f>_xll.qlCalendarAdvance(IborCalendar,$H1607,B1608,"f",FALSE)</f>
        <v>50746</v>
      </c>
      <c r="I1608" s="49">
        <f>_xll.qlInterestRateIndexValueDate(Index1M,$H1608)</f>
        <v>50748</v>
      </c>
      <c r="J1608" s="52">
        <f>IFERROR(_xll.qlIndexFixing(Index1M,$H1608,TRUE,_xll.ohTrigger(RecalcTrigger,Trigger1M)),NA())</f>
        <v>2.6666767563325033E-2</v>
      </c>
      <c r="K1608" s="52">
        <f>IFERROR(_xll.qlIndexFixing(ONIndex1M,I1608,TRUE,_xll.ohTrigger(RecalcTrigger,Trigger1M)),NA())</f>
        <v>2.6637931570858697E-2</v>
      </c>
      <c r="L1608" s="52">
        <f>IFERROR(_xll.qlIndexFixing(Index3M,H1608,TRUE,_xll.ohTrigger(RecalcTrigger,Trigger3M)),NA())</f>
        <v>2.8442052381616456E-2</v>
      </c>
      <c r="M1608" s="52">
        <f>IFERROR(_xll.qlIndexFixing(ONIndex3M,I1608,TRUE,_xll.ohTrigger(RecalcTrigger,Trigger3M)),NA())</f>
        <v>2.8354128242993326E-2</v>
      </c>
      <c r="N1608" s="52">
        <f>IFERROR(_xll.qlIndexFixing(Index6M,$H1608,TRUE,_xll.ohTrigger(RecalcTrigger,Trigger6M)),NA())</f>
        <v>2.9811050693061499E-2</v>
      </c>
      <c r="O1608" s="52">
        <f>IFERROR(_xll.qlIndexFixing(ONIndex6M,I1608,TRUE,_xll.ohTrigger(RecalcTrigger,Trigger6M)),NA())</f>
        <v>2.9615059570424762E-2</v>
      </c>
      <c r="P1608" s="52">
        <f>IFERROR(_xll.qlIndexFixing(Index1Y,$H1608,TRUE,_xll.ohTrigger(RecalcTrigger,Trigger1Y)),NA())</f>
        <v>3.2029355913377362E-2</v>
      </c>
      <c r="Q1608" s="52">
        <f>IFERROR(_xll.qlIndexFixing(ONIndex1Y,I1608,TRUE,_xll.ohTrigger(RecalcTrigger,Trigger1Y)),NA())</f>
        <v>3.1533660494318383E-2</v>
      </c>
    </row>
    <row r="1609" spans="2:17" x14ac:dyDescent="0.2">
      <c r="B1609" s="46" t="s">
        <v>51</v>
      </c>
      <c r="D1609" s="49">
        <f>_xll.qlCalendarAdvance(LocalCalendar,$D1608,B1609,"f",FALSE)</f>
        <v>50760</v>
      </c>
      <c r="E1609" s="49">
        <f>_xll.qlInterestRateIndexValueDate(IndexON,D1609)</f>
        <v>50760</v>
      </c>
      <c r="F1609" s="52">
        <f>IFERROR(_xll.qlIndexFixing(IndexON,D1609,TRUE,_xll.ohTrigger(RecalcTrigger,TriggerON)),NA())</f>
        <v>2.5823170897290026E-2</v>
      </c>
      <c r="H1609" s="49">
        <f>_xll.qlCalendarAdvance(IborCalendar,$H1608,B1609,"f",FALSE)</f>
        <v>50753</v>
      </c>
      <c r="I1609" s="49">
        <f>_xll.qlInterestRateIndexValueDate(Index1M,$H1609)</f>
        <v>50755</v>
      </c>
      <c r="J1609" s="52">
        <f>IFERROR(_xll.qlIndexFixing(Index1M,$H1609,TRUE,_xll.ohTrigger(RecalcTrigger,Trigger1M)),NA())</f>
        <v>2.6666924370726267E-2</v>
      </c>
      <c r="K1609" s="52">
        <f>IFERROR(_xll.qlIndexFixing(ONIndex1M,I1609,TRUE,_xll.ohTrigger(RecalcTrigger,Trigger1M)),NA())</f>
        <v>2.6637140677348015E-2</v>
      </c>
      <c r="L1609" s="52">
        <f>IFERROR(_xll.qlIndexFixing(Index3M,H1609,TRUE,_xll.ohTrigger(RecalcTrigger,Trigger3M)),NA())</f>
        <v>2.8440246227217081E-2</v>
      </c>
      <c r="M1609" s="52">
        <f>IFERROR(_xll.qlIndexFixing(ONIndex3M,I1609,TRUE,_xll.ohTrigger(RecalcTrigger,Trigger3M)),NA())</f>
        <v>2.8352257477290976E-2</v>
      </c>
      <c r="N1609" s="52">
        <f>IFERROR(_xll.qlIndexFixing(Index6M,$H1609,TRUE,_xll.ohTrigger(RecalcTrigger,Trigger6M)),NA())</f>
        <v>2.9809123507951979E-2</v>
      </c>
      <c r="O1609" s="52">
        <f>IFERROR(_xll.qlIndexFixing(ONIndex6M,I1609,TRUE,_xll.ohTrigger(RecalcTrigger,Trigger6M)),NA())</f>
        <v>2.9613023671775096E-2</v>
      </c>
      <c r="P1609" s="52">
        <f>IFERROR(_xll.qlIndexFixing(Index1Y,$H1609,TRUE,_xll.ohTrigger(RecalcTrigger,Trigger1Y)),NA())</f>
        <v>3.2028969626331616E-2</v>
      </c>
      <c r="Q1609" s="52">
        <f>IFERROR(_xll.qlIndexFixing(ONIndex1Y,I1609,TRUE,_xll.ohTrigger(RecalcTrigger,Trigger1Y)),NA())</f>
        <v>3.1533038220326048E-2</v>
      </c>
    </row>
    <row r="1610" spans="2:17" x14ac:dyDescent="0.2">
      <c r="B1610" s="46" t="s">
        <v>51</v>
      </c>
      <c r="D1610" s="49">
        <f>_xll.qlCalendarAdvance(LocalCalendar,$D1609,B1610,"f",FALSE)</f>
        <v>50767</v>
      </c>
      <c r="E1610" s="49">
        <f>_xll.qlInterestRateIndexValueDate(IndexON,D1610)</f>
        <v>50767</v>
      </c>
      <c r="F1610" s="52">
        <f>IFERROR(_xll.qlIndexFixing(IndexON,D1610,TRUE,_xll.ohTrigger(RecalcTrigger,TriggerON)),NA())</f>
        <v>2.5819147381849206E-2</v>
      </c>
      <c r="H1610" s="49">
        <f>_xll.qlCalendarAdvance(IborCalendar,$H1609,B1610,"f",FALSE)</f>
        <v>50760</v>
      </c>
      <c r="I1610" s="49">
        <f>_xll.qlInterestRateIndexValueDate(Index1M,$H1610)</f>
        <v>50762</v>
      </c>
      <c r="J1610" s="52">
        <f>IFERROR(_xll.qlIndexFixing(Index1M,$H1610,TRUE,_xll.ohTrigger(RecalcTrigger,Trigger1M)),NA())</f>
        <v>2.6665224617201666E-2</v>
      </c>
      <c r="K1610" s="52">
        <f>IFERROR(_xll.qlIndexFixing(ONIndex1M,I1610,TRUE,_xll.ohTrigger(RecalcTrigger,Trigger1M)),NA())</f>
        <v>2.6641007475722844E-2</v>
      </c>
      <c r="L1610" s="52">
        <f>IFERROR(_xll.qlIndexFixing(Index3M,H1610,TRUE,_xll.ohTrigger(RecalcTrigger,Trigger3M)),NA())</f>
        <v>2.8438452306266626E-2</v>
      </c>
      <c r="M1610" s="52">
        <f>IFERROR(_xll.qlIndexFixing(ONIndex3M,I1610,TRUE,_xll.ohTrigger(RecalcTrigger,Trigger3M)),NA())</f>
        <v>2.8355320261064243E-2</v>
      </c>
      <c r="N1610" s="52">
        <f>IFERROR(_xll.qlIndexFixing(Index6M,$H1610,TRUE,_xll.ohTrigger(RecalcTrigger,Trigger6M)),NA())</f>
        <v>2.9807207093532736E-2</v>
      </c>
      <c r="O1610" s="52">
        <f>IFERROR(_xll.qlIndexFixing(ONIndex6M,I1610,TRUE,_xll.ohTrigger(RecalcTrigger,Trigger6M)),NA())</f>
        <v>2.9616367290810075E-2</v>
      </c>
      <c r="P1610" s="52">
        <f>IFERROR(_xll.qlIndexFixing(Index1Y,$H1610,TRUE,_xll.ohTrigger(RecalcTrigger,Trigger1Y)),NA())</f>
        <v>3.2028593190903037E-2</v>
      </c>
      <c r="Q1610" s="52">
        <f>IFERROR(_xll.qlIndexFixing(ONIndex1Y,I1610,TRUE,_xll.ohTrigger(RecalcTrigger,Trigger1Y)),NA())</f>
        <v>3.1539114782912492E-2</v>
      </c>
    </row>
    <row r="1611" spans="2:17" x14ac:dyDescent="0.2">
      <c r="B1611" s="46" t="s">
        <v>51</v>
      </c>
      <c r="D1611" s="49">
        <f>_xll.qlCalendarAdvance(LocalCalendar,$D1610,B1611,"f",FALSE)</f>
        <v>50774</v>
      </c>
      <c r="E1611" s="49">
        <f>_xll.qlInterestRateIndexValueDate(IndexON,D1611)</f>
        <v>50774</v>
      </c>
      <c r="F1611" s="52">
        <f>IFERROR(_xll.qlIndexFixing(IndexON,D1611,TRUE,_xll.ohTrigger(RecalcTrigger,TriggerON)),NA())</f>
        <v>2.5815124675840906E-2</v>
      </c>
      <c r="H1611" s="49">
        <f>_xll.qlCalendarAdvance(IborCalendar,$H1610,B1611,"f",FALSE)</f>
        <v>50768</v>
      </c>
      <c r="I1611" s="49">
        <f>_xll.qlInterestRateIndexValueDate(Index1M,$H1611)</f>
        <v>50774</v>
      </c>
      <c r="J1611" s="52">
        <f>IFERROR(_xll.qlIndexFixing(Index1M,$H1611,TRUE,_xll.ohTrigger(RecalcTrigger,Trigger1M)),NA())</f>
        <v>2.6662993538332916E-2</v>
      </c>
      <c r="K1611" s="52">
        <f>IFERROR(_xll.qlIndexFixing(ONIndex1M,I1611,TRUE,_xll.ohTrigger(RecalcTrigger,Trigger1M)),NA())</f>
        <v>2.6635033315303147E-2</v>
      </c>
      <c r="L1611" s="52">
        <f>IFERROR(_xll.qlIndexFixing(Index3M,H1611,TRUE,_xll.ohTrigger(RecalcTrigger,Trigger3M)),NA())</f>
        <v>2.8435405474656505E-2</v>
      </c>
      <c r="M1611" s="52">
        <f>IFERROR(_xll.qlIndexFixing(ONIndex3M,I1611,TRUE,_xll.ohTrigger(RecalcTrigger,Trigger3M)),NA())</f>
        <v>2.8347240916524186E-2</v>
      </c>
      <c r="N1611" s="52">
        <f>IFERROR(_xll.qlIndexFixing(Index6M,$H1611,TRUE,_xll.ohTrigger(RecalcTrigger,Trigger6M)),NA())</f>
        <v>2.9803946869924731E-2</v>
      </c>
      <c r="O1611" s="52">
        <f>IFERROR(_xll.qlIndexFixing(ONIndex6M,I1611,TRUE,_xll.ohTrigger(RecalcTrigger,Trigger6M)),NA())</f>
        <v>2.9607551143344679E-2</v>
      </c>
      <c r="P1611" s="52">
        <f>IFERROR(_xll.qlIndexFixing(Index1Y,$H1611,TRUE,_xll.ohTrigger(RecalcTrigger,Trigger1Y)),NA())</f>
        <v>3.2027970793084927E-2</v>
      </c>
      <c r="Q1611" s="52">
        <f>IFERROR(_xll.qlIndexFixing(ONIndex1Y,I1611,TRUE,_xll.ohTrigger(RecalcTrigger,Trigger1Y)),NA())</f>
        <v>3.1531397292852148E-2</v>
      </c>
    </row>
    <row r="1612" spans="2:17" x14ac:dyDescent="0.2">
      <c r="B1612" s="46" t="s">
        <v>51</v>
      </c>
      <c r="D1612" s="49">
        <f>_xll.qlCalendarAdvance(LocalCalendar,$D1611,B1612,"f",FALSE)</f>
        <v>50781</v>
      </c>
      <c r="E1612" s="49">
        <f>_xll.qlInterestRateIndexValueDate(IndexON,D1612)</f>
        <v>50781</v>
      </c>
      <c r="F1612" s="52">
        <f>IFERROR(_xll.qlIndexFixing(IndexON,D1612,TRUE,_xll.ohTrigger(RecalcTrigger,TriggerON)),NA())</f>
        <v>2.5811102779265127E-2</v>
      </c>
      <c r="H1612" s="49">
        <f>_xll.qlCalendarAdvance(IborCalendar,$H1611,B1612,"f",FALSE)</f>
        <v>50775</v>
      </c>
      <c r="I1612" s="49">
        <f>_xll.qlInterestRateIndexValueDate(Index1M,$H1612)</f>
        <v>50777</v>
      </c>
      <c r="J1612" s="52">
        <f>IFERROR(_xll.qlIndexFixing(Index1M,$H1612,TRUE,_xll.ohTrigger(RecalcTrigger,Trigger1M)),NA())</f>
        <v>2.6662672511164196E-2</v>
      </c>
      <c r="K1612" s="52">
        <f>IFERROR(_xll.qlIndexFixing(ONIndex1M,I1612,TRUE,_xll.ohTrigger(RecalcTrigger,Trigger1M)),NA())</f>
        <v>2.6636567650308862E-2</v>
      </c>
      <c r="L1612" s="52">
        <f>IFERROR(_xll.qlIndexFixing(Index3M,H1612,TRUE,_xll.ohTrigger(RecalcTrigger,Trigger3M)),NA())</f>
        <v>2.8434649384136534E-2</v>
      </c>
      <c r="M1612" s="52">
        <f>IFERROR(_xll.qlIndexFixing(ONIndex3M,I1612,TRUE,_xll.ohTrigger(RecalcTrigger,Trigger3M)),NA())</f>
        <v>2.834842830665707E-2</v>
      </c>
      <c r="N1612" s="52">
        <f>IFERROR(_xll.qlIndexFixing(Index6M,$H1612,TRUE,_xll.ohTrigger(RecalcTrigger,Trigger6M)),NA())</f>
        <v>2.9802040840544098E-2</v>
      </c>
      <c r="O1612" s="52">
        <f>IFERROR(_xll.qlIndexFixing(ONIndex6M,I1612,TRUE,_xll.ohTrigger(RecalcTrigger,Trigger6M)),NA())</f>
        <v>2.9608843963089271E-2</v>
      </c>
      <c r="P1612" s="52">
        <f>IFERROR(_xll.qlIndexFixing(Index1Y,$H1612,TRUE,_xll.ohTrigger(RecalcTrigger,Trigger1Y)),NA())</f>
        <v>3.2030601224389894E-2</v>
      </c>
      <c r="Q1612" s="52">
        <f>IFERROR(_xll.qlIndexFixing(ONIndex1Y,I1612,TRUE,_xll.ohTrigger(RecalcTrigger,Trigger1Y)),NA())</f>
        <v>3.1533822626439445E-2</v>
      </c>
    </row>
    <row r="1613" spans="2:17" x14ac:dyDescent="0.2">
      <c r="B1613" s="46" t="s">
        <v>51</v>
      </c>
      <c r="D1613" s="49">
        <f>_xll.qlCalendarAdvance(LocalCalendar,$D1612,B1613,"f",FALSE)</f>
        <v>50788</v>
      </c>
      <c r="E1613" s="49">
        <f>_xll.qlInterestRateIndexValueDate(IndexON,D1613)</f>
        <v>50788</v>
      </c>
      <c r="F1613" s="52">
        <f>IFERROR(_xll.qlIndexFixing(IndexON,D1613,TRUE,_xll.ohTrigger(RecalcTrigger,TriggerON)),NA())</f>
        <v>2.5807081692201805E-2</v>
      </c>
      <c r="H1613" s="49">
        <f>_xll.qlCalendarAdvance(IborCalendar,$H1612,B1613,"f",FALSE)</f>
        <v>50782</v>
      </c>
      <c r="I1613" s="49">
        <f>_xll.qlInterestRateIndexValueDate(Index1M,$H1613)</f>
        <v>50784</v>
      </c>
      <c r="J1613" s="52">
        <f>IFERROR(_xll.qlIndexFixing(Index1M,$H1613,TRUE,_xll.ohTrigger(RecalcTrigger,Trigger1M)),NA())</f>
        <v>2.6661929035911223E-2</v>
      </c>
      <c r="K1613" s="52">
        <f>IFERROR(_xll.qlIndexFixing(ONIndex1M,I1613,TRUE,_xll.ohTrigger(RecalcTrigger,Trigger1M)),NA())</f>
        <v>2.6636741650936102E-2</v>
      </c>
      <c r="L1613" s="52">
        <f>IFERROR(_xll.qlIndexFixing(Index3M,H1613,TRUE,_xll.ohTrigger(RecalcTrigger,Trigger3M)),NA())</f>
        <v>2.843289391106385E-2</v>
      </c>
      <c r="M1613" s="52">
        <f>IFERROR(_xll.qlIndexFixing(ONIndex3M,I1613,TRUE,_xll.ohTrigger(RecalcTrigger,Trigger3M)),NA())</f>
        <v>2.8347595868731812E-2</v>
      </c>
      <c r="N1613" s="52">
        <f>IFERROR(_xll.qlIndexFixing(Index6M,$H1613,TRUE,_xll.ohTrigger(RecalcTrigger,Trigger6M)),NA())</f>
        <v>2.9800157662083632E-2</v>
      </c>
      <c r="O1613" s="52">
        <f>IFERROR(_xll.qlIndexFixing(ONIndex6M,I1613,TRUE,_xll.ohTrigger(RecalcTrigger,Trigger6M)),NA())</f>
        <v>2.9607928854287202E-2</v>
      </c>
      <c r="P1613" s="52">
        <f>IFERROR(_xll.qlIndexFixing(Index1Y,$H1613,TRUE,_xll.ohTrigger(RecalcTrigger,Trigger1Y)),NA())</f>
        <v>3.2031648744850524E-2</v>
      </c>
      <c r="Q1613" s="52">
        <f>IFERROR(_xll.qlIndexFixing(ONIndex1Y,I1613,TRUE,_xll.ohTrigger(RecalcTrigger,Trigger1Y)),NA())</f>
        <v>3.1534580985541627E-2</v>
      </c>
    </row>
    <row r="1614" spans="2:17" x14ac:dyDescent="0.2">
      <c r="B1614" s="46" t="s">
        <v>51</v>
      </c>
      <c r="D1614" s="49">
        <f>_xll.qlCalendarAdvance(LocalCalendar,$D1613,B1614,"f",FALSE)</f>
        <v>50795</v>
      </c>
      <c r="E1614" s="49">
        <f>_xll.qlInterestRateIndexValueDate(IndexON,D1614)</f>
        <v>50795</v>
      </c>
      <c r="F1614" s="52">
        <f>IFERROR(_xll.qlIndexFixing(IndexON,D1614,TRUE,_xll.ohTrigger(RecalcTrigger,TriggerON)),NA())</f>
        <v>2.5803061414650941E-2</v>
      </c>
      <c r="H1614" s="49">
        <f>_xll.qlCalendarAdvance(IborCalendar,$H1613,B1614,"f",FALSE)</f>
        <v>50789</v>
      </c>
      <c r="I1614" s="49">
        <f>_xll.qlInterestRateIndexValueDate(Index1M,$H1614)</f>
        <v>50791</v>
      </c>
      <c r="J1614" s="52">
        <f>IFERROR(_xll.qlIndexFixing(Index1M,$H1614,TRUE,_xll.ohTrigger(RecalcTrigger,Trigger1M)),NA())</f>
        <v>2.6662128070752411E-2</v>
      </c>
      <c r="K1614" s="52">
        <f>IFERROR(_xll.qlIndexFixing(ONIndex1M,I1614,TRUE,_xll.ohTrigger(RecalcTrigger,Trigger1M)),NA())</f>
        <v>2.6635060355086893E-2</v>
      </c>
      <c r="L1614" s="52">
        <f>IFERROR(_xll.qlIndexFixing(Index3M,H1614,TRUE,_xll.ohTrigger(RecalcTrigger,Trigger3M)),NA())</f>
        <v>2.8431150671374361E-2</v>
      </c>
      <c r="M1614" s="52">
        <f>IFERROR(_xll.qlIndexFixing(ONIndex3M,I1614,TRUE,_xll.ohTrigger(RecalcTrigger,Trigger3M)),NA())</f>
        <v>2.8344802470705588E-2</v>
      </c>
      <c r="N1614" s="52">
        <f>IFERROR(_xll.qlIndexFixing(Index6M,$H1614,TRUE,_xll.ohTrigger(RecalcTrigger,Trigger6M)),NA())</f>
        <v>2.9798285253294733E-2</v>
      </c>
      <c r="O1614" s="52">
        <f>IFERROR(_xll.qlIndexFixing(ONIndex6M,I1614,TRUE,_xll.ohTrigger(RecalcTrigger,Trigger6M)),NA())</f>
        <v>2.9604873064172921E-2</v>
      </c>
      <c r="P1614" s="52">
        <f>IFERROR(_xll.qlIndexFixing(Index1Y,$H1614,TRUE,_xll.ohTrigger(RecalcTrigger,Trigger1Y)),NA())</f>
        <v>3.2029922825369442E-2</v>
      </c>
      <c r="Q1614" s="52">
        <f>IFERROR(_xll.qlIndexFixing(ONIndex1Y,I1614,TRUE,_xll.ohTrigger(RecalcTrigger,Trigger1Y)),NA())</f>
        <v>3.153266921144926E-2</v>
      </c>
    </row>
    <row r="1615" spans="2:17" x14ac:dyDescent="0.2">
      <c r="B1615" s="46" t="s">
        <v>51</v>
      </c>
      <c r="D1615" s="49">
        <f>_xll.qlCalendarAdvance(LocalCalendar,$D1614,B1615,"f",FALSE)</f>
        <v>50802</v>
      </c>
      <c r="E1615" s="49">
        <f>_xll.qlInterestRateIndexValueDate(IndexON,D1615)</f>
        <v>50802</v>
      </c>
      <c r="F1615" s="52">
        <f>IFERROR(_xll.qlIndexFixing(IndexON,D1615,TRUE,_xll.ohTrigger(RecalcTrigger,TriggerON)),NA())</f>
        <v>2.5799041946452661E-2</v>
      </c>
      <c r="H1615" s="49">
        <f>_xll.qlCalendarAdvance(IborCalendar,$H1614,B1615,"f",FALSE)</f>
        <v>50796</v>
      </c>
      <c r="I1615" s="49">
        <f>_xll.qlInterestRateIndexValueDate(Index1M,$H1615)</f>
        <v>50798</v>
      </c>
      <c r="J1615" s="52">
        <f>IFERROR(_xll.qlIndexFixing(Index1M,$H1615,TRUE,_xll.ohTrigger(RecalcTrigger,Trigger1M)),NA())</f>
        <v>2.6660465555611697E-2</v>
      </c>
      <c r="K1615" s="52">
        <f>IFERROR(_xll.qlIndexFixing(ONIndex1M,I1615,TRUE,_xll.ohTrigger(RecalcTrigger,Trigger1M)),NA())</f>
        <v>2.6634318418254921E-2</v>
      </c>
      <c r="L1615" s="52">
        <f>IFERROR(_xll.qlIndexFixing(Index3M,H1615,TRUE,_xll.ohTrigger(RecalcTrigger,Trigger3M)),NA())</f>
        <v>2.842941966505208E-2</v>
      </c>
      <c r="M1615" s="52">
        <f>IFERROR(_xll.qlIndexFixing(ONIndex3M,I1615,TRUE,_xll.ohTrigger(RecalcTrigger,Trigger3M)),NA())</f>
        <v>2.8343007776525653E-2</v>
      </c>
      <c r="N1615" s="52">
        <f>IFERROR(_xll.qlIndexFixing(Index6M,$H1615,TRUE,_xll.ohTrigger(RecalcTrigger,Trigger6M)),NA())</f>
        <v>2.9796423614147364E-2</v>
      </c>
      <c r="O1615" s="52">
        <f>IFERROR(_xll.qlIndexFixing(ONIndex6M,I1615,TRUE,_xll.ohTrigger(RecalcTrigger,Trigger6M)),NA())</f>
        <v>2.9602903532142122E-2</v>
      </c>
      <c r="P1615" s="52">
        <f>IFERROR(_xll.qlIndexFixing(Index1Y,$H1615,TRUE,_xll.ohTrigger(RecalcTrigger,Trigger1Y)),NA())</f>
        <v>3.2029598405797256E-2</v>
      </c>
      <c r="Q1615" s="52">
        <f>IFERROR(_xll.qlIndexFixing(ONIndex1Y,I1615,TRUE,_xll.ohTrigger(RecalcTrigger,Trigger1Y)),NA())</f>
        <v>3.1532106820115757E-2</v>
      </c>
    </row>
    <row r="1616" spans="2:17" x14ac:dyDescent="0.2">
      <c r="B1616" s="46" t="s">
        <v>51</v>
      </c>
      <c r="D1616" s="49">
        <f>_xll.qlCalendarAdvance(LocalCalendar,$D1615,B1616,"f",FALSE)</f>
        <v>50809</v>
      </c>
      <c r="E1616" s="49">
        <f>_xll.qlInterestRateIndexValueDate(IndexON,D1616)</f>
        <v>50809</v>
      </c>
      <c r="F1616" s="52">
        <f>IFERROR(_xll.qlIndexFixing(IndexON,D1616,TRUE,_xll.ohTrigger(RecalcTrigger,TriggerON)),NA())</f>
        <v>2.5795023287766838E-2</v>
      </c>
      <c r="H1616" s="49">
        <f>_xll.qlCalendarAdvance(IborCalendar,$H1615,B1616,"f",FALSE)</f>
        <v>50803</v>
      </c>
      <c r="I1616" s="49">
        <f>_xll.qlInterestRateIndexValueDate(Index1M,$H1616)</f>
        <v>50805</v>
      </c>
      <c r="J1616" s="52">
        <f>IFERROR(_xll.qlIndexFixing(Index1M,$H1616,TRUE,_xll.ohTrigger(RecalcTrigger,Trigger1M)),NA())</f>
        <v>2.6656939024798057E-2</v>
      </c>
      <c r="K1616" s="52">
        <f>IFERROR(_xll.qlIndexFixing(ONIndex1M,I1616,TRUE,_xll.ohTrigger(RecalcTrigger,Trigger1M)),NA())</f>
        <v>2.6633584288591194E-2</v>
      </c>
      <c r="L1616" s="52">
        <f>IFERROR(_xll.qlIndexFixing(Index3M,H1616,TRUE,_xll.ohTrigger(RecalcTrigger,Trigger3M)),NA())</f>
        <v>2.8426701654817241E-2</v>
      </c>
      <c r="M1616" s="52">
        <f>IFERROR(_xll.qlIndexFixing(ONIndex3M,I1616,TRUE,_xll.ohTrigger(RecalcTrigger,Trigger3M)),NA())</f>
        <v>2.834122523153404E-2</v>
      </c>
      <c r="N1616" s="52">
        <f>IFERROR(_xll.qlIndexFixing(Index6M,$H1616,TRUE,_xll.ohTrigger(RecalcTrigger,Trigger6M)),NA())</f>
        <v>2.979457274461194E-2</v>
      </c>
      <c r="O1616" s="52">
        <f>IFERROR(_xll.qlIndexFixing(ONIndex6M,I1616,TRUE,_xll.ohTrigger(RecalcTrigger,Trigger6M)),NA())</f>
        <v>2.9600944611756219E-2</v>
      </c>
      <c r="P1616" s="52">
        <f>IFERROR(_xll.qlIndexFixing(Index1Y,$H1616,TRUE,_xll.ohTrigger(RecalcTrigger,Trigger1Y)),NA())</f>
        <v>3.2029283839505117E-2</v>
      </c>
      <c r="Q1616" s="52">
        <f>IFERROR(_xll.qlIndexFixing(ONIndex1Y,I1616,TRUE,_xll.ohTrigger(RecalcTrigger,Trigger1Y)),NA())</f>
        <v>3.1531553972961035E-2</v>
      </c>
    </row>
    <row r="1617" spans="2:17" x14ac:dyDescent="0.2">
      <c r="B1617" s="46" t="s">
        <v>51</v>
      </c>
      <c r="D1617" s="49">
        <f>_xll.qlCalendarAdvance(LocalCalendar,$D1616,B1617,"f",FALSE)</f>
        <v>50816</v>
      </c>
      <c r="E1617" s="49">
        <f>_xll.qlInterestRateIndexValueDate(IndexON,D1617)</f>
        <v>50816</v>
      </c>
      <c r="F1617" s="52">
        <f>IFERROR(_xll.qlIndexFixing(IndexON,D1617,TRUE,_xll.ohTrigger(RecalcTrigger,TriggerON)),NA())</f>
        <v>2.5791005438593473E-2</v>
      </c>
      <c r="H1617" s="49">
        <f>_xll.qlCalendarAdvance(IborCalendar,$H1616,B1617,"f",FALSE)</f>
        <v>50810</v>
      </c>
      <c r="I1617" s="49">
        <f>_xll.qlInterestRateIndexValueDate(Index1M,$H1617)</f>
        <v>50812</v>
      </c>
      <c r="J1617" s="52">
        <f>IFERROR(_xll.qlIndexFixing(Index1M,$H1617,TRUE,_xll.ohTrigger(RecalcTrigger,Trigger1M)),NA())</f>
        <v>2.665622532509301E-2</v>
      </c>
      <c r="K1617" s="52">
        <f>IFERROR(_xll.qlIndexFixing(ONIndex1M,I1617,TRUE,_xll.ohTrigger(RecalcTrigger,Trigger1M)),NA())</f>
        <v>2.6632857966095713E-2</v>
      </c>
      <c r="L1617" s="52">
        <f>IFERROR(_xll.qlIndexFixing(Index3M,H1617,TRUE,_xll.ohTrigger(RecalcTrigger,Trigger3M)),NA())</f>
        <v>2.842499437571443E-2</v>
      </c>
      <c r="M1617" s="52">
        <f>IFERROR(_xll.qlIndexFixing(ONIndex3M,I1617,TRUE,_xll.ohTrigger(RecalcTrigger,Trigger3M)),NA())</f>
        <v>2.8339454835677458E-2</v>
      </c>
      <c r="N1617" s="52">
        <f>IFERROR(_xll.qlIndexFixing(Index6M,$H1617,TRUE,_xll.ohTrigger(RecalcTrigger,Trigger6M)),NA())</f>
        <v>2.9792732644657982E-2</v>
      </c>
      <c r="O1617" s="52">
        <f>IFERROR(_xll.qlIndexFixing(ONIndex6M,I1617,TRUE,_xll.ohTrigger(RecalcTrigger,Trigger6M)),NA())</f>
        <v>2.9598996302961922E-2</v>
      </c>
      <c r="P1617" s="52">
        <f>IFERROR(_xll.qlIndexFixing(Index1Y,$H1617,TRUE,_xll.ohTrigger(RecalcTrigger,Trigger1Y)),NA())</f>
        <v>3.2028979126482782E-2</v>
      </c>
      <c r="Q1617" s="52">
        <f>IFERROR(_xll.qlIndexFixing(ONIndex1Y,I1617,TRUE,_xll.ohTrigger(RecalcTrigger,Trigger1Y)),NA())</f>
        <v>3.1531010669931803E-2</v>
      </c>
    </row>
    <row r="1618" spans="2:17" x14ac:dyDescent="0.2">
      <c r="B1618" s="46" t="s">
        <v>51</v>
      </c>
      <c r="D1618" s="49">
        <f>_xll.qlCalendarAdvance(LocalCalendar,$D1617,B1618,"f",FALSE)</f>
        <v>50823</v>
      </c>
      <c r="E1618" s="49">
        <f>_xll.qlInterestRateIndexValueDate(IndexON,D1618)</f>
        <v>50823</v>
      </c>
      <c r="F1618" s="52">
        <f>IFERROR(_xll.qlIndexFixing(IndexON,D1618,TRUE,_xll.ohTrigger(RecalcTrigger,TriggerON)),NA())</f>
        <v>2.5786988398932564E-2</v>
      </c>
      <c r="H1618" s="49">
        <f>_xll.qlCalendarAdvance(IborCalendar,$H1617,B1618,"f",FALSE)</f>
        <v>50817</v>
      </c>
      <c r="I1618" s="49">
        <f>_xll.qlInterestRateIndexValueDate(Index1M,$H1618)</f>
        <v>50819</v>
      </c>
      <c r="J1618" s="52">
        <f>IFERROR(_xll.qlIndexFixing(Index1M,$H1618,TRUE,_xll.ohTrigger(RecalcTrigger,Trigger1M)),NA())</f>
        <v>2.6655519447048422E-2</v>
      </c>
      <c r="K1618" s="52">
        <f>IFERROR(_xll.qlIndexFixing(ONIndex1M,I1618,TRUE,_xll.ohTrigger(RecalcTrigger,Trigger1M)),NA())</f>
        <v>2.6633073519497508E-2</v>
      </c>
      <c r="L1618" s="52">
        <f>IFERROR(_xll.qlIndexFixing(Index3M,H1618,TRUE,_xll.ohTrigger(RecalcTrigger,Trigger3M)),NA())</f>
        <v>2.8423299328962481E-2</v>
      </c>
      <c r="M1618" s="52">
        <f>IFERROR(_xll.qlIndexFixing(ONIndex3M,I1618,TRUE,_xll.ohTrigger(RecalcTrigger,Trigger3M)),NA())</f>
        <v>2.8338686781403943E-2</v>
      </c>
      <c r="N1618" s="52">
        <f>IFERROR(_xll.qlIndexFixing(Index6M,$H1618,TRUE,_xll.ohTrigger(RecalcTrigger,Trigger6M)),NA())</f>
        <v>2.9790903314257232E-2</v>
      </c>
      <c r="O1618" s="52">
        <f>IFERROR(_xll.qlIndexFixing(ONIndex6M,I1618,TRUE,_xll.ohTrigger(RecalcTrigger,Trigger6M)),NA())</f>
        <v>2.9598137237110134E-2</v>
      </c>
      <c r="P1618" s="52">
        <f>IFERROR(_xll.qlIndexFixing(Index1Y,$H1618,TRUE,_xll.ohTrigger(RecalcTrigger,Trigger1Y)),NA())</f>
        <v>3.2030079294961773E-2</v>
      </c>
      <c r="Q1618" s="52">
        <f>IFERROR(_xll.qlIndexFixing(ONIndex1Y,I1618,TRUE,_xll.ohTrigger(RecalcTrigger,Trigger1Y)),NA())</f>
        <v>3.1531819916488235E-2</v>
      </c>
    </row>
    <row r="1619" spans="2:17" x14ac:dyDescent="0.2">
      <c r="B1619" s="46" t="s">
        <v>51</v>
      </c>
      <c r="D1619" s="49">
        <f>_xll.qlCalendarAdvance(LocalCalendar,$D1618,B1619,"f",FALSE)</f>
        <v>50830</v>
      </c>
      <c r="E1619" s="49">
        <f>_xll.qlInterestRateIndexValueDate(IndexON,D1619)</f>
        <v>50830</v>
      </c>
      <c r="F1619" s="52">
        <f>IFERROR(_xll.qlIndexFixing(IndexON,D1619,TRUE,_xll.ohTrigger(RecalcTrigger,TriggerON)),NA())</f>
        <v>2.5782972168704177E-2</v>
      </c>
      <c r="H1619" s="49">
        <f>_xll.qlCalendarAdvance(IborCalendar,$H1618,B1619,"f",FALSE)</f>
        <v>50824</v>
      </c>
      <c r="I1619" s="49">
        <f>_xll.qlInterestRateIndexValueDate(Index1M,$H1619)</f>
        <v>50826</v>
      </c>
      <c r="J1619" s="52">
        <f>IFERROR(_xll.qlIndexFixing(Index1M,$H1619,TRUE,_xll.ohTrigger(RecalcTrigger,Trigger1M)),NA())</f>
        <v>2.6654821390658587E-2</v>
      </c>
      <c r="K1619" s="52">
        <f>IFERROR(_xll.qlIndexFixing(ONIndex1M,I1619,TRUE,_xll.ohTrigger(RecalcTrigger,Trigger1M)),NA())</f>
        <v>2.6631428742609486E-2</v>
      </c>
      <c r="L1619" s="52">
        <f>IFERROR(_xll.qlIndexFixing(Index3M,H1619,TRUE,_xll.ohTrigger(RecalcTrigger,Trigger3M)),NA())</f>
        <v>2.8421616514544331E-2</v>
      </c>
      <c r="M1619" s="52">
        <f>IFERROR(_xll.qlIndexFixing(ONIndex3M,I1619,TRUE,_xll.ohTrigger(RecalcTrigger,Trigger3M)),NA())</f>
        <v>2.8335950491555906E-2</v>
      </c>
      <c r="N1619" s="52">
        <f>IFERROR(_xll.qlIndexFixing(Index6M,$H1619,TRUE,_xll.ohTrigger(RecalcTrigger,Trigger6M)),NA())</f>
        <v>2.9789084753379214E-2</v>
      </c>
      <c r="O1619" s="52">
        <f>IFERROR(_xll.qlIndexFixing(ONIndex6M,I1619,TRUE,_xll.ohTrigger(RecalcTrigger,Trigger6M)),NA())</f>
        <v>2.959513152022808E-2</v>
      </c>
      <c r="P1619" s="52">
        <f>IFERROR(_xll.qlIndexFixing(Index1Y,$H1619,TRUE,_xll.ohTrigger(RecalcTrigger,Trigger1Y)),NA())</f>
        <v>3.2028399260213773E-2</v>
      </c>
      <c r="Q1619" s="52">
        <f>IFERROR(_xll.qlIndexFixing(ONIndex1Y,I1619,TRUE,_xll.ohTrigger(RecalcTrigger,Trigger1Y)),NA())</f>
        <v>3.1529952696223162E-2</v>
      </c>
    </row>
    <row r="1620" spans="2:17" x14ac:dyDescent="0.2">
      <c r="B1620" s="46" t="s">
        <v>51</v>
      </c>
      <c r="D1620" s="49">
        <f>_xll.qlCalendarAdvance(LocalCalendar,$D1619,B1620,"f",FALSE)</f>
        <v>50837</v>
      </c>
      <c r="E1620" s="49">
        <f>_xll.qlInterestRateIndexValueDate(IndexON,D1620)</f>
        <v>50837</v>
      </c>
      <c r="F1620" s="52">
        <f>IFERROR(_xll.qlIndexFixing(IndexON,D1620,TRUE,_xll.ohTrigger(RecalcTrigger,TriggerON)),NA())</f>
        <v>2.5778956748068182E-2</v>
      </c>
      <c r="H1620" s="49">
        <f>_xll.qlCalendarAdvance(IborCalendar,$H1619,B1620,"f",FALSE)</f>
        <v>50831</v>
      </c>
      <c r="I1620" s="49">
        <f>_xll.qlInterestRateIndexValueDate(Index1M,$H1620)</f>
        <v>50833</v>
      </c>
      <c r="J1620" s="52">
        <f>IFERROR(_xll.qlIndexFixing(Index1M,$H1620,TRUE,_xll.ohTrigger(RecalcTrigger,Trigger1M)),NA())</f>
        <v>2.665694376430924E-2</v>
      </c>
      <c r="K1620" s="52">
        <f>IFERROR(_xll.qlIndexFixing(ONIndex1M,I1620,TRUE,_xll.ohTrigger(RecalcTrigger,Trigger1M)),NA())</f>
        <v>2.6630725841592096E-2</v>
      </c>
      <c r="L1620" s="52">
        <f>IFERROR(_xll.qlIndexFixing(Index3M,H1620,TRUE,_xll.ohTrigger(RecalcTrigger,Trigger3M)),NA())</f>
        <v>2.8424958172855893E-2</v>
      </c>
      <c r="M1620" s="52">
        <f>IFERROR(_xll.qlIndexFixing(ONIndex3M,I1620,TRUE,_xll.ohTrigger(RecalcTrigger,Trigger3M)),NA())</f>
        <v>2.833421654326429E-2</v>
      </c>
      <c r="N1620" s="52">
        <f>IFERROR(_xll.qlIndexFixing(Index6M,$H1620,TRUE,_xll.ohTrigger(RecalcTrigger,Trigger6M)),NA())</f>
        <v>2.9792782465246598E-2</v>
      </c>
      <c r="O1620" s="52">
        <f>IFERROR(_xll.qlIndexFixing(ONIndex6M,I1620,TRUE,_xll.ohTrigger(RecalcTrigger,Trigger6M)),NA())</f>
        <v>2.959321504631518E-2</v>
      </c>
      <c r="P1620" s="52">
        <f>IFERROR(_xll.qlIndexFixing(Index1Y,$H1620,TRUE,_xll.ohTrigger(RecalcTrigger,Trigger1Y)),NA())</f>
        <v>3.2028124106950114E-2</v>
      </c>
      <c r="Q1620" s="52">
        <f>IFERROR(_xll.qlIndexFixing(ONIndex1Y,I1620,TRUE,_xll.ohTrigger(RecalcTrigger,Trigger1Y)),NA())</f>
        <v>3.15294380255704E-2</v>
      </c>
    </row>
    <row r="1621" spans="2:17" x14ac:dyDescent="0.2">
      <c r="B1621" s="46" t="s">
        <v>51</v>
      </c>
      <c r="D1621" s="49">
        <f>_xll.qlCalendarAdvance(LocalCalendar,$D1620,B1621,"f",FALSE)</f>
        <v>50844</v>
      </c>
      <c r="E1621" s="49">
        <f>_xll.qlInterestRateIndexValueDate(IndexON,D1621)</f>
        <v>50844</v>
      </c>
      <c r="F1621" s="52">
        <f>IFERROR(_xll.qlIndexFixing(IndexON,D1621,TRUE,_xll.ohTrigger(RecalcTrigger,TriggerON)),NA())</f>
        <v>2.5774942136784773E-2</v>
      </c>
      <c r="H1621" s="49">
        <f>_xll.qlCalendarAdvance(IborCalendar,$H1620,B1621,"f",FALSE)</f>
        <v>50838</v>
      </c>
      <c r="I1621" s="49">
        <f>_xll.qlInterestRateIndexValueDate(Index1M,$H1621)</f>
        <v>50840</v>
      </c>
      <c r="J1621" s="52">
        <f>IFERROR(_xll.qlIndexFixing(Index1M,$H1621,TRUE,_xll.ohTrigger(RecalcTrigger,Trigger1M)),NA())</f>
        <v>2.6657201110202866E-2</v>
      </c>
      <c r="K1621" s="52">
        <f>IFERROR(_xll.qlIndexFixing(ONIndex1M,I1621,TRUE,_xll.ohTrigger(RecalcTrigger,Trigger1M)),NA())</f>
        <v>2.6630030747796241E-2</v>
      </c>
      <c r="L1621" s="52">
        <f>IFERROR(_xll.qlIndexFixing(Index3M,H1621,TRUE,_xll.ohTrigger(RecalcTrigger,Trigger3M)),NA())</f>
        <v>2.8423303541060912E-2</v>
      </c>
      <c r="M1621" s="52">
        <f>IFERROR(_xll.qlIndexFixing(ONIndex3M,I1621,TRUE,_xll.ohTrigger(RecalcTrigger,Trigger3M)),NA())</f>
        <v>2.8332494744160996E-2</v>
      </c>
      <c r="N1621" s="52">
        <f>IFERROR(_xll.qlIndexFixing(Index6M,$H1621,TRUE,_xll.ohTrigger(RecalcTrigger,Trigger6M)),NA())</f>
        <v>2.9789886590367149E-2</v>
      </c>
      <c r="O1621" s="52">
        <f>IFERROR(_xll.qlIndexFixing(ONIndex6M,I1621,TRUE,_xll.ohTrigger(RecalcTrigger,Trigger6M)),NA())</f>
        <v>2.9591309184020531E-2</v>
      </c>
      <c r="P1621" s="52">
        <f>IFERROR(_xll.qlIndexFixing(Index1Y,$H1621,TRUE,_xll.ohTrigger(RecalcTrigger,Trigger1Y)),NA())</f>
        <v>3.2027858806922931E-2</v>
      </c>
      <c r="Q1621" s="52">
        <f>IFERROR(_xll.qlIndexFixing(ONIndex1Y,I1621,TRUE,_xll.ohTrigger(RecalcTrigger,Trigger1Y)),NA())</f>
        <v>3.1528932899016482E-2</v>
      </c>
    </row>
    <row r="1622" spans="2:17" x14ac:dyDescent="0.2">
      <c r="B1622" s="46" t="s">
        <v>51</v>
      </c>
      <c r="D1622" s="49">
        <f>_xll.qlCalendarAdvance(LocalCalendar,$D1621,B1622,"f",FALSE)</f>
        <v>50851</v>
      </c>
      <c r="E1622" s="49">
        <f>_xll.qlInterestRateIndexValueDate(IndexON,D1622)</f>
        <v>50851</v>
      </c>
      <c r="F1622" s="52">
        <f>IFERROR(_xll.qlIndexFixing(IndexON,D1622,TRUE,_xll.ohTrigger(RecalcTrigger,TriggerON)),NA())</f>
        <v>2.5770928335093757E-2</v>
      </c>
      <c r="H1622" s="49">
        <f>_xll.qlCalendarAdvance(IborCalendar,$H1621,B1622,"f",FALSE)</f>
        <v>50845</v>
      </c>
      <c r="I1622" s="49">
        <f>_xll.qlInterestRateIndexValueDate(Index1M,$H1622)</f>
        <v>50847</v>
      </c>
      <c r="J1622" s="52">
        <f>IFERROR(_xll.qlIndexFixing(Index1M,$H1622,TRUE,_xll.ohTrigger(RecalcTrigger,Trigger1M)),NA())</f>
        <v>2.6655589811542563E-2</v>
      </c>
      <c r="K1622" s="52">
        <f>IFERROR(_xll.qlIndexFixing(ONIndex1M,I1622,TRUE,_xll.ohTrigger(RecalcTrigger,Trigger1M)),NA())</f>
        <v>2.662934346111534E-2</v>
      </c>
      <c r="L1622" s="52">
        <f>IFERROR(_xll.qlIndexFixing(Index3M,H1622,TRUE,_xll.ohTrigger(RecalcTrigger,Trigger3M)),NA())</f>
        <v>2.8421661146399789E-2</v>
      </c>
      <c r="M1622" s="52">
        <f>IFERROR(_xll.qlIndexFixing(ONIndex3M,I1622,TRUE,_xll.ohTrigger(RecalcTrigger,Trigger3M)),NA())</f>
        <v>2.833078509421938E-2</v>
      </c>
      <c r="N1622" s="52">
        <f>IFERROR(_xll.qlIndexFixing(Index6M,$H1622,TRUE,_xll.ohTrigger(RecalcTrigger,Trigger6M)),NA())</f>
        <v>2.9788102829014902E-2</v>
      </c>
      <c r="O1622" s="52">
        <f>IFERROR(_xll.qlIndexFixing(ONIndex6M,I1622,TRUE,_xll.ohTrigger(RecalcTrigger,Trigger6M)),NA())</f>
        <v>2.9589413933317488E-2</v>
      </c>
      <c r="P1622" s="52">
        <f>IFERROR(_xll.qlIndexFixing(Index1Y,$H1622,TRUE,_xll.ohTrigger(RecalcTrigger,Trigger1Y)),NA())</f>
        <v>3.2027603360124612E-2</v>
      </c>
      <c r="Q1622" s="52">
        <f>IFERROR(_xll.qlIndexFixing(ONIndex1Y,I1622,TRUE,_xll.ohTrigger(RecalcTrigger,Trigger1Y)),NA())</f>
        <v>3.1528437316641345E-2</v>
      </c>
    </row>
    <row r="1623" spans="2:17" x14ac:dyDescent="0.2">
      <c r="B1623" s="46" t="s">
        <v>51</v>
      </c>
      <c r="D1623" s="49">
        <f>_xll.qlCalendarAdvance(LocalCalendar,$D1622,B1623,"f",FALSE)</f>
        <v>50858</v>
      </c>
      <c r="E1623" s="49">
        <f>_xll.qlInterestRateIndexValueDate(IndexON,D1623)</f>
        <v>50858</v>
      </c>
      <c r="F1623" s="52">
        <f>IFERROR(_xll.qlIndexFixing(IndexON,D1623,TRUE,_xll.ohTrigger(RecalcTrigger,TriggerON)),NA())</f>
        <v>2.5766915342755325E-2</v>
      </c>
      <c r="H1623" s="49">
        <f>_xll.qlCalendarAdvance(IborCalendar,$H1622,B1623,"f",FALSE)</f>
        <v>50852</v>
      </c>
      <c r="I1623" s="49">
        <f>_xll.qlInterestRateIndexValueDate(Index1M,$H1623)</f>
        <v>50854</v>
      </c>
      <c r="J1623" s="52">
        <f>IFERROR(_xll.qlIndexFixing(Index1M,$H1623,TRUE,_xll.ohTrigger(RecalcTrigger,Trigger1M)),NA())</f>
        <v>2.6654924570245674E-2</v>
      </c>
      <c r="K1623" s="52">
        <f>IFERROR(_xll.qlIndexFixing(ONIndex1M,I1623,TRUE,_xll.ohTrigger(RecalcTrigger,Trigger1M)),NA())</f>
        <v>2.6628663981682621E-2</v>
      </c>
      <c r="L1623" s="52">
        <f>IFERROR(_xll.qlIndexFixing(Index3M,H1623,TRUE,_xll.ohTrigger(RecalcTrigger,Trigger3M)),NA())</f>
        <v>2.8420030988857217E-2</v>
      </c>
      <c r="M1623" s="52">
        <f>IFERROR(_xll.qlIndexFixing(ONIndex3M,I1623,TRUE,_xll.ohTrigger(RecalcTrigger,Trigger3M)),NA())</f>
        <v>2.8329087593439439E-2</v>
      </c>
      <c r="N1623" s="52">
        <f>IFERROR(_xll.qlIndexFixing(Index6M,$H1623,TRUE,_xll.ohTrigger(RecalcTrigger,Trigger6M)),NA())</f>
        <v>2.9786329840635221E-2</v>
      </c>
      <c r="O1623" s="52">
        <f>IFERROR(_xll.qlIndexFixing(ONIndex6M,I1623,TRUE,_xll.ohTrigger(RecalcTrigger,Trigger6M)),NA())</f>
        <v>2.958752929425934E-2</v>
      </c>
      <c r="P1623" s="52">
        <f>IFERROR(_xll.qlIndexFixing(Index1Y,$H1623,TRUE,_xll.ohTrigger(RecalcTrigger,Trigger1Y)),NA())</f>
        <v>3.2027357766547533E-2</v>
      </c>
      <c r="Q1623" s="52">
        <f>IFERROR(_xll.qlIndexFixing(ONIndex1Y,I1623,TRUE,_xll.ohTrigger(RecalcTrigger,Trigger1Y)),NA())</f>
        <v>3.1527951278418342E-2</v>
      </c>
    </row>
    <row r="1624" spans="2:17" x14ac:dyDescent="0.2">
      <c r="B1624" s="46" t="s">
        <v>51</v>
      </c>
      <c r="D1624" s="49">
        <f>_xll.qlCalendarAdvance(LocalCalendar,$D1623,B1624,"f",FALSE)</f>
        <v>50865</v>
      </c>
      <c r="E1624" s="49">
        <f>_xll.qlInterestRateIndexValueDate(IndexON,D1624)</f>
        <v>50865</v>
      </c>
      <c r="F1624" s="52">
        <f>IFERROR(_xll.qlIndexFixing(IndexON,D1624,TRUE,_xll.ohTrigger(RecalcTrigger,TriggerON)),NA())</f>
        <v>2.5762903159849415E-2</v>
      </c>
      <c r="H1624" s="49">
        <f>_xll.qlCalendarAdvance(IborCalendar,$H1623,B1624,"f",FALSE)</f>
        <v>50859</v>
      </c>
      <c r="I1624" s="49">
        <f>_xll.qlInterestRateIndexValueDate(Index1M,$H1624)</f>
        <v>50861</v>
      </c>
      <c r="J1624" s="52">
        <f>IFERROR(_xll.qlIndexFixing(Index1M,$H1624,TRUE,_xll.ohTrigger(RecalcTrigger,Trigger1M)),NA())</f>
        <v>2.6655206915263685E-2</v>
      </c>
      <c r="K1624" s="52">
        <f>IFERROR(_xll.qlIndexFixing(ONIndex1M,I1624,TRUE,_xll.ohTrigger(RecalcTrigger,Trigger1M)),NA())</f>
        <v>2.6627992309338211E-2</v>
      </c>
      <c r="L1624" s="52">
        <f>IFERROR(_xll.qlIndexFixing(Index3M,H1624,TRUE,_xll.ohTrigger(RecalcTrigger,Trigger3M)),NA())</f>
        <v>2.8415396411269254E-2</v>
      </c>
      <c r="M1624" s="52">
        <f>IFERROR(_xll.qlIndexFixing(ONIndex3M,I1624,TRUE,_xll.ohTrigger(RecalcTrigger,Trigger3M)),NA())</f>
        <v>2.8327402241874466E-2</v>
      </c>
      <c r="N1624" s="52">
        <f>IFERROR(_xll.qlIndexFixing(Index6M,$H1624,TRUE,_xll.ohTrigger(RecalcTrigger,Trigger6M)),NA())</f>
        <v>2.9784567625199161E-2</v>
      </c>
      <c r="O1624" s="52">
        <f>IFERROR(_xll.qlIndexFixing(ONIndex6M,I1624,TRUE,_xll.ohTrigger(RecalcTrigger,Trigger6M)),NA())</f>
        <v>2.9585655266792799E-2</v>
      </c>
      <c r="P1624" s="52">
        <f>IFERROR(_xll.qlIndexFixing(Index1Y,$H1624,TRUE,_xll.ohTrigger(RecalcTrigger,Trigger1Y)),NA())</f>
        <v>3.2028521140824322E-2</v>
      </c>
      <c r="Q1624" s="52">
        <f>IFERROR(_xll.qlIndexFixing(ONIndex1Y,I1624,TRUE,_xll.ohTrigger(RecalcTrigger,Trigger1Y)),NA())</f>
        <v>3.152747478426754E-2</v>
      </c>
    </row>
    <row r="1625" spans="2:17" x14ac:dyDescent="0.2">
      <c r="B1625" s="46" t="s">
        <v>51</v>
      </c>
      <c r="D1625" s="49">
        <f>_xll.qlCalendarAdvance(LocalCalendar,$D1624,B1625,"f",FALSE)</f>
        <v>50872</v>
      </c>
      <c r="E1625" s="49">
        <f>_xll.qlInterestRateIndexValueDate(IndexON,D1625)</f>
        <v>50872</v>
      </c>
      <c r="F1625" s="52">
        <f>IFERROR(_xll.qlIndexFixing(IndexON,D1625,TRUE,_xll.ohTrigger(RecalcTrigger,TriggerON)),NA())</f>
        <v>2.5758891786615834E-2</v>
      </c>
      <c r="H1625" s="49">
        <f>_xll.qlCalendarAdvance(IborCalendar,$H1624,B1625,"f",FALSE)</f>
        <v>50866</v>
      </c>
      <c r="I1625" s="49">
        <f>_xll.qlInterestRateIndexValueDate(Index1M,$H1625)</f>
        <v>50872</v>
      </c>
      <c r="J1625" s="52">
        <f>IFERROR(_xll.qlIndexFixing(Index1M,$H1625,TRUE,_xll.ohTrigger(RecalcTrigger,Trigger1M)),NA())</f>
        <v>2.6652309402701135E-2</v>
      </c>
      <c r="K1625" s="52">
        <f>IFERROR(_xll.qlIndexFixing(ONIndex1M,I1625,TRUE,_xll.ohTrigger(RecalcTrigger,Trigger1M)),NA())</f>
        <v>2.6625077066917413E-2</v>
      </c>
      <c r="L1625" s="52">
        <f>IFERROR(_xll.qlIndexFixing(Index3M,H1625,TRUE,_xll.ohTrigger(RecalcTrigger,Trigger3M)),NA())</f>
        <v>2.8412875163054217E-2</v>
      </c>
      <c r="M1625" s="52">
        <f>IFERROR(_xll.qlIndexFixing(ONIndex3M,I1625,TRUE,_xll.ohTrigger(RecalcTrigger,Trigger3M)),NA())</f>
        <v>2.8322787252150761E-2</v>
      </c>
      <c r="N1625" s="52">
        <f>IFERROR(_xll.qlIndexFixing(Index6M,$H1625,TRUE,_xll.ohTrigger(RecalcTrigger,Trigger6M)),NA())</f>
        <v>2.9779610920363967E-2</v>
      </c>
      <c r="O1625" s="52">
        <f>IFERROR(_xll.qlIndexFixing(ONIndex6M,I1625,TRUE,_xll.ohTrigger(RecalcTrigger,Trigger6M)),NA())</f>
        <v>2.9580565770928047E-2</v>
      </c>
      <c r="P1625" s="52">
        <f>IFERROR(_xll.qlIndexFixing(Index1Y,$H1625,TRUE,_xll.ohTrigger(RecalcTrigger,Trigger1Y)),NA())</f>
        <v>3.2025371442405109E-2</v>
      </c>
      <c r="Q1625" s="52">
        <f>IFERROR(_xll.qlIndexFixing(ONIndex1Y,I1625,TRUE,_xll.ohTrigger(RecalcTrigger,Trigger1Y)),NA())</f>
        <v>3.1524050028615136E-2</v>
      </c>
    </row>
    <row r="1626" spans="2:17" x14ac:dyDescent="0.2">
      <c r="B1626" s="46" t="s">
        <v>51</v>
      </c>
      <c r="D1626" s="49">
        <f>_xll.qlCalendarAdvance(LocalCalendar,$D1625,B1626,"f",FALSE)</f>
        <v>50879</v>
      </c>
      <c r="E1626" s="49">
        <f>_xll.qlInterestRateIndexValueDate(IndexON,D1626)</f>
        <v>50879</v>
      </c>
      <c r="F1626" s="52">
        <f>IFERROR(_xll.qlIndexFixing(IndexON,D1626,TRUE,_xll.ohTrigger(RecalcTrigger,TriggerON)),NA())</f>
        <v>2.5754881222654902E-2</v>
      </c>
      <c r="H1626" s="49">
        <f>_xll.qlCalendarAdvance(IborCalendar,$H1625,B1626,"f",FALSE)</f>
        <v>50873</v>
      </c>
      <c r="I1626" s="49">
        <f>_xll.qlInterestRateIndexValueDate(Index1M,$H1626)</f>
        <v>50875</v>
      </c>
      <c r="J1626" s="52">
        <f>IFERROR(_xll.qlIndexFixing(Index1M,$H1626,TRUE,_xll.ohTrigger(RecalcTrigger,Trigger1M)),NA())</f>
        <v>2.6652975786667293E-2</v>
      </c>
      <c r="K1626" s="52">
        <f>IFERROR(_xll.qlIndexFixing(ONIndex1M,I1626,TRUE,_xll.ohTrigger(RecalcTrigger,Trigger1M)),NA())</f>
        <v>2.6626672386260708E-2</v>
      </c>
      <c r="L1626" s="52">
        <f>IFERROR(_xll.qlIndexFixing(Index3M,H1626,TRUE,_xll.ohTrigger(RecalcTrigger,Trigger3M)),NA())</f>
        <v>2.8412192793117838E-2</v>
      </c>
      <c r="M1626" s="52">
        <f>IFERROR(_xll.qlIndexFixing(ONIndex3M,I1626,TRUE,_xll.ohTrigger(RecalcTrigger,Trigger3M)),NA())</f>
        <v>2.8324067986229551E-2</v>
      </c>
      <c r="N1626" s="52">
        <f>IFERROR(_xll.qlIndexFixing(Index6M,$H1626,TRUE,_xll.ohTrigger(RecalcTrigger,Trigger6M)),NA())</f>
        <v>2.9781075513041665E-2</v>
      </c>
      <c r="O1626" s="52">
        <f>IFERROR(_xll.qlIndexFixing(ONIndex6M,I1626,TRUE,_xll.ohTrigger(RecalcTrigger,Trigger6M)),NA())</f>
        <v>2.9581939046741113E-2</v>
      </c>
      <c r="P1626" s="52">
        <f>IFERROR(_xll.qlIndexFixing(Index1Y,$H1626,TRUE,_xll.ohTrigger(RecalcTrigger,Trigger1Y)),NA())</f>
        <v>3.2026680105072911E-2</v>
      </c>
      <c r="Q1626" s="52">
        <f>IFERROR(_xll.qlIndexFixing(ONIndex1Y,I1626,TRUE,_xll.ohTrigger(RecalcTrigger,Trigger1Y)),NA())</f>
        <v>3.1526550428395694E-2</v>
      </c>
    </row>
    <row r="1627" spans="2:17" x14ac:dyDescent="0.2">
      <c r="B1627" s="46" t="s">
        <v>51</v>
      </c>
      <c r="D1627" s="49">
        <f>_xll.qlCalendarAdvance(LocalCalendar,$D1626,B1627,"f",FALSE)</f>
        <v>50886</v>
      </c>
      <c r="E1627" s="49">
        <f>_xll.qlInterestRateIndexValueDate(IndexON,D1627)</f>
        <v>50886</v>
      </c>
      <c r="F1627" s="52">
        <f>IFERROR(_xll.qlIndexFixing(IndexON,D1627,TRUE,_xll.ohTrigger(RecalcTrigger,TriggerON)),NA())</f>
        <v>2.5750871468366299E-2</v>
      </c>
      <c r="H1627" s="49">
        <f>_xll.qlCalendarAdvance(IborCalendar,$H1626,B1627,"f",FALSE)</f>
        <v>50880</v>
      </c>
      <c r="I1627" s="49">
        <f>_xll.qlInterestRateIndexValueDate(Index1M,$H1627)</f>
        <v>50882</v>
      </c>
      <c r="J1627" s="52">
        <f>IFERROR(_xll.qlIndexFixing(Index1M,$H1627,TRUE,_xll.ohTrigger(RecalcTrigger,Trigger1M)),NA())</f>
        <v>2.6652341838908491E-2</v>
      </c>
      <c r="K1627" s="52">
        <f>IFERROR(_xll.qlIndexFixing(ONIndex1M,I1627,TRUE,_xll.ohTrigger(RecalcTrigger,Trigger1M)),NA())</f>
        <v>2.6626024135474324E-2</v>
      </c>
      <c r="L1627" s="52">
        <f>IFERROR(_xll.qlIndexFixing(Index3M,H1627,TRUE,_xll.ohTrigger(RecalcTrigger,Trigger3M)),NA())</f>
        <v>2.8410609335279141E-2</v>
      </c>
      <c r="M1627" s="52">
        <f>IFERROR(_xll.qlIndexFixing(ONIndex3M,I1627,TRUE,_xll.ohTrigger(RecalcTrigger,Trigger3M)),NA())</f>
        <v>2.8322419082149608E-2</v>
      </c>
      <c r="N1627" s="52">
        <f>IFERROR(_xll.qlIndexFixing(Index6M,$H1627,TRUE,_xll.ohTrigger(RecalcTrigger,Trigger6M)),NA())</f>
        <v>2.9779345616264056E-2</v>
      </c>
      <c r="O1627" s="52">
        <f>IFERROR(_xll.qlIndexFixing(ONIndex6M,I1627,TRUE,_xll.ohTrigger(RecalcTrigger,Trigger6M)),NA())</f>
        <v>2.9580096854129323E-2</v>
      </c>
      <c r="P1627" s="52">
        <f>IFERROR(_xll.qlIndexFixing(Index1Y,$H1627,TRUE,_xll.ohTrigger(RecalcTrigger,Trigger1Y)),NA())</f>
        <v>3.2026473924312161E-2</v>
      </c>
      <c r="Q1627" s="52">
        <f>IFERROR(_xll.qlIndexFixing(ONIndex1Y,I1627,TRUE,_xll.ohTrigger(RecalcTrigger,Trigger1Y)),NA())</f>
        <v>3.1526102566701297E-2</v>
      </c>
    </row>
    <row r="1628" spans="2:17" x14ac:dyDescent="0.2">
      <c r="B1628" s="46" t="s">
        <v>51</v>
      </c>
      <c r="D1628" s="49">
        <f>_xll.qlCalendarAdvance(LocalCalendar,$D1627,B1628,"f",FALSE)</f>
        <v>50893</v>
      </c>
      <c r="E1628" s="49">
        <f>_xll.qlInterestRateIndexValueDate(IndexON,D1628)</f>
        <v>50893</v>
      </c>
      <c r="F1628" s="52">
        <f>IFERROR(_xll.qlIndexFixing(IndexON,D1628,TRUE,_xll.ohTrigger(RecalcTrigger,TriggerON)),NA())</f>
        <v>2.5746862523430281E-2</v>
      </c>
      <c r="H1628" s="49">
        <f>_xll.qlCalendarAdvance(IborCalendar,$H1627,B1628,"f",FALSE)</f>
        <v>50887</v>
      </c>
      <c r="I1628" s="49">
        <f>_xll.qlInterestRateIndexValueDate(Index1M,$H1628)</f>
        <v>50889</v>
      </c>
      <c r="J1628" s="52">
        <f>IFERROR(_xll.qlIndexFixing(Index1M,$H1628,TRUE,_xll.ohTrigger(RecalcTrigger,Trigger1M)),NA())</f>
        <v>2.6652657524192935E-2</v>
      </c>
      <c r="K1628" s="52">
        <f>IFERROR(_xll.qlIndexFixing(ONIndex1M,I1628,TRUE,_xll.ohTrigger(RecalcTrigger,Trigger1M)),NA())</f>
        <v>2.6626322837883798E-2</v>
      </c>
      <c r="L1628" s="52">
        <f>IFERROR(_xll.qlIndexFixing(Index3M,H1628,TRUE,_xll.ohTrigger(RecalcTrigger,Trigger3M)),NA())</f>
        <v>2.8409038111577665E-2</v>
      </c>
      <c r="M1628" s="52">
        <f>IFERROR(_xll.qlIndexFixing(ONIndex3M,I1628,TRUE,_xll.ohTrigger(RecalcTrigger,Trigger3M)),NA())</f>
        <v>2.8321779867375163E-2</v>
      </c>
      <c r="N1628" s="52">
        <f>IFERROR(_xll.qlIndexFixing(Index6M,$H1628,TRUE,_xll.ohTrigger(RecalcTrigger,Trigger6M)),NA())</f>
        <v>2.9777626492315561E-2</v>
      </c>
      <c r="O1628" s="52">
        <f>IFERROR(_xll.qlIndexFixing(ONIndex6M,I1628,TRUE,_xll.ohTrigger(RecalcTrigger,Trigger6M)),NA())</f>
        <v>2.9579349940371813E-2</v>
      </c>
      <c r="P1628" s="52">
        <f>IFERROR(_xll.qlIndexFixing(Index1Y,$H1628,TRUE,_xll.ohTrigger(RecalcTrigger,Trigger1Y)),NA())</f>
        <v>3.2026277596739108E-2</v>
      </c>
      <c r="Q1628" s="52">
        <f>IFERROR(_xll.qlIndexFixing(ONIndex1Y,I1628,TRUE,_xll.ohTrigger(RecalcTrigger,Trigger1Y)),NA())</f>
        <v>3.1527013650942681E-2</v>
      </c>
    </row>
    <row r="1629" spans="2:17" x14ac:dyDescent="0.2">
      <c r="B1629" s="46" t="s">
        <v>51</v>
      </c>
      <c r="D1629" s="49">
        <f>_xll.qlCalendarAdvance(LocalCalendar,$D1628,B1629,"f",FALSE)</f>
        <v>50900</v>
      </c>
      <c r="E1629" s="49">
        <f>_xll.qlInterestRateIndexValueDate(IndexON,D1629)</f>
        <v>50900</v>
      </c>
      <c r="F1629" s="52">
        <f>IFERROR(_xll.qlIndexFixing(IndexON,D1629,TRUE,_xll.ohTrigger(RecalcTrigger,TriggerON)),NA())</f>
        <v>2.5742854388166592E-2</v>
      </c>
      <c r="H1629" s="49">
        <f>_xll.qlCalendarAdvance(IborCalendar,$H1628,B1629,"f",FALSE)</f>
        <v>50894</v>
      </c>
      <c r="I1629" s="49">
        <f>_xll.qlInterestRateIndexValueDate(Index1M,$H1629)</f>
        <v>50896</v>
      </c>
      <c r="J1629" s="52">
        <f>IFERROR(_xll.qlIndexFixing(Index1M,$H1629,TRUE,_xll.ohTrigger(RecalcTrigger,Trigger1M)),NA())</f>
        <v>2.6651097413540575E-2</v>
      </c>
      <c r="K1629" s="52">
        <f>IFERROR(_xll.qlIndexFixing(ONIndex1M,I1629,TRUE,_xll.ohTrigger(RecalcTrigger,Trigger1M)),NA())</f>
        <v>2.6624751055379647E-2</v>
      </c>
      <c r="L1629" s="52">
        <f>IFERROR(_xll.qlIndexFixing(Index3M,H1629,TRUE,_xll.ohTrigger(RecalcTrigger,Trigger3M)),NA())</f>
        <v>2.8410507022229105E-2</v>
      </c>
      <c r="M1629" s="52">
        <f>IFERROR(_xll.qlIndexFixing(ONIndex3M,I1629,TRUE,_xll.ohTrigger(RecalcTrigger,Trigger3M)),NA())</f>
        <v>2.8319157721528043E-2</v>
      </c>
      <c r="N1629" s="52">
        <f>IFERROR(_xll.qlIndexFixing(Index6M,$H1629,TRUE,_xll.ohTrigger(RecalcTrigger,Trigger6M)),NA())</f>
        <v>2.97759181411681E-2</v>
      </c>
      <c r="O1629" s="52">
        <f>IFERROR(_xll.qlIndexFixing(ONIndex6M,I1629,TRUE,_xll.ohTrigger(RecalcTrigger,Trigger6M)),NA())</f>
        <v>2.9576444303733851E-2</v>
      </c>
      <c r="P1629" s="52">
        <f>IFERROR(_xll.qlIndexFixing(Index1Y,$H1629,TRUE,_xll.ohTrigger(RecalcTrigger,Trigger1Y)),NA())</f>
        <v>3.2027493666037112E-2</v>
      </c>
      <c r="Q1629" s="52">
        <f>IFERROR(_xll.qlIndexFixing(ONIndex1Y,I1629,TRUE,_xll.ohTrigger(RecalcTrigger,Trigger1Y)),NA())</f>
        <v>3.1525235475582392E-2</v>
      </c>
    </row>
    <row r="1630" spans="2:17" x14ac:dyDescent="0.2">
      <c r="B1630" s="46" t="s">
        <v>51</v>
      </c>
      <c r="D1630" s="49">
        <f>_xll.qlCalendarAdvance(LocalCalendar,$D1629,B1630,"f",FALSE)</f>
        <v>50907</v>
      </c>
      <c r="E1630" s="49">
        <f>_xll.qlInterestRateIndexValueDate(IndexON,D1630)</f>
        <v>50907</v>
      </c>
      <c r="F1630" s="52">
        <f>IFERROR(_xll.qlIndexFixing(IndexON,D1630,TRUE,_xll.ohTrigger(RecalcTrigger,TriggerON)),NA())</f>
        <v>2.5738847062095616E-2</v>
      </c>
      <c r="H1630" s="49">
        <f>_xll.qlCalendarAdvance(IborCalendar,$H1629,B1630,"f",FALSE)</f>
        <v>50901</v>
      </c>
      <c r="I1630" s="49">
        <f>_xll.qlInterestRateIndexValueDate(Index1M,$H1630)</f>
        <v>50903</v>
      </c>
      <c r="J1630" s="52">
        <f>IFERROR(_xll.qlIndexFixing(Index1M,$H1630,TRUE,_xll.ohTrigger(RecalcTrigger,Trigger1M)),NA())</f>
        <v>2.6650486935928887E-2</v>
      </c>
      <c r="K1630" s="52">
        <f>IFERROR(_xll.qlIndexFixing(ONIndex1M,I1630,TRUE,_xll.ohTrigger(RecalcTrigger,Trigger1M)),NA())</f>
        <v>2.6624126226097999E-2</v>
      </c>
      <c r="L1630" s="52">
        <f>IFERROR(_xll.qlIndexFixing(Index3M,H1630,TRUE,_xll.ohTrigger(RecalcTrigger,Trigger3M)),NA())</f>
        <v>2.8408962524088661E-2</v>
      </c>
      <c r="M1630" s="52">
        <f>IFERROR(_xll.qlIndexFixing(ONIndex3M,I1630,TRUE,_xll.ohTrigger(RecalcTrigger,Trigger3M)),NA())</f>
        <v>2.8317545265013067E-2</v>
      </c>
      <c r="N1630" s="52">
        <f>IFERROR(_xll.qlIndexFixing(Index6M,$H1630,TRUE,_xll.ohTrigger(RecalcTrigger,Trigger6M)),NA())</f>
        <v>2.977422056279401E-2</v>
      </c>
      <c r="O1630" s="52">
        <f>IFERROR(_xll.qlIndexFixing(ONIndex6M,I1630,TRUE,_xll.ohTrigger(RecalcTrigger,Trigger6M)),NA())</f>
        <v>2.9574633946003459E-2</v>
      </c>
      <c r="P1630" s="52">
        <f>IFERROR(_xll.qlIndexFixing(Index1Y,$H1630,TRUE,_xll.ohTrigger(RecalcTrigger,Trigger1Y)),NA())</f>
        <v>3.202591450113626E-2</v>
      </c>
      <c r="Q1630" s="52">
        <f>IFERROR(_xll.qlIndexFixing(ONIndex1Y,I1630,TRUE,_xll.ohTrigger(RecalcTrigger,Trigger1Y)),NA())</f>
        <v>3.1524816246264464E-2</v>
      </c>
    </row>
    <row r="1631" spans="2:17" x14ac:dyDescent="0.2">
      <c r="B1631" s="46" t="s">
        <v>51</v>
      </c>
      <c r="D1631" s="49">
        <f>_xll.qlCalendarAdvance(LocalCalendar,$D1630,B1631,"f",FALSE)</f>
        <v>50914</v>
      </c>
      <c r="E1631" s="49">
        <f>_xll.qlInterestRateIndexValueDate(IndexON,D1631)</f>
        <v>50914</v>
      </c>
      <c r="F1631" s="52">
        <f>IFERROR(_xll.qlIndexFixing(IndexON,D1631,TRUE,_xll.ohTrigger(RecalcTrigger,TriggerON)),NA())</f>
        <v>2.5734840545696969E-2</v>
      </c>
      <c r="H1631" s="49">
        <f>_xll.qlCalendarAdvance(IborCalendar,$H1630,B1631,"f",FALSE)</f>
        <v>50908</v>
      </c>
      <c r="I1631" s="49">
        <f>_xll.qlInterestRateIndexValueDate(Index1M,$H1631)</f>
        <v>50910</v>
      </c>
      <c r="J1631" s="52">
        <f>IFERROR(_xll.qlIndexFixing(Index1M,$H1631,TRUE,_xll.ohTrigger(RecalcTrigger,Trigger1M)),NA())</f>
        <v>2.6649884281692696E-2</v>
      </c>
      <c r="K1631" s="52">
        <f>IFERROR(_xll.qlIndexFixing(ONIndex1M,I1631,TRUE,_xll.ohTrigger(RecalcTrigger,Trigger1M)),NA())</f>
        <v>2.6623509203984597E-2</v>
      </c>
      <c r="L1631" s="52">
        <f>IFERROR(_xll.qlIndexFixing(Index3M,H1631,TRUE,_xll.ohTrigger(RecalcTrigger,Trigger3M)),NA())</f>
        <v>2.8407430262944313E-2</v>
      </c>
      <c r="M1631" s="52">
        <f>IFERROR(_xll.qlIndexFixing(ONIndex3M,I1631,TRUE,_xll.ohTrigger(RecalcTrigger,Trigger3M)),NA())</f>
        <v>2.8315944957606476E-2</v>
      </c>
      <c r="N1631" s="52">
        <f>IFERROR(_xll.qlIndexFixing(Index6M,$H1631,TRUE,_xll.ohTrigger(RecalcTrigger,Trigger6M)),NA())</f>
        <v>2.9772533757165213E-2</v>
      </c>
      <c r="O1631" s="52">
        <f>IFERROR(_xll.qlIndexFixing(ONIndex6M,I1631,TRUE,_xll.ohTrigger(RecalcTrigger,Trigger6M)),NA())</f>
        <v>2.9572834199838027E-2</v>
      </c>
      <c r="P1631" s="52">
        <f>IFERROR(_xll.qlIndexFixing(Index1Y,$H1631,TRUE,_xll.ohTrigger(RecalcTrigger,Trigger1Y)),NA())</f>
        <v>3.2025747733094925E-2</v>
      </c>
      <c r="Q1631" s="52">
        <f>IFERROR(_xll.qlIndexFixing(ONIndex1Y,I1631,TRUE,_xll.ohTrigger(RecalcTrigger,Trigger1Y)),NA())</f>
        <v>3.1524406561045382E-2</v>
      </c>
    </row>
    <row r="1632" spans="2:17" x14ac:dyDescent="0.2">
      <c r="B1632" s="46" t="s">
        <v>51</v>
      </c>
      <c r="D1632" s="49">
        <f>_xll.qlCalendarAdvance(LocalCalendar,$D1631,B1632,"f",FALSE)</f>
        <v>50921</v>
      </c>
      <c r="E1632" s="49">
        <f>_xll.qlInterestRateIndexValueDate(IndexON,D1632)</f>
        <v>50921</v>
      </c>
      <c r="F1632" s="52">
        <f>IFERROR(_xll.qlIndexFixing(IndexON,D1632,TRUE,_xll.ohTrigger(RecalcTrigger,TriggerON)),NA())</f>
        <v>2.5730834838570971E-2</v>
      </c>
      <c r="H1632" s="49">
        <f>_xll.qlCalendarAdvance(IborCalendar,$H1631,B1632,"f",FALSE)</f>
        <v>50915</v>
      </c>
      <c r="I1632" s="49">
        <f>_xll.qlInterestRateIndexValueDate(Index1M,$H1632)</f>
        <v>50917</v>
      </c>
      <c r="J1632" s="52">
        <f>IFERROR(_xll.qlIndexFixing(Index1M,$H1632,TRUE,_xll.ohTrigger(RecalcTrigger,Trigger1M)),NA())</f>
        <v>2.6649289450834578E-2</v>
      </c>
      <c r="K1632" s="52">
        <f>IFERROR(_xll.qlIndexFixing(ONIndex1M,I1632,TRUE,_xll.ohTrigger(RecalcTrigger,Trigger1M)),NA())</f>
        <v>2.6623841182162877E-2</v>
      </c>
      <c r="L1632" s="52">
        <f>IFERROR(_xll.qlIndexFixing(Index3M,H1632,TRUE,_xll.ohTrigger(RecalcTrigger,Trigger3M)),NA())</f>
        <v>2.8406922049412073E-2</v>
      </c>
      <c r="M1632" s="52">
        <f>IFERROR(_xll.qlIndexFixing(ONIndex3M,I1632,TRUE,_xll.ohTrigger(RecalcTrigger,Trigger3M)),NA())</f>
        <v>2.8315357305632727E-2</v>
      </c>
      <c r="N1632" s="52">
        <f>IFERROR(_xll.qlIndexFixing(Index6M,$H1632,TRUE,_xll.ohTrigger(RecalcTrigger,Trigger6M)),NA())</f>
        <v>2.9770857724254484E-2</v>
      </c>
      <c r="O1632" s="52">
        <f>IFERROR(_xll.qlIndexFixing(ONIndex6M,I1632,TRUE,_xll.ohTrigger(RecalcTrigger,Trigger6M)),NA())</f>
        <v>2.9572132171589161E-2</v>
      </c>
      <c r="P1632" s="52">
        <f>IFERROR(_xll.qlIndexFixing(Index1Y,$H1632,TRUE,_xll.ohTrigger(RecalcTrigger,Trigger1Y)),NA())</f>
        <v>3.2026995429686241E-2</v>
      </c>
      <c r="Q1632" s="52">
        <f>IFERROR(_xll.qlIndexFixing(ONIndex1Y,I1632,TRUE,_xll.ohTrigger(RecalcTrigger,Trigger1Y)),NA())</f>
        <v>3.1525358403823311E-2</v>
      </c>
    </row>
    <row r="1633" spans="2:17" x14ac:dyDescent="0.2">
      <c r="B1633" s="46" t="s">
        <v>51</v>
      </c>
      <c r="D1633" s="49">
        <f>_xll.qlCalendarAdvance(LocalCalendar,$D1632,B1633,"f",FALSE)</f>
        <v>50928</v>
      </c>
      <c r="E1633" s="49">
        <f>_xll.qlInterestRateIndexValueDate(IndexON,D1633)</f>
        <v>50928</v>
      </c>
      <c r="F1633" s="52">
        <f>IFERROR(_xll.qlIndexFixing(IndexON,D1633,TRUE,_xll.ohTrigger(RecalcTrigger,TriggerON)),NA())</f>
        <v>2.5726829941117302E-2</v>
      </c>
      <c r="H1633" s="49">
        <f>_xll.qlCalendarAdvance(IborCalendar,$H1632,B1633,"f",FALSE)</f>
        <v>50922</v>
      </c>
      <c r="I1633" s="49">
        <f>_xll.qlInterestRateIndexValueDate(Index1M,$H1633)</f>
        <v>50924</v>
      </c>
      <c r="J1633" s="52">
        <f>IFERROR(_xll.qlIndexFixing(Index1M,$H1633,TRUE,_xll.ohTrigger(RecalcTrigger,Trigger1M)),NA())</f>
        <v>2.6649646824460915E-2</v>
      </c>
      <c r="K1633" s="52">
        <f>IFERROR(_xll.qlIndexFixing(ONIndex1M,I1633,TRUE,_xll.ohTrigger(RecalcTrigger,Trigger1M)),NA())</f>
        <v>2.6622298581235881E-2</v>
      </c>
      <c r="L1633" s="52">
        <f>IFERROR(_xll.qlIndexFixing(Index3M,H1633,TRUE,_xll.ohTrigger(RecalcTrigger,Trigger3M)),NA())</f>
        <v>2.8405415017822028E-2</v>
      </c>
      <c r="M1633" s="52">
        <f>IFERROR(_xll.qlIndexFixing(ONIndex3M,I1633,TRUE,_xll.ohTrigger(RecalcTrigger,Trigger3M)),NA())</f>
        <v>2.8312780790384906E-2</v>
      </c>
      <c r="N1633" s="52">
        <f>IFERROR(_xll.qlIndexFixing(Index6M,$H1633,TRUE,_xll.ohTrigger(RecalcTrigger,Trigger6M)),NA())</f>
        <v>2.9769192464034172E-2</v>
      </c>
      <c r="O1633" s="52">
        <f>IFERROR(_xll.qlIndexFixing(ONIndex6M,I1633,TRUE,_xll.ohTrigger(RecalcTrigger,Trigger6M)),NA())</f>
        <v>2.9569266542388561E-2</v>
      </c>
      <c r="P1633" s="52">
        <f>IFERROR(_xll.qlIndexFixing(Index1Y,$H1633,TRUE,_xll.ohTrigger(RecalcTrigger,Trigger1Y)),NA())</f>
        <v>3.2025443756509328E-2</v>
      </c>
      <c r="Q1633" s="52">
        <f>IFERROR(_xll.qlIndexFixing(ONIndex1Y,I1633,TRUE,_xll.ohTrigger(RecalcTrigger,Trigger1Y)),NA())</f>
        <v>3.1523615823010331E-2</v>
      </c>
    </row>
    <row r="1634" spans="2:17" x14ac:dyDescent="0.2">
      <c r="B1634" s="46" t="s">
        <v>51</v>
      </c>
      <c r="D1634" s="49">
        <f>_xll.qlCalendarAdvance(LocalCalendar,$D1633,B1634,"f",FALSE)</f>
        <v>50935</v>
      </c>
      <c r="E1634" s="49">
        <f>_xll.qlInterestRateIndexValueDate(IndexON,D1634)</f>
        <v>50935</v>
      </c>
      <c r="F1634" s="52">
        <f>IFERROR(_xll.qlIndexFixing(IndexON,D1634,TRUE,_xll.ohTrigger(RecalcTrigger,TriggerON)),NA())</f>
        <v>2.572282585317609E-2</v>
      </c>
      <c r="H1634" s="49">
        <f>_xll.qlCalendarAdvance(IborCalendar,$H1633,B1634,"f",FALSE)</f>
        <v>50929</v>
      </c>
      <c r="I1634" s="49">
        <f>_xll.qlInterestRateIndexValueDate(Index1M,$H1634)</f>
        <v>50931</v>
      </c>
      <c r="J1634" s="52">
        <f>IFERROR(_xll.qlIndexFixing(Index1M,$H1634,TRUE,_xll.ohTrigger(RecalcTrigger,Trigger1M)),NA())</f>
        <v>2.6648123259247408E-2</v>
      </c>
      <c r="K1634" s="52">
        <f>IFERROR(_xll.qlIndexFixing(ONIndex1M,I1634,TRUE,_xll.ohTrigger(RecalcTrigger,Trigger1M)),NA())</f>
        <v>2.662170498065386E-2</v>
      </c>
      <c r="L1634" s="52">
        <f>IFERROR(_xll.qlIndexFixing(Index3M,H1634,TRUE,_xll.ohTrigger(RecalcTrigger,Trigger3M)),NA())</f>
        <v>2.840290690135604E-2</v>
      </c>
      <c r="M1634" s="52">
        <f>IFERROR(_xll.qlIndexFixing(ONIndex3M,I1634,TRUE,_xll.ohTrigger(RecalcTrigger,Trigger3M)),NA())</f>
        <v>2.8311216930543281E-2</v>
      </c>
      <c r="N1634" s="52">
        <f>IFERROR(_xll.qlIndexFixing(Index6M,$H1634,TRUE,_xll.ohTrigger(RecalcTrigger,Trigger6M)),NA())</f>
        <v>2.9767537976476622E-2</v>
      </c>
      <c r="O1634" s="52">
        <f>IFERROR(_xll.qlIndexFixing(ONIndex6M,I1634,TRUE,_xll.ohTrigger(RecalcTrigger,Trigger6M)),NA())</f>
        <v>2.9567498631077882E-2</v>
      </c>
      <c r="P1634" s="52">
        <f>IFERROR(_xll.qlIndexFixing(Index1Y,$H1634,TRUE,_xll.ohTrigger(RecalcTrigger,Trigger1Y)),NA())</f>
        <v>3.2025306547956149E-2</v>
      </c>
      <c r="Q1634" s="52">
        <f>IFERROR(_xll.qlIndexFixing(ONIndex1Y,I1634,TRUE,_xll.ohTrigger(RecalcTrigger,Trigger1Y)),NA())</f>
        <v>3.1523234770167718E-2</v>
      </c>
    </row>
    <row r="1635" spans="2:17" x14ac:dyDescent="0.2">
      <c r="B1635" s="46" t="s">
        <v>51</v>
      </c>
      <c r="D1635" s="49">
        <f>_xll.qlCalendarAdvance(LocalCalendar,$D1634,B1635,"f",FALSE)</f>
        <v>50942</v>
      </c>
      <c r="E1635" s="49">
        <f>_xll.qlInterestRateIndexValueDate(IndexON,D1635)</f>
        <v>50942</v>
      </c>
      <c r="F1635" s="52">
        <f>IFERROR(_xll.qlIndexFixing(IndexON,D1635,TRUE,_xll.ohTrigger(RecalcTrigger,TriggerON)),NA())</f>
        <v>2.5718822574587463E-2</v>
      </c>
      <c r="H1635" s="49">
        <f>_xll.qlCalendarAdvance(IborCalendar,$H1634,B1635,"f",FALSE)</f>
        <v>50936</v>
      </c>
      <c r="I1635" s="49">
        <f>_xll.qlInterestRateIndexValueDate(Index1M,$H1635)</f>
        <v>50938</v>
      </c>
      <c r="J1635" s="52">
        <f>IFERROR(_xll.qlIndexFixing(Index1M,$H1635,TRUE,_xll.ohTrigger(RecalcTrigger,Trigger1M)),NA())</f>
        <v>2.6647551898515778E-2</v>
      </c>
      <c r="K1635" s="52">
        <f>IFERROR(_xll.qlIndexFixing(ONIndex1M,I1635,TRUE,_xll.ohTrigger(RecalcTrigger,Trigger1M)),NA())</f>
        <v>2.6621119187186792E-2</v>
      </c>
      <c r="L1635" s="52">
        <f>IFERROR(_xll.qlIndexFixing(Index3M,H1635,TRUE,_xll.ohTrigger(RecalcTrigger,Trigger3M)),NA())</f>
        <v>2.8401423588058319E-2</v>
      </c>
      <c r="M1635" s="52">
        <f>IFERROR(_xll.qlIndexFixing(ONIndex3M,I1635,TRUE,_xll.ohTrigger(RecalcTrigger,Trigger3M)),NA())</f>
        <v>2.8309665219836688E-2</v>
      </c>
      <c r="N1635" s="52">
        <f>IFERROR(_xll.qlIndexFixing(Index6M,$H1635,TRUE,_xll.ohTrigger(RecalcTrigger,Trigger6M)),NA())</f>
        <v>2.976589426155634E-2</v>
      </c>
      <c r="O1635" s="52">
        <f>IFERROR(_xll.qlIndexFixing(ONIndex6M,I1635,TRUE,_xll.ohTrigger(RecalcTrigger,Trigger6M)),NA())</f>
        <v>2.9565741331385453E-2</v>
      </c>
      <c r="P1635" s="52">
        <f>IFERROR(_xll.qlIndexFixing(Index1Y,$H1635,TRUE,_xll.ohTrigger(RecalcTrigger,Trigger1Y)),NA())</f>
        <v>3.2025179192557117E-2</v>
      </c>
      <c r="Q1635" s="52">
        <f>IFERROR(_xll.qlIndexFixing(ONIndex1Y,I1635,TRUE,_xll.ohTrigger(RecalcTrigger,Trigger1Y)),NA())</f>
        <v>3.1522863261503886E-2</v>
      </c>
    </row>
    <row r="1636" spans="2:17" x14ac:dyDescent="0.2">
      <c r="B1636" s="46" t="s">
        <v>51</v>
      </c>
      <c r="D1636" s="49">
        <f>_xll.qlCalendarAdvance(LocalCalendar,$D1635,B1636,"f",FALSE)</f>
        <v>50949</v>
      </c>
      <c r="E1636" s="49">
        <f>_xll.qlInterestRateIndexValueDate(IndexON,D1636)</f>
        <v>50949</v>
      </c>
      <c r="F1636" s="52">
        <f>IFERROR(_xll.qlIndexFixing(IndexON,D1636,TRUE,_xll.ohTrigger(RecalcTrigger,TriggerON)),NA())</f>
        <v>2.5714820105511293E-2</v>
      </c>
      <c r="H1636" s="49">
        <f>_xll.qlCalendarAdvance(IborCalendar,$H1635,B1636,"f",FALSE)</f>
        <v>50943</v>
      </c>
      <c r="I1636" s="49">
        <f>_xll.qlInterestRateIndexValueDate(Index1M,$H1636)</f>
        <v>50945</v>
      </c>
      <c r="J1636" s="52">
        <f>IFERROR(_xll.qlIndexFixing(Index1M,$H1636,TRUE,_xll.ohTrigger(RecalcTrigger,Trigger1M)),NA())</f>
        <v>2.6646988361154488E-2</v>
      </c>
      <c r="K1636" s="52">
        <f>IFERROR(_xll.qlIndexFixing(ONIndex1M,I1636,TRUE,_xll.ohTrigger(RecalcTrigger,Trigger1M)),NA())</f>
        <v>2.6620541200941261E-2</v>
      </c>
      <c r="L1636" s="52">
        <f>IFERROR(_xll.qlIndexFixing(Index3M,H1636,TRUE,_xll.ohTrigger(RecalcTrigger,Trigger3M)),NA())</f>
        <v>2.8399952511687813E-2</v>
      </c>
      <c r="M1636" s="52">
        <f>IFERROR(_xll.qlIndexFixing(ONIndex3M,I1636,TRUE,_xll.ohTrigger(RecalcTrigger,Trigger3M)),NA())</f>
        <v>2.8308125658318417E-2</v>
      </c>
      <c r="N1636" s="52">
        <f>IFERROR(_xll.qlIndexFixing(Index6M,$H1636,TRUE,_xll.ohTrigger(RecalcTrigger,Trigger6M)),NA())</f>
        <v>2.9766484245644074E-2</v>
      </c>
      <c r="O1636" s="52">
        <f>IFERROR(_xll.qlIndexFixing(ONIndex6M,I1636,TRUE,_xll.ohTrigger(RecalcTrigger,Trigger6M)),NA())</f>
        <v>2.9563994643311275E-2</v>
      </c>
      <c r="P1636" s="52">
        <f>IFERROR(_xll.qlIndexFixing(Index1Y,$H1636,TRUE,_xll.ohTrigger(RecalcTrigger,Trigger1Y)),NA())</f>
        <v>3.2025061690308526E-2</v>
      </c>
      <c r="Q1636" s="52">
        <f>IFERROR(_xll.qlIndexFixing(ONIndex1Y,I1636,TRUE,_xll.ohTrigger(RecalcTrigger,Trigger1Y)),NA())</f>
        <v>3.1522501296912253E-2</v>
      </c>
    </row>
    <row r="1637" spans="2:17" x14ac:dyDescent="0.2">
      <c r="B1637" s="46" t="s">
        <v>51</v>
      </c>
      <c r="D1637" s="49">
        <f>_xll.qlCalendarAdvance(LocalCalendar,$D1636,B1637,"f",FALSE)</f>
        <v>50956</v>
      </c>
      <c r="E1637" s="49">
        <f>_xll.qlInterestRateIndexValueDate(IndexON,D1637)</f>
        <v>50956</v>
      </c>
      <c r="F1637" s="52">
        <f>IFERROR(_xll.qlIndexFixing(IndexON,D1637,TRUE,_xll.ohTrigger(RecalcTrigger,TriggerON)),NA())</f>
        <v>2.5710818445947581E-2</v>
      </c>
      <c r="H1637" s="49">
        <f>_xll.qlCalendarAdvance(IborCalendar,$H1636,B1637,"f",FALSE)</f>
        <v>50950</v>
      </c>
      <c r="I1637" s="49">
        <f>_xll.qlInterestRateIndexValueDate(Index1M,$H1637)</f>
        <v>50952</v>
      </c>
      <c r="J1637" s="52">
        <f>IFERROR(_xll.qlIndexFixing(Index1M,$H1637,TRUE,_xll.ohTrigger(RecalcTrigger,Trigger1M)),NA())</f>
        <v>2.6646432647166114E-2</v>
      </c>
      <c r="K1637" s="52">
        <f>IFERROR(_xll.qlIndexFixing(ONIndex1M,I1637,TRUE,_xll.ohTrigger(RecalcTrigger,Trigger1M)),NA())</f>
        <v>2.6620914786856797E-2</v>
      </c>
      <c r="L1637" s="52">
        <f>IFERROR(_xll.qlIndexFixing(Index3M,H1637,TRUE,_xll.ohTrigger(RecalcTrigger,Trigger3M)),NA())</f>
        <v>2.8398493672228367E-2</v>
      </c>
      <c r="M1637" s="52">
        <f>IFERROR(_xll.qlIndexFixing(ONIndex3M,I1637,TRUE,_xll.ohTrigger(RecalcTrigger,Trigger3M)),NA())</f>
        <v>2.8307602481429939E-2</v>
      </c>
      <c r="N1637" s="52">
        <f>IFERROR(_xll.qlIndexFixing(Index6M,$H1637,TRUE,_xll.ohTrigger(RecalcTrigger,Trigger6M)),NA())</f>
        <v>2.9763751188225523E-2</v>
      </c>
      <c r="O1637" s="52">
        <f>IFERROR(_xll.qlIndexFixing(ONIndex6M,I1637,TRUE,_xll.ohTrigger(RecalcTrigger,Trigger6M)),NA())</f>
        <v>2.9563348741685758E-2</v>
      </c>
      <c r="P1637" s="52">
        <f>IFERROR(_xll.qlIndexFixing(Index1Y,$H1637,TRUE,_xll.ohTrigger(RecalcTrigger,Trigger1Y)),NA())</f>
        <v>3.2024954041207122E-2</v>
      </c>
      <c r="Q1637" s="52">
        <f>IFERROR(_xll.qlIndexFixing(ONIndex1Y,I1637,TRUE,_xll.ohTrigger(RecalcTrigger,Trigger1Y)),NA())</f>
        <v>3.1523504106607536E-2</v>
      </c>
    </row>
    <row r="1638" spans="2:17" x14ac:dyDescent="0.2">
      <c r="B1638" s="46" t="s">
        <v>51</v>
      </c>
      <c r="D1638" s="49">
        <f>_xll.qlCalendarAdvance(LocalCalendar,$D1637,B1638,"f",FALSE)</f>
        <v>50963</v>
      </c>
      <c r="E1638" s="49">
        <f>_xll.qlInterestRateIndexValueDate(IndexON,D1638)</f>
        <v>50963</v>
      </c>
      <c r="F1638" s="52">
        <f>IFERROR(_xll.qlIndexFixing(IndexON,D1638,TRUE,_xll.ohTrigger(RecalcTrigger,TriggerON)),NA())</f>
        <v>2.5706817595816389E-2</v>
      </c>
      <c r="H1638" s="49">
        <f>_xll.qlCalendarAdvance(IborCalendar,$H1637,B1638,"f",FALSE)</f>
        <v>50957</v>
      </c>
      <c r="I1638" s="49">
        <f>_xll.qlInterestRateIndexValueDate(Index1M,$H1638)</f>
        <v>50959</v>
      </c>
      <c r="J1638" s="52">
        <f>IFERROR(_xll.qlIndexFixing(Index1M,$H1638,TRUE,_xll.ohTrigger(RecalcTrigger,Trigger1M)),NA())</f>
        <v>2.6645884756548076E-2</v>
      </c>
      <c r="K1638" s="52">
        <f>IFERROR(_xll.qlIndexFixing(ONIndex1M,I1638,TRUE,_xll.ohTrigger(RecalcTrigger,Trigger1M)),NA())</f>
        <v>2.6619408649874998E-2</v>
      </c>
      <c r="L1638" s="52">
        <f>IFERROR(_xll.qlIndexFixing(Index3M,H1638,TRUE,_xll.ohTrigger(RecalcTrigger,Trigger3M)),NA())</f>
        <v>2.8398063428411533E-2</v>
      </c>
      <c r="M1638" s="52">
        <f>IFERROR(_xll.qlIndexFixing(ONIndex3M,I1638,TRUE,_xll.ohTrigger(RecalcTrigger,Trigger3M)),NA())</f>
        <v>2.830508298279355E-2</v>
      </c>
      <c r="N1638" s="52">
        <f>IFERROR(_xll.qlIndexFixing(Index6M,$H1638,TRUE,_xll.ohTrigger(RecalcTrigger,Trigger6M)),NA())</f>
        <v>2.9761027752342139E-2</v>
      </c>
      <c r="O1638" s="52">
        <f>IFERROR(_xll.qlIndexFixing(ONIndex6M,I1638,TRUE,_xll.ohTrigger(RecalcTrigger,Trigger6M)),NA())</f>
        <v>2.9560533101964381E-2</v>
      </c>
      <c r="P1638" s="52">
        <f>IFERROR(_xll.qlIndexFixing(Index1Y,$H1638,TRUE,_xll.ohTrigger(RecalcTrigger,Trigger1Y)),NA())</f>
        <v>3.2024856245249415E-2</v>
      </c>
      <c r="Q1638" s="52">
        <f>IFERROR(_xll.qlIndexFixing(ONIndex1Y,I1638,TRUE,_xll.ohTrigger(RecalcTrigger,Trigger1Y)),NA())</f>
        <v>3.1521806000185393E-2</v>
      </c>
    </row>
    <row r="1639" spans="2:17" x14ac:dyDescent="0.2">
      <c r="B1639" s="46" t="s">
        <v>51</v>
      </c>
      <c r="D1639" s="49">
        <f>_xll.qlCalendarAdvance(LocalCalendar,$D1638,B1639,"f",FALSE)</f>
        <v>50970</v>
      </c>
      <c r="E1639" s="49">
        <f>_xll.qlInterestRateIndexValueDate(IndexON,D1639)</f>
        <v>50970</v>
      </c>
      <c r="F1639" s="52">
        <f>IFERROR(_xll.qlIndexFixing(IndexON,D1639,TRUE,_xll.ohTrigger(RecalcTrigger,TriggerON)),NA())</f>
        <v>2.5702817555117718E-2</v>
      </c>
      <c r="H1639" s="49">
        <f>_xll.qlCalendarAdvance(IborCalendar,$H1638,B1639,"f",FALSE)</f>
        <v>50964</v>
      </c>
      <c r="I1639" s="49">
        <f>_xll.qlInterestRateIndexValueDate(Index1M,$H1639)</f>
        <v>50966</v>
      </c>
      <c r="J1639" s="52">
        <f>IFERROR(_xll.qlIndexFixing(Index1M,$H1639,TRUE,_xll.ohTrigger(RecalcTrigger,Trigger1M)),NA())</f>
        <v>2.664534468930296E-2</v>
      </c>
      <c r="K1639" s="52">
        <f>IFERROR(_xll.qlIndexFixing(ONIndex1M,I1639,TRUE,_xll.ohTrigger(RecalcTrigger,Trigger1M)),NA())</f>
        <v>2.6618854085107557E-2</v>
      </c>
      <c r="L1639" s="52">
        <f>IFERROR(_xll.qlIndexFixing(Index3M,H1639,TRUE,_xll.ohTrigger(RecalcTrigger,Trigger3M)),NA())</f>
        <v>2.8395612703989926E-2</v>
      </c>
      <c r="M1639" s="52">
        <f>IFERROR(_xll.qlIndexFixing(ONIndex3M,I1639,TRUE,_xll.ohTrigger(RecalcTrigger,Trigger3M)),NA())</f>
        <v>2.8303579868786954E-2</v>
      </c>
      <c r="N1639" s="52">
        <f>IFERROR(_xll.qlIndexFixing(Index6M,$H1639,TRUE,_xll.ohTrigger(RecalcTrigger,Trigger6M)),NA())</f>
        <v>2.9760540441925727E-2</v>
      </c>
      <c r="O1639" s="52">
        <f>IFERROR(_xll.qlIndexFixing(ONIndex6M,I1639,TRUE,_xll.ohTrigger(RecalcTrigger,Trigger6M)),NA())</f>
        <v>2.955881824871831E-2</v>
      </c>
      <c r="P1639" s="52">
        <f>IFERROR(_xll.qlIndexFixing(Index1Y,$H1639,TRUE,_xll.ohTrigger(RecalcTrigger,Trigger1Y)),NA())</f>
        <v>3.2024768302432789E-2</v>
      </c>
      <c r="Q1639" s="52">
        <f>IFERROR(_xll.qlIndexFixing(ONIndex1Y,I1639,TRUE,_xll.ohTrigger(RecalcTrigger,Trigger1Y)),NA())</f>
        <v>3.1521472667996875E-2</v>
      </c>
    </row>
    <row r="1640" spans="2:17" x14ac:dyDescent="0.2">
      <c r="B1640" s="46" t="s">
        <v>51</v>
      </c>
      <c r="D1640" s="49">
        <f>_xll.qlCalendarAdvance(LocalCalendar,$D1639,B1640,"f",FALSE)</f>
        <v>50977</v>
      </c>
      <c r="E1640" s="49">
        <f>_xll.qlInterestRateIndexValueDate(IndexON,D1640)</f>
        <v>50977</v>
      </c>
      <c r="F1640" s="52">
        <f>IFERROR(_xll.qlIndexFixing(IndexON,D1640,TRUE,_xll.ohTrigger(RecalcTrigger,TriggerON)),NA())</f>
        <v>2.5698818324011441E-2</v>
      </c>
      <c r="H1640" s="49">
        <f>_xll.qlCalendarAdvance(IborCalendar,$H1639,B1640,"f",FALSE)</f>
        <v>50971</v>
      </c>
      <c r="I1640" s="49">
        <f>_xll.qlInterestRateIndexValueDate(Index1M,$H1640)</f>
        <v>50973</v>
      </c>
      <c r="J1640" s="52">
        <f>IFERROR(_xll.qlIndexFixing(Index1M,$H1640,TRUE,_xll.ohTrigger(RecalcTrigger,Trigger1M)),NA())</f>
        <v>2.6644812445420444E-2</v>
      </c>
      <c r="K1640" s="52">
        <f>IFERROR(_xll.qlIndexFixing(ONIndex1M,I1640,TRUE,_xll.ohTrigger(RecalcTrigger,Trigger1M)),NA())</f>
        <v>2.6618307327508361E-2</v>
      </c>
      <c r="L1640" s="52">
        <f>IFERROR(_xll.qlIndexFixing(Index3M,H1640,TRUE,_xll.ohTrigger(RecalcTrigger,Trigger3M)),NA())</f>
        <v>2.839419057518372E-2</v>
      </c>
      <c r="M1640" s="52">
        <f>IFERROR(_xll.qlIndexFixing(ONIndex3M,I1640,TRUE,_xll.ohTrigger(RecalcTrigger,Trigger3M)),NA())</f>
        <v>2.8302088903942035E-2</v>
      </c>
      <c r="N1640" s="52">
        <f>IFERROR(_xll.qlIndexFixing(Index6M,$H1640,TRUE,_xll.ohTrigger(RecalcTrigger,Trigger6M)),NA())</f>
        <v>2.9757837275559047E-2</v>
      </c>
      <c r="O1640" s="52">
        <f>IFERROR(_xll.qlIndexFixing(ONIndex6M,I1640,TRUE,_xll.ohTrigger(RecalcTrigger,Trigger6M)),NA())</f>
        <v>2.955711400709049E-2</v>
      </c>
      <c r="P1640" s="52">
        <f>IFERROR(_xll.qlIndexFixing(Index1Y,$H1640,TRUE,_xll.ohTrigger(RecalcTrigger,Trigger1Y)),NA())</f>
        <v>3.202469021275485E-2</v>
      </c>
      <c r="Q1640" s="52">
        <f>IFERROR(_xll.qlIndexFixing(ONIndex1Y,I1640,TRUE,_xll.ohTrigger(RecalcTrigger,Trigger1Y)),NA())</f>
        <v>3.1521148879933847E-2</v>
      </c>
    </row>
    <row r="1641" spans="2:17" x14ac:dyDescent="0.2">
      <c r="B1641" s="46" t="s">
        <v>51</v>
      </c>
      <c r="D1641" s="49">
        <f>_xll.qlCalendarAdvance(LocalCalendar,$D1640,B1641,"f",FALSE)</f>
        <v>50984</v>
      </c>
      <c r="E1641" s="49">
        <f>_xll.qlInterestRateIndexValueDate(IndexON,D1641)</f>
        <v>50984</v>
      </c>
      <c r="F1641" s="52">
        <f>IFERROR(_xll.qlIndexFixing(IndexON,D1641,TRUE,_xll.ohTrigger(RecalcTrigger,TriggerON)),NA())</f>
        <v>2.5694819902257748E-2</v>
      </c>
      <c r="H1641" s="49">
        <f>_xll.qlCalendarAdvance(IborCalendar,$H1640,B1641,"f",FALSE)</f>
        <v>50978</v>
      </c>
      <c r="I1641" s="49">
        <f>_xll.qlInterestRateIndexValueDate(Index1M,$H1641)</f>
        <v>50980</v>
      </c>
      <c r="J1641" s="52">
        <f>IFERROR(_xll.qlIndexFixing(Index1M,$H1641,TRUE,_xll.ohTrigger(RecalcTrigger,Trigger1M)),NA())</f>
        <v>2.6646185172382146E-2</v>
      </c>
      <c r="K1641" s="52">
        <f>IFERROR(_xll.qlIndexFixing(ONIndex1M,I1641,TRUE,_xll.ohTrigger(RecalcTrigger,Trigger1M)),NA())</f>
        <v>2.6617768377077411E-2</v>
      </c>
      <c r="L1641" s="52">
        <f>IFERROR(_xll.qlIndexFixing(Index3M,H1641,TRUE,_xll.ohTrigger(RecalcTrigger,Trigger3M)),NA())</f>
        <v>2.8392780683234999E-2</v>
      </c>
      <c r="M1641" s="52">
        <f>IFERROR(_xll.qlIndexFixing(ONIndex3M,I1641,TRUE,_xll.ohTrigger(RecalcTrigger,Trigger3M)),NA())</f>
        <v>2.8300610088285438E-2</v>
      </c>
      <c r="N1641" s="52">
        <f>IFERROR(_xll.qlIndexFixing(Index6M,$H1641,TRUE,_xll.ohTrigger(RecalcTrigger,Trigger6M)),NA())</f>
        <v>2.9757372789196358E-2</v>
      </c>
      <c r="O1641" s="52">
        <f>IFERROR(_xll.qlIndexFixing(ONIndex6M,I1641,TRUE,_xll.ohTrigger(RecalcTrigger,Trigger6M)),NA())</f>
        <v>2.955542037702763E-2</v>
      </c>
      <c r="P1641" s="52">
        <f>IFERROR(_xll.qlIndexFixing(Index1Y,$H1641,TRUE,_xll.ohTrigger(RecalcTrigger,Trigger1Y)),NA())</f>
        <v>3.2026032837579349E-2</v>
      </c>
      <c r="Q1641" s="52">
        <f>IFERROR(_xll.qlIndexFixing(ONIndex1Y,I1641,TRUE,_xll.ohTrigger(RecalcTrigger,Trigger1Y)),NA())</f>
        <v>3.1520834636049599E-2</v>
      </c>
    </row>
    <row r="1642" spans="2:17" x14ac:dyDescent="0.2">
      <c r="B1642" s="46" t="s">
        <v>51</v>
      </c>
      <c r="D1642" s="49">
        <f>_xll.qlCalendarAdvance(LocalCalendar,$D1641,B1642,"f",FALSE)</f>
        <v>50991</v>
      </c>
      <c r="E1642" s="49">
        <f>_xll.qlInterestRateIndexValueDate(IndexON,D1642)</f>
        <v>50991</v>
      </c>
      <c r="F1642" s="52">
        <f>IFERROR(_xll.qlIndexFixing(IndexON,D1642,TRUE,_xll.ohTrigger(RecalcTrigger,TriggerON)),NA())</f>
        <v>2.5690822290096449E-2</v>
      </c>
      <c r="H1642" s="49">
        <f>_xll.qlCalendarAdvance(IborCalendar,$H1641,B1642,"f",FALSE)</f>
        <v>50985</v>
      </c>
      <c r="I1642" s="49">
        <f>_xll.qlInterestRateIndexValueDate(Index1M,$H1642)</f>
        <v>50987</v>
      </c>
      <c r="J1642" s="52">
        <f>IFERROR(_xll.qlIndexFixing(Index1M,$H1642,TRUE,_xll.ohTrigger(RecalcTrigger,Trigger1M)),NA())</f>
        <v>2.6644720473978367E-2</v>
      </c>
      <c r="K1642" s="52">
        <f>IFERROR(_xll.qlIndexFixing(ONIndex1M,I1642,TRUE,_xll.ohTrigger(RecalcTrigger,Trigger1M)),NA())</f>
        <v>2.6617237233814706E-2</v>
      </c>
      <c r="L1642" s="52">
        <f>IFERROR(_xll.qlIndexFixing(Index3M,H1642,TRUE,_xll.ohTrigger(RecalcTrigger,Trigger3M)),NA())</f>
        <v>2.8391383028129304E-2</v>
      </c>
      <c r="M1642" s="52">
        <f>IFERROR(_xll.qlIndexFixing(ONIndex3M,I1642,TRUE,_xll.ohTrigger(RecalcTrigger,Trigger3M)),NA())</f>
        <v>2.8299143421763873E-2</v>
      </c>
      <c r="N1642" s="52">
        <f>IFERROR(_xll.qlIndexFixing(Index6M,$H1642,TRUE,_xll.ohTrigger(RecalcTrigger,Trigger6M)),NA())</f>
        <v>2.9754689888685543E-2</v>
      </c>
      <c r="O1642" s="52">
        <f>IFERROR(_xll.qlIndexFixing(ONIndex6M,I1642,TRUE,_xll.ohTrigger(RecalcTrigger,Trigger6M)),NA())</f>
        <v>2.9553737358609666E-2</v>
      </c>
      <c r="P1642" s="52">
        <f>IFERROR(_xll.qlIndexFixing(Index1Y,$H1642,TRUE,_xll.ohTrigger(RecalcTrigger,Trigger1Y)),NA())</f>
        <v>3.2024563592805665E-2</v>
      </c>
      <c r="Q1642" s="52">
        <f>IFERROR(_xll.qlIndexFixing(ONIndex1Y,I1642,TRUE,_xll.ohTrigger(RecalcTrigger,Trigger1Y)),NA())</f>
        <v>3.1520529936210906E-2</v>
      </c>
    </row>
    <row r="1643" spans="2:17" x14ac:dyDescent="0.2">
      <c r="B1643" s="46" t="s">
        <v>51</v>
      </c>
      <c r="D1643" s="49">
        <f>_xll.qlCalendarAdvance(LocalCalendar,$D1642,B1643,"f",FALSE)</f>
        <v>50998</v>
      </c>
      <c r="E1643" s="49">
        <f>_xll.qlInterestRateIndexValueDate(IndexON,D1643)</f>
        <v>50998</v>
      </c>
      <c r="F1643" s="52">
        <f>IFERROR(_xll.qlIndexFixing(IndexON,D1643,TRUE,_xll.ohTrigger(RecalcTrigger,TriggerON)),NA())</f>
        <v>2.5686825487447607E-2</v>
      </c>
      <c r="H1643" s="49">
        <f>_xll.qlCalendarAdvance(IborCalendar,$H1642,B1643,"f",FALSE)</f>
        <v>50992</v>
      </c>
      <c r="I1643" s="49">
        <f>_xll.qlInterestRateIndexValueDate(Index1M,$H1643)</f>
        <v>50994</v>
      </c>
      <c r="J1643" s="52">
        <f>IFERROR(_xll.qlIndexFixing(Index1M,$H1643,TRUE,_xll.ohTrigger(RecalcTrigger,Trigger1M)),NA())</f>
        <v>2.6643262653979455E-2</v>
      </c>
      <c r="K1643" s="52">
        <f>IFERROR(_xll.qlIndexFixing(ONIndex1M,I1643,TRUE,_xll.ohTrigger(RecalcTrigger,Trigger1M)),NA())</f>
        <v>2.6616713897720246E-2</v>
      </c>
      <c r="L1643" s="52">
        <f>IFERROR(_xll.qlIndexFixing(Index3M,H1643,TRUE,_xll.ohTrigger(RecalcTrigger,Trigger3M)),NA())</f>
        <v>2.8389997609853883E-2</v>
      </c>
      <c r="M1643" s="52">
        <f>IFERROR(_xll.qlIndexFixing(ONIndex3M,I1643,TRUE,_xll.ohTrigger(RecalcTrigger,Trigger3M)),NA())</f>
        <v>2.8297688904430629E-2</v>
      </c>
      <c r="N1643" s="52">
        <f>IFERROR(_xll.qlIndexFixing(Index6M,$H1643,TRUE,_xll.ohTrigger(RecalcTrigger,Trigger6M)),NA())</f>
        <v>2.9753132353901153E-2</v>
      </c>
      <c r="O1643" s="52">
        <f>IFERROR(_xll.qlIndexFixing(ONIndex6M,I1643,TRUE,_xll.ohTrigger(RecalcTrigger,Trigger6M)),NA())</f>
        <v>2.9552064951809953E-2</v>
      </c>
      <c r="P1643" s="52">
        <f>IFERROR(_xll.qlIndexFixing(Index1Y,$H1643,TRUE,_xll.ohTrigger(RecalcTrigger,Trigger1Y)),NA())</f>
        <v>3.2024515062530935E-2</v>
      </c>
      <c r="Q1643" s="52">
        <f>IFERROR(_xll.qlIndexFixing(ONIndex1Y,I1643,TRUE,_xll.ohTrigger(RecalcTrigger,Trigger1Y)),NA())</f>
        <v>3.1520234780604284E-2</v>
      </c>
    </row>
    <row r="1644" spans="2:17" x14ac:dyDescent="0.2">
      <c r="B1644" s="46" t="s">
        <v>51</v>
      </c>
      <c r="D1644" s="49">
        <f>_xll.qlCalendarAdvance(LocalCalendar,$D1643,B1644,"f",FALSE)</f>
        <v>51005</v>
      </c>
      <c r="E1644" s="49">
        <f>_xll.qlInterestRateIndexValueDate(IndexON,D1644)</f>
        <v>51005</v>
      </c>
      <c r="F1644" s="52">
        <f>IFERROR(_xll.qlIndexFixing(IndexON,D1644,TRUE,_xll.ohTrigger(RecalcTrigger,TriggerON)),NA())</f>
        <v>2.5682829494151349E-2</v>
      </c>
      <c r="H1644" s="49">
        <f>_xll.qlCalendarAdvance(IborCalendar,$H1643,B1644,"f",FALSE)</f>
        <v>50999</v>
      </c>
      <c r="I1644" s="49">
        <f>_xll.qlInterestRateIndexValueDate(Index1M,$H1644)</f>
        <v>51001</v>
      </c>
      <c r="J1644" s="52">
        <f>IFERROR(_xll.qlIndexFixing(Index1M,$H1644,TRUE,_xll.ohTrigger(RecalcTrigger,Trigger1M)),NA())</f>
        <v>2.6642761703562823E-2</v>
      </c>
      <c r="K1644" s="52">
        <f>IFERROR(_xll.qlIndexFixing(ONIndex1M,I1644,TRUE,_xll.ohTrigger(RecalcTrigger,Trigger1M)),NA())</f>
        <v>2.6616198368794031E-2</v>
      </c>
      <c r="L1644" s="52">
        <f>IFERROR(_xll.qlIndexFixing(Index3M,H1644,TRUE,_xll.ohTrigger(RecalcTrigger,Trigger3M)),NA())</f>
        <v>2.838862442839598E-2</v>
      </c>
      <c r="M1644" s="52">
        <f>IFERROR(_xll.qlIndexFixing(ONIndex3M,I1644,TRUE,_xll.ohTrigger(RecalcTrigger,Trigger3M)),NA())</f>
        <v>2.8296246536205771E-2</v>
      </c>
      <c r="N1644" s="52">
        <f>IFERROR(_xll.qlIndexFixing(Index6M,$H1644,TRUE,_xll.ohTrigger(RecalcTrigger,Trigger6M)),NA())</f>
        <v>2.9752702110090515E-2</v>
      </c>
      <c r="O1644" s="52">
        <f>IFERROR(_xll.qlIndexFixing(ONIndex6M,I1644,TRUE,_xll.ohTrigger(RecalcTrigger,Trigger6M)),NA())</f>
        <v>2.95504031565752E-2</v>
      </c>
      <c r="P1644" s="52">
        <f>IFERROR(_xll.qlIndexFixing(Index1Y,$H1644,TRUE,_xll.ohTrigger(RecalcTrigger,Trigger1Y)),NA())</f>
        <v>3.202447638538683E-2</v>
      </c>
      <c r="Q1644" s="52">
        <f>IFERROR(_xll.qlIndexFixing(ONIndex1Y,I1644,TRUE,_xll.ohTrigger(RecalcTrigger,Trigger1Y)),NA())</f>
        <v>3.1519949169043215E-2</v>
      </c>
    </row>
    <row r="1645" spans="2:17" x14ac:dyDescent="0.2">
      <c r="B1645" s="46" t="s">
        <v>51</v>
      </c>
      <c r="D1645" s="49">
        <f>_xll.qlCalendarAdvance(LocalCalendar,$D1644,B1645,"f",FALSE)</f>
        <v>51012</v>
      </c>
      <c r="E1645" s="49">
        <f>_xll.qlInterestRateIndexValueDate(IndexON,D1645)</f>
        <v>51012</v>
      </c>
      <c r="F1645" s="52">
        <f>IFERROR(_xll.qlIndexFixing(IndexON,D1645,TRUE,_xll.ohTrigger(RecalcTrigger,TriggerON)),NA())</f>
        <v>2.5678834310367549E-2</v>
      </c>
      <c r="H1645" s="49">
        <f>_xll.qlCalendarAdvance(IborCalendar,$H1644,B1645,"f",FALSE)</f>
        <v>51006</v>
      </c>
      <c r="I1645" s="49">
        <f>_xll.qlInterestRateIndexValueDate(Index1M,$H1645)</f>
        <v>51008</v>
      </c>
      <c r="J1645" s="52">
        <f>IFERROR(_xll.qlIndexFixing(Index1M,$H1645,TRUE,_xll.ohTrigger(RecalcTrigger,Trigger1M)),NA())</f>
        <v>2.6642268576508792E-2</v>
      </c>
      <c r="K1645" s="52">
        <f>IFERROR(_xll.qlIndexFixing(ONIndex1M,I1645,TRUE,_xll.ohTrigger(RecalcTrigger,Trigger1M)),NA())</f>
        <v>2.6616638557186434E-2</v>
      </c>
      <c r="L1645" s="52">
        <f>IFERROR(_xll.qlIndexFixing(Index3M,H1645,TRUE,_xll.ohTrigger(RecalcTrigger,Trigger3M)),NA())</f>
        <v>2.8387263483742837E-2</v>
      </c>
      <c r="M1645" s="52">
        <f>IFERROR(_xll.qlIndexFixing(ONIndex3M,I1645,TRUE,_xll.ohTrigger(RecalcTrigger,Trigger3M)),NA())</f>
        <v>2.8295826569464388E-2</v>
      </c>
      <c r="N1645" s="52">
        <f>IFERROR(_xll.qlIndexFixing(Index6M,$H1645,TRUE,_xll.ohTrigger(RecalcTrigger,Trigger6M)),NA())</f>
        <v>2.9750049601507903E-2</v>
      </c>
      <c r="O1645" s="52">
        <f>IFERROR(_xll.qlIndexFixing(ONIndex6M,I1645,TRUE,_xll.ohTrigger(RecalcTrigger,Trigger6M)),NA())</f>
        <v>2.9549847103338411E-2</v>
      </c>
      <c r="P1645" s="52">
        <f>IFERROR(_xll.qlIndexFixing(Index1Y,$H1645,TRUE,_xll.ohTrigger(RecalcTrigger,Trigger1Y)),NA())</f>
        <v>3.2025861222896447E-2</v>
      </c>
      <c r="Q1645" s="52">
        <f>IFERROR(_xll.qlIndexFixing(ONIndex1Y,I1645,TRUE,_xll.ohTrigger(RecalcTrigger,Trigger1Y)),NA())</f>
        <v>3.1521033569272827E-2</v>
      </c>
    </row>
    <row r="1646" spans="2:17" x14ac:dyDescent="0.2">
      <c r="B1646" s="46" t="s">
        <v>51</v>
      </c>
      <c r="D1646" s="49">
        <f>_xll.qlCalendarAdvance(LocalCalendar,$D1645,B1646,"f",FALSE)</f>
        <v>51019</v>
      </c>
      <c r="E1646" s="49">
        <f>_xll.qlInterestRateIndexValueDate(IndexON,D1646)</f>
        <v>51019</v>
      </c>
      <c r="F1646" s="52">
        <f>IFERROR(_xll.qlIndexFixing(IndexON,D1646,TRUE,_xll.ohTrigger(RecalcTrigger,TriggerON)),NA())</f>
        <v>2.5674839936016269E-2</v>
      </c>
      <c r="H1646" s="49">
        <f>_xll.qlCalendarAdvance(IborCalendar,$H1645,B1646,"f",FALSE)</f>
        <v>51013</v>
      </c>
      <c r="I1646" s="49">
        <f>_xll.qlInterestRateIndexValueDate(Index1M,$H1646)</f>
        <v>51015</v>
      </c>
      <c r="J1646" s="52">
        <f>IFERROR(_xll.qlIndexFixing(Index1M,$H1646,TRUE,_xll.ohTrigger(RecalcTrigger,Trigger1M)),NA())</f>
        <v>2.6641783272814787E-2</v>
      </c>
      <c r="K1646" s="52">
        <f>IFERROR(_xll.qlIndexFixing(ONIndex1M,I1646,TRUE,_xll.ohTrigger(RecalcTrigger,Trigger1M)),NA())</f>
        <v>2.6616139163340158E-2</v>
      </c>
      <c r="L1646" s="52">
        <f>IFERROR(_xll.qlIndexFixing(Index3M,H1646,TRUE,_xll.ohTrigger(RecalcTrigger,Trigger3M)),NA())</f>
        <v>2.838284810664719E-2</v>
      </c>
      <c r="M1646" s="52">
        <f>IFERROR(_xll.qlIndexFixing(ONIndex3M,I1646,TRUE,_xll.ohTrigger(RecalcTrigger,Trigger3M)),NA())</f>
        <v>2.8294409256017783E-2</v>
      </c>
      <c r="N1646" s="52">
        <f>IFERROR(_xll.qlIndexFixing(Index6M,$H1646,TRUE,_xll.ohTrigger(RecalcTrigger,Trigger6M)),NA())</f>
        <v>2.9745171702014947E-2</v>
      </c>
      <c r="O1646" s="52">
        <f>IFERROR(_xll.qlIndexFixing(ONIndex6M,I1646,TRUE,_xll.ohTrigger(RecalcTrigger,Trigger6M)),NA())</f>
        <v>2.9548207154721506E-2</v>
      </c>
      <c r="P1646" s="52">
        <f>IFERROR(_xll.qlIndexFixing(Index1Y,$H1646,TRUE,_xll.ohTrigger(RecalcTrigger,Trigger1Y)),NA())</f>
        <v>3.2025842954207712E-2</v>
      </c>
      <c r="Q1646" s="52">
        <f>IFERROR(_xll.qlIndexFixing(ONIndex1Y,I1646,TRUE,_xll.ohTrigger(RecalcTrigger,Trigger1Y)),NA())</f>
        <v>3.152076770446266E-2</v>
      </c>
    </row>
    <row r="1647" spans="2:17" x14ac:dyDescent="0.2">
      <c r="B1647" s="46" t="s">
        <v>51</v>
      </c>
      <c r="D1647" s="49">
        <f>_xll.qlCalendarAdvance(LocalCalendar,$D1646,B1647,"f",FALSE)</f>
        <v>51026</v>
      </c>
      <c r="E1647" s="49">
        <f>_xll.qlInterestRateIndexValueDate(IndexON,D1647)</f>
        <v>51026</v>
      </c>
      <c r="F1647" s="52">
        <f>IFERROR(_xll.qlIndexFixing(IndexON,D1647,TRUE,_xll.ohTrigger(RecalcTrigger,TriggerON)),NA())</f>
        <v>2.5670846371257383E-2</v>
      </c>
      <c r="H1647" s="49">
        <f>_xll.qlCalendarAdvance(IborCalendar,$H1646,B1647,"f",FALSE)</f>
        <v>51020</v>
      </c>
      <c r="I1647" s="49">
        <f>_xll.qlInterestRateIndexValueDate(Index1M,$H1647)</f>
        <v>51022</v>
      </c>
      <c r="J1647" s="52">
        <f>IFERROR(_xll.qlIndexFixing(Index1M,$H1647,TRUE,_xll.ohTrigger(RecalcTrigger,Trigger1M)),NA())</f>
        <v>2.6642257450695539E-2</v>
      </c>
      <c r="K1647" s="52">
        <f>IFERROR(_xll.qlIndexFixing(ONIndex1M,I1647,TRUE,_xll.ohTrigger(RecalcTrigger,Trigger1M)),NA())</f>
        <v>2.6614698625024857E-2</v>
      </c>
      <c r="L1647" s="52">
        <f>IFERROR(_xll.qlIndexFixing(Index3M,H1647,TRUE,_xll.ohTrigger(RecalcTrigger,Trigger3M)),NA())</f>
        <v>2.8381509328951015E-2</v>
      </c>
      <c r="M1647" s="52">
        <f>IFERROR(_xll.qlIndexFixing(ONIndex3M,I1647,TRUE,_xll.ohTrigger(RecalcTrigger,Trigger3M)),NA())</f>
        <v>2.8291992326714421E-2</v>
      </c>
      <c r="N1647" s="52">
        <f>IFERROR(_xll.qlIndexFixing(Index6M,$H1647,TRUE,_xll.ohTrigger(RecalcTrigger,Trigger6M)),NA())</f>
        <v>2.9743655321449219E-2</v>
      </c>
      <c r="O1647" s="52">
        <f>IFERROR(_xll.qlIndexFixing(ONIndex6M,I1647,TRUE,_xll.ohTrigger(RecalcTrigger,Trigger6M)),NA())</f>
        <v>2.9545481440607091E-2</v>
      </c>
      <c r="P1647" s="52">
        <f>IFERROR(_xll.qlIndexFixing(Index1Y,$H1647,TRUE,_xll.ohTrigger(RecalcTrigger,Trigger1Y)),NA())</f>
        <v>3.2024419472732192E-2</v>
      </c>
      <c r="Q1647" s="52">
        <f>IFERROR(_xll.qlIndexFixing(ONIndex1Y,I1647,TRUE,_xll.ohTrigger(RecalcTrigger,Trigger1Y)),NA())</f>
        <v>3.1519149599192886E-2</v>
      </c>
    </row>
    <row r="1648" spans="2:17" x14ac:dyDescent="0.2">
      <c r="B1648" s="46" t="s">
        <v>51</v>
      </c>
      <c r="D1648" s="49">
        <f>_xll.qlCalendarAdvance(LocalCalendar,$D1647,B1648,"f",FALSE)</f>
        <v>51033</v>
      </c>
      <c r="E1648" s="49">
        <f>_xll.qlInterestRateIndexValueDate(IndexON,D1648)</f>
        <v>51033</v>
      </c>
      <c r="F1648" s="52">
        <f>IFERROR(_xll.qlIndexFixing(IndexON,D1648,TRUE,_xll.ohTrigger(RecalcTrigger,TriggerON)),NA())</f>
        <v>2.5666853615931018E-2</v>
      </c>
      <c r="H1648" s="49">
        <f>_xll.qlCalendarAdvance(IborCalendar,$H1647,B1648,"f",FALSE)</f>
        <v>51027</v>
      </c>
      <c r="I1648" s="49">
        <f>_xll.qlInterestRateIndexValueDate(Index1M,$H1648)</f>
        <v>51029</v>
      </c>
      <c r="J1648" s="52">
        <f>IFERROR(_xll.qlIndexFixing(Index1M,$H1648,TRUE,_xll.ohTrigger(RecalcTrigger,Trigger1M)),NA())</f>
        <v>2.6640836135514587E-2</v>
      </c>
      <c r="K1648" s="52">
        <f>IFERROR(_xll.qlIndexFixing(ONIndex1M,I1648,TRUE,_xll.ohTrigger(RecalcTrigger,Trigger1M)),NA())</f>
        <v>2.6614214324771623E-2</v>
      </c>
      <c r="L1648" s="52">
        <f>IFERROR(_xll.qlIndexFixing(Index3M,H1648,TRUE,_xll.ohTrigger(RecalcTrigger,Trigger3M)),NA())</f>
        <v>2.8380182785125021E-2</v>
      </c>
      <c r="M1648" s="52">
        <f>IFERROR(_xll.qlIndexFixing(ONIndex3M,I1648,TRUE,_xll.ohTrigger(RecalcTrigger,Trigger3M)),NA())</f>
        <v>2.8290598555189561E-2</v>
      </c>
      <c r="N1648" s="52">
        <f>IFERROR(_xll.qlIndexFixing(Index6M,$H1648,TRUE,_xll.ohTrigger(RecalcTrigger,Trigger6M)),NA())</f>
        <v>2.97421497105201E-2</v>
      </c>
      <c r="O1648" s="52">
        <f>IFERROR(_xll.qlIndexFixing(ONIndex6M,I1648,TRUE,_xll.ohTrigger(RecalcTrigger,Trigger6M)),NA())</f>
        <v>2.9543862091818696E-2</v>
      </c>
      <c r="P1648" s="52">
        <f>IFERROR(_xll.qlIndexFixing(Index1Y,$H1648,TRUE,_xll.ohTrigger(RecalcTrigger,Trigger1Y)),NA())</f>
        <v>3.2024420208104497E-2</v>
      </c>
      <c r="Q1648" s="52">
        <f>IFERROR(_xll.qlIndexFixing(ONIndex1Y,I1648,TRUE,_xll.ohTrigger(RecalcTrigger,Trigger1Y)),NA())</f>
        <v>3.1518902164213713E-2</v>
      </c>
    </row>
    <row r="1649" spans="2:17" x14ac:dyDescent="0.2">
      <c r="B1649" s="46" t="s">
        <v>51</v>
      </c>
      <c r="D1649" s="49">
        <f>_xll.qlCalendarAdvance(LocalCalendar,$D1648,B1649,"f",FALSE)</f>
        <v>51040</v>
      </c>
      <c r="E1649" s="49">
        <f>_xll.qlInterestRateIndexValueDate(IndexON,D1649)</f>
        <v>51040</v>
      </c>
      <c r="F1649" s="52">
        <f>IFERROR(_xll.qlIndexFixing(IndexON,D1649,TRUE,_xll.ohTrigger(RecalcTrigger,TriggerON)),NA())</f>
        <v>2.5662861670037174E-2</v>
      </c>
      <c r="H1649" s="49">
        <f>_xll.qlCalendarAdvance(IborCalendar,$H1648,B1649,"f",FALSE)</f>
        <v>51034</v>
      </c>
      <c r="I1649" s="49">
        <f>_xll.qlInterestRateIndexValueDate(Index1M,$H1649)</f>
        <v>51036</v>
      </c>
      <c r="J1649" s="52">
        <f>IFERROR(_xll.qlIndexFixing(Index1M,$H1649,TRUE,_xll.ohTrigger(RecalcTrigger,Trigger1M)),NA())</f>
        <v>2.6640374301903233E-2</v>
      </c>
      <c r="K1649" s="52">
        <f>IFERROR(_xll.qlIndexFixing(ONIndex1M,I1649,TRUE,_xll.ohTrigger(RecalcTrigger,Trigger1M)),NA())</f>
        <v>2.6613737831686635E-2</v>
      </c>
      <c r="L1649" s="52">
        <f>IFERROR(_xll.qlIndexFixing(Index3M,H1649,TRUE,_xll.ohTrigger(RecalcTrigger,Trigger3M)),NA())</f>
        <v>2.8378868475156908E-2</v>
      </c>
      <c r="M1649" s="52">
        <f>IFERROR(_xll.qlIndexFixing(ONIndex3M,I1649,TRUE,_xll.ohTrigger(RecalcTrigger,Trigger3M)),NA())</f>
        <v>2.8289216932826378E-2</v>
      </c>
      <c r="N1649" s="52">
        <f>IFERROR(_xll.qlIndexFixing(Index6M,$H1649,TRUE,_xll.ohTrigger(RecalcTrigger,Trigger6M)),NA())</f>
        <v>2.9740654869204755E-2</v>
      </c>
      <c r="O1649" s="52">
        <f>IFERROR(_xll.qlIndexFixing(ONIndex6M,I1649,TRUE,_xll.ohTrigger(RecalcTrigger,Trigger6M)),NA())</f>
        <v>2.9542253354648551E-2</v>
      </c>
      <c r="P1649" s="52">
        <f>IFERROR(_xll.qlIndexFixing(Index1Y,$H1649,TRUE,_xll.ohTrigger(RecalcTrigger,Trigger1Y)),NA())</f>
        <v>3.2024430796605038E-2</v>
      </c>
      <c r="Q1649" s="52">
        <f>IFERROR(_xll.qlIndexFixing(ONIndex1Y,I1649,TRUE,_xll.ohTrigger(RecalcTrigger,Trigger1Y)),NA())</f>
        <v>3.1518664273333385E-2</v>
      </c>
    </row>
    <row r="1650" spans="2:17" x14ac:dyDescent="0.2">
      <c r="B1650" s="46" t="s">
        <v>51</v>
      </c>
      <c r="D1650" s="49">
        <f>_xll.qlCalendarAdvance(LocalCalendar,$D1649,B1650,"f",FALSE)</f>
        <v>51047</v>
      </c>
      <c r="E1650" s="49">
        <f>_xll.qlInterestRateIndexValueDate(IndexON,D1650)</f>
        <v>51047</v>
      </c>
      <c r="F1650" s="52">
        <f>IFERROR(_xll.qlIndexFixing(IndexON,D1650,TRUE,_xll.ohTrigger(RecalcTrigger,TriggerON)),NA())</f>
        <v>2.5658870533655787E-2</v>
      </c>
      <c r="H1650" s="49">
        <f>_xll.qlCalendarAdvance(IborCalendar,$H1649,B1650,"f",FALSE)</f>
        <v>51041</v>
      </c>
      <c r="I1650" s="49">
        <f>_xll.qlInterestRateIndexValueDate(Index1M,$H1650)</f>
        <v>51043</v>
      </c>
      <c r="J1650" s="52">
        <f>IFERROR(_xll.qlIndexFixing(Index1M,$H1650,TRUE,_xll.ohTrigger(RecalcTrigger,Trigger1M)),NA())</f>
        <v>2.6639920291649324E-2</v>
      </c>
      <c r="K1650" s="52">
        <f>IFERROR(_xll.qlIndexFixing(ONIndex1M,I1650,TRUE,_xll.ohTrigger(RecalcTrigger,Trigger1M)),NA())</f>
        <v>2.6613269145743246E-2</v>
      </c>
      <c r="L1650" s="52">
        <f>IFERROR(_xll.qlIndexFixing(Index3M,H1650,TRUE,_xll.ohTrigger(RecalcTrigger,Trigger3M)),NA())</f>
        <v>2.8377566399036141E-2</v>
      </c>
      <c r="M1650" s="52">
        <f>IFERROR(_xll.qlIndexFixing(ONIndex3M,I1650,TRUE,_xll.ohTrigger(RecalcTrigger,Trigger3M)),NA())</f>
        <v>2.8287847459651516E-2</v>
      </c>
      <c r="N1650" s="52">
        <f>IFERROR(_xll.qlIndexFixing(Index6M,$H1650,TRUE,_xll.ohTrigger(RecalcTrigger,Trigger6M)),NA())</f>
        <v>2.9738050898018335E-2</v>
      </c>
      <c r="O1650" s="52">
        <f>IFERROR(_xll.qlIndexFixing(ONIndex6M,I1650,TRUE,_xll.ohTrigger(RecalcTrigger,Trigger6M)),NA())</f>
        <v>2.9540655229070012E-2</v>
      </c>
      <c r="P1650" s="52">
        <f>IFERROR(_xll.qlIndexFixing(Index1Y,$H1650,TRUE,_xll.ohTrigger(RecalcTrigger,Trigger1Y)),NA())</f>
        <v>3.2020200600008916E-2</v>
      </c>
      <c r="Q1650" s="52">
        <f>IFERROR(_xll.qlIndexFixing(ONIndex1Y,I1650,TRUE,_xll.ohTrigger(RecalcTrigger,Trigger1Y)),NA())</f>
        <v>3.1518435926551902E-2</v>
      </c>
    </row>
    <row r="1651" spans="2:17" x14ac:dyDescent="0.2">
      <c r="B1651" s="46" t="s">
        <v>51</v>
      </c>
      <c r="D1651" s="49">
        <f>_xll.qlCalendarAdvance(LocalCalendar,$D1650,B1651,"f",FALSE)</f>
        <v>51054</v>
      </c>
      <c r="E1651" s="49">
        <f>_xll.qlInterestRateIndexValueDate(IndexON,D1651)</f>
        <v>51054</v>
      </c>
      <c r="F1651" s="52">
        <f>IFERROR(_xll.qlIndexFixing(IndexON,D1651,TRUE,_xll.ohTrigger(RecalcTrigger,TriggerON)),NA())</f>
        <v>2.5654880206786856E-2</v>
      </c>
      <c r="H1651" s="49">
        <f>_xll.qlCalendarAdvance(IborCalendar,$H1650,B1651,"f",FALSE)</f>
        <v>51048</v>
      </c>
      <c r="I1651" s="49">
        <f>_xll.qlInterestRateIndexValueDate(Index1M,$H1651)</f>
        <v>51050</v>
      </c>
      <c r="J1651" s="52">
        <f>IFERROR(_xll.qlIndexFixing(Index1M,$H1651,TRUE,_xll.ohTrigger(RecalcTrigger,Trigger1M)),NA())</f>
        <v>2.6639474104752862E-2</v>
      </c>
      <c r="K1651" s="52">
        <f>IFERROR(_xll.qlIndexFixing(ONIndex1M,I1651,TRUE,_xll.ohTrigger(RecalcTrigger,Trigger1M)),NA())</f>
        <v>2.661375931026555E-2</v>
      </c>
      <c r="L1651" s="52">
        <f>IFERROR(_xll.qlIndexFixing(Index3M,H1651,TRUE,_xll.ohTrigger(RecalcTrigger,Trigger3M)),NA())</f>
        <v>2.8379354787990078E-2</v>
      </c>
      <c r="M1651" s="52">
        <f>IFERROR(_xll.qlIndexFixing(ONIndex3M,I1651,TRUE,_xll.ohTrigger(RecalcTrigger,Trigger3M)),NA())</f>
        <v>2.8287504940758268E-2</v>
      </c>
      <c r="N1651" s="52">
        <f>IFERROR(_xll.qlIndexFixing(Index6M,$H1651,TRUE,_xll.ohTrigger(RecalcTrigger,Trigger6M)),NA())</f>
        <v>2.9741059879939236E-2</v>
      </c>
      <c r="O1651" s="52">
        <f>IFERROR(_xll.qlIndexFixing(ONIndex6M,I1651,TRUE,_xll.ohTrigger(RecalcTrigger,Trigger6M)),NA())</f>
        <v>2.9540166598980289E-2</v>
      </c>
      <c r="P1651" s="52">
        <f>IFERROR(_xll.qlIndexFixing(Index1Y,$H1651,TRUE,_xll.ohTrigger(RecalcTrigger,Trigger1Y)),NA())</f>
        <v>3.2025899420629465E-2</v>
      </c>
      <c r="Q1651" s="52">
        <f>IFERROR(_xll.qlIndexFixing(ONIndex1Y,I1651,TRUE,_xll.ohTrigger(RecalcTrigger,Trigger1Y)),NA())</f>
        <v>3.1519581554784182E-2</v>
      </c>
    </row>
    <row r="1652" spans="2:17" x14ac:dyDescent="0.2">
      <c r="B1652" s="46" t="s">
        <v>51</v>
      </c>
      <c r="D1652" s="49">
        <f>_xll.qlCalendarAdvance(LocalCalendar,$D1651,B1652,"f",FALSE)</f>
        <v>51061</v>
      </c>
      <c r="E1652" s="49">
        <f>_xll.qlInterestRateIndexValueDate(IndexON,D1652)</f>
        <v>51061</v>
      </c>
      <c r="F1652" s="52">
        <f>IFERROR(_xll.qlIndexFixing(IndexON,D1652,TRUE,_xll.ohTrigger(RecalcTrigger,TriggerON)),NA())</f>
        <v>2.5650890689350447E-2</v>
      </c>
      <c r="H1652" s="49">
        <f>_xll.qlCalendarAdvance(IborCalendar,$H1651,B1652,"f",FALSE)</f>
        <v>51055</v>
      </c>
      <c r="I1652" s="49">
        <f>_xll.qlInterestRateIndexValueDate(Index1M,$H1652)</f>
        <v>51057</v>
      </c>
      <c r="J1652" s="52">
        <f>IFERROR(_xll.qlIndexFixing(Index1M,$H1652,TRUE,_xll.ohTrigger(RecalcTrigger,Trigger1M)),NA())</f>
        <v>2.6639035741213846E-2</v>
      </c>
      <c r="K1652" s="52">
        <f>IFERROR(_xll.qlIndexFixing(ONIndex1M,I1652,TRUE,_xll.ohTrigger(RecalcTrigger,Trigger1M)),NA())</f>
        <v>2.6612355195414494E-2</v>
      </c>
      <c r="L1652" s="52">
        <f>IFERROR(_xll.qlIndexFixing(Index3M,H1652,TRUE,_xll.ohTrigger(RecalcTrigger,Trigger3M)),NA())</f>
        <v>2.8379106606885109E-2</v>
      </c>
      <c r="M1652" s="52">
        <f>IFERROR(_xll.qlIndexFixing(ONIndex3M,I1652,TRUE,_xll.ohTrigger(RecalcTrigger,Trigger3M)),NA())</f>
        <v>2.8285144960760178E-2</v>
      </c>
      <c r="N1652" s="52">
        <f>IFERROR(_xll.qlIndexFixing(Index6M,$H1652,TRUE,_xll.ohTrigger(RecalcTrigger,Trigger6M)),NA())</f>
        <v>2.9739599295863499E-2</v>
      </c>
      <c r="O1652" s="52">
        <f>IFERROR(_xll.qlIndexFixing(ONIndex6M,I1652,TRUE,_xll.ohTrigger(RecalcTrigger,Trigger6M)),NA())</f>
        <v>2.9537490812714395E-2</v>
      </c>
      <c r="P1652" s="52">
        <f>IFERROR(_xll.qlIndexFixing(Index1Y,$H1652,TRUE,_xll.ohTrigger(RecalcTrigger,Trigger1Y)),NA())</f>
        <v>3.2024521680881705E-2</v>
      </c>
      <c r="Q1652" s="52">
        <f>IFERROR(_xll.qlIndexFixing(ONIndex1Y,I1652,TRUE,_xll.ohTrigger(RecalcTrigger,Trigger1Y)),NA())</f>
        <v>3.1518007865418696E-2</v>
      </c>
    </row>
    <row r="1653" spans="2:17" x14ac:dyDescent="0.2">
      <c r="B1653" s="46" t="s">
        <v>51</v>
      </c>
      <c r="D1653" s="49">
        <f>_xll.qlCalendarAdvance(LocalCalendar,$D1652,B1653,"f",FALSE)</f>
        <v>51068</v>
      </c>
      <c r="E1653" s="49">
        <f>_xll.qlInterestRateIndexValueDate(IndexON,D1653)</f>
        <v>51068</v>
      </c>
      <c r="F1653" s="52">
        <f>IFERROR(_xll.qlIndexFixing(IndexON,D1653,TRUE,_xll.ohTrigger(RecalcTrigger,TriggerON)),NA())</f>
        <v>2.5646901981346559E-2</v>
      </c>
      <c r="H1653" s="49">
        <f>_xll.qlCalendarAdvance(IborCalendar,$H1652,B1653,"f",FALSE)</f>
        <v>51062</v>
      </c>
      <c r="I1653" s="49">
        <f>_xll.qlInterestRateIndexValueDate(Index1M,$H1653)</f>
        <v>51064</v>
      </c>
      <c r="J1653" s="52">
        <f>IFERROR(_xll.qlIndexFixing(Index1M,$H1653,TRUE,_xll.ohTrigger(RecalcTrigger,Trigger1M)),NA())</f>
        <v>2.6638605201032273E-2</v>
      </c>
      <c r="K1653" s="52">
        <f>IFERROR(_xll.qlIndexFixing(ONIndex1M,I1653,TRUE,_xll.ohTrigger(RecalcTrigger,Trigger1M)),NA())</f>
        <v>2.6611909931002486E-2</v>
      </c>
      <c r="L1653" s="52">
        <f>IFERROR(_xll.qlIndexFixing(Index3M,H1653,TRUE,_xll.ohTrigger(RecalcTrigger,Trigger3M)),NA())</f>
        <v>2.8376816449932889E-2</v>
      </c>
      <c r="M1653" s="52">
        <f>IFERROR(_xll.qlIndexFixing(ONIndex3M,I1653,TRUE,_xll.ohTrigger(RecalcTrigger,Trigger3M)),NA())</f>
        <v>2.8283811935043701E-2</v>
      </c>
      <c r="N1653" s="52">
        <f>IFERROR(_xll.qlIndexFixing(Index6M,$H1653,TRUE,_xll.ohTrigger(RecalcTrigger,Trigger6M)),NA())</f>
        <v>2.9738149483967014E-2</v>
      </c>
      <c r="O1653" s="52">
        <f>IFERROR(_xll.qlIndexFixing(ONIndex6M,I1653,TRUE,_xll.ohTrigger(RecalcTrigger,Trigger6M)),NA())</f>
        <v>2.9535924521937318E-2</v>
      </c>
      <c r="P1653" s="52">
        <f>IFERROR(_xll.qlIndexFixing(Index1Y,$H1653,TRUE,_xll.ohTrigger(RecalcTrigger,Trigger1Y)),NA())</f>
        <v>3.2024571681901273E-2</v>
      </c>
      <c r="Q1653" s="52">
        <f>IFERROR(_xll.qlIndexFixing(ONIndex1Y,I1653,TRUE,_xll.ohTrigger(RecalcTrigger,Trigger1Y)),NA())</f>
        <v>3.1517808151013682E-2</v>
      </c>
    </row>
    <row r="1654" spans="2:17" x14ac:dyDescent="0.2">
      <c r="B1654" s="46" t="s">
        <v>51</v>
      </c>
      <c r="D1654" s="49">
        <f>_xll.qlCalendarAdvance(LocalCalendar,$D1653,B1654,"f",FALSE)</f>
        <v>51075</v>
      </c>
      <c r="E1654" s="49">
        <f>_xll.qlInterestRateIndexValueDate(IndexON,D1654)</f>
        <v>51075</v>
      </c>
      <c r="F1654" s="52">
        <f>IFERROR(_xll.qlIndexFixing(IndexON,D1654,TRUE,_xll.ohTrigger(RecalcTrigger,TriggerON)),NA())</f>
        <v>2.5642914082935064E-2</v>
      </c>
      <c r="H1654" s="49">
        <f>_xll.qlCalendarAdvance(IborCalendar,$H1653,B1654,"f",FALSE)</f>
        <v>51069</v>
      </c>
      <c r="I1654" s="49">
        <f>_xll.qlInterestRateIndexValueDate(Index1M,$H1654)</f>
        <v>51071</v>
      </c>
      <c r="J1654" s="52">
        <f>IFERROR(_xll.qlIndexFixing(Index1M,$H1654,TRUE,_xll.ohTrigger(RecalcTrigger,Trigger1M)),NA())</f>
        <v>2.6638182484200416E-2</v>
      </c>
      <c r="K1654" s="52">
        <f>IFERROR(_xll.qlIndexFixing(ONIndex1M,I1654,TRUE,_xll.ohTrigger(RecalcTrigger,Trigger1M)),NA())</f>
        <v>2.6611472473705433E-2</v>
      </c>
      <c r="L1654" s="52">
        <f>IFERROR(_xll.qlIndexFixing(Index3M,H1654,TRUE,_xll.ohTrigger(RecalcTrigger,Trigger3M)),NA())</f>
        <v>2.8375565635946884E-2</v>
      </c>
      <c r="M1654" s="52">
        <f>IFERROR(_xll.qlIndexFixing(ONIndex3M,I1654,TRUE,_xll.ohTrigger(RecalcTrigger,Trigger3M)),NA())</f>
        <v>2.8282491058488901E-2</v>
      </c>
      <c r="N1654" s="52">
        <f>IFERROR(_xll.qlIndexFixing(Index6M,$H1654,TRUE,_xll.ohTrigger(RecalcTrigger,Trigger6M)),NA())</f>
        <v>2.9736710444226024E-2</v>
      </c>
      <c r="O1654" s="52">
        <f>IFERROR(_xll.qlIndexFixing(ONIndex6M,I1654,TRUE,_xll.ohTrigger(RecalcTrigger,Trigger6M)),NA())</f>
        <v>2.9534368842805137E-2</v>
      </c>
      <c r="P1654" s="52">
        <f>IFERROR(_xll.qlIndexFixing(Index1Y,$H1654,TRUE,_xll.ohTrigger(RecalcTrigger,Trigger1Y)),NA())</f>
        <v>3.2024631536054296E-2</v>
      </c>
      <c r="Q1654" s="52">
        <f>IFERROR(_xll.qlIndexFixing(ONIndex1Y,I1654,TRUE,_xll.ohTrigger(RecalcTrigger,Trigger1Y)),NA())</f>
        <v>3.1517617980787449E-2</v>
      </c>
    </row>
    <row r="1655" spans="2:17" x14ac:dyDescent="0.2">
      <c r="B1655" s="46" t="s">
        <v>51</v>
      </c>
      <c r="D1655" s="49">
        <f>_xll.qlCalendarAdvance(LocalCalendar,$D1654,B1655,"f",FALSE)</f>
        <v>51082</v>
      </c>
      <c r="E1655" s="49">
        <f>_xll.qlInterestRateIndexValueDate(IndexON,D1655)</f>
        <v>51082</v>
      </c>
      <c r="F1655" s="52">
        <f>IFERROR(_xll.qlIndexFixing(IndexON,D1655,TRUE,_xll.ohTrigger(RecalcTrigger,TriggerON)),NA())</f>
        <v>2.5638926994036026E-2</v>
      </c>
      <c r="H1655" s="49">
        <f>_xll.qlCalendarAdvance(IborCalendar,$H1654,B1655,"f",FALSE)</f>
        <v>51076</v>
      </c>
      <c r="I1655" s="49">
        <f>_xll.qlInterestRateIndexValueDate(Index1M,$H1655)</f>
        <v>51078</v>
      </c>
      <c r="J1655" s="52">
        <f>IFERROR(_xll.qlIndexFixing(Index1M,$H1655,TRUE,_xll.ohTrigger(RecalcTrigger,Trigger1M)),NA())</f>
        <v>2.6637767590725999E-2</v>
      </c>
      <c r="K1655" s="52">
        <f>IFERROR(_xll.qlIndexFixing(ONIndex1M,I1655,TRUE,_xll.ohTrigger(RecalcTrigger,Trigger1M)),NA())</f>
        <v>2.6611042823629916E-2</v>
      </c>
      <c r="L1655" s="52">
        <f>IFERROR(_xll.qlIndexFixing(Index3M,H1655,TRUE,_xll.ohTrigger(RecalcTrigger,Trigger3M)),NA())</f>
        <v>2.8374327058642335E-2</v>
      </c>
      <c r="M1655" s="52">
        <f>IFERROR(_xll.qlIndexFixing(ONIndex3M,I1655,TRUE,_xll.ohTrigger(RecalcTrigger,Trigger3M)),NA())</f>
        <v>2.8281182331122423E-2</v>
      </c>
      <c r="N1655" s="52">
        <f>IFERROR(_xll.qlIndexFixing(Index6M,$H1655,TRUE,_xll.ohTrigger(RecalcTrigger,Trigger6M)),NA())</f>
        <v>2.9731911981842104E-2</v>
      </c>
      <c r="O1655" s="52">
        <f>IFERROR(_xll.qlIndexFixing(ONIndex6M,I1655,TRUE,_xll.ohTrigger(RecalcTrigger,Trigger6M)),NA())</f>
        <v>2.9532823775291206E-2</v>
      </c>
      <c r="P1655" s="52">
        <f>IFERROR(_xll.qlIndexFixing(Index1Y,$H1655,TRUE,_xll.ohTrigger(RecalcTrigger,Trigger1Y)),NA())</f>
        <v>3.2024701243341433E-2</v>
      </c>
      <c r="Q1655" s="52">
        <f>IFERROR(_xll.qlIndexFixing(ONIndex1Y,I1655,TRUE,_xll.ohTrigger(RecalcTrigger,Trigger1Y)),NA())</f>
        <v>3.1517437354660061E-2</v>
      </c>
    </row>
    <row r="1656" spans="2:17" x14ac:dyDescent="0.2">
      <c r="B1656" s="46" t="s">
        <v>51</v>
      </c>
      <c r="D1656" s="49">
        <f>_xll.qlCalendarAdvance(LocalCalendar,$D1655,B1656,"f",FALSE)</f>
        <v>51089</v>
      </c>
      <c r="E1656" s="49">
        <f>_xll.qlInterestRateIndexValueDate(IndexON,D1656)</f>
        <v>51089</v>
      </c>
      <c r="F1656" s="52">
        <f>IFERROR(_xll.qlIndexFixing(IndexON,D1656,TRUE,_xll.ohTrigger(RecalcTrigger,TriggerON)),NA())</f>
        <v>2.5634940714409638E-2</v>
      </c>
      <c r="H1656" s="49">
        <f>_xll.qlCalendarAdvance(IborCalendar,$H1655,B1656,"f",FALSE)</f>
        <v>51083</v>
      </c>
      <c r="I1656" s="49">
        <f>_xll.qlInterestRateIndexValueDate(Index1M,$H1656)</f>
        <v>51088</v>
      </c>
      <c r="J1656" s="52">
        <f>IFERROR(_xll.qlIndexFixing(Index1M,$H1656,TRUE,_xll.ohTrigger(RecalcTrigger,Trigger1M)),NA())</f>
        <v>2.6636231931418841E-2</v>
      </c>
      <c r="K1656" s="52">
        <f>IFERROR(_xll.qlIndexFixing(ONIndex1M,I1656,TRUE,_xll.ohTrigger(RecalcTrigger,Trigger1M)),NA())</f>
        <v>2.6608535080656637E-2</v>
      </c>
      <c r="L1656" s="52">
        <f>IFERROR(_xll.qlIndexFixing(Index3M,H1656,TRUE,_xll.ohTrigger(RecalcTrigger,Trigger3M)),NA())</f>
        <v>2.8370518183593693E-2</v>
      </c>
      <c r="M1656" s="52">
        <f>IFERROR(_xll.qlIndexFixing(ONIndex3M,I1656,TRUE,_xll.ohTrigger(RecalcTrigger,Trigger3M)),NA())</f>
        <v>2.8277296266292495E-2</v>
      </c>
      <c r="N1656" s="52">
        <f>IFERROR(_xll.qlIndexFixing(Index6M,$H1656,TRUE,_xll.ohTrigger(RecalcTrigger,Trigger6M)),NA())</f>
        <v>2.9729887486191861E-2</v>
      </c>
      <c r="O1656" s="52">
        <f>IFERROR(_xll.qlIndexFixing(ONIndex6M,I1656,TRUE,_xll.ohTrigger(RecalcTrigger,Trigger6M)),NA())</f>
        <v>2.9528430691154739E-2</v>
      </c>
      <c r="P1656" s="52">
        <f>IFERROR(_xll.qlIndexFixing(Index1Y,$H1656,TRUE,_xll.ohTrigger(RecalcTrigger,Trigger1Y)),NA())</f>
        <v>3.2023396331003248E-2</v>
      </c>
      <c r="Q1656" s="52">
        <f>IFERROR(_xll.qlIndexFixing(ONIndex1Y,I1656,TRUE,_xll.ohTrigger(RecalcTrigger,Trigger1Y)),NA())</f>
        <v>3.151446021854909E-2</v>
      </c>
    </row>
    <row r="1657" spans="2:17" x14ac:dyDescent="0.2">
      <c r="B1657" s="46" t="s">
        <v>51</v>
      </c>
      <c r="D1657" s="49">
        <f>_xll.qlCalendarAdvance(LocalCalendar,$D1656,B1657,"f",FALSE)</f>
        <v>51096</v>
      </c>
      <c r="E1657" s="49">
        <f>_xll.qlInterestRateIndexValueDate(IndexON,D1657)</f>
        <v>51096</v>
      </c>
      <c r="F1657" s="52">
        <f>IFERROR(_xll.qlIndexFixing(IndexON,D1657,TRUE,_xll.ohTrigger(RecalcTrigger,TriggerON)),NA())</f>
        <v>2.5630955244375642E-2</v>
      </c>
      <c r="H1657" s="49">
        <f>_xll.qlCalendarAdvance(IborCalendar,$H1656,B1657,"f",FALSE)</f>
        <v>51090</v>
      </c>
      <c r="I1657" s="49">
        <f>_xll.qlInterestRateIndexValueDate(Index1M,$H1657)</f>
        <v>51092</v>
      </c>
      <c r="J1657" s="52">
        <f>IFERROR(_xll.qlIndexFixing(Index1M,$H1657,TRUE,_xll.ohTrigger(RecalcTrigger,Trigger1M)),NA())</f>
        <v>2.6636961273834036E-2</v>
      </c>
      <c r="K1657" s="52">
        <f>IFERROR(_xll.qlIndexFixing(ONIndex1M,I1657,TRUE,_xll.ohTrigger(RecalcTrigger,Trigger1M)),NA())</f>
        <v>2.6610206944983616E-2</v>
      </c>
      <c r="L1657" s="52">
        <f>IFERROR(_xll.qlIndexFixing(Index3M,H1657,TRUE,_xll.ohTrigger(RecalcTrigger,Trigger3M)),NA())</f>
        <v>2.8372917604542917E-2</v>
      </c>
      <c r="M1657" s="52">
        <f>IFERROR(_xll.qlIndexFixing(ONIndex3M,I1657,TRUE,_xll.ohTrigger(RecalcTrigger,Trigger3M)),NA())</f>
        <v>2.8278601323847852E-2</v>
      </c>
      <c r="N1657" s="52">
        <f>IFERROR(_xll.qlIndexFixing(Index6M,$H1657,TRUE,_xll.ohTrigger(RecalcTrigger,Trigger6M)),NA())</f>
        <v>2.9729083841886914E-2</v>
      </c>
      <c r="O1657" s="52">
        <f>IFERROR(_xll.qlIndexFixing(ONIndex6M,I1657,TRUE,_xll.ohTrigger(RecalcTrigger,Trigger6M)),NA())</f>
        <v>2.9529765474958225E-2</v>
      </c>
      <c r="P1657" s="52">
        <f>IFERROR(_xll.qlIndexFixing(Index1Y,$H1657,TRUE,_xll.ohTrigger(RecalcTrigger,Trigger1Y)),NA())</f>
        <v>3.202487021732784E-2</v>
      </c>
      <c r="Q1657" s="52">
        <f>IFERROR(_xll.qlIndexFixing(ONIndex1Y,I1657,TRUE,_xll.ohTrigger(RecalcTrigger,Trigger1Y)),NA())</f>
        <v>3.1517104734808399E-2</v>
      </c>
    </row>
    <row r="1658" spans="2:17" x14ac:dyDescent="0.2">
      <c r="B1658" s="46" t="s">
        <v>51</v>
      </c>
      <c r="D1658" s="49">
        <f>_xll.qlCalendarAdvance(LocalCalendar,$D1657,B1658,"f",FALSE)</f>
        <v>51103</v>
      </c>
      <c r="E1658" s="49">
        <f>_xll.qlInterestRateIndexValueDate(IndexON,D1658)</f>
        <v>51103</v>
      </c>
      <c r="F1658" s="52">
        <f>IFERROR(_xll.qlIndexFixing(IndexON,D1658,TRUE,_xll.ohTrigger(RecalcTrigger,TriggerON)),NA())</f>
        <v>2.5626970583854103E-2</v>
      </c>
      <c r="H1658" s="49">
        <f>_xll.qlCalendarAdvance(IborCalendar,$H1657,B1658,"f",FALSE)</f>
        <v>51097</v>
      </c>
      <c r="I1658" s="49">
        <f>_xll.qlInterestRateIndexValueDate(Index1M,$H1658)</f>
        <v>51099</v>
      </c>
      <c r="J1658" s="52">
        <f>IFERROR(_xll.qlIndexFixing(Index1M,$H1658,TRUE,_xll.ohTrigger(RecalcTrigger,Trigger1M)),NA())</f>
        <v>2.6638484859195059E-2</v>
      </c>
      <c r="K1658" s="52">
        <f>IFERROR(_xll.qlIndexFixing(ONIndex1M,I1658,TRUE,_xll.ohTrigger(RecalcTrigger,Trigger1M)),NA())</f>
        <v>2.6609800716386189E-2</v>
      </c>
      <c r="L1658" s="52">
        <f>IFERROR(_xll.qlIndexFixing(Index3M,H1658,TRUE,_xll.ohTrigger(RecalcTrigger,Trigger3M)),NA())</f>
        <v>2.8370684746689013E-2</v>
      </c>
      <c r="M1658" s="52">
        <f>IFERROR(_xll.qlIndexFixing(ONIndex3M,I1658,TRUE,_xll.ohTrigger(RecalcTrigger,Trigger3M)),NA())</f>
        <v>2.8277329043966404E-2</v>
      </c>
      <c r="N1658" s="52">
        <f>IFERROR(_xll.qlIndexFixing(Index6M,$H1658,TRUE,_xll.ohTrigger(RecalcTrigger,Trigger6M)),NA())</f>
        <v>2.9727685926024285E-2</v>
      </c>
      <c r="O1658" s="52">
        <f>IFERROR(_xll.qlIndexFixing(ONIndex6M,I1658,TRUE,_xll.ohTrigger(RecalcTrigger,Trigger6M)),NA())</f>
        <v>2.9528252242219111E-2</v>
      </c>
      <c r="P1658" s="52">
        <f>IFERROR(_xll.qlIndexFixing(Index1Y,$H1658,TRUE,_xll.ohTrigger(RecalcTrigger,Trigger1Y)),NA())</f>
        <v>3.2024969484032127E-2</v>
      </c>
      <c r="Q1658" s="52">
        <f>IFERROR(_xll.qlIndexFixing(ONIndex1Y,I1658,TRUE,_xll.ohTrigger(RecalcTrigger,Trigger1Y)),NA())</f>
        <v>3.1516952741084125E-2</v>
      </c>
    </row>
    <row r="1659" spans="2:17" x14ac:dyDescent="0.2">
      <c r="B1659" s="46" t="s">
        <v>51</v>
      </c>
      <c r="D1659" s="49">
        <f>_xll.qlCalendarAdvance(LocalCalendar,$D1658,B1659,"f",FALSE)</f>
        <v>51110</v>
      </c>
      <c r="E1659" s="49">
        <f>_xll.qlInterestRateIndexValueDate(IndexON,D1659)</f>
        <v>51110</v>
      </c>
      <c r="F1659" s="52">
        <f>IFERROR(_xll.qlIndexFixing(IndexON,D1659,TRUE,_xll.ohTrigger(RecalcTrigger,TriggerON)),NA())</f>
        <v>2.5622986732765085E-2</v>
      </c>
      <c r="H1659" s="49">
        <f>_xll.qlCalendarAdvance(IborCalendar,$H1658,B1659,"f",FALSE)</f>
        <v>51104</v>
      </c>
      <c r="I1659" s="49">
        <f>_xll.qlInterestRateIndexValueDate(Index1M,$H1659)</f>
        <v>51106</v>
      </c>
      <c r="J1659" s="52">
        <f>IFERROR(_xll.qlIndexFixing(Index1M,$H1659,TRUE,_xll.ohTrigger(RecalcTrigger,Trigger1M)),NA())</f>
        <v>2.6637144236373589E-2</v>
      </c>
      <c r="K1659" s="52">
        <f>IFERROR(_xll.qlIndexFixing(ONIndex1M,I1659,TRUE,_xll.ohTrigger(RecalcTrigger,Trigger1M)),NA())</f>
        <v>2.6609402294957007E-2</v>
      </c>
      <c r="L1659" s="52">
        <f>IFERROR(_xll.qlIndexFixing(Index3M,H1659,TRUE,_xll.ohTrigger(RecalcTrigger,Trigger3M)),NA())</f>
        <v>2.8366398235060982E-2</v>
      </c>
      <c r="M1659" s="52">
        <f>IFERROR(_xll.qlIndexFixing(ONIndex3M,I1659,TRUE,_xll.ohTrigger(RecalcTrigger,Trigger3M)),NA())</f>
        <v>2.8276068913219987E-2</v>
      </c>
      <c r="N1659" s="52">
        <f>IFERROR(_xll.qlIndexFixing(Index6M,$H1659,TRUE,_xll.ohTrigger(RecalcTrigger,Trigger6M)),NA())</f>
        <v>2.9729676827034646E-2</v>
      </c>
      <c r="O1659" s="52">
        <f>IFERROR(_xll.qlIndexFixing(ONIndex6M,I1659,TRUE,_xll.ohTrigger(RecalcTrigger,Trigger6M)),NA())</f>
        <v>2.9526749621071602E-2</v>
      </c>
      <c r="P1659" s="52">
        <f>IFERROR(_xll.qlIndexFixing(Index1Y,$H1659,TRUE,_xll.ohTrigger(RecalcTrigger,Trigger1Y)),NA())</f>
        <v>3.2025078603880763E-2</v>
      </c>
      <c r="Q1659" s="52">
        <f>IFERROR(_xll.qlIndexFixing(ONIndex1Y,I1659,TRUE,_xll.ohTrigger(RecalcTrigger,Trigger1Y)),NA())</f>
        <v>3.1516810291485342E-2</v>
      </c>
    </row>
    <row r="1660" spans="2:17" x14ac:dyDescent="0.2">
      <c r="B1660" s="46" t="s">
        <v>51</v>
      </c>
      <c r="D1660" s="49">
        <f>_xll.qlCalendarAdvance(LocalCalendar,$D1659,B1660,"f",FALSE)</f>
        <v>51117</v>
      </c>
      <c r="E1660" s="49">
        <f>_xll.qlInterestRateIndexValueDate(IndexON,D1660)</f>
        <v>51117</v>
      </c>
      <c r="F1660" s="52">
        <f>IFERROR(_xll.qlIndexFixing(IndexON,D1660,TRUE,_xll.ohTrigger(RecalcTrigger,TriggerON)),NA())</f>
        <v>2.5619003691188524E-2</v>
      </c>
      <c r="H1660" s="49">
        <f>_xll.qlCalendarAdvance(IborCalendar,$H1659,B1660,"f",FALSE)</f>
        <v>51111</v>
      </c>
      <c r="I1660" s="49">
        <f>_xll.qlInterestRateIndexValueDate(Index1M,$H1660)</f>
        <v>51113</v>
      </c>
      <c r="J1660" s="52">
        <f>IFERROR(_xll.qlIndexFixing(Index1M,$H1660,TRUE,_xll.ohTrigger(RecalcTrigger,Trigger1M)),NA())</f>
        <v>2.6635810473627938E-2</v>
      </c>
      <c r="K1660" s="52">
        <f>IFERROR(_xll.qlIndexFixing(ONIndex1M,I1660,TRUE,_xll.ohTrigger(RecalcTrigger,Trigger1M)),NA())</f>
        <v>2.6609011680696071E-2</v>
      </c>
      <c r="L1660" s="52">
        <f>IFERROR(_xll.qlIndexFixing(Index3M,H1660,TRUE,_xll.ohTrigger(RecalcTrigger,Trigger3M)),NA())</f>
        <v>2.8365218496755697E-2</v>
      </c>
      <c r="M1660" s="52">
        <f>IFERROR(_xll.qlIndexFixing(ONIndex3M,I1660,TRUE,_xll.ohTrigger(RecalcTrigger,Trigger3M)),NA())</f>
        <v>2.8274820931635247E-2</v>
      </c>
      <c r="N1660" s="52">
        <f>IFERROR(_xll.qlIndexFixing(Index6M,$H1660,TRUE,_xll.ohTrigger(RecalcTrigger,Trigger6M)),NA())</f>
        <v>2.9728302419737916E-2</v>
      </c>
      <c r="O1660" s="52">
        <f>IFERROR(_xll.qlIndexFixing(ONIndex6M,I1660,TRUE,_xll.ohTrigger(RecalcTrigger,Trigger6M)),NA())</f>
        <v>2.9525257611515698E-2</v>
      </c>
      <c r="P1660" s="52">
        <f>IFERROR(_xll.qlIndexFixing(Index1Y,$H1660,TRUE,_xll.ohTrigger(RecalcTrigger,Trigger1Y)),NA())</f>
        <v>3.2025197576876573E-2</v>
      </c>
      <c r="Q1660" s="52">
        <f>IFERROR(_xll.qlIndexFixing(ONIndex1Y,I1660,TRUE,_xll.ohTrigger(RecalcTrigger,Trigger1Y)),NA())</f>
        <v>3.1516677385985403E-2</v>
      </c>
    </row>
    <row r="1661" spans="2:17" x14ac:dyDescent="0.2">
      <c r="B1661" s="46" t="s">
        <v>51</v>
      </c>
      <c r="D1661" s="49">
        <f>_xll.qlCalendarAdvance(LocalCalendar,$D1660,B1661,"f",FALSE)</f>
        <v>51124</v>
      </c>
      <c r="E1661" s="49">
        <f>_xll.qlInterestRateIndexValueDate(IndexON,D1661)</f>
        <v>51124</v>
      </c>
      <c r="F1661" s="52">
        <f>IFERROR(_xll.qlIndexFixing(IndexON,D1661,TRUE,_xll.ohTrigger(RecalcTrigger,TriggerON)),NA())</f>
        <v>2.5615021459044485E-2</v>
      </c>
      <c r="H1661" s="49">
        <f>_xll.qlCalendarAdvance(IborCalendar,$H1660,B1661,"f",FALSE)</f>
        <v>51118</v>
      </c>
      <c r="I1661" s="49">
        <f>_xll.qlInterestRateIndexValueDate(Index1M,$H1661)</f>
        <v>51120</v>
      </c>
      <c r="J1661" s="52">
        <f>IFERROR(_xll.qlIndexFixing(Index1M,$H1661,TRUE,_xll.ohTrigger(RecalcTrigger,Trigger1M)),NA())</f>
        <v>2.6636401569023471E-2</v>
      </c>
      <c r="K1661" s="52">
        <f>IFERROR(_xll.qlIndexFixing(ONIndex1M,I1661,TRUE,_xll.ohTrigger(RecalcTrigger,Trigger1M)),NA())</f>
        <v>2.6608628873630025E-2</v>
      </c>
      <c r="L1661" s="52">
        <f>IFERROR(_xll.qlIndexFixing(Index3M,H1661,TRUE,_xll.ohTrigger(RecalcTrigger,Trigger3M)),NA())</f>
        <v>2.8364050992172138E-2</v>
      </c>
      <c r="M1661" s="52">
        <f>IFERROR(_xll.qlIndexFixing(ONIndex3M,I1661,TRUE,_xll.ohTrigger(RecalcTrigger,Trigger3M)),NA())</f>
        <v>2.8273585099212184E-2</v>
      </c>
      <c r="N1661" s="52">
        <f>IFERROR(_xll.qlIndexFixing(Index6M,$H1661,TRUE,_xll.ohTrigger(RecalcTrigger,Trigger6M)),NA())</f>
        <v>2.9726938784436375E-2</v>
      </c>
      <c r="O1661" s="52">
        <f>IFERROR(_xll.qlIndexFixing(ONIndex6M,I1661,TRUE,_xll.ohTrigger(RecalcTrigger,Trigger6M)),NA())</f>
        <v>2.9523776213604691E-2</v>
      </c>
      <c r="P1661" s="52">
        <f>IFERROR(_xll.qlIndexFixing(Index1Y,$H1661,TRUE,_xll.ohTrigger(RecalcTrigger,Trigger1Y)),NA())</f>
        <v>3.2025326403023711E-2</v>
      </c>
      <c r="Q1661" s="52">
        <f>IFERROR(_xll.qlIndexFixing(ONIndex1Y,I1661,TRUE,_xll.ohTrigger(RecalcTrigger,Trigger1Y)),NA())</f>
        <v>3.15165540246376E-2</v>
      </c>
    </row>
    <row r="1662" spans="2:17" x14ac:dyDescent="0.2">
      <c r="B1662" s="46" t="s">
        <v>51</v>
      </c>
      <c r="D1662" s="49">
        <f>_xll.qlCalendarAdvance(LocalCalendar,$D1661,B1662,"f",FALSE)</f>
        <v>51131</v>
      </c>
      <c r="E1662" s="49">
        <f>_xll.qlInterestRateIndexValueDate(IndexON,D1662)</f>
        <v>51131</v>
      </c>
      <c r="F1662" s="52">
        <f>IFERROR(_xll.qlIndexFixing(IndexON,D1662,TRUE,_xll.ohTrigger(RecalcTrigger,TriggerON)),NA())</f>
        <v>2.5611040036412902E-2</v>
      </c>
      <c r="H1662" s="49">
        <f>_xll.qlCalendarAdvance(IborCalendar,$H1661,B1662,"f",FALSE)</f>
        <v>51125</v>
      </c>
      <c r="I1662" s="49">
        <f>_xll.qlInterestRateIndexValueDate(Index1M,$H1662)</f>
        <v>51127</v>
      </c>
      <c r="J1662" s="52">
        <f>IFERROR(_xll.qlIndexFixing(Index1M,$H1662,TRUE,_xll.ohTrigger(RecalcTrigger,Trigger1M)),NA())</f>
        <v>2.6635082390235654E-2</v>
      </c>
      <c r="K1662" s="52">
        <f>IFERROR(_xll.qlIndexFixing(ONIndex1M,I1662,TRUE,_xll.ohTrigger(RecalcTrigger,Trigger1M)),NA())</f>
        <v>2.6610167653933203E-2</v>
      </c>
      <c r="L1662" s="52">
        <f>IFERROR(_xll.qlIndexFixing(Index3M,H1662,TRUE,_xll.ohTrigger(RecalcTrigger,Trigger3M)),NA())</f>
        <v>2.8362895721297129E-2</v>
      </c>
      <c r="M1662" s="52">
        <f>IFERROR(_xll.qlIndexFixing(ONIndex3M,I1662,TRUE,_xll.ohTrigger(RecalcTrigger,Trigger3M)),NA())</f>
        <v>2.8274408026916831E-2</v>
      </c>
      <c r="N1662" s="52">
        <f>IFERROR(_xll.qlIndexFixing(Index6M,$H1662,TRUE,_xll.ohTrigger(RecalcTrigger,Trigger6M)),NA())</f>
        <v>2.9725585921106256E-2</v>
      </c>
      <c r="O1662" s="52">
        <f>IFERROR(_xll.qlIndexFixing(ONIndex6M,I1662,TRUE,_xll.ohTrigger(RecalcTrigger,Trigger6M)),NA())</f>
        <v>2.9524517243173065E-2</v>
      </c>
      <c r="P1662" s="52">
        <f>IFERROR(_xll.qlIndexFixing(Index1Y,$H1662,TRUE,_xll.ohTrigger(RecalcTrigger,Trigger1Y)),NA())</f>
        <v>3.202546507344621E-2</v>
      </c>
      <c r="Q1662" s="52">
        <f>IFERROR(_xll.qlIndexFixing(ONIndex1Y,I1662,TRUE,_xll.ohTrigger(RecalcTrigger,Trigger1Y)),NA())</f>
        <v>3.1519183901369985E-2</v>
      </c>
    </row>
    <row r="1663" spans="2:17" x14ac:dyDescent="0.2">
      <c r="B1663" s="46" t="s">
        <v>51</v>
      </c>
      <c r="D1663" s="49">
        <f>_xll.qlCalendarAdvance(LocalCalendar,$D1662,B1663,"f",FALSE)</f>
        <v>51138</v>
      </c>
      <c r="E1663" s="49">
        <f>_xll.qlInterestRateIndexValueDate(IndexON,D1663)</f>
        <v>51138</v>
      </c>
      <c r="F1663" s="52">
        <f>IFERROR(_xll.qlIndexFixing(IndexON,D1663,TRUE,_xll.ohTrigger(RecalcTrigger,TriggerON)),NA())</f>
        <v>2.560705942321384E-2</v>
      </c>
      <c r="H1663" s="49">
        <f>_xll.qlCalendarAdvance(IborCalendar,$H1662,B1663,"f",FALSE)</f>
        <v>51132</v>
      </c>
      <c r="I1663" s="49">
        <f>_xll.qlInterestRateIndexValueDate(Index1M,$H1663)</f>
        <v>51134</v>
      </c>
      <c r="J1663" s="52">
        <f>IFERROR(_xll.qlIndexFixing(Index1M,$H1663,TRUE,_xll.ohTrigger(RecalcTrigger,Trigger1M)),NA())</f>
        <v>2.663569019737938E-2</v>
      </c>
      <c r="K1663" s="52">
        <f>IFERROR(_xll.qlIndexFixing(ONIndex1M,I1663,TRUE,_xll.ohTrigger(RecalcTrigger,Trigger1M)),NA())</f>
        <v>2.6608844052784519E-2</v>
      </c>
      <c r="L1663" s="52">
        <f>IFERROR(_xll.qlIndexFixing(Index3M,H1663,TRUE,_xll.ohTrigger(RecalcTrigger,Trigger3M)),NA())</f>
        <v>2.8360717517359468E-2</v>
      </c>
      <c r="M1663" s="52">
        <f>IFERROR(_xll.qlIndexFixing(ONIndex3M,I1663,TRUE,_xll.ohTrigger(RecalcTrigger,Trigger3M)),NA())</f>
        <v>2.827217389650416E-2</v>
      </c>
      <c r="N1663" s="52">
        <f>IFERROR(_xll.qlIndexFixing(Index6M,$H1663,TRUE,_xll.ohTrigger(RecalcTrigger,Trigger6M)),NA())</f>
        <v>2.9720857886969685E-2</v>
      </c>
      <c r="O1663" s="52">
        <f>IFERROR(_xll.qlIndexFixing(ONIndex6M,I1663,TRUE,_xll.ohTrigger(RecalcTrigger,Trigger6M)),NA())</f>
        <v>2.9521951738180618E-2</v>
      </c>
      <c r="P1663" s="52">
        <f>IFERROR(_xll.qlIndexFixing(Index1Y,$H1663,TRUE,_xll.ohTrigger(RecalcTrigger,Trigger1Y)),NA())</f>
        <v>3.2025613285911074E-2</v>
      </c>
      <c r="Q1663" s="52">
        <f>IFERROR(_xll.qlIndexFixing(ONIndex1Y,I1663,TRUE,_xll.ohTrigger(RecalcTrigger,Trigger1Y)),NA())</f>
        <v>3.1517708381887388E-2</v>
      </c>
    </row>
    <row r="1664" spans="2:17" x14ac:dyDescent="0.2">
      <c r="B1664" s="46" t="s">
        <v>51</v>
      </c>
      <c r="D1664" s="49">
        <f>_xll.qlCalendarAdvance(LocalCalendar,$D1663,B1664,"f",FALSE)</f>
        <v>51145</v>
      </c>
      <c r="E1664" s="49">
        <f>_xll.qlInterestRateIndexValueDate(IndexON,D1664)</f>
        <v>51145</v>
      </c>
      <c r="F1664" s="52">
        <f>IFERROR(_xll.qlIndexFixing(IndexON,D1664,TRUE,_xll.ohTrigger(RecalcTrigger,TriggerON)),NA())</f>
        <v>2.5603079619607172E-2</v>
      </c>
      <c r="H1664" s="49">
        <f>_xll.qlCalendarAdvance(IborCalendar,$H1663,B1664,"f",FALSE)</f>
        <v>51139</v>
      </c>
      <c r="I1664" s="49">
        <f>_xll.qlInterestRateIndexValueDate(Index1M,$H1664)</f>
        <v>51141</v>
      </c>
      <c r="J1664" s="52">
        <f>IFERROR(_xll.qlIndexFixing(Index1M,$H1664,TRUE,_xll.ohTrigger(RecalcTrigger,Trigger1M)),NA())</f>
        <v>2.663438560023447E-2</v>
      </c>
      <c r="K1664" s="52">
        <f>IFERROR(_xll.qlIndexFixing(ONIndex1M,I1664,TRUE,_xll.ohTrigger(RecalcTrigger,Trigger1M)),NA())</f>
        <v>2.6607527295361422E-2</v>
      </c>
      <c r="L1664" s="52">
        <f>IFERROR(_xll.qlIndexFixing(Index3M,H1664,TRUE,_xll.ohTrigger(RecalcTrigger,Trigger3M)),NA())</f>
        <v>2.8360621880632361E-2</v>
      </c>
      <c r="M1664" s="52">
        <f>IFERROR(_xll.qlIndexFixing(ONIndex3M,I1664,TRUE,_xll.ohTrigger(RecalcTrigger,Trigger3M)),NA())</f>
        <v>2.82699504969397E-2</v>
      </c>
      <c r="N1664" s="52">
        <f>IFERROR(_xll.qlIndexFixing(Index6M,$H1664,TRUE,_xll.ohTrigger(RecalcTrigger,Trigger6M)),NA())</f>
        <v>2.9719524587056571E-2</v>
      </c>
      <c r="O1664" s="52">
        <f>IFERROR(_xll.qlIndexFixing(ONIndex6M,I1664,TRUE,_xll.ohTrigger(RecalcTrigger,Trigger6M)),NA())</f>
        <v>2.9519395689368011E-2</v>
      </c>
      <c r="P1664" s="52">
        <f>IFERROR(_xll.qlIndexFixing(Index1Y,$H1664,TRUE,_xll.ohTrigger(RecalcTrigger,Trigger1Y)),NA())</f>
        <v>3.2025770384645748E-2</v>
      </c>
      <c r="Q1664" s="52">
        <f>IFERROR(_xll.qlIndexFixing(ONIndex1Y,I1664,TRUE,_xll.ohTrigger(RecalcTrigger,Trigger1Y)),NA())</f>
        <v>3.1516241205347129E-2</v>
      </c>
    </row>
    <row r="1665" spans="2:17" x14ac:dyDescent="0.2">
      <c r="B1665" s="46" t="s">
        <v>51</v>
      </c>
      <c r="D1665" s="49">
        <f>_xll.qlCalendarAdvance(LocalCalendar,$D1664,B1665,"f",FALSE)</f>
        <v>51152</v>
      </c>
      <c r="E1665" s="49">
        <f>_xll.qlInterestRateIndexValueDate(IndexON,D1665)</f>
        <v>51152</v>
      </c>
      <c r="F1665" s="52">
        <f>IFERROR(_xll.qlIndexFixing(IndexON,D1665,TRUE,_xll.ohTrigger(RecalcTrigger,TriggerON)),NA())</f>
        <v>2.5599100625353088E-2</v>
      </c>
      <c r="H1665" s="49">
        <f>_xll.qlCalendarAdvance(IborCalendar,$H1664,B1665,"f",FALSE)</f>
        <v>51146</v>
      </c>
      <c r="I1665" s="49">
        <f>_xll.qlInterestRateIndexValueDate(Index1M,$H1665)</f>
        <v>51148</v>
      </c>
      <c r="J1665" s="52">
        <f>IFERROR(_xll.qlIndexFixing(Index1M,$H1665,TRUE,_xll.ohTrigger(RecalcTrigger,Trigger1M)),NA())</f>
        <v>2.6634048940254576E-2</v>
      </c>
      <c r="K1665" s="52">
        <f>IFERROR(_xll.qlIndexFixing(ONIndex1M,I1665,TRUE,_xll.ohTrigger(RecalcTrigger,Trigger1M)),NA())</f>
        <v>2.6608134151626661E-2</v>
      </c>
      <c r="L1665" s="52">
        <f>IFERROR(_xll.qlIndexFixing(Index3M,H1665,TRUE,_xll.ohTrigger(RecalcTrigger,Trigger3M)),NA())</f>
        <v>2.8359503310823275E-2</v>
      </c>
      <c r="M1665" s="52">
        <f>IFERROR(_xll.qlIndexFixing(ONIndex3M,I1665,TRUE,_xll.ohTrigger(RecalcTrigger,Trigger3M)),NA())</f>
        <v>2.826978882410458E-2</v>
      </c>
      <c r="N1665" s="52">
        <f>IFERROR(_xll.qlIndexFixing(Index6M,$H1665,TRUE,_xll.ohTrigger(RecalcTrigger,Trigger6M)),NA())</f>
        <v>2.971820205639181E-2</v>
      </c>
      <c r="O1665" s="52">
        <f>IFERROR(_xll.qlIndexFixing(ONIndex6M,I1665,TRUE,_xll.ohTrigger(RecalcTrigger,Trigger6M)),NA())</f>
        <v>2.9519064502709913E-2</v>
      </c>
      <c r="P1665" s="52">
        <f>IFERROR(_xll.qlIndexFixing(Index1Y,$H1665,TRUE,_xll.ohTrigger(RecalcTrigger,Trigger1Y)),NA())</f>
        <v>3.2025935692828369E-2</v>
      </c>
      <c r="Q1665" s="52">
        <f>IFERROR(_xll.qlIndexFixing(ONIndex1Y,I1665,TRUE,_xll.ohTrigger(RecalcTrigger,Trigger1Y)),NA())</f>
        <v>3.1517529815905387E-2</v>
      </c>
    </row>
    <row r="1666" spans="2:17" x14ac:dyDescent="0.2">
      <c r="B1666" s="46" t="s">
        <v>51</v>
      </c>
      <c r="D1666" s="49">
        <f>_xll.qlCalendarAdvance(LocalCalendar,$D1665,B1666,"f",FALSE)</f>
        <v>51159</v>
      </c>
      <c r="E1666" s="49">
        <f>_xll.qlInterestRateIndexValueDate(IndexON,D1666)</f>
        <v>51159</v>
      </c>
      <c r="F1666" s="52">
        <f>IFERROR(_xll.qlIndexFixing(IndexON,D1666,TRUE,_xll.ohTrigger(RecalcTrigger,TriggerON)),NA())</f>
        <v>2.5595122440611462E-2</v>
      </c>
      <c r="H1666" s="49">
        <f>_xll.qlCalendarAdvance(IborCalendar,$H1665,B1666,"f",FALSE)</f>
        <v>51153</v>
      </c>
      <c r="I1666" s="49">
        <f>_xll.qlInterestRateIndexValueDate(Index1M,$H1666)</f>
        <v>51155</v>
      </c>
      <c r="J1666" s="52">
        <f>IFERROR(_xll.qlIndexFixing(Index1M,$H1666,TRUE,_xll.ohTrigger(RecalcTrigger,Trigger1M)),NA())</f>
        <v>2.6634681819350803E-2</v>
      </c>
      <c r="K1666" s="52">
        <f>IFERROR(_xll.qlIndexFixing(ONIndex1M,I1666,TRUE,_xll.ohTrigger(RecalcTrigger,Trigger1M)),NA())</f>
        <v>2.66068319456636E-2</v>
      </c>
      <c r="L1666" s="52">
        <f>IFERROR(_xll.qlIndexFixing(Index3M,H1666,TRUE,_xll.ohTrigger(RecalcTrigger,Trigger3M)),NA())</f>
        <v>2.8358396974680577E-2</v>
      </c>
      <c r="M1666" s="52">
        <f>IFERROR(_xll.qlIndexFixing(ONIndex3M,I1666,TRUE,_xll.ohTrigger(RecalcTrigger,Trigger3M)),NA())</f>
        <v>2.8267588174522018E-2</v>
      </c>
      <c r="N1666" s="52">
        <f>IFERROR(_xll.qlIndexFixing(Index6M,$H1666,TRUE,_xll.ohTrigger(RecalcTrigger,Trigger6M)),NA())</f>
        <v>2.9716890294954314E-2</v>
      </c>
      <c r="O1666" s="52">
        <f>IFERROR(_xll.qlIndexFixing(ONIndex6M,I1666,TRUE,_xll.ohTrigger(RecalcTrigger,Trigger6M)),NA())</f>
        <v>2.9516528397870445E-2</v>
      </c>
      <c r="P1666" s="52">
        <f>IFERROR(_xll.qlIndexFixing(Index1Y,$H1666,TRUE,_xll.ohTrigger(RecalcTrigger,Trigger1Y)),NA())</f>
        <v>3.2027536171722389E-2</v>
      </c>
      <c r="Q1666" s="52">
        <f>IFERROR(_xll.qlIndexFixing(ONIndex1Y,I1666,TRUE,_xll.ohTrigger(RecalcTrigger,Trigger1Y)),NA())</f>
        <v>3.1516080379780931E-2</v>
      </c>
    </row>
    <row r="1667" spans="2:17" x14ac:dyDescent="0.2">
      <c r="B1667" s="46" t="s">
        <v>51</v>
      </c>
      <c r="D1667" s="49">
        <f>_xll.qlCalendarAdvance(LocalCalendar,$D1666,B1667,"f",FALSE)</f>
        <v>51166</v>
      </c>
      <c r="E1667" s="49">
        <f>_xll.qlInterestRateIndexValueDate(IndexON,D1667)</f>
        <v>51166</v>
      </c>
      <c r="F1667" s="52">
        <f>IFERROR(_xll.qlIndexFixing(IndexON,D1667,TRUE,_xll.ohTrigger(RecalcTrigger,TriggerON)),NA())</f>
        <v>2.5591145065382293E-2</v>
      </c>
      <c r="H1667" s="49">
        <f>_xll.qlCalendarAdvance(IborCalendar,$H1666,B1667,"f",FALSE)</f>
        <v>51160</v>
      </c>
      <c r="I1667" s="49">
        <f>_xll.qlInterestRateIndexValueDate(Index1M,$H1667)</f>
        <v>51162</v>
      </c>
      <c r="J1667" s="52">
        <f>IFERROR(_xll.qlIndexFixing(Index1M,$H1667,TRUE,_xll.ohTrigger(RecalcTrigger,Trigger1M)),NA())</f>
        <v>2.6633399090331026E-2</v>
      </c>
      <c r="K1667" s="52">
        <f>IFERROR(_xll.qlIndexFixing(ONIndex1M,I1667,TRUE,_xll.ohTrigger(RecalcTrigger,Trigger1M)),NA())</f>
        <v>2.660649598158038E-2</v>
      </c>
      <c r="L1667" s="52">
        <f>IFERROR(_xll.qlIndexFixing(Index3M,H1667,TRUE,_xll.ohTrigger(RecalcTrigger,Trigger3M)),NA())</f>
        <v>2.8357302872194606E-2</v>
      </c>
      <c r="M1667" s="52">
        <f>IFERROR(_xll.qlIndexFixing(ONIndex3M,I1667,TRUE,_xll.ohTrigger(RecalcTrigger,Trigger3M)),NA())</f>
        <v>2.8266425237015724E-2</v>
      </c>
      <c r="N1667" s="52">
        <f>IFERROR(_xll.qlIndexFixing(Index6M,$H1667,TRUE,_xll.ohTrigger(RecalcTrigger,Trigger6M)),NA())</f>
        <v>2.9715589302723885E-2</v>
      </c>
      <c r="O1667" s="52">
        <f>IFERROR(_xll.qlIndexFixing(ONIndex6M,I1667,TRUE,_xll.ohTrigger(RecalcTrigger,Trigger6M)),NA())</f>
        <v>2.951511066950907E-2</v>
      </c>
      <c r="P1667" s="52">
        <f>IFERROR(_xll.qlIndexFixing(Index1Y,$H1667,TRUE,_xll.ohTrigger(RecalcTrigger,Trigger1Y)),NA())</f>
        <v>3.2026288230250839E-2</v>
      </c>
      <c r="Q1667" s="52">
        <f>IFERROR(_xll.qlIndexFixing(ONIndex1Y,I1667,TRUE,_xll.ohTrigger(RecalcTrigger,Trigger1Y)),NA())</f>
        <v>3.1516014283212712E-2</v>
      </c>
    </row>
    <row r="1668" spans="2:17" x14ac:dyDescent="0.2">
      <c r="B1668" s="46" t="s">
        <v>51</v>
      </c>
      <c r="D1668" s="49">
        <f>_xll.qlCalendarAdvance(LocalCalendar,$D1667,B1668,"f",FALSE)</f>
        <v>51173</v>
      </c>
      <c r="E1668" s="49">
        <f>_xll.qlInterestRateIndexValueDate(IndexON,D1668)</f>
        <v>51173</v>
      </c>
      <c r="F1668" s="52">
        <f>IFERROR(_xll.qlIndexFixing(IndexON,D1668,TRUE,_xll.ohTrigger(RecalcTrigger,TriggerON)),NA())</f>
        <v>2.5587168499505708E-2</v>
      </c>
      <c r="H1668" s="49">
        <f>_xll.qlCalendarAdvance(IborCalendar,$H1667,B1668,"f",FALSE)</f>
        <v>51167</v>
      </c>
      <c r="I1668" s="49">
        <f>_xll.qlInterestRateIndexValueDate(Index1M,$H1668)</f>
        <v>51169</v>
      </c>
      <c r="J1668" s="52">
        <f>IFERROR(_xll.qlIndexFixing(Index1M,$H1668,TRUE,_xll.ohTrigger(RecalcTrigger,Trigger1M)),NA())</f>
        <v>2.6633085900382214E-2</v>
      </c>
      <c r="K1668" s="52">
        <f>IFERROR(_xll.qlIndexFixing(ONIndex1M,I1668,TRUE,_xll.ohTrigger(RecalcTrigger,Trigger1M)),NA())</f>
        <v>2.660616782463876E-2</v>
      </c>
      <c r="L1668" s="52">
        <f>IFERROR(_xll.qlIndexFixing(Index3M,H1668,TRUE,_xll.ohTrigger(RecalcTrigger,Trigger3M)),NA())</f>
        <v>2.8355181901964066E-2</v>
      </c>
      <c r="M1668" s="52">
        <f>IFERROR(_xll.qlIndexFixing(ONIndex3M,I1668,TRUE,_xll.ohTrigger(RecalcTrigger,Trigger3M)),NA())</f>
        <v>2.8265274448751043E-2</v>
      </c>
      <c r="N1668" s="52">
        <f>IFERROR(_xll.qlIndexFixing(Index6M,$H1668,TRUE,_xll.ohTrigger(RecalcTrigger,Trigger6M)),NA())</f>
        <v>2.9714299079678999E-2</v>
      </c>
      <c r="O1668" s="52">
        <f>IFERROR(_xll.qlIndexFixing(ONIndex6M,I1668,TRUE,_xll.ohTrigger(RecalcTrigger,Trigger6M)),NA())</f>
        <v>2.9513703552819237E-2</v>
      </c>
      <c r="P1668" s="52">
        <f>IFERROR(_xll.qlIndexFixing(Index1Y,$H1668,TRUE,_xll.ohTrigger(RecalcTrigger,Trigger1Y)),NA())</f>
        <v>3.2026474105846296E-2</v>
      </c>
      <c r="Q1668" s="52">
        <f>IFERROR(_xll.qlIndexFixing(ONIndex1Y,I1668,TRUE,_xll.ohTrigger(RecalcTrigger,Trigger1Y)),NA())</f>
        <v>3.1515957730769983E-2</v>
      </c>
    </row>
    <row r="1669" spans="2:17" x14ac:dyDescent="0.2">
      <c r="B1669" s="46" t="s">
        <v>51</v>
      </c>
      <c r="D1669" s="49">
        <f>_xll.qlCalendarAdvance(LocalCalendar,$D1668,B1669,"f",FALSE)</f>
        <v>51180</v>
      </c>
      <c r="E1669" s="49">
        <f>_xll.qlInterestRateIndexValueDate(IndexON,D1669)</f>
        <v>51180</v>
      </c>
      <c r="F1669" s="52">
        <f>IFERROR(_xll.qlIndexFixing(IndexON,D1669,TRUE,_xll.ohTrigger(RecalcTrigger,TriggerON)),NA())</f>
        <v>2.5583192743221517E-2</v>
      </c>
      <c r="H1669" s="49">
        <f>_xll.qlCalendarAdvance(IborCalendar,$H1668,B1669,"f",FALSE)</f>
        <v>51174</v>
      </c>
      <c r="I1669" s="49">
        <f>_xll.qlInterestRateIndexValueDate(Index1M,$H1669)</f>
        <v>51176</v>
      </c>
      <c r="J1669" s="52">
        <f>IFERROR(_xll.qlIndexFixing(Index1M,$H1669,TRUE,_xll.ohTrigger(RecalcTrigger,Trigger1M)),NA())</f>
        <v>2.663278053378311E-2</v>
      </c>
      <c r="K1669" s="52">
        <f>IFERROR(_xll.qlIndexFixing(ONIndex1M,I1669,TRUE,_xll.ohTrigger(RecalcTrigger,Trigger1M)),NA())</f>
        <v>2.6605847474865385E-2</v>
      </c>
      <c r="L1669" s="52">
        <f>IFERROR(_xll.qlIndexFixing(Index3M,H1669,TRUE,_xll.ohTrigger(RecalcTrigger,Trigger3M)),NA())</f>
        <v>2.8354111476948773E-2</v>
      </c>
      <c r="M1669" s="52">
        <f>IFERROR(_xll.qlIndexFixing(ONIndex3M,I1669,TRUE,_xll.ohTrigger(RecalcTrigger,Trigger3M)),NA())</f>
        <v>2.8264135809568103E-2</v>
      </c>
      <c r="N1669" s="52">
        <f>IFERROR(_xll.qlIndexFixing(Index6M,$H1669,TRUE,_xll.ohTrigger(RecalcTrigger,Trigger6M)),NA())</f>
        <v>2.9713019625798132E-2</v>
      </c>
      <c r="O1669" s="52">
        <f>IFERROR(_xll.qlIndexFixing(ONIndex6M,I1669,TRUE,_xll.ohTrigger(RecalcTrigger,Trigger6M)),NA())</f>
        <v>2.9512307047641073E-2</v>
      </c>
      <c r="P1669" s="52">
        <f>IFERROR(_xll.qlIndexFixing(Index1Y,$H1669,TRUE,_xll.ohTrigger(RecalcTrigger,Trigger1Y)),NA())</f>
        <v>3.2026665483600926E-2</v>
      </c>
      <c r="Q1669" s="52">
        <f>IFERROR(_xll.qlIndexFixing(ONIndex1Y,I1669,TRUE,_xll.ohTrigger(RecalcTrigger,Trigger1Y)),NA())</f>
        <v>3.1515910722426099E-2</v>
      </c>
    </row>
    <row r="1670" spans="2:17" x14ac:dyDescent="0.2">
      <c r="B1670" s="46" t="s">
        <v>51</v>
      </c>
      <c r="D1670" s="49">
        <f>_xll.qlCalendarAdvance(LocalCalendar,$D1669,B1670,"f",FALSE)</f>
        <v>51187</v>
      </c>
      <c r="E1670" s="49">
        <f>_xll.qlInterestRateIndexValueDate(IndexON,D1670)</f>
        <v>51187</v>
      </c>
      <c r="F1670" s="52">
        <f>IFERROR(_xll.qlIndexFixing(IndexON,D1670,TRUE,_xll.ohTrigger(RecalcTrigger,TriggerON)),NA())</f>
        <v>2.5579217796369846E-2</v>
      </c>
      <c r="H1670" s="49">
        <f>_xll.qlCalendarAdvance(IborCalendar,$H1669,B1670,"f",FALSE)</f>
        <v>51181</v>
      </c>
      <c r="I1670" s="49">
        <f>_xll.qlInterestRateIndexValueDate(Index1M,$H1670)</f>
        <v>51183</v>
      </c>
      <c r="J1670" s="52">
        <f>IFERROR(_xll.qlIndexFixing(Index1M,$H1670,TRUE,_xll.ohTrigger(RecalcTrigger,Trigger1M)),NA())</f>
        <v>2.6632482990523402E-2</v>
      </c>
      <c r="K1670" s="52">
        <f>IFERROR(_xll.qlIndexFixing(ONIndex1M,I1670,TRUE,_xll.ohTrigger(RecalcTrigger,Trigger1M)),NA())</f>
        <v>2.6606496034204952E-2</v>
      </c>
      <c r="L1670" s="52">
        <f>IFERROR(_xll.qlIndexFixing(Index3M,H1670,TRUE,_xll.ohTrigger(RecalcTrigger,Trigger3M)),NA())</f>
        <v>2.8353053284597252E-2</v>
      </c>
      <c r="M1670" s="52">
        <f>IFERROR(_xll.qlIndexFixing(ONIndex3M,I1670,TRUE,_xll.ohTrigger(RecalcTrigger,Trigger3M)),NA())</f>
        <v>2.8264038770111632E-2</v>
      </c>
      <c r="N1670" s="52">
        <f>IFERROR(_xll.qlIndexFixing(Index6M,$H1670,TRUE,_xll.ohTrigger(RecalcTrigger,Trigger6M)),NA())</f>
        <v>2.9711750941061526E-2</v>
      </c>
      <c r="O1670" s="52">
        <f>IFERROR(_xll.qlIndexFixing(ONIndex6M,I1670,TRUE,_xll.ohTrigger(RecalcTrigger,Trigger6M)),NA())</f>
        <v>2.9512032132383847E-2</v>
      </c>
      <c r="P1670" s="52">
        <f>IFERROR(_xll.qlIndexFixing(Index1Y,$H1670,TRUE,_xll.ohTrigger(RecalcTrigger,Trigger1Y)),NA())</f>
        <v>3.2028289855777992E-2</v>
      </c>
      <c r="Q1670" s="52">
        <f>IFERROR(_xll.qlIndexFixing(ONIndex1Y,I1670,TRUE,_xll.ohTrigger(RecalcTrigger,Trigger1Y)),NA())</f>
        <v>3.1517250437804734E-2</v>
      </c>
    </row>
    <row r="1671" spans="2:17" x14ac:dyDescent="0.2">
      <c r="B1671" s="46" t="s">
        <v>51</v>
      </c>
      <c r="D1671" s="49">
        <f>_xll.qlCalendarAdvance(LocalCalendar,$D1670,B1671,"f",FALSE)</f>
        <v>51194</v>
      </c>
      <c r="E1671" s="49">
        <f>_xll.qlInterestRateIndexValueDate(IndexON,D1671)</f>
        <v>51194</v>
      </c>
      <c r="F1671" s="52">
        <f>IFERROR(_xll.qlIndexFixing(IndexON,D1671,TRUE,_xll.ohTrigger(RecalcTrigger,TriggerON)),NA())</f>
        <v>2.5575243659110569E-2</v>
      </c>
      <c r="H1671" s="49">
        <f>_xll.qlCalendarAdvance(IborCalendar,$H1670,B1671,"f",FALSE)</f>
        <v>51188</v>
      </c>
      <c r="I1671" s="49">
        <f>_xll.qlInterestRateIndexValueDate(Index1M,$H1671)</f>
        <v>51190</v>
      </c>
      <c r="J1671" s="52">
        <f>IFERROR(_xll.qlIndexFixing(Index1M,$H1671,TRUE,_xll.ohTrigger(RecalcTrigger,Trigger1M)),NA())</f>
        <v>2.6632193270603087E-2</v>
      </c>
      <c r="K1671" s="52">
        <f>IFERROR(_xll.qlIndexFixing(ONIndex1M,I1671,TRUE,_xll.ohTrigger(RecalcTrigger,Trigger1M)),NA())</f>
        <v>2.6605230196850016E-2</v>
      </c>
      <c r="L1671" s="52">
        <f>IFERROR(_xll.qlIndexFixing(Index3M,H1671,TRUE,_xll.ohTrigger(RecalcTrigger,Trigger3M)),NA())</f>
        <v>2.8352007324901507E-2</v>
      </c>
      <c r="M1671" s="52">
        <f>IFERROR(_xll.qlIndexFixing(ONIndex3M,I1671,TRUE,_xll.ohTrigger(RecalcTrigger,Trigger3M)),NA())</f>
        <v>2.8261894978740543E-2</v>
      </c>
      <c r="N1671" s="52">
        <f>IFERROR(_xll.qlIndexFixing(Index6M,$H1671,TRUE,_xll.ohTrigger(RecalcTrigger,Trigger6M)),NA())</f>
        <v>2.9710493025448533E-2</v>
      </c>
      <c r="O1671" s="52">
        <f>IFERROR(_xll.qlIndexFixing(ONIndex6M,I1671,TRUE,_xll.ohTrigger(RecalcTrigger,Trigger6M)),NA())</f>
        <v>2.9509545872112852E-2</v>
      </c>
      <c r="P1671" s="52">
        <f>IFERROR(_xll.qlIndexFixing(Index1Y,$H1671,TRUE,_xll.ohTrigger(RecalcTrigger,Trigger1Y)),NA())</f>
        <v>3.2027062038295619E-2</v>
      </c>
      <c r="Q1671" s="52">
        <f>IFERROR(_xll.qlIndexFixing(ONIndex1Y,I1671,TRUE,_xll.ohTrigger(RecalcTrigger,Trigger1Y)),NA())</f>
        <v>3.1515845338168091E-2</v>
      </c>
    </row>
    <row r="1672" spans="2:17" x14ac:dyDescent="0.2">
      <c r="B1672" s="46" t="s">
        <v>51</v>
      </c>
      <c r="D1672" s="49">
        <f>_xll.qlCalendarAdvance(LocalCalendar,$D1671,B1672,"f",FALSE)</f>
        <v>51201</v>
      </c>
      <c r="E1672" s="49">
        <f>_xll.qlInterestRateIndexValueDate(IndexON,D1672)</f>
        <v>51201</v>
      </c>
      <c r="F1672" s="52">
        <f>IFERROR(_xll.qlIndexFixing(IndexON,D1672,TRUE,_xll.ohTrigger(RecalcTrigger,TriggerON)),NA())</f>
        <v>2.5571270331123941E-2</v>
      </c>
      <c r="H1672" s="49">
        <f>_xll.qlCalendarAdvance(IborCalendar,$H1671,B1672,"f",FALSE)</f>
        <v>51195</v>
      </c>
      <c r="I1672" s="49">
        <f>_xll.qlInterestRateIndexValueDate(Index1M,$H1672)</f>
        <v>51197</v>
      </c>
      <c r="J1672" s="52">
        <f>IFERROR(_xll.qlIndexFixing(Index1M,$H1672,TRUE,_xll.ohTrigger(RecalcTrigger,Trigger1M)),NA())</f>
        <v>2.6632876309211906E-2</v>
      </c>
      <c r="K1672" s="52">
        <f>IFERROR(_xll.qlIndexFixing(ONIndex1M,I1672,TRUE,_xll.ohTrigger(RecalcTrigger,Trigger1M)),NA())</f>
        <v>2.6604933268608022E-2</v>
      </c>
      <c r="L1672" s="52">
        <f>IFERROR(_xll.qlIndexFixing(Index3M,H1672,TRUE,_xll.ohTrigger(RecalcTrigger,Trigger3M)),NA())</f>
        <v>2.835514344551367E-2</v>
      </c>
      <c r="M1672" s="52">
        <f>IFERROR(_xll.qlIndexFixing(ONIndex3M,I1672,TRUE,_xll.ohTrigger(RecalcTrigger,Trigger3M)),NA())</f>
        <v>2.8260792787042632E-2</v>
      </c>
      <c r="N1672" s="52">
        <f>IFERROR(_xll.qlIndexFixing(Index6M,$H1672,TRUE,_xll.ohTrigger(RecalcTrigger,Trigger6M)),NA())</f>
        <v>2.9713784614373285E-2</v>
      </c>
      <c r="O1672" s="52">
        <f>IFERROR(_xll.qlIndexFixing(ONIndex6M,I1672,TRUE,_xll.ohTrigger(RecalcTrigger,Trigger6M)),NA())</f>
        <v>2.9508181201762795E-2</v>
      </c>
      <c r="P1672" s="52">
        <f>IFERROR(_xll.qlIndexFixing(Index1Y,$H1672,TRUE,_xll.ohTrigger(RecalcTrigger,Trigger1Y)),NA())</f>
        <v>3.2027265861588029E-2</v>
      </c>
      <c r="Q1672" s="52">
        <f>IFERROR(_xll.qlIndexFixing(ONIndex1Y,I1672,TRUE,_xll.ohTrigger(RecalcTrigger,Trigger1Y)),NA())</f>
        <v>3.1515826962200677E-2</v>
      </c>
    </row>
    <row r="1673" spans="2:17" x14ac:dyDescent="0.2">
      <c r="B1673" s="46" t="s">
        <v>51</v>
      </c>
      <c r="D1673" s="49">
        <f>_xll.qlCalendarAdvance(LocalCalendar,$D1672,B1673,"f",FALSE)</f>
        <v>51208</v>
      </c>
      <c r="E1673" s="49">
        <f>_xll.qlInterestRateIndexValueDate(IndexON,D1673)</f>
        <v>51208</v>
      </c>
      <c r="F1673" s="52">
        <f>IFERROR(_xll.qlIndexFixing(IndexON,D1673,TRUE,_xll.ohTrigger(RecalcTrigger,TriggerON)),NA())</f>
        <v>2.5567297812809642E-2</v>
      </c>
      <c r="H1673" s="49">
        <f>_xll.qlCalendarAdvance(IborCalendar,$H1672,B1673,"f",FALSE)</f>
        <v>51202</v>
      </c>
      <c r="I1673" s="49">
        <f>_xll.qlInterestRateIndexValueDate(Index1M,$H1673)</f>
        <v>51204</v>
      </c>
      <c r="J1673" s="52">
        <f>IFERROR(_xll.qlIndexFixing(Index1M,$H1673,TRUE,_xll.ohTrigger(RecalcTrigger,Trigger1M)),NA())</f>
        <v>2.6631637300798702E-2</v>
      </c>
      <c r="K1673" s="52">
        <f>IFERROR(_xll.qlIndexFixing(ONIndex1M,I1673,TRUE,_xll.ohTrigger(RecalcTrigger,Trigger1M)),NA())</f>
        <v>2.6604644147534273E-2</v>
      </c>
      <c r="L1673" s="52">
        <f>IFERROR(_xll.qlIndexFixing(Index3M,H1673,TRUE,_xll.ohTrigger(RecalcTrigger,Trigger3M)),NA())</f>
        <v>2.8354125126544949E-2</v>
      </c>
      <c r="M1673" s="52">
        <f>IFERROR(_xll.qlIndexFixing(ONIndex3M,I1673,TRUE,_xll.ohTrigger(RecalcTrigger,Trigger3M)),NA())</f>
        <v>2.8259702744533044E-2</v>
      </c>
      <c r="N1673" s="52">
        <f>IFERROR(_xll.qlIndexFixing(Index6M,$H1673,TRUE,_xll.ohTrigger(RecalcTrigger,Trigger6M)),NA())</f>
        <v>2.971141536843595E-2</v>
      </c>
      <c r="O1673" s="52">
        <f>IFERROR(_xll.qlIndexFixing(ONIndex6M,I1673,TRUE,_xll.ohTrigger(RecalcTrigger,Trigger6M)),NA())</f>
        <v>2.9506827143004344E-2</v>
      </c>
      <c r="P1673" s="52">
        <f>IFERROR(_xll.qlIndexFixing(Index1Y,$H1673,TRUE,_xll.ohTrigger(RecalcTrigger,Trigger1Y)),NA())</f>
        <v>3.2027472479744509E-2</v>
      </c>
      <c r="Q1673" s="52">
        <f>IFERROR(_xll.qlIndexFixing(ONIndex1Y,I1673,TRUE,_xll.ohTrigger(RecalcTrigger,Trigger1Y)),NA())</f>
        <v>3.1515818130385398E-2</v>
      </c>
    </row>
    <row r="1674" spans="2:17" x14ac:dyDescent="0.2">
      <c r="B1674" s="46" t="s">
        <v>51</v>
      </c>
      <c r="D1674" s="49">
        <f>_xll.qlCalendarAdvance(LocalCalendar,$D1673,B1674,"f",FALSE)</f>
        <v>51215</v>
      </c>
      <c r="E1674" s="49">
        <f>_xll.qlInterestRateIndexValueDate(IndexON,D1674)</f>
        <v>51215</v>
      </c>
      <c r="F1674" s="52">
        <f>IFERROR(_xll.qlIndexFixing(IndexON,D1674,TRUE,_xll.ohTrigger(RecalcTrigger,TriggerON)),NA())</f>
        <v>2.5563326103847928E-2</v>
      </c>
      <c r="H1674" s="49">
        <f>_xll.qlCalendarAdvance(IborCalendar,$H1673,B1674,"f",FALSE)</f>
        <v>51209</v>
      </c>
      <c r="I1674" s="49">
        <f>_xll.qlInterestRateIndexValueDate(Index1M,$H1674)</f>
        <v>51211</v>
      </c>
      <c r="J1674" s="52">
        <f>IFERROR(_xll.qlIndexFixing(Index1M,$H1674,TRUE,_xll.ohTrigger(RecalcTrigger,Trigger1M)),NA())</f>
        <v>2.6631371050906887E-2</v>
      </c>
      <c r="K1674" s="52">
        <f>IFERROR(_xll.qlIndexFixing(ONIndex1M,I1674,TRUE,_xll.ohTrigger(RecalcTrigger,Trigger1M)),NA())</f>
        <v>2.6604362833602124E-2</v>
      </c>
      <c r="L1674" s="52">
        <f>IFERROR(_xll.qlIndexFixing(Index3M,H1674,TRUE,_xll.ohTrigger(RecalcTrigger,Trigger3M)),NA())</f>
        <v>2.8353119044051037E-2</v>
      </c>
      <c r="M1674" s="52">
        <f>IFERROR(_xll.qlIndexFixing(ONIndex3M,I1674,TRUE,_xll.ohTrigger(RecalcTrigger,Trigger3M)),NA())</f>
        <v>2.8258624851105196E-2</v>
      </c>
      <c r="N1674" s="52">
        <f>IFERROR(_xll.qlIndexFixing(Index6M,$H1674,TRUE,_xll.ohTrigger(RecalcTrigger,Trigger6M)),NA())</f>
        <v>2.9710191767095915E-2</v>
      </c>
      <c r="O1674" s="52">
        <f>IFERROR(_xll.qlIndexFixing(ONIndex6M,I1674,TRUE,_xll.ohTrigger(RecalcTrigger,Trigger6M)),NA())</f>
        <v>2.9505483695864143E-2</v>
      </c>
      <c r="P1674" s="52">
        <f>IFERROR(_xll.qlIndexFixing(Index1Y,$H1674,TRUE,_xll.ohTrigger(RecalcTrigger,Trigger1Y)),NA())</f>
        <v>3.2027681215940358E-2</v>
      </c>
      <c r="Q1674" s="52">
        <f>IFERROR(_xll.qlIndexFixing(ONIndex1Y,I1674,TRUE,_xll.ohTrigger(RecalcTrigger,Trigger1Y)),NA())</f>
        <v>3.1515818842722254E-2</v>
      </c>
    </row>
    <row r="1675" spans="2:17" x14ac:dyDescent="0.2">
      <c r="B1675" s="46" t="s">
        <v>51</v>
      </c>
      <c r="D1675" s="49">
        <f>_xll.qlCalendarAdvance(LocalCalendar,$D1674,B1675,"f",FALSE)</f>
        <v>51222</v>
      </c>
      <c r="E1675" s="49">
        <f>_xll.qlInterestRateIndexValueDate(IndexON,D1675)</f>
        <v>51222</v>
      </c>
      <c r="F1675" s="52">
        <f>IFERROR(_xll.qlIndexFixing(IndexON,D1675,TRUE,_xll.ohTrigger(RecalcTrigger,TriggerON)),NA())</f>
        <v>2.555935520439867E-2</v>
      </c>
      <c r="H1675" s="49">
        <f>_xll.qlCalendarAdvance(IborCalendar,$H1674,B1675,"f",FALSE)</f>
        <v>51216</v>
      </c>
      <c r="I1675" s="49">
        <f>_xll.qlInterestRateIndexValueDate(Index1M,$H1675)</f>
        <v>51218</v>
      </c>
      <c r="J1675" s="52">
        <f>IFERROR(_xll.qlIndexFixing(Index1M,$H1675,TRUE,_xll.ohTrigger(RecalcTrigger,Trigger1M)),NA())</f>
        <v>2.6631112624351895E-2</v>
      </c>
      <c r="K1675" s="52">
        <f>IFERROR(_xll.qlIndexFixing(ONIndex1M,I1675,TRUE,_xll.ohTrigger(RecalcTrigger,Trigger1M)),NA())</f>
        <v>2.6604089326811575E-2</v>
      </c>
      <c r="L1675" s="52">
        <f>IFERROR(_xll.qlIndexFixing(Index3M,H1675,TRUE,_xll.ohTrigger(RecalcTrigger,Trigger3M)),NA())</f>
        <v>2.8352125198024287E-2</v>
      </c>
      <c r="M1675" s="52">
        <f>IFERROR(_xll.qlIndexFixing(ONIndex3M,I1675,TRUE,_xll.ohTrigger(RecalcTrigger,Trigger3M)),NA())</f>
        <v>2.8257559106918961E-2</v>
      </c>
      <c r="N1675" s="52">
        <f>IFERROR(_xll.qlIndexFixing(Index6M,$H1675,TRUE,_xll.ohTrigger(RecalcTrigger,Trigger6M)),NA())</f>
        <v>2.9708978937454226E-2</v>
      </c>
      <c r="O1675" s="52">
        <f>IFERROR(_xll.qlIndexFixing(ONIndex6M,I1675,TRUE,_xll.ohTrigger(RecalcTrigger,Trigger6M)),NA())</f>
        <v>2.9504150860262257E-2</v>
      </c>
      <c r="P1675" s="52">
        <f>IFERROR(_xll.qlIndexFixing(Index1Y,$H1675,TRUE,_xll.ohTrigger(RecalcTrigger,Trigger1Y)),NA())</f>
        <v>3.2027891393348919E-2</v>
      </c>
      <c r="Q1675" s="52">
        <f>IFERROR(_xll.qlIndexFixing(ONIndex1Y,I1675,TRUE,_xll.ohTrigger(RecalcTrigger,Trigger1Y)),NA())</f>
        <v>3.1515829099157955E-2</v>
      </c>
    </row>
    <row r="1676" spans="2:17" x14ac:dyDescent="0.2">
      <c r="B1676" s="46" t="s">
        <v>51</v>
      </c>
      <c r="D1676" s="49">
        <f>_xll.qlCalendarAdvance(LocalCalendar,$D1675,B1676,"f",FALSE)</f>
        <v>51229</v>
      </c>
      <c r="E1676" s="49">
        <f>_xll.qlInterestRateIndexValueDate(IndexON,D1676)</f>
        <v>51229</v>
      </c>
      <c r="F1676" s="52">
        <f>IFERROR(_xll.qlIndexFixing(IndexON,D1676,TRUE,_xll.ohTrigger(RecalcTrigger,TriggerON)),NA())</f>
        <v>2.555538511446187E-2</v>
      </c>
      <c r="H1676" s="49">
        <f>_xll.qlCalendarAdvance(IborCalendar,$H1675,B1676,"f",FALSE)</f>
        <v>51223</v>
      </c>
      <c r="I1676" s="49">
        <f>_xll.qlInterestRateIndexValueDate(Index1M,$H1676)</f>
        <v>51229</v>
      </c>
      <c r="J1676" s="52">
        <f>IFERROR(_xll.qlIndexFixing(Index1M,$H1676,TRUE,_xll.ohTrigger(RecalcTrigger,Trigger1M)),NA())</f>
        <v>2.6629755028972468E-2</v>
      </c>
      <c r="K1676" s="52">
        <f>IFERROR(_xll.qlIndexFixing(ONIndex1M,I1676,TRUE,_xll.ohTrigger(RecalcTrigger,Trigger1M)),NA())</f>
        <v>2.6601746341885502E-2</v>
      </c>
      <c r="L1676" s="52">
        <f>IFERROR(_xll.qlIndexFixing(Index3M,H1676,TRUE,_xll.ohTrigger(RecalcTrigger,Trigger3M)),NA())</f>
        <v>2.8347449669681366E-2</v>
      </c>
      <c r="M1676" s="52">
        <f>IFERROR(_xll.qlIndexFixing(ONIndex3M,I1676,TRUE,_xll.ohTrigger(RecalcTrigger,Trigger3M)),NA())</f>
        <v>2.8253840106557959E-2</v>
      </c>
      <c r="N1676" s="52">
        <f>IFERROR(_xll.qlIndexFixing(Index6M,$H1676,TRUE,_xll.ohTrigger(RecalcTrigger,Trigger6M)),NA())</f>
        <v>2.9704819334248806E-2</v>
      </c>
      <c r="O1676" s="52">
        <f>IFERROR(_xll.qlIndexFixing(ONIndex6M,I1676,TRUE,_xll.ohTrigger(RecalcTrigger,Trigger6M)),NA())</f>
        <v>2.9499847743066354E-2</v>
      </c>
      <c r="P1676" s="52">
        <f>IFERROR(_xll.qlIndexFixing(Index1Y,$H1676,TRUE,_xll.ohTrigger(RecalcTrigger,Trigger1Y)),NA())</f>
        <v>3.20253703616174E-2</v>
      </c>
      <c r="Q1676" s="52">
        <f>IFERROR(_xll.qlIndexFixing(ONIndex1Y,I1676,TRUE,_xll.ohTrigger(RecalcTrigger,Trigger1Y)),NA())</f>
        <v>3.1513101618676487E-2</v>
      </c>
    </row>
    <row r="1677" spans="2:17" x14ac:dyDescent="0.2">
      <c r="B1677" s="46" t="s">
        <v>51</v>
      </c>
      <c r="D1677" s="49">
        <f>_xll.qlCalendarAdvance(LocalCalendar,$D1676,B1677,"f",FALSE)</f>
        <v>51236</v>
      </c>
      <c r="E1677" s="49">
        <f>_xll.qlInterestRateIndexValueDate(IndexON,D1677)</f>
        <v>51236</v>
      </c>
      <c r="F1677" s="52">
        <f>IFERROR(_xll.qlIndexFixing(IndexON,D1677,TRUE,_xll.ohTrigger(RecalcTrigger,TriggerON)),NA())</f>
        <v>2.5551415833957591E-2</v>
      </c>
      <c r="H1677" s="49">
        <f>_xll.qlCalendarAdvance(IborCalendar,$H1676,B1677,"f",FALSE)</f>
        <v>51230</v>
      </c>
      <c r="I1677" s="49">
        <f>_xll.qlInterestRateIndexValueDate(Index1M,$H1677)</f>
        <v>51232</v>
      </c>
      <c r="J1677" s="52">
        <f>IFERROR(_xll.qlIndexFixing(Index1M,$H1677,TRUE,_xll.ohTrigger(RecalcTrigger,Trigger1M)),NA())</f>
        <v>2.663158687521483E-2</v>
      </c>
      <c r="K1677" s="52">
        <f>IFERROR(_xll.qlIndexFixing(ONIndex1M,I1677,TRUE,_xll.ohTrigger(RecalcTrigger,Trigger1M)),NA())</f>
        <v>2.6603565734761858E-2</v>
      </c>
      <c r="L1677" s="52">
        <f>IFERROR(_xll.qlIndexFixing(Index3M,H1677,TRUE,_xll.ohTrigger(RecalcTrigger,Trigger3M)),NA())</f>
        <v>2.8347034696332495E-2</v>
      </c>
      <c r="M1677" s="52">
        <f>IFERROR(_xll.qlIndexFixing(ONIndex3M,I1677,TRUE,_xll.ohTrigger(RecalcTrigger,Trigger3M)),NA())</f>
        <v>2.825546406592494E-2</v>
      </c>
      <c r="N1677" s="52">
        <f>IFERROR(_xll.qlIndexFixing(Index6M,$H1677,TRUE,_xll.ohTrigger(RecalcTrigger,Trigger6M)),NA())</f>
        <v>2.9707723816709542E-2</v>
      </c>
      <c r="O1677" s="52">
        <f>IFERROR(_xll.qlIndexFixing(ONIndex6M,I1677,TRUE,_xll.ohTrigger(RecalcTrigger,Trigger6M)),NA())</f>
        <v>2.9501517023913237E-2</v>
      </c>
      <c r="P1677" s="52">
        <f>IFERROR(_xll.qlIndexFixing(Index1Y,$H1677,TRUE,_xll.ohTrigger(RecalcTrigger,Trigger1Y)),NA())</f>
        <v>3.2028313364502084E-2</v>
      </c>
      <c r="Q1677" s="52">
        <f>IFERROR(_xll.qlIndexFixing(ONIndex1Y,I1677,TRUE,_xll.ohTrigger(RecalcTrigger,Trigger1Y)),NA())</f>
        <v>3.1515878244405826E-2</v>
      </c>
    </row>
    <row r="1678" spans="2:17" x14ac:dyDescent="0.2">
      <c r="B1678" s="46" t="s">
        <v>51</v>
      </c>
      <c r="D1678" s="49">
        <f>_xll.qlCalendarAdvance(LocalCalendar,$D1677,B1678,"f",FALSE)</f>
        <v>51243</v>
      </c>
      <c r="E1678" s="49">
        <f>_xll.qlInterestRateIndexValueDate(IndexON,D1678)</f>
        <v>51243</v>
      </c>
      <c r="F1678" s="52">
        <f>IFERROR(_xll.qlIndexFixing(IndexON,D1678,TRUE,_xll.ohTrigger(RecalcTrigger,TriggerON)),NA())</f>
        <v>2.5547447362965769E-2</v>
      </c>
      <c r="H1678" s="49">
        <f>_xll.qlCalendarAdvance(IborCalendar,$H1677,B1678,"f",FALSE)</f>
        <v>51237</v>
      </c>
      <c r="I1678" s="49">
        <f>_xll.qlInterestRateIndexValueDate(Index1M,$H1678)</f>
        <v>51239</v>
      </c>
      <c r="J1678" s="52">
        <f>IFERROR(_xll.qlIndexFixing(Index1M,$H1678,TRUE,_xll.ohTrigger(RecalcTrigger,Trigger1M)),NA())</f>
        <v>2.6630384284725864E-2</v>
      </c>
      <c r="K1678" s="52">
        <f>IFERROR(_xll.qlIndexFixing(ONIndex1M,I1678,TRUE,_xll.ohTrigger(RecalcTrigger,Trigger1M)),NA())</f>
        <v>2.6603315649529335E-2</v>
      </c>
      <c r="L1678" s="52">
        <f>IFERROR(_xll.qlIndexFixing(Index3M,H1678,TRUE,_xll.ohTrigger(RecalcTrigger,Trigger3M)),NA())</f>
        <v>2.8346075163437158E-2</v>
      </c>
      <c r="M1678" s="52">
        <f>IFERROR(_xll.qlIndexFixing(ONIndex3M,I1678,TRUE,_xll.ohTrigger(RecalcTrigger,Trigger3M)),NA())</f>
        <v>2.8254434769143799E-2</v>
      </c>
      <c r="N1678" s="52">
        <f>IFERROR(_xll.qlIndexFixing(Index6M,$H1678,TRUE,_xll.ohTrigger(RecalcTrigger,Trigger6M)),NA())</f>
        <v>2.9705405078520028E-2</v>
      </c>
      <c r="O1678" s="52">
        <f>IFERROR(_xll.qlIndexFixing(ONIndex6M,I1678,TRUE,_xll.ohTrigger(RecalcTrigger,Trigger6M)),NA())</f>
        <v>2.9500216023086168E-2</v>
      </c>
      <c r="P1678" s="52">
        <f>IFERROR(_xll.qlIndexFixing(Index1Y,$H1678,TRUE,_xll.ohTrigger(RecalcTrigger,Trigger1Y)),NA())</f>
        <v>3.202852380459207E-2</v>
      </c>
      <c r="Q1678" s="52">
        <f>IFERROR(_xll.qlIndexFixing(ONIndex1Y,I1678,TRUE,_xll.ohTrigger(RecalcTrigger,Trigger1Y)),NA())</f>
        <v>3.1515917133217997E-2</v>
      </c>
    </row>
    <row r="1679" spans="2:17" x14ac:dyDescent="0.2">
      <c r="B1679" s="46" t="s">
        <v>51</v>
      </c>
      <c r="D1679" s="49">
        <f>_xll.qlCalendarAdvance(LocalCalendar,$D1678,B1679,"f",FALSE)</f>
        <v>51250</v>
      </c>
      <c r="E1679" s="49">
        <f>_xll.qlInterestRateIndexValueDate(IndexON,D1679)</f>
        <v>51250</v>
      </c>
      <c r="F1679" s="52">
        <f>IFERROR(_xll.qlIndexFixing(IndexON,D1679,TRUE,_xll.ohTrigger(RecalcTrigger,TriggerON)),NA())</f>
        <v>2.5543479701326532E-2</v>
      </c>
      <c r="H1679" s="49">
        <f>_xll.qlCalendarAdvance(IborCalendar,$H1678,B1679,"f",FALSE)</f>
        <v>51244</v>
      </c>
      <c r="I1679" s="49">
        <f>_xll.qlInterestRateIndexValueDate(Index1M,$H1679)</f>
        <v>51246</v>
      </c>
      <c r="J1679" s="52">
        <f>IFERROR(_xll.qlIndexFixing(Index1M,$H1679,TRUE,_xll.ohTrigger(RecalcTrigger,Trigger1M)),NA())</f>
        <v>2.6630157151528455E-2</v>
      </c>
      <c r="K1679" s="52">
        <f>IFERROR(_xll.qlIndexFixing(ONIndex1M,I1679,TRUE,_xll.ohTrigger(RecalcTrigger,Trigger1M)),NA())</f>
        <v>2.6603073371411767E-2</v>
      </c>
      <c r="L1679" s="52">
        <f>IFERROR(_xll.qlIndexFixing(Index3M,H1679,TRUE,_xll.ohTrigger(RecalcTrigger,Trigger3M)),NA())</f>
        <v>2.8345127864085228E-2</v>
      </c>
      <c r="M1679" s="52">
        <f>IFERROR(_xll.qlIndexFixing(ONIndex3M,I1679,TRUE,_xll.ohTrigger(RecalcTrigger,Trigger3M)),NA())</f>
        <v>2.8253417621524335E-2</v>
      </c>
      <c r="N1679" s="52">
        <f>IFERROR(_xll.qlIndexFixing(Index6M,$H1679,TRUE,_xll.ohTrigger(RecalcTrigger,Trigger6M)),NA())</f>
        <v>2.9704235335475115E-2</v>
      </c>
      <c r="O1679" s="52">
        <f>IFERROR(_xll.qlIndexFixing(ONIndex6M,I1679,TRUE,_xll.ohTrigger(RecalcTrigger,Trigger6M)),NA())</f>
        <v>2.9498925633930639E-2</v>
      </c>
      <c r="P1679" s="52">
        <f>IFERROR(_xll.qlIndexFixing(Index1Y,$H1679,TRUE,_xll.ohTrigger(RecalcTrigger,Trigger1Y)),NA())</f>
        <v>3.203015780271707E-2</v>
      </c>
      <c r="Q1679" s="52">
        <f>IFERROR(_xll.qlIndexFixing(ONIndex1Y,I1679,TRUE,_xll.ohTrigger(RecalcTrigger,Trigger1Y)),NA())</f>
        <v>3.1515965566155657E-2</v>
      </c>
    </row>
    <row r="1680" spans="2:17" x14ac:dyDescent="0.2">
      <c r="B1680" s="46" t="s">
        <v>51</v>
      </c>
      <c r="D1680" s="49">
        <f>_xll.qlCalendarAdvance(LocalCalendar,$D1679,B1680,"f",FALSE)</f>
        <v>51257</v>
      </c>
      <c r="E1680" s="49">
        <f>_xll.qlInterestRateIndexValueDate(IndexON,D1680)</f>
        <v>51257</v>
      </c>
      <c r="F1680" s="52">
        <f>IFERROR(_xll.qlIndexFixing(IndexON,D1680,TRUE,_xll.ohTrigger(RecalcTrigger,TriggerON)),NA())</f>
        <v>2.5539512849439561E-2</v>
      </c>
      <c r="H1680" s="49">
        <f>_xll.qlCalendarAdvance(IborCalendar,$H1679,B1680,"f",FALSE)</f>
        <v>51251</v>
      </c>
      <c r="I1680" s="49">
        <f>_xll.qlInterestRateIndexValueDate(Index1M,$H1680)</f>
        <v>51253</v>
      </c>
      <c r="J1680" s="52">
        <f>IFERROR(_xll.qlIndexFixing(Index1M,$H1680,TRUE,_xll.ohTrigger(RecalcTrigger,Trigger1M)),NA())</f>
        <v>2.663090710182725E-2</v>
      </c>
      <c r="K1680" s="52">
        <f>IFERROR(_xll.qlIndexFixing(ONIndex1M,I1680,TRUE,_xll.ohTrigger(RecalcTrigger,Trigger1M)),NA())</f>
        <v>2.6602838900462444E-2</v>
      </c>
      <c r="L1680" s="52">
        <f>IFERROR(_xll.qlIndexFixing(Index3M,H1680,TRUE,_xll.ohTrigger(RecalcTrigger,Trigger3M)),NA())</f>
        <v>2.8344192798269684E-2</v>
      </c>
      <c r="M1680" s="52">
        <f>IFERROR(_xll.qlIndexFixing(ONIndex3M,I1680,TRUE,_xll.ohTrigger(RecalcTrigger,Trigger3M)),NA())</f>
        <v>2.8252412623066547E-2</v>
      </c>
      <c r="N1680" s="52">
        <f>IFERROR(_xll.qlIndexFixing(Index6M,$H1680,TRUE,_xll.ohTrigger(RecalcTrigger,Trigger6M)),NA())</f>
        <v>2.9703076364030464E-2</v>
      </c>
      <c r="O1680" s="52">
        <f>IFERROR(_xll.qlIndexFixing(ONIndex6M,I1680,TRUE,_xll.ohTrigger(RecalcTrigger,Trigger6M)),NA())</f>
        <v>2.9497645856313426E-2</v>
      </c>
      <c r="P1680" s="52">
        <f>IFERROR(_xll.qlIndexFixing(Index1Y,$H1680,TRUE,_xll.ohTrigger(RecalcTrigger,Trigger1Y)),NA())</f>
        <v>3.2028940209660538E-2</v>
      </c>
      <c r="Q1680" s="52">
        <f>IFERROR(_xll.qlIndexFixing(ONIndex1Y,I1680,TRUE,_xll.ohTrigger(RecalcTrigger,Trigger1Y)),NA())</f>
        <v>3.1516023543245453E-2</v>
      </c>
    </row>
    <row r="1681" spans="2:17" x14ac:dyDescent="0.2">
      <c r="B1681" s="46" t="s">
        <v>51</v>
      </c>
      <c r="D1681" s="49">
        <f>_xll.qlCalendarAdvance(LocalCalendar,$D1680,B1681,"f",FALSE)</f>
        <v>51264</v>
      </c>
      <c r="E1681" s="49">
        <f>_xll.qlInterestRateIndexValueDate(IndexON,D1681)</f>
        <v>51264</v>
      </c>
      <c r="F1681" s="52">
        <f>IFERROR(_xll.qlIndexFixing(IndexON,D1681,TRUE,_xll.ohTrigger(RecalcTrigger,TriggerON)),NA())</f>
        <v>2.5535546806745302E-2</v>
      </c>
      <c r="H1681" s="49">
        <f>_xll.qlCalendarAdvance(IborCalendar,$H1680,B1681,"f",FALSE)</f>
        <v>51258</v>
      </c>
      <c r="I1681" s="49">
        <f>_xll.qlInterestRateIndexValueDate(Index1M,$H1681)</f>
        <v>51260</v>
      </c>
      <c r="J1681" s="52">
        <f>IFERROR(_xll.qlIndexFixing(Index1M,$H1681,TRUE,_xll.ohTrigger(RecalcTrigger,Trigger1M)),NA())</f>
        <v>2.6629726355146661E-2</v>
      </c>
      <c r="K1681" s="52">
        <f>IFERROR(_xll.qlIndexFixing(ONIndex1M,I1681,TRUE,_xll.ohTrigger(RecalcTrigger,Trigger1M)),NA())</f>
        <v>2.6603579257284959E-2</v>
      </c>
      <c r="L1681" s="52">
        <f>IFERROR(_xll.qlIndexFixing(Index3M,H1681,TRUE,_xll.ohTrigger(RecalcTrigger,Trigger3M)),NA())</f>
        <v>2.834641908713496E-2</v>
      </c>
      <c r="M1681" s="52">
        <f>IFERROR(_xll.qlIndexFixing(ONIndex3M,I1681,TRUE,_xll.ohTrigger(RecalcTrigger,Trigger3M)),NA())</f>
        <v>2.8252457861219771E-2</v>
      </c>
      <c r="N1681" s="52">
        <f>IFERROR(_xll.qlIndexFixing(Index6M,$H1681,TRUE,_xll.ohTrigger(RecalcTrigger,Trigger6M)),NA())</f>
        <v>2.9701928164167061E-2</v>
      </c>
      <c r="O1681" s="52">
        <f>IFERROR(_xll.qlIndexFixing(ONIndex6M,I1681,TRUE,_xll.ohTrigger(RecalcTrigger,Trigger6M)),NA())</f>
        <v>2.9497494815093894E-2</v>
      </c>
      <c r="P1681" s="52">
        <f>IFERROR(_xll.qlIndexFixing(Index1Y,$H1681,TRUE,_xll.ohTrigger(RecalcTrigger,Trigger1Y)),NA())</f>
        <v>3.2030568146069416E-2</v>
      </c>
      <c r="Q1681" s="52">
        <f>IFERROR(_xll.qlIndexFixing(ONIndex1Y,I1681,TRUE,_xll.ohTrigger(RecalcTrigger,Trigger1Y)),NA())</f>
        <v>3.1517475762703473E-2</v>
      </c>
    </row>
    <row r="1682" spans="2:17" x14ac:dyDescent="0.2">
      <c r="B1682" s="46" t="s">
        <v>51</v>
      </c>
      <c r="D1682" s="49">
        <f>_xll.qlCalendarAdvance(LocalCalendar,$D1681,B1682,"f",FALSE)</f>
        <v>51271</v>
      </c>
      <c r="E1682" s="49">
        <f>_xll.qlInterestRateIndexValueDate(IndexON,D1682)</f>
        <v>51271</v>
      </c>
      <c r="F1682" s="52">
        <f>IFERROR(_xll.qlIndexFixing(IndexON,D1682,TRUE,_xll.ohTrigger(RecalcTrigger,TriggerON)),NA())</f>
        <v>2.5531581573723372E-2</v>
      </c>
      <c r="H1682" s="49">
        <f>_xll.qlCalendarAdvance(IborCalendar,$H1681,B1682,"f",FALSE)</f>
        <v>51265</v>
      </c>
      <c r="I1682" s="49">
        <f>_xll.qlInterestRateIndexValueDate(Index1M,$H1682)</f>
        <v>51267</v>
      </c>
      <c r="J1682" s="52">
        <f>IFERROR(_xll.qlIndexFixing(Index1M,$H1682,TRUE,_xll.ohTrigger(RecalcTrigger,Trigger1M)),NA())</f>
        <v>2.6629522691959701E-2</v>
      </c>
      <c r="K1682" s="52">
        <f>IFERROR(_xll.qlIndexFixing(ONIndex1M,I1682,TRUE,_xll.ohTrigger(RecalcTrigger,Trigger1M)),NA())</f>
        <v>2.6602393380068534E-2</v>
      </c>
      <c r="L1682" s="52">
        <f>IFERROR(_xll.qlIndexFixing(Index3M,H1682,TRUE,_xll.ohTrigger(RecalcTrigger,Trigger3M)),NA())</f>
        <v>2.8345510896113851E-2</v>
      </c>
      <c r="M1682" s="52">
        <f>IFERROR(_xll.qlIndexFixing(ONIndex3M,I1682,TRUE,_xll.ohTrigger(RecalcTrigger,Trigger3M)),NA())</f>
        <v>2.8250439073636002E-2</v>
      </c>
      <c r="N1682" s="52">
        <f>IFERROR(_xll.qlIndexFixing(Index6M,$H1682,TRUE,_xll.ohTrigger(RecalcTrigger,Trigger6M)),NA())</f>
        <v>2.9701932332152237E-2</v>
      </c>
      <c r="O1682" s="52">
        <f>IFERROR(_xll.qlIndexFixing(ONIndex6M,I1682,TRUE,_xll.ohTrigger(RecalcTrigger,Trigger6M)),NA())</f>
        <v>2.9495118135933751E-2</v>
      </c>
      <c r="P1682" s="52">
        <f>IFERROR(_xll.qlIndexFixing(Index1Y,$H1682,TRUE,_xll.ohTrigger(RecalcTrigger,Trigger1Y)),NA())</f>
        <v>3.2029346135720824E-2</v>
      </c>
      <c r="Q1682" s="52">
        <f>IFERROR(_xll.qlIndexFixing(ONIndex1Y,I1682,TRUE,_xll.ohTrigger(RecalcTrigger,Trigger1Y)),NA())</f>
        <v>3.1516168129774869E-2</v>
      </c>
    </row>
    <row r="1683" spans="2:17" x14ac:dyDescent="0.2">
      <c r="B1683" s="46" t="s">
        <v>51</v>
      </c>
      <c r="D1683" s="49">
        <f>_xll.qlCalendarAdvance(LocalCalendar,$D1682,B1683,"f",FALSE)</f>
        <v>51278</v>
      </c>
      <c r="E1683" s="49">
        <f>_xll.qlInterestRateIndexValueDate(IndexON,D1683)</f>
        <v>51278</v>
      </c>
      <c r="F1683" s="52">
        <f>IFERROR(_xll.qlIndexFixing(IndexON,D1683,TRUE,_xll.ohTrigger(RecalcTrigger,TriggerON)),NA())</f>
        <v>2.5527617150054027E-2</v>
      </c>
      <c r="H1683" s="49">
        <f>_xll.qlCalendarAdvance(IborCalendar,$H1682,B1683,"f",FALSE)</f>
        <v>51272</v>
      </c>
      <c r="I1683" s="49">
        <f>_xll.qlInterestRateIndexValueDate(Index1M,$H1683)</f>
        <v>51274</v>
      </c>
      <c r="J1683" s="52">
        <f>IFERROR(_xll.qlIndexFixing(Index1M,$H1683,TRUE,_xll.ohTrigger(RecalcTrigger,Trigger1M)),NA())</f>
        <v>2.6629326852109558E-2</v>
      </c>
      <c r="K1683" s="52">
        <f>IFERROR(_xll.qlIndexFixing(ONIndex1M,I1683,TRUE,_xll.ohTrigger(RecalcTrigger,Trigger1M)),NA())</f>
        <v>2.6602182330650592E-2</v>
      </c>
      <c r="L1683" s="52">
        <f>IFERROR(_xll.qlIndexFixing(Index3M,H1683,TRUE,_xll.ohTrigger(RecalcTrigger,Trigger3M)),NA())</f>
        <v>2.8344614941487618E-2</v>
      </c>
      <c r="M1683" s="52">
        <f>IFERROR(_xll.qlIndexFixing(ONIndex3M,I1683,TRUE,_xll.ohTrigger(RecalcTrigger,Trigger3M)),NA())</f>
        <v>2.8249470522636599E-2</v>
      </c>
      <c r="N1683" s="52">
        <f>IFERROR(_xll.qlIndexFixing(Index6M,$H1683,TRUE,_xll.ohTrigger(RecalcTrigger,Trigger6M)),NA())</f>
        <v>2.9699664079111839E-2</v>
      </c>
      <c r="O1683" s="52">
        <f>IFERROR(_xll.qlIndexFixing(ONIndex6M,I1683,TRUE,_xll.ohTrigger(RecalcTrigger,Trigger6M)),NA())</f>
        <v>2.9493870193091354E-2</v>
      </c>
      <c r="P1683" s="52">
        <f>IFERROR(_xll.qlIndexFixing(Index1Y,$H1683,TRUE,_xll.ohTrigger(RecalcTrigger,Trigger1Y)),NA())</f>
        <v>3.2029543477049061E-2</v>
      </c>
      <c r="Q1683" s="52">
        <f>IFERROR(_xll.qlIndexFixing(ONIndex1Y,I1683,TRUE,_xll.ohTrigger(RecalcTrigger,Trigger1Y)),NA())</f>
        <v>3.1516254739241134E-2</v>
      </c>
    </row>
    <row r="1684" spans="2:17" x14ac:dyDescent="0.2">
      <c r="B1684" s="46" t="s">
        <v>51</v>
      </c>
      <c r="D1684" s="49">
        <f>_xll.qlCalendarAdvance(LocalCalendar,$D1683,B1684,"f",FALSE)</f>
        <v>51285</v>
      </c>
      <c r="E1684" s="49">
        <f>_xll.qlInterestRateIndexValueDate(IndexON,D1684)</f>
        <v>51285</v>
      </c>
      <c r="F1684" s="52">
        <f>IFERROR(_xll.qlIndexFixing(IndexON,D1684,TRUE,_xll.ohTrigger(RecalcTrigger,TriggerON)),NA())</f>
        <v>2.5523653535817203E-2</v>
      </c>
      <c r="H1684" s="49">
        <f>_xll.qlCalendarAdvance(IborCalendar,$H1683,B1684,"f",FALSE)</f>
        <v>51279</v>
      </c>
      <c r="I1684" s="49">
        <f>_xll.qlInterestRateIndexValueDate(Index1M,$H1684)</f>
        <v>51281</v>
      </c>
      <c r="J1684" s="52">
        <f>IFERROR(_xll.qlIndexFixing(Index1M,$H1684,TRUE,_xll.ohTrigger(RecalcTrigger,Trigger1M)),NA())</f>
        <v>2.6629138835596231E-2</v>
      </c>
      <c r="K1684" s="52">
        <f>IFERROR(_xll.qlIndexFixing(ONIndex1M,I1684,TRUE,_xll.ohTrigger(RecalcTrigger,Trigger1M)),NA())</f>
        <v>2.6602947735270277E-2</v>
      </c>
      <c r="L1684" s="52">
        <f>IFERROR(_xll.qlIndexFixing(Index3M,H1684,TRUE,_xll.ohTrigger(RecalcTrigger,Trigger3M)),NA())</f>
        <v>2.8344783604815123E-2</v>
      </c>
      <c r="M1684" s="52">
        <f>IFERROR(_xll.qlIndexFixing(ONIndex3M,I1684,TRUE,_xll.ohTrigger(RecalcTrigger,Trigger3M)),NA())</f>
        <v>2.8249554583801295E-2</v>
      </c>
      <c r="N1684" s="52">
        <f>IFERROR(_xll.qlIndexFixing(Index6M,$H1684,TRUE,_xll.ohTrigger(RecalcTrigger,Trigger6M)),NA())</f>
        <v>2.9698548193881999E-2</v>
      </c>
      <c r="O1684" s="52">
        <f>IFERROR(_xll.qlIndexFixing(ONIndex6M,I1684,TRUE,_xll.ohTrigger(RecalcTrigger,Trigger6M)),NA())</f>
        <v>2.9493752954032892E-2</v>
      </c>
      <c r="P1684" s="52">
        <f>IFERROR(_xll.qlIndexFixing(Index1Y,$H1684,TRUE,_xll.ohTrigger(RecalcTrigger,Trigger1Y)),NA())</f>
        <v>3.2031156791701869E-2</v>
      </c>
      <c r="Q1684" s="52">
        <f>IFERROR(_xll.qlIndexFixing(ONIndex1Y,I1684,TRUE,_xll.ohTrigger(RecalcTrigger,Trigger1Y)),NA())</f>
        <v>3.1517737659187972E-2</v>
      </c>
    </row>
    <row r="1685" spans="2:17" x14ac:dyDescent="0.2">
      <c r="B1685" s="46" t="s">
        <v>51</v>
      </c>
      <c r="D1685" s="49">
        <f>_xll.qlCalendarAdvance(LocalCalendar,$D1684,B1685,"f",FALSE)</f>
        <v>51292</v>
      </c>
      <c r="E1685" s="49">
        <f>_xll.qlInterestRateIndexValueDate(IndexON,D1685)</f>
        <v>51292</v>
      </c>
      <c r="F1685" s="52">
        <f>IFERROR(_xll.qlIndexFixing(IndexON,D1685,TRUE,_xll.ohTrigger(RecalcTrigger,TriggerON)),NA())</f>
        <v>2.5519690731252709E-2</v>
      </c>
      <c r="H1685" s="49">
        <f>_xll.qlCalendarAdvance(IborCalendar,$H1684,B1685,"f",FALSE)</f>
        <v>51286</v>
      </c>
      <c r="I1685" s="49">
        <f>_xll.qlInterestRateIndexValueDate(Index1M,$H1685)</f>
        <v>51288</v>
      </c>
      <c r="J1685" s="52">
        <f>IFERROR(_xll.qlIndexFixing(Index1M,$H1685,TRUE,_xll.ohTrigger(RecalcTrigger,Trigger1M)),NA())</f>
        <v>2.6628958642417142E-2</v>
      </c>
      <c r="K1685" s="52">
        <f>IFERROR(_xll.qlIndexFixing(ONIndex1M,I1685,TRUE,_xll.ohTrigger(RecalcTrigger,Trigger1M)),NA())</f>
        <v>2.6601783653239508E-2</v>
      </c>
      <c r="L1685" s="52">
        <f>IFERROR(_xll.qlIndexFixing(Index3M,H1685,TRUE,_xll.ohTrigger(RecalcTrigger,Trigger3M)),NA())</f>
        <v>2.8343912928682668E-2</v>
      </c>
      <c r="M1685" s="52">
        <f>IFERROR(_xll.qlIndexFixing(ONIndex3M,I1685,TRUE,_xll.ohTrigger(RecalcTrigger,Trigger3M)),NA())</f>
        <v>2.8247569868042888E-2</v>
      </c>
      <c r="N1685" s="52">
        <f>IFERROR(_xll.qlIndexFixing(Index6M,$H1685,TRUE,_xll.ohTrigger(RecalcTrigger,Trigger6M)),NA())</f>
        <v>2.9697443080160386E-2</v>
      </c>
      <c r="O1685" s="52">
        <f>IFERROR(_xll.qlIndexFixing(ONIndex6M,I1685,TRUE,_xll.ohTrigger(RecalcTrigger,Trigger6M)),NA())</f>
        <v>2.9491406142181376E-2</v>
      </c>
      <c r="P1685" s="52">
        <f>IFERROR(_xll.qlIndexFixing(Index1Y,$H1685,TRUE,_xll.ohTrigger(RecalcTrigger,Trigger1Y)),NA())</f>
        <v>3.2029923532148605E-2</v>
      </c>
      <c r="Q1685" s="52">
        <f>IFERROR(_xll.qlIndexFixing(ONIndex1Y,I1685,TRUE,_xll.ohTrigger(RecalcTrigger,Trigger1Y)),NA())</f>
        <v>3.1516456590550135E-2</v>
      </c>
    </row>
    <row r="1686" spans="2:17" x14ac:dyDescent="0.2">
      <c r="B1686" s="46" t="s">
        <v>51</v>
      </c>
      <c r="D1686" s="49">
        <f>_xll.qlCalendarAdvance(LocalCalendar,$D1685,B1686,"f",FALSE)</f>
        <v>51299</v>
      </c>
      <c r="E1686" s="49">
        <f>_xll.qlInterestRateIndexValueDate(IndexON,D1686)</f>
        <v>51299</v>
      </c>
      <c r="F1686" s="52">
        <f>IFERROR(_xll.qlIndexFixing(IndexON,D1686,TRUE,_xll.ohTrigger(RecalcTrigger,TriggerON)),NA())</f>
        <v>2.5515728735960863E-2</v>
      </c>
      <c r="H1686" s="49">
        <f>_xll.qlCalendarAdvance(IborCalendar,$H1685,B1686,"f",FALSE)</f>
        <v>51293</v>
      </c>
      <c r="I1686" s="49">
        <f>_xll.qlInterestRateIndexValueDate(Index1M,$H1686)</f>
        <v>51295</v>
      </c>
      <c r="J1686" s="52">
        <f>IFERROR(_xll.qlIndexFixing(Index1M,$H1686,TRUE,_xll.ohTrigger(RecalcTrigger,Trigger1M)),NA())</f>
        <v>2.6628786272572293E-2</v>
      </c>
      <c r="K1686" s="52">
        <f>IFERROR(_xll.qlIndexFixing(ONIndex1M,I1686,TRUE,_xll.ohTrigger(RecalcTrigger,Trigger1M)),NA())</f>
        <v>2.6601596025299656E-2</v>
      </c>
      <c r="L1686" s="52">
        <f>IFERROR(_xll.qlIndexFixing(Index3M,H1686,TRUE,_xll.ohTrigger(RecalcTrigger,Trigger3M)),NA())</f>
        <v>2.8342000495886328E-2</v>
      </c>
      <c r="M1686" s="52">
        <f>IFERROR(_xll.qlIndexFixing(ONIndex3M,I1686,TRUE,_xll.ohTrigger(RecalcTrigger,Trigger3M)),NA())</f>
        <v>2.8246637764528515E-2</v>
      </c>
      <c r="N1686" s="52">
        <f>IFERROR(_xll.qlIndexFixing(Index6M,$H1686,TRUE,_xll.ohTrigger(RecalcTrigger,Trigger6M)),NA())</f>
        <v>2.9696348737928847E-2</v>
      </c>
      <c r="O1686" s="52">
        <f>IFERROR(_xll.qlIndexFixing(ONIndex6M,I1686,TRUE,_xll.ohTrigger(RecalcTrigger,Trigger6M)),NA())</f>
        <v>2.9490190034167085E-2</v>
      </c>
      <c r="P1686" s="52">
        <f>IFERROR(_xll.qlIndexFixing(Index1Y,$H1686,TRUE,_xll.ohTrigger(RecalcTrigger,Trigger1Y)),NA())</f>
        <v>3.2030104892258528E-2</v>
      </c>
      <c r="Q1686" s="52">
        <f>IFERROR(_xll.qlIndexFixing(ONIndex1Y,I1686,TRUE,_xll.ohTrigger(RecalcTrigger,Trigger1Y)),NA())</f>
        <v>3.1516571832419515E-2</v>
      </c>
    </row>
    <row r="1687" spans="2:17" x14ac:dyDescent="0.2">
      <c r="B1687" s="46" t="s">
        <v>51</v>
      </c>
      <c r="D1687" s="49">
        <f>_xll.qlCalendarAdvance(LocalCalendar,$D1686,B1687,"f",FALSE)</f>
        <v>51306</v>
      </c>
      <c r="E1687" s="49">
        <f>_xll.qlInterestRateIndexValueDate(IndexON,D1687)</f>
        <v>51306</v>
      </c>
      <c r="F1687" s="52">
        <f>IFERROR(_xll.qlIndexFixing(IndexON,D1687,TRUE,_xll.ohTrigger(RecalcTrigger,TriggerON)),NA())</f>
        <v>2.5511767550261411E-2</v>
      </c>
      <c r="H1687" s="49">
        <f>_xll.qlCalendarAdvance(IborCalendar,$H1686,B1687,"f",FALSE)</f>
        <v>51300</v>
      </c>
      <c r="I1687" s="49">
        <f>_xll.qlInterestRateIndexValueDate(Index1M,$H1687)</f>
        <v>51302</v>
      </c>
      <c r="J1687" s="52">
        <f>IFERROR(_xll.qlIndexFixing(Index1M,$H1687,TRUE,_xll.ohTrigger(RecalcTrigger,Trigger1M)),NA())</f>
        <v>2.662862172606684E-2</v>
      </c>
      <c r="K1687" s="52">
        <f>IFERROR(_xll.qlIndexFixing(ONIndex1M,I1687,TRUE,_xll.ohTrigger(RecalcTrigger,Trigger1M)),NA())</f>
        <v>2.6601416204501405E-2</v>
      </c>
      <c r="L1687" s="52">
        <f>IFERROR(_xll.qlIndexFixing(Index3M,H1687,TRUE,_xll.ohTrigger(RecalcTrigger,Trigger3M)),NA())</f>
        <v>2.8341153486750308E-2</v>
      </c>
      <c r="M1687" s="52">
        <f>IFERROR(_xll.qlIndexFixing(ONIndex3M,I1687,TRUE,_xll.ohTrigger(RecalcTrigger,Trigger3M)),NA())</f>
        <v>2.8245717810095883E-2</v>
      </c>
      <c r="N1687" s="52">
        <f>IFERROR(_xll.qlIndexFixing(Index6M,$H1687,TRUE,_xll.ohTrigger(RecalcTrigger,Trigger6M)),NA())</f>
        <v>2.9695265167168812E-2</v>
      </c>
      <c r="O1687" s="52">
        <f>IFERROR(_xll.qlIndexFixing(ONIndex6M,I1687,TRUE,_xll.ohTrigger(RecalcTrigger,Trigger6M)),NA())</f>
        <v>2.9488984537717755E-2</v>
      </c>
      <c r="P1687" s="52">
        <f>IFERROR(_xll.qlIndexFixing(Index1Y,$H1687,TRUE,_xll.ohTrigger(RecalcTrigger,Trigger1Y)),NA())</f>
        <v>3.2030279571632056E-2</v>
      </c>
      <c r="Q1687" s="52">
        <f>IFERROR(_xll.qlIndexFixing(ONIndex1Y,I1687,TRUE,_xll.ohTrigger(RecalcTrigger,Trigger1Y)),NA())</f>
        <v>3.1516696618361095E-2</v>
      </c>
    </row>
    <row r="1688" spans="2:17" x14ac:dyDescent="0.2">
      <c r="B1688" s="46" t="s">
        <v>51</v>
      </c>
      <c r="D1688" s="49">
        <f>_xll.qlCalendarAdvance(LocalCalendar,$D1687,B1688,"f",FALSE)</f>
        <v>51313</v>
      </c>
      <c r="E1688" s="49">
        <f>_xll.qlInterestRateIndexValueDate(IndexON,D1688)</f>
        <v>51313</v>
      </c>
      <c r="F1688" s="52">
        <f>IFERROR(_xll.qlIndexFixing(IndexON,D1688,TRUE,_xll.ohTrigger(RecalcTrigger,TriggerON)),NA())</f>
        <v>2.5507807174074415E-2</v>
      </c>
      <c r="H1688" s="49">
        <f>_xll.qlCalendarAdvance(IborCalendar,$H1687,B1688,"f",FALSE)</f>
        <v>51307</v>
      </c>
      <c r="I1688" s="49">
        <f>_xll.qlInterestRateIndexValueDate(Index1M,$H1688)</f>
        <v>51309</v>
      </c>
      <c r="J1688" s="52">
        <f>IFERROR(_xll.qlIndexFixing(Index1M,$H1688,TRUE,_xll.ohTrigger(RecalcTrigger,Trigger1M)),NA())</f>
        <v>2.6628465002893047E-2</v>
      </c>
      <c r="K1688" s="52">
        <f>IFERROR(_xll.qlIndexFixing(ONIndex1M,I1688,TRUE,_xll.ohTrigger(RecalcTrigger,Trigger1M)),NA())</f>
        <v>2.6601244190898043E-2</v>
      </c>
      <c r="L1688" s="52">
        <f>IFERROR(_xll.qlIndexFixing(Index3M,H1688,TRUE,_xll.ohTrigger(RecalcTrigger,Trigger3M)),NA())</f>
        <v>2.8340318713967493E-2</v>
      </c>
      <c r="M1688" s="52">
        <f>IFERROR(_xll.qlIndexFixing(ONIndex3M,I1688,TRUE,_xll.ohTrigger(RecalcTrigger,Trigger3M)),NA())</f>
        <v>2.8244810004824927E-2</v>
      </c>
      <c r="N1688" s="52">
        <f>IFERROR(_xll.qlIndexFixing(Index6M,$H1688,TRUE,_xll.ohTrigger(RecalcTrigger,Trigger6M)),NA())</f>
        <v>2.9694192358382141E-2</v>
      </c>
      <c r="O1688" s="52">
        <f>IFERROR(_xll.qlIndexFixing(ONIndex6M,I1688,TRUE,_xll.ohTrigger(RecalcTrigger,Trigger6M)),NA())</f>
        <v>2.948778965286003E-2</v>
      </c>
      <c r="P1688" s="52">
        <f>IFERROR(_xll.qlIndexFixing(Index1Y,$H1688,TRUE,_xll.ohTrigger(RecalcTrigger,Trigger1Y)),NA())</f>
        <v>3.2030446893437953E-2</v>
      </c>
      <c r="Q1688" s="52">
        <f>IFERROR(_xll.qlIndexFixing(ONIndex1Y,I1688,TRUE,_xll.ohTrigger(RecalcTrigger,Trigger1Y)),NA())</f>
        <v>3.1516830948481456E-2</v>
      </c>
    </row>
    <row r="1689" spans="2:17" x14ac:dyDescent="0.2">
      <c r="B1689" s="46" t="s">
        <v>51</v>
      </c>
      <c r="D1689" s="49">
        <f>_xll.qlCalendarAdvance(LocalCalendar,$D1688,B1689,"f",FALSE)</f>
        <v>51320</v>
      </c>
      <c r="E1689" s="49">
        <f>_xll.qlInterestRateIndexValueDate(IndexON,D1689)</f>
        <v>51320</v>
      </c>
      <c r="F1689" s="52">
        <f>IFERROR(_xll.qlIndexFixing(IndexON,D1689,TRUE,_xll.ohTrigger(RecalcTrigger,TriggerON)),NA())</f>
        <v>2.5504468191703822E-2</v>
      </c>
      <c r="H1689" s="49">
        <f>_xll.qlCalendarAdvance(IborCalendar,$H1688,B1689,"f",FALSE)</f>
        <v>51314</v>
      </c>
      <c r="I1689" s="49">
        <f>_xll.qlInterestRateIndexValueDate(Index1M,$H1689)</f>
        <v>51316</v>
      </c>
      <c r="J1689" s="52">
        <f>IFERROR(_xll.qlIndexFixing(Index1M,$H1689,TRUE,_xll.ohTrigger(RecalcTrigger,Trigger1M)),NA())</f>
        <v>2.6629290273043893E-2</v>
      </c>
      <c r="K1689" s="52">
        <f>IFERROR(_xll.qlIndexFixing(ONIndex1M,I1689,TRUE,_xll.ohTrigger(RecalcTrigger,Trigger1M)),NA())</f>
        <v>2.6601079984409637E-2</v>
      </c>
      <c r="L1689" s="52">
        <f>IFERROR(_xll.qlIndexFixing(Index3M,H1689,TRUE,_xll.ohTrigger(RecalcTrigger,Trigger3M)),NA())</f>
        <v>2.8336327713614919E-2</v>
      </c>
      <c r="M1689" s="52">
        <f>IFERROR(_xll.qlIndexFixing(ONIndex3M,I1689,TRUE,_xll.ohTrigger(RecalcTrigger,Trigger3M)),NA())</f>
        <v>2.8243914348742294E-2</v>
      </c>
      <c r="N1689" s="52">
        <f>IFERROR(_xll.qlIndexFixing(Index6M,$H1689,TRUE,_xll.ohTrigger(RecalcTrigger,Trigger6M)),NA())</f>
        <v>2.9693129988843204E-2</v>
      </c>
      <c r="O1689" s="52">
        <f>IFERROR(_xll.qlIndexFixing(ONIndex6M,I1689,TRUE,_xll.ohTrigger(RecalcTrigger,Trigger6M)),NA())</f>
        <v>2.9486605379593911E-2</v>
      </c>
      <c r="P1689" s="52">
        <f>IFERROR(_xll.qlIndexFixing(Index1Y,$H1689,TRUE,_xll.ohTrigger(RecalcTrigger,Trigger1Y)),NA())</f>
        <v>3.202636069790004E-2</v>
      </c>
      <c r="Q1689" s="52">
        <f>IFERROR(_xll.qlIndexFixing(ONIndex1Y,I1689,TRUE,_xll.ohTrigger(RecalcTrigger,Trigger1Y)),NA())</f>
        <v>3.1516974822674015E-2</v>
      </c>
    </row>
    <row r="1690" spans="2:17" x14ac:dyDescent="0.2">
      <c r="B1690" s="46" t="s">
        <v>51</v>
      </c>
      <c r="D1690" s="49">
        <f>_xll.qlCalendarAdvance(LocalCalendar,$D1689,B1690,"f",FALSE)</f>
        <v>51327</v>
      </c>
      <c r="E1690" s="49">
        <f>_xll.qlInterestRateIndexValueDate(IndexON,D1690)</f>
        <v>51327</v>
      </c>
      <c r="F1690" s="52">
        <f>IFERROR(_xll.qlIndexFixing(IndexON,D1690,TRUE,_xll.ohTrigger(RecalcTrigger,TriggerON)),NA())</f>
        <v>2.5499888850077923E-2</v>
      </c>
      <c r="H1690" s="49">
        <f>_xll.qlCalendarAdvance(IborCalendar,$H1689,B1690,"f",FALSE)</f>
        <v>51321</v>
      </c>
      <c r="I1690" s="49">
        <f>_xll.qlInterestRateIndexValueDate(Index1M,$H1690)</f>
        <v>51323</v>
      </c>
      <c r="J1690" s="52">
        <f>IFERROR(_xll.qlIndexFixing(Index1M,$H1690,TRUE,_xll.ohTrigger(RecalcTrigger,Trigger1M)),NA())</f>
        <v>2.6628175026548174E-2</v>
      </c>
      <c r="K1690" s="52">
        <f>IFERROR(_xll.qlIndexFixing(ONIndex1M,I1690,TRUE,_xll.ohTrigger(RecalcTrigger,Trigger1M)),NA())</f>
        <v>2.6600923585142766E-2</v>
      </c>
      <c r="L1690" s="52">
        <f>IFERROR(_xll.qlIndexFixing(Index3M,H1690,TRUE,_xll.ohTrigger(RecalcTrigger,Trigger3M)),NA())</f>
        <v>2.8339743107806712E-2</v>
      </c>
      <c r="M1690" s="52">
        <f>IFERROR(_xll.qlIndexFixing(ONIndex3M,I1690,TRUE,_xll.ohTrigger(RecalcTrigger,Trigger3M)),NA())</f>
        <v>2.8243030841794692E-2</v>
      </c>
      <c r="N1690" s="52">
        <f>IFERROR(_xll.qlIndexFixing(Index6M,$H1690,TRUE,_xll.ohTrigger(RecalcTrigger,Trigger6M)),NA())</f>
        <v>2.9692077358344546E-2</v>
      </c>
      <c r="O1690" s="52">
        <f>IFERROR(_xll.qlIndexFixing(ONIndex6M,I1690,TRUE,_xll.ohTrigger(RecalcTrigger,Trigger6M)),NA())</f>
        <v>2.9485431717919397E-2</v>
      </c>
      <c r="P1690" s="52">
        <f>IFERROR(_xll.qlIndexFixing(Index1Y,$H1690,TRUE,_xll.ohTrigger(RecalcTrigger,Trigger1Y)),NA())</f>
        <v>3.2030756757016235E-2</v>
      </c>
      <c r="Q1690" s="52">
        <f>IFERROR(_xll.qlIndexFixing(ONIndex1Y,I1690,TRUE,_xll.ohTrigger(RecalcTrigger,Trigger1Y)),NA())</f>
        <v>3.1517128241072001E-2</v>
      </c>
    </row>
    <row r="1691" spans="2:17" x14ac:dyDescent="0.2">
      <c r="B1691" s="46" t="s">
        <v>51</v>
      </c>
      <c r="D1691" s="49">
        <f>_xll.qlCalendarAdvance(LocalCalendar,$D1690,B1691,"f",FALSE)</f>
        <v>51334</v>
      </c>
      <c r="E1691" s="49">
        <f>_xll.qlInterestRateIndexValueDate(IndexON,D1691)</f>
        <v>51334</v>
      </c>
      <c r="F1691" s="52">
        <f>IFERROR(_xll.qlIndexFixing(IndexON,D1691,TRUE,_xll.ohTrigger(RecalcTrigger,TriggerON)),NA())</f>
        <v>2.5495930902188491E-2</v>
      </c>
      <c r="H1691" s="49">
        <f>_xll.qlCalendarAdvance(IborCalendar,$H1690,B1691,"f",FALSE)</f>
        <v>51328</v>
      </c>
      <c r="I1691" s="49">
        <f>_xll.qlInterestRateIndexValueDate(Index1M,$H1691)</f>
        <v>51330</v>
      </c>
      <c r="J1691" s="52">
        <f>IFERROR(_xll.qlIndexFixing(Index1M,$H1691,TRUE,_xll.ohTrigger(RecalcTrigger,Trigger1M)),NA())</f>
        <v>2.6628041773377097E-2</v>
      </c>
      <c r="K1691" s="52">
        <f>IFERROR(_xll.qlIndexFixing(ONIndex1M,I1691,TRUE,_xll.ohTrigger(RecalcTrigger,Trigger1M)),NA())</f>
        <v>2.6600774993017495E-2</v>
      </c>
      <c r="L1691" s="52">
        <f>IFERROR(_xll.qlIndexFixing(Index3M,H1691,TRUE,_xll.ohTrigger(RecalcTrigger,Trigger3M)),NA())</f>
        <v>2.8337887813656662E-2</v>
      </c>
      <c r="M1691" s="52">
        <f>IFERROR(_xll.qlIndexFixing(ONIndex3M,I1691,TRUE,_xll.ohTrigger(RecalcTrigger,Trigger3M)),NA())</f>
        <v>2.8242159484008766E-2</v>
      </c>
      <c r="N1691" s="52">
        <f>IFERROR(_xll.qlIndexFixing(Index6M,$H1691,TRUE,_xll.ohTrigger(RecalcTrigger,Trigger6M)),NA())</f>
        <v>2.9691033744205009E-2</v>
      </c>
      <c r="O1691" s="52">
        <f>IFERROR(_xll.qlIndexFixing(ONIndex6M,I1691,TRUE,_xll.ohTrigger(RecalcTrigger,Trigger6M)),NA())</f>
        <v>2.9484268667836488E-2</v>
      </c>
      <c r="P1691" s="52">
        <f>IFERROR(_xll.qlIndexFixing(Index1Y,$H1691,TRUE,_xll.ohTrigger(RecalcTrigger,Trigger1Y)),NA())</f>
        <v>3.2030897945123107E-2</v>
      </c>
      <c r="Q1691" s="52">
        <f>IFERROR(_xll.qlIndexFixing(ONIndex1Y,I1691,TRUE,_xll.ohTrigger(RecalcTrigger,Trigger1Y)),NA())</f>
        <v>3.1517291203542186E-2</v>
      </c>
    </row>
    <row r="1692" spans="2:17" x14ac:dyDescent="0.2">
      <c r="B1692" s="46" t="s">
        <v>51</v>
      </c>
      <c r="D1692" s="49">
        <f>_xll.qlCalendarAdvance(LocalCalendar,$D1691,B1692,"f",FALSE)</f>
        <v>51341</v>
      </c>
      <c r="E1692" s="49">
        <f>_xll.qlInterestRateIndexValueDate(IndexON,D1692)</f>
        <v>51341</v>
      </c>
      <c r="F1692" s="52">
        <f>IFERROR(_xll.qlIndexFixing(IndexON,D1692,TRUE,_xll.ohTrigger(RecalcTrigger,TriggerON)),NA())</f>
        <v>2.5491973763811515E-2</v>
      </c>
      <c r="H1692" s="49">
        <f>_xll.qlCalendarAdvance(IborCalendar,$H1691,B1692,"f",FALSE)</f>
        <v>51335</v>
      </c>
      <c r="I1692" s="49">
        <f>_xll.qlInterestRateIndexValueDate(Index1M,$H1692)</f>
        <v>51337</v>
      </c>
      <c r="J1692" s="52">
        <f>IFERROR(_xll.qlIndexFixing(Index1M,$H1692,TRUE,_xll.ohTrigger(RecalcTrigger,Trigger1M)),NA())</f>
        <v>2.6627916343537679E-2</v>
      </c>
      <c r="K1692" s="52">
        <f>IFERROR(_xll.qlIndexFixing(ONIndex1M,I1692,TRUE,_xll.ohTrigger(RecalcTrigger,Trigger1M)),NA())</f>
        <v>2.6600634208087115E-2</v>
      </c>
      <c r="L1692" s="52">
        <f>IFERROR(_xll.qlIndexFixing(Index3M,H1692,TRUE,_xll.ohTrigger(RecalcTrigger,Trigger3M)),NA())</f>
        <v>2.8337101986205041E-2</v>
      </c>
      <c r="M1692" s="52">
        <f>IFERROR(_xll.qlIndexFixing(ONIndex3M,I1692,TRUE,_xll.ohTrigger(RecalcTrigger,Trigger3M)),NA())</f>
        <v>2.8241300275357872E-2</v>
      </c>
      <c r="N1692" s="52">
        <f>IFERROR(_xll.qlIndexFixing(Index6M,$H1692,TRUE,_xll.ohTrigger(RecalcTrigger,Trigger6M)),NA())</f>
        <v>2.9691145847410279E-2</v>
      </c>
      <c r="O1692" s="52">
        <f>IFERROR(_xll.qlIndexFixing(ONIndex6M,I1692,TRUE,_xll.ohTrigger(RecalcTrigger,Trigger6M)),NA())</f>
        <v>2.948311622931854E-2</v>
      </c>
      <c r="P1692" s="52">
        <f>IFERROR(_xll.qlIndexFixing(Index1Y,$H1692,TRUE,_xll.ohTrigger(RecalcTrigger,Trigger1Y)),NA())</f>
        <v>3.203102906833153E-2</v>
      </c>
      <c r="Q1692" s="52">
        <f>IFERROR(_xll.qlIndexFixing(ONIndex1Y,I1692,TRUE,_xll.ohTrigger(RecalcTrigger,Trigger1Y)),NA())</f>
        <v>3.1517463710164506E-2</v>
      </c>
    </row>
    <row r="1693" spans="2:17" x14ac:dyDescent="0.2">
      <c r="B1693" s="46" t="s">
        <v>51</v>
      </c>
      <c r="D1693" s="49">
        <f>_xll.qlCalendarAdvance(LocalCalendar,$D1692,B1693,"f",FALSE)</f>
        <v>51348</v>
      </c>
      <c r="E1693" s="49">
        <f>_xll.qlInterestRateIndexValueDate(IndexON,D1693)</f>
        <v>51348</v>
      </c>
      <c r="F1693" s="52">
        <f>IFERROR(_xll.qlIndexFixing(IndexON,D1693,TRUE,_xll.ohTrigger(RecalcTrigger,TriggerON)),NA())</f>
        <v>2.5488017435026933E-2</v>
      </c>
      <c r="H1693" s="49">
        <f>_xll.qlCalendarAdvance(IborCalendar,$H1692,B1693,"f",FALSE)</f>
        <v>51342</v>
      </c>
      <c r="I1693" s="49">
        <f>_xll.qlInterestRateIndexValueDate(Index1M,$H1693)</f>
        <v>51344</v>
      </c>
      <c r="J1693" s="52">
        <f>IFERROR(_xll.qlIndexFixing(Index1M,$H1693,TRUE,_xll.ohTrigger(RecalcTrigger,Trigger1M)),NA())</f>
        <v>2.6628775104203806E-2</v>
      </c>
      <c r="K1693" s="52">
        <f>IFERROR(_xll.qlIndexFixing(ONIndex1M,I1693,TRUE,_xll.ohTrigger(RecalcTrigger,Trigger1M)),NA())</f>
        <v>2.6600501230298335E-2</v>
      </c>
      <c r="L1693" s="52">
        <f>IFERROR(_xll.qlIndexFixing(Index3M,H1693,TRUE,_xll.ohTrigger(RecalcTrigger,Trigger3M)),NA())</f>
        <v>2.8336328395068357E-2</v>
      </c>
      <c r="M1693" s="52">
        <f>IFERROR(_xll.qlIndexFixing(ONIndex3M,I1693,TRUE,_xll.ohTrigger(RecalcTrigger,Trigger3M)),NA())</f>
        <v>2.8240453215868655E-2</v>
      </c>
      <c r="N1693" s="52">
        <f>IFERROR(_xll.qlIndexFixing(Index6M,$H1693,TRUE,_xll.ohTrigger(RecalcTrigger,Trigger6M)),NA())</f>
        <v>2.9688970674285567E-2</v>
      </c>
      <c r="O1693" s="52">
        <f>IFERROR(_xll.qlIndexFixing(ONIndex6M,I1693,TRUE,_xll.ohTrigger(RecalcTrigger,Trigger6M)),NA())</f>
        <v>2.9481974402418842E-2</v>
      </c>
      <c r="P1693" s="52">
        <f>IFERROR(_xll.qlIndexFixing(Index1Y,$H1693,TRUE,_xll.ohTrigger(RecalcTrigger,Trigger1Y)),NA())</f>
        <v>3.2031149449808526E-2</v>
      </c>
      <c r="Q1693" s="52">
        <f>IFERROR(_xll.qlIndexFixing(ONIndex1Y,I1693,TRUE,_xll.ohTrigger(RecalcTrigger,Trigger1Y)),NA())</f>
        <v>3.1517645760912316E-2</v>
      </c>
    </row>
    <row r="1694" spans="2:17" x14ac:dyDescent="0.2">
      <c r="B1694" s="46" t="s">
        <v>51</v>
      </c>
      <c r="D1694" s="49">
        <f>_xll.qlCalendarAdvance(LocalCalendar,$D1693,B1694,"f",FALSE)</f>
        <v>51355</v>
      </c>
      <c r="E1694" s="49">
        <f>_xll.qlInterestRateIndexValueDate(IndexON,D1694)</f>
        <v>51355</v>
      </c>
      <c r="F1694" s="52">
        <f>IFERROR(_xll.qlIndexFixing(IndexON,D1694,TRUE,_xll.ohTrigger(RecalcTrigger,TriggerON)),NA())</f>
        <v>2.5484061915674872E-2</v>
      </c>
      <c r="H1694" s="49">
        <f>_xll.qlCalendarAdvance(IborCalendar,$H1693,B1694,"f",FALSE)</f>
        <v>51349</v>
      </c>
      <c r="I1694" s="49">
        <f>_xll.qlInterestRateIndexValueDate(Index1M,$H1694)</f>
        <v>51351</v>
      </c>
      <c r="J1694" s="52">
        <f>IFERROR(_xll.qlIndexFixing(Index1M,$H1694,TRUE,_xll.ohTrigger(RecalcTrigger,Trigger1M)),NA())</f>
        <v>2.6628665871770707E-2</v>
      </c>
      <c r="K1694" s="52">
        <f>IFERROR(_xll.qlIndexFixing(ONIndex1M,I1694,TRUE,_xll.ohTrigger(RecalcTrigger,Trigger1M)),NA())</f>
        <v>2.6600376059651154E-2</v>
      </c>
      <c r="L1694" s="52">
        <f>IFERROR(_xll.qlIndexFixing(Index3M,H1694,TRUE,_xll.ohTrigger(RecalcTrigger,Trigger3M)),NA())</f>
        <v>2.8335567040238114E-2</v>
      </c>
      <c r="M1694" s="52">
        <f>IFERROR(_xll.qlIndexFixing(ONIndex3M,I1694,TRUE,_xll.ohTrigger(RecalcTrigger,Trigger3M)),NA())</f>
        <v>2.8239618305514469E-2</v>
      </c>
      <c r="N1694" s="52">
        <f>IFERROR(_xll.qlIndexFixing(Index6M,$H1694,TRUE,_xll.ohTrigger(RecalcTrigger,Trigger6M)),NA())</f>
        <v>2.9687949773152422E-2</v>
      </c>
      <c r="O1694" s="52">
        <f>IFERROR(_xll.qlIndexFixing(ONIndex6M,I1694,TRUE,_xll.ohTrigger(RecalcTrigger,Trigger6M)),NA())</f>
        <v>2.9480843187084105E-2</v>
      </c>
      <c r="P1694" s="52">
        <f>IFERROR(_xll.qlIndexFixing(Index1Y,$H1694,TRUE,_xll.ohTrigger(RecalcTrigger,Trigger1Y)),NA())</f>
        <v>3.2031258412720892E-2</v>
      </c>
      <c r="Q1694" s="52">
        <f>IFERROR(_xll.qlIndexFixing(ONIndex1Y,I1694,TRUE,_xll.ohTrigger(RecalcTrigger,Trigger1Y)),NA())</f>
        <v>3.1517837355785616E-2</v>
      </c>
    </row>
    <row r="1695" spans="2:17" x14ac:dyDescent="0.2">
      <c r="B1695" s="46" t="s">
        <v>51</v>
      </c>
      <c r="D1695" s="49">
        <f>_xll.qlCalendarAdvance(LocalCalendar,$D1694,B1695,"f",FALSE)</f>
        <v>51362</v>
      </c>
      <c r="E1695" s="49">
        <f>_xll.qlInterestRateIndexValueDate(IndexON,D1695)</f>
        <v>51362</v>
      </c>
      <c r="F1695" s="52">
        <f>IFERROR(_xll.qlIndexFixing(IndexON,D1695,TRUE,_xll.ohTrigger(RecalcTrigger,TriggerON)),NA())</f>
        <v>2.5480107205755331E-2</v>
      </c>
      <c r="H1695" s="49">
        <f>_xll.qlCalendarAdvance(IborCalendar,$H1694,B1695,"f",FALSE)</f>
        <v>51356</v>
      </c>
      <c r="I1695" s="49">
        <f>_xll.qlInterestRateIndexValueDate(Index1M,$H1695)</f>
        <v>51358</v>
      </c>
      <c r="J1695" s="52">
        <f>IFERROR(_xll.qlIndexFixing(Index1M,$H1695,TRUE,_xll.ohTrigger(RecalcTrigger,Trigger1M)),NA())</f>
        <v>2.6627586994022276E-2</v>
      </c>
      <c r="K1695" s="52">
        <f>IFERROR(_xll.qlIndexFixing(ONIndex1M,I1695,TRUE,_xll.ohTrigger(RecalcTrigger,Trigger1M)),NA())</f>
        <v>2.6600258696198864E-2</v>
      </c>
      <c r="L1695" s="52">
        <f>IFERROR(_xll.qlIndexFixing(Index3M,H1695,TRUE,_xll.ohTrigger(RecalcTrigger,Trigger3M)),NA())</f>
        <v>2.8335879219187125E-2</v>
      </c>
      <c r="M1695" s="52">
        <f>IFERROR(_xll.qlIndexFixing(ONIndex3M,I1695,TRUE,_xll.ohTrigger(RecalcTrigger,Trigger3M)),NA())</f>
        <v>2.8238795544295314E-2</v>
      </c>
      <c r="N1695" s="52">
        <f>IFERROR(_xll.qlIndexFixing(Index6M,$H1695,TRUE,_xll.ohTrigger(RecalcTrigger,Trigger6M)),NA())</f>
        <v>2.9686934997669754E-2</v>
      </c>
      <c r="O1695" s="52">
        <f>IFERROR(_xll.qlIndexFixing(ONIndex6M,I1695,TRUE,_xll.ohTrigger(RecalcTrigger,Trigger6M)),NA())</f>
        <v>2.9479722583367618E-2</v>
      </c>
      <c r="P1695" s="52">
        <f>IFERROR(_xll.qlIndexFixing(Index1Y,$H1695,TRUE,_xll.ohTrigger(RecalcTrigger,Trigger1Y)),NA())</f>
        <v>3.2031355280235228E-2</v>
      </c>
      <c r="Q1695" s="52">
        <f>IFERROR(_xll.qlIndexFixing(ONIndex1Y,I1695,TRUE,_xll.ohTrigger(RecalcTrigger,Trigger1Y)),NA())</f>
        <v>3.1518038494757761E-2</v>
      </c>
    </row>
    <row r="1696" spans="2:17" x14ac:dyDescent="0.2">
      <c r="B1696" s="46" t="s">
        <v>51</v>
      </c>
      <c r="D1696" s="49">
        <f>_xll.qlCalendarAdvance(LocalCalendar,$D1695,B1696,"f",FALSE)</f>
        <v>51369</v>
      </c>
      <c r="E1696" s="49">
        <f>_xll.qlInterestRateIndexValueDate(IndexON,D1696)</f>
        <v>51369</v>
      </c>
      <c r="F1696" s="52">
        <f>IFERROR(_xll.qlIndexFixing(IndexON,D1696,TRUE,_xll.ohTrigger(RecalcTrigger,TriggerON)),NA())</f>
        <v>2.5476153305428184E-2</v>
      </c>
      <c r="H1696" s="49">
        <f>_xll.qlCalendarAdvance(IborCalendar,$H1695,B1696,"f",FALSE)</f>
        <v>51363</v>
      </c>
      <c r="I1696" s="49">
        <f>_xll.qlInterestRateIndexValueDate(Index1M,$H1696)</f>
        <v>51365</v>
      </c>
      <c r="J1696" s="52">
        <f>IFERROR(_xll.qlIndexFixing(Index1M,$H1696,TRUE,_xll.ohTrigger(RecalcTrigger,Trigger1M)),NA())</f>
        <v>2.6627492857514656E-2</v>
      </c>
      <c r="K1696" s="52">
        <f>IFERROR(_xll.qlIndexFixing(ONIndex1M,I1696,TRUE,_xll.ohTrigger(RecalcTrigger,Trigger1M)),NA())</f>
        <v>2.6600149139861529E-2</v>
      </c>
      <c r="L1696" s="52">
        <f>IFERROR(_xll.qlIndexFixing(Index3M,H1696,TRUE,_xll.ohTrigger(RecalcTrigger,Trigger3M)),NA())</f>
        <v>2.833408103946802E-2</v>
      </c>
      <c r="M1696" s="52">
        <f>IFERROR(_xll.qlIndexFixing(ONIndex3M,I1696,TRUE,_xll.ohTrigger(RecalcTrigger,Trigger3M)),NA())</f>
        <v>2.8237984932237836E-2</v>
      </c>
      <c r="N1696" s="52">
        <f>IFERROR(_xll.qlIndexFixing(Index6M,$H1696,TRUE,_xll.ohTrigger(RecalcTrigger,Trigger6M)),NA())</f>
        <v>2.9687073454810795E-2</v>
      </c>
      <c r="O1696" s="52">
        <f>IFERROR(_xll.qlIndexFixing(ONIndex6M,I1696,TRUE,_xll.ohTrigger(RecalcTrigger,Trigger6M)),NA())</f>
        <v>2.9478612591216091E-2</v>
      </c>
      <c r="P1696" s="52">
        <f>IFERROR(_xll.qlIndexFixing(Index1Y,$H1696,TRUE,_xll.ohTrigger(RecalcTrigger,Trigger1Y)),NA())</f>
        <v>3.2031439375519645E-2</v>
      </c>
      <c r="Q1696" s="52">
        <f>IFERROR(_xll.qlIndexFixing(ONIndex1Y,I1696,TRUE,_xll.ohTrigger(RecalcTrigger,Trigger1Y)),NA())</f>
        <v>3.1518249177882041E-2</v>
      </c>
    </row>
    <row r="1697" spans="2:17" x14ac:dyDescent="0.2">
      <c r="B1697" s="46" t="s">
        <v>51</v>
      </c>
      <c r="D1697" s="49">
        <f>_xll.qlCalendarAdvance(LocalCalendar,$D1696,B1697,"f",FALSE)</f>
        <v>51376</v>
      </c>
      <c r="E1697" s="49">
        <f>_xll.qlInterestRateIndexValueDate(IndexON,D1697)</f>
        <v>51376</v>
      </c>
      <c r="F1697" s="52">
        <f>IFERROR(_xll.qlIndexFixing(IndexON,D1697,TRUE,_xll.ohTrigger(RecalcTrigger,TriggerON)),NA())</f>
        <v>2.547220021429375E-2</v>
      </c>
      <c r="H1697" s="49">
        <f>_xll.qlCalendarAdvance(IborCalendar,$H1696,B1697,"f",FALSE)</f>
        <v>51370</v>
      </c>
      <c r="I1697" s="49">
        <f>_xll.qlInterestRateIndexValueDate(Index1M,$H1697)</f>
        <v>51372</v>
      </c>
      <c r="J1697" s="52">
        <f>IFERROR(_xll.qlIndexFixing(Index1M,$H1697,TRUE,_xll.ohTrigger(RecalcTrigger,Trigger1M)),NA())</f>
        <v>2.6627406544341273E-2</v>
      </c>
      <c r="K1697" s="52">
        <f>IFERROR(_xll.qlIndexFixing(ONIndex1M,I1697,TRUE,_xll.ohTrigger(RecalcTrigger,Trigger1M)),NA())</f>
        <v>2.6601023144963154E-2</v>
      </c>
      <c r="L1697" s="52">
        <f>IFERROR(_xll.qlIndexFixing(Index3M,H1697,TRUE,_xll.ohTrigger(RecalcTrigger,Trigger3M)),NA())</f>
        <v>2.8333356393513715E-2</v>
      </c>
      <c r="M1697" s="52">
        <f>IFERROR(_xll.qlIndexFixing(ONIndex3M,I1697,TRUE,_xll.ohTrigger(RecalcTrigger,Trigger3M)),NA())</f>
        <v>2.8238237326010385E-2</v>
      </c>
      <c r="N1697" s="52">
        <f>IFERROR(_xll.qlIndexFixing(Index6M,$H1697,TRUE,_xll.ohTrigger(RecalcTrigger,Trigger6M)),NA())</f>
        <v>2.9684920932967495E-2</v>
      </c>
      <c r="O1697" s="52">
        <f>IFERROR(_xll.qlIndexFixing(ONIndex6M,I1697,TRUE,_xll.ohTrigger(RecalcTrigger,Trigger6M)),NA())</f>
        <v>2.9478641918989634E-2</v>
      </c>
      <c r="P1697" s="52">
        <f>IFERROR(_xll.qlIndexFixing(Index1Y,$H1697,TRUE,_xll.ohTrigger(RecalcTrigger,Trigger1Y)),NA())</f>
        <v>3.2032913768446178E-2</v>
      </c>
      <c r="Q1697" s="52">
        <f>IFERROR(_xll.qlIndexFixing(ONIndex1Y,I1697,TRUE,_xll.ohTrigger(RecalcTrigger,Trigger1Y)),NA())</f>
        <v>3.1519865220115406E-2</v>
      </c>
    </row>
    <row r="1698" spans="2:17" x14ac:dyDescent="0.2">
      <c r="B1698" s="46" t="s">
        <v>51</v>
      </c>
      <c r="D1698" s="49">
        <f>_xll.qlCalendarAdvance(LocalCalendar,$D1697,B1698,"f",FALSE)</f>
        <v>51383</v>
      </c>
      <c r="E1698" s="49">
        <f>_xll.qlInterestRateIndexValueDate(IndexON,D1698)</f>
        <v>51383</v>
      </c>
      <c r="F1698" s="52">
        <f>IFERROR(_xll.qlIndexFixing(IndexON,D1698,TRUE,_xll.ohTrigger(RecalcTrigger,TriggerON)),NA())</f>
        <v>2.5468247932991517E-2</v>
      </c>
      <c r="H1698" s="49">
        <f>_xll.qlCalendarAdvance(IborCalendar,$H1697,B1698,"f",FALSE)</f>
        <v>51377</v>
      </c>
      <c r="I1698" s="49">
        <f>_xll.qlInterestRateIndexValueDate(Index1M,$H1698)</f>
        <v>51379</v>
      </c>
      <c r="J1698" s="52">
        <f>IFERROR(_xll.qlIndexFixing(Index1M,$H1698,TRUE,_xll.ohTrigger(RecalcTrigger,Trigger1M)),NA())</f>
        <v>2.6624391280307056E-2</v>
      </c>
      <c r="K1698" s="52">
        <f>IFERROR(_xll.qlIndexFixing(ONIndex1M,I1698,TRUE,_xll.ohTrigger(RecalcTrigger,Trigger1M)),NA())</f>
        <v>2.6600929753748392E-2</v>
      </c>
      <c r="L1698" s="52">
        <f>IFERROR(_xll.qlIndexFixing(Index3M,H1698,TRUE,_xll.ohTrigger(RecalcTrigger,Trigger3M)),NA())</f>
        <v>2.8329453538796973E-2</v>
      </c>
      <c r="M1698" s="52">
        <f>IFERROR(_xll.qlIndexFixing(ONIndex3M,I1698,TRUE,_xll.ohTrigger(RecalcTrigger,Trigger3M)),NA())</f>
        <v>2.8237451818471371E-2</v>
      </c>
      <c r="N1698" s="52">
        <f>IFERROR(_xll.qlIndexFixing(Index6M,$H1698,TRUE,_xll.ohTrigger(RecalcTrigger,Trigger6M)),NA())</f>
        <v>2.9679330075507576E-2</v>
      </c>
      <c r="O1698" s="52">
        <f>IFERROR(_xll.qlIndexFixing(ONIndex6M,I1698,TRUE,_xll.ohTrigger(RecalcTrigger,Trigger6M)),NA())</f>
        <v>2.9477553818939572E-2</v>
      </c>
      <c r="P1698" s="52">
        <f>IFERROR(_xll.qlIndexFixing(Index1Y,$H1698,TRUE,_xll.ohTrigger(RecalcTrigger,Trigger1Y)),NA())</f>
        <v>3.2027359511232964E-2</v>
      </c>
      <c r="Q1698" s="52">
        <f>IFERROR(_xll.qlIndexFixing(ONIndex1Y,I1698,TRUE,_xll.ohTrigger(RecalcTrigger,Trigger1Y)),NA())</f>
        <v>3.1520095693395866E-2</v>
      </c>
    </row>
    <row r="1699" spans="2:17" x14ac:dyDescent="0.2">
      <c r="B1699" s="46" t="s">
        <v>51</v>
      </c>
      <c r="D1699" s="49">
        <f>_xll.qlCalendarAdvance(LocalCalendar,$D1698,B1699,"f",FALSE)</f>
        <v>51390</v>
      </c>
      <c r="E1699" s="49">
        <f>_xll.qlInterestRateIndexValueDate(IndexON,D1699)</f>
        <v>51390</v>
      </c>
      <c r="F1699" s="52">
        <f>IFERROR(_xll.qlIndexFixing(IndexON,D1699,TRUE,_xll.ohTrigger(RecalcTrigger,TriggerON)),NA())</f>
        <v>2.5464296460961933E-2</v>
      </c>
      <c r="H1699" s="49">
        <f>_xll.qlCalendarAdvance(IborCalendar,$H1698,B1699,"f",FALSE)</f>
        <v>51384</v>
      </c>
      <c r="I1699" s="49">
        <f>_xll.qlInterestRateIndexValueDate(Index1M,$H1699)</f>
        <v>51386</v>
      </c>
      <c r="J1699" s="52">
        <f>IFERROR(_xll.qlIndexFixing(Index1M,$H1699,TRUE,_xll.ohTrigger(RecalcTrigger,Trigger1M)),NA())</f>
        <v>2.6628237068265503E-2</v>
      </c>
      <c r="K1699" s="52">
        <f>IFERROR(_xll.qlIndexFixing(ONIndex1M,I1699,TRUE,_xll.ohTrigger(RecalcTrigger,Trigger1M)),NA())</f>
        <v>2.6599867313965575E-2</v>
      </c>
      <c r="L1699" s="52">
        <f>IFERROR(_xll.qlIndexFixing(Index3M,H1699,TRUE,_xll.ohTrigger(RecalcTrigger,Trigger3M)),NA())</f>
        <v>2.8328750908638962E-2</v>
      </c>
      <c r="M1699" s="52">
        <f>IFERROR(_xll.qlIndexFixing(ONIndex3M,I1699,TRUE,_xll.ohTrigger(RecalcTrigger,Trigger3M)),NA())</f>
        <v>2.8235625990955526E-2</v>
      </c>
      <c r="N1699" s="52">
        <f>IFERROR(_xll.qlIndexFixing(Index6M,$H1699,TRUE,_xll.ohTrigger(RecalcTrigger,Trigger6M)),NA())</f>
        <v>2.967833336243219E-2</v>
      </c>
      <c r="O1699" s="52">
        <f>IFERROR(_xll.qlIndexFixing(ONIndex6M,I1699,TRUE,_xll.ohTrigger(RecalcTrigger,Trigger6M)),NA())</f>
        <v>2.9475346284311144E-2</v>
      </c>
      <c r="P1699" s="52">
        <f>IFERROR(_xll.qlIndexFixing(Index1Y,$H1699,TRUE,_xll.ohTrigger(RecalcTrigger,Trigger1Y)),NA())</f>
        <v>3.2031608259668165E-2</v>
      </c>
      <c r="Q1699" s="52">
        <f>IFERROR(_xll.qlIndexFixing(ONIndex1Y,I1699,TRUE,_xll.ohTrigger(RecalcTrigger,Trigger1Y)),NA())</f>
        <v>3.1518938492034465E-2</v>
      </c>
    </row>
    <row r="1700" spans="2:17" x14ac:dyDescent="0.2">
      <c r="B1700" s="46" t="s">
        <v>51</v>
      </c>
      <c r="D1700" s="49">
        <f>_xll.qlCalendarAdvance(LocalCalendar,$D1699,B1700,"f",FALSE)</f>
        <v>51397</v>
      </c>
      <c r="E1700" s="49">
        <f>_xll.qlInterestRateIndexValueDate(IndexON,D1700)</f>
        <v>51397</v>
      </c>
      <c r="F1700" s="52">
        <f>IFERROR(_xll.qlIndexFixing(IndexON,D1700,TRUE,_xll.ohTrigger(RecalcTrigger,TriggerON)),NA())</f>
        <v>2.5460345798284933E-2</v>
      </c>
      <c r="H1700" s="49">
        <f>_xll.qlCalendarAdvance(IborCalendar,$H1699,B1700,"f",FALSE)</f>
        <v>51391</v>
      </c>
      <c r="I1700" s="49">
        <f>_xll.qlInterestRateIndexValueDate(Index1M,$H1700)</f>
        <v>51393</v>
      </c>
      <c r="J1700" s="52">
        <f>IFERROR(_xll.qlIndexFixing(Index1M,$H1700,TRUE,_xll.ohTrigger(RecalcTrigger,Trigger1M)),NA())</f>
        <v>2.6627194544808507E-2</v>
      </c>
      <c r="K1700" s="52">
        <f>IFERROR(_xll.qlIndexFixing(ONIndex1M,I1700,TRUE,_xll.ohTrigger(RecalcTrigger,Trigger1M)),NA())</f>
        <v>2.659978898630122E-2</v>
      </c>
      <c r="L1700" s="52">
        <f>IFERROR(_xll.qlIndexFixing(Index3M,H1700,TRUE,_xll.ohTrigger(RecalcTrigger,Trigger3M)),NA())</f>
        <v>2.8328060511866242E-2</v>
      </c>
      <c r="M1700" s="52">
        <f>IFERROR(_xll.qlIndexFixing(ONIndex3M,I1700,TRUE,_xll.ohTrigger(RecalcTrigger,Trigger3M)),NA())</f>
        <v>2.823486397551811E-2</v>
      </c>
      <c r="N1700" s="52">
        <f>IFERROR(_xll.qlIndexFixing(Index6M,$H1700,TRUE,_xll.ohTrigger(RecalcTrigger,Trigger6M)),NA())</f>
        <v>2.9677339400302791E-2</v>
      </c>
      <c r="O1700" s="52">
        <f>IFERROR(_xll.qlIndexFixing(ONIndex6M,I1700,TRUE,_xll.ohTrigger(RecalcTrigger,Trigger6M)),NA())</f>
        <v>2.9474278738472748E-2</v>
      </c>
      <c r="P1700" s="52">
        <f>IFERROR(_xll.qlIndexFixing(Index1Y,$H1700,TRUE,_xll.ohTrigger(RecalcTrigger,Trigger1Y)),NA())</f>
        <v>3.2031634497710314E-2</v>
      </c>
      <c r="Q1700" s="52">
        <f>IFERROR(_xll.qlIndexFixing(ONIndex1Y,I1700,TRUE,_xll.ohTrigger(RecalcTrigger,Trigger1Y)),NA())</f>
        <v>3.1519187351660705E-2</v>
      </c>
    </row>
    <row r="1701" spans="2:17" x14ac:dyDescent="0.2">
      <c r="B1701" s="46" t="s">
        <v>51</v>
      </c>
      <c r="D1701" s="49">
        <f>_xll.qlCalendarAdvance(LocalCalendar,$D1700,B1701,"f",FALSE)</f>
        <v>51404</v>
      </c>
      <c r="E1701" s="49">
        <f>_xll.qlInterestRateIndexValueDate(IndexON,D1701)</f>
        <v>51404</v>
      </c>
      <c r="F1701" s="52">
        <f>IFERROR(_xll.qlIndexFixing(IndexON,D1701,TRUE,_xll.ohTrigger(RecalcTrigger,TriggerON)),NA())</f>
        <v>2.54563959453602E-2</v>
      </c>
      <c r="H1701" s="49">
        <f>_xll.qlCalendarAdvance(IborCalendar,$H1700,B1701,"f",FALSE)</f>
        <v>51398</v>
      </c>
      <c r="I1701" s="49">
        <f>_xll.qlInterestRateIndexValueDate(Index1M,$H1701)</f>
        <v>51400</v>
      </c>
      <c r="J1701" s="52">
        <f>IFERROR(_xll.qlIndexFixing(Index1M,$H1701,TRUE,_xll.ohTrigger(RecalcTrigger,Trigger1M)),NA())</f>
        <v>2.662713952496434E-2</v>
      </c>
      <c r="K1701" s="52">
        <f>IFERROR(_xll.qlIndexFixing(ONIndex1M,I1701,TRUE,_xll.ohTrigger(RecalcTrigger,Trigger1M)),NA())</f>
        <v>2.6599718465858402E-2</v>
      </c>
      <c r="L1701" s="52">
        <f>IFERROR(_xll.qlIndexFixing(Index3M,H1701,TRUE,_xll.ohTrigger(RecalcTrigger,Trigger3M)),NA())</f>
        <v>2.8327382348469154E-2</v>
      </c>
      <c r="M1701" s="52">
        <f>IFERROR(_xll.qlIndexFixing(ONIndex3M,I1701,TRUE,_xll.ohTrigger(RecalcTrigger,Trigger3M)),NA())</f>
        <v>2.8234114109189079E-2</v>
      </c>
      <c r="N1701" s="52">
        <f>IFERROR(_xll.qlIndexFixing(Index6M,$H1701,TRUE,_xll.ohTrigger(RecalcTrigger,Trigger6M)),NA())</f>
        <v>2.9676347450724842E-2</v>
      </c>
      <c r="O1701" s="52">
        <f>IFERROR(_xll.qlIndexFixing(ONIndex6M,I1701,TRUE,_xll.ohTrigger(RecalcTrigger,Trigger6M)),NA())</f>
        <v>2.9473221804305894E-2</v>
      </c>
      <c r="P1701" s="52">
        <f>IFERROR(_xll.qlIndexFixing(Index1Y,$H1701,TRUE,_xll.ohTrigger(RecalcTrigger,Trigger1Y)),NA())</f>
        <v>3.2031644579363756E-2</v>
      </c>
      <c r="Q1701" s="52">
        <f>IFERROR(_xll.qlIndexFixing(ONIndex1Y,I1701,TRUE,_xll.ohTrigger(RecalcTrigger,Trigger1Y)),NA())</f>
        <v>3.1519445755439079E-2</v>
      </c>
    </row>
    <row r="1702" spans="2:17" x14ac:dyDescent="0.2">
      <c r="B1702" s="46" t="s">
        <v>51</v>
      </c>
      <c r="D1702" s="49">
        <f>_xll.qlCalendarAdvance(LocalCalendar,$D1701,B1702,"f",FALSE)</f>
        <v>51411</v>
      </c>
      <c r="E1702" s="49">
        <f>_xll.qlInterestRateIndexValueDate(IndexON,D1702)</f>
        <v>51411</v>
      </c>
      <c r="F1702" s="52">
        <f>IFERROR(_xll.qlIndexFixing(IndexON,D1702,TRUE,_xll.ohTrigger(RecalcTrigger,TriggerON)),NA())</f>
        <v>2.5452446901708115E-2</v>
      </c>
      <c r="H1702" s="49">
        <f>_xll.qlCalendarAdvance(IborCalendar,$H1701,B1702,"f",FALSE)</f>
        <v>51405</v>
      </c>
      <c r="I1702" s="49">
        <f>_xll.qlInterestRateIndexValueDate(Index1M,$H1702)</f>
        <v>51407</v>
      </c>
      <c r="J1702" s="52">
        <f>IFERROR(_xll.qlIndexFixing(Index1M,$H1702,TRUE,_xll.ohTrigger(RecalcTrigger,Trigger1M)),NA())</f>
        <v>2.6629055119025743E-2</v>
      </c>
      <c r="K1702" s="52">
        <f>IFERROR(_xll.qlIndexFixing(ONIndex1M,I1702,TRUE,_xll.ohTrigger(RecalcTrigger,Trigger1M)),NA())</f>
        <v>2.6599655752530538E-2</v>
      </c>
      <c r="L1702" s="52">
        <f>IFERROR(_xll.qlIndexFixing(Index3M,H1702,TRUE,_xll.ohTrigger(RecalcTrigger,Trigger3M)),NA())</f>
        <v>2.8329915841231491E-2</v>
      </c>
      <c r="M1702" s="52">
        <f>IFERROR(_xll.qlIndexFixing(ONIndex3M,I1702,TRUE,_xll.ohTrigger(RecalcTrigger,Trigger3M)),NA())</f>
        <v>2.8233376392021725E-2</v>
      </c>
      <c r="N1702" s="52">
        <f>IFERROR(_xll.qlIndexFixing(Index6M,$H1702,TRUE,_xll.ohTrigger(RecalcTrigger,Trigger6M)),NA())</f>
        <v>2.9676503160937426E-2</v>
      </c>
      <c r="O1702" s="52">
        <f>IFERROR(_xll.qlIndexFixing(ONIndex6M,I1702,TRUE,_xll.ohTrigger(RecalcTrigger,Trigger6M)),NA())</f>
        <v>2.9472175481650709E-2</v>
      </c>
      <c r="P1702" s="52">
        <f>IFERROR(_xll.qlIndexFixing(Index1Y,$H1702,TRUE,_xll.ohTrigger(RecalcTrigger,Trigger1Y)),NA())</f>
        <v>3.2031637827798776E-2</v>
      </c>
      <c r="Q1702" s="52">
        <f>IFERROR(_xll.qlIndexFixing(ONIndex1Y,I1702,TRUE,_xll.ohTrigger(RecalcTrigger,Trigger1Y)),NA())</f>
        <v>3.1519713703342944E-2</v>
      </c>
    </row>
    <row r="1703" spans="2:17" x14ac:dyDescent="0.2">
      <c r="B1703" s="46" t="s">
        <v>51</v>
      </c>
      <c r="D1703" s="49">
        <f>_xll.qlCalendarAdvance(LocalCalendar,$D1702,B1703,"f",FALSE)</f>
        <v>51418</v>
      </c>
      <c r="E1703" s="49">
        <f>_xll.qlInterestRateIndexValueDate(IndexON,D1703)</f>
        <v>51418</v>
      </c>
      <c r="F1703" s="52">
        <f>IFERROR(_xll.qlIndexFixing(IndexON,D1703,TRUE,_xll.ohTrigger(RecalcTrigger,TriggerON)),NA())</f>
        <v>2.5448498667648423E-2</v>
      </c>
      <c r="H1703" s="49">
        <f>_xll.qlCalendarAdvance(IborCalendar,$H1702,B1703,"f",FALSE)</f>
        <v>51412</v>
      </c>
      <c r="I1703" s="49">
        <f>_xll.qlInterestRateIndexValueDate(Index1M,$H1703)</f>
        <v>51414</v>
      </c>
      <c r="J1703" s="52">
        <f>IFERROR(_xll.qlIndexFixing(Index1M,$H1703,TRUE,_xll.ohTrigger(RecalcTrigger,Trigger1M)),NA())</f>
        <v>2.6627052955260678E-2</v>
      </c>
      <c r="K1703" s="52">
        <f>IFERROR(_xll.qlIndexFixing(ONIndex1M,I1703,TRUE,_xll.ohTrigger(RecalcTrigger,Trigger1M)),NA())</f>
        <v>2.6600579913791389E-2</v>
      </c>
      <c r="L1703" s="52">
        <f>IFERROR(_xll.qlIndexFixing(Index3M,H1703,TRUE,_xll.ohTrigger(RecalcTrigger,Trigger3M)),NA())</f>
        <v>2.8329261222017336E-2</v>
      </c>
      <c r="M1703" s="52">
        <f>IFERROR(_xll.qlIndexFixing(ONIndex3M,I1703,TRUE,_xll.ohTrigger(RecalcTrigger,Trigger3M)),NA())</f>
        <v>2.8233706532150293E-2</v>
      </c>
      <c r="N1703" s="52">
        <f>IFERROR(_xll.qlIndexFixing(Index6M,$H1703,TRUE,_xll.ohTrigger(RecalcTrigger,Trigger6M)),NA())</f>
        <v>2.9675512614047203E-2</v>
      </c>
      <c r="O1703" s="52">
        <f>IFERROR(_xll.qlIndexFixing(ONIndex6M,I1703,TRUE,_xll.ohTrigger(RecalcTrigger,Trigger6M)),NA())</f>
        <v>2.9472272505413066E-2</v>
      </c>
      <c r="P1703" s="52">
        <f>IFERROR(_xll.qlIndexFixing(Index1Y,$H1703,TRUE,_xll.ohTrigger(RecalcTrigger,Trigger1Y)),NA())</f>
        <v>3.2031613566186549E-2</v>
      </c>
      <c r="Q1703" s="52">
        <f>IFERROR(_xll.qlIndexFixing(ONIndex1Y,I1703,TRUE,_xll.ohTrigger(RecalcTrigger,Trigger1Y)),NA())</f>
        <v>3.1521391234270446E-2</v>
      </c>
    </row>
    <row r="1704" spans="2:17" x14ac:dyDescent="0.2">
      <c r="B1704" s="46" t="s">
        <v>51</v>
      </c>
      <c r="D1704" s="49">
        <f>_xll.qlCalendarAdvance(LocalCalendar,$D1703,B1704,"f",FALSE)</f>
        <v>51425</v>
      </c>
      <c r="E1704" s="49">
        <f>_xll.qlInterestRateIndexValueDate(IndexON,D1704)</f>
        <v>51425</v>
      </c>
      <c r="F1704" s="52">
        <f>IFERROR(_xll.qlIndexFixing(IndexON,D1704,TRUE,_xll.ohTrigger(RecalcTrigger,TriggerON)),NA())</f>
        <v>2.5444551243021252E-2</v>
      </c>
      <c r="H1704" s="49">
        <f>_xll.qlCalendarAdvance(IborCalendar,$H1703,B1704,"f",FALSE)</f>
        <v>51419</v>
      </c>
      <c r="I1704" s="49">
        <f>_xll.qlInterestRateIndexValueDate(Index1M,$H1704)</f>
        <v>51421</v>
      </c>
      <c r="J1704" s="52">
        <f>IFERROR(_xll.qlIndexFixing(Index1M,$H1704,TRUE,_xll.ohTrigger(RecalcTrigger,Trigger1M)),NA())</f>
        <v>2.6628003862508298E-2</v>
      </c>
      <c r="K1704" s="52">
        <f>IFERROR(_xll.qlIndexFixing(ONIndex1M,I1704,TRUE,_xll.ohTrigger(RecalcTrigger,Trigger1M)),NA())</f>
        <v>2.659955374740619E-2</v>
      </c>
      <c r="L1704" s="52">
        <f>IFERROR(_xll.qlIndexFixing(Index3M,H1704,TRUE,_xll.ohTrigger(RecalcTrigger,Trigger3M)),NA())</f>
        <v>2.8328614507997129E-2</v>
      </c>
      <c r="M1704" s="52">
        <f>IFERROR(_xll.qlIndexFixing(ONIndex3M,I1704,TRUE,_xll.ohTrigger(RecalcTrigger,Trigger3M)),NA())</f>
        <v>2.8231937405092111E-2</v>
      </c>
      <c r="N1704" s="52">
        <f>IFERROR(_xll.qlIndexFixing(Index6M,$H1704,TRUE,_xll.ohTrigger(RecalcTrigger,Trigger6M)),NA())</f>
        <v>2.9674521819887958E-2</v>
      </c>
      <c r="O1704" s="52">
        <f>IFERROR(_xll.qlIndexFixing(ONIndex6M,I1704,TRUE,_xll.ohTrigger(RecalcTrigger,Trigger6M)),NA())</f>
        <v>2.9470114671221737E-2</v>
      </c>
      <c r="P1704" s="52">
        <f>IFERROR(_xll.qlIndexFixing(Index1Y,$H1704,TRUE,_xll.ohTrigger(RecalcTrigger,Trigger1Y)),NA())</f>
        <v>3.2032963252206746E-2</v>
      </c>
      <c r="Q1704" s="52">
        <f>IFERROR(_xll.qlIndexFixing(ONIndex1Y,I1704,TRUE,_xll.ohTrigger(RecalcTrigger,Trigger1Y)),NA())</f>
        <v>3.1520278231527143E-2</v>
      </c>
    </row>
    <row r="1705" spans="2:17" x14ac:dyDescent="0.2">
      <c r="B1705" s="46" t="s">
        <v>51</v>
      </c>
      <c r="D1705" s="49">
        <f>_xll.qlCalendarAdvance(LocalCalendar,$D1704,B1705,"f",FALSE)</f>
        <v>51432</v>
      </c>
      <c r="E1705" s="49">
        <f>_xll.qlInterestRateIndexValueDate(IndexON,D1705)</f>
        <v>51432</v>
      </c>
      <c r="F1705" s="52">
        <f>IFERROR(_xll.qlIndexFixing(IndexON,D1705,TRUE,_xll.ohTrigger(RecalcTrigger,TriggerON)),NA())</f>
        <v>2.5440604627906538E-2</v>
      </c>
      <c r="H1705" s="49">
        <f>_xll.qlCalendarAdvance(IborCalendar,$H1704,B1705,"f",FALSE)</f>
        <v>51426</v>
      </c>
      <c r="I1705" s="49">
        <f>_xll.qlInterestRateIndexValueDate(Index1M,$H1705)</f>
        <v>51428</v>
      </c>
      <c r="J1705" s="52">
        <f>IFERROR(_xll.qlIndexFixing(Index1M,$H1705,TRUE,_xll.ohTrigger(RecalcTrigger,Trigger1M)),NA())</f>
        <v>2.6626997678888809E-2</v>
      </c>
      <c r="K1705" s="52">
        <f>IFERROR(_xll.qlIndexFixing(ONIndex1M,I1705,TRUE,_xll.ohTrigger(RecalcTrigger,Trigger1M)),NA())</f>
        <v>2.6599514455583062E-2</v>
      </c>
      <c r="L1705" s="52">
        <f>IFERROR(_xll.qlIndexFixing(Index3M,H1705,TRUE,_xll.ohTrigger(RecalcTrigger,Trigger3M)),NA())</f>
        <v>2.8329041136481579E-2</v>
      </c>
      <c r="M1705" s="52">
        <f>IFERROR(_xll.qlIndexFixing(ONIndex3M,I1705,TRUE,_xll.ohTrigger(RecalcTrigger,Trigger3M)),NA())</f>
        <v>2.8231236135383142E-2</v>
      </c>
      <c r="N1705" s="52">
        <f>IFERROR(_xll.qlIndexFixing(Index6M,$H1705,TRUE,_xll.ohTrigger(RecalcTrigger,Trigger6M)),NA())</f>
        <v>2.967811021353128E-2</v>
      </c>
      <c r="O1705" s="52">
        <f>IFERROR(_xll.qlIndexFixing(ONIndex6M,I1705,TRUE,_xll.ohTrigger(RecalcTrigger,Trigger6M)),NA())</f>
        <v>2.9469100183314723E-2</v>
      </c>
      <c r="P1705" s="52">
        <f>IFERROR(_xll.qlIndexFixing(Index1Y,$H1705,TRUE,_xll.ohTrigger(RecalcTrigger,Trigger1Y)),NA())</f>
        <v>3.2031509805507154E-2</v>
      </c>
      <c r="Q1705" s="52">
        <f>IFERROR(_xll.qlIndexFixing(ONIndex1Y,I1705,TRUE,_xll.ohTrigger(RecalcTrigger,Trigger1Y)),NA())</f>
        <v>3.1520574811780833E-2</v>
      </c>
    </row>
    <row r="1706" spans="2:17" x14ac:dyDescent="0.2">
      <c r="B1706" s="46" t="s">
        <v>51</v>
      </c>
      <c r="D1706" s="49">
        <f>_xll.qlCalendarAdvance(LocalCalendar,$D1705,B1706,"f",FALSE)</f>
        <v>51439</v>
      </c>
      <c r="E1706" s="49">
        <f>_xll.qlInterestRateIndexValueDate(IndexON,D1706)</f>
        <v>51439</v>
      </c>
      <c r="F1706" s="52">
        <f>IFERROR(_xll.qlIndexFixing(IndexON,D1706,TRUE,_xll.ohTrigger(RecalcTrigger,TriggerON)),NA())</f>
        <v>2.5436658822224345E-2</v>
      </c>
      <c r="H1706" s="49">
        <f>_xll.qlCalendarAdvance(IborCalendar,$H1705,B1706,"f",FALSE)</f>
        <v>51433</v>
      </c>
      <c r="I1706" s="49">
        <f>_xll.qlInterestRateIndexValueDate(Index1M,$H1706)</f>
        <v>51435</v>
      </c>
      <c r="J1706" s="52">
        <f>IFERROR(_xll.qlIndexFixing(Index1M,$H1706,TRUE,_xll.ohTrigger(RecalcTrigger,Trigger1M)),NA())</f>
        <v>2.6626981775697788E-2</v>
      </c>
      <c r="K1706" s="52">
        <f>IFERROR(_xll.qlIndexFixing(ONIndex1M,I1706,TRUE,_xll.ohTrigger(RecalcTrigger,Trigger1M)),NA())</f>
        <v>2.6599482970928179E-2</v>
      </c>
      <c r="L1706" s="52">
        <f>IFERROR(_xll.qlIndexFixing(Index3M,H1706,TRUE,_xll.ohTrigger(RecalcTrigger,Trigger3M)),NA())</f>
        <v>2.8327337662051557E-2</v>
      </c>
      <c r="M1706" s="52">
        <f>IFERROR(_xll.qlIndexFixing(ONIndex3M,I1706,TRUE,_xll.ohTrigger(RecalcTrigger,Trigger3M)),NA())</f>
        <v>2.8230547014809204E-2</v>
      </c>
      <c r="N1706" s="52">
        <f>IFERROR(_xll.qlIndexFixing(Index6M,$H1706,TRUE,_xll.ohTrigger(RecalcTrigger,Trigger6M)),NA())</f>
        <v>2.967253655219618E-2</v>
      </c>
      <c r="O1706" s="52">
        <f>IFERROR(_xll.qlIndexFixing(ONIndex6M,I1706,TRUE,_xll.ohTrigger(RecalcTrigger,Trigger6M)),NA())</f>
        <v>2.946809630707925E-2</v>
      </c>
      <c r="P1706" s="52">
        <f>IFERROR(_xll.qlIndexFixing(Index1Y,$H1706,TRUE,_xll.ohTrigger(RecalcTrigger,Trigger1Y)),NA())</f>
        <v>3.2031428952787759E-2</v>
      </c>
      <c r="Q1706" s="52">
        <f>IFERROR(_xll.qlIndexFixing(ONIndex1Y,I1706,TRUE,_xll.ohTrigger(RecalcTrigger,Trigger1Y)),NA())</f>
        <v>3.1520880936213302E-2</v>
      </c>
    </row>
    <row r="1707" spans="2:17" x14ac:dyDescent="0.2">
      <c r="B1707" s="46" t="s">
        <v>51</v>
      </c>
      <c r="D1707" s="49">
        <f>_xll.qlCalendarAdvance(LocalCalendar,$D1706,B1707,"f",FALSE)</f>
        <v>51446</v>
      </c>
      <c r="E1707" s="49">
        <f>_xll.qlInterestRateIndexValueDate(IndexON,D1707)</f>
        <v>51446</v>
      </c>
      <c r="F1707" s="52">
        <f>IFERROR(_xll.qlIndexFixing(IndexON,D1707,TRUE,_xll.ohTrigger(RecalcTrigger,TriggerON)),NA())</f>
        <v>2.5432713826134545E-2</v>
      </c>
      <c r="H1707" s="49">
        <f>_xll.qlCalendarAdvance(IborCalendar,$H1706,B1707,"f",FALSE)</f>
        <v>51440</v>
      </c>
      <c r="I1707" s="49">
        <f>_xll.qlInterestRateIndexValueDate(Index1M,$H1707)</f>
        <v>51442</v>
      </c>
      <c r="J1707" s="52">
        <f>IFERROR(_xll.qlIndexFixing(Index1M,$H1707,TRUE,_xll.ohTrigger(RecalcTrigger,Trigger1M)),NA())</f>
        <v>2.6626973695841005E-2</v>
      </c>
      <c r="K1707" s="52">
        <f>IFERROR(_xll.qlIndexFixing(ONIndex1M,I1707,TRUE,_xll.ohTrigger(RecalcTrigger,Trigger1M)),NA())</f>
        <v>2.6599459293414895E-2</v>
      </c>
      <c r="L1707" s="52">
        <f>IFERROR(_xll.qlIndexFixing(Index3M,H1707,TRUE,_xll.ohTrigger(RecalcTrigger,Trigger3M)),NA())</f>
        <v>2.8326703963377595E-2</v>
      </c>
      <c r="M1707" s="52">
        <f>IFERROR(_xll.qlIndexFixing(ONIndex3M,I1707,TRUE,_xll.ohTrigger(RecalcTrigger,Trigger3M)),NA())</f>
        <v>2.8229870043343652E-2</v>
      </c>
      <c r="N1707" s="52">
        <f>IFERROR(_xll.qlIndexFixing(Index6M,$H1707,TRUE,_xll.ohTrigger(RecalcTrigger,Trigger6M)),NA())</f>
        <v>2.9670396666917467E-2</v>
      </c>
      <c r="O1707" s="52">
        <f>IFERROR(_xll.qlIndexFixing(ONIndex6M,I1707,TRUE,_xll.ohTrigger(RecalcTrigger,Trigger6M)),NA())</f>
        <v>2.9467103042382092E-2</v>
      </c>
      <c r="P1707" s="52">
        <f>IFERROR(_xll.qlIndexFixing(Index1Y,$H1707,TRUE,_xll.ohTrigger(RecalcTrigger,Trigger1Y)),NA())</f>
        <v>3.2031327882715337E-2</v>
      </c>
      <c r="Q1707" s="52">
        <f>IFERROR(_xll.qlIndexFixing(ONIndex1Y,I1707,TRUE,_xll.ohTrigger(RecalcTrigger,Trigger1Y)),NA())</f>
        <v>3.1521196604744617E-2</v>
      </c>
    </row>
    <row r="1708" spans="2:17" x14ac:dyDescent="0.2">
      <c r="B1708" s="46" t="s">
        <v>51</v>
      </c>
      <c r="D1708" s="49">
        <f>_xll.qlCalendarAdvance(LocalCalendar,$D1707,B1708,"f",FALSE)</f>
        <v>51453</v>
      </c>
      <c r="E1708" s="49">
        <f>_xll.qlInterestRateIndexValueDate(IndexON,D1708)</f>
        <v>51453</v>
      </c>
      <c r="F1708" s="52">
        <f>IFERROR(_xll.qlIndexFixing(IndexON,D1708,TRUE,_xll.ohTrigger(RecalcTrigger,TriggerON)),NA())</f>
        <v>2.5428769639317395E-2</v>
      </c>
      <c r="H1708" s="49">
        <f>_xll.qlCalendarAdvance(IborCalendar,$H1707,B1708,"f",FALSE)</f>
        <v>51447</v>
      </c>
      <c r="I1708" s="49">
        <f>_xll.qlInterestRateIndexValueDate(Index1M,$H1708)</f>
        <v>51449</v>
      </c>
      <c r="J1708" s="52">
        <f>IFERROR(_xll.qlIndexFixing(Index1M,$H1708,TRUE,_xll.ohTrigger(RecalcTrigger,Trigger1M)),NA())</f>
        <v>2.6626973439313303E-2</v>
      </c>
      <c r="K1708" s="52">
        <f>IFERROR(_xll.qlIndexFixing(ONIndex1M,I1708,TRUE,_xll.ohTrigger(RecalcTrigger,Trigger1M)),NA())</f>
        <v>2.6600425267375716E-2</v>
      </c>
      <c r="L1708" s="52">
        <f>IFERROR(_xll.qlIndexFixing(Index3M,H1708,TRUE,_xll.ohTrigger(RecalcTrigger,Trigger3M)),NA())</f>
        <v>2.8326071036408888E-2</v>
      </c>
      <c r="M1708" s="52">
        <f>IFERROR(_xll.qlIndexFixing(ONIndex3M,I1708,TRUE,_xll.ohTrigger(RecalcTrigger,Trigger3M)),NA())</f>
        <v>2.823026499835235E-2</v>
      </c>
      <c r="N1708" s="52">
        <f>IFERROR(_xll.qlIndexFixing(Index6M,$H1708,TRUE,_xll.ohTrigger(RecalcTrigger,Trigger6M)),NA())</f>
        <v>2.966939813027095E-2</v>
      </c>
      <c r="O1708" s="52">
        <f>IFERROR(_xll.qlIndexFixing(ONIndex6M,I1708,TRUE,_xll.ohTrigger(RecalcTrigger,Trigger6M)),NA())</f>
        <v>2.9467256503399319E-2</v>
      </c>
      <c r="P1708" s="52">
        <f>IFERROR(_xll.qlIndexFixing(Index1Y,$H1708,TRUE,_xll.ohTrigger(RecalcTrigger,Trigger1Y)),NA())</f>
        <v>3.2032590937283292E-2</v>
      </c>
      <c r="Q1708" s="52">
        <f>IFERROR(_xll.qlIndexFixing(ONIndex1Y,I1708,TRUE,_xll.ohTrigger(RecalcTrigger,Trigger1Y)),NA())</f>
        <v>3.1522925399265489E-2</v>
      </c>
    </row>
    <row r="1709" spans="2:17" x14ac:dyDescent="0.2">
      <c r="B1709" s="46" t="s">
        <v>51</v>
      </c>
      <c r="D1709" s="49">
        <f>_xll.qlCalendarAdvance(LocalCalendar,$D1708,B1709,"f",FALSE)</f>
        <v>51460</v>
      </c>
      <c r="E1709" s="49">
        <f>_xll.qlInterestRateIndexValueDate(IndexON,D1709)</f>
        <v>51460</v>
      </c>
      <c r="F1709" s="52">
        <f>IFERROR(_xll.qlIndexFixing(IndexON,D1709,TRUE,_xll.ohTrigger(RecalcTrigger,TriggerON)),NA())</f>
        <v>2.5424826262172573E-2</v>
      </c>
      <c r="H1709" s="49">
        <f>_xll.qlCalendarAdvance(IborCalendar,$H1708,B1709,"f",FALSE)</f>
        <v>51454</v>
      </c>
      <c r="I1709" s="49">
        <f>_xll.qlInterestRateIndexValueDate(Index1M,$H1709)</f>
        <v>51456</v>
      </c>
      <c r="J1709" s="52">
        <f>IFERROR(_xll.qlIndexFixing(Index1M,$H1709,TRUE,_xll.ohTrigger(RecalcTrigger,Trigger1M)),NA())</f>
        <v>2.6626981006114683E-2</v>
      </c>
      <c r="K1709" s="52">
        <f>IFERROR(_xll.qlIndexFixing(ONIndex1M,I1709,TRUE,_xll.ohTrigger(RecalcTrigger,Trigger1M)),NA())</f>
        <v>2.659943535991971E-2</v>
      </c>
      <c r="L1709" s="52">
        <f>IFERROR(_xll.qlIndexFixing(Index3M,H1709,TRUE,_xll.ohTrigger(RecalcTrigger,Trigger3M)),NA())</f>
        <v>2.8326502662952516E-2</v>
      </c>
      <c r="M1709" s="52">
        <f>IFERROR(_xll.qlIndexFixing(ONIndex3M,I1709,TRUE,_xll.ohTrigger(RecalcTrigger,Trigger3M)),NA())</f>
        <v>2.8228552547924224E-2</v>
      </c>
      <c r="N1709" s="52">
        <f>IFERROR(_xll.qlIndexFixing(Index6M,$H1709,TRUE,_xll.ohTrigger(RecalcTrigger,Trigger6M)),NA())</f>
        <v>2.9668395699070801E-2</v>
      </c>
      <c r="O1709" s="52">
        <f>IFERROR(_xll.qlIndexFixing(ONIndex6M,I1709,TRUE,_xll.ohTrigger(RecalcTrigger,Trigger6M)),NA())</f>
        <v>2.9465148347735948E-2</v>
      </c>
      <c r="P1709" s="52">
        <f>IFERROR(_xll.qlIndexFixing(Index1Y,$H1709,TRUE,_xll.ohTrigger(RecalcTrigger,Trigger1Y)),NA())</f>
        <v>3.2031062383220253E-2</v>
      </c>
      <c r="Q1709" s="52">
        <f>IFERROR(_xll.qlIndexFixing(ONIndex1Y,I1709,TRUE,_xll.ohTrigger(RecalcTrigger,Trigger1Y)),NA())</f>
        <v>3.1521856574210361E-2</v>
      </c>
    </row>
    <row r="1710" spans="2:17" x14ac:dyDescent="0.2">
      <c r="B1710" s="46" t="s">
        <v>51</v>
      </c>
      <c r="D1710" s="49">
        <f>_xll.qlCalendarAdvance(LocalCalendar,$D1709,B1710,"f",FALSE)</f>
        <v>51467</v>
      </c>
      <c r="E1710" s="49">
        <f>_xll.qlInterestRateIndexValueDate(IndexON,D1710)</f>
        <v>51467</v>
      </c>
      <c r="F1710" s="52">
        <f>IFERROR(_xll.qlIndexFixing(IndexON,D1710,TRUE,_xll.ohTrigger(RecalcTrigger,TriggerON)),NA())</f>
        <v>2.5420883694380336E-2</v>
      </c>
      <c r="H1710" s="49">
        <f>_xll.qlCalendarAdvance(IborCalendar,$H1709,B1710,"f",FALSE)</f>
        <v>51461</v>
      </c>
      <c r="I1710" s="49">
        <f>_xll.qlInterestRateIndexValueDate(Index1M,$H1710)</f>
        <v>51463</v>
      </c>
      <c r="J1710" s="52">
        <f>IFERROR(_xll.qlIndexFixing(Index1M,$H1710,TRUE,_xll.ohTrigger(RecalcTrigger,Trigger1M)),NA())</f>
        <v>2.6626996333629423E-2</v>
      </c>
      <c r="K1710" s="52">
        <f>IFERROR(_xll.qlIndexFixing(ONIndex1M,I1710,TRUE,_xll.ohTrigger(RecalcTrigger,Trigger1M)),NA())</f>
        <v>2.6599435103964453E-2</v>
      </c>
      <c r="L1710" s="52">
        <f>IFERROR(_xll.qlIndexFixing(Index3M,H1710,TRUE,_xll.ohTrigger(RecalcTrigger,Trigger3M)),NA())</f>
        <v>2.832480036410534E-2</v>
      </c>
      <c r="M1710" s="52">
        <f>IFERROR(_xll.qlIndexFixing(ONIndex3M,I1710,TRUE,_xll.ohTrigger(RecalcTrigger,Trigger3M)),NA())</f>
        <v>2.8227912023890411E-2</v>
      </c>
      <c r="N1710" s="52">
        <f>IFERROR(_xll.qlIndexFixing(Index6M,$H1710,TRUE,_xll.ohTrigger(RecalcTrigger,Trigger6M)),NA())</f>
        <v>2.9667388634936176E-2</v>
      </c>
      <c r="O1710" s="52">
        <f>IFERROR(_xll.qlIndexFixing(ONIndex6M,I1710,TRUE,_xll.ohTrigger(RecalcTrigger,Trigger6M)),NA())</f>
        <v>2.9464186917786961E-2</v>
      </c>
      <c r="P1710" s="52">
        <f>IFERROR(_xll.qlIndexFixing(Index1Y,$H1710,TRUE,_xll.ohTrigger(RecalcTrigger,Trigger1Y)),NA())</f>
        <v>3.2030896600156678E-2</v>
      </c>
      <c r="Q1710" s="52">
        <f>IFERROR(_xll.qlIndexFixing(ONIndex1Y,I1710,TRUE,_xll.ohTrigger(RecalcTrigger,Trigger1Y)),NA())</f>
        <v>3.1522200875171436E-2</v>
      </c>
    </row>
    <row r="1711" spans="2:17" x14ac:dyDescent="0.2">
      <c r="B1711" s="46" t="s">
        <v>51</v>
      </c>
      <c r="D1711" s="49">
        <f>_xll.qlCalendarAdvance(LocalCalendar,$D1710,B1711,"f",FALSE)</f>
        <v>51474</v>
      </c>
      <c r="E1711" s="49">
        <f>_xll.qlInterestRateIndexValueDate(IndexON,D1711)</f>
        <v>51474</v>
      </c>
      <c r="F1711" s="52">
        <f>IFERROR(_xll.qlIndexFixing(IndexON,D1711,TRUE,_xll.ohTrigger(RecalcTrigger,TriggerON)),NA())</f>
        <v>2.5416941936020621E-2</v>
      </c>
      <c r="H1711" s="49">
        <f>_xll.qlCalendarAdvance(IborCalendar,$H1710,B1711,"f",FALSE)</f>
        <v>51468</v>
      </c>
      <c r="I1711" s="49">
        <f>_xll.qlInterestRateIndexValueDate(Index1M,$H1711)</f>
        <v>51470</v>
      </c>
      <c r="J1711" s="52">
        <f>IFERROR(_xll.qlIndexFixing(Index1M,$H1711,TRUE,_xll.ohTrigger(RecalcTrigger,Trigger1M)),NA())</f>
        <v>2.6627017290370283E-2</v>
      </c>
      <c r="K1711" s="52">
        <f>IFERROR(_xll.qlIndexFixing(ONIndex1M,I1711,TRUE,_xll.ohTrigger(RecalcTrigger,Trigger1M)),NA())</f>
        <v>2.659944265512415E-2</v>
      </c>
      <c r="L1711" s="52">
        <f>IFERROR(_xll.qlIndexFixing(Index3M,H1711,TRUE,_xll.ohTrigger(RecalcTrigger,Trigger3M)),NA())</f>
        <v>2.8319902387671902E-2</v>
      </c>
      <c r="M1711" s="52">
        <f>IFERROR(_xll.qlIndexFixing(ONIndex3M,I1711,TRUE,_xll.ohTrigger(RecalcTrigger,Trigger3M)),NA())</f>
        <v>2.8227283649071566E-2</v>
      </c>
      <c r="N1711" s="52">
        <f>IFERROR(_xll.qlIndexFixing(Index6M,$H1711,TRUE,_xll.ohTrigger(RecalcTrigger,Trigger6M)),NA())</f>
        <v>2.9667517648517151E-2</v>
      </c>
      <c r="O1711" s="52">
        <f>IFERROR(_xll.qlIndexFixing(ONIndex6M,I1711,TRUE,_xll.ohTrigger(RecalcTrigger,Trigger6M)),NA())</f>
        <v>2.946323609948287E-2</v>
      </c>
      <c r="P1711" s="52">
        <f>IFERROR(_xll.qlIndexFixing(Index1Y,$H1711,TRUE,_xll.ohTrigger(RecalcTrigger,Trigger1Y)),NA())</f>
        <v>3.2026568689728634E-2</v>
      </c>
      <c r="Q1711" s="52">
        <f>IFERROR(_xll.qlIndexFixing(ONIndex1Y,I1711,TRUE,_xll.ohTrigger(RecalcTrigger,Trigger1Y)),NA())</f>
        <v>3.1522554720231355E-2</v>
      </c>
    </row>
    <row r="1712" spans="2:17" x14ac:dyDescent="0.2">
      <c r="B1712" s="46" t="s">
        <v>51</v>
      </c>
      <c r="D1712" s="49">
        <f>_xll.qlCalendarAdvance(LocalCalendar,$D1711,B1712,"f",FALSE)</f>
        <v>51481</v>
      </c>
      <c r="E1712" s="49">
        <f>_xll.qlInterestRateIndexValueDate(IndexON,D1712)</f>
        <v>51481</v>
      </c>
      <c r="F1712" s="52">
        <f>IFERROR(_xll.qlIndexFixing(IndexON,D1712,TRUE,_xll.ohTrigger(RecalcTrigger,TriggerON)),NA())</f>
        <v>2.5413000987253298E-2</v>
      </c>
      <c r="H1712" s="49">
        <f>_xll.qlCalendarAdvance(IborCalendar,$H1711,B1712,"f",FALSE)</f>
        <v>51475</v>
      </c>
      <c r="I1712" s="49">
        <f>_xll.qlInterestRateIndexValueDate(Index1M,$H1712)</f>
        <v>51477</v>
      </c>
      <c r="J1712" s="52">
        <f>IFERROR(_xll.qlIndexFixing(Index1M,$H1712,TRUE,_xll.ohTrigger(RecalcTrigger,Trigger1M)),NA())</f>
        <v>2.6627039251559279E-2</v>
      </c>
      <c r="K1712" s="52">
        <f>IFERROR(_xll.qlIndexFixing(ONIndex1M,I1712,TRUE,_xll.ohTrigger(RecalcTrigger,Trigger1M)),NA())</f>
        <v>2.6599458013452093E-2</v>
      </c>
      <c r="L1712" s="52">
        <f>IFERROR(_xll.qlIndexFixing(Index3M,H1712,TRUE,_xll.ohTrigger(RecalcTrigger,Trigger3M)),NA())</f>
        <v>2.8319258011166859E-2</v>
      </c>
      <c r="M1712" s="52">
        <f>IFERROR(_xll.qlIndexFixing(ONIndex3M,I1712,TRUE,_xll.ohTrigger(RecalcTrigger,Trigger3M)),NA())</f>
        <v>2.8226667423361107E-2</v>
      </c>
      <c r="N1712" s="52">
        <f>IFERROR(_xll.qlIndexFixing(Index6M,$H1712,TRUE,_xll.ohTrigger(RecalcTrigger,Trigger6M)),NA())</f>
        <v>2.9666498438226042E-2</v>
      </c>
      <c r="O1712" s="52">
        <f>IFERROR(_xll.qlIndexFixing(ONIndex6M,I1712,TRUE,_xll.ohTrigger(RecalcTrigger,Trigger6M)),NA())</f>
        <v>2.9462295892717094E-2</v>
      </c>
      <c r="P1712" s="52">
        <f>IFERROR(_xll.qlIndexFixing(Index1Y,$H1712,TRUE,_xll.ohTrigger(RecalcTrigger,Trigger1Y)),NA())</f>
        <v>3.2030495583307741E-2</v>
      </c>
      <c r="Q1712" s="52">
        <f>IFERROR(_xll.qlIndexFixing(ONIndex1Y,I1712,TRUE,_xll.ohTrigger(RecalcTrigger,Trigger1Y)),NA())</f>
        <v>3.1522918109390119E-2</v>
      </c>
    </row>
    <row r="1713" spans="2:17" x14ac:dyDescent="0.2">
      <c r="B1713" s="46" t="s">
        <v>51</v>
      </c>
      <c r="D1713" s="49">
        <f>_xll.qlCalendarAdvance(LocalCalendar,$D1712,B1713,"f",FALSE)</f>
        <v>51488</v>
      </c>
      <c r="E1713" s="49">
        <f>_xll.qlInterestRateIndexValueDate(IndexON,D1713)</f>
        <v>51488</v>
      </c>
      <c r="F1713" s="52">
        <f>IFERROR(_xll.qlIndexFixing(IndexON,D1713,TRUE,_xll.ohTrigger(RecalcTrigger,TriggerON)),NA())</f>
        <v>2.5409060847998433E-2</v>
      </c>
      <c r="H1713" s="49">
        <f>_xll.qlCalendarAdvance(IborCalendar,$H1712,B1713,"f",FALSE)</f>
        <v>51482</v>
      </c>
      <c r="I1713" s="49">
        <f>_xll.qlInterestRateIndexValueDate(Index1M,$H1713)</f>
        <v>51484</v>
      </c>
      <c r="J1713" s="52">
        <f>IFERROR(_xll.qlIndexFixing(Index1M,$H1713,TRUE,_xll.ohTrigger(RecalcTrigger,Trigger1M)),NA())</f>
        <v>2.6627057443979751E-2</v>
      </c>
      <c r="K1713" s="52">
        <f>IFERROR(_xll.qlIndexFixing(ONIndex1M,I1713,TRUE,_xll.ohTrigger(RecalcTrigger,Trigger1M)),NA())</f>
        <v>2.6599481178948281E-2</v>
      </c>
      <c r="L1713" s="52">
        <f>IFERROR(_xll.qlIndexFixing(Index3M,H1713,TRUE,_xll.ohTrigger(RecalcTrigger,Trigger3M)),NA())</f>
        <v>2.8318605650546225E-2</v>
      </c>
      <c r="M1713" s="52">
        <f>IFERROR(_xll.qlIndexFixing(ONIndex3M,I1713,TRUE,_xll.ohTrigger(RecalcTrigger,Trigger3M)),NA())</f>
        <v>2.8226063346759034E-2</v>
      </c>
      <c r="N1713" s="52">
        <f>IFERROR(_xll.qlIndexFixing(Index6M,$H1713,TRUE,_xll.ohTrigger(RecalcTrigger,Trigger6M)),NA())</f>
        <v>2.9665472371192946E-2</v>
      </c>
      <c r="O1713" s="52">
        <f>IFERROR(_xll.qlIndexFixing(ONIndex6M,I1713,TRUE,_xll.ohTrigger(RecalcTrigger,Trigger6M)),NA())</f>
        <v>2.9461366297516278E-2</v>
      </c>
      <c r="P1713" s="52">
        <f>IFERROR(_xll.qlIndexFixing(Index1Y,$H1713,TRUE,_xll.ohTrigger(RecalcTrigger,Trigger1Y)),NA())</f>
        <v>3.2030258995892798E-2</v>
      </c>
      <c r="Q1713" s="52">
        <f>IFERROR(_xll.qlIndexFixing(ONIndex1Y,I1713,TRUE,_xll.ohTrigger(RecalcTrigger,Trigger1Y)),NA())</f>
        <v>3.1523291042727664E-2</v>
      </c>
    </row>
    <row r="1714" spans="2:17" x14ac:dyDescent="0.2">
      <c r="B1714" s="46" t="s">
        <v>51</v>
      </c>
      <c r="D1714" s="49">
        <f>_xll.qlCalendarAdvance(LocalCalendar,$D1713,B1714,"f",FALSE)</f>
        <v>51496</v>
      </c>
      <c r="E1714" s="49">
        <f>_xll.qlInterestRateIndexValueDate(IndexON,D1714)</f>
        <v>51496</v>
      </c>
      <c r="F1714" s="52">
        <f>IFERROR(_xll.qlIndexFixing(IndexON,D1714,TRUE,_xll.ohTrigger(RecalcTrigger,TriggerON)),NA())</f>
        <v>2.5404564847146816E-2</v>
      </c>
      <c r="H1714" s="49">
        <f>_xll.qlCalendarAdvance(IborCalendar,$H1713,B1714,"f",FALSE)</f>
        <v>51489</v>
      </c>
      <c r="I1714" s="49">
        <f>_xll.qlInterestRateIndexValueDate(Index1M,$H1714)</f>
        <v>51491</v>
      </c>
      <c r="J1714" s="52">
        <f>IFERROR(_xll.qlIndexFixing(Index1M,$H1714,TRUE,_xll.ohTrigger(RecalcTrigger,Trigger1M)),NA())</f>
        <v>2.6628050613366483E-2</v>
      </c>
      <c r="K1714" s="52">
        <f>IFERROR(_xll.qlIndexFixing(ONIndex1M,I1714,TRUE,_xll.ohTrigger(RecalcTrigger,Trigger1M)),NA())</f>
        <v>2.6599511505835949E-2</v>
      </c>
      <c r="L1714" s="52">
        <f>IFERROR(_xll.qlIndexFixing(Index3M,H1714,TRUE,_xll.ohTrigger(RecalcTrigger,Trigger3M)),NA())</f>
        <v>2.8317943443771476E-2</v>
      </c>
      <c r="M1714" s="52">
        <f>IFERROR(_xll.qlIndexFixing(ONIndex3M,I1714,TRUE,_xll.ohTrigger(RecalcTrigger,Trigger3M)),NA())</f>
        <v>2.8225470691447541E-2</v>
      </c>
      <c r="N1714" s="52">
        <f>IFERROR(_xll.qlIndexFixing(Index6M,$H1714,TRUE,_xll.ohTrigger(RecalcTrigger,Trigger6M)),NA())</f>
        <v>2.9664438713040905E-2</v>
      </c>
      <c r="O1714" s="52">
        <f>IFERROR(_xll.qlIndexFixing(ONIndex6M,I1714,TRUE,_xll.ohTrigger(RecalcTrigger,Trigger6M)),NA())</f>
        <v>2.9460446737914481E-2</v>
      </c>
      <c r="P1714" s="52">
        <f>IFERROR(_xll.qlIndexFixing(Index1Y,$H1714,TRUE,_xll.ohTrigger(RecalcTrigger,Trigger1Y)),NA())</f>
        <v>3.2029997453402029E-2</v>
      </c>
      <c r="Q1714" s="52">
        <f>IFERROR(_xll.qlIndexFixing(ONIndex1Y,I1714,TRUE,_xll.ohTrigger(RecalcTrigger,Trigger1Y)),NA())</f>
        <v>3.1523672467939079E-2</v>
      </c>
    </row>
    <row r="1715" spans="2:17" x14ac:dyDescent="0.2">
      <c r="B1715" s="46" t="s">
        <v>51</v>
      </c>
      <c r="D1715" s="49">
        <f>_xll.qlCalendarAdvance(LocalCalendar,$D1714,B1715,"f",FALSE)</f>
        <v>51503</v>
      </c>
      <c r="E1715" s="49">
        <f>_xll.qlInterestRateIndexValueDate(IndexON,D1715)</f>
        <v>51503</v>
      </c>
      <c r="F1715" s="52">
        <f>IFERROR(_xll.qlIndexFixing(IndexON,D1715,TRUE,_xll.ohTrigger(RecalcTrigger,TriggerON)),NA())</f>
        <v>2.5400651466727098E-2</v>
      </c>
      <c r="H1715" s="49">
        <f>_xll.qlCalendarAdvance(IborCalendar,$H1714,B1715,"f",FALSE)</f>
        <v>51497</v>
      </c>
      <c r="I1715" s="49">
        <f>_xll.qlInterestRateIndexValueDate(Index1M,$H1715)</f>
        <v>51501</v>
      </c>
      <c r="J1715" s="52">
        <f>IFERROR(_xll.qlIndexFixing(Index1M,$H1715,TRUE,_xll.ohTrigger(RecalcTrigger,Trigger1M)),NA())</f>
        <v>2.6627058919421454E-2</v>
      </c>
      <c r="K1715" s="52">
        <f>IFERROR(_xll.qlIndexFixing(ONIndex1M,I1715,TRUE,_xll.ohTrigger(RecalcTrigger,Trigger1M)),NA())</f>
        <v>2.6598557931309941E-2</v>
      </c>
      <c r="L1715" s="52">
        <f>IFERROR(_xll.qlIndexFixing(Index3M,H1715,TRUE,_xll.ohTrigger(RecalcTrigger,Trigger3M)),NA())</f>
        <v>2.8314856747854774E-2</v>
      </c>
      <c r="M1715" s="52">
        <f>IFERROR(_xll.qlIndexFixing(ONIndex3M,I1715,TRUE,_xll.ohTrigger(RecalcTrigger,Trigger3M)),NA())</f>
        <v>2.8223551714043893E-2</v>
      </c>
      <c r="N1715" s="52">
        <f>IFERROR(_xll.qlIndexFixing(Index6M,$H1715,TRUE,_xll.ohTrigger(RecalcTrigger,Trigger6M)),NA())</f>
        <v>2.9659532401933815E-2</v>
      </c>
      <c r="O1715" s="52">
        <f>IFERROR(_xll.qlIndexFixing(ONIndex6M,I1715,TRUE,_xll.ohTrigger(RecalcTrigger,Trigger6M)),NA())</f>
        <v>2.9457988545638081E-2</v>
      </c>
      <c r="P1715" s="52">
        <f>IFERROR(_xll.qlIndexFixing(Index1Y,$H1715,TRUE,_xll.ohTrigger(RecalcTrigger,Trigger1Y)),NA())</f>
        <v>3.2026836541592857E-2</v>
      </c>
      <c r="Q1715" s="52">
        <f>IFERROR(_xll.qlIndexFixing(ONIndex1Y,I1715,TRUE,_xll.ohTrigger(RecalcTrigger,Trigger1Y)),NA())</f>
        <v>3.1522785186783864E-2</v>
      </c>
    </row>
    <row r="1716" spans="2:17" x14ac:dyDescent="0.2">
      <c r="B1716" s="46" t="s">
        <v>51</v>
      </c>
      <c r="D1716" s="49">
        <f>_xll.qlCalendarAdvance(LocalCalendar,$D1715,B1716,"f",FALSE)</f>
        <v>51510</v>
      </c>
      <c r="E1716" s="49">
        <f>_xll.qlInterestRateIndexValueDate(IndexON,D1716)</f>
        <v>51510</v>
      </c>
      <c r="F1716" s="52">
        <f>IFERROR(_xll.qlIndexFixing(IndexON,D1716,TRUE,_xll.ohTrigger(RecalcTrigger,TriggerON)),NA())</f>
        <v>2.5396758359210736E-2</v>
      </c>
      <c r="H1716" s="49">
        <f>_xll.qlCalendarAdvance(IborCalendar,$H1715,B1716,"f",FALSE)</f>
        <v>51504</v>
      </c>
      <c r="I1716" s="49">
        <f>_xll.qlInterestRateIndexValueDate(Index1M,$H1716)</f>
        <v>51508</v>
      </c>
      <c r="J1716" s="52">
        <f>IFERROR(_xll.qlIndexFixing(Index1M,$H1716,TRUE,_xll.ohTrigger(RecalcTrigger,Trigger1M)),NA())</f>
        <v>2.6627037028462731E-2</v>
      </c>
      <c r="K1716" s="52">
        <f>IFERROR(_xll.qlIndexFixing(ONIndex1M,I1716,TRUE,_xll.ohTrigger(RecalcTrigger,Trigger1M)),NA())</f>
        <v>2.6597581135145987E-2</v>
      </c>
      <c r="L1716" s="52">
        <f>IFERROR(_xll.qlIndexFixing(Index3M,H1716,TRUE,_xll.ohTrigger(RecalcTrigger,Trigger3M)),NA())</f>
        <v>2.831734671169657E-2</v>
      </c>
      <c r="M1716" s="52">
        <f>IFERROR(_xll.qlIndexFixing(ONIndex3M,I1716,TRUE,_xll.ohTrigger(RecalcTrigger,Trigger3M)),NA())</f>
        <v>2.8221877168341791E-2</v>
      </c>
      <c r="N1716" s="52">
        <f>IFERROR(_xll.qlIndexFixing(Index6M,$H1716,TRUE,_xll.ohTrigger(RecalcTrigger,Trigger6M)),NA())</f>
        <v>2.9661894036412811E-2</v>
      </c>
      <c r="O1716" s="52">
        <f>IFERROR(_xll.qlIndexFixing(ONIndex6M,I1716,TRUE,_xll.ohTrigger(RecalcTrigger,Trigger6M)),NA())</f>
        <v>2.9455917529919162E-2</v>
      </c>
      <c r="P1716" s="52">
        <f>IFERROR(_xll.qlIndexFixing(Index1Y,$H1716,TRUE,_xll.ohTrigger(RecalcTrigger,Trigger1Y)),NA())</f>
        <v>3.2026516580792863E-2</v>
      </c>
      <c r="Q1716" s="52">
        <f>IFERROR(_xll.qlIndexFixing(ONIndex1Y,I1716,TRUE,_xll.ohTrigger(RecalcTrigger,Trigger1Y)),NA())</f>
        <v>3.152171595440123E-2</v>
      </c>
    </row>
    <row r="1717" spans="2:17" x14ac:dyDescent="0.2">
      <c r="B1717" s="46" t="s">
        <v>51</v>
      </c>
      <c r="D1717" s="49">
        <f>_xll.qlCalendarAdvance(LocalCalendar,$D1716,B1717,"f",FALSE)</f>
        <v>51517</v>
      </c>
      <c r="E1717" s="49">
        <f>_xll.qlInterestRateIndexValueDate(IndexON,D1717)</f>
        <v>51517</v>
      </c>
      <c r="F1717" s="52">
        <f>IFERROR(_xll.qlIndexFixing(IndexON,D1717,TRUE,_xll.ohTrigger(RecalcTrigger,TriggerON)),NA())</f>
        <v>2.5392885524517794E-2</v>
      </c>
      <c r="H1717" s="49">
        <f>_xll.qlCalendarAdvance(IborCalendar,$H1716,B1717,"f",FALSE)</f>
        <v>51511</v>
      </c>
      <c r="I1717" s="49">
        <f>_xll.qlInterestRateIndexValueDate(Index1M,$H1717)</f>
        <v>51515</v>
      </c>
      <c r="J1717" s="52">
        <f>IFERROR(_xll.qlIndexFixing(Index1M,$H1717,TRUE,_xll.ohTrigger(RecalcTrigger,Trigger1M)),NA())</f>
        <v>2.6627001822297009E-2</v>
      </c>
      <c r="K1717" s="52">
        <f>IFERROR(_xll.qlIndexFixing(ONIndex1M,I1717,TRUE,_xll.ohTrigger(RecalcTrigger,Trigger1M)),NA())</f>
        <v>2.6597574476232566E-2</v>
      </c>
      <c r="L1717" s="52">
        <f>IFERROR(_xll.qlIndexFixing(Index3M,H1717,TRUE,_xll.ohTrigger(RecalcTrigger,Trigger3M)),NA())</f>
        <v>2.8316643781510421E-2</v>
      </c>
      <c r="M1717" s="52">
        <f>IFERROR(_xll.qlIndexFixing(ONIndex3M,I1717,TRUE,_xll.ohTrigger(RecalcTrigger,Trigger3M)),NA())</f>
        <v>2.8221253923605971E-2</v>
      </c>
      <c r="N1717" s="52">
        <f>IFERROR(_xll.qlIndexFixing(Index6M,$H1717,TRUE,_xll.ohTrigger(RecalcTrigger,Trigger6M)),NA())</f>
        <v>2.9660831956153027E-2</v>
      </c>
      <c r="O1717" s="52">
        <f>IFERROR(_xll.qlIndexFixing(ONIndex6M,I1717,TRUE,_xll.ohTrigger(RecalcTrigger,Trigger6M)),NA())</f>
        <v>2.9454977116971648E-2</v>
      </c>
      <c r="P1717" s="52">
        <f>IFERROR(_xll.qlIndexFixing(Index1Y,$H1717,TRUE,_xll.ohTrigger(RecalcTrigger,Trigger1Y)),NA())</f>
        <v>3.2026170992647152E-2</v>
      </c>
      <c r="Q1717" s="52">
        <f>IFERROR(_xll.qlIndexFixing(ONIndex1Y,I1717,TRUE,_xll.ohTrigger(RecalcTrigger,Trigger1Y)),NA())</f>
        <v>3.1522026620294241E-2</v>
      </c>
    </row>
    <row r="1718" spans="2:17" x14ac:dyDescent="0.2">
      <c r="B1718" s="46" t="s">
        <v>51</v>
      </c>
      <c r="D1718" s="49">
        <f>_xll.qlCalendarAdvance(LocalCalendar,$D1717,B1718,"f",FALSE)</f>
        <v>51524</v>
      </c>
      <c r="E1718" s="49">
        <f>_xll.qlInterestRateIndexValueDate(IndexON,D1718)</f>
        <v>51524</v>
      </c>
      <c r="F1718" s="52">
        <f>IFERROR(_xll.qlIndexFixing(IndexON,D1718,TRUE,_xll.ohTrigger(RecalcTrigger,TriggerON)),NA())</f>
        <v>2.5389032962648272E-2</v>
      </c>
      <c r="H1718" s="49">
        <f>_xll.qlCalendarAdvance(IborCalendar,$H1717,B1718,"f",FALSE)</f>
        <v>51518</v>
      </c>
      <c r="I1718" s="49">
        <f>_xll.qlInterestRateIndexValueDate(Index1M,$H1718)</f>
        <v>51523</v>
      </c>
      <c r="J1718" s="52">
        <f>IFERROR(_xll.qlIndexFixing(Index1M,$H1718,TRUE,_xll.ohTrigger(RecalcTrigger,Trigger1M)),NA())</f>
        <v>2.6626945282347513E-2</v>
      </c>
      <c r="K1718" s="52">
        <f>IFERROR(_xll.qlIndexFixing(ONIndex1M,I1718,TRUE,_xll.ohTrigger(RecalcTrigger,Trigger1M)),NA())</f>
        <v>2.6597550597973196E-2</v>
      </c>
      <c r="L1718" s="52">
        <f>IFERROR(_xll.qlIndexFixing(Index3M,H1718,TRUE,_xll.ohTrigger(RecalcTrigger,Trigger3M)),NA())</f>
        <v>2.8315826095065274E-2</v>
      </c>
      <c r="M1718" s="52">
        <f>IFERROR(_xll.qlIndexFixing(ONIndex3M,I1718,TRUE,_xll.ohTrigger(RecalcTrigger,Trigger3M)),NA())</f>
        <v>2.8220527406999096E-2</v>
      </c>
      <c r="N1718" s="52">
        <f>IFERROR(_xll.qlIndexFixing(Index6M,$H1718,TRUE,_xll.ohTrigger(RecalcTrigger,Trigger6M)),NA())</f>
        <v>2.9658471637491218E-2</v>
      </c>
      <c r="O1718" s="52">
        <f>IFERROR(_xll.qlIndexFixing(ONIndex6M,I1718,TRUE,_xll.ohTrigger(RecalcTrigger,Trigger6M)),NA())</f>
        <v>2.9453892314084129E-2</v>
      </c>
      <c r="P1718" s="52">
        <f>IFERROR(_xll.qlIndexFixing(Index1Y,$H1718,TRUE,_xll.ohTrigger(RecalcTrigger,Trigger1Y)),NA())</f>
        <v>3.2025744654375944E-2</v>
      </c>
      <c r="Q1718" s="52">
        <f>IFERROR(_xll.qlIndexFixing(ONIndex1Y,I1718,TRUE,_xll.ohTrigger(RecalcTrigger,Trigger1Y)),NA())</f>
        <v>3.1522351270840687E-2</v>
      </c>
    </row>
    <row r="1719" spans="2:17" x14ac:dyDescent="0.2">
      <c r="B1719" s="46" t="s">
        <v>51</v>
      </c>
      <c r="D1719" s="49">
        <f>_xll.qlCalendarAdvance(LocalCalendar,$D1718,B1719,"f",FALSE)</f>
        <v>51531</v>
      </c>
      <c r="E1719" s="49">
        <f>_xll.qlInterestRateIndexValueDate(IndexON,D1719)</f>
        <v>51531</v>
      </c>
      <c r="F1719" s="52">
        <f>IFERROR(_xll.qlIndexFixing(IndexON,D1719,TRUE,_xll.ohTrigger(RecalcTrigger,TriggerON)),NA())</f>
        <v>2.5385200673762043E-2</v>
      </c>
      <c r="H1719" s="49">
        <f>_xll.qlCalendarAdvance(IborCalendar,$H1718,B1719,"f",FALSE)</f>
        <v>51525</v>
      </c>
      <c r="I1719" s="49">
        <f>_xll.qlInterestRateIndexValueDate(Index1M,$H1719)</f>
        <v>51529</v>
      </c>
      <c r="J1719" s="52">
        <f>IFERROR(_xll.qlIndexFixing(Index1M,$H1719,TRUE,_xll.ohTrigger(RecalcTrigger,Trigger1M)),NA())</f>
        <v>2.662689146435487E-2</v>
      </c>
      <c r="K1719" s="52">
        <f>IFERROR(_xll.qlIndexFixing(ONIndex1M,I1719,TRUE,_xll.ohTrigger(RecalcTrigger,Trigger1M)),NA())</f>
        <v>2.6597521301487959E-2</v>
      </c>
      <c r="L1719" s="52">
        <f>IFERROR(_xll.qlIndexFixing(Index3M,H1719,TRUE,_xll.ohTrigger(RecalcTrigger,Trigger3M)),NA())</f>
        <v>2.8315202793872639E-2</v>
      </c>
      <c r="M1719" s="52">
        <f>IFERROR(_xll.qlIndexFixing(ONIndex3M,I1719,TRUE,_xll.ohTrigger(RecalcTrigger,Trigger3M)),NA())</f>
        <v>2.8219972553475969E-2</v>
      </c>
      <c r="N1719" s="52">
        <f>IFERROR(_xll.qlIndexFixing(Index6M,$H1719,TRUE,_xll.ohTrigger(RecalcTrigger,Trigger6M)),NA())</f>
        <v>2.9658682819292025E-2</v>
      </c>
      <c r="O1719" s="52">
        <f>IFERROR(_xll.qlIndexFixing(ONIndex6M,I1719,TRUE,_xll.ohTrigger(RecalcTrigger,Trigger6M)),NA())</f>
        <v>2.945307168020328E-2</v>
      </c>
      <c r="P1719" s="52">
        <f>IFERROR(_xll.qlIndexFixing(Index1Y,$H1719,TRUE,_xll.ohTrigger(RecalcTrigger,Trigger1Y)),NA())</f>
        <v>3.2025402934423658E-2</v>
      </c>
      <c r="Q1719" s="52">
        <f>IFERROR(_xll.qlIndexFixing(ONIndex1Y,I1719,TRUE,_xll.ohTrigger(RecalcTrigger,Trigger1Y)),NA())</f>
        <v>3.152257348125076E-2</v>
      </c>
    </row>
    <row r="1720" spans="2:17" x14ac:dyDescent="0.2">
      <c r="B1720" s="46" t="s">
        <v>51</v>
      </c>
      <c r="D1720" s="49">
        <f>_xll.qlCalendarAdvance(LocalCalendar,$D1719,B1720,"f",FALSE)</f>
        <v>51538</v>
      </c>
      <c r="E1720" s="49">
        <f>_xll.qlInterestRateIndexValueDate(IndexON,D1720)</f>
        <v>51538</v>
      </c>
      <c r="F1720" s="52">
        <f>IFERROR(_xll.qlIndexFixing(IndexON,D1720,TRUE,_xll.ohTrigger(RecalcTrigger,TriggerON)),NA())</f>
        <v>2.5381388657539361E-2</v>
      </c>
      <c r="H1720" s="49">
        <f>_xll.qlCalendarAdvance(IborCalendar,$H1719,B1720,"f",FALSE)</f>
        <v>51532</v>
      </c>
      <c r="I1720" s="49">
        <f>_xll.qlInterestRateIndexValueDate(Index1M,$H1720)</f>
        <v>51536</v>
      </c>
      <c r="J1720" s="52">
        <f>IFERROR(_xll.qlIndexFixing(Index1M,$H1720,TRUE,_xll.ohTrigger(RecalcTrigger,Trigger1M)),NA())</f>
        <v>2.6623883896634837E-2</v>
      </c>
      <c r="K1720" s="52">
        <f>IFERROR(_xll.qlIndexFixing(ONIndex1M,I1720,TRUE,_xll.ohTrigger(RecalcTrigger,Trigger1M)),NA())</f>
        <v>2.65974747854969E-2</v>
      </c>
      <c r="L1720" s="52">
        <f>IFERROR(_xll.qlIndexFixing(Index3M,H1720,TRUE,_xll.ohTrigger(RecalcTrigger,Trigger3M)),NA())</f>
        <v>2.8315520610190433E-2</v>
      </c>
      <c r="M1720" s="52">
        <f>IFERROR(_xll.qlIndexFixing(ONIndex3M,I1720,TRUE,_xll.ohTrigger(RecalcTrigger,Trigger3M)),NA())</f>
        <v>2.8219314428001852E-2</v>
      </c>
      <c r="N1720" s="52">
        <f>IFERROR(_xll.qlIndexFixing(Index6M,$H1720,TRUE,_xll.ohTrigger(RecalcTrigger,Trigger6M)),NA())</f>
        <v>2.9657595762717599E-2</v>
      </c>
      <c r="O1720" s="52">
        <f>IFERROR(_xll.qlIndexFixing(ONIndex6M,I1720,TRUE,_xll.ohTrigger(RecalcTrigger,Trigger6M)),NA())</f>
        <v>2.945210665630249E-2</v>
      </c>
      <c r="P1720" s="52">
        <f>IFERROR(_xll.qlIndexFixing(Index1Y,$H1720,TRUE,_xll.ohTrigger(RecalcTrigger,Trigger1Y)),NA())</f>
        <v>3.2024980464403927E-2</v>
      </c>
      <c r="Q1720" s="52">
        <f>IFERROR(_xll.qlIndexFixing(ONIndex1Y,I1720,TRUE,_xll.ohTrigger(RecalcTrigger,Trigger1Y)),NA())</f>
        <v>3.1522809676394203E-2</v>
      </c>
    </row>
    <row r="1721" spans="2:17" x14ac:dyDescent="0.2">
      <c r="B1721" s="46" t="s">
        <v>51</v>
      </c>
      <c r="D1721" s="49">
        <f>_xll.qlCalendarAdvance(LocalCalendar,$D1720,B1721,"f",FALSE)</f>
        <v>51545</v>
      </c>
      <c r="E1721" s="49">
        <f>_xll.qlInterestRateIndexValueDate(IndexON,D1721)</f>
        <v>51545</v>
      </c>
      <c r="F1721" s="52">
        <f>IFERROR(_xll.qlIndexFixing(IndexON,D1721,TRUE,_xll.ohTrigger(RecalcTrigger,TriggerON)),NA())</f>
        <v>2.5377596914299971E-2</v>
      </c>
      <c r="H1721" s="49">
        <f>_xll.qlCalendarAdvance(IborCalendar,$H1720,B1721,"f",FALSE)</f>
        <v>51539</v>
      </c>
      <c r="I1721" s="49">
        <f>_xll.qlInterestRateIndexValueDate(Index1M,$H1721)</f>
        <v>51543</v>
      </c>
      <c r="J1721" s="52">
        <f>IFERROR(_xll.qlIndexFixing(Index1M,$H1721,TRUE,_xll.ohTrigger(RecalcTrigger,Trigger1M)),NA())</f>
        <v>2.6623798301880695E-2</v>
      </c>
      <c r="K1721" s="52">
        <f>IFERROR(_xll.qlIndexFixing(ONIndex1M,I1721,TRUE,_xll.ohTrigger(RecalcTrigger,Trigger1M)),NA())</f>
        <v>2.6597414983733358E-2</v>
      </c>
      <c r="L1721" s="52">
        <f>IFERROR(_xll.qlIndexFixing(Index3M,H1721,TRUE,_xll.ohTrigger(RecalcTrigger,Trigger3M)),NA())</f>
        <v>2.8313714969922441E-2</v>
      </c>
      <c r="M1721" s="52">
        <f>IFERROR(_xll.qlIndexFixing(ONIndex3M,I1721,TRUE,_xll.ohTrigger(RecalcTrigger,Trigger3M)),NA())</f>
        <v>2.8218644675668259E-2</v>
      </c>
      <c r="N1721" s="52">
        <f>IFERROR(_xll.qlIndexFixing(Index6M,$H1721,TRUE,_xll.ohTrigger(RecalcTrigger,Trigger6M)),NA())</f>
        <v>2.9656500380731605E-2</v>
      </c>
      <c r="O1721" s="52">
        <f>IFERROR(_xll.qlIndexFixing(ONIndex6M,I1721,TRUE,_xll.ohTrigger(RecalcTrigger,Trigger6M)),NA())</f>
        <v>2.9451133428723963E-2</v>
      </c>
      <c r="P1721" s="52">
        <f>IFERROR(_xll.qlIndexFixing(Index1Y,$H1721,TRUE,_xll.ohTrigger(RecalcTrigger,Trigger1Y)),NA())</f>
        <v>3.2024532367154537E-2</v>
      </c>
      <c r="Q1721" s="52">
        <f>IFERROR(_xll.qlIndexFixing(ONIndex1Y,I1721,TRUE,_xll.ohTrigger(RecalcTrigger,Trigger1Y)),NA())</f>
        <v>3.152302104771465E-2</v>
      </c>
    </row>
    <row r="1722" spans="2:17" x14ac:dyDescent="0.2">
      <c r="B1722" s="46" t="s">
        <v>51</v>
      </c>
      <c r="D1722" s="49">
        <f>_xll.qlCalendarAdvance(LocalCalendar,$D1721,B1722,"f",FALSE)</f>
        <v>51552</v>
      </c>
      <c r="E1722" s="49">
        <f>_xll.qlInterestRateIndexValueDate(IndexON,D1722)</f>
        <v>51552</v>
      </c>
      <c r="F1722" s="52">
        <f>IFERROR(_xll.qlIndexFixing(IndexON,D1722,TRUE,_xll.ohTrigger(RecalcTrigger,TriggerON)),NA())</f>
        <v>2.5373825443884002E-2</v>
      </c>
      <c r="H1722" s="49">
        <f>_xll.qlCalendarAdvance(IborCalendar,$H1721,B1722,"f",FALSE)</f>
        <v>51546</v>
      </c>
      <c r="I1722" s="49">
        <f>_xll.qlInterestRateIndexValueDate(Index1M,$H1722)</f>
        <v>51551</v>
      </c>
      <c r="J1722" s="52">
        <f>IFERROR(_xll.qlIndexFixing(Index1M,$H1722,TRUE,_xll.ohTrigger(RecalcTrigger,Trigger1M)),NA())</f>
        <v>2.6623684178587022E-2</v>
      </c>
      <c r="K1722" s="52">
        <f>IFERROR(_xll.qlIndexFixing(ONIndex1M,I1722,TRUE,_xll.ohTrigger(RecalcTrigger,Trigger1M)),NA())</f>
        <v>2.6597330370696781E-2</v>
      </c>
      <c r="L1722" s="52">
        <f>IFERROR(_xll.qlIndexFixing(Index3M,H1722,TRUE,_xll.ohTrigger(RecalcTrigger,Trigger3M)),NA())</f>
        <v>2.8311789771422013E-2</v>
      </c>
      <c r="M1722" s="52">
        <f>IFERROR(_xll.qlIndexFixing(ONIndex3M,I1722,TRUE,_xll.ohTrigger(RecalcTrigger,Trigger3M)),NA())</f>
        <v>2.8217865007338361E-2</v>
      </c>
      <c r="N1722" s="52">
        <f>IFERROR(_xll.qlIndexFixing(Index6M,$H1722,TRUE,_xll.ohTrigger(RecalcTrigger,Trigger6M)),NA())</f>
        <v>2.9654104738800605E-2</v>
      </c>
      <c r="O1722" s="52">
        <f>IFERROR(_xll.qlIndexFixing(ONIndex6M,I1722,TRUE,_xll.ohTrigger(RecalcTrigger,Trigger6M)),NA())</f>
        <v>2.9450011123275388E-2</v>
      </c>
      <c r="P1722" s="52">
        <f>IFERROR(_xll.qlIndexFixing(Index1Y,$H1722,TRUE,_xll.ohTrigger(RecalcTrigger,Trigger1Y)),NA())</f>
        <v>3.2023988875773984E-2</v>
      </c>
      <c r="Q1722" s="52">
        <f>IFERROR(_xll.qlIndexFixing(ONIndex1Y,I1722,TRUE,_xll.ohTrigger(RecalcTrigger,Trigger1Y)),NA())</f>
        <v>3.1523232218715336E-2</v>
      </c>
    </row>
    <row r="1723" spans="2:17" x14ac:dyDescent="0.2">
      <c r="B1723" s="46" t="s">
        <v>51</v>
      </c>
      <c r="D1723" s="49">
        <f>_xll.qlCalendarAdvance(LocalCalendar,$D1722,B1723,"f",FALSE)</f>
        <v>51559</v>
      </c>
      <c r="E1723" s="49">
        <f>_xll.qlInterestRateIndexValueDate(IndexON,D1723)</f>
        <v>51559</v>
      </c>
      <c r="F1723" s="52">
        <f>IFERROR(_xll.qlIndexFixing(IndexON,D1723,TRUE,_xll.ohTrigger(RecalcTrigger,TriggerON)),NA())</f>
        <v>2.5370074246291452E-2</v>
      </c>
      <c r="H1723" s="49">
        <f>_xll.qlCalendarAdvance(IborCalendar,$H1722,B1723,"f",FALSE)</f>
        <v>51553</v>
      </c>
      <c r="I1723" s="49">
        <f>_xll.qlInterestRateIndexValueDate(Index1M,$H1723)</f>
        <v>51557</v>
      </c>
      <c r="J1723" s="52">
        <f>IFERROR(_xll.qlIndexFixing(Index1M,$H1723,TRUE,_xll.ohTrigger(RecalcTrigger,Trigger1M)),NA())</f>
        <v>2.6623587175615651E-2</v>
      </c>
      <c r="K1723" s="52">
        <f>IFERROR(_xll.qlIndexFixing(ONIndex1M,I1723,TRUE,_xll.ohTrigger(RecalcTrigger,Trigger1M)),NA())</f>
        <v>2.6597255523208574E-2</v>
      </c>
      <c r="L1723" s="52">
        <f>IFERROR(_xll.qlIndexFixing(Index3M,H1723,TRUE,_xll.ohTrigger(RecalcTrigger,Trigger3M)),NA())</f>
        <v>2.8313233495156548E-2</v>
      </c>
      <c r="M1723" s="52">
        <f>IFERROR(_xll.qlIndexFixing(ONIndex3M,I1723,TRUE,_xll.ohTrigger(RecalcTrigger,Trigger3M)),NA())</f>
        <v>2.8217270290262775E-2</v>
      </c>
      <c r="N1723" s="52">
        <f>IFERROR(_xll.qlIndexFixing(Index6M,$H1723,TRUE,_xll.ohTrigger(RecalcTrigger,Trigger6M)),NA())</f>
        <v>2.9655417631603197E-2</v>
      </c>
      <c r="O1723" s="52">
        <f>IFERROR(_xll.qlIndexFixing(ONIndex6M,I1723,TRUE,_xll.ohTrigger(RecalcTrigger,Trigger6M)),NA())</f>
        <v>2.9449162362373826E-2</v>
      </c>
      <c r="P1723" s="52">
        <f>IFERROR(_xll.qlIndexFixing(Index1Y,$H1723,TRUE,_xll.ohTrigger(RecalcTrigger,Trigger1Y)),NA())</f>
        <v>3.2023559291102802E-2</v>
      </c>
      <c r="Q1723" s="52">
        <f>IFERROR(_xll.qlIndexFixing(ONIndex1Y,I1723,TRUE,_xll.ohTrigger(RecalcTrigger,Trigger1Y)),NA())</f>
        <v>3.1523369319605976E-2</v>
      </c>
    </row>
    <row r="1724" spans="2:17" x14ac:dyDescent="0.2">
      <c r="B1724" s="46" t="s">
        <v>51</v>
      </c>
      <c r="D1724" s="49">
        <f>_xll.qlCalendarAdvance(LocalCalendar,$D1723,B1724,"f",FALSE)</f>
        <v>51566</v>
      </c>
      <c r="E1724" s="49">
        <f>_xll.qlInterestRateIndexValueDate(IndexON,D1724)</f>
        <v>51566</v>
      </c>
      <c r="F1724" s="52">
        <f>IFERROR(_xll.qlIndexFixing(IndexON,D1724,TRUE,_xll.ohTrigger(RecalcTrigger,TriggerON)),NA())</f>
        <v>2.5366343321522322E-2</v>
      </c>
      <c r="H1724" s="49">
        <f>_xll.qlCalendarAdvance(IborCalendar,$H1723,B1724,"f",FALSE)</f>
        <v>51560</v>
      </c>
      <c r="I1724" s="49">
        <f>_xll.qlInterestRateIndexValueDate(Index1M,$H1724)</f>
        <v>51564</v>
      </c>
      <c r="J1724" s="52">
        <f>IFERROR(_xll.qlIndexFixing(Index1M,$H1724,TRUE,_xll.ohTrigger(RecalcTrigger,Trigger1M)),NA())</f>
        <v>2.6626382553413094E-2</v>
      </c>
      <c r="K1724" s="52">
        <f>IFERROR(_xll.qlIndexFixing(ONIndex1M,I1724,TRUE,_xll.ohTrigger(RecalcTrigger,Trigger1M)),NA())</f>
        <v>2.6597155864287458E-2</v>
      </c>
      <c r="L1724" s="52">
        <f>IFERROR(_xll.qlIndexFixing(Index3M,H1724,TRUE,_xll.ohTrigger(RecalcTrigger,Trigger3M)),NA())</f>
        <v>2.8312447703534343E-2</v>
      </c>
      <c r="M1724" s="52">
        <f>IFERROR(_xll.qlIndexFixing(ONIndex3M,I1724,TRUE,_xll.ohTrigger(RecalcTrigger,Trigger3M)),NA())</f>
        <v>2.8216565657110948E-2</v>
      </c>
      <c r="N1724" s="52">
        <f>IFERROR(_xll.qlIndexFixing(Index6M,$H1724,TRUE,_xll.ohTrigger(RecalcTrigger,Trigger6M)),NA())</f>
        <v>2.9655428887963579E-2</v>
      </c>
      <c r="O1724" s="52">
        <f>IFERROR(_xll.qlIndexFixing(ONIndex6M,I1724,TRUE,_xll.ohTrigger(RecalcTrigger,Trigger6M)),NA())</f>
        <v>2.9448164523762088E-2</v>
      </c>
      <c r="P1724" s="52">
        <f>IFERROR(_xll.qlIndexFixing(Index1Y,$H1724,TRUE,_xll.ohTrigger(RecalcTrigger,Trigger1Y)),NA())</f>
        <v>3.202303431237382E-2</v>
      </c>
      <c r="Q1724" s="52">
        <f>IFERROR(_xll.qlIndexFixing(ONIndex1Y,I1724,TRUE,_xll.ohTrigger(RecalcTrigger,Trigger1Y)),NA())</f>
        <v>3.152350622009692E-2</v>
      </c>
    </row>
    <row r="1725" spans="2:17" x14ac:dyDescent="0.2">
      <c r="B1725" s="46" t="s">
        <v>51</v>
      </c>
      <c r="D1725" s="49">
        <f>_xll.qlCalendarAdvance(LocalCalendar,$D1724,B1725,"f",FALSE)</f>
        <v>51573</v>
      </c>
      <c r="E1725" s="49">
        <f>_xll.qlInterestRateIndexValueDate(IndexON,D1725)</f>
        <v>51573</v>
      </c>
      <c r="F1725" s="52">
        <f>IFERROR(_xll.qlIndexFixing(IndexON,D1725,TRUE,_xll.ohTrigger(RecalcTrigger,TriggerON)),NA())</f>
        <v>2.5362632669736485E-2</v>
      </c>
      <c r="H1725" s="49">
        <f>_xll.qlCalendarAdvance(IborCalendar,$H1724,B1725,"f",FALSE)</f>
        <v>51567</v>
      </c>
      <c r="I1725" s="49">
        <f>_xll.qlInterestRateIndexValueDate(Index1M,$H1725)</f>
        <v>51571</v>
      </c>
      <c r="J1725" s="52">
        <f>IFERROR(_xll.qlIndexFixing(Index1M,$H1725,TRUE,_xll.ohTrigger(RecalcTrigger,Trigger1M)),NA())</f>
        <v>2.6626240825617143E-2</v>
      </c>
      <c r="K1725" s="52">
        <f>IFERROR(_xll.qlIndexFixing(ONIndex1M,I1725,TRUE,_xll.ohTrigger(RecalcTrigger,Trigger1M)),NA())</f>
        <v>2.6597042919673797E-2</v>
      </c>
      <c r="L1725" s="52">
        <f>IFERROR(_xll.qlIndexFixing(Index3M,H1725,TRUE,_xll.ohTrigger(RecalcTrigger,Trigger3M)),NA())</f>
        <v>2.8311650201952178E-2</v>
      </c>
      <c r="M1725" s="52">
        <f>IFERROR(_xll.qlIndexFixing(ONIndex3M,I1725,TRUE,_xll.ohTrigger(RecalcTrigger,Trigger3M)),NA())</f>
        <v>2.8215849397179582E-2</v>
      </c>
      <c r="N1725" s="52">
        <f>IFERROR(_xll.qlIndexFixing(Index6M,$H1725,TRUE,_xll.ohTrigger(RecalcTrigger,Trigger6M)),NA())</f>
        <v>2.9654298830372596E-2</v>
      </c>
      <c r="O1725" s="52">
        <f>IFERROR(_xll.qlIndexFixing(ONIndex6M,I1725,TRUE,_xll.ohTrigger(RecalcTrigger,Trigger6M)),NA())</f>
        <v>2.9447158481552549E-2</v>
      </c>
      <c r="P1725" s="52">
        <f>IFERROR(_xll.qlIndexFixing(Index1Y,$H1725,TRUE,_xll.ohTrigger(RecalcTrigger,Trigger1Y)),NA())</f>
        <v>3.2022483706561918E-2</v>
      </c>
      <c r="Q1725" s="52">
        <f>IFERROR(_xll.qlIndexFixing(ONIndex1Y,I1725,TRUE,_xll.ohTrigger(RecalcTrigger,Trigger1Y)),NA())</f>
        <v>3.1523618296924738E-2</v>
      </c>
    </row>
    <row r="1726" spans="2:17" x14ac:dyDescent="0.2">
      <c r="B1726" s="46" t="s">
        <v>51</v>
      </c>
      <c r="D1726" s="49">
        <f>_xll.qlCalendarAdvance(LocalCalendar,$D1725,B1726,"f",FALSE)</f>
        <v>51580</v>
      </c>
      <c r="E1726" s="49">
        <f>_xll.qlInterestRateIndexValueDate(IndexON,D1726)</f>
        <v>51580</v>
      </c>
      <c r="F1726" s="52">
        <f>IFERROR(_xll.qlIndexFixing(IndexON,D1726,TRUE,_xll.ohTrigger(RecalcTrigger,TriggerON)),NA())</f>
        <v>2.5358942290694131E-2</v>
      </c>
      <c r="H1726" s="49">
        <f>_xll.qlCalendarAdvance(IborCalendar,$H1725,B1726,"f",FALSE)</f>
        <v>51574</v>
      </c>
      <c r="I1726" s="49">
        <f>_xll.qlInterestRateIndexValueDate(Index1M,$H1726)</f>
        <v>51578</v>
      </c>
      <c r="J1726" s="52">
        <f>IFERROR(_xll.qlIndexFixing(Index1M,$H1726,TRUE,_xll.ohTrigger(RecalcTrigger,Trigger1M)),NA())</f>
        <v>2.6626085782614189E-2</v>
      </c>
      <c r="K1726" s="52">
        <f>IFERROR(_xll.qlIndexFixing(ONIndex1M,I1726,TRUE,_xll.ohTrigger(RecalcTrigger,Trigger1M)),NA())</f>
        <v>2.6596916689367589E-2</v>
      </c>
      <c r="L1726" s="52">
        <f>IFERROR(_xll.qlIndexFixing(Index3M,H1726,TRUE,_xll.ohTrigger(RecalcTrigger,Trigger3M)),NA())</f>
        <v>2.8310840990417876E-2</v>
      </c>
      <c r="M1726" s="52">
        <f>IFERROR(_xll.qlIndexFixing(ONIndex3M,I1726,TRUE,_xll.ohTrigger(RecalcTrigger,Trigger3M)),NA())</f>
        <v>2.8215121510228869E-2</v>
      </c>
      <c r="N1726" s="52">
        <f>IFERROR(_xll.qlIndexFixing(Index6M,$H1726,TRUE,_xll.ohTrigger(RecalcTrigger,Trigger6M)),NA())</f>
        <v>2.9653160446086627E-2</v>
      </c>
      <c r="O1726" s="52">
        <f>IFERROR(_xll.qlIndexFixing(ONIndex6M,I1726,TRUE,_xll.ohTrigger(RecalcTrigger,Trigger6M)),NA())</f>
        <v>2.94461442355054E-2</v>
      </c>
      <c r="P1726" s="52">
        <f>IFERROR(_xll.qlIndexFixing(Index1Y,$H1726,TRUE,_xll.ohTrigger(RecalcTrigger,Trigger1Y)),NA())</f>
        <v>3.2021907473708484E-2</v>
      </c>
      <c r="Q1726" s="52">
        <f>IFERROR(_xll.qlIndexFixing(ONIndex1Y,I1726,TRUE,_xll.ohTrigger(RecalcTrigger,Trigger1Y)),NA())</f>
        <v>3.1523705550089431E-2</v>
      </c>
    </row>
    <row r="1727" spans="2:17" x14ac:dyDescent="0.2">
      <c r="B1727" s="46" t="s">
        <v>51</v>
      </c>
      <c r="D1727" s="49">
        <f>_xll.qlCalendarAdvance(LocalCalendar,$D1726,B1727,"f",FALSE)</f>
        <v>51587</v>
      </c>
      <c r="E1727" s="49">
        <f>_xll.qlInterestRateIndexValueDate(IndexON,D1727)</f>
        <v>51587</v>
      </c>
      <c r="F1727" s="52">
        <f>IFERROR(_xll.qlIndexFixing(IndexON,D1727,TRUE,_xll.ohTrigger(RecalcTrigger,TriggerON)),NA())</f>
        <v>2.5355272184475197E-2</v>
      </c>
      <c r="H1727" s="49">
        <f>_xll.qlCalendarAdvance(IborCalendar,$H1726,B1727,"f",FALSE)</f>
        <v>51581</v>
      </c>
      <c r="I1727" s="49">
        <f>_xll.qlInterestRateIndexValueDate(Index1M,$H1727)</f>
        <v>51585</v>
      </c>
      <c r="J1727" s="52">
        <f>IFERROR(_xll.qlIndexFixing(Index1M,$H1727,TRUE,_xll.ohTrigger(RecalcTrigger,Trigger1M)),NA())</f>
        <v>2.6625917424409395E-2</v>
      </c>
      <c r="K1727" s="52">
        <f>IFERROR(_xll.qlIndexFixing(ONIndex1M,I1727,TRUE,_xll.ohTrigger(RecalcTrigger,Trigger1M)),NA())</f>
        <v>2.6596777173208963E-2</v>
      </c>
      <c r="L1727" s="52">
        <f>IFERROR(_xll.qlIndexFixing(Index3M,H1727,TRUE,_xll.ohTrigger(RecalcTrigger,Trigger3M)),NA())</f>
        <v>2.831002006893665E-2</v>
      </c>
      <c r="M1727" s="52">
        <f>IFERROR(_xll.qlIndexFixing(ONIndex3M,I1727,TRUE,_xll.ohTrigger(RecalcTrigger,Trigger3M)),NA())</f>
        <v>2.821438199641868E-2</v>
      </c>
      <c r="N1727" s="52">
        <f>IFERROR(_xll.qlIndexFixing(Index6M,$H1727,TRUE,_xll.ohTrigger(RecalcTrigger,Trigger6M)),NA())</f>
        <v>2.9652013735120445E-2</v>
      </c>
      <c r="O1727" s="52">
        <f>IFERROR(_xll.qlIndexFixing(ONIndex6M,I1727,TRUE,_xll.ohTrigger(RecalcTrigger,Trigger6M)),NA())</f>
        <v>2.9445121785860451E-2</v>
      </c>
      <c r="P1727" s="52">
        <f>IFERROR(_xll.qlIndexFixing(Index1Y,$H1727,TRUE,_xll.ohTrigger(RecalcTrigger,Trigger1Y)),NA())</f>
        <v>3.2021305613857104E-2</v>
      </c>
      <c r="Q1727" s="52">
        <f>IFERROR(_xll.qlIndexFixing(ONIndex1Y,I1727,TRUE,_xll.ohTrigger(RecalcTrigger,Trigger1Y)),NA())</f>
        <v>3.1523767979670936E-2</v>
      </c>
    </row>
    <row r="1728" spans="2:17" x14ac:dyDescent="0.2">
      <c r="B1728" s="46" t="s">
        <v>51</v>
      </c>
      <c r="D1728" s="49">
        <f>_xll.qlCalendarAdvance(LocalCalendar,$D1727,B1728,"f",FALSE)</f>
        <v>51594</v>
      </c>
      <c r="E1728" s="49">
        <f>_xll.qlInterestRateIndexValueDate(IndexON,D1728)</f>
        <v>51594</v>
      </c>
      <c r="F1728" s="52">
        <f>IFERROR(_xll.qlIndexFixing(IndexON,D1728,TRUE,_xll.ohTrigger(RecalcTrigger,TriggerON)),NA())</f>
        <v>2.5351622351239556E-2</v>
      </c>
      <c r="H1728" s="49">
        <f>_xll.qlCalendarAdvance(IborCalendar,$H1727,B1728,"f",FALSE)</f>
        <v>51588</v>
      </c>
      <c r="I1728" s="49">
        <f>_xll.qlInterestRateIndexValueDate(Index1M,$H1728)</f>
        <v>51592</v>
      </c>
      <c r="J1728" s="52">
        <f>IFERROR(_xll.qlIndexFixing(Index1M,$H1728,TRUE,_xll.ohTrigger(RecalcTrigger,Trigger1M)),NA())</f>
        <v>2.6624766010027834E-2</v>
      </c>
      <c r="K1728" s="52">
        <f>IFERROR(_xll.qlIndexFixing(ONIndex1M,I1728,TRUE,_xll.ohTrigger(RecalcTrigger,Trigger1M)),NA())</f>
        <v>2.6596624371437727E-2</v>
      </c>
      <c r="L1728" s="52">
        <f>IFERROR(_xll.qlIndexFixing(Index3M,H1728,TRUE,_xll.ohTrigger(RecalcTrigger,Trigger3M)),NA())</f>
        <v>2.8308138750903603E-2</v>
      </c>
      <c r="M1728" s="52">
        <f>IFERROR(_xll.qlIndexFixing(ONIndex3M,I1728,TRUE,_xll.ohTrigger(RecalcTrigger,Trigger3M)),NA())</f>
        <v>2.8213630855589145E-2</v>
      </c>
      <c r="N1728" s="52">
        <f>IFERROR(_xll.qlIndexFixing(Index6M,$H1728,TRUE,_xll.ohTrigger(RecalcTrigger,Trigger6M)),NA())</f>
        <v>2.9649729149128189E-2</v>
      </c>
      <c r="O1728" s="52">
        <f>IFERROR(_xll.qlIndexFixing(ONIndex6M,I1728,TRUE,_xll.ohTrigger(RecalcTrigger,Trigger6M)),NA())</f>
        <v>2.9444091132457828E-2</v>
      </c>
      <c r="P1728" s="52">
        <f>IFERROR(_xll.qlIndexFixing(Index1Y,$H1728,TRUE,_xll.ohTrigger(RecalcTrigger,Trigger1Y)),NA())</f>
        <v>3.2020678127053323E-2</v>
      </c>
      <c r="Q1728" s="52">
        <f>IFERROR(_xll.qlIndexFixing(ONIndex1Y,I1728,TRUE,_xll.ohTrigger(RecalcTrigger,Trigger1Y)),NA())</f>
        <v>3.1523805585589315E-2</v>
      </c>
    </row>
    <row r="1729" spans="2:17" x14ac:dyDescent="0.2">
      <c r="B1729" s="46" t="s">
        <v>51</v>
      </c>
      <c r="D1729" s="49">
        <f>_xll.qlCalendarAdvance(LocalCalendar,$D1728,B1729,"f",FALSE)</f>
        <v>51601</v>
      </c>
      <c r="E1729" s="49">
        <f>_xll.qlInterestRateIndexValueDate(IndexON,D1729)</f>
        <v>51601</v>
      </c>
      <c r="F1729" s="52">
        <f>IFERROR(_xll.qlIndexFixing(IndexON,D1729,TRUE,_xll.ohTrigger(RecalcTrigger,TriggerON)),NA())</f>
        <v>2.5347992790667462E-2</v>
      </c>
      <c r="H1729" s="49">
        <f>_xll.qlCalendarAdvance(IborCalendar,$H1728,B1729,"f",FALSE)</f>
        <v>51595</v>
      </c>
      <c r="I1729" s="49">
        <f>_xll.qlInterestRateIndexValueDate(Index1M,$H1729)</f>
        <v>51599</v>
      </c>
      <c r="J1729" s="52">
        <f>IFERROR(_xll.qlIndexFixing(Index1M,$H1729,TRUE,_xll.ohTrigger(RecalcTrigger,Trigger1M)),NA())</f>
        <v>2.6624571986840984E-2</v>
      </c>
      <c r="K1729" s="52">
        <f>IFERROR(_xll.qlIndexFixing(ONIndex1M,I1729,TRUE,_xll.ohTrigger(RecalcTrigger,Trigger1M)),NA())</f>
        <v>2.6596458283894009E-2</v>
      </c>
      <c r="L1729" s="52">
        <f>IFERROR(_xll.qlIndexFixing(Index3M,H1729,TRUE,_xll.ohTrigger(RecalcTrigger,Trigger3M)),NA())</f>
        <v>2.8307295312064832E-2</v>
      </c>
      <c r="M1729" s="52">
        <f>IFERROR(_xll.qlIndexFixing(ONIndex3M,I1729,TRUE,_xll.ohTrigger(RecalcTrigger,Trigger3M)),NA())</f>
        <v>2.821286808798007E-2</v>
      </c>
      <c r="N1729" s="52">
        <f>IFERROR(_xll.qlIndexFixing(Index6M,$H1729,TRUE,_xll.ohTrigger(RecalcTrigger,Trigger6M)),NA())</f>
        <v>2.9648566474649526E-2</v>
      </c>
      <c r="O1729" s="52">
        <f>IFERROR(_xll.qlIndexFixing(ONIndex6M,I1729,TRUE,_xll.ohTrigger(RecalcTrigger,Trigger6M)),NA())</f>
        <v>2.9443052275457404E-2</v>
      </c>
      <c r="P1729" s="52">
        <f>IFERROR(_xll.qlIndexFixing(Index1Y,$H1729,TRUE,_xll.ohTrigger(RecalcTrigger,Trigger1Y)),NA())</f>
        <v>3.2020025013344021E-2</v>
      </c>
      <c r="Q1729" s="52">
        <f>IFERROR(_xll.qlIndexFixing(ONIndex1Y,I1729,TRUE,_xll.ohTrigger(RecalcTrigger,Trigger1Y)),NA())</f>
        <v>3.1523818367764633E-2</v>
      </c>
    </row>
    <row r="1730" spans="2:17" x14ac:dyDescent="0.2">
      <c r="B1730" s="46" t="s">
        <v>51</v>
      </c>
      <c r="D1730" s="49">
        <f>_xll.qlCalendarAdvance(LocalCalendar,$D1729,B1730,"f",FALSE)</f>
        <v>51608</v>
      </c>
      <c r="E1730" s="49">
        <f>_xll.qlInterestRateIndexValueDate(IndexON,D1730)</f>
        <v>51608</v>
      </c>
      <c r="F1730" s="52">
        <f>IFERROR(_xll.qlIndexFixing(IndexON,D1730,TRUE,_xll.ohTrigger(RecalcTrigger,TriggerON)),NA())</f>
        <v>2.534438350307866E-2</v>
      </c>
      <c r="H1730" s="49">
        <f>_xll.qlCalendarAdvance(IborCalendar,$H1729,B1730,"f",FALSE)</f>
        <v>51602</v>
      </c>
      <c r="I1730" s="49">
        <f>_xll.qlInterestRateIndexValueDate(Index1M,$H1730)</f>
        <v>51606</v>
      </c>
      <c r="J1730" s="52">
        <f>IFERROR(_xll.qlIndexFixing(Index1M,$H1730,TRUE,_xll.ohTrigger(RecalcTrigger,Trigger1M)),NA())</f>
        <v>2.6624364649440402E-2</v>
      </c>
      <c r="K1730" s="52">
        <f>IFERROR(_xll.qlIndexFixing(ONIndex1M,I1730,TRUE,_xll.ohTrigger(RecalcTrigger,Trigger1M)),NA())</f>
        <v>2.6596278910737681E-2</v>
      </c>
      <c r="L1730" s="52">
        <f>IFERROR(_xll.qlIndexFixing(Index3M,H1730,TRUE,_xll.ohTrigger(RecalcTrigger,Trigger3M)),NA())</f>
        <v>2.8306440164217791E-2</v>
      </c>
      <c r="M1730" s="52">
        <f>IFERROR(_xll.qlIndexFixing(ONIndex3M,I1730,TRUE,_xll.ohTrigger(RecalcTrigger,Trigger3M)),NA())</f>
        <v>2.821209369351152E-2</v>
      </c>
      <c r="N1730" s="52">
        <f>IFERROR(_xll.qlIndexFixing(Index6M,$H1730,TRUE,_xll.ohTrigger(RecalcTrigger,Trigger6M)),NA())</f>
        <v>2.9647395474210182E-2</v>
      </c>
      <c r="O1730" s="52">
        <f>IFERROR(_xll.qlIndexFixing(ONIndex6M,I1730,TRUE,_xll.ohTrigger(RecalcTrigger,Trigger6M)),NA())</f>
        <v>2.9442005214619371E-2</v>
      </c>
      <c r="P1730" s="52">
        <f>IFERROR(_xll.qlIndexFixing(Index1Y,$H1730,TRUE,_xll.ohTrigger(RecalcTrigger,Trigger1Y)),NA())</f>
        <v>3.2019346272778901E-2</v>
      </c>
      <c r="Q1730" s="52">
        <f>IFERROR(_xll.qlIndexFixing(ONIndex1Y,I1730,TRUE,_xll.ohTrigger(RecalcTrigger,Trigger1Y)),NA())</f>
        <v>3.1523806326436699E-2</v>
      </c>
    </row>
    <row r="1731" spans="2:17" x14ac:dyDescent="0.2">
      <c r="B1731" s="46" t="s">
        <v>51</v>
      </c>
      <c r="D1731" s="49">
        <f>_xll.qlCalendarAdvance(LocalCalendar,$D1730,B1731,"f",FALSE)</f>
        <v>51615</v>
      </c>
      <c r="E1731" s="49">
        <f>_xll.qlInterestRateIndexValueDate(IndexON,D1731)</f>
        <v>51615</v>
      </c>
      <c r="F1731" s="52">
        <f>IFERROR(_xll.qlIndexFixing(IndexON,D1731,TRUE,_xll.ohTrigger(RecalcTrigger,TriggerON)),NA())</f>
        <v>2.5340794488153406E-2</v>
      </c>
      <c r="H1731" s="49">
        <f>_xll.qlCalendarAdvance(IborCalendar,$H1730,B1731,"f",FALSE)</f>
        <v>51609</v>
      </c>
      <c r="I1731" s="49">
        <f>_xll.qlInterestRateIndexValueDate(Index1M,$H1731)</f>
        <v>51615</v>
      </c>
      <c r="J1731" s="52">
        <f>IFERROR(_xll.qlIndexFixing(Index1M,$H1731,TRUE,_xll.ohTrigger(RecalcTrigger,Trigger1M)),NA())</f>
        <v>2.6624078509030369E-2</v>
      </c>
      <c r="K1731" s="52">
        <f>IFERROR(_xll.qlIndexFixing(ONIndex1M,I1731,TRUE,_xll.ohTrigger(RecalcTrigger,Trigger1M)),NA())</f>
        <v>2.6596028766032731E-2</v>
      </c>
      <c r="L1731" s="52">
        <f>IFERROR(_xll.qlIndexFixing(Index3M,H1731,TRUE,_xll.ohTrigger(RecalcTrigger,Trigger3M)),NA())</f>
        <v>2.8305323483352213E-2</v>
      </c>
      <c r="M1731" s="52">
        <f>IFERROR(_xll.qlIndexFixing(ONIndex3M,I1731,TRUE,_xll.ohTrigger(RecalcTrigger,Trigger3M)),NA())</f>
        <v>2.8211080958975288E-2</v>
      </c>
      <c r="N1731" s="52">
        <f>IFERROR(_xll.qlIndexFixing(Index6M,$H1731,TRUE,_xll.ohTrigger(RecalcTrigger,Trigger6M)),NA())</f>
        <v>2.9645877668175006E-2</v>
      </c>
      <c r="O1731" s="52">
        <f>IFERROR(_xll.qlIndexFixing(ONIndex6M,I1731,TRUE,_xll.ohTrigger(RecalcTrigger,Trigger6M)),NA())</f>
        <v>2.9440646939367099E-2</v>
      </c>
      <c r="P1731" s="52">
        <f>IFERROR(_xll.qlIndexFixing(Index1Y,$H1731,TRUE,_xll.ohTrigger(RecalcTrigger,Trigger1Y)),NA())</f>
        <v>3.2018435950632688E-2</v>
      </c>
      <c r="Q1731" s="52">
        <f>IFERROR(_xll.qlIndexFixing(ONIndex1Y,I1731,TRUE,_xll.ohTrigger(RecalcTrigger,Trigger1Y)),NA())</f>
        <v>3.1523754369118251E-2</v>
      </c>
    </row>
    <row r="1732" spans="2:17" x14ac:dyDescent="0.2">
      <c r="B1732" s="46" t="s">
        <v>51</v>
      </c>
      <c r="D1732" s="49">
        <f>_xll.qlCalendarAdvance(LocalCalendar,$D1731,B1732,"f",FALSE)</f>
        <v>51622</v>
      </c>
      <c r="E1732" s="49">
        <f>_xll.qlInterestRateIndexValueDate(IndexON,D1732)</f>
        <v>51622</v>
      </c>
      <c r="F1732" s="52">
        <f>IFERROR(_xll.qlIndexFixing(IndexON,D1732,TRUE,_xll.ohTrigger(RecalcTrigger,TriggerON)),NA())</f>
        <v>2.5337225746211445E-2</v>
      </c>
      <c r="H1732" s="49">
        <f>_xll.qlCalendarAdvance(IborCalendar,$H1731,B1732,"f",FALSE)</f>
        <v>51616</v>
      </c>
      <c r="I1732" s="49">
        <f>_xll.qlInterestRateIndexValueDate(Index1M,$H1732)</f>
        <v>51620</v>
      </c>
      <c r="J1732" s="52">
        <f>IFERROR(_xll.qlIndexFixing(Index1M,$H1732,TRUE,_xll.ohTrigger(RecalcTrigger,Trigger1M)),NA())</f>
        <v>2.6623910031987386E-2</v>
      </c>
      <c r="K1732" s="52">
        <f>IFERROR(_xll.qlIndexFixing(ONIndex1M,I1732,TRUE,_xll.ohTrigger(RecalcTrigger,Trigger1M)),NA())</f>
        <v>2.6595880307027642E-2</v>
      </c>
      <c r="L1732" s="52">
        <f>IFERROR(_xll.qlIndexFixing(Index3M,H1732,TRUE,_xll.ohTrigger(RecalcTrigger,Trigger3M)),NA())</f>
        <v>2.8304694741527015E-2</v>
      </c>
      <c r="M1732" s="52">
        <f>IFERROR(_xll.qlIndexFixing(ONIndex3M,I1732,TRUE,_xll.ohTrigger(RecalcTrigger,Trigger3M)),NA())</f>
        <v>2.821051002367625E-2</v>
      </c>
      <c r="N1732" s="52">
        <f>IFERROR(_xll.qlIndexFixing(Index6M,$H1732,TRUE,_xll.ohTrigger(RecalcTrigger,Trigger6M)),NA())</f>
        <v>2.9645028495507087E-2</v>
      </c>
      <c r="O1732" s="52">
        <f>IFERROR(_xll.qlIndexFixing(ONIndex6M,I1732,TRUE,_xll.ohTrigger(RecalcTrigger,Trigger6M)),NA())</f>
        <v>2.9439886482149902E-2</v>
      </c>
      <c r="P1732" s="52">
        <f>IFERROR(_xll.qlIndexFixing(Index1Y,$H1732,TRUE,_xll.ohTrigger(RecalcTrigger,Trigger1Y)),NA())</f>
        <v>3.2017911911288166E-2</v>
      </c>
      <c r="Q1732" s="52">
        <f>IFERROR(_xll.qlIndexFixing(ONIndex1Y,I1732,TRUE,_xll.ohTrigger(RecalcTrigger,Trigger1Y)),NA())</f>
        <v>3.1523707772791454E-2</v>
      </c>
    </row>
    <row r="1733" spans="2:17" x14ac:dyDescent="0.2">
      <c r="B1733" s="46" t="s">
        <v>51</v>
      </c>
      <c r="D1733" s="49">
        <f>_xll.qlCalendarAdvance(LocalCalendar,$D1732,B1733,"f",FALSE)</f>
        <v>51629</v>
      </c>
      <c r="E1733" s="49">
        <f>_xll.qlInterestRateIndexValueDate(IndexON,D1733)</f>
        <v>51629</v>
      </c>
      <c r="F1733" s="52">
        <f>IFERROR(_xll.qlIndexFixing(IndexON,D1733,TRUE,_xll.ohTrigger(RecalcTrigger,TriggerON)),NA())</f>
        <v>2.5333677277172839E-2</v>
      </c>
      <c r="H1733" s="49">
        <f>_xll.qlCalendarAdvance(IborCalendar,$H1732,B1733,"f",FALSE)</f>
        <v>51623</v>
      </c>
      <c r="I1733" s="49">
        <f>_xll.qlInterestRateIndexValueDate(Index1M,$H1733)</f>
        <v>51628</v>
      </c>
      <c r="J1733" s="52">
        <f>IFERROR(_xll.qlIndexFixing(Index1M,$H1733,TRUE,_xll.ohTrigger(RecalcTrigger,Trigger1M)),NA())</f>
        <v>2.6624591104826199E-2</v>
      </c>
      <c r="K1733" s="52">
        <f>IFERROR(_xll.qlIndexFixing(ONIndex1M,I1733,TRUE,_xll.ohTrigger(RecalcTrigger,Trigger1M)),NA())</f>
        <v>2.659562867343368E-2</v>
      </c>
      <c r="L1733" s="52">
        <f>IFERROR(_xll.qlIndexFixing(Index3M,H1733,TRUE,_xll.ohTrigger(RecalcTrigger,Trigger3M)),NA())</f>
        <v>2.8304720364129472E-2</v>
      </c>
      <c r="M1733" s="52">
        <f>IFERROR(_xll.qlIndexFixing(ONIndex3M,I1733,TRUE,_xll.ohTrigger(RecalcTrigger,Trigger3M)),NA())</f>
        <v>2.8209584188507719E-2</v>
      </c>
      <c r="N1733" s="52">
        <f>IFERROR(_xll.qlIndexFixing(Index6M,$H1733,TRUE,_xll.ohTrigger(RecalcTrigger,Trigger6M)),NA())</f>
        <v>2.9644786977168821E-2</v>
      </c>
      <c r="O1733" s="52">
        <f>IFERROR(_xll.qlIndexFixing(ONIndex6M,I1733,TRUE,_xll.ohTrigger(RecalcTrigger,Trigger6M)),NA())</f>
        <v>2.9438661044798309E-2</v>
      </c>
      <c r="P1733" s="52">
        <f>IFERROR(_xll.qlIndexFixing(Index1Y,$H1733,TRUE,_xll.ohTrigger(RecalcTrigger,Trigger1Y)),NA())</f>
        <v>3.2017046252667651E-2</v>
      </c>
      <c r="Q1733" s="52">
        <f>IFERROR(_xll.qlIndexFixing(ONIndex1Y,I1733,TRUE,_xll.ohTrigger(RecalcTrigger,Trigger1Y)),NA())</f>
        <v>3.1523606875101251E-2</v>
      </c>
    </row>
    <row r="1734" spans="2:17" x14ac:dyDescent="0.2">
      <c r="B1734" s="46" t="s">
        <v>51</v>
      </c>
      <c r="D1734" s="49">
        <f>_xll.qlCalendarAdvance(LocalCalendar,$D1733,B1734,"f",FALSE)</f>
        <v>51636</v>
      </c>
      <c r="E1734" s="49">
        <f>_xll.qlInterestRateIndexValueDate(IndexON,D1734)</f>
        <v>51636</v>
      </c>
      <c r="F1734" s="52">
        <f>IFERROR(_xll.qlIndexFixing(IndexON,D1734,TRUE,_xll.ohTrigger(RecalcTrigger,TriggerON)),NA())</f>
        <v>2.5330149080877717E-2</v>
      </c>
      <c r="H1734" s="49">
        <f>_xll.qlCalendarAdvance(IborCalendar,$H1733,B1734,"f",FALSE)</f>
        <v>51630</v>
      </c>
      <c r="I1734" s="49">
        <f>_xll.qlInterestRateIndexValueDate(Index1M,$H1734)</f>
        <v>51634</v>
      </c>
      <c r="J1734" s="52">
        <f>IFERROR(_xll.qlIndexFixing(Index1M,$H1734,TRUE,_xll.ohTrigger(RecalcTrigger,Trigger1M)),NA())</f>
        <v>2.6624366091378325E-2</v>
      </c>
      <c r="K1734" s="52">
        <f>IFERROR(_xll.qlIndexFixing(ONIndex1M,I1734,TRUE,_xll.ohTrigger(RecalcTrigger,Trigger1M)),NA())</f>
        <v>2.6595428560467482E-2</v>
      </c>
      <c r="L1734" s="52">
        <f>IFERROR(_xll.qlIndexFixing(Index3M,H1734,TRUE,_xll.ohTrigger(RecalcTrigger,Trigger3M)),NA())</f>
        <v>2.8303945740721443E-2</v>
      </c>
      <c r="M1734" s="52">
        <f>IFERROR(_xll.qlIndexFixing(ONIndex3M,I1734,TRUE,_xll.ohTrigger(RecalcTrigger,Trigger3M)),NA())</f>
        <v>2.8208879846243207E-2</v>
      </c>
      <c r="N1734" s="52">
        <f>IFERROR(_xll.qlIndexFixing(Index6M,$H1734,TRUE,_xll.ohTrigger(RecalcTrigger,Trigger6M)),NA())</f>
        <v>2.9643753612534521E-2</v>
      </c>
      <c r="O1734" s="52">
        <f>IFERROR(_xll.qlIndexFixing(ONIndex6M,I1734,TRUE,_xll.ohTrigger(RecalcTrigger,Trigger6M)),NA())</f>
        <v>2.943773493504942E-2</v>
      </c>
      <c r="P1734" s="52">
        <f>IFERROR(_xll.qlIndexFixing(Index1Y,$H1734,TRUE,_xll.ohTrigger(RecalcTrigger,Trigger1Y)),NA())</f>
        <v>3.2016375043013877E-2</v>
      </c>
      <c r="Q1734" s="52">
        <f>IFERROR(_xll.qlIndexFixing(ONIndex1Y,I1734,TRUE,_xll.ohTrigger(RecalcTrigger,Trigger1Y)),NA())</f>
        <v>3.1523509924573645E-2</v>
      </c>
    </row>
    <row r="1735" spans="2:17" x14ac:dyDescent="0.2">
      <c r="B1735" s="46" t="s">
        <v>51</v>
      </c>
      <c r="D1735" s="49">
        <f>_xll.qlCalendarAdvance(LocalCalendar,$D1734,B1735,"f",FALSE)</f>
        <v>51643</v>
      </c>
      <c r="E1735" s="49">
        <f>_xll.qlInterestRateIndexValueDate(IndexON,D1735)</f>
        <v>51643</v>
      </c>
      <c r="F1735" s="52">
        <f>IFERROR(_xll.qlIndexFixing(IndexON,D1735,TRUE,_xll.ohTrigger(RecalcTrigger,TriggerON)),NA())</f>
        <v>2.5326641157485952E-2</v>
      </c>
      <c r="H1735" s="49">
        <f>_xll.qlCalendarAdvance(IborCalendar,$H1734,B1735,"f",FALSE)</f>
        <v>51637</v>
      </c>
      <c r="I1735" s="49">
        <f>_xll.qlInterestRateIndexValueDate(Index1M,$H1735)</f>
        <v>51641</v>
      </c>
      <c r="J1735" s="52">
        <f>IFERROR(_xll.qlIndexFixing(Index1M,$H1735,TRUE,_xll.ohTrigger(RecalcTrigger,Trigger1M)),NA())</f>
        <v>2.6624091211584561E-2</v>
      </c>
      <c r="K1735" s="52">
        <f>IFERROR(_xll.qlIndexFixing(ONIndex1M,I1735,TRUE,_xll.ohTrigger(RecalcTrigger,Trigger1M)),NA())</f>
        <v>2.6595182758528679E-2</v>
      </c>
      <c r="L1735" s="52">
        <f>IFERROR(_xll.qlIndexFixing(Index3M,H1735,TRUE,_xll.ohTrigger(RecalcTrigger,Trigger3M)),NA())</f>
        <v>2.8303031139946328E-2</v>
      </c>
      <c r="M1735" s="52">
        <f>IFERROR(_xll.qlIndexFixing(ONIndex3M,I1735,TRUE,_xll.ohTrigger(RecalcTrigger,Trigger3M)),NA())</f>
        <v>2.8208047317157536E-2</v>
      </c>
      <c r="N1735" s="52">
        <f>IFERROR(_xll.qlIndexFixing(Index6M,$H1735,TRUE,_xll.ohTrigger(RecalcTrigger,Trigger6M)),NA())</f>
        <v>2.9642540288654026E-2</v>
      </c>
      <c r="O1735" s="52">
        <f>IFERROR(_xll.qlIndexFixing(ONIndex6M,I1735,TRUE,_xll.ohTrigger(RecalcTrigger,Trigger6M)),NA())</f>
        <v>2.9436646855902637E-2</v>
      </c>
      <c r="P1735" s="52">
        <f>IFERROR(_xll.qlIndexFixing(Index1Y,$H1735,TRUE,_xll.ohTrigger(RecalcTrigger,Trigger1Y)),NA())</f>
        <v>3.2015568168976924E-2</v>
      </c>
      <c r="Q1735" s="52">
        <f>IFERROR(_xll.qlIndexFixing(ONIndex1Y,I1735,TRUE,_xll.ohTrigger(RecalcTrigger,Trigger1Y)),NA())</f>
        <v>3.1523373764930085E-2</v>
      </c>
    </row>
    <row r="1736" spans="2:17" x14ac:dyDescent="0.2">
      <c r="B1736" s="46" t="s">
        <v>51</v>
      </c>
      <c r="D1736" s="49">
        <f>_xll.qlCalendarAdvance(LocalCalendar,$D1735,B1736,"f",FALSE)</f>
        <v>51650</v>
      </c>
      <c r="E1736" s="49">
        <f>_xll.qlInterestRateIndexValueDate(IndexON,D1736)</f>
        <v>51650</v>
      </c>
      <c r="F1736" s="52">
        <f>IFERROR(_xll.qlIndexFixing(IndexON,D1736,TRUE,_xll.ohTrigger(RecalcTrigger,TriggerON)),NA())</f>
        <v>2.5323153506917606E-2</v>
      </c>
      <c r="H1736" s="49">
        <f>_xll.qlCalendarAdvance(IborCalendar,$H1735,B1736,"f",FALSE)</f>
        <v>51644</v>
      </c>
      <c r="I1736" s="49">
        <f>_xll.qlInterestRateIndexValueDate(Index1M,$H1736)</f>
        <v>51649</v>
      </c>
      <c r="J1736" s="52">
        <f>IFERROR(_xll.qlIndexFixing(Index1M,$H1736,TRUE,_xll.ohTrigger(RecalcTrigger,Trigger1M)),NA())</f>
        <v>2.6623760758923198E-2</v>
      </c>
      <c r="K1736" s="52">
        <f>IFERROR(_xll.qlIndexFixing(ONIndex1M,I1736,TRUE,_xll.ohTrigger(RecalcTrigger,Trigger1M)),NA())</f>
        <v>2.6594885573851812E-2</v>
      </c>
      <c r="L1736" s="52">
        <f>IFERROR(_xll.qlIndexFixing(Index3M,H1736,TRUE,_xll.ohTrigger(RecalcTrigger,Trigger3M)),NA())</f>
        <v>2.8301971543294172E-2</v>
      </c>
      <c r="M1736" s="52">
        <f>IFERROR(_xll.qlIndexFixing(ONIndex3M,I1736,TRUE,_xll.ohTrigger(RecalcTrigger,Trigger3M)),NA())</f>
        <v>2.8207081618196739E-2</v>
      </c>
      <c r="N1736" s="52">
        <f>IFERROR(_xll.qlIndexFixing(Index6M,$H1736,TRUE,_xll.ohTrigger(RecalcTrigger,Trigger6M)),NA())</f>
        <v>2.9642267343585705E-2</v>
      </c>
      <c r="O1736" s="52">
        <f>IFERROR(_xll.qlIndexFixing(ONIndex6M,I1736,TRUE,_xll.ohTrigger(RecalcTrigger,Trigger6M)),NA())</f>
        <v>2.9435393291610268E-2</v>
      </c>
      <c r="P1736" s="52">
        <f>IFERROR(_xll.qlIndexFixing(Index1Y,$H1736,TRUE,_xll.ohTrigger(RecalcTrigger,Trigger1Y)),NA())</f>
        <v>3.2014614647812432E-2</v>
      </c>
      <c r="Q1736" s="52">
        <f>IFERROR(_xll.qlIndexFixing(ONIndex1Y,I1736,TRUE,_xll.ohTrigger(RecalcTrigger,Trigger1Y)),NA())</f>
        <v>3.1523187757640514E-2</v>
      </c>
    </row>
    <row r="1737" spans="2:17" x14ac:dyDescent="0.2">
      <c r="B1737" s="46" t="s">
        <v>51</v>
      </c>
      <c r="D1737" s="49">
        <f>_xll.qlCalendarAdvance(LocalCalendar,$D1736,B1737,"f",FALSE)</f>
        <v>51657</v>
      </c>
      <c r="E1737" s="49">
        <f>_xll.qlInterestRateIndexValueDate(IndexON,D1737)</f>
        <v>51657</v>
      </c>
      <c r="F1737" s="52">
        <f>IFERROR(_xll.qlIndexFixing(IndexON,D1737,TRUE,_xll.ohTrigger(RecalcTrigger,TriggerON)),NA())</f>
        <v>2.5319686129092744E-2</v>
      </c>
      <c r="H1737" s="49">
        <f>_xll.qlCalendarAdvance(IborCalendar,$H1736,B1737,"f",FALSE)</f>
        <v>51651</v>
      </c>
      <c r="I1737" s="49">
        <f>_xll.qlInterestRateIndexValueDate(Index1M,$H1737)</f>
        <v>51655</v>
      </c>
      <c r="J1737" s="52">
        <f>IFERROR(_xll.qlIndexFixing(Index1M,$H1737,TRUE,_xll.ohTrigger(RecalcTrigger,Trigger1M)),NA())</f>
        <v>2.6622540489614543E-2</v>
      </c>
      <c r="K1737" s="52">
        <f>IFERROR(_xll.qlIndexFixing(ONIndex1M,I1737,TRUE,_xll.ohTrigger(RecalcTrigger,Trigger1M)),NA())</f>
        <v>2.6594651297573435E-2</v>
      </c>
      <c r="L1737" s="52">
        <f>IFERROR(_xll.qlIndexFixing(Index3M,H1737,TRUE,_xll.ohTrigger(RecalcTrigger,Trigger3M)),NA())</f>
        <v>2.8301166808777756E-2</v>
      </c>
      <c r="M1737" s="52">
        <f>IFERROR(_xll.qlIndexFixing(ONIndex3M,I1737,TRUE,_xll.ohTrigger(RecalcTrigger,Trigger3M)),NA())</f>
        <v>2.8206347378247898E-2</v>
      </c>
      <c r="N1737" s="52">
        <f>IFERROR(_xll.qlIndexFixing(Index6M,$H1737,TRUE,_xll.ohTrigger(RecalcTrigger,Trigger6M)),NA())</f>
        <v>2.9638965345473025E-2</v>
      </c>
      <c r="O1737" s="52">
        <f>IFERROR(_xll.qlIndexFixing(ONIndex6M,I1737,TRUE,_xll.ohTrigger(RecalcTrigger,Trigger6M)),NA())</f>
        <v>2.9434446086575861E-2</v>
      </c>
      <c r="P1737" s="52">
        <f>IFERROR(_xll.qlIndexFixing(Index1Y,$H1737,TRUE,_xll.ohTrigger(RecalcTrigger,Trigger1Y)),NA())</f>
        <v>3.2013877541407589E-2</v>
      </c>
      <c r="Q1737" s="52">
        <f>IFERROR(_xll.qlIndexFixing(ONIndex1Y,I1737,TRUE,_xll.ohTrigger(RecalcTrigger,Trigger1Y)),NA())</f>
        <v>3.1523026974813462E-2</v>
      </c>
    </row>
    <row r="1738" spans="2:17" x14ac:dyDescent="0.2">
      <c r="B1738" s="46" t="s">
        <v>51</v>
      </c>
      <c r="D1738" s="49">
        <f>_xll.qlCalendarAdvance(LocalCalendar,$D1737,B1738,"f",FALSE)</f>
        <v>51664</v>
      </c>
      <c r="E1738" s="49">
        <f>_xll.qlInterestRateIndexValueDate(IndexON,D1738)</f>
        <v>51664</v>
      </c>
      <c r="F1738" s="52">
        <f>IFERROR(_xll.qlIndexFixing(IndexON,D1738,TRUE,_xll.ohTrigger(RecalcTrigger,TriggerON)),NA())</f>
        <v>2.5316239024171239E-2</v>
      </c>
      <c r="H1738" s="49">
        <f>_xll.qlCalendarAdvance(IborCalendar,$H1737,B1738,"f",FALSE)</f>
        <v>51658</v>
      </c>
      <c r="I1738" s="49">
        <f>_xll.qlInterestRateIndexValueDate(Index1M,$H1738)</f>
        <v>51662</v>
      </c>
      <c r="J1738" s="52">
        <f>IFERROR(_xll.qlIndexFixing(Index1M,$H1738,TRUE,_xll.ohTrigger(RecalcTrigger,Trigger1M)),NA())</f>
        <v>2.6622226638501445E-2</v>
      </c>
      <c r="K1738" s="52">
        <f>IFERROR(_xll.qlIndexFixing(ONIndex1M,I1738,TRUE,_xll.ohTrigger(RecalcTrigger,Trigger1M)),NA())</f>
        <v>2.6594365638397122E-2</v>
      </c>
      <c r="L1738" s="52">
        <f>IFERROR(_xll.qlIndexFixing(Index3M,H1738,TRUE,_xll.ohTrigger(RecalcTrigger,Trigger3M)),NA())</f>
        <v>2.8300217078399935E-2</v>
      </c>
      <c r="M1738" s="52">
        <f>IFERROR(_xll.qlIndexFixing(ONIndex3M,I1738,TRUE,_xll.ohTrigger(RecalcTrigger,Trigger3M)),NA())</f>
        <v>2.8205479968343994E-2</v>
      </c>
      <c r="N1738" s="52">
        <f>IFERROR(_xll.qlIndexFixing(Index6M,$H1738,TRUE,_xll.ohTrigger(RecalcTrigger,Trigger6M)),NA())</f>
        <v>2.9637727737882407E-2</v>
      </c>
      <c r="O1738" s="52">
        <f>IFERROR(_xll.qlIndexFixing(ONIndex6M,I1738,TRUE,_xll.ohTrigger(RecalcTrigger,Trigger6M)),NA())</f>
        <v>2.9433333396475803E-2</v>
      </c>
      <c r="P1738" s="52">
        <f>IFERROR(_xll.qlIndexFixing(Index1Y,$H1738,TRUE,_xll.ohTrigger(RecalcTrigger,Trigger1Y)),NA())</f>
        <v>3.2012993788002667E-2</v>
      </c>
      <c r="Q1738" s="52">
        <f>IFERROR(_xll.qlIndexFixing(ONIndex1Y,I1738,TRUE,_xll.ohTrigger(RecalcTrigger,Trigger1Y)),NA())</f>
        <v>3.1522816344260463E-2</v>
      </c>
    </row>
    <row r="1739" spans="2:17" x14ac:dyDescent="0.2">
      <c r="B1739" s="46" t="s">
        <v>51</v>
      </c>
      <c r="D1739" s="49">
        <f>_xll.qlCalendarAdvance(LocalCalendar,$D1738,B1739,"f",FALSE)</f>
        <v>51671</v>
      </c>
      <c r="E1739" s="49">
        <f>_xll.qlInterestRateIndexValueDate(IndexON,D1739)</f>
        <v>51671</v>
      </c>
      <c r="F1739" s="52">
        <f>IFERROR(_xll.qlIndexFixing(IndexON,D1739,TRUE,_xll.ohTrigger(RecalcTrigger,TriggerON)),NA())</f>
        <v>2.5312812192153089E-2</v>
      </c>
      <c r="H1739" s="49">
        <f>_xll.qlCalendarAdvance(IborCalendar,$H1738,B1739,"f",FALSE)</f>
        <v>51665</v>
      </c>
      <c r="I1739" s="49">
        <f>_xll.qlInterestRateIndexValueDate(Index1M,$H1739)</f>
        <v>51669</v>
      </c>
      <c r="J1739" s="52">
        <f>IFERROR(_xll.qlIndexFixing(Index1M,$H1739,TRUE,_xll.ohTrigger(RecalcTrigger,Trigger1M)),NA())</f>
        <v>2.6621899473187938E-2</v>
      </c>
      <c r="K1739" s="52">
        <f>IFERROR(_xll.qlIndexFixing(ONIndex1M,I1739,TRUE,_xll.ohTrigger(RecalcTrigger,Trigger1M)),NA())</f>
        <v>2.659406669376807E-2</v>
      </c>
      <c r="L1739" s="52">
        <f>IFERROR(_xll.qlIndexFixing(Index3M,H1739,TRUE,_xll.ohTrigger(RecalcTrigger,Trigger3M)),NA())</f>
        <v>2.8299255638169898E-2</v>
      </c>
      <c r="M1739" s="52">
        <f>IFERROR(_xll.qlIndexFixing(ONIndex3M,I1739,TRUE,_xll.ohTrigger(RecalcTrigger,Trigger3M)),NA())</f>
        <v>2.8204600931580615E-2</v>
      </c>
      <c r="N1739" s="52">
        <f>IFERROR(_xll.qlIndexFixing(Index6M,$H1739,TRUE,_xll.ohTrigger(RecalcTrigger,Trigger6M)),NA())</f>
        <v>2.9636481804466951E-2</v>
      </c>
      <c r="O1739" s="52">
        <f>IFERROR(_xll.qlIndexFixing(ONIndex6M,I1739,TRUE,_xll.ohTrigger(RecalcTrigger,Trigger6M)),NA())</f>
        <v>2.9432212502618071E-2</v>
      </c>
      <c r="P1739" s="52">
        <f>IFERROR(_xll.qlIndexFixing(Index1Y,$H1739,TRUE,_xll.ohTrigger(RecalcTrigger,Trigger1Y)),NA())</f>
        <v>3.2012084408272787E-2</v>
      </c>
      <c r="Q1739" s="52">
        <f>IFERROR(_xll.qlIndexFixing(ONIndex1Y,I1739,TRUE,_xll.ohTrigger(RecalcTrigger,Trigger1Y)),NA())</f>
        <v>3.1522580890124274E-2</v>
      </c>
    </row>
    <row r="1740" spans="2:17" x14ac:dyDescent="0.2">
      <c r="B1740" s="46" t="s">
        <v>51</v>
      </c>
      <c r="D1740" s="49">
        <f>_xll.qlCalendarAdvance(LocalCalendar,$D1739,B1740,"f",FALSE)</f>
        <v>51678</v>
      </c>
      <c r="E1740" s="49">
        <f>_xll.qlInterestRateIndexValueDate(IndexON,D1740)</f>
        <v>51678</v>
      </c>
      <c r="F1740" s="52">
        <f>IFERROR(_xll.qlIndexFixing(IndexON,D1740,TRUE,_xll.ohTrigger(RecalcTrigger,TriggerON)),NA())</f>
        <v>2.5309405633038295E-2</v>
      </c>
      <c r="H1740" s="49">
        <f>_xll.qlCalendarAdvance(IborCalendar,$H1739,B1740,"f",FALSE)</f>
        <v>51672</v>
      </c>
      <c r="I1740" s="49">
        <f>_xll.qlInterestRateIndexValueDate(Index1M,$H1740)</f>
        <v>51676</v>
      </c>
      <c r="J1740" s="52">
        <f>IFERROR(_xll.qlIndexFixing(Index1M,$H1740,TRUE,_xll.ohTrigger(RecalcTrigger,Trigger1M)),NA())</f>
        <v>2.6621558993663363E-2</v>
      </c>
      <c r="K1740" s="52">
        <f>IFERROR(_xll.qlIndexFixing(ONIndex1M,I1740,TRUE,_xll.ohTrigger(RecalcTrigger,Trigger1M)),NA())</f>
        <v>2.6593754463286601E-2</v>
      </c>
      <c r="L1740" s="52">
        <f>IFERROR(_xll.qlIndexFixing(Index3M,H1740,TRUE,_xll.ohTrigger(RecalcTrigger,Trigger3M)),NA())</f>
        <v>2.8298282488098066E-2</v>
      </c>
      <c r="M1740" s="52">
        <f>IFERROR(_xll.qlIndexFixing(ONIndex3M,I1740,TRUE,_xll.ohTrigger(RecalcTrigger,Trigger3M)),NA())</f>
        <v>2.820371026795776E-2</v>
      </c>
      <c r="N1740" s="52">
        <f>IFERROR(_xll.qlIndexFixing(Index6M,$H1740,TRUE,_xll.ohTrigger(RecalcTrigger,Trigger6M)),NA())</f>
        <v>2.9635227545241071E-2</v>
      </c>
      <c r="O1740" s="52">
        <f>IFERROR(_xll.qlIndexFixing(ONIndex6M,I1740,TRUE,_xll.ohTrigger(RecalcTrigger,Trigger6M)),NA())</f>
        <v>2.9431083405002667E-2</v>
      </c>
      <c r="P1740" s="52">
        <f>IFERROR(_xll.qlIndexFixing(Index1Y,$H1740,TRUE,_xll.ohTrigger(RecalcTrigger,Trigger1Y)),NA())</f>
        <v>3.2011149402286727E-2</v>
      </c>
      <c r="Q1740" s="52">
        <f>IFERROR(_xll.qlIndexFixing(ONIndex1Y,I1740,TRUE,_xll.ohTrigger(RecalcTrigger,Trigger1Y)),NA())</f>
        <v>3.1522320612324961E-2</v>
      </c>
    </row>
    <row r="1741" spans="2:17" x14ac:dyDescent="0.2">
      <c r="B1741" s="46" t="s">
        <v>51</v>
      </c>
      <c r="D1741" s="49">
        <f>_xll.qlCalendarAdvance(LocalCalendar,$D1740,B1741,"f",FALSE)</f>
        <v>51685</v>
      </c>
      <c r="E1741" s="49">
        <f>_xll.qlInterestRateIndexValueDate(IndexON,D1741)</f>
        <v>51685</v>
      </c>
      <c r="F1741" s="52">
        <f>IFERROR(_xll.qlIndexFixing(IndexON,D1741,TRUE,_xll.ohTrigger(RecalcTrigger,TriggerON)),NA())</f>
        <v>2.5306667716464837E-2</v>
      </c>
      <c r="H1741" s="49">
        <f>_xll.qlCalendarAdvance(IborCalendar,$H1740,B1741,"f",FALSE)</f>
        <v>51679</v>
      </c>
      <c r="I1741" s="49">
        <f>_xll.qlInterestRateIndexValueDate(Index1M,$H1741)</f>
        <v>51683</v>
      </c>
      <c r="J1741" s="52">
        <f>IFERROR(_xll.qlIndexFixing(Index1M,$H1741,TRUE,_xll.ohTrigger(RecalcTrigger,Trigger1M)),NA())</f>
        <v>2.6622162313743109E-2</v>
      </c>
      <c r="K1741" s="52">
        <f>IFERROR(_xll.qlIndexFixing(ONIndex1M,I1741,TRUE,_xll.ohTrigger(RecalcTrigger,Trigger1M)),NA())</f>
        <v>2.6593428946952713E-2</v>
      </c>
      <c r="L1741" s="52">
        <f>IFERROR(_xll.qlIndexFixing(Index3M,H1741,TRUE,_xll.ohTrigger(RecalcTrigger,Trigger3M)),NA())</f>
        <v>2.8297297628193135E-2</v>
      </c>
      <c r="M1741" s="52">
        <f>IFERROR(_xll.qlIndexFixing(ONIndex3M,I1741,TRUE,_xll.ohTrigger(RecalcTrigger,Trigger3M)),NA())</f>
        <v>2.8202807977395494E-2</v>
      </c>
      <c r="N1741" s="52">
        <f>IFERROR(_xll.qlIndexFixing(Index6M,$H1741,TRUE,_xll.ohTrigger(RecalcTrigger,Trigger6M)),NA())</f>
        <v>2.9636206010969772E-2</v>
      </c>
      <c r="O1741" s="52">
        <f>IFERROR(_xll.qlIndexFixing(ONIndex6M,I1741,TRUE,_xll.ohTrigger(RecalcTrigger,Trigger6M)),NA())</f>
        <v>2.9429946103869398E-2</v>
      </c>
      <c r="P1741" s="52">
        <f>IFERROR(_xll.qlIndexFixing(Index1Y,$H1741,TRUE,_xll.ohTrigger(RecalcTrigger,Trigger1Y)),NA())</f>
        <v>3.2010188770114779E-2</v>
      </c>
      <c r="Q1741" s="52">
        <f>IFERROR(_xll.qlIndexFixing(ONIndex1Y,I1741,TRUE,_xll.ohTrigger(RecalcTrigger,Trigger1Y)),NA())</f>
        <v>3.1522035510862523E-2</v>
      </c>
    </row>
    <row r="1742" spans="2:17" x14ac:dyDescent="0.2">
      <c r="B1742" s="46" t="s">
        <v>51</v>
      </c>
      <c r="D1742" s="49">
        <f>_xll.qlCalendarAdvance(LocalCalendar,$D1741,B1742,"f",FALSE)</f>
        <v>51692</v>
      </c>
      <c r="E1742" s="49">
        <f>_xll.qlInterestRateIndexValueDate(IndexON,D1742)</f>
        <v>51692</v>
      </c>
      <c r="F1742" s="52">
        <f>IFERROR(_xll.qlIndexFixing(IndexON,D1742,TRUE,_xll.ohTrigger(RecalcTrigger,TriggerON)),NA())</f>
        <v>2.530265333303916E-2</v>
      </c>
      <c r="H1742" s="49">
        <f>_xll.qlCalendarAdvance(IborCalendar,$H1741,B1742,"f",FALSE)</f>
        <v>51686</v>
      </c>
      <c r="I1742" s="49">
        <f>_xll.qlInterestRateIndexValueDate(Index1M,$H1742)</f>
        <v>51690</v>
      </c>
      <c r="J1742" s="52">
        <f>IFERROR(_xll.qlIndexFixing(Index1M,$H1742,TRUE,_xll.ohTrigger(RecalcTrigger,Trigger1M)),NA())</f>
        <v>2.6621794227606053E-2</v>
      </c>
      <c r="K1742" s="52">
        <f>IFERROR(_xll.qlIndexFixing(ONIndex1M,I1742,TRUE,_xll.ohTrigger(RecalcTrigger,Trigger1M)),NA())</f>
        <v>2.6593090145086151E-2</v>
      </c>
      <c r="L1742" s="52">
        <f>IFERROR(_xll.qlIndexFixing(Index3M,H1742,TRUE,_xll.ohTrigger(RecalcTrigger,Trigger3M)),NA())</f>
        <v>2.8296301058462047E-2</v>
      </c>
      <c r="M1742" s="52">
        <f>IFERROR(_xll.qlIndexFixing(ONIndex3M,I1742,TRUE,_xll.ohTrigger(RecalcTrigger,Trigger3M)),NA())</f>
        <v>2.8201894059893817E-2</v>
      </c>
      <c r="N1742" s="52">
        <f>IFERROR(_xll.qlIndexFixing(Index6M,$H1742,TRUE,_xll.ohTrigger(RecalcTrigger,Trigger6M)),NA())</f>
        <v>2.9633813879052583E-2</v>
      </c>
      <c r="O1742" s="52">
        <f>IFERROR(_xll.qlIndexFixing(ONIndex6M,I1742,TRUE,_xll.ohTrigger(RecalcTrigger,Trigger6M)),NA())</f>
        <v>2.9428800599058391E-2</v>
      </c>
      <c r="P1742" s="52">
        <f>IFERROR(_xll.qlIndexFixing(Index1Y,$H1742,TRUE,_xll.ohTrigger(RecalcTrigger,Trigger1Y)),NA())</f>
        <v>3.2009202511829662E-2</v>
      </c>
      <c r="Q1742" s="52">
        <f>IFERROR(_xll.qlIndexFixing(ONIndex1Y,I1742,TRUE,_xll.ohTrigger(RecalcTrigger,Trigger1Y)),NA())</f>
        <v>3.1521725585736959E-2</v>
      </c>
    </row>
    <row r="1743" spans="2:17" x14ac:dyDescent="0.2">
      <c r="B1743" s="46" t="s">
        <v>51</v>
      </c>
      <c r="D1743" s="49">
        <f>_xll.qlCalendarAdvance(LocalCalendar,$D1742,B1743,"f",FALSE)</f>
        <v>51699</v>
      </c>
      <c r="E1743" s="49">
        <f>_xll.qlInterestRateIndexValueDate(IndexON,D1743)</f>
        <v>51699</v>
      </c>
      <c r="F1743" s="52">
        <f>IFERROR(_xll.qlIndexFixing(IndexON,D1743,TRUE,_xll.ohTrigger(RecalcTrigger,TriggerON)),NA())</f>
        <v>2.529930759231469E-2</v>
      </c>
      <c r="H1743" s="49">
        <f>_xll.qlCalendarAdvance(IborCalendar,$H1742,B1743,"f",FALSE)</f>
        <v>51693</v>
      </c>
      <c r="I1743" s="49">
        <f>_xll.qlInterestRateIndexValueDate(Index1M,$H1743)</f>
        <v>51697</v>
      </c>
      <c r="J1743" s="52">
        <f>IFERROR(_xll.qlIndexFixing(Index1M,$H1743,TRUE,_xll.ohTrigger(RecalcTrigger,Trigger1M)),NA())</f>
        <v>2.6621412826280048E-2</v>
      </c>
      <c r="K1743" s="52">
        <f>IFERROR(_xll.qlIndexFixing(ONIndex1M,I1743,TRUE,_xll.ohTrigger(RecalcTrigger,Trigger1M)),NA())</f>
        <v>2.6592738057367171E-2</v>
      </c>
      <c r="L1743" s="52">
        <f>IFERROR(_xll.qlIndexFixing(Index3M,H1743,TRUE,_xll.ohTrigger(RecalcTrigger,Trigger3M)),NA())</f>
        <v>2.8295292778916976E-2</v>
      </c>
      <c r="M1743" s="52">
        <f>IFERROR(_xll.qlIndexFixing(ONIndex3M,I1743,TRUE,_xll.ohTrigger(RecalcTrigger,Trigger3M)),NA())</f>
        <v>2.8200968515532665E-2</v>
      </c>
      <c r="N1743" s="52">
        <f>IFERROR(_xll.qlIndexFixing(Index6M,$H1743,TRUE,_xll.ohTrigger(RecalcTrigger,Trigger6M)),NA())</f>
        <v>2.9632533943234379E-2</v>
      </c>
      <c r="O1743" s="52">
        <f>IFERROR(_xll.qlIndexFixing(ONIndex6M,I1743,TRUE,_xll.ohTrigger(RecalcTrigger,Trigger6M)),NA())</f>
        <v>2.9427646890409775E-2</v>
      </c>
      <c r="P1743" s="52">
        <f>IFERROR(_xll.qlIndexFixing(Index1Y,$H1743,TRUE,_xll.ohTrigger(RecalcTrigger,Trigger1Y)),NA())</f>
        <v>3.2008190627505602E-2</v>
      </c>
      <c r="Q1743" s="52">
        <f>IFERROR(_xll.qlIndexFixing(ONIndex1Y,I1743,TRUE,_xll.ohTrigger(RecalcTrigger,Trigger1Y)),NA())</f>
        <v>3.1521390837028207E-2</v>
      </c>
    </row>
    <row r="1744" spans="2:17" x14ac:dyDescent="0.2">
      <c r="B1744" s="46" t="s">
        <v>51</v>
      </c>
      <c r="D1744" s="49">
        <f>_xll.qlCalendarAdvance(LocalCalendar,$D1743,B1744,"f",FALSE)</f>
        <v>51706</v>
      </c>
      <c r="E1744" s="49">
        <f>_xll.qlInterestRateIndexValueDate(IndexON,D1744)</f>
        <v>51706</v>
      </c>
      <c r="F1744" s="52">
        <f>IFERROR(_xll.qlIndexFixing(IndexON,D1744,TRUE,_xll.ohTrigger(RecalcTrigger,TriggerON)),NA())</f>
        <v>2.5295982124493577E-2</v>
      </c>
      <c r="H1744" s="49">
        <f>_xll.qlCalendarAdvance(IborCalendar,$H1743,B1744,"f",FALSE)</f>
        <v>51700</v>
      </c>
      <c r="I1744" s="49">
        <f>_xll.qlInterestRateIndexValueDate(Index1M,$H1744)</f>
        <v>51704</v>
      </c>
      <c r="J1744" s="52">
        <f>IFERROR(_xll.qlIndexFixing(Index1M,$H1744,TRUE,_xll.ohTrigger(RecalcTrigger,Trigger1M)),NA())</f>
        <v>2.6621018109765093E-2</v>
      </c>
      <c r="K1744" s="52">
        <f>IFERROR(_xll.qlIndexFixing(ONIndex1M,I1744,TRUE,_xll.ohTrigger(RecalcTrigger,Trigger1M)),NA())</f>
        <v>2.6592372683875709E-2</v>
      </c>
      <c r="L1744" s="52">
        <f>IFERROR(_xll.qlIndexFixing(Index3M,H1744,TRUE,_xll.ohTrigger(RecalcTrigger,Trigger3M)),NA())</f>
        <v>2.8294272789563125E-2</v>
      </c>
      <c r="M1744" s="52">
        <f>IFERROR(_xll.qlIndexFixing(ONIndex3M,I1744,TRUE,_xll.ohTrigger(RecalcTrigger,Trigger3M)),NA())</f>
        <v>2.8200031344312038E-2</v>
      </c>
      <c r="N1744" s="52">
        <f>IFERROR(_xll.qlIndexFixing(Index6M,$H1744,TRUE,_xll.ohTrigger(RecalcTrigger,Trigger6M)),NA())</f>
        <v>2.9631245680996187E-2</v>
      </c>
      <c r="O1744" s="52">
        <f>IFERROR(_xll.qlIndexFixing(ONIndex6M,I1744,TRUE,_xll.ohTrigger(RecalcTrigger,Trigger6M)),NA())</f>
        <v>2.9426484978243295E-2</v>
      </c>
      <c r="P1744" s="52">
        <f>IFERROR(_xll.qlIndexFixing(Index1Y,$H1744,TRUE,_xll.ohTrigger(RecalcTrigger,Trigger1Y)),NA())</f>
        <v>3.2007153117219259E-2</v>
      </c>
      <c r="Q1744" s="52">
        <f>IFERROR(_xll.qlIndexFixing(ONIndex1Y,I1744,TRUE,_xll.ohTrigger(RecalcTrigger,Trigger1Y)),NA())</f>
        <v>3.1521031264736266E-2</v>
      </c>
    </row>
    <row r="1745" spans="2:17" x14ac:dyDescent="0.2">
      <c r="B1745" s="46" t="s">
        <v>51</v>
      </c>
      <c r="D1745" s="49">
        <f>_xll.qlCalendarAdvance(LocalCalendar,$D1744,B1745,"f",FALSE)</f>
        <v>51713</v>
      </c>
      <c r="E1745" s="49">
        <f>_xll.qlInterestRateIndexValueDate(IndexON,D1745)</f>
        <v>51713</v>
      </c>
      <c r="F1745" s="52">
        <f>IFERROR(_xll.qlIndexFixing(IndexON,D1745,TRUE,_xll.ohTrigger(RecalcTrigger,TriggerON)),NA())</f>
        <v>2.5292676929415947E-2</v>
      </c>
      <c r="H1745" s="49">
        <f>_xll.qlCalendarAdvance(IborCalendar,$H1744,B1745,"f",FALSE)</f>
        <v>51707</v>
      </c>
      <c r="I1745" s="49">
        <f>_xll.qlInterestRateIndexValueDate(Index1M,$H1745)</f>
        <v>51711</v>
      </c>
      <c r="J1745" s="52">
        <f>IFERROR(_xll.qlIndexFixing(Index1M,$H1745,TRUE,_xll.ohTrigger(RecalcTrigger,Trigger1M)),NA())</f>
        <v>2.6620610078066341E-2</v>
      </c>
      <c r="K1745" s="52">
        <f>IFERROR(_xll.qlIndexFixing(ONIndex1M,I1745,TRUE,_xll.ohTrigger(RecalcTrigger,Trigger1M)),NA())</f>
        <v>2.6591994024771637E-2</v>
      </c>
      <c r="L1745" s="52">
        <f>IFERROR(_xll.qlIndexFixing(Index3M,H1745,TRUE,_xll.ohTrigger(RecalcTrigger,Trigger3M)),NA())</f>
        <v>2.82932410904118E-2</v>
      </c>
      <c r="M1745" s="52">
        <f>IFERROR(_xll.qlIndexFixing(ONIndex3M,I1745,TRUE,_xll.ohTrigger(RecalcTrigger,Trigger3M)),NA())</f>
        <v>2.8199082546151999E-2</v>
      </c>
      <c r="N1745" s="52">
        <f>IFERROR(_xll.qlIndexFixing(Index6M,$H1745,TRUE,_xll.ohTrigger(RecalcTrigger,Trigger6M)),NA())</f>
        <v>2.9629949092352781E-2</v>
      </c>
      <c r="O1745" s="52">
        <f>IFERROR(_xll.qlIndexFixing(ONIndex6M,I1745,TRUE,_xll.ohTrigger(RecalcTrigger,Trigger6M)),NA())</f>
        <v>2.9425314862319141E-2</v>
      </c>
      <c r="P1745" s="52">
        <f>IFERROR(_xll.qlIndexFixing(Index1Y,$H1745,TRUE,_xll.ohTrigger(RecalcTrigger,Trigger1Y)),NA())</f>
        <v>3.2006089981048605E-2</v>
      </c>
      <c r="Q1745" s="52">
        <f>IFERROR(_xll.qlIndexFixing(ONIndex1Y,I1745,TRUE,_xll.ohTrigger(RecalcTrigger,Trigger1Y)),NA())</f>
        <v>3.1520646868701263E-2</v>
      </c>
    </row>
    <row r="1746" spans="2:17" x14ac:dyDescent="0.2">
      <c r="B1746" s="46" t="s">
        <v>51</v>
      </c>
      <c r="D1746" s="49">
        <f>_xll.qlCalendarAdvance(LocalCalendar,$D1745,B1746,"f",FALSE)</f>
        <v>51720</v>
      </c>
      <c r="E1746" s="49">
        <f>_xll.qlInterestRateIndexValueDate(IndexON,D1746)</f>
        <v>51720</v>
      </c>
      <c r="F1746" s="52">
        <f>IFERROR(_xll.qlIndexFixing(IndexON,D1746,TRUE,_xll.ohTrigger(RecalcTrigger,TriggerON)),NA())</f>
        <v>2.5289392007081801E-2</v>
      </c>
      <c r="H1746" s="49">
        <f>_xll.qlCalendarAdvance(IborCalendar,$H1745,B1746,"f",FALSE)</f>
        <v>51714</v>
      </c>
      <c r="I1746" s="49">
        <f>_xll.qlInterestRateIndexValueDate(Index1M,$H1746)</f>
        <v>51718</v>
      </c>
      <c r="J1746" s="52">
        <f>IFERROR(_xll.qlIndexFixing(Index1M,$H1746,TRUE,_xll.ohTrigger(RecalcTrigger,Trigger1M)),NA())</f>
        <v>2.6620188731186375E-2</v>
      </c>
      <c r="K1746" s="52">
        <f>IFERROR(_xll.qlIndexFixing(ONIndex1M,I1746,TRUE,_xll.ohTrigger(RecalcTrigger,Trigger1M)),NA())</f>
        <v>2.6591602079895083E-2</v>
      </c>
      <c r="L1746" s="52">
        <f>IFERROR(_xll.qlIndexFixing(Index3M,H1746,TRUE,_xll.ohTrigger(RecalcTrigger,Trigger3M)),NA())</f>
        <v>2.8292197681469941E-2</v>
      </c>
      <c r="M1746" s="52">
        <f>IFERROR(_xll.qlIndexFixing(ONIndex3M,I1746,TRUE,_xll.ohTrigger(RecalcTrigger,Trigger3M)),NA())</f>
        <v>2.8198122121052549E-2</v>
      </c>
      <c r="N1746" s="52">
        <f>IFERROR(_xll.qlIndexFixing(Index6M,$H1746,TRUE,_xll.ohTrigger(RecalcTrigger,Trigger6M)),NA())</f>
        <v>2.9628644177321098E-2</v>
      </c>
      <c r="O1746" s="52">
        <f>IFERROR(_xll.qlIndexFixing(ONIndex6M,I1746,TRUE,_xll.ohTrigger(RecalcTrigger,Trigger6M)),NA())</f>
        <v>2.942413654271725E-2</v>
      </c>
      <c r="P1746" s="52">
        <f>IFERROR(_xll.qlIndexFixing(Index1Y,$H1746,TRUE,_xll.ohTrigger(RecalcTrigger,Trigger1Y)),NA())</f>
        <v>3.2005001219074437E-2</v>
      </c>
      <c r="Q1746" s="52">
        <f>IFERROR(_xll.qlIndexFixing(ONIndex1Y,I1746,TRUE,_xll.ohTrigger(RecalcTrigger,Trigger1Y)),NA())</f>
        <v>3.1520237649003136E-2</v>
      </c>
    </row>
    <row r="1747" spans="2:17" x14ac:dyDescent="0.2">
      <c r="B1747" s="46" t="s">
        <v>51</v>
      </c>
      <c r="D1747" s="49">
        <f>_xll.qlCalendarAdvance(LocalCalendar,$D1746,B1747,"f",FALSE)</f>
        <v>51727</v>
      </c>
      <c r="E1747" s="49">
        <f>_xll.qlInterestRateIndexValueDate(IndexON,D1747)</f>
        <v>51727</v>
      </c>
      <c r="F1747" s="52">
        <f>IFERROR(_xll.qlIndexFixing(IndexON,D1747,TRUE,_xll.ohTrigger(RecalcTrigger,TriggerON)),NA())</f>
        <v>2.5286127357810884E-2</v>
      </c>
      <c r="H1747" s="49">
        <f>_xll.qlCalendarAdvance(IborCalendar,$H1746,B1747,"f",FALSE)</f>
        <v>51721</v>
      </c>
      <c r="I1747" s="49">
        <f>_xll.qlInterestRateIndexValueDate(Index1M,$H1747)</f>
        <v>51725</v>
      </c>
      <c r="J1747" s="52">
        <f>IFERROR(_xll.qlIndexFixing(Index1M,$H1747,TRUE,_xll.ohTrigger(RecalcTrigger,Trigger1M)),NA())</f>
        <v>2.6619754069122613E-2</v>
      </c>
      <c r="K1747" s="52">
        <f>IFERROR(_xll.qlIndexFixing(ONIndex1M,I1747,TRUE,_xll.ohTrigger(RecalcTrigger,Trigger1M)),NA())</f>
        <v>2.6591196849325982E-2</v>
      </c>
      <c r="L1747" s="52">
        <f>IFERROR(_xll.qlIndexFixing(Index3M,H1747,TRUE,_xll.ohTrigger(RecalcTrigger,Trigger3M)),NA())</f>
        <v>2.8291142562749724E-2</v>
      </c>
      <c r="M1747" s="52">
        <f>IFERROR(_xll.qlIndexFixing(ONIndex3M,I1747,TRUE,_xll.ohTrigger(RecalcTrigger,Trigger3M)),NA())</f>
        <v>2.8197150069093624E-2</v>
      </c>
      <c r="N1747" s="52">
        <f>IFERROR(_xll.qlIndexFixing(Index6M,$H1747,TRUE,_xll.ohTrigger(RecalcTrigger,Trigger6M)),NA())</f>
        <v>2.9627330935917649E-2</v>
      </c>
      <c r="O1747" s="52">
        <f>IFERROR(_xll.qlIndexFixing(ONIndex6M,I1747,TRUE,_xll.ohTrigger(RecalcTrigger,Trigger6M)),NA())</f>
        <v>2.9422950019437621E-2</v>
      </c>
      <c r="P1747" s="52">
        <f>IFERROR(_xll.qlIndexFixing(Index1Y,$H1747,TRUE,_xll.ohTrigger(RecalcTrigger,Trigger1Y)),NA())</f>
        <v>3.200388683137867E-2</v>
      </c>
      <c r="Q1747" s="52">
        <f>IFERROR(_xll.qlIndexFixing(ONIndex1Y,I1747,TRUE,_xll.ohTrigger(RecalcTrigger,Trigger1Y)),NA())</f>
        <v>3.1519803605801755E-2</v>
      </c>
    </row>
    <row r="1748" spans="2:17" x14ac:dyDescent="0.2">
      <c r="B1748" s="46" t="s">
        <v>51</v>
      </c>
      <c r="D1748" s="49">
        <f>_xll.qlCalendarAdvance(LocalCalendar,$D1747,B1748,"f",FALSE)</f>
        <v>51734</v>
      </c>
      <c r="E1748" s="49">
        <f>_xll.qlInterestRateIndexValueDate(IndexON,D1748)</f>
        <v>51734</v>
      </c>
      <c r="F1748" s="52">
        <f>IFERROR(_xll.qlIndexFixing(IndexON,D1748,TRUE,_xll.ohTrigger(RecalcTrigger,TriggerON)),NA())</f>
        <v>2.5282882981363386E-2</v>
      </c>
      <c r="H1748" s="49">
        <f>_xll.qlCalendarAdvance(IborCalendar,$H1747,B1748,"f",FALSE)</f>
        <v>51728</v>
      </c>
      <c r="I1748" s="49">
        <f>_xll.qlInterestRateIndexValueDate(Index1M,$H1748)</f>
        <v>51732</v>
      </c>
      <c r="J1748" s="52">
        <f>IFERROR(_xll.qlIndexFixing(Index1M,$H1748,TRUE,_xll.ohTrigger(RecalcTrigger,Trigger1M)),NA())</f>
        <v>2.6619306091877636E-2</v>
      </c>
      <c r="K1748" s="52">
        <f>IFERROR(_xll.qlIndexFixing(ONIndex1M,I1748,TRUE,_xll.ohTrigger(RecalcTrigger,Trigger1M)),NA())</f>
        <v>2.6590778332984399E-2</v>
      </c>
      <c r="L1748" s="52">
        <f>IFERROR(_xll.qlIndexFixing(Index3M,H1748,TRUE,_xll.ohTrigger(RecalcTrigger,Trigger3M)),NA())</f>
        <v>2.8290075734258086E-2</v>
      </c>
      <c r="M1748" s="52">
        <f>IFERROR(_xll.qlIndexFixing(ONIndex3M,I1748,TRUE,_xll.ohTrigger(RecalcTrigger,Trigger3M)),NA())</f>
        <v>2.8196166390115351E-2</v>
      </c>
      <c r="N1748" s="52">
        <f>IFERROR(_xll.qlIndexFixing(Index6M,$H1748,TRUE,_xll.ohTrigger(RecalcTrigger,Trigger6M)),NA())</f>
        <v>2.9626009368158943E-2</v>
      </c>
      <c r="O1748" s="52">
        <f>IFERROR(_xll.qlIndexFixing(ONIndex6M,I1748,TRUE,_xll.ohTrigger(RecalcTrigger,Trigger6M)),NA())</f>
        <v>2.9421755292480256E-2</v>
      </c>
      <c r="P1748" s="52">
        <f>IFERROR(_xll.qlIndexFixing(Index1Y,$H1748,TRUE,_xll.ohTrigger(RecalcTrigger,Trigger1Y)),NA())</f>
        <v>3.2002746818045186E-2</v>
      </c>
      <c r="Q1748" s="52">
        <f>IFERROR(_xll.qlIndexFixing(ONIndex1Y,I1748,TRUE,_xll.ohTrigger(RecalcTrigger,Trigger1Y)),NA())</f>
        <v>3.1519344738857313E-2</v>
      </c>
    </row>
    <row r="1749" spans="2:17" x14ac:dyDescent="0.2">
      <c r="B1749" s="46" t="s">
        <v>51</v>
      </c>
      <c r="D1749" s="49">
        <f>_xll.qlCalendarAdvance(LocalCalendar,$D1748,B1749,"f",FALSE)</f>
        <v>51741</v>
      </c>
      <c r="E1749" s="49">
        <f>_xll.qlInterestRateIndexValueDate(IndexON,D1749)</f>
        <v>51741</v>
      </c>
      <c r="F1749" s="52">
        <f>IFERROR(_xll.qlIndexFixing(IndexON,D1749,TRUE,_xll.ohTrigger(RecalcTrigger,TriggerON)),NA())</f>
        <v>2.5279658877579436E-2</v>
      </c>
      <c r="H1749" s="49">
        <f>_xll.qlCalendarAdvance(IborCalendar,$H1748,B1749,"f",FALSE)</f>
        <v>51735</v>
      </c>
      <c r="I1749" s="49">
        <f>_xll.qlInterestRateIndexValueDate(Index1M,$H1749)</f>
        <v>51740</v>
      </c>
      <c r="J1749" s="52">
        <f>IFERROR(_xll.qlIndexFixing(Index1M,$H1749,TRUE,_xll.ohTrigger(RecalcTrigger,Trigger1M)),NA())</f>
        <v>2.6618777813581688E-2</v>
      </c>
      <c r="K1749" s="52">
        <f>IFERROR(_xll.qlIndexFixing(ONIndex1M,I1749,TRUE,_xll.ohTrigger(RecalcTrigger,Trigger1M)),NA())</f>
        <v>2.6590283760361544E-2</v>
      </c>
      <c r="L1749" s="52">
        <f>IFERROR(_xll.qlIndexFixing(Index3M,H1749,TRUE,_xll.ohTrigger(RecalcTrigger,Trigger3M)),NA())</f>
        <v>2.8288842163216251E-2</v>
      </c>
      <c r="M1749" s="52">
        <f>IFERROR(_xll.qlIndexFixing(ONIndex3M,I1749,TRUE,_xll.ohTrigger(RecalcTrigger,Trigger3M)),NA())</f>
        <v>2.8195027948614282E-2</v>
      </c>
      <c r="N1749" s="52">
        <f>IFERROR(_xll.qlIndexFixing(Index6M,$H1749,TRUE,_xll.ohTrigger(RecalcTrigger,Trigger6M)),NA())</f>
        <v>2.9624488809490403E-2</v>
      </c>
      <c r="O1749" s="52">
        <f>IFERROR(_xll.qlIndexFixing(ONIndex6M,I1749,TRUE,_xll.ohTrigger(RecalcTrigger,Trigger6M)),NA())</f>
        <v>2.9420379844964373E-2</v>
      </c>
      <c r="P1749" s="52">
        <f>IFERROR(_xll.qlIndexFixing(Index1Y,$H1749,TRUE,_xll.ohTrigger(RecalcTrigger,Trigger1Y)),NA())</f>
        <v>3.2001412567443016E-2</v>
      </c>
      <c r="Q1749" s="52">
        <f>IFERROR(_xll.qlIndexFixing(ONIndex1Y,I1749,TRUE,_xll.ohTrigger(RecalcTrigger,Trigger1Y)),NA())</f>
        <v>3.1518789923064006E-2</v>
      </c>
    </row>
    <row r="1750" spans="2:17" x14ac:dyDescent="0.2">
      <c r="B1750" s="46" t="s">
        <v>51</v>
      </c>
      <c r="D1750" s="49">
        <f>_xll.qlCalendarAdvance(LocalCalendar,$D1749,B1750,"f",FALSE)</f>
        <v>51748</v>
      </c>
      <c r="E1750" s="49">
        <f>_xll.qlInterestRateIndexValueDate(IndexON,D1750)</f>
        <v>51748</v>
      </c>
      <c r="F1750" s="52">
        <f>IFERROR(_xll.qlIndexFixing(IndexON,D1750,TRUE,_xll.ohTrigger(RecalcTrigger,TriggerON)),NA())</f>
        <v>2.5276455046698842E-2</v>
      </c>
      <c r="H1750" s="49">
        <f>_xll.qlCalendarAdvance(IborCalendar,$H1749,B1750,"f",FALSE)</f>
        <v>51742</v>
      </c>
      <c r="I1750" s="49">
        <f>_xll.qlInterestRateIndexValueDate(Index1M,$H1750)</f>
        <v>51747</v>
      </c>
      <c r="J1750" s="52">
        <f>IFERROR(_xll.qlIndexFixing(Index1M,$H1750,TRUE,_xll.ohTrigger(RecalcTrigger,Trigger1M)),NA())</f>
        <v>2.6617353170152569E-2</v>
      </c>
      <c r="K1750" s="52">
        <f>IFERROR(_xll.qlIndexFixing(ONIndex1M,I1750,TRUE,_xll.ohTrigger(RecalcTrigger,Trigger1M)),NA())</f>
        <v>2.6589836774633113E-2</v>
      </c>
      <c r="L1750" s="52">
        <f>IFERROR(_xll.qlIndexFixing(Index3M,H1750,TRUE,_xll.ohTrigger(RecalcTrigger,Trigger3M)),NA())</f>
        <v>2.8286721753969003E-2</v>
      </c>
      <c r="M1750" s="52">
        <f>IFERROR(_xll.qlIndexFixing(ONIndex3M,I1750,TRUE,_xll.ohTrigger(RecalcTrigger,Trigger3M)),NA())</f>
        <v>2.8194019354925715E-2</v>
      </c>
      <c r="N1750" s="52">
        <f>IFERROR(_xll.qlIndexFixing(Index6M,$H1750,TRUE,_xll.ohTrigger(RecalcTrigger,Trigger6M)),NA())</f>
        <v>2.961980703156411E-2</v>
      </c>
      <c r="O1750" s="52">
        <f>IFERROR(_xll.qlIndexFixing(ONIndex6M,I1750,TRUE,_xll.ohTrigger(RecalcTrigger,Trigger6M)),NA())</f>
        <v>2.941916753870899E-2</v>
      </c>
      <c r="P1750" s="52">
        <f>IFERROR(_xll.qlIndexFixing(Index1Y,$H1750,TRUE,_xll.ohTrigger(RecalcTrigger,Trigger1Y)),NA())</f>
        <v>3.2000217642321756E-2</v>
      </c>
      <c r="Q1750" s="52">
        <f>IFERROR(_xll.qlIndexFixing(ONIndex1Y,I1750,TRUE,_xll.ohTrigger(RecalcTrigger,Trigger1Y)),NA())</f>
        <v>3.1518277862669919E-2</v>
      </c>
    </row>
    <row r="1751" spans="2:17" x14ac:dyDescent="0.2">
      <c r="B1751" s="46" t="s">
        <v>51</v>
      </c>
      <c r="D1751" s="49">
        <f>_xll.qlCalendarAdvance(LocalCalendar,$D1750,B1751,"f",FALSE)</f>
        <v>51755</v>
      </c>
      <c r="E1751" s="49">
        <f>_xll.qlInterestRateIndexValueDate(IndexON,D1751)</f>
        <v>51755</v>
      </c>
      <c r="F1751" s="52">
        <f>IFERROR(_xll.qlIndexFixing(IndexON,D1751,TRUE,_xll.ohTrigger(RecalcTrigger,TriggerON)),NA())</f>
        <v>2.5273271488641669E-2</v>
      </c>
      <c r="H1751" s="49">
        <f>_xll.qlCalendarAdvance(IborCalendar,$H1750,B1751,"f",FALSE)</f>
        <v>51749</v>
      </c>
      <c r="I1751" s="49">
        <f>_xll.qlInterestRateIndexValueDate(Index1M,$H1751)</f>
        <v>51753</v>
      </c>
      <c r="J1751" s="52">
        <f>IFERROR(_xll.qlIndexFixing(Index1M,$H1751,TRUE,_xll.ohTrigger(RecalcTrigger,Trigger1M)),NA())</f>
        <v>2.6616934981514184E-2</v>
      </c>
      <c r="K1751" s="52">
        <f>IFERROR(_xll.qlIndexFixing(ONIndex1M,I1751,TRUE,_xll.ohTrigger(RecalcTrigger,Trigger1M)),NA())</f>
        <v>2.6589443069644503E-2</v>
      </c>
      <c r="L1751" s="52">
        <f>IFERROR(_xll.qlIndexFixing(Index3M,H1751,TRUE,_xll.ohTrigger(RecalcTrigger,Trigger3M)),NA())</f>
        <v>2.8285777292707277E-2</v>
      </c>
      <c r="M1751" s="52">
        <f>IFERROR(_xll.qlIndexFixing(ONIndex3M,I1751,TRUE,_xll.ohTrigger(RecalcTrigger,Trigger3M)),NA())</f>
        <v>2.8193145592023683E-2</v>
      </c>
      <c r="N1751" s="52">
        <f>IFERROR(_xll.qlIndexFixing(Index6M,$H1751,TRUE,_xll.ohTrigger(RecalcTrigger,Trigger6M)),NA())</f>
        <v>2.96197676761428E-2</v>
      </c>
      <c r="O1751" s="52">
        <f>IFERROR(_xll.qlIndexFixing(ONIndex6M,I1751,TRUE,_xll.ohTrigger(RecalcTrigger,Trigger6M)),NA())</f>
        <v>2.9418121889541737E-2</v>
      </c>
      <c r="P1751" s="52">
        <f>IFERROR(_xll.qlIndexFixing(Index1Y,$H1751,TRUE,_xll.ohTrigger(RecalcTrigger,Trigger1Y)),NA())</f>
        <v>3.1999173025090463E-2</v>
      </c>
      <c r="Q1751" s="52">
        <f>IFERROR(_xll.qlIndexFixing(ONIndex1Y,I1751,TRUE,_xll.ohTrigger(RecalcTrigger,Trigger1Y)),NA())</f>
        <v>3.1517819196125174E-2</v>
      </c>
    </row>
    <row r="1752" spans="2:17" x14ac:dyDescent="0.2">
      <c r="B1752" s="46" t="s">
        <v>51</v>
      </c>
      <c r="D1752" s="49">
        <f>_xll.qlCalendarAdvance(LocalCalendar,$D1751,B1752,"f",FALSE)</f>
        <v>51762</v>
      </c>
      <c r="E1752" s="49">
        <f>_xll.qlInterestRateIndexValueDate(IndexON,D1752)</f>
        <v>51762</v>
      </c>
      <c r="F1752" s="52">
        <f>IFERROR(_xll.qlIndexFixing(IndexON,D1752,TRUE,_xll.ohTrigger(RecalcTrigger,TriggerON)),NA())</f>
        <v>2.5270108203487851E-2</v>
      </c>
      <c r="H1752" s="49">
        <f>_xll.qlCalendarAdvance(IborCalendar,$H1751,B1752,"f",FALSE)</f>
        <v>51756</v>
      </c>
      <c r="I1752" s="49">
        <f>_xll.qlInterestRateIndexValueDate(Index1M,$H1752)</f>
        <v>51760</v>
      </c>
      <c r="J1752" s="52">
        <f>IFERROR(_xll.qlIndexFixing(Index1M,$H1752,TRUE,_xll.ohTrigger(RecalcTrigger,Trigger1M)),NA())</f>
        <v>2.6616434731598027E-2</v>
      </c>
      <c r="K1752" s="52">
        <f>IFERROR(_xll.qlIndexFixing(ONIndex1M,I1752,TRUE,_xll.ohTrigger(RecalcTrigger,Trigger1M)),NA())</f>
        <v>2.6588971410372864E-2</v>
      </c>
      <c r="L1752" s="52">
        <f>IFERROR(_xll.qlIndexFixing(Index3M,H1752,TRUE,_xll.ohTrigger(RecalcTrigger,Trigger3M)),NA())</f>
        <v>2.8284664548761058E-2</v>
      </c>
      <c r="M1752" s="52">
        <f>IFERROR(_xll.qlIndexFixing(ONIndex3M,I1752,TRUE,_xll.ohTrigger(RecalcTrigger,Trigger3M)),NA())</f>
        <v>2.8192115405367701E-2</v>
      </c>
      <c r="N1752" s="52">
        <f>IFERROR(_xll.qlIndexFixing(Index6M,$H1752,TRUE,_xll.ohTrigger(RecalcTrigger,Trigger6M)),NA())</f>
        <v>2.9618414213674983E-2</v>
      </c>
      <c r="O1752" s="52">
        <f>IFERROR(_xll.qlIndexFixing(ONIndex6M,I1752,TRUE,_xll.ohTrigger(RecalcTrigger,Trigger6M)),NA())</f>
        <v>2.9416894347873423E-2</v>
      </c>
      <c r="P1752" s="52">
        <f>IFERROR(_xll.qlIndexFixing(Index1Y,$H1752,TRUE,_xll.ohTrigger(RecalcTrigger,Trigger1Y)),NA())</f>
        <v>3.199793051008714E-2</v>
      </c>
      <c r="Q1752" s="52">
        <f>IFERROR(_xll.qlIndexFixing(ONIndex1Y,I1752,TRUE,_xll.ohTrigger(RecalcTrigger,Trigger1Y)),NA())</f>
        <v>3.1517261034608168E-2</v>
      </c>
    </row>
    <row r="1753" spans="2:17" x14ac:dyDescent="0.2">
      <c r="B1753" s="46" t="s">
        <v>51</v>
      </c>
      <c r="D1753" s="49">
        <f>_xll.qlCalendarAdvance(LocalCalendar,$D1752,B1753,"f",FALSE)</f>
        <v>51769</v>
      </c>
      <c r="E1753" s="49">
        <f>_xll.qlInterestRateIndexValueDate(IndexON,D1753)</f>
        <v>51769</v>
      </c>
      <c r="F1753" s="52">
        <f>IFERROR(_xll.qlIndexFixing(IndexON,D1753,TRUE,_xll.ohTrigger(RecalcTrigger,TriggerON)),NA())</f>
        <v>2.5266965191157453E-2</v>
      </c>
      <c r="H1753" s="49">
        <f>_xll.qlCalendarAdvance(IborCalendar,$H1752,B1753,"f",FALSE)</f>
        <v>51763</v>
      </c>
      <c r="I1753" s="49">
        <f>_xll.qlInterestRateIndexValueDate(Index1M,$H1753)</f>
        <v>51767</v>
      </c>
      <c r="J1753" s="52">
        <f>IFERROR(_xll.qlIndexFixing(Index1M,$H1753,TRUE,_xll.ohTrigger(RecalcTrigger,Trigger1M)),NA())</f>
        <v>2.6615921167489454E-2</v>
      </c>
      <c r="K1753" s="52">
        <f>IFERROR(_xll.qlIndexFixing(ONIndex1M,I1753,TRUE,_xll.ohTrigger(RecalcTrigger,Trigger1M)),NA())</f>
        <v>2.6588486465488614E-2</v>
      </c>
      <c r="L1753" s="52">
        <f>IFERROR(_xll.qlIndexFixing(Index3M,H1753,TRUE,_xll.ohTrigger(RecalcTrigger,Trigger3M)),NA())</f>
        <v>2.8283540096006855E-2</v>
      </c>
      <c r="M1753" s="52">
        <f>IFERROR(_xll.qlIndexFixing(ONIndex3M,I1753,TRUE,_xll.ohTrigger(RecalcTrigger,Trigger3M)),NA())</f>
        <v>2.8191073591932181E-2</v>
      </c>
      <c r="N1753" s="52">
        <f>IFERROR(_xll.qlIndexFixing(Index6M,$H1753,TRUE,_xll.ohTrigger(RecalcTrigger,Trigger6M)),NA())</f>
        <v>2.9617052426282681E-2</v>
      </c>
      <c r="O1753" s="52">
        <f>IFERROR(_xll.qlIndexFixing(ONIndex6M,I1753,TRUE,_xll.ohTrigger(RecalcTrigger,Trigger6M)),NA())</f>
        <v>2.9415658602527373E-2</v>
      </c>
      <c r="P1753" s="52">
        <f>IFERROR(_xll.qlIndexFixing(Index1Y,$H1753,TRUE,_xll.ohTrigger(RecalcTrigger,Trigger1Y)),NA())</f>
        <v>3.1996662369896366E-2</v>
      </c>
      <c r="Q1753" s="52">
        <f>IFERROR(_xll.qlIndexFixing(ONIndex1Y,I1753,TRUE,_xll.ohTrigger(RecalcTrigger,Trigger1Y)),NA())</f>
        <v>3.1516678049507973E-2</v>
      </c>
    </row>
    <row r="1754" spans="2:17" x14ac:dyDescent="0.2">
      <c r="B1754" s="46" t="s">
        <v>51</v>
      </c>
      <c r="D1754" s="49">
        <f>_xll.qlCalendarAdvance(LocalCalendar,$D1753,B1754,"f",FALSE)</f>
        <v>51776</v>
      </c>
      <c r="E1754" s="49">
        <f>_xll.qlInterestRateIndexValueDate(IndexON,D1754)</f>
        <v>51776</v>
      </c>
      <c r="F1754" s="52">
        <f>IFERROR(_xll.qlIndexFixing(IndexON,D1754,TRUE,_xll.ohTrigger(RecalcTrigger,TriggerON)),NA())</f>
        <v>2.5263842451650476E-2</v>
      </c>
      <c r="H1754" s="49">
        <f>_xll.qlCalendarAdvance(IborCalendar,$H1753,B1754,"f",FALSE)</f>
        <v>51770</v>
      </c>
      <c r="I1754" s="49">
        <f>_xll.qlInterestRateIndexValueDate(Index1M,$H1754)</f>
        <v>51774</v>
      </c>
      <c r="J1754" s="52">
        <f>IFERROR(_xll.qlIndexFixing(Index1M,$H1754,TRUE,_xll.ohTrigger(RecalcTrigger,Trigger1M)),NA())</f>
        <v>2.6616338609715701E-2</v>
      </c>
      <c r="K1754" s="52">
        <f>IFERROR(_xll.qlIndexFixing(ONIndex1M,I1754,TRUE,_xll.ohTrigger(RecalcTrigger,Trigger1M)),NA())</f>
        <v>2.6587988234751947E-2</v>
      </c>
      <c r="L1754" s="52">
        <f>IFERROR(_xll.qlIndexFixing(Index3M,H1754,TRUE,_xll.ohTrigger(RecalcTrigger,Trigger3M)),NA())</f>
        <v>2.8283428858681188E-2</v>
      </c>
      <c r="M1754" s="52">
        <f>IFERROR(_xll.qlIndexFixing(ONIndex3M,I1754,TRUE,_xll.ohTrigger(RecalcTrigger,Trigger3M)),NA())</f>
        <v>2.8190020151557249E-2</v>
      </c>
      <c r="N1754" s="52">
        <f>IFERROR(_xll.qlIndexFixing(Index6M,$H1754,TRUE,_xll.ohTrigger(RecalcTrigger,Trigger6M)),NA())</f>
        <v>2.9615682313983902E-2</v>
      </c>
      <c r="O1754" s="52">
        <f>IFERROR(_xll.qlIndexFixing(ONIndex6M,I1754,TRUE,_xll.ohTrigger(RecalcTrigger,Trigger6M)),NA())</f>
        <v>2.941441465358352E-2</v>
      </c>
      <c r="P1754" s="52">
        <f>IFERROR(_xll.qlIndexFixing(Index1Y,$H1754,TRUE,_xll.ohTrigger(RecalcTrigger,Trigger1Y)),NA())</f>
        <v>3.1995368604612967E-2</v>
      </c>
      <c r="Q1754" s="52">
        <f>IFERROR(_xll.qlIndexFixing(ONIndex1Y,I1754,TRUE,_xll.ohTrigger(RecalcTrigger,Trigger1Y)),NA())</f>
        <v>3.1516070240744654E-2</v>
      </c>
    </row>
    <row r="1755" spans="2:17" x14ac:dyDescent="0.2">
      <c r="B1755" s="46" t="s">
        <v>51</v>
      </c>
      <c r="D1755" s="49">
        <f>_xll.qlCalendarAdvance(LocalCalendar,$D1754,B1755,"f",FALSE)</f>
        <v>51783</v>
      </c>
      <c r="E1755" s="49">
        <f>_xll.qlInterestRateIndexValueDate(IndexON,D1755)</f>
        <v>51783</v>
      </c>
      <c r="F1755" s="52">
        <f>IFERROR(_xll.qlIndexFixing(IndexON,D1755,TRUE,_xll.ohTrigger(RecalcTrigger,TriggerON)),NA())</f>
        <v>2.5260739984966918E-2</v>
      </c>
      <c r="H1755" s="49">
        <f>_xll.qlCalendarAdvance(IborCalendar,$H1754,B1755,"f",FALSE)</f>
        <v>51777</v>
      </c>
      <c r="I1755" s="49">
        <f>_xll.qlInterestRateIndexValueDate(Index1M,$H1755)</f>
        <v>51781</v>
      </c>
      <c r="J1755" s="52">
        <f>IFERROR(_xll.qlIndexFixing(Index1M,$H1755,TRUE,_xll.ohTrigger(RecalcTrigger,Trigger1M)),NA())</f>
        <v>2.6615797426256367E-2</v>
      </c>
      <c r="K1755" s="52">
        <f>IFERROR(_xll.qlIndexFixing(ONIndex1M,I1755,TRUE,_xll.ohTrigger(RecalcTrigger,Trigger1M)),NA())</f>
        <v>2.6587476718402669E-2</v>
      </c>
      <c r="L1755" s="52">
        <f>IFERROR(_xll.qlIndexFixing(Index3M,H1755,TRUE,_xll.ohTrigger(RecalcTrigger,Trigger3M)),NA())</f>
        <v>2.8282280062072042E-2</v>
      </c>
      <c r="M1755" s="52">
        <f>IFERROR(_xll.qlIndexFixing(ONIndex3M,I1755,TRUE,_xll.ohTrigger(RecalcTrigger,Trigger3M)),NA())</f>
        <v>2.8188955084322842E-2</v>
      </c>
      <c r="N1755" s="52">
        <f>IFERROR(_xll.qlIndexFixing(Index6M,$H1755,TRUE,_xll.ohTrigger(RecalcTrigger,Trigger6M)),NA())</f>
        <v>2.9615414570617941E-2</v>
      </c>
      <c r="O1755" s="52">
        <f>IFERROR(_xll.qlIndexFixing(ONIndex6M,I1755,TRUE,_xll.ohTrigger(RecalcTrigger,Trigger6M)),NA())</f>
        <v>2.9413162500881995E-2</v>
      </c>
      <c r="P1755" s="52">
        <f>IFERROR(_xll.qlIndexFixing(Index1Y,$H1755,TRUE,_xll.ohTrigger(RecalcTrigger,Trigger1Y)),NA())</f>
        <v>3.199404921433549E-2</v>
      </c>
      <c r="Q1755" s="52">
        <f>IFERROR(_xll.qlIndexFixing(ONIndex1Y,I1755,TRUE,_xll.ohTrigger(RecalcTrigger,Trigger1Y)),NA())</f>
        <v>3.1515437608238273E-2</v>
      </c>
    </row>
    <row r="1756" spans="2:17" x14ac:dyDescent="0.2">
      <c r="B1756" s="46" t="s">
        <v>51</v>
      </c>
      <c r="D1756" s="49">
        <f>_xll.qlCalendarAdvance(LocalCalendar,$D1755,B1756,"f",FALSE)</f>
        <v>51790</v>
      </c>
      <c r="E1756" s="49">
        <f>_xll.qlInterestRateIndexValueDate(IndexON,D1756)</f>
        <v>51790</v>
      </c>
      <c r="F1756" s="52">
        <f>IFERROR(_xll.qlIndexFixing(IndexON,D1756,TRUE,_xll.ohTrigger(RecalcTrigger,TriggerON)),NA())</f>
        <v>2.5257657791026844E-2</v>
      </c>
      <c r="H1756" s="49">
        <f>_xll.qlCalendarAdvance(IborCalendar,$H1755,B1756,"f",FALSE)</f>
        <v>51784</v>
      </c>
      <c r="I1756" s="49">
        <f>_xll.qlInterestRateIndexValueDate(Index1M,$H1756)</f>
        <v>51789</v>
      </c>
      <c r="J1756" s="52">
        <f>IFERROR(_xll.qlIndexFixing(Index1M,$H1756,TRUE,_xll.ohTrigger(RecalcTrigger,Trigger1M)),NA())</f>
        <v>2.661516262658805E-2</v>
      </c>
      <c r="K1756" s="52">
        <f>IFERROR(_xll.qlIndexFixing(ONIndex1M,I1756,TRUE,_xll.ohTrigger(RecalcTrigger,Trigger1M)),NA())</f>
        <v>2.6586875859999637E-2</v>
      </c>
      <c r="L1756" s="52">
        <f>IFERROR(_xll.qlIndexFixing(Index3M,H1756,TRUE,_xll.ohTrigger(RecalcTrigger,Trigger3M)),NA())</f>
        <v>2.8280952813263795E-2</v>
      </c>
      <c r="M1756" s="52">
        <f>IFERROR(_xll.qlIndexFixing(ONIndex3M,I1756,TRUE,_xll.ohTrigger(RecalcTrigger,Trigger3M)),NA())</f>
        <v>2.8187723627546291E-2</v>
      </c>
      <c r="N1756" s="52">
        <f>IFERROR(_xll.qlIndexFixing(Index6M,$H1756,TRUE,_xll.ohTrigger(RecalcTrigger,Trigger6M)),NA())</f>
        <v>2.9612718326286425E-2</v>
      </c>
      <c r="O1756" s="52">
        <f>IFERROR(_xll.qlIndexFixing(ONIndex6M,I1756,TRUE,_xll.ohTrigger(RecalcTrigger,Trigger6M)),NA())</f>
        <v>2.9411721423864279E-2</v>
      </c>
      <c r="P1756" s="52">
        <f>IFERROR(_xll.qlIndexFixing(Index1Y,$H1756,TRUE,_xll.ohTrigger(RecalcTrigger,Trigger1Y)),NA())</f>
        <v>3.19925099623165E-2</v>
      </c>
      <c r="Q1756" s="52">
        <f>IFERROR(_xll.qlIndexFixing(ONIndex1Y,I1756,TRUE,_xll.ohTrigger(RecalcTrigger,Trigger1Y)),NA())</f>
        <v>3.1514684203459709E-2</v>
      </c>
    </row>
    <row r="1757" spans="2:17" x14ac:dyDescent="0.2">
      <c r="B1757" s="46" t="s">
        <v>51</v>
      </c>
      <c r="D1757" s="49">
        <f>_xll.qlCalendarAdvance(LocalCalendar,$D1756,B1757,"f",FALSE)</f>
        <v>51797</v>
      </c>
      <c r="E1757" s="49">
        <f>_xll.qlInterestRateIndexValueDate(IndexON,D1757)</f>
        <v>51797</v>
      </c>
      <c r="F1757" s="52">
        <f>IFERROR(_xll.qlIndexFixing(IndexON,D1757,TRUE,_xll.ohTrigger(RecalcTrigger,TriggerON)),NA())</f>
        <v>2.5254595870070062E-2</v>
      </c>
      <c r="H1757" s="49">
        <f>_xll.qlCalendarAdvance(IborCalendar,$H1756,B1757,"f",FALSE)</f>
        <v>51791</v>
      </c>
      <c r="I1757" s="49">
        <f>_xll.qlInterestRateIndexValueDate(Index1M,$H1757)</f>
        <v>51795</v>
      </c>
      <c r="J1757" s="52">
        <f>IFERROR(_xll.qlIndexFixing(Index1M,$H1757,TRUE,_xll.ohTrigger(RecalcTrigger,Trigger1M)),NA())</f>
        <v>2.6614675113835303E-2</v>
      </c>
      <c r="K1757" s="52">
        <f>IFERROR(_xll.qlIndexFixing(ONIndex1M,I1757,TRUE,_xll.ohTrigger(RecalcTrigger,Trigger1M)),NA())</f>
        <v>2.6586413828386668E-2</v>
      </c>
      <c r="L1757" s="52">
        <f>IFERROR(_xll.qlIndexFixing(Index3M,H1757,TRUE,_xll.ohTrigger(RecalcTrigger,Trigger3M)),NA())</f>
        <v>2.8279947339788877E-2</v>
      </c>
      <c r="M1757" s="52">
        <f>IFERROR(_xll.qlIndexFixing(ONIndex3M,I1757,TRUE,_xll.ohTrigger(RecalcTrigger,Trigger3M)),NA())</f>
        <v>2.818679006911573E-2</v>
      </c>
      <c r="N1757" s="52">
        <f>IFERROR(_xll.qlIndexFixing(Index6M,$H1757,TRUE,_xll.ohTrigger(RecalcTrigger,Trigger6M)),NA())</f>
        <v>2.9611522027815588E-2</v>
      </c>
      <c r="O1757" s="52">
        <f>IFERROR(_xll.qlIndexFixing(ONIndex6M,I1757,TRUE,_xll.ohTrigger(RecalcTrigger,Trigger6M)),NA())</f>
        <v>2.9410633584445733E-2</v>
      </c>
      <c r="P1757" s="52">
        <f>IFERROR(_xll.qlIndexFixing(Index1Y,$H1757,TRUE,_xll.ohTrigger(RecalcTrigger,Trigger1Y)),NA())</f>
        <v>3.1991333559198018E-2</v>
      </c>
      <c r="Q1757" s="52">
        <f>IFERROR(_xll.qlIndexFixing(ONIndex1Y,I1757,TRUE,_xll.ohTrigger(RecalcTrigger,Trigger1Y)),NA())</f>
        <v>3.151409787255588E-2</v>
      </c>
    </row>
    <row r="1758" spans="2:17" x14ac:dyDescent="0.2">
      <c r="B1758" s="46" t="s">
        <v>51</v>
      </c>
      <c r="D1758" s="49">
        <f>_xll.qlCalendarAdvance(LocalCalendar,$D1757,B1758,"f",FALSE)</f>
        <v>51804</v>
      </c>
      <c r="E1758" s="49">
        <f>_xll.qlInterestRateIndexValueDate(IndexON,D1758)</f>
        <v>51804</v>
      </c>
      <c r="F1758" s="52">
        <f>IFERROR(_xll.qlIndexFixing(IndexON,D1758,TRUE,_xll.ohTrigger(RecalcTrigger,TriggerON)),NA())</f>
        <v>2.5251554221776829E-2</v>
      </c>
      <c r="H1758" s="49">
        <f>_xll.qlCalendarAdvance(IborCalendar,$H1757,B1758,"f",FALSE)</f>
        <v>51798</v>
      </c>
      <c r="I1758" s="49">
        <f>_xll.qlInterestRateIndexValueDate(Index1M,$H1758)</f>
        <v>51802</v>
      </c>
      <c r="J1758" s="52">
        <f>IFERROR(_xll.qlIndexFixing(Index1M,$H1758,TRUE,_xll.ohTrigger(RecalcTrigger,Trigger1M)),NA())</f>
        <v>2.6615034287117145E-2</v>
      </c>
      <c r="K1758" s="52">
        <f>IFERROR(_xll.qlIndexFixing(ONIndex1M,I1758,TRUE,_xll.ohTrigger(RecalcTrigger,Trigger1M)),NA())</f>
        <v>2.6585862454879816E-2</v>
      </c>
      <c r="L1758" s="52">
        <f>IFERROR(_xll.qlIndexFixing(Index3M,H1758,TRUE,_xll.ohTrigger(RecalcTrigger,Trigger3M)),NA())</f>
        <v>2.8278763414136581E-2</v>
      </c>
      <c r="M1758" s="52">
        <f>IFERROR(_xll.qlIndexFixing(ONIndex3M,I1758,TRUE,_xll.ohTrigger(RecalcTrigger,Trigger3M)),NA())</f>
        <v>2.8185690121063089E-2</v>
      </c>
      <c r="N1758" s="52">
        <f>IFERROR(_xll.qlIndexFixing(Index6M,$H1758,TRUE,_xll.ohTrigger(RecalcTrigger,Trigger6M)),NA())</f>
        <v>2.9610118616059992E-2</v>
      </c>
      <c r="O1758" s="52">
        <f>IFERROR(_xll.qlIndexFixing(ONIndex6M,I1758,TRUE,_xll.ohTrigger(RecalcTrigger,Trigger6M)),NA())</f>
        <v>2.9409356820710997E-2</v>
      </c>
      <c r="P1758" s="52">
        <f>IFERROR(_xll.qlIndexFixing(Index1Y,$H1758,TRUE,_xll.ohTrigger(RecalcTrigger,Trigger1Y)),NA())</f>
        <v>3.1989937294542775E-2</v>
      </c>
      <c r="Q1758" s="52">
        <f>IFERROR(_xll.qlIndexFixing(ONIndex1Y,I1758,TRUE,_xll.ohTrigger(RecalcTrigger,Trigger1Y)),NA())</f>
        <v>3.1513390769140059E-2</v>
      </c>
    </row>
    <row r="1759" spans="2:17" x14ac:dyDescent="0.2">
      <c r="B1759" s="46" t="s">
        <v>51</v>
      </c>
      <c r="D1759" s="49">
        <f>_xll.qlCalendarAdvance(LocalCalendar,$D1758,B1759,"f",FALSE)</f>
        <v>51811</v>
      </c>
      <c r="E1759" s="49">
        <f>_xll.qlInterestRateIndexValueDate(IndexON,D1759)</f>
        <v>51811</v>
      </c>
      <c r="F1759" s="52">
        <f>IFERROR(_xll.qlIndexFixing(IndexON,D1759,TRUE,_xll.ohTrigger(RecalcTrigger,TriggerON)),NA())</f>
        <v>2.5248532846386951E-2</v>
      </c>
      <c r="H1759" s="49">
        <f>_xll.qlCalendarAdvance(IborCalendar,$H1758,B1759,"f",FALSE)</f>
        <v>51805</v>
      </c>
      <c r="I1759" s="49">
        <f>_xll.qlInterestRateIndexValueDate(Index1M,$H1759)</f>
        <v>51809</v>
      </c>
      <c r="J1759" s="52">
        <f>IFERROR(_xll.qlIndexFixing(Index1M,$H1759,TRUE,_xll.ohTrigger(RecalcTrigger,Trigger1M)),NA())</f>
        <v>2.6612560184949174E-2</v>
      </c>
      <c r="K1759" s="52">
        <f>IFERROR(_xll.qlIndexFixing(ONIndex1M,I1759,TRUE,_xll.ohTrigger(RecalcTrigger,Trigger1M)),NA())</f>
        <v>2.6585297795520546E-2</v>
      </c>
      <c r="L1759" s="52">
        <f>IFERROR(_xll.qlIndexFixing(Index3M,H1759,TRUE,_xll.ohTrigger(RecalcTrigger,Trigger3M)),NA())</f>
        <v>2.8277567778824956E-2</v>
      </c>
      <c r="M1759" s="52">
        <f>IFERROR(_xll.qlIndexFixing(ONIndex3M,I1759,TRUE,_xll.ohTrigger(RecalcTrigger,Trigger3M)),NA())</f>
        <v>2.8184578546150973E-2</v>
      </c>
      <c r="N1759" s="52">
        <f>IFERROR(_xll.qlIndexFixing(Index6M,$H1759,TRUE,_xll.ohTrigger(RecalcTrigger,Trigger6M)),NA())</f>
        <v>2.9609814737612771E-2</v>
      </c>
      <c r="O1759" s="52">
        <f>IFERROR(_xll.qlIndexFixing(ONIndex6M,I1759,TRUE,_xll.ohTrigger(RecalcTrigger,Trigger6M)),NA())</f>
        <v>2.9408071853298523E-2</v>
      </c>
      <c r="P1759" s="52">
        <f>IFERROR(_xll.qlIndexFixing(Index1Y,$H1759,TRUE,_xll.ohTrigger(RecalcTrigger,Trigger1Y)),NA())</f>
        <v>3.1988515405303002E-2</v>
      </c>
      <c r="Q1759" s="52">
        <f>IFERROR(_xll.qlIndexFixing(ONIndex1Y,I1759,TRUE,_xll.ohTrigger(RecalcTrigger,Trigger1Y)),NA())</f>
        <v>3.151265884214105E-2</v>
      </c>
    </row>
    <row r="1760" spans="2:17" x14ac:dyDescent="0.2">
      <c r="B1760" s="46" t="s">
        <v>51</v>
      </c>
      <c r="D1760" s="49">
        <f>_xll.qlCalendarAdvance(LocalCalendar,$D1759,B1760,"f",FALSE)</f>
        <v>51818</v>
      </c>
      <c r="E1760" s="49">
        <f>_xll.qlInterestRateIndexValueDate(IndexON,D1760)</f>
        <v>51818</v>
      </c>
      <c r="F1760" s="52">
        <f>IFERROR(_xll.qlIndexFixing(IndexON,D1760,TRUE,_xll.ohTrigger(RecalcTrigger,TriggerON)),NA())</f>
        <v>2.5245531743820493E-2</v>
      </c>
      <c r="H1760" s="49">
        <f>_xll.qlCalendarAdvance(IborCalendar,$H1759,B1760,"f",FALSE)</f>
        <v>51812</v>
      </c>
      <c r="I1760" s="49">
        <f>_xll.qlInterestRateIndexValueDate(Index1M,$H1760)</f>
        <v>51817</v>
      </c>
      <c r="J1760" s="52">
        <f>IFERROR(_xll.qlIndexFixing(Index1M,$H1760,TRUE,_xll.ohTrigger(RecalcTrigger,Trigger1M)),NA())</f>
        <v>2.6611865654206923E-2</v>
      </c>
      <c r="K1760" s="52">
        <f>IFERROR(_xll.qlIndexFixing(ONIndex1M,I1760,TRUE,_xll.ohTrigger(RecalcTrigger,Trigger1M)),NA())</f>
        <v>2.6584636202420242E-2</v>
      </c>
      <c r="L1760" s="52">
        <f>IFERROR(_xll.qlIndexFixing(Index3M,H1760,TRUE,_xll.ohTrigger(RecalcTrigger,Trigger3M)),NA())</f>
        <v>2.8276187000123142E-2</v>
      </c>
      <c r="M1760" s="52">
        <f>IFERROR(_xll.qlIndexFixing(ONIndex3M,I1760,TRUE,_xll.ohTrigger(RecalcTrigger,Trigger3M)),NA())</f>
        <v>2.8183293937891207E-2</v>
      </c>
      <c r="N1760" s="52">
        <f>IFERROR(_xll.qlIndexFixing(Index6M,$H1760,TRUE,_xll.ohTrigger(RecalcTrigger,Trigger6M)),NA())</f>
        <v>2.9605976218998162E-2</v>
      </c>
      <c r="O1760" s="52">
        <f>IFERROR(_xll.qlIndexFixing(ONIndex6M,I1760,TRUE,_xll.ohTrigger(RecalcTrigger,Trigger6M)),NA())</f>
        <v>2.9406593273799686E-2</v>
      </c>
      <c r="P1760" s="52">
        <f>IFERROR(_xll.qlIndexFixing(Index1Y,$H1760,TRUE,_xll.ohTrigger(RecalcTrigger,Trigger1Y)),NA())</f>
        <v>3.198685901212521E-2</v>
      </c>
      <c r="Q1760" s="52">
        <f>IFERROR(_xll.qlIndexFixing(ONIndex1Y,I1760,TRUE,_xll.ohTrigger(RecalcTrigger,Trigger1Y)),NA())</f>
        <v>3.1511791957896662E-2</v>
      </c>
    </row>
    <row r="1761" spans="2:17" x14ac:dyDescent="0.2">
      <c r="B1761" s="46" t="s">
        <v>51</v>
      </c>
      <c r="D1761" s="49">
        <f>_xll.qlCalendarAdvance(LocalCalendar,$D1760,B1761,"f",FALSE)</f>
        <v>51825</v>
      </c>
      <c r="E1761" s="49">
        <f>_xll.qlInterestRateIndexValueDate(IndexON,D1761)</f>
        <v>51825</v>
      </c>
      <c r="F1761" s="52">
        <f>IFERROR(_xll.qlIndexFixing(IndexON,D1761,TRUE,_xll.ohTrigger(RecalcTrigger,TriggerON)),NA())</f>
        <v>2.5242550914157391E-2</v>
      </c>
      <c r="H1761" s="49">
        <f>_xll.qlCalendarAdvance(IborCalendar,$H1760,B1761,"f",FALSE)</f>
        <v>51819</v>
      </c>
      <c r="I1761" s="49">
        <f>_xll.qlInterestRateIndexValueDate(Index1M,$H1761)</f>
        <v>51823</v>
      </c>
      <c r="J1761" s="52">
        <f>IFERROR(_xll.qlIndexFixing(Index1M,$H1761,TRUE,_xll.ohTrigger(RecalcTrigger,Trigger1M)),NA())</f>
        <v>2.6611333344000343E-2</v>
      </c>
      <c r="K1761" s="52">
        <f>IFERROR(_xll.qlIndexFixing(ONIndex1M,I1761,TRUE,_xll.ohTrigger(RecalcTrigger,Trigger1M)),NA())</f>
        <v>2.6584128619724368E-2</v>
      </c>
      <c r="L1761" s="52">
        <f>IFERROR(_xll.qlIndexFixing(Index3M,H1761,TRUE,_xll.ohTrigger(RecalcTrigger,Trigger3M)),NA())</f>
        <v>2.8275141379263683E-2</v>
      </c>
      <c r="M1761" s="52">
        <f>IFERROR(_xll.qlIndexFixing(ONIndex3M,I1761,TRUE,_xll.ohTrigger(RecalcTrigger,Trigger3M)),NA())</f>
        <v>2.8182320515588444E-2</v>
      </c>
      <c r="N1761" s="52">
        <f>IFERROR(_xll.qlIndexFixing(Index6M,$H1761,TRUE,_xll.ohTrigger(RecalcTrigger,Trigger6M)),NA())</f>
        <v>2.9605858431938473E-2</v>
      </c>
      <c r="O1761" s="52">
        <f>IFERROR(_xll.qlIndexFixing(ONIndex6M,I1761,TRUE,_xll.ohTrigger(RecalcTrigger,Trigger6M)),NA())</f>
        <v>2.9405477307440364E-2</v>
      </c>
      <c r="P1761" s="52">
        <f>IFERROR(_xll.qlIndexFixing(Index1Y,$H1761,TRUE,_xll.ohTrigger(RecalcTrigger,Trigger1Y)),NA())</f>
        <v>3.1985594753502378E-2</v>
      </c>
      <c r="Q1761" s="52">
        <f>IFERROR(_xll.qlIndexFixing(ONIndex1Y,I1761,TRUE,_xll.ohTrigger(RecalcTrigger,Trigger1Y)),NA())</f>
        <v>3.1511120517233593E-2</v>
      </c>
    </row>
    <row r="1762" spans="2:17" x14ac:dyDescent="0.2">
      <c r="B1762" s="46" t="s">
        <v>51</v>
      </c>
      <c r="D1762" s="49">
        <f>_xll.qlCalendarAdvance(LocalCalendar,$D1761,B1762,"f",FALSE)</f>
        <v>51832</v>
      </c>
      <c r="E1762" s="49">
        <f>_xll.qlInterestRateIndexValueDate(IndexON,D1762)</f>
        <v>51832</v>
      </c>
      <c r="F1762" s="52">
        <f>IFERROR(_xll.qlIndexFixing(IndexON,D1762,TRUE,_xll.ohTrigger(RecalcTrigger,TriggerON)),NA())</f>
        <v>2.5240264475159258E-2</v>
      </c>
      <c r="H1762" s="49">
        <f>_xll.qlCalendarAdvance(IborCalendar,$H1761,B1762,"f",FALSE)</f>
        <v>51826</v>
      </c>
      <c r="I1762" s="49">
        <f>_xll.qlInterestRateIndexValueDate(Index1M,$H1762)</f>
        <v>51830</v>
      </c>
      <c r="J1762" s="52">
        <f>IFERROR(_xll.qlIndexFixing(Index1M,$H1762,TRUE,_xll.ohTrigger(RecalcTrigger,Trigger1M)),NA())</f>
        <v>2.6612572633616105E-2</v>
      </c>
      <c r="K1762" s="52">
        <f>IFERROR(_xll.qlIndexFixing(ONIndex1M,I1762,TRUE,_xll.ohTrigger(RecalcTrigger,Trigger1M)),NA())</f>
        <v>2.6583524103287459E-2</v>
      </c>
      <c r="L1762" s="52">
        <f>IFERROR(_xll.qlIndexFixing(Index3M,H1762,TRUE,_xll.ohTrigger(RecalcTrigger,Trigger3M)),NA())</f>
        <v>2.8273910615036625E-2</v>
      </c>
      <c r="M1762" s="52">
        <f>IFERROR(_xll.qlIndexFixing(ONIndex3M,I1762,TRUE,_xll.ohTrigger(RecalcTrigger,Trigger3M)),NA())</f>
        <v>2.8181174060017966E-2</v>
      </c>
      <c r="N1762" s="52">
        <f>IFERROR(_xll.qlIndexFixing(Index6M,$H1762,TRUE,_xll.ohTrigger(RecalcTrigger,Trigger6M)),NA())</f>
        <v>2.9605527445298822E-2</v>
      </c>
      <c r="O1762" s="52">
        <f>IFERROR(_xll.qlIndexFixing(ONIndex6M,I1762,TRUE,_xll.ohTrigger(RecalcTrigger,Trigger6M)),NA())</f>
        <v>2.9404167728914743E-2</v>
      </c>
      <c r="P1762" s="52">
        <f>IFERROR(_xll.qlIndexFixing(Index1Y,$H1762,TRUE,_xll.ohTrigger(RecalcTrigger,Trigger1Y)),NA())</f>
        <v>3.1984095991161622E-2</v>
      </c>
      <c r="Q1762" s="52">
        <f>IFERROR(_xll.qlIndexFixing(ONIndex1Y,I1762,TRUE,_xll.ohTrigger(RecalcTrigger,Trigger1Y)),NA())</f>
        <v>3.1510314119405081E-2</v>
      </c>
    </row>
    <row r="1763" spans="2:17" x14ac:dyDescent="0.2">
      <c r="B1763" s="46" t="s">
        <v>51</v>
      </c>
      <c r="D1763" s="49">
        <f>_xll.qlCalendarAdvance(LocalCalendar,$D1762,B1763,"f",FALSE)</f>
        <v>51839</v>
      </c>
      <c r="E1763" s="49">
        <f>_xll.qlInterestRateIndexValueDate(IndexON,D1763)</f>
        <v>51839</v>
      </c>
      <c r="F1763" s="52">
        <f>IFERROR(_xll.qlIndexFixing(IndexON,D1763,TRUE,_xll.ohTrigger(RecalcTrigger,TriggerON)),NA())</f>
        <v>2.5236650073221512E-2</v>
      </c>
      <c r="H1763" s="49">
        <f>_xll.qlCalendarAdvance(IborCalendar,$H1762,B1763,"f",FALSE)</f>
        <v>51833</v>
      </c>
      <c r="I1763" s="49">
        <f>_xll.qlInterestRateIndexValueDate(Index1M,$H1763)</f>
        <v>51837</v>
      </c>
      <c r="J1763" s="52">
        <f>IFERROR(_xll.qlIndexFixing(Index1M,$H1763,TRUE,_xll.ohTrigger(RecalcTrigger,Trigger1M)),NA())</f>
        <v>2.661098861273092E-2</v>
      </c>
      <c r="K1763" s="52">
        <f>IFERROR(_xll.qlIndexFixing(ONIndex1M,I1763,TRUE,_xll.ohTrigger(RecalcTrigger,Trigger1M)),NA())</f>
        <v>2.6582906301078069E-2</v>
      </c>
      <c r="L1763" s="52">
        <f>IFERROR(_xll.qlIndexFixing(Index3M,H1763,TRUE,_xll.ohTrigger(RecalcTrigger,Trigger3M)),NA())</f>
        <v>2.827165158619158E-2</v>
      </c>
      <c r="M1763" s="52">
        <f>IFERROR(_xll.qlIndexFixing(ONIndex3M,I1763,TRUE,_xll.ohTrigger(RecalcTrigger,Trigger3M)),NA())</f>
        <v>2.8180015977588013E-2</v>
      </c>
      <c r="N1763" s="52">
        <f>IFERROR(_xll.qlIndexFixing(Index6M,$H1763,TRUE,_xll.ohTrigger(RecalcTrigger,Trigger6M)),NA())</f>
        <v>2.9602976685322632E-2</v>
      </c>
      <c r="O1763" s="52">
        <f>IFERROR(_xll.qlIndexFixing(ONIndex6M,I1763,TRUE,_xll.ohTrigger(RecalcTrigger,Trigger6M)),NA())</f>
        <v>2.9402849946951193E-2</v>
      </c>
      <c r="P1763" s="52">
        <f>IFERROR(_xll.qlIndexFixing(Index1Y,$H1763,TRUE,_xll.ohTrigger(RecalcTrigger,Trigger1Y)),NA())</f>
        <v>3.1982571604677622E-2</v>
      </c>
      <c r="Q1763" s="52">
        <f>IFERROR(_xll.qlIndexFixing(ONIndex1Y,I1763,TRUE,_xll.ohTrigger(RecalcTrigger,Trigger1Y)),NA())</f>
        <v>3.1509482897833507E-2</v>
      </c>
    </row>
    <row r="1764" spans="2:17" x14ac:dyDescent="0.2">
      <c r="B1764" s="46" t="s">
        <v>51</v>
      </c>
      <c r="D1764" s="49">
        <f>_xll.qlCalendarAdvance(LocalCalendar,$D1763,B1764,"f",FALSE)</f>
        <v>51846</v>
      </c>
      <c r="E1764" s="49">
        <f>_xll.qlInterestRateIndexValueDate(IndexON,D1764)</f>
        <v>51846</v>
      </c>
      <c r="F1764" s="52">
        <f>IFERROR(_xll.qlIndexFixing(IndexON,D1764,TRUE,_xll.ohTrigger(RecalcTrigger,TriggerON)),NA())</f>
        <v>2.5233730061948734E-2</v>
      </c>
      <c r="H1764" s="49">
        <f>_xll.qlCalendarAdvance(IborCalendar,$H1763,B1764,"f",FALSE)</f>
        <v>51840</v>
      </c>
      <c r="I1764" s="49">
        <f>_xll.qlInterestRateIndexValueDate(Index1M,$H1764)</f>
        <v>51844</v>
      </c>
      <c r="J1764" s="52">
        <f>IFERROR(_xll.qlIndexFixing(Index1M,$H1764,TRUE,_xll.ohTrigger(RecalcTrigger,Trigger1M)),NA())</f>
        <v>2.6610327592839194E-2</v>
      </c>
      <c r="K1764" s="52">
        <f>IFERROR(_xll.qlIndexFixing(ONIndex1M,I1764,TRUE,_xll.ohTrigger(RecalcTrigger,Trigger1M)),NA())</f>
        <v>2.658227521301626E-2</v>
      </c>
      <c r="L1764" s="52">
        <f>IFERROR(_xll.qlIndexFixing(Index3M,H1764,TRUE,_xll.ohTrigger(RecalcTrigger,Trigger3M)),NA())</f>
        <v>2.8270398337213575E-2</v>
      </c>
      <c r="M1764" s="52">
        <f>IFERROR(_xll.qlIndexFixing(ONIndex3M,I1764,TRUE,_xll.ohTrigger(RecalcTrigger,Trigger3M)),NA())</f>
        <v>2.8178846268138713E-2</v>
      </c>
      <c r="N1764" s="52">
        <f>IFERROR(_xll.qlIndexFixing(Index6M,$H1764,TRUE,_xll.ohTrigger(RecalcTrigger,Trigger6M)),NA())</f>
        <v>2.9601523324907321E-2</v>
      </c>
      <c r="O1764" s="52">
        <f>IFERROR(_xll.qlIndexFixing(ONIndex6M,I1764,TRUE,_xll.ohTrigger(RecalcTrigger,Trigger6M)),NA())</f>
        <v>2.9401523961070097E-2</v>
      </c>
      <c r="P1764" s="52">
        <f>IFERROR(_xll.qlIndexFixing(Index1Y,$H1764,TRUE,_xll.ohTrigger(RecalcTrigger,Trigger1Y)),NA())</f>
        <v>3.1981021594165347E-2</v>
      </c>
      <c r="Q1764" s="52">
        <f>IFERROR(_xll.qlIndexFixing(ONIndex1Y,I1764,TRUE,_xll.ohTrigger(RecalcTrigger,Trigger1Y)),NA())</f>
        <v>3.1508626852678745E-2</v>
      </c>
    </row>
    <row r="1765" spans="2:17" x14ac:dyDescent="0.2">
      <c r="B1765" s="46" t="s">
        <v>51</v>
      </c>
      <c r="D1765" s="49">
        <f>_xll.qlCalendarAdvance(LocalCalendar,$D1764,B1765,"f",FALSE)</f>
        <v>51853</v>
      </c>
      <c r="E1765" s="49">
        <f>_xll.qlInterestRateIndexValueDate(IndexON,D1765)</f>
        <v>51853</v>
      </c>
      <c r="F1765" s="52">
        <f>IFERROR(_xll.qlIndexFixing(IndexON,D1765,TRUE,_xll.ohTrigger(RecalcTrigger,TriggerON)),NA())</f>
        <v>2.5230830323579312E-2</v>
      </c>
      <c r="H1765" s="49">
        <f>_xll.qlCalendarAdvance(IborCalendar,$H1764,B1765,"f",FALSE)</f>
        <v>51847</v>
      </c>
      <c r="I1765" s="49">
        <f>_xll.qlInterestRateIndexValueDate(Index1M,$H1765)</f>
        <v>51851</v>
      </c>
      <c r="J1765" s="52">
        <f>IFERROR(_xll.qlIndexFixing(Index1M,$H1765,TRUE,_xll.ohTrigger(RecalcTrigger,Trigger1M)),NA())</f>
        <v>2.6609653257802353E-2</v>
      </c>
      <c r="K1765" s="52">
        <f>IFERROR(_xll.qlIndexFixing(ONIndex1M,I1765,TRUE,_xll.ohTrigger(RecalcTrigger,Trigger1M)),NA())</f>
        <v>2.6581630839421777E-2</v>
      </c>
      <c r="L1765" s="52">
        <f>IFERROR(_xll.qlIndexFixing(Index3M,H1765,TRUE,_xll.ohTrigger(RecalcTrigger,Trigger3M)),NA())</f>
        <v>2.8269133379552322E-2</v>
      </c>
      <c r="M1765" s="52">
        <f>IFERROR(_xll.qlIndexFixing(ONIndex3M,I1765,TRUE,_xll.ohTrigger(RecalcTrigger,Trigger3M)),NA())</f>
        <v>2.8177664931829938E-2</v>
      </c>
      <c r="N1765" s="52">
        <f>IFERROR(_xll.qlIndexFixing(Index6M,$H1765,TRUE,_xll.ohTrigger(RecalcTrigger,Trigger6M)),NA())</f>
        <v>2.9600061639778782E-2</v>
      </c>
      <c r="O1765" s="52">
        <f>IFERROR(_xll.qlIndexFixing(ONIndex6M,I1765,TRUE,_xll.ohTrigger(RecalcTrigger,Trigger6M)),NA())</f>
        <v>2.9400189771591201E-2</v>
      </c>
      <c r="P1765" s="52">
        <f>IFERROR(_xll.qlIndexFixing(Index1Y,$H1765,TRUE,_xll.ohTrigger(RecalcTrigger,Trigger1Y)),NA())</f>
        <v>3.1979445959741976E-2</v>
      </c>
      <c r="Q1765" s="52">
        <f>IFERROR(_xll.qlIndexFixing(ONIndex1Y,I1765,TRUE,_xll.ohTrigger(RecalcTrigger,Trigger1Y)),NA())</f>
        <v>3.1507745983940794E-2</v>
      </c>
    </row>
    <row r="1766" spans="2:17" x14ac:dyDescent="0.2">
      <c r="B1766" s="46" t="s">
        <v>51</v>
      </c>
      <c r="D1766" s="49">
        <f>_xll.qlCalendarAdvance(LocalCalendar,$D1765,B1766,"f",FALSE)</f>
        <v>51861</v>
      </c>
      <c r="E1766" s="49">
        <f>_xll.qlInterestRateIndexValueDate(IndexON,D1766)</f>
        <v>51861</v>
      </c>
      <c r="F1766" s="52">
        <f>IFERROR(_xll.qlIndexFixing(IndexON,D1766,TRUE,_xll.ohTrigger(RecalcTrigger,TriggerON)),NA())</f>
        <v>2.5227541160637301E-2</v>
      </c>
      <c r="H1766" s="49">
        <f>_xll.qlCalendarAdvance(IborCalendar,$H1765,B1766,"f",FALSE)</f>
        <v>51854</v>
      </c>
      <c r="I1766" s="49">
        <f>_xll.qlInterestRateIndexValueDate(Index1M,$H1766)</f>
        <v>51858</v>
      </c>
      <c r="J1766" s="52">
        <f>IFERROR(_xll.qlIndexFixing(Index1M,$H1766,TRUE,_xll.ohTrigger(RecalcTrigger,Trigger1M)),NA())</f>
        <v>2.6608965607620393E-2</v>
      </c>
      <c r="K1766" s="52">
        <f>IFERROR(_xll.qlIndexFixing(ONIndex1M,I1766,TRUE,_xll.ohTrigger(RecalcTrigger,Trigger1M)),NA())</f>
        <v>2.6580973180134748E-2</v>
      </c>
      <c r="L1766" s="52">
        <f>IFERROR(_xll.qlIndexFixing(Index3M,H1766,TRUE,_xll.ohTrigger(RecalcTrigger,Trigger3M)),NA())</f>
        <v>2.8267856713219231E-2</v>
      </c>
      <c r="M1766" s="52">
        <f>IFERROR(_xll.qlIndexFixing(ONIndex3M,I1766,TRUE,_xll.ohTrigger(RecalcTrigger,Trigger3M)),NA())</f>
        <v>2.8176471968501815E-2</v>
      </c>
      <c r="N1766" s="52">
        <f>IFERROR(_xll.qlIndexFixing(Index6M,$H1766,TRUE,_xll.ohTrigger(RecalcTrigger,Trigger6M)),NA())</f>
        <v>2.9598591629954145E-2</v>
      </c>
      <c r="O1766" s="52">
        <f>IFERROR(_xll.qlIndexFixing(ONIndex6M,I1766,TRUE,_xll.ohTrigger(RecalcTrigger,Trigger6M)),NA())</f>
        <v>2.9398847378434567E-2</v>
      </c>
      <c r="P1766" s="52">
        <f>IFERROR(_xll.qlIndexFixing(Index1Y,$H1766,TRUE,_xll.ohTrigger(RecalcTrigger,Trigger1Y)),NA())</f>
        <v>3.1977844701525981E-2</v>
      </c>
      <c r="Q1766" s="52">
        <f>IFERROR(_xll.qlIndexFixing(ONIndex1Y,I1766,TRUE,_xll.ohTrigger(RecalcTrigger,Trigger1Y)),NA())</f>
        <v>3.1506840291379845E-2</v>
      </c>
    </row>
    <row r="1767" spans="2:17" x14ac:dyDescent="0.2">
      <c r="B1767" s="46" t="s">
        <v>51</v>
      </c>
      <c r="D1767" s="49">
        <f>_xll.qlCalendarAdvance(LocalCalendar,$D1766,B1767,"f",FALSE)</f>
        <v>51868</v>
      </c>
      <c r="E1767" s="49">
        <f>_xll.qlInterestRateIndexValueDate(IndexON,D1767)</f>
        <v>51868</v>
      </c>
      <c r="F1767" s="52">
        <f>IFERROR(_xll.qlIndexFixing(IndexON,D1767,TRUE,_xll.ohTrigger(RecalcTrigger,TriggerON)),NA())</f>
        <v>2.5224684863998093E-2</v>
      </c>
      <c r="H1767" s="49">
        <f>_xll.qlCalendarAdvance(IborCalendar,$H1766,B1767,"f",FALSE)</f>
        <v>51862</v>
      </c>
      <c r="I1767" s="49">
        <f>_xll.qlInterestRateIndexValueDate(Index1M,$H1767)</f>
        <v>51866</v>
      </c>
      <c r="J1767" s="52">
        <f>IFERROR(_xll.qlIndexFixing(Index1M,$H1767,TRUE,_xll.ohTrigger(RecalcTrigger,Trigger1M)),NA())</f>
        <v>2.6608163417440305E-2</v>
      </c>
      <c r="K1767" s="52">
        <f>IFERROR(_xll.qlIndexFixing(ONIndex1M,I1767,TRUE,_xll.ohTrigger(RecalcTrigger,Trigger1M)),NA())</f>
        <v>2.658113795528827E-2</v>
      </c>
      <c r="L1767" s="52">
        <f>IFERROR(_xll.qlIndexFixing(Index3M,H1767,TRUE,_xll.ohTrigger(RecalcTrigger,Trigger3M)),NA())</f>
        <v>2.826537061451706E-2</v>
      </c>
      <c r="M1767" s="52">
        <f>IFERROR(_xll.qlIndexFixing(ONIndex3M,I1767,TRUE,_xll.ohTrigger(RecalcTrigger,Trigger3M)),NA())</f>
        <v>2.8176110252764452E-2</v>
      </c>
      <c r="N1767" s="52">
        <f>IFERROR(_xll.qlIndexFixing(Index6M,$H1767,TRUE,_xll.ohTrigger(RecalcTrigger,Trigger6M)),NA())</f>
        <v>2.9595799364629444E-2</v>
      </c>
      <c r="O1767" s="52">
        <f>IFERROR(_xll.qlIndexFixing(ONIndex6M,I1767,TRUE,_xll.ohTrigger(RecalcTrigger,Trigger6M)),NA())</f>
        <v>2.9398406551619516E-2</v>
      </c>
      <c r="P1767" s="52">
        <f>IFERROR(_xll.qlIndexFixing(Index1Y,$H1767,TRUE,_xll.ohTrigger(RecalcTrigger,Trigger1Y)),NA())</f>
        <v>3.197598331621971E-2</v>
      </c>
      <c r="Q1767" s="52">
        <f>IFERROR(_xll.qlIndexFixing(ONIndex1Y,I1767,TRUE,_xll.ohTrigger(RecalcTrigger,Trigger1Y)),NA())</f>
        <v>3.1507085710464899E-2</v>
      </c>
    </row>
    <row r="1768" spans="2:17" x14ac:dyDescent="0.2">
      <c r="B1768" s="46" t="s">
        <v>51</v>
      </c>
      <c r="D1768" s="49">
        <f>_xll.qlCalendarAdvance(LocalCalendar,$D1767,B1768,"f",FALSE)</f>
        <v>51875</v>
      </c>
      <c r="E1768" s="49">
        <f>_xll.qlInterestRateIndexValueDate(IndexON,D1768)</f>
        <v>51875</v>
      </c>
      <c r="F1768" s="52">
        <f>IFERROR(_xll.qlIndexFixing(IndexON,D1768,TRUE,_xll.ohTrigger(RecalcTrigger,TriggerON)),NA())</f>
        <v>2.5221848840182304E-2</v>
      </c>
      <c r="H1768" s="49">
        <f>_xll.qlCalendarAdvance(IborCalendar,$H1767,B1768,"f",FALSE)</f>
        <v>51869</v>
      </c>
      <c r="I1768" s="49">
        <f>_xll.qlInterestRateIndexValueDate(Index1M,$H1768)</f>
        <v>51873</v>
      </c>
      <c r="J1768" s="52">
        <f>IFERROR(_xll.qlIndexFixing(Index1M,$H1768,TRUE,_xll.ohTrigger(RecalcTrigger,Trigger1M)),NA())</f>
        <v>2.6607447234809685E-2</v>
      </c>
      <c r="K1768" s="52">
        <f>IFERROR(_xll.qlIndexFixing(ONIndex1M,I1768,TRUE,_xll.ohTrigger(RecalcTrigger,Trigger1M)),NA())</f>
        <v>2.6579519172340582E-2</v>
      </c>
      <c r="L1768" s="52">
        <f>IFERROR(_xll.qlIndexFixing(Index3M,H1768,TRUE,_xll.ohTrigger(RecalcTrigger,Trigger3M)),NA())</f>
        <v>2.8265081572540218E-2</v>
      </c>
      <c r="M1768" s="52">
        <f>IFERROR(_xll.qlIndexFixing(ONIndex3M,I1768,TRUE,_xll.ohTrigger(RecalcTrigger,Trigger3M)),NA())</f>
        <v>2.8173876466928149E-2</v>
      </c>
      <c r="N1768" s="52">
        <f>IFERROR(_xll.qlIndexFixing(Index6M,$H1768,TRUE,_xll.ohTrigger(RecalcTrigger,Trigger6M)),NA())</f>
        <v>2.9594312232208261E-2</v>
      </c>
      <c r="O1768" s="52">
        <f>IFERROR(_xll.qlIndexFixing(ONIndex6M,I1768,TRUE,_xll.ohTrigger(RecalcTrigger,Trigger6M)),NA())</f>
        <v>2.9395943197139118E-2</v>
      </c>
      <c r="P1768" s="52">
        <f>IFERROR(_xll.qlIndexFixing(Index1Y,$H1768,TRUE,_xll.ohTrigger(RecalcTrigger,Trigger1Y)),NA())</f>
        <v>3.1974327150287203E-2</v>
      </c>
      <c r="Q1768" s="52">
        <f>IFERROR(_xll.qlIndexFixing(ONIndex1Y,I1768,TRUE,_xll.ohTrigger(RecalcTrigger,Trigger1Y)),NA())</f>
        <v>3.1504815932059671E-2</v>
      </c>
    </row>
    <row r="1769" spans="2:17" x14ac:dyDescent="0.2">
      <c r="B1769" s="46" t="s">
        <v>51</v>
      </c>
      <c r="D1769" s="49">
        <f>_xll.qlCalendarAdvance(LocalCalendar,$D1768,B1769,"f",FALSE)</f>
        <v>51882</v>
      </c>
      <c r="E1769" s="49">
        <f>_xll.qlInterestRateIndexValueDate(IndexON,D1769)</f>
        <v>51882</v>
      </c>
      <c r="F1769" s="52">
        <f>IFERROR(_xll.qlIndexFixing(IndexON,D1769,TRUE,_xll.ohTrigger(RecalcTrigger,TriggerON)),NA())</f>
        <v>2.5219033089109999E-2</v>
      </c>
      <c r="H1769" s="49">
        <f>_xll.qlCalendarAdvance(IborCalendar,$H1768,B1769,"f",FALSE)</f>
        <v>51876</v>
      </c>
      <c r="I1769" s="49">
        <f>_xll.qlInterestRateIndexValueDate(Index1M,$H1769)</f>
        <v>51880</v>
      </c>
      <c r="J1769" s="52">
        <f>IFERROR(_xll.qlIndexFixing(Index1M,$H1769,TRUE,_xll.ohTrigger(RecalcTrigger,Trigger1M)),NA())</f>
        <v>2.6606717737039109E-2</v>
      </c>
      <c r="K1769" s="52">
        <f>IFERROR(_xll.qlIndexFixing(ONIndex1M,I1769,TRUE,_xll.ohTrigger(RecalcTrigger,Trigger1M)),NA())</f>
        <v>2.6578819757814287E-2</v>
      </c>
      <c r="L1769" s="52">
        <f>IFERROR(_xll.qlIndexFixing(Index3M,H1769,TRUE,_xll.ohTrigger(RecalcTrigger,Trigger3M)),NA())</f>
        <v>2.826275727039107E-2</v>
      </c>
      <c r="M1769" s="52">
        <f>IFERROR(_xll.qlIndexFixing(ONIndex3M,I1769,TRUE,_xll.ohTrigger(RecalcTrigger,Trigger3M)),NA())</f>
        <v>2.8172646961950321E-2</v>
      </c>
      <c r="N1769" s="52">
        <f>IFERROR(_xll.qlIndexFixing(Index6M,$H1769,TRUE,_xll.ohTrigger(RecalcTrigger,Trigger6M)),NA())</f>
        <v>2.9592816775821026E-2</v>
      </c>
      <c r="O1769" s="52">
        <f>IFERROR(_xll.qlIndexFixing(ONIndex6M,I1769,TRUE,_xll.ohTrigger(RecalcTrigger,Trigger6M)),NA())</f>
        <v>2.9394575020926794E-2</v>
      </c>
      <c r="P1769" s="52">
        <f>IFERROR(_xll.qlIndexFixing(Index1Y,$H1769,TRUE,_xll.ohTrigger(RecalcTrigger,Trigger1Y)),NA())</f>
        <v>3.1972645360948834E-2</v>
      </c>
      <c r="Q1769" s="52">
        <f>IFERROR(_xll.qlIndexFixing(ONIndex1Y,I1769,TRUE,_xll.ohTrigger(RecalcTrigger,Trigger1Y)),NA())</f>
        <v>3.1503832222385952E-2</v>
      </c>
    </row>
    <row r="1770" spans="2:17" x14ac:dyDescent="0.2">
      <c r="B1770" s="46" t="s">
        <v>51</v>
      </c>
      <c r="D1770" s="49">
        <f>_xll.qlCalendarAdvance(LocalCalendar,$D1769,B1770,"f",FALSE)</f>
        <v>51889</v>
      </c>
      <c r="E1770" s="49">
        <f>_xll.qlInterestRateIndexValueDate(IndexON,D1770)</f>
        <v>51889</v>
      </c>
      <c r="F1770" s="52">
        <f>IFERROR(_xll.qlIndexFixing(IndexON,D1770,TRUE,_xll.ohTrigger(RecalcTrigger,TriggerON)),NA())</f>
        <v>2.5216237611020986E-2</v>
      </c>
      <c r="H1770" s="49">
        <f>_xll.qlCalendarAdvance(IborCalendar,$H1769,B1770,"f",FALSE)</f>
        <v>51883</v>
      </c>
      <c r="I1770" s="49">
        <f>_xll.qlInterestRateIndexValueDate(Index1M,$H1770)</f>
        <v>51887</v>
      </c>
      <c r="J1770" s="52">
        <f>IFERROR(_xll.qlIndexFixing(Index1M,$H1770,TRUE,_xll.ohTrigger(RecalcTrigger,Trigger1M)),NA())</f>
        <v>2.6605974924133729E-2</v>
      </c>
      <c r="K1770" s="52">
        <f>IFERROR(_xll.qlIndexFixing(ONIndex1M,I1770,TRUE,_xll.ohTrigger(RecalcTrigger,Trigger1M)),NA())</f>
        <v>2.6578107057595446E-2</v>
      </c>
      <c r="L1770" s="52">
        <f>IFERROR(_xll.qlIndexFixing(Index3M,H1770,TRUE,_xll.ohTrigger(RecalcTrigger,Trigger3M)),NA())</f>
        <v>2.8261433036750994E-2</v>
      </c>
      <c r="M1770" s="52">
        <f>IFERROR(_xll.qlIndexFixing(ONIndex3M,I1770,TRUE,_xll.ohTrigger(RecalcTrigger,Trigger3M)),NA())</f>
        <v>2.8171405830113017E-2</v>
      </c>
      <c r="N1770" s="52">
        <f>IFERROR(_xll.qlIndexFixing(Index6M,$H1770,TRUE,_xll.ohTrigger(RecalcTrigger,Trigger6M)),NA())</f>
        <v>2.959131299548674E-2</v>
      </c>
      <c r="O1770" s="52">
        <f>IFERROR(_xll.qlIndexFixing(ONIndex6M,I1770,TRUE,_xll.ohTrigger(RecalcTrigger,Trigger6M)),NA())</f>
        <v>2.9393198641116669E-2</v>
      </c>
      <c r="P1770" s="52">
        <f>IFERROR(_xll.qlIndexFixing(Index1Y,$H1770,TRUE,_xll.ohTrigger(RecalcTrigger,Trigger1Y)),NA())</f>
        <v>3.1970937948331626E-2</v>
      </c>
      <c r="Q1770" s="52">
        <f>IFERROR(_xll.qlIndexFixing(ONIndex1Y,I1770,TRUE,_xll.ohTrigger(RecalcTrigger,Trigger1Y)),NA())</f>
        <v>3.1502823689208981E-2</v>
      </c>
    </row>
    <row r="1771" spans="2:17" x14ac:dyDescent="0.2">
      <c r="B1771" s="46" t="s">
        <v>51</v>
      </c>
      <c r="D1771" s="49">
        <f>_xll.qlCalendarAdvance(LocalCalendar,$D1770,B1771,"f",FALSE)</f>
        <v>51896</v>
      </c>
      <c r="E1771" s="49">
        <f>_xll.qlInterestRateIndexValueDate(IndexON,D1771)</f>
        <v>51896</v>
      </c>
      <c r="F1771" s="52">
        <f>IFERROR(_xll.qlIndexFixing(IndexON,D1771,TRUE,_xll.ohTrigger(RecalcTrigger,TriggerON)),NA())</f>
        <v>2.5213462405595521E-2</v>
      </c>
      <c r="H1771" s="49">
        <f>_xll.qlCalendarAdvance(IborCalendar,$H1770,B1771,"f",FALSE)</f>
        <v>51890</v>
      </c>
      <c r="I1771" s="49">
        <f>_xll.qlInterestRateIndexValueDate(Index1M,$H1771)</f>
        <v>51894</v>
      </c>
      <c r="J1771" s="52">
        <f>IFERROR(_xll.qlIndexFixing(Index1M,$H1771,TRUE,_xll.ohTrigger(RecalcTrigger,Trigger1M)),NA())</f>
        <v>2.6605218796098704E-2</v>
      </c>
      <c r="K1771" s="52">
        <f>IFERROR(_xll.qlIndexFixing(ONIndex1M,I1771,TRUE,_xll.ohTrigger(RecalcTrigger,Trigger1M)),NA())</f>
        <v>2.6577381071604123E-2</v>
      </c>
      <c r="L1771" s="52">
        <f>IFERROR(_xll.qlIndexFixing(Index3M,H1771,TRUE,_xll.ohTrigger(RecalcTrigger,Trigger3M)),NA())</f>
        <v>2.8260097095408554E-2</v>
      </c>
      <c r="M1771" s="52">
        <f>IFERROR(_xll.qlIndexFixing(ONIndex3M,I1771,TRUE,_xll.ohTrigger(RecalcTrigger,Trigger3M)),NA())</f>
        <v>2.8170153071336301E-2</v>
      </c>
      <c r="N1771" s="52">
        <f>IFERROR(_xll.qlIndexFixing(Index6M,$H1771,TRUE,_xll.ohTrigger(RecalcTrigger,Trigger6M)),NA())</f>
        <v>2.9589800891222175E-2</v>
      </c>
      <c r="O1771" s="52">
        <f>IFERROR(_xll.qlIndexFixing(ONIndex6M,I1771,TRUE,_xll.ohTrigger(RecalcTrigger,Trigger6M)),NA())</f>
        <v>2.9391814057548871E-2</v>
      </c>
      <c r="P1771" s="52">
        <f>IFERROR(_xll.qlIndexFixing(Index1Y,$H1771,TRUE,_xll.ohTrigger(RecalcTrigger,Trigger1Y)),NA())</f>
        <v>3.1969204912564352E-2</v>
      </c>
      <c r="Q1771" s="52">
        <f>IFERROR(_xll.qlIndexFixing(ONIndex1Y,I1771,TRUE,_xll.ohTrigger(RecalcTrigger,Trigger1Y)),NA())</f>
        <v>3.1501790332288948E-2</v>
      </c>
    </row>
    <row r="1772" spans="2:17" x14ac:dyDescent="0.2">
      <c r="B1772" s="46" t="s">
        <v>51</v>
      </c>
      <c r="D1772" s="49">
        <f>_xll.qlCalendarAdvance(LocalCalendar,$D1771,B1772,"f",FALSE)</f>
        <v>51903</v>
      </c>
      <c r="E1772" s="49">
        <f>_xll.qlInterestRateIndexValueDate(IndexON,D1772)</f>
        <v>51903</v>
      </c>
      <c r="F1772" s="52">
        <f>IFERROR(_xll.qlIndexFixing(IndexON,D1772,TRUE,_xll.ohTrigger(RecalcTrigger,TriggerON)),NA())</f>
        <v>2.5210707473073413E-2</v>
      </c>
      <c r="H1772" s="49">
        <f>_xll.qlCalendarAdvance(IborCalendar,$H1771,B1772,"f",FALSE)</f>
        <v>51897</v>
      </c>
      <c r="I1772" s="49">
        <f>_xll.qlInterestRateIndexValueDate(Index1M,$H1772)</f>
        <v>51901</v>
      </c>
      <c r="J1772" s="52">
        <f>IFERROR(_xll.qlIndexFixing(Index1M,$H1772,TRUE,_xll.ohTrigger(RecalcTrigger,Trigger1M)),NA())</f>
        <v>2.6601670635464369E-2</v>
      </c>
      <c r="K1772" s="52">
        <f>IFERROR(_xll.qlIndexFixing(ONIndex1M,I1772,TRUE,_xll.ohTrigger(RecalcTrigger,Trigger1M)),NA())</f>
        <v>2.6576641799920253E-2</v>
      </c>
      <c r="L1772" s="52">
        <f>IFERROR(_xll.qlIndexFixing(Index3M,H1772,TRUE,_xll.ohTrigger(RecalcTrigger,Trigger3M)),NA())</f>
        <v>2.8259757461064131E-2</v>
      </c>
      <c r="M1772" s="52">
        <f>IFERROR(_xll.qlIndexFixing(ONIndex3M,I1772,TRUE,_xll.ohTrigger(RecalcTrigger,Trigger3M)),NA())</f>
        <v>2.8168888685700111E-2</v>
      </c>
      <c r="N1772" s="52">
        <f>IFERROR(_xll.qlIndexFixing(Index6M,$H1772,TRUE,_xll.ohTrigger(RecalcTrigger,Trigger6M)),NA())</f>
        <v>2.9588280463048539E-2</v>
      </c>
      <c r="O1772" s="52">
        <f>IFERROR(_xll.qlIndexFixing(ONIndex6M,I1772,TRUE,_xll.ohTrigger(RecalcTrigger,Trigger6M)),NA())</f>
        <v>2.9390421270383271E-2</v>
      </c>
      <c r="P1772" s="52">
        <f>IFERROR(_xll.qlIndexFixing(Index1Y,$H1772,TRUE,_xll.ohTrigger(RecalcTrigger,Trigger1Y)),NA())</f>
        <v>3.1967446253778412E-2</v>
      </c>
      <c r="Q1772" s="52">
        <f>IFERROR(_xll.qlIndexFixing(ONIndex1Y,I1772,TRUE,_xll.ohTrigger(RecalcTrigger,Trigger1Y)),NA())</f>
        <v>3.1500732151785726E-2</v>
      </c>
    </row>
    <row r="1773" spans="2:17" x14ac:dyDescent="0.2">
      <c r="B1773" s="46" t="s">
        <v>51</v>
      </c>
      <c r="D1773" s="49">
        <f>_xll.qlCalendarAdvance(LocalCalendar,$D1772,B1773,"f",FALSE)</f>
        <v>51910</v>
      </c>
      <c r="E1773" s="49">
        <f>_xll.qlInterestRateIndexValueDate(IndexON,D1773)</f>
        <v>51910</v>
      </c>
      <c r="F1773" s="52">
        <f>IFERROR(_xll.qlIndexFixing(IndexON,D1773,TRUE,_xll.ohTrigger(RecalcTrigger,TriggerON)),NA())</f>
        <v>2.520797281345466E-2</v>
      </c>
      <c r="H1773" s="49">
        <f>_xll.qlCalendarAdvance(IborCalendar,$H1772,B1773,"f",FALSE)</f>
        <v>51904</v>
      </c>
      <c r="I1773" s="49">
        <f>_xll.qlInterestRateIndexValueDate(Index1M,$H1773)</f>
        <v>51908</v>
      </c>
      <c r="J1773" s="52">
        <f>IFERROR(_xll.qlIndexFixing(Index1M,$H1773,TRUE,_xll.ohTrigger(RecalcTrigger,Trigger1M)),NA())</f>
        <v>2.6600890903102834E-2</v>
      </c>
      <c r="K1773" s="52">
        <f>IFERROR(_xll.qlIndexFixing(ONIndex1M,I1773,TRUE,_xll.ohTrigger(RecalcTrigger,Trigger1M)),NA())</f>
        <v>2.6575889242623774E-2</v>
      </c>
      <c r="L1773" s="52">
        <f>IFERROR(_xll.qlIndexFixing(Index3M,H1773,TRUE,_xll.ohTrigger(RecalcTrigger,Trigger3M)),NA())</f>
        <v>2.8257390089659218E-2</v>
      </c>
      <c r="M1773" s="52">
        <f>IFERROR(_xll.qlIndexFixing(ONIndex3M,I1773,TRUE,_xll.ohTrigger(RecalcTrigger,Trigger3M)),NA())</f>
        <v>2.8167612673044573E-2</v>
      </c>
      <c r="N1773" s="52">
        <f>IFERROR(_xll.qlIndexFixing(Index6M,$H1773,TRUE,_xll.ohTrigger(RecalcTrigger,Trigger6M)),NA())</f>
        <v>2.9586751710983489E-2</v>
      </c>
      <c r="O1773" s="52">
        <f>IFERROR(_xll.qlIndexFixing(ONIndex6M,I1773,TRUE,_xll.ohTrigger(RecalcTrigger,Trigger6M)),NA())</f>
        <v>2.9389020279619871E-2</v>
      </c>
      <c r="P1773" s="52">
        <f>IFERROR(_xll.qlIndexFixing(Index1Y,$H1773,TRUE,_xll.ohTrigger(RecalcTrigger,Trigger1Y)),NA())</f>
        <v>3.1965661972105638E-2</v>
      </c>
      <c r="Q1773" s="52">
        <f>IFERROR(_xll.qlIndexFixing(ONIndex1Y,I1773,TRUE,_xll.ohTrigger(RecalcTrigger,Trigger1Y)),NA())</f>
        <v>3.149964914761938E-2</v>
      </c>
    </row>
    <row r="1774" spans="2:17" x14ac:dyDescent="0.2">
      <c r="B1774" s="46" t="s">
        <v>51</v>
      </c>
      <c r="D1774" s="49">
        <f>_xll.qlCalendarAdvance(LocalCalendar,$D1773,B1774,"f",FALSE)</f>
        <v>51917</v>
      </c>
      <c r="E1774" s="49">
        <f>_xll.qlInterestRateIndexValueDate(IndexON,D1774)</f>
        <v>51917</v>
      </c>
      <c r="F1774" s="52">
        <f>IFERROR(_xll.qlIndexFixing(IndexON,D1774,TRUE,_xll.ohTrigger(RecalcTrigger,TriggerON)),NA())</f>
        <v>2.5205258426499455E-2</v>
      </c>
      <c r="H1774" s="49">
        <f>_xll.qlCalendarAdvance(IborCalendar,$H1773,B1774,"f",FALSE)</f>
        <v>51911</v>
      </c>
      <c r="I1774" s="49">
        <f>_xll.qlInterestRateIndexValueDate(Index1M,$H1774)</f>
        <v>51915</v>
      </c>
      <c r="J1774" s="52">
        <f>IFERROR(_xll.qlIndexFixing(Index1M,$H1774,TRUE,_xll.ohTrigger(RecalcTrigger,Trigger1M)),NA())</f>
        <v>2.6600097858552805E-2</v>
      </c>
      <c r="K1774" s="52">
        <f>IFERROR(_xll.qlIndexFixing(ONIndex1M,I1774,TRUE,_xll.ohTrigger(RecalcTrigger,Trigger1M)),NA())</f>
        <v>2.657512339939494E-2</v>
      </c>
      <c r="L1774" s="52">
        <f>IFERROR(_xll.qlIndexFixing(Index3M,H1774,TRUE,_xll.ohTrigger(RecalcTrigger,Trigger3M)),NA())</f>
        <v>2.8256019025278079E-2</v>
      </c>
      <c r="M1774" s="52">
        <f>IFERROR(_xll.qlIndexFixing(ONIndex3M,I1774,TRUE,_xll.ohTrigger(RecalcTrigger,Trigger3M)),NA())</f>
        <v>2.8166325033609496E-2</v>
      </c>
      <c r="N1774" s="52">
        <f>IFERROR(_xll.qlIndexFixing(Index6M,$H1774,TRUE,_xll.ohTrigger(RecalcTrigger,Trigger6M)),NA())</f>
        <v>2.9585214635045577E-2</v>
      </c>
      <c r="O1774" s="52">
        <f>IFERROR(_xll.qlIndexFixing(ONIndex6M,I1774,TRUE,_xll.ohTrigger(RecalcTrigger,Trigger6M)),NA())</f>
        <v>2.9387611085098797E-2</v>
      </c>
      <c r="P1774" s="52">
        <f>IFERROR(_xll.qlIndexFixing(Index1Y,$H1774,TRUE,_xll.ohTrigger(RecalcTrigger,Trigger1Y)),NA())</f>
        <v>3.1963852067681389E-2</v>
      </c>
      <c r="Q1774" s="52">
        <f>IFERROR(_xll.qlIndexFixing(ONIndex1Y,I1774,TRUE,_xll.ohTrigger(RecalcTrigger,Trigger1Y)),NA())</f>
        <v>3.1498541319709972E-2</v>
      </c>
    </row>
    <row r="1775" spans="2:17" x14ac:dyDescent="0.2">
      <c r="B1775" s="46" t="s">
        <v>51</v>
      </c>
      <c r="D1775" s="49">
        <f>_xll.qlCalendarAdvance(LocalCalendar,$D1774,B1775,"f",FALSE)</f>
        <v>51924</v>
      </c>
      <c r="E1775" s="49">
        <f>_xll.qlInterestRateIndexValueDate(IndexON,D1775)</f>
        <v>51924</v>
      </c>
      <c r="F1775" s="52">
        <f>IFERROR(_xll.qlIndexFixing(IndexON,D1775,TRUE,_xll.ohTrigger(RecalcTrigger,TriggerON)),NA())</f>
        <v>2.5202564312447606E-2</v>
      </c>
      <c r="H1775" s="49">
        <f>_xll.qlCalendarAdvance(IborCalendar,$H1774,B1775,"f",FALSE)</f>
        <v>51918</v>
      </c>
      <c r="I1775" s="49">
        <f>_xll.qlInterestRateIndexValueDate(Index1M,$H1775)</f>
        <v>51922</v>
      </c>
      <c r="J1775" s="52">
        <f>IFERROR(_xll.qlIndexFixing(Index1M,$H1775,TRUE,_xll.ohTrigger(RecalcTrigger,Trigger1M)),NA())</f>
        <v>2.65992915018257E-2</v>
      </c>
      <c r="K1775" s="52">
        <f>IFERROR(_xll.qlIndexFixing(ONIndex1M,I1775,TRUE,_xll.ohTrigger(RecalcTrigger,Trigger1M)),NA())</f>
        <v>2.6574344270553496E-2</v>
      </c>
      <c r="L1775" s="52">
        <f>IFERROR(_xll.qlIndexFixing(Index3M,H1775,TRUE,_xll.ohTrigger(RecalcTrigger,Trigger3M)),NA())</f>
        <v>2.8255641437227641E-2</v>
      </c>
      <c r="M1775" s="52">
        <f>IFERROR(_xll.qlIndexFixing(ONIndex3M,I1775,TRUE,_xll.ohTrigger(RecalcTrigger,Trigger3M)),NA())</f>
        <v>2.8165025767235008E-2</v>
      </c>
      <c r="N1775" s="52">
        <f>IFERROR(_xll.qlIndexFixing(Index6M,$H1775,TRUE,_xll.ohTrigger(RecalcTrigger,Trigger6M)),NA())</f>
        <v>2.9584765549264137E-2</v>
      </c>
      <c r="O1775" s="52">
        <f>IFERROR(_xll.qlIndexFixing(ONIndex6M,I1775,TRUE,_xll.ohTrigger(RecalcTrigger,Trigger6M)),NA())</f>
        <v>2.9386193686899986E-2</v>
      </c>
      <c r="P1775" s="52">
        <f>IFERROR(_xll.qlIndexFixing(Index1Y,$H1775,TRUE,_xll.ohTrigger(RecalcTrigger,Trigger1Y)),NA())</f>
        <v>3.1962016540642096E-2</v>
      </c>
      <c r="Q1775" s="52">
        <f>IFERROR(_xll.qlIndexFixing(ONIndex1Y,I1775,TRUE,_xll.ohTrigger(RecalcTrigger,Trigger1Y)),NA())</f>
        <v>3.1497408668377247E-2</v>
      </c>
    </row>
    <row r="1776" spans="2:17" x14ac:dyDescent="0.2">
      <c r="B1776" s="46" t="s">
        <v>51</v>
      </c>
      <c r="D1776" s="49">
        <f>_xll.qlCalendarAdvance(LocalCalendar,$D1775,B1776,"f",FALSE)</f>
        <v>51931</v>
      </c>
      <c r="E1776" s="49">
        <f>_xll.qlInterestRateIndexValueDate(IndexON,D1776)</f>
        <v>51931</v>
      </c>
      <c r="F1776" s="52">
        <f>IFERROR(_xll.qlIndexFixing(IndexON,D1776,TRUE,_xll.ohTrigger(RecalcTrigger,TriggerON)),NA())</f>
        <v>2.5199890471219177E-2</v>
      </c>
      <c r="H1776" s="49">
        <f>_xll.qlCalendarAdvance(IborCalendar,$H1775,B1776,"f",FALSE)</f>
        <v>51925</v>
      </c>
      <c r="I1776" s="49">
        <f>_xll.qlInterestRateIndexValueDate(Index1M,$H1776)</f>
        <v>51929</v>
      </c>
      <c r="J1776" s="52">
        <f>IFERROR(_xll.qlIndexFixing(Index1M,$H1776,TRUE,_xll.ohTrigger(RecalcTrigger,Trigger1M)),NA())</f>
        <v>2.6604926508367654E-2</v>
      </c>
      <c r="K1776" s="52">
        <f>IFERROR(_xll.qlIndexFixing(ONIndex1M,I1776,TRUE,_xll.ohTrigger(RecalcTrigger,Trigger1M)),NA())</f>
        <v>2.657355185593957E-2</v>
      </c>
      <c r="L1776" s="52">
        <f>IFERROR(_xll.qlIndexFixing(Index3M,H1776,TRUE,_xll.ohTrigger(RecalcTrigger,Trigger3M)),NA())</f>
        <v>2.825525021287489E-2</v>
      </c>
      <c r="M1776" s="52">
        <f>IFERROR(_xll.qlIndexFixing(ONIndex3M,I1776,TRUE,_xll.ohTrigger(RecalcTrigger,Trigger3M)),NA())</f>
        <v>2.8163714873921109E-2</v>
      </c>
      <c r="N1776" s="52">
        <f>IFERROR(_xll.qlIndexFixing(Index6M,$H1776,TRUE,_xll.ohTrigger(RecalcTrigger,Trigger6M)),NA())</f>
        <v>2.9585402261521718E-2</v>
      </c>
      <c r="O1776" s="52">
        <f>IFERROR(_xll.qlIndexFixing(ONIndex6M,I1776,TRUE,_xll.ohTrigger(RecalcTrigger,Trigger6M)),NA())</f>
        <v>2.9384768085023438E-2</v>
      </c>
      <c r="P1776" s="52">
        <f>IFERROR(_xll.qlIndexFixing(Index1Y,$H1776,TRUE,_xll.ohTrigger(RecalcTrigger,Trigger1Y)),NA())</f>
        <v>3.1960155391126607E-2</v>
      </c>
      <c r="Q1776" s="52">
        <f>IFERROR(_xll.qlIndexFixing(ONIndex1Y,I1776,TRUE,_xll.ohTrigger(RecalcTrigger,Trigger1Y)),NA())</f>
        <v>3.1496251193301461E-2</v>
      </c>
    </row>
    <row r="1777" spans="2:17" x14ac:dyDescent="0.2">
      <c r="B1777" s="46" t="s">
        <v>51</v>
      </c>
      <c r="D1777" s="49">
        <f>_xll.qlCalendarAdvance(LocalCalendar,$D1776,B1777,"f",FALSE)</f>
        <v>51938</v>
      </c>
      <c r="E1777" s="49">
        <f>_xll.qlInterestRateIndexValueDate(IndexON,D1777)</f>
        <v>51938</v>
      </c>
      <c r="F1777" s="52">
        <f>IFERROR(_xll.qlIndexFixing(IndexON,D1777,TRUE,_xll.ohTrigger(RecalcTrigger,TriggerON)),NA())</f>
        <v>2.5197236902734232E-2</v>
      </c>
      <c r="H1777" s="49">
        <f>_xll.qlCalendarAdvance(IborCalendar,$H1776,B1777,"f",FALSE)</f>
        <v>51932</v>
      </c>
      <c r="I1777" s="49">
        <f>_xll.qlInterestRateIndexValueDate(Index1M,$H1777)</f>
        <v>51936</v>
      </c>
      <c r="J1777" s="52">
        <f>IFERROR(_xll.qlIndexFixing(Index1M,$H1777,TRUE,_xll.ohTrigger(RecalcTrigger,Trigger1M)),NA())</f>
        <v>2.660040241022793E-2</v>
      </c>
      <c r="K1777" s="52">
        <f>IFERROR(_xll.qlIndexFixing(ONIndex1M,I1777,TRUE,_xll.ohTrigger(RecalcTrigger,Trigger1M)),NA())</f>
        <v>2.6572746155713034E-2</v>
      </c>
      <c r="L1777" s="52">
        <f>IFERROR(_xll.qlIndexFixing(Index3M,H1777,TRUE,_xll.ohTrigger(RecalcTrigger,Trigger3M)),NA())</f>
        <v>2.8253842132831893E-2</v>
      </c>
      <c r="M1777" s="52">
        <f>IFERROR(_xll.qlIndexFixing(ONIndex3M,I1777,TRUE,_xll.ohTrigger(RecalcTrigger,Trigger3M)),NA())</f>
        <v>2.816239235382767E-2</v>
      </c>
      <c r="N1777" s="52">
        <f>IFERROR(_xll.qlIndexFixing(Index6M,$H1777,TRUE,_xll.ohTrigger(RecalcTrigger,Trigger6M)),NA())</f>
        <v>2.9583838047709331E-2</v>
      </c>
      <c r="O1777" s="52">
        <f>IFERROR(_xll.qlIndexFixing(ONIndex6M,I1777,TRUE,_xll.ohTrigger(RecalcTrigger,Trigger6M)),NA())</f>
        <v>2.9383334279469153E-2</v>
      </c>
      <c r="P1777" s="52">
        <f>IFERROR(_xll.qlIndexFixing(Index1Y,$H1777,TRUE,_xll.ohTrigger(RecalcTrigger,Trigger1Y)),NA())</f>
        <v>3.1958268619275088E-2</v>
      </c>
      <c r="Q1777" s="52">
        <f>IFERROR(_xll.qlIndexFixing(ONIndex1Y,I1777,TRUE,_xll.ohTrigger(RecalcTrigger,Trigger1Y)),NA())</f>
        <v>3.149506889456255E-2</v>
      </c>
    </row>
    <row r="1778" spans="2:17" x14ac:dyDescent="0.2">
      <c r="B1778" s="46" t="s">
        <v>51</v>
      </c>
      <c r="D1778" s="49">
        <f>_xll.qlCalendarAdvance(LocalCalendar,$D1777,B1778,"f",FALSE)</f>
        <v>51945</v>
      </c>
      <c r="E1778" s="49">
        <f>_xll.qlInterestRateIndexValueDate(IndexON,D1778)</f>
        <v>51945</v>
      </c>
      <c r="F1778" s="52">
        <f>IFERROR(_xll.qlIndexFixing(IndexON,D1778,TRUE,_xll.ohTrigger(RecalcTrigger,TriggerON)),NA())</f>
        <v>2.519460360723258E-2</v>
      </c>
      <c r="H1778" s="49">
        <f>_xll.qlCalendarAdvance(IborCalendar,$H1777,B1778,"f",FALSE)</f>
        <v>51939</v>
      </c>
      <c r="I1778" s="49">
        <f>_xll.qlInterestRateIndexValueDate(Index1M,$H1778)</f>
        <v>51943</v>
      </c>
      <c r="J1778" s="52">
        <f>IFERROR(_xll.qlIndexFixing(Index1M,$H1778,TRUE,_xll.ohTrigger(RecalcTrigger,Trigger1M)),NA())</f>
        <v>2.6599553076334392E-2</v>
      </c>
      <c r="K1778" s="52">
        <f>IFERROR(_xll.qlIndexFixing(ONIndex1M,I1778,TRUE,_xll.ohTrigger(RecalcTrigger,Trigger1M)),NA())</f>
        <v>2.6571927169714016E-2</v>
      </c>
      <c r="L1778" s="52">
        <f>IFERROR(_xll.qlIndexFixing(Index3M,H1778,TRUE,_xll.ohTrigger(RecalcTrigger,Trigger3M)),NA())</f>
        <v>2.8252422343350257E-2</v>
      </c>
      <c r="M1778" s="52">
        <f>IFERROR(_xll.qlIndexFixing(ONIndex3M,I1778,TRUE,_xll.ohTrigger(RecalcTrigger,Trigger3M)),NA())</f>
        <v>2.8161058206634948E-2</v>
      </c>
      <c r="N1778" s="52">
        <f>IFERROR(_xll.qlIndexFixing(Index6M,$H1778,TRUE,_xll.ohTrigger(RecalcTrigger,Trigger6M)),NA())</f>
        <v>2.95822655080882E-2</v>
      </c>
      <c r="O1778" s="52">
        <f>IFERROR(_xll.qlIndexFixing(ONIndex6M,I1778,TRUE,_xll.ohTrigger(RecalcTrigger,Trigger6M)),NA())</f>
        <v>2.9381892270237131E-2</v>
      </c>
      <c r="P1778" s="52">
        <f>IFERROR(_xll.qlIndexFixing(Index1Y,$H1778,TRUE,_xll.ohTrigger(RecalcTrigger,Trigger1Y)),NA())</f>
        <v>3.1956356225230097E-2</v>
      </c>
      <c r="Q1778" s="52">
        <f>IFERROR(_xll.qlIndexFixing(ONIndex1Y,I1778,TRUE,_xll.ohTrigger(RecalcTrigger,Trigger1Y)),NA())</f>
        <v>3.1493861772160514E-2</v>
      </c>
    </row>
    <row r="1779" spans="2:17" x14ac:dyDescent="0.2">
      <c r="B1779" s="46" t="s">
        <v>51</v>
      </c>
      <c r="D1779" s="49">
        <f>_xll.qlCalendarAdvance(LocalCalendar,$D1778,B1779,"f",FALSE)</f>
        <v>51952</v>
      </c>
      <c r="E1779" s="49">
        <f>_xll.qlInterestRateIndexValueDate(IndexON,D1779)</f>
        <v>51952</v>
      </c>
      <c r="F1779" s="52">
        <f>IFERROR(_xll.qlIndexFixing(IndexON,D1779,TRUE,_xll.ohTrigger(RecalcTrigger,TriggerON)),NA())</f>
        <v>2.5191990584394475E-2</v>
      </c>
      <c r="H1779" s="49">
        <f>_xll.qlCalendarAdvance(IborCalendar,$H1778,B1779,"f",FALSE)</f>
        <v>51946</v>
      </c>
      <c r="I1779" s="49">
        <f>_xll.qlInterestRateIndexValueDate(Index1M,$H1779)</f>
        <v>51950</v>
      </c>
      <c r="J1779" s="52">
        <f>IFERROR(_xll.qlIndexFixing(Index1M,$H1779,TRUE,_xll.ohTrigger(RecalcTrigger,Trigger1M)),NA())</f>
        <v>2.6598690427331838E-2</v>
      </c>
      <c r="K1779" s="52">
        <f>IFERROR(_xll.qlIndexFixing(ONIndex1M,I1779,TRUE,_xll.ohTrigger(RecalcTrigger,Trigger1M)),NA())</f>
        <v>2.6571094897942515E-2</v>
      </c>
      <c r="L1779" s="52">
        <f>IFERROR(_xll.qlIndexFixing(Index3M,H1779,TRUE,_xll.ohTrigger(RecalcTrigger,Trigger3M)),NA())</f>
        <v>2.825099084444389E-2</v>
      </c>
      <c r="M1779" s="52">
        <f>IFERROR(_xll.qlIndexFixing(ONIndex3M,I1779,TRUE,_xll.ohTrigger(RecalcTrigger,Trigger3M)),NA())</f>
        <v>2.8159712432662687E-2</v>
      </c>
      <c r="N1779" s="52">
        <f>IFERROR(_xll.qlIndexFixing(Index6M,$H1779,TRUE,_xll.ohTrigger(RecalcTrigger,Trigger6M)),NA())</f>
        <v>2.9580684642679187E-2</v>
      </c>
      <c r="O1779" s="52">
        <f>IFERROR(_xll.qlIndexFixing(ONIndex6M,I1779,TRUE,_xll.ohTrigger(RecalcTrigger,Trigger6M)),NA())</f>
        <v>2.9380442057327372E-2</v>
      </c>
      <c r="P1779" s="52">
        <f>IFERROR(_xll.qlIndexFixing(Index1Y,$H1779,TRUE,_xll.ohTrigger(RecalcTrigger,Trigger1Y)),NA())</f>
        <v>3.1954418209135971E-2</v>
      </c>
      <c r="Q1779" s="52">
        <f>IFERROR(_xll.qlIndexFixing(ONIndex1Y,I1779,TRUE,_xll.ohTrigger(RecalcTrigger,Trigger1Y)),NA())</f>
        <v>3.1492629826255225E-2</v>
      </c>
    </row>
    <row r="1780" spans="2:17" x14ac:dyDescent="0.2">
      <c r="B1780" s="46" t="s">
        <v>51</v>
      </c>
      <c r="D1780" s="49">
        <f>_xll.qlCalendarAdvance(LocalCalendar,$D1779,B1780,"f",FALSE)</f>
        <v>51959</v>
      </c>
      <c r="E1780" s="49">
        <f>_xll.qlInterestRateIndexValueDate(IndexON,D1780)</f>
        <v>51959</v>
      </c>
      <c r="F1780" s="52">
        <f>IFERROR(_xll.qlIndexFixing(IndexON,D1780,TRUE,_xll.ohTrigger(RecalcTrigger,TriggerON)),NA())</f>
        <v>2.5189397834539662E-2</v>
      </c>
      <c r="H1780" s="49">
        <f>_xll.qlCalendarAdvance(IborCalendar,$H1779,B1780,"f",FALSE)</f>
        <v>51953</v>
      </c>
      <c r="I1780" s="49">
        <f>_xll.qlInterestRateIndexValueDate(Index1M,$H1780)</f>
        <v>51957</v>
      </c>
      <c r="J1780" s="52">
        <f>IFERROR(_xll.qlIndexFixing(Index1M,$H1780,TRUE,_xll.ohTrigger(RecalcTrigger,Trigger1M)),NA())</f>
        <v>2.6596896372320877E-2</v>
      </c>
      <c r="K1780" s="52">
        <f>IFERROR(_xll.qlIndexFixing(ONIndex1M,I1780,TRUE,_xll.ohTrigger(RecalcTrigger,Trigger1M)),NA())</f>
        <v>2.6570249340398533E-2</v>
      </c>
      <c r="L1780" s="52">
        <f>IFERROR(_xll.qlIndexFixing(Index3M,H1780,TRUE,_xll.ohTrigger(RecalcTrigger,Trigger3M)),NA())</f>
        <v>2.824854722660386E-2</v>
      </c>
      <c r="M1780" s="52">
        <f>IFERROR(_xll.qlIndexFixing(ONIndex3M,I1780,TRUE,_xll.ohTrigger(RecalcTrigger,Trigger3M)),NA())</f>
        <v>2.8158355031751015E-2</v>
      </c>
      <c r="N1780" s="52">
        <f>IFERROR(_xll.qlIndexFixing(Index6M,$H1780,TRUE,_xll.ohTrigger(RecalcTrigger,Trigger6M)),NA())</f>
        <v>2.9578002770519422E-2</v>
      </c>
      <c r="O1780" s="52">
        <f>IFERROR(_xll.qlIndexFixing(ONIndex6M,I1780,TRUE,_xll.ohTrigger(RecalcTrigger,Trigger6M)),NA())</f>
        <v>2.9378983640739875E-2</v>
      </c>
      <c r="P1780" s="52">
        <f>IFERROR(_xll.qlIndexFixing(Index1Y,$H1780,TRUE,_xll.ohTrigger(RecalcTrigger,Trigger1Y)),NA())</f>
        <v>3.195245457113878E-2</v>
      </c>
      <c r="Q1780" s="52">
        <f>IFERROR(_xll.qlIndexFixing(ONIndex1Y,I1780,TRUE,_xll.ohTrigger(RecalcTrigger,Trigger1Y)),NA())</f>
        <v>3.1491373056526939E-2</v>
      </c>
    </row>
    <row r="1781" spans="2:17" x14ac:dyDescent="0.2">
      <c r="B1781" s="46" t="s">
        <v>51</v>
      </c>
      <c r="D1781" s="49">
        <f>_xll.qlCalendarAdvance(LocalCalendar,$D1780,B1781,"f",FALSE)</f>
        <v>51966</v>
      </c>
      <c r="E1781" s="49">
        <f>_xll.qlInterestRateIndexValueDate(IndexON,D1781)</f>
        <v>51966</v>
      </c>
      <c r="F1781" s="52">
        <f>IFERROR(_xll.qlIndexFixing(IndexON,D1781,TRUE,_xll.ohTrigger(RecalcTrigger,TriggerON)),NA())</f>
        <v>2.5186825357348397E-2</v>
      </c>
      <c r="H1781" s="49">
        <f>_xll.qlCalendarAdvance(IborCalendar,$H1780,B1781,"f",FALSE)</f>
        <v>51964</v>
      </c>
      <c r="I1781" s="49">
        <f>_xll.qlInterestRateIndexValueDate(Index1M,$H1781)</f>
        <v>51966</v>
      </c>
      <c r="J1781" s="52">
        <f>IFERROR(_xll.qlIndexFixing(Index1M,$H1781,TRUE,_xll.ohTrigger(RecalcTrigger,Trigger1M)),NA())</f>
        <v>2.6597585390349676E-2</v>
      </c>
      <c r="K1781" s="52">
        <f>IFERROR(_xll.qlIndexFixing(ONIndex1M,I1781,TRUE,_xll.ohTrigger(RecalcTrigger,Trigger1M)),NA())</f>
        <v>2.6569142673160684E-2</v>
      </c>
      <c r="L1781" s="52">
        <f>IFERROR(_xll.qlIndexFixing(Index3M,H1781,TRUE,_xll.ohTrigger(RecalcTrigger,Trigger3M)),NA())</f>
        <v>2.8246675689090762E-2</v>
      </c>
      <c r="M1781" s="52">
        <f>IFERROR(_xll.qlIndexFixing(ONIndex3M,I1781,TRUE,_xll.ohTrigger(RecalcTrigger,Trigger3M)),NA())</f>
        <v>2.8156592717616391E-2</v>
      </c>
      <c r="N1781" s="52">
        <f>IFERROR(_xll.qlIndexFixing(Index6M,$H1781,TRUE,_xll.ohTrigger(RecalcTrigger,Trigger6M)),NA())</f>
        <v>2.9575948223123382E-2</v>
      </c>
      <c r="O1781" s="52">
        <f>IFERROR(_xll.qlIndexFixing(ONIndex6M,I1781,TRUE,_xll.ohTrigger(RecalcTrigger,Trigger6M)),NA())</f>
        <v>2.9377096479352716E-2</v>
      </c>
      <c r="P1781" s="52">
        <f>IFERROR(_xll.qlIndexFixing(Index1Y,$H1781,TRUE,_xll.ohTrigger(RecalcTrigger,Trigger1Y)),NA())</f>
        <v>3.1949892245442944E-2</v>
      </c>
      <c r="Q1781" s="52">
        <f>IFERROR(_xll.qlIndexFixing(ONIndex1Y,I1781,TRUE,_xll.ohTrigger(RecalcTrigger,Trigger1Y)),NA())</f>
        <v>3.1489720734407811E-2</v>
      </c>
    </row>
    <row r="1782" spans="2:17" x14ac:dyDescent="0.2">
      <c r="B1782" s="46" t="s">
        <v>51</v>
      </c>
      <c r="D1782" s="49">
        <f>_xll.qlCalendarAdvance(LocalCalendar,$D1781,B1782,"f",FALSE)</f>
        <v>51973</v>
      </c>
      <c r="E1782" s="49">
        <f>_xll.qlInterestRateIndexValueDate(IndexON,D1782)</f>
        <v>51973</v>
      </c>
      <c r="F1782" s="52">
        <f>IFERROR(_xll.qlIndexFixing(IndexON,D1782,TRUE,_xll.ohTrigger(RecalcTrigger,TriggerON)),NA())</f>
        <v>2.5184273152980552E-2</v>
      </c>
      <c r="H1782" s="49">
        <f>_xll.qlCalendarAdvance(IborCalendar,$H1781,B1782,"f",FALSE)</f>
        <v>51971</v>
      </c>
      <c r="I1782" s="49">
        <f>_xll.qlInterestRateIndexValueDate(Index1M,$H1782)</f>
        <v>51973</v>
      </c>
      <c r="J1782" s="52">
        <f>IFERROR(_xll.qlIndexFixing(Index1M,$H1782,TRUE,_xll.ohTrigger(RecalcTrigger,Trigger1M)),NA())</f>
        <v>2.6596677973675376E-2</v>
      </c>
      <c r="K1782" s="52">
        <f>IFERROR(_xll.qlIndexFixing(ONIndex1M,I1782,TRUE,_xll.ohTrigger(RecalcTrigger,Trigger1M)),NA())</f>
        <v>2.6568266748308034E-2</v>
      </c>
      <c r="L1782" s="52">
        <f>IFERROR(_xll.qlIndexFixing(Index3M,H1782,TRUE,_xll.ohTrigger(RecalcTrigger,Trigger3M)),NA())</f>
        <v>2.8245206667688656E-2</v>
      </c>
      <c r="M1782" s="52">
        <f>IFERROR(_xll.qlIndexFixing(ONIndex3M,I1782,TRUE,_xll.ohTrigger(RecalcTrigger,Trigger3M)),NA())</f>
        <v>2.8155208740923143E-2</v>
      </c>
      <c r="N1782" s="52">
        <f>IFERROR(_xll.qlIndexFixing(Index6M,$H1782,TRUE,_xll.ohTrigger(RecalcTrigger,Trigger6M)),NA())</f>
        <v>2.9574340727466796E-2</v>
      </c>
      <c r="O1782" s="52">
        <f>IFERROR(_xll.qlIndexFixing(ONIndex6M,I1782,TRUE,_xll.ohTrigger(RecalcTrigger,Trigger6M)),NA())</f>
        <v>2.9375619311524659E-2</v>
      </c>
      <c r="P1782" s="52">
        <f>IFERROR(_xll.qlIndexFixing(Index1Y,$H1782,TRUE,_xll.ohTrigger(RecalcTrigger,Trigger1Y)),NA())</f>
        <v>3.194787004365654E-2</v>
      </c>
      <c r="Q1782" s="52">
        <f>IFERROR(_xll.qlIndexFixing(ONIndex1Y,I1782,TRUE,_xll.ohTrigger(RecalcTrigger,Trigger1Y)),NA())</f>
        <v>3.1488407225026549E-2</v>
      </c>
    </row>
    <row r="1783" spans="2:17" x14ac:dyDescent="0.2">
      <c r="B1783" s="46" t="s">
        <v>51</v>
      </c>
      <c r="D1783" s="49">
        <f>_xll.qlCalendarAdvance(LocalCalendar,$D1782,B1783,"f",FALSE)</f>
        <v>51980</v>
      </c>
      <c r="E1783" s="49">
        <f>_xll.qlInterestRateIndexValueDate(IndexON,D1783)</f>
        <v>51980</v>
      </c>
      <c r="F1783" s="52">
        <f>IFERROR(_xll.qlIndexFixing(IndexON,D1783,TRUE,_xll.ohTrigger(RecalcTrigger,TriggerON)),NA())</f>
        <v>2.5181741221516063E-2</v>
      </c>
      <c r="H1783" s="49">
        <f>_xll.qlCalendarAdvance(IborCalendar,$H1782,B1783,"f",FALSE)</f>
        <v>51978</v>
      </c>
      <c r="I1783" s="49">
        <f>_xll.qlInterestRateIndexValueDate(Index1M,$H1783)</f>
        <v>51980</v>
      </c>
      <c r="J1783" s="52">
        <f>IFERROR(_xll.qlIndexFixing(Index1M,$H1783,TRUE,_xll.ohTrigger(RecalcTrigger,Trigger1M)),NA())</f>
        <v>2.6596671883461136E-2</v>
      </c>
      <c r="K1783" s="52">
        <f>IFERROR(_xll.qlIndexFixing(ONIndex1M,I1783,TRUE,_xll.ohTrigger(RecalcTrigger,Trigger1M)),NA())</f>
        <v>2.6567377537762837E-2</v>
      </c>
      <c r="L1783" s="52">
        <f>IFERROR(_xll.qlIndexFixing(Index3M,H1783,TRUE,_xll.ohTrigger(RecalcTrigger,Trigger3M)),NA())</f>
        <v>2.8243725937824659E-2</v>
      </c>
      <c r="M1783" s="52">
        <f>IFERROR(_xll.qlIndexFixing(ONIndex3M,I1783,TRUE,_xll.ohTrigger(RecalcTrigger,Trigger3M)),NA())</f>
        <v>2.8153813137290484E-2</v>
      </c>
      <c r="N1783" s="52">
        <f>IFERROR(_xll.qlIndexFixing(Index6M,$H1783,TRUE,_xll.ohTrigger(RecalcTrigger,Trigger6M)),NA())</f>
        <v>2.9572724906778619E-2</v>
      </c>
      <c r="O1783" s="52">
        <f>IFERROR(_xll.qlIndexFixing(ONIndex6M,I1783,TRUE,_xll.ohTrigger(RecalcTrigger,Trigger6M)),NA())</f>
        <v>2.9374133940018865E-2</v>
      </c>
      <c r="P1783" s="52">
        <f>IFERROR(_xll.qlIndexFixing(Index1Y,$H1783,TRUE,_xll.ohTrigger(RecalcTrigger,Trigger1Y)),NA())</f>
        <v>3.1945822220461793E-2</v>
      </c>
      <c r="Q1783" s="52">
        <f>IFERROR(_xll.qlIndexFixing(ONIndex1Y,I1783,TRUE,_xll.ohTrigger(RecalcTrigger,Trigger1Y)),NA())</f>
        <v>3.1487068892062098E-2</v>
      </c>
    </row>
    <row r="1784" spans="2:17" x14ac:dyDescent="0.2">
      <c r="B1784" s="46" t="s">
        <v>51</v>
      </c>
      <c r="D1784" s="49">
        <f>_xll.qlCalendarAdvance(LocalCalendar,$D1783,B1784,"f",FALSE)</f>
        <v>51987</v>
      </c>
      <c r="E1784" s="49">
        <f>_xll.qlInterestRateIndexValueDate(IndexON,D1784)</f>
        <v>51987</v>
      </c>
      <c r="F1784" s="52">
        <f>IFERROR(_xll.qlIndexFixing(IndexON,D1784,TRUE,_xll.ohTrigger(RecalcTrigger,TriggerON)),NA())</f>
        <v>2.5179229562874994E-2</v>
      </c>
      <c r="H1784" s="49">
        <f>_xll.qlCalendarAdvance(IborCalendar,$H1783,B1784,"f",FALSE)</f>
        <v>51985</v>
      </c>
      <c r="I1784" s="49">
        <f>_xll.qlInterestRateIndexValueDate(Index1M,$H1784)</f>
        <v>51987</v>
      </c>
      <c r="J1784" s="52">
        <f>IFERROR(_xll.qlIndexFixing(Index1M,$H1784,TRUE,_xll.ohTrigger(RecalcTrigger,Trigger1M)),NA())</f>
        <v>2.6594823192104544E-2</v>
      </c>
      <c r="K1784" s="52">
        <f>IFERROR(_xll.qlIndexFixing(ONIndex1M,I1784,TRUE,_xll.ohTrigger(RecalcTrigger,Trigger1M)),NA())</f>
        <v>2.6566475041445159E-2</v>
      </c>
      <c r="L1784" s="52">
        <f>IFERROR(_xll.qlIndexFixing(Index3M,H1784,TRUE,_xll.ohTrigger(RecalcTrigger,Trigger3M)),NA())</f>
        <v>2.8243229830905971E-2</v>
      </c>
      <c r="M1784" s="52">
        <f>IFERROR(_xll.qlIndexFixing(ONIndex3M,I1784,TRUE,_xll.ohTrigger(RecalcTrigger,Trigger3M)),NA())</f>
        <v>2.815240590679835E-2</v>
      </c>
      <c r="N1784" s="52">
        <f>IFERROR(_xll.qlIndexFixing(Index6M,$H1784,TRUE,_xll.ohTrigger(RecalcTrigger,Trigger6M)),NA())</f>
        <v>2.9574369438737473E-2</v>
      </c>
      <c r="O1784" s="52">
        <f>IFERROR(_xll.qlIndexFixing(ONIndex6M,I1784,TRUE,_xll.ohTrigger(RecalcTrigger,Trigger6M)),NA())</f>
        <v>2.9372640364835334E-2</v>
      </c>
      <c r="P1784" s="52">
        <f>IFERROR(_xll.qlIndexFixing(Index1Y,$H1784,TRUE,_xll.ohTrigger(RecalcTrigger,Trigger1Y)),NA())</f>
        <v>3.1943748776013109E-2</v>
      </c>
      <c r="Q1784" s="52">
        <f>IFERROR(_xll.qlIndexFixing(ONIndex1Y,I1784,TRUE,_xll.ohTrigger(RecalcTrigger,Trigger1Y)),NA())</f>
        <v>3.1485705735434522E-2</v>
      </c>
    </row>
    <row r="1785" spans="2:17" x14ac:dyDescent="0.2">
      <c r="B1785" s="46" t="s">
        <v>51</v>
      </c>
      <c r="D1785" s="49">
        <f>_xll.qlCalendarAdvance(LocalCalendar,$D1784,B1785,"f",FALSE)</f>
        <v>51994</v>
      </c>
      <c r="E1785" s="49">
        <f>_xll.qlInterestRateIndexValueDate(IndexON,D1785)</f>
        <v>51994</v>
      </c>
      <c r="F1785" s="52">
        <f>IFERROR(_xll.qlIndexFixing(IndexON,D1785,TRUE,_xll.ohTrigger(RecalcTrigger,TriggerON)),NA())</f>
        <v>2.5176738176977409E-2</v>
      </c>
      <c r="H1785" s="49">
        <f>_xll.qlCalendarAdvance(IborCalendar,$H1784,B1785,"f",FALSE)</f>
        <v>51992</v>
      </c>
      <c r="I1785" s="49">
        <f>_xll.qlInterestRateIndexValueDate(Index1M,$H1785)</f>
        <v>51994</v>
      </c>
      <c r="J1785" s="52">
        <f>IFERROR(_xll.qlIndexFixing(Index1M,$H1785,TRUE,_xll.ohTrigger(RecalcTrigger,Trigger1M)),NA())</f>
        <v>2.6593875827208013E-2</v>
      </c>
      <c r="K1785" s="52">
        <f>IFERROR(_xll.qlIndexFixing(ONIndex1M,I1785,TRUE,_xll.ohTrigger(RecalcTrigger,Trigger1M)),NA())</f>
        <v>2.656555925951487E-2</v>
      </c>
      <c r="L1785" s="52">
        <f>IFERROR(_xll.qlIndexFixing(Index3M,H1785,TRUE,_xll.ohTrigger(RecalcTrigger,Trigger3M)),NA())</f>
        <v>2.824172473019582E-2</v>
      </c>
      <c r="M1785" s="52">
        <f>IFERROR(_xll.qlIndexFixing(ONIndex3M,I1785,TRUE,_xll.ohTrigger(RecalcTrigger,Trigger3M)),NA())</f>
        <v>2.8150987049446741E-2</v>
      </c>
      <c r="N1785" s="52">
        <f>IFERROR(_xll.qlIndexFixing(Index6M,$H1785,TRUE,_xll.ohTrigger(RecalcTrigger,Trigger6M)),NA())</f>
        <v>2.9572734784368618E-2</v>
      </c>
      <c r="O1785" s="52">
        <f>IFERROR(_xll.qlIndexFixing(ONIndex6M,I1785,TRUE,_xll.ohTrigger(RecalcTrigger,Trigger6M)),NA())</f>
        <v>2.937113858589413E-2</v>
      </c>
      <c r="P1785" s="52">
        <f>IFERROR(_xll.qlIndexFixing(Index1Y,$H1785,TRUE,_xll.ohTrigger(RecalcTrigger,Trigger1Y)),NA())</f>
        <v>3.1941649710467292E-2</v>
      </c>
      <c r="Q1785" s="52">
        <f>IFERROR(_xll.qlIndexFixing(ONIndex1Y,I1785,TRUE,_xll.ohTrigger(RecalcTrigger,Trigger1Y)),NA())</f>
        <v>3.1484317755223756E-2</v>
      </c>
    </row>
    <row r="1786" spans="2:17" x14ac:dyDescent="0.2">
      <c r="B1786" s="46" t="s">
        <v>51</v>
      </c>
      <c r="D1786" s="49">
        <f>_xll.qlCalendarAdvance(LocalCalendar,$D1785,B1786,"f",FALSE)</f>
        <v>52001</v>
      </c>
      <c r="E1786" s="49">
        <f>_xll.qlInterestRateIndexValueDate(IndexON,D1786)</f>
        <v>52001</v>
      </c>
      <c r="F1786" s="52">
        <f>IFERROR(_xll.qlIndexFixing(IndexON,D1786,TRUE,_xll.ohTrigger(RecalcTrigger,TriggerON)),NA())</f>
        <v>2.5174267063903244E-2</v>
      </c>
      <c r="H1786" s="49">
        <f>_xll.qlCalendarAdvance(IborCalendar,$H1785,B1786,"f",FALSE)</f>
        <v>51999</v>
      </c>
      <c r="I1786" s="49">
        <f>_xll.qlInterestRateIndexValueDate(Index1M,$H1786)</f>
        <v>52001</v>
      </c>
      <c r="J1786" s="52">
        <f>IFERROR(_xll.qlIndexFixing(Index1M,$H1786,TRUE,_xll.ohTrigger(RecalcTrigger,Trigger1M)),NA())</f>
        <v>2.6592915146240736E-2</v>
      </c>
      <c r="K1786" s="52">
        <f>IFERROR(_xll.qlIndexFixing(ONIndex1M,I1786,TRUE,_xll.ohTrigger(RecalcTrigger,Trigger1M)),NA())</f>
        <v>2.6564630191732164E-2</v>
      </c>
      <c r="L1786" s="52">
        <f>IFERROR(_xll.qlIndexFixing(Index3M,H1786,TRUE,_xll.ohTrigger(RecalcTrigger,Trigger3M)),NA())</f>
        <v>2.8240207920154772E-2</v>
      </c>
      <c r="M1786" s="52">
        <f>IFERROR(_xll.qlIndexFixing(ONIndex3M,I1786,TRUE,_xll.ohTrigger(RecalcTrigger,Trigger3M)),NA())</f>
        <v>2.814955656515572E-2</v>
      </c>
      <c r="N1786" s="52">
        <f>IFERROR(_xll.qlIndexFixing(Index6M,$H1786,TRUE,_xll.ohTrigger(RecalcTrigger,Trigger6M)),NA())</f>
        <v>2.957109180301851E-2</v>
      </c>
      <c r="O1786" s="52">
        <f>IFERROR(_xll.qlIndexFixing(ONIndex6M,I1786,TRUE,_xll.ohTrigger(RecalcTrigger,Trigger6M)),NA())</f>
        <v>2.9369628603435061E-2</v>
      </c>
      <c r="P1786" s="52">
        <f>IFERROR(_xll.qlIndexFixing(Index1Y,$H1786,TRUE,_xll.ohTrigger(RecalcTrigger,Trigger1Y)),NA())</f>
        <v>3.1939525023982458E-2</v>
      </c>
      <c r="Q1786" s="52">
        <f>IFERROR(_xll.qlIndexFixing(ONIndex1Y,I1786,TRUE,_xll.ohTrigger(RecalcTrigger,Trigger1Y)),NA())</f>
        <v>3.148290495126993E-2</v>
      </c>
    </row>
    <row r="1787" spans="2:17" x14ac:dyDescent="0.2">
      <c r="B1787" s="46" t="s">
        <v>51</v>
      </c>
      <c r="D1787" s="49">
        <f>_xll.qlCalendarAdvance(LocalCalendar,$D1786,B1787,"f",FALSE)</f>
        <v>52008</v>
      </c>
      <c r="E1787" s="49">
        <f>_xll.qlInterestRateIndexValueDate(IndexON,D1787)</f>
        <v>52008</v>
      </c>
      <c r="F1787" s="52">
        <f>IFERROR(_xll.qlIndexFixing(IndexON,D1787,TRUE,_xll.ohTrigger(RecalcTrigger,TriggerON)),NA())</f>
        <v>2.5171816223652499E-2</v>
      </c>
      <c r="H1787" s="49">
        <f>_xll.qlCalendarAdvance(IborCalendar,$H1786,B1787,"f",FALSE)</f>
        <v>52006</v>
      </c>
      <c r="I1787" s="49">
        <f>_xll.qlInterestRateIndexValueDate(Index1M,$H1787)</f>
        <v>52008</v>
      </c>
      <c r="J1787" s="52">
        <f>IFERROR(_xll.qlIndexFixing(Index1M,$H1787,TRUE,_xll.ohTrigger(RecalcTrigger,Trigger1M)),NA())</f>
        <v>2.6591941149212706E-2</v>
      </c>
      <c r="K1787" s="52">
        <f>IFERROR(_xll.qlIndexFixing(ONIndex1M,I1787,TRUE,_xll.ohTrigger(RecalcTrigger,Trigger1M)),NA())</f>
        <v>2.6563687838256911E-2</v>
      </c>
      <c r="L1787" s="52">
        <f>IFERROR(_xll.qlIndexFixing(Index3M,H1787,TRUE,_xll.ohTrigger(RecalcTrigger,Trigger3M)),NA())</f>
        <v>2.8238679400797599E-2</v>
      </c>
      <c r="M1787" s="52">
        <f>IFERROR(_xll.qlIndexFixing(ONIndex3M,I1787,TRUE,_xll.ohTrigger(RecalcTrigger,Trigger3M)),NA())</f>
        <v>2.8148114453925288E-2</v>
      </c>
      <c r="N1787" s="52">
        <f>IFERROR(_xll.qlIndexFixing(Index6M,$H1787,TRUE,_xll.ohTrigger(RecalcTrigger,Trigger6M)),NA())</f>
        <v>2.9569440494708204E-2</v>
      </c>
      <c r="O1787" s="52">
        <f>IFERROR(_xll.qlIndexFixing(ONIndex6M,I1787,TRUE,_xll.ohTrigger(RecalcTrigger,Trigger6M)),NA())</f>
        <v>2.9368110417298254E-2</v>
      </c>
      <c r="P1787" s="52">
        <f>IFERROR(_xll.qlIndexFixing(Index1Y,$H1787,TRUE,_xll.ohTrigger(RecalcTrigger,Trigger1Y)),NA())</f>
        <v>3.193737471671914E-2</v>
      </c>
      <c r="Q1787" s="52">
        <f>IFERROR(_xll.qlIndexFixing(ONIndex1Y,I1787,TRUE,_xll.ohTrigger(RecalcTrigger,Trigger1Y)),NA())</f>
        <v>3.1481467323732915E-2</v>
      </c>
    </row>
    <row r="1788" spans="2:17" x14ac:dyDescent="0.2">
      <c r="B1788" s="46" t="s">
        <v>51</v>
      </c>
      <c r="D1788" s="49">
        <f>_xll.qlCalendarAdvance(LocalCalendar,$D1787,B1788,"f",FALSE)</f>
        <v>52015</v>
      </c>
      <c r="E1788" s="49">
        <f>_xll.qlInterestRateIndexValueDate(IndexON,D1788)</f>
        <v>52015</v>
      </c>
      <c r="F1788" s="52">
        <f>IFERROR(_xll.qlIndexFixing(IndexON,D1788,TRUE,_xll.ohTrigger(RecalcTrigger,TriggerON)),NA())</f>
        <v>2.5169385656225174E-2</v>
      </c>
      <c r="H1788" s="49">
        <f>_xll.qlCalendarAdvance(IborCalendar,$H1787,B1788,"f",FALSE)</f>
        <v>52013</v>
      </c>
      <c r="I1788" s="49">
        <f>_xll.qlInterestRateIndexValueDate(Index1M,$H1788)</f>
        <v>52015</v>
      </c>
      <c r="J1788" s="52">
        <f>IFERROR(_xll.qlIndexFixing(Index1M,$H1788,TRUE,_xll.ohTrigger(RecalcTrigger,Trigger1M)),NA())</f>
        <v>2.6590953836123921E-2</v>
      </c>
      <c r="K1788" s="52">
        <f>IFERROR(_xll.qlIndexFixing(ONIndex1M,I1788,TRUE,_xll.ohTrigger(RecalcTrigger,Trigger1M)),NA())</f>
        <v>2.6562732199009176E-2</v>
      </c>
      <c r="L1788" s="52">
        <f>IFERROR(_xll.qlIndexFixing(Index3M,H1788,TRUE,_xll.ohTrigger(RecalcTrigger,Trigger3M)),NA())</f>
        <v>2.8237139172139072E-2</v>
      </c>
      <c r="M1788" s="52">
        <f>IFERROR(_xll.qlIndexFixing(ONIndex3M,I1788,TRUE,_xll.ohTrigger(RecalcTrigger,Trigger3M)),NA())</f>
        <v>2.8146660715835381E-2</v>
      </c>
      <c r="N1788" s="52">
        <f>IFERROR(_xll.qlIndexFixing(Index6M,$H1788,TRUE,_xll.ohTrigger(RecalcTrigger,Trigger6M)),NA())</f>
        <v>2.9564520928561849E-2</v>
      </c>
      <c r="O1788" s="52">
        <f>IFERROR(_xll.qlIndexFixing(ONIndex6M,I1788,TRUE,_xll.ohTrigger(RecalcTrigger,Trigger6M)),NA())</f>
        <v>2.9366584027323839E-2</v>
      </c>
      <c r="P1788" s="52">
        <f>IFERROR(_xll.qlIndexFixing(Index1Y,$H1788,TRUE,_xll.ohTrigger(RecalcTrigger,Trigger1Y)),NA())</f>
        <v>3.1935198788840061E-2</v>
      </c>
      <c r="Q1788" s="52">
        <f>IFERROR(_xll.qlIndexFixing(ONIndex1Y,I1788,TRUE,_xll.ohTrigger(RecalcTrigger,Trigger1Y)),NA())</f>
        <v>3.148000487261271E-2</v>
      </c>
    </row>
    <row r="1789" spans="2:17" x14ac:dyDescent="0.2">
      <c r="B1789" s="46" t="s">
        <v>51</v>
      </c>
      <c r="D1789" s="49">
        <f>_xll.qlCalendarAdvance(LocalCalendar,$D1788,B1789,"f",FALSE)</f>
        <v>52022</v>
      </c>
      <c r="E1789" s="49">
        <f>_xll.qlInterestRateIndexValueDate(IndexON,D1789)</f>
        <v>52022</v>
      </c>
      <c r="F1789" s="52">
        <f>IFERROR(_xll.qlIndexFixing(IndexON,D1789,TRUE,_xll.ohTrigger(RecalcTrigger,TriggerON)),NA())</f>
        <v>2.5166975361621269E-2</v>
      </c>
      <c r="H1789" s="49">
        <f>_xll.qlCalendarAdvance(IborCalendar,$H1788,B1789,"f",FALSE)</f>
        <v>52020</v>
      </c>
      <c r="I1789" s="49">
        <f>_xll.qlInterestRateIndexValueDate(Index1M,$H1789)</f>
        <v>52022</v>
      </c>
      <c r="J1789" s="52">
        <f>IFERROR(_xll.qlIndexFixing(Index1M,$H1789,TRUE,_xll.ohTrigger(RecalcTrigger,Trigger1M)),NA())</f>
        <v>2.6589953206974382E-2</v>
      </c>
      <c r="K1789" s="52">
        <f>IFERROR(_xll.qlIndexFixing(ONIndex1M,I1789,TRUE,_xll.ohTrigger(RecalcTrigger,Trigger1M)),NA())</f>
        <v>2.6561763274228767E-2</v>
      </c>
      <c r="L1789" s="52">
        <f>IFERROR(_xll.qlIndexFixing(Index3M,H1789,TRUE,_xll.ohTrigger(RecalcTrigger,Trigger3M)),NA())</f>
        <v>2.8235587234192224E-2</v>
      </c>
      <c r="M1789" s="52">
        <f>IFERROR(_xll.qlIndexFixing(ONIndex3M,I1789,TRUE,_xll.ohTrigger(RecalcTrigger,Trigger3M)),NA())</f>
        <v>2.8145195350885999E-2</v>
      </c>
      <c r="N1789" s="52">
        <f>IFERROR(_xll.qlIndexFixing(Index6M,$H1789,TRUE,_xll.ohTrigger(RecalcTrigger,Trigger6M)),NA())</f>
        <v>2.9562855158107377E-2</v>
      </c>
      <c r="O1789" s="52">
        <f>IFERROR(_xll.qlIndexFixing(ONIndex6M,I1789,TRUE,_xll.ohTrigger(RecalcTrigger,Trigger6M)),NA())</f>
        <v>2.9365049433831558E-2</v>
      </c>
      <c r="P1789" s="52">
        <f>IFERROR(_xll.qlIndexFixing(Index1Y,$H1789,TRUE,_xll.ohTrigger(RecalcTrigger,Trigger1Y)),NA())</f>
        <v>3.193299724050902E-2</v>
      </c>
      <c r="Q1789" s="52">
        <f>IFERROR(_xll.qlIndexFixing(ONIndex1Y,I1789,TRUE,_xll.ohTrigger(RecalcTrigger,Trigger1Y)),NA())</f>
        <v>3.1478517597829381E-2</v>
      </c>
    </row>
    <row r="1790" spans="2:17" x14ac:dyDescent="0.2">
      <c r="B1790" s="46" t="s">
        <v>51</v>
      </c>
      <c r="D1790" s="49">
        <f>_xll.qlCalendarAdvance(LocalCalendar,$D1789,B1790,"f",FALSE)</f>
        <v>52029</v>
      </c>
      <c r="E1790" s="49">
        <f>_xll.qlInterestRateIndexValueDate(IndexON,D1790)</f>
        <v>52029</v>
      </c>
      <c r="F1790" s="52">
        <f>IFERROR(_xll.qlIndexFixing(IndexON,D1790,TRUE,_xll.ohTrigger(RecalcTrigger,TriggerON)),NA())</f>
        <v>2.5164585339760848E-2</v>
      </c>
      <c r="H1790" s="49">
        <f>_xll.qlCalendarAdvance(IborCalendar,$H1789,B1790,"f",FALSE)</f>
        <v>52027</v>
      </c>
      <c r="I1790" s="49">
        <f>_xll.qlInterestRateIndexValueDate(Index1M,$H1790)</f>
        <v>52029</v>
      </c>
      <c r="J1790" s="52">
        <f>IFERROR(_xll.qlIndexFixing(Index1M,$H1790,TRUE,_xll.ohTrigger(RecalcTrigger,Trigger1M)),NA())</f>
        <v>2.6588939261771583E-2</v>
      </c>
      <c r="K1790" s="52">
        <f>IFERROR(_xll.qlIndexFixing(ONIndex1M,I1790,TRUE,_xll.ohTrigger(RecalcTrigger,Trigger1M)),NA())</f>
        <v>2.656078106359594E-2</v>
      </c>
      <c r="L1790" s="52">
        <f>IFERROR(_xll.qlIndexFixing(Index3M,H1790,TRUE,_xll.ohTrigger(RecalcTrigger,Trigger3M)),NA())</f>
        <v>2.8234023586968346E-2</v>
      </c>
      <c r="M1790" s="52">
        <f>IFERROR(_xll.qlIndexFixing(ONIndex3M,I1790,TRUE,_xll.ohTrigger(RecalcTrigger,Trigger3M)),NA())</f>
        <v>2.8143718358917269E-2</v>
      </c>
      <c r="N1790" s="52">
        <f>IFERROR(_xll.qlIndexFixing(Index6M,$H1790,TRUE,_xll.ohTrigger(RecalcTrigger,Trigger6M)),NA())</f>
        <v>2.9561181062765025E-2</v>
      </c>
      <c r="O1790" s="52">
        <f>IFERROR(_xll.qlIndexFixing(ONIndex6M,I1790,TRUE,_xll.ohTrigger(RecalcTrigger,Trigger6M)),NA())</f>
        <v>2.9363506636581604E-2</v>
      </c>
      <c r="P1790" s="52">
        <f>IFERROR(_xll.qlIndexFixing(Index1Y,$H1790,TRUE,_xll.ohTrigger(RecalcTrigger,Trigger1Y)),NA())</f>
        <v>3.1930770071892038E-2</v>
      </c>
      <c r="Q1790" s="52">
        <f>IFERROR(_xll.qlIndexFixing(ONIndex1Y,I1790,TRUE,_xll.ohTrigger(RecalcTrigger,Trigger1Y)),NA())</f>
        <v>3.1477005499382926E-2</v>
      </c>
    </row>
    <row r="1791" spans="2:17" x14ac:dyDescent="0.2">
      <c r="B1791" s="46" t="s">
        <v>51</v>
      </c>
      <c r="D1791" s="49">
        <f>_xll.qlCalendarAdvance(LocalCalendar,$D1790,B1791,"f",FALSE)</f>
        <v>52036</v>
      </c>
      <c r="E1791" s="49">
        <f>_xll.qlInterestRateIndexValueDate(IndexON,D1791)</f>
        <v>52036</v>
      </c>
      <c r="F1791" s="52">
        <f>IFERROR(_xll.qlIndexFixing(IndexON,D1791,TRUE,_xll.ohTrigger(RecalcTrigger,TriggerON)),NA())</f>
        <v>2.5162215590803783E-2</v>
      </c>
      <c r="H1791" s="49">
        <f>_xll.qlCalendarAdvance(IborCalendar,$H1790,B1791,"f",FALSE)</f>
        <v>52034</v>
      </c>
      <c r="I1791" s="49">
        <f>_xll.qlInterestRateIndexValueDate(Index1M,$H1791)</f>
        <v>52036</v>
      </c>
      <c r="J1791" s="52">
        <f>IFERROR(_xll.qlIndexFixing(Index1M,$H1791,TRUE,_xll.ohTrigger(RecalcTrigger,Trigger1M)),NA())</f>
        <v>2.6587912000520519E-2</v>
      </c>
      <c r="K1791" s="52">
        <f>IFERROR(_xll.qlIndexFixing(ONIndex1M,I1791,TRUE,_xll.ohTrigger(RecalcTrigger,Trigger1M)),NA())</f>
        <v>2.6559785567270566E-2</v>
      </c>
      <c r="L1791" s="52">
        <f>IFERROR(_xll.qlIndexFixing(Index3M,H1791,TRUE,_xll.ohTrigger(RecalcTrigger,Trigger3M)),NA())</f>
        <v>2.8232448230484822E-2</v>
      </c>
      <c r="M1791" s="52">
        <f>IFERROR(_xll.qlIndexFixing(ONIndex3M,I1791,TRUE,_xll.ohTrigger(RecalcTrigger,Trigger3M)),NA())</f>
        <v>2.8142229740089064E-2</v>
      </c>
      <c r="N1791" s="52">
        <f>IFERROR(_xll.qlIndexFixing(Index6M,$H1791,TRUE,_xll.ohTrigger(RecalcTrigger,Trigger6M)),NA())</f>
        <v>2.9559498642553573E-2</v>
      </c>
      <c r="O1791" s="52">
        <f>IFERROR(_xll.qlIndexFixing(ONIndex6M,I1791,TRUE,_xll.ohTrigger(RecalcTrigger,Trigger6M)),NA())</f>
        <v>2.9361955635653914E-2</v>
      </c>
      <c r="P1791" s="52">
        <f>IFERROR(_xll.qlIndexFixing(Index1Y,$H1791,TRUE,_xll.ohTrigger(RecalcTrigger,Trigger1Y)),NA())</f>
        <v>3.1928517283157959E-2</v>
      </c>
      <c r="Q1791" s="52">
        <f>IFERROR(_xll.qlIndexFixing(ONIndex1Y,I1791,TRUE,_xll.ohTrigger(RecalcTrigger,Trigger1Y)),NA())</f>
        <v>3.1475468577273347E-2</v>
      </c>
    </row>
    <row r="1792" spans="2:17" x14ac:dyDescent="0.2">
      <c r="B1792" s="46" t="s">
        <v>51</v>
      </c>
      <c r="D1792" s="49">
        <f>_xll.qlCalendarAdvance(LocalCalendar,$D1791,B1792,"f",FALSE)</f>
        <v>52043</v>
      </c>
      <c r="E1792" s="49">
        <f>_xll.qlInterestRateIndexValueDate(IndexON,D1792)</f>
        <v>52043</v>
      </c>
      <c r="F1792" s="52">
        <f>IFERROR(_xll.qlIndexFixing(IndexON,D1792,TRUE,_xll.ohTrigger(RecalcTrigger,TriggerON)),NA())</f>
        <v>2.5159866114590201E-2</v>
      </c>
      <c r="H1792" s="49">
        <f>_xll.qlCalendarAdvance(IborCalendar,$H1791,B1792,"f",FALSE)</f>
        <v>52041</v>
      </c>
      <c r="I1792" s="49">
        <f>_xll.qlInterestRateIndexValueDate(Index1M,$H1792)</f>
        <v>52043</v>
      </c>
      <c r="J1792" s="52">
        <f>IFERROR(_xll.qlIndexFixing(Index1M,$H1792,TRUE,_xll.ohTrigger(RecalcTrigger,Trigger1M)),NA())</f>
        <v>2.6586871423218694E-2</v>
      </c>
      <c r="K1792" s="52">
        <f>IFERROR(_xll.qlIndexFixing(ONIndex1M,I1792,TRUE,_xll.ohTrigger(RecalcTrigger,Trigger1M)),NA())</f>
        <v>2.6558776785092775E-2</v>
      </c>
      <c r="L1792" s="52">
        <f>IFERROR(_xll.qlIndexFixing(Index3M,H1792,TRUE,_xll.ohTrigger(RecalcTrigger,Trigger3M)),NA())</f>
        <v>2.8230861164752947E-2</v>
      </c>
      <c r="M1792" s="52">
        <f>IFERROR(_xll.qlIndexFixing(ONIndex3M,I1792,TRUE,_xll.ohTrigger(RecalcTrigger,Trigger3M)),NA())</f>
        <v>2.8140729494321448E-2</v>
      </c>
      <c r="N1792" s="52">
        <f>IFERROR(_xll.qlIndexFixing(Index6M,$H1792,TRUE,_xll.ohTrigger(RecalcTrigger,Trigger6M)),NA())</f>
        <v>2.9561059049487332E-2</v>
      </c>
      <c r="O1792" s="52">
        <f>IFERROR(_xll.qlIndexFixing(ONIndex6M,I1792,TRUE,_xll.ohTrigger(RecalcTrigger,Trigger6M)),NA())</f>
        <v>2.9360396431048486E-2</v>
      </c>
      <c r="P1792" s="52">
        <f>IFERROR(_xll.qlIndexFixing(Index1Y,$H1792,TRUE,_xll.ohTrigger(RecalcTrigger,Trigger1Y)),NA())</f>
        <v>3.1926238874476293E-2</v>
      </c>
      <c r="Q1792" s="52">
        <f>IFERROR(_xll.qlIndexFixing(ONIndex1Y,I1792,TRUE,_xll.ohTrigger(RecalcTrigger,Trigger1Y)),NA())</f>
        <v>3.1473906831500642E-2</v>
      </c>
    </row>
    <row r="1793" spans="2:17" x14ac:dyDescent="0.2">
      <c r="B1793" s="46" t="s">
        <v>51</v>
      </c>
      <c r="D1793" s="49">
        <f>_xll.qlCalendarAdvance(LocalCalendar,$D1792,B1793,"f",FALSE)</f>
        <v>52050</v>
      </c>
      <c r="E1793" s="49">
        <f>_xll.qlInterestRateIndexValueDate(IndexON,D1793)</f>
        <v>52050</v>
      </c>
      <c r="F1793" s="52">
        <f>IFERROR(_xll.qlIndexFixing(IndexON,D1793,TRUE,_xll.ohTrigger(RecalcTrigger,TriggerON)),NA())</f>
        <v>2.5159677801505076E-2</v>
      </c>
      <c r="H1793" s="49">
        <f>_xll.qlCalendarAdvance(IborCalendar,$H1792,B1793,"f",FALSE)</f>
        <v>52048</v>
      </c>
      <c r="I1793" s="49">
        <f>_xll.qlInterestRateIndexValueDate(Index1M,$H1793)</f>
        <v>52050</v>
      </c>
      <c r="J1793" s="52">
        <f>IFERROR(_xll.qlIndexFixing(Index1M,$H1793,TRUE,_xll.ohTrigger(RecalcTrigger,Trigger1M)),NA())</f>
        <v>2.6585817529878597E-2</v>
      </c>
      <c r="K1793" s="52">
        <f>IFERROR(_xll.qlIndexFixing(ONIndex1M,I1793,TRUE,_xll.ohTrigger(RecalcTrigger,Trigger1M)),NA())</f>
        <v>2.6560472710233096E-2</v>
      </c>
      <c r="L1793" s="52">
        <f>IFERROR(_xll.qlIndexFixing(Index3M,H1793,TRUE,_xll.ohTrigger(RecalcTrigger,Trigger3M)),NA())</f>
        <v>2.8229262389789223E-2</v>
      </c>
      <c r="M1793" s="52">
        <f>IFERROR(_xll.qlIndexFixing(ONIndex3M,I1793,TRUE,_xll.ohTrigger(RecalcTrigger,Trigger3M)),NA())</f>
        <v>2.8142191315105869E-2</v>
      </c>
      <c r="N1793" s="52">
        <f>IFERROR(_xll.qlIndexFixing(Index6M,$H1793,TRUE,_xll.ohTrigger(RecalcTrigger,Trigger6M)),NA())</f>
        <v>2.9559357779859362E-2</v>
      </c>
      <c r="O1793" s="52">
        <f>IFERROR(_xll.qlIndexFixing(ONIndex6M,I1793,TRUE,_xll.ohTrigger(RecalcTrigger,Trigger6M)),NA())</f>
        <v>2.9362083510624526E-2</v>
      </c>
      <c r="P1793" s="52">
        <f>IFERROR(_xll.qlIndexFixing(Index1Y,$H1793,TRUE,_xll.ohTrigger(RecalcTrigger,Trigger1Y)),NA())</f>
        <v>3.1927591420701042E-2</v>
      </c>
      <c r="Q1793" s="52">
        <f>IFERROR(_xll.qlIndexFixing(ONIndex1Y,I1793,TRUE,_xll.ohTrigger(RecalcTrigger,Trigger1Y)),NA())</f>
        <v>3.1476103999588112E-2</v>
      </c>
    </row>
    <row r="1794" spans="2:17" x14ac:dyDescent="0.2">
      <c r="B1794" s="46" t="s">
        <v>51</v>
      </c>
      <c r="D1794" s="49">
        <f>_xll.qlCalendarAdvance(LocalCalendar,$D1793,B1794,"f",FALSE)</f>
        <v>52057</v>
      </c>
      <c r="E1794" s="49">
        <f>_xll.qlInterestRateIndexValueDate(IndexON,D1794)</f>
        <v>52057</v>
      </c>
      <c r="F1794" s="52">
        <f>IFERROR(_xll.qlIndexFixing(IndexON,D1794,TRUE,_xll.ohTrigger(RecalcTrigger,TriggerON)),NA())</f>
        <v>2.5155227980793171E-2</v>
      </c>
      <c r="H1794" s="49">
        <f>_xll.qlCalendarAdvance(IborCalendar,$H1793,B1794,"f",FALSE)</f>
        <v>52055</v>
      </c>
      <c r="I1794" s="49">
        <f>_xll.qlInterestRateIndexValueDate(Index1M,$H1794)</f>
        <v>52057</v>
      </c>
      <c r="J1794" s="52">
        <f>IFERROR(_xll.qlIndexFixing(Index1M,$H1794,TRUE,_xll.ohTrigger(RecalcTrigger,Trigger1M)),NA())</f>
        <v>2.6584750320490236E-2</v>
      </c>
      <c r="K1794" s="52">
        <f>IFERROR(_xll.qlIndexFixing(ONIndex1M,I1794,TRUE,_xll.ohTrigger(RecalcTrigger,Trigger1M)),NA())</f>
        <v>2.6556719363819425E-2</v>
      </c>
      <c r="L1794" s="52">
        <f>IFERROR(_xll.qlIndexFixing(Index3M,H1794,TRUE,_xll.ohTrigger(RecalcTrigger,Trigger3M)),NA())</f>
        <v>2.822765190560669E-2</v>
      </c>
      <c r="M1794" s="52">
        <f>IFERROR(_xll.qlIndexFixing(ONIndex3M,I1794,TRUE,_xll.ohTrigger(RecalcTrigger,Trigger3M)),NA())</f>
        <v>2.813769412220779E-2</v>
      </c>
      <c r="N1794" s="52">
        <f>IFERROR(_xll.qlIndexFixing(Index6M,$H1794,TRUE,_xll.ohTrigger(RecalcTrigger,Trigger6M)),NA())</f>
        <v>2.9557648183419036E-2</v>
      </c>
      <c r="O1794" s="52">
        <f>IFERROR(_xll.qlIndexFixing(ONIndex6M,I1794,TRUE,_xll.ohTrigger(RecalcTrigger,Trigger6M)),NA())</f>
        <v>2.9357253410884354E-2</v>
      </c>
      <c r="P1794" s="52">
        <f>IFERROR(_xll.qlIndexFixing(Index1Y,$H1794,TRUE,_xll.ohTrigger(RecalcTrigger,Trigger1Y)),NA())</f>
        <v>3.1921605197960709E-2</v>
      </c>
      <c r="Q1794" s="52">
        <f>IFERROR(_xll.qlIndexFixing(ONIndex1Y,I1794,TRUE,_xll.ohTrigger(RecalcTrigger,Trigger1Y)),NA())</f>
        <v>3.1470708869285602E-2</v>
      </c>
    </row>
    <row r="1795" spans="2:17" x14ac:dyDescent="0.2">
      <c r="B1795" s="46" t="s">
        <v>51</v>
      </c>
      <c r="D1795" s="49">
        <f>_xll.qlCalendarAdvance(LocalCalendar,$D1794,B1795,"f",FALSE)</f>
        <v>52064</v>
      </c>
      <c r="E1795" s="49">
        <f>_xll.qlInterestRateIndexValueDate(IndexON,D1795)</f>
        <v>52064</v>
      </c>
      <c r="F1795" s="52">
        <f>IFERROR(_xll.qlIndexFixing(IndexON,D1795,TRUE,_xll.ohTrigger(RecalcTrigger,TriggerON)),NA())</f>
        <v>2.5152939322969914E-2</v>
      </c>
      <c r="H1795" s="49">
        <f>_xll.qlCalendarAdvance(IborCalendar,$H1794,B1795,"f",FALSE)</f>
        <v>52062</v>
      </c>
      <c r="I1795" s="49">
        <f>_xll.qlInterestRateIndexValueDate(Index1M,$H1795)</f>
        <v>52064</v>
      </c>
      <c r="J1795" s="52">
        <f>IFERROR(_xll.qlIndexFixing(Index1M,$H1795,TRUE,_xll.ohTrigger(RecalcTrigger,Trigger1M)),NA())</f>
        <v>2.6583669795073595E-2</v>
      </c>
      <c r="K1795" s="52">
        <f>IFERROR(_xll.qlIndexFixing(ONIndex1M,I1795,TRUE,_xll.ohTrigger(RecalcTrigger,Trigger1M)),NA())</f>
        <v>2.6555670724563996E-2</v>
      </c>
      <c r="L1795" s="52">
        <f>IFERROR(_xll.qlIndexFixing(Index3M,H1795,TRUE,_xll.ohTrigger(RecalcTrigger,Trigger3M)),NA())</f>
        <v>2.8226029712219245E-2</v>
      </c>
      <c r="M1795" s="52">
        <f>IFERROR(_xll.qlIndexFixing(ONIndex3M,I1795,TRUE,_xll.ohTrigger(RecalcTrigger,Trigger3M)),NA())</f>
        <v>2.8136158995781813E-2</v>
      </c>
      <c r="N1795" s="52">
        <f>IFERROR(_xll.qlIndexFixing(Index6M,$H1795,TRUE,_xll.ohTrigger(RecalcTrigger,Trigger6M)),NA())</f>
        <v>2.9557011752850474E-2</v>
      </c>
      <c r="O1795" s="52">
        <f>IFERROR(_xll.qlIndexFixing(ONIndex6M,I1795,TRUE,_xll.ohTrigger(RecalcTrigger,Trigger6M)),NA())</f>
        <v>2.9355669595325651E-2</v>
      </c>
      <c r="P1795" s="52">
        <f>IFERROR(_xll.qlIndexFixing(Index1Y,$H1795,TRUE,_xll.ohTrigger(RecalcTrigger,Trigger1Y)),NA())</f>
        <v>3.1919249930476762E-2</v>
      </c>
      <c r="Q1795" s="52">
        <f>IFERROR(_xll.qlIndexFixing(ONIndex1Y,I1795,TRUE,_xll.ohTrigger(RecalcTrigger,Trigger1Y)),NA())</f>
        <v>3.1469072652683394E-2</v>
      </c>
    </row>
    <row r="1796" spans="2:17" x14ac:dyDescent="0.2">
      <c r="B1796" s="46" t="s">
        <v>51</v>
      </c>
      <c r="D1796" s="49">
        <f>_xll.qlCalendarAdvance(LocalCalendar,$D1795,B1796,"f",FALSE)</f>
        <v>52071</v>
      </c>
      <c r="E1796" s="49">
        <f>_xll.qlInterestRateIndexValueDate(IndexON,D1796)</f>
        <v>52071</v>
      </c>
      <c r="F1796" s="52">
        <f>IFERROR(_xll.qlIndexFixing(IndexON,D1796,TRUE,_xll.ohTrigger(RecalcTrigger,TriggerON)),NA())</f>
        <v>2.5150670938129949E-2</v>
      </c>
      <c r="H1796" s="49">
        <f>_xll.qlCalendarAdvance(IborCalendar,$H1795,B1796,"f",FALSE)</f>
        <v>52069</v>
      </c>
      <c r="I1796" s="49">
        <f>_xll.qlInterestRateIndexValueDate(Index1M,$H1796)</f>
        <v>52071</v>
      </c>
      <c r="J1796" s="52">
        <f>IFERROR(_xll.qlIndexFixing(Index1M,$H1796,TRUE,_xll.ohTrigger(RecalcTrigger,Trigger1M)),NA())</f>
        <v>2.658347725790413E-2</v>
      </c>
      <c r="K1796" s="52">
        <f>IFERROR(_xll.qlIndexFixing(ONIndex1M,I1796,TRUE,_xll.ohTrigger(RecalcTrigger,Trigger1M)),NA())</f>
        <v>2.655460879961602E-2</v>
      </c>
      <c r="L1796" s="52">
        <f>IFERROR(_xll.qlIndexFixing(Index3M,H1796,TRUE,_xll.ohTrigger(RecalcTrigger,Trigger3M)),NA())</f>
        <v>2.82243958096434E-2</v>
      </c>
      <c r="M1796" s="52">
        <f>IFERROR(_xll.qlIndexFixing(ONIndex3M,I1796,TRUE,_xll.ohTrigger(RecalcTrigger,Trigger3M)),NA())</f>
        <v>2.8134612242416424E-2</v>
      </c>
      <c r="N1796" s="52">
        <f>IFERROR(_xll.qlIndexFixing(Index6M,$H1796,TRUE,_xll.ohTrigger(RecalcTrigger,Trigger6M)),NA())</f>
        <v>2.9554204010194134E-2</v>
      </c>
      <c r="O1796" s="52">
        <f>IFERROR(_xll.qlIndexFixing(ONIndex6M,I1796,TRUE,_xll.ohTrigger(RecalcTrigger,Trigger6M)),NA())</f>
        <v>2.9354077576009274E-2</v>
      </c>
      <c r="P1796" s="52">
        <f>IFERROR(_xll.qlIndexFixing(Index1Y,$H1796,TRUE,_xll.ohTrigger(RecalcTrigger,Trigger1Y)),NA())</f>
        <v>3.1916869043744939E-2</v>
      </c>
      <c r="Q1796" s="52">
        <f>IFERROR(_xll.qlIndexFixing(ONIndex1Y,I1796,TRUE,_xll.ohTrigger(RecalcTrigger,Trigger1Y)),NA())</f>
        <v>3.1467411612577934E-2</v>
      </c>
    </row>
    <row r="1797" spans="2:17" x14ac:dyDescent="0.2">
      <c r="B1797" s="46" t="s">
        <v>51</v>
      </c>
      <c r="D1797" s="49">
        <f>_xll.qlCalendarAdvance(LocalCalendar,$D1796,B1797,"f",FALSE)</f>
        <v>52078</v>
      </c>
      <c r="E1797" s="49">
        <f>_xll.qlInterestRateIndexValueDate(IndexON,D1797)</f>
        <v>52078</v>
      </c>
      <c r="F1797" s="52">
        <f>IFERROR(_xll.qlIndexFixing(IndexON,D1797,TRUE,_xll.ohTrigger(RecalcTrigger,TriggerON)),NA())</f>
        <v>2.5148422825953531E-2</v>
      </c>
      <c r="H1797" s="49">
        <f>_xll.qlCalendarAdvance(IborCalendar,$H1796,B1797,"f",FALSE)</f>
        <v>52076</v>
      </c>
      <c r="I1797" s="49">
        <f>_xll.qlInterestRateIndexValueDate(Index1M,$H1797)</f>
        <v>52078</v>
      </c>
      <c r="J1797" s="52">
        <f>IFERROR(_xll.qlIndexFixing(Index1M,$H1797,TRUE,_xll.ohTrigger(RecalcTrigger,Trigger1M)),NA())</f>
        <v>2.6578767656768049E-2</v>
      </c>
      <c r="K1797" s="52">
        <f>IFERROR(_xll.qlIndexFixing(ONIndex1M,I1797,TRUE,_xll.ohTrigger(RecalcTrigger,Trigger1M)),NA())</f>
        <v>2.6553533588895561E-2</v>
      </c>
      <c r="L1797" s="52">
        <f>IFERROR(_xll.qlIndexFixing(Index3M,H1797,TRUE,_xll.ohTrigger(RecalcTrigger,Trigger3M)),NA())</f>
        <v>2.8222750197891316E-2</v>
      </c>
      <c r="M1797" s="52">
        <f>IFERROR(_xll.qlIndexFixing(ONIndex3M,I1797,TRUE,_xll.ohTrigger(RecalcTrigger,Trigger3M)),NA())</f>
        <v>2.8133053862191559E-2</v>
      </c>
      <c r="N1797" s="52">
        <f>IFERROR(_xll.qlIndexFixing(Index6M,$H1797,TRUE,_xll.ohTrigger(RecalcTrigger,Trigger6M)),NA())</f>
        <v>2.9549229300251147E-2</v>
      </c>
      <c r="O1797" s="52">
        <f>IFERROR(_xll.qlIndexFixing(ONIndex6M,I1797,TRUE,_xll.ohTrigger(RecalcTrigger,Trigger6M)),NA())</f>
        <v>2.9352477353095097E-2</v>
      </c>
      <c r="P1797" s="52">
        <f>IFERROR(_xll.qlIndexFixing(Index1Y,$H1797,TRUE,_xll.ohTrigger(RecalcTrigger,Trigger1Y)),NA())</f>
        <v>3.1914462537944825E-2</v>
      </c>
      <c r="Q1797" s="52">
        <f>IFERROR(_xll.qlIndexFixing(ONIndex1Y,I1797,TRUE,_xll.ohTrigger(RecalcTrigger,Trigger1Y)),NA())</f>
        <v>3.1465725748649476E-2</v>
      </c>
    </row>
    <row r="1798" spans="2:17" x14ac:dyDescent="0.2">
      <c r="B1798" s="46" t="s">
        <v>51</v>
      </c>
      <c r="D1798" s="49">
        <f>_xll.qlCalendarAdvance(LocalCalendar,$D1797,B1798,"f",FALSE)</f>
        <v>52085</v>
      </c>
      <c r="E1798" s="49">
        <f>_xll.qlInterestRateIndexValueDate(IndexON,D1798)</f>
        <v>52085</v>
      </c>
      <c r="F1798" s="52">
        <f>IFERROR(_xll.qlIndexFixing(IndexON,D1798,TRUE,_xll.ohTrigger(RecalcTrigger,TriggerON)),NA())</f>
        <v>2.514619498668047E-2</v>
      </c>
      <c r="H1798" s="49">
        <f>_xll.qlCalendarAdvance(IborCalendar,$H1797,B1798,"f",FALSE)</f>
        <v>52083</v>
      </c>
      <c r="I1798" s="49">
        <f>_xll.qlInterestRateIndexValueDate(Index1M,$H1798)</f>
        <v>52085</v>
      </c>
      <c r="J1798" s="52">
        <f>IFERROR(_xll.qlIndexFixing(Index1M,$H1798,TRUE,_xll.ohTrigger(RecalcTrigger,Trigger1M)),NA())</f>
        <v>2.65803483226415E-2</v>
      </c>
      <c r="K1798" s="52">
        <f>IFERROR(_xll.qlIndexFixing(ONIndex1M,I1798,TRUE,_xll.ohTrigger(RecalcTrigger,Trigger1M)),NA())</f>
        <v>2.6552445092562493E-2</v>
      </c>
      <c r="L1798" s="52">
        <f>IFERROR(_xll.qlIndexFixing(Index3M,H1798,TRUE,_xll.ohTrigger(RecalcTrigger,Trigger3M)),NA())</f>
        <v>2.8221092876978635E-2</v>
      </c>
      <c r="M1798" s="52">
        <f>IFERROR(_xll.qlIndexFixing(ONIndex3M,I1798,TRUE,_xll.ohTrigger(RecalcTrigger,Trigger3M)),NA())</f>
        <v>2.813148385510722E-2</v>
      </c>
      <c r="N1798" s="52">
        <f>IFERROR(_xll.qlIndexFixing(Index6M,$H1798,TRUE,_xll.ohTrigger(RecalcTrigger,Trigger6M)),NA())</f>
        <v>2.9550726529985399E-2</v>
      </c>
      <c r="O1798" s="52">
        <f>IFERROR(_xll.qlIndexFixing(ONIndex6M,I1798,TRUE,_xll.ohTrigger(RecalcTrigger,Trigger6M)),NA())</f>
        <v>2.9350868926423246E-2</v>
      </c>
      <c r="P1798" s="52">
        <f>IFERROR(_xll.qlIndexFixing(Index1Y,$H1798,TRUE,_xll.ohTrigger(RecalcTrigger,Trigger1Y)),NA())</f>
        <v>3.191203041325863E-2</v>
      </c>
      <c r="Q1798" s="52">
        <f>IFERROR(_xll.qlIndexFixing(ONIndex1Y,I1798,TRUE,_xll.ohTrigger(RecalcTrigger,Trigger1Y)),NA())</f>
        <v>3.1464015061217765E-2</v>
      </c>
    </row>
    <row r="1799" spans="2:17" x14ac:dyDescent="0.2">
      <c r="B1799" s="46" t="s">
        <v>51</v>
      </c>
      <c r="D1799" s="49">
        <f>_xll.qlCalendarAdvance(LocalCalendar,$D1798,B1799,"f",FALSE)</f>
        <v>52092</v>
      </c>
      <c r="E1799" s="49">
        <f>_xll.qlInterestRateIndexValueDate(IndexON,D1799)</f>
        <v>52092</v>
      </c>
      <c r="F1799" s="52">
        <f>IFERROR(_xll.qlIndexFixing(IndexON,D1799,TRUE,_xll.ohTrigger(RecalcTrigger,TriggerON)),NA())</f>
        <v>2.5143987420230829E-2</v>
      </c>
      <c r="H1799" s="49">
        <f>_xll.qlCalendarAdvance(IborCalendar,$H1798,B1799,"f",FALSE)</f>
        <v>52090</v>
      </c>
      <c r="I1799" s="49">
        <f>_xll.qlInterestRateIndexValueDate(Index1M,$H1799)</f>
        <v>52092</v>
      </c>
      <c r="J1799" s="52">
        <f>IFERROR(_xll.qlIndexFixing(Index1M,$H1799,TRUE,_xll.ohTrigger(RecalcTrigger,Trigger1M)),NA())</f>
        <v>2.6579214533116735E-2</v>
      </c>
      <c r="K1799" s="52">
        <f>IFERROR(_xll.qlIndexFixing(ONIndex1M,I1799,TRUE,_xll.ohTrigger(RecalcTrigger,Trigger1M)),NA())</f>
        <v>2.6551343310377007E-2</v>
      </c>
      <c r="L1799" s="52">
        <f>IFERROR(_xll.qlIndexFixing(Index3M,H1799,TRUE,_xll.ohTrigger(RecalcTrigger,Trigger3M)),NA())</f>
        <v>2.8219423846920128E-2</v>
      </c>
      <c r="M1799" s="52">
        <f>IFERROR(_xll.qlIndexFixing(ONIndex3M,I1799,TRUE,_xll.ohTrigger(RecalcTrigger,Trigger3M)),NA())</f>
        <v>2.8129902221003533E-2</v>
      </c>
      <c r="N1799" s="52">
        <f>IFERROR(_xll.qlIndexFixing(Index6M,$H1799,TRUE,_xll.ohTrigger(RecalcTrigger,Trigger6M)),NA())</f>
        <v>2.9550053846590766E-2</v>
      </c>
      <c r="O1799" s="52">
        <f>IFERROR(_xll.qlIndexFixing(ONIndex6M,I1799,TRUE,_xll.ohTrigger(RecalcTrigger,Trigger6M)),NA())</f>
        <v>2.9349252296153594E-2</v>
      </c>
      <c r="P1799" s="52">
        <f>IFERROR(_xll.qlIndexFixing(Index1Y,$H1799,TRUE,_xll.ohTrigger(RecalcTrigger,Trigger1Y)),NA())</f>
        <v>3.1909572669869442E-2</v>
      </c>
      <c r="Q1799" s="52">
        <f>IFERROR(_xll.qlIndexFixing(ONIndex1Y,I1799,TRUE,_xll.ohTrigger(RecalcTrigger,Trigger1Y)),NA())</f>
        <v>3.1462279550042993E-2</v>
      </c>
    </row>
    <row r="1800" spans="2:17" x14ac:dyDescent="0.2">
      <c r="B1800" s="46" t="s">
        <v>51</v>
      </c>
      <c r="D1800" s="49">
        <f>_xll.qlCalendarAdvance(LocalCalendar,$D1799,B1800,"f",FALSE)</f>
        <v>52099</v>
      </c>
      <c r="E1800" s="49">
        <f>_xll.qlInterestRateIndexValueDate(IndexON,D1800)</f>
        <v>52099</v>
      </c>
      <c r="F1800" s="52">
        <f>IFERROR(_xll.qlIndexFixing(IndexON,D1800,TRUE,_xll.ohTrigger(RecalcTrigger,TriggerON)),NA())</f>
        <v>2.5141800126604608E-2</v>
      </c>
      <c r="H1800" s="49">
        <f>_xll.qlCalendarAdvance(IborCalendar,$H1799,B1800,"f",FALSE)</f>
        <v>52097</v>
      </c>
      <c r="I1800" s="49">
        <f>_xll.qlInterestRateIndexValueDate(Index1M,$H1800)</f>
        <v>52099</v>
      </c>
      <c r="J1800" s="52">
        <f>IFERROR(_xll.qlIndexFixing(Index1M,$H1800,TRUE,_xll.ohTrigger(RecalcTrigger,Trigger1M)),NA())</f>
        <v>2.6578067427578678E-2</v>
      </c>
      <c r="K1800" s="52">
        <f>IFERROR(_xll.qlIndexFixing(ONIndex1M,I1800,TRUE,_xll.ohTrigger(RecalcTrigger,Trigger1M)),NA())</f>
        <v>2.655022824257891E-2</v>
      </c>
      <c r="L1800" s="52">
        <f>IFERROR(_xll.qlIndexFixing(Index3M,H1800,TRUE,_xll.ohTrigger(RecalcTrigger,Trigger3M)),NA())</f>
        <v>2.8217743107730564E-2</v>
      </c>
      <c r="M1800" s="52">
        <f>IFERROR(_xll.qlIndexFixing(ONIndex3M,I1800,TRUE,_xll.ohTrigger(RecalcTrigger,Trigger3M)),NA())</f>
        <v>2.8128308960040371E-2</v>
      </c>
      <c r="N1800" s="52">
        <f>IFERROR(_xll.qlIndexFixing(Index6M,$H1800,TRUE,_xll.ohTrigger(RecalcTrigger,Trigger6M)),NA())</f>
        <v>2.9547215742971603E-2</v>
      </c>
      <c r="O1800" s="52">
        <f>IFERROR(_xll.qlIndexFixing(ONIndex6M,I1800,TRUE,_xll.ohTrigger(RecalcTrigger,Trigger6M)),NA())</f>
        <v>2.9347627462126269E-2</v>
      </c>
      <c r="P1800" s="52">
        <f>IFERROR(_xll.qlIndexFixing(Index1Y,$H1800,TRUE,_xll.ohTrigger(RecalcTrigger,Trigger1Y)),NA())</f>
        <v>3.1907089307963189E-2</v>
      </c>
      <c r="Q1800" s="52">
        <f>IFERROR(_xll.qlIndexFixing(ONIndex1Y,I1800,TRUE,_xll.ohTrigger(RecalcTrigger,Trigger1Y)),NA())</f>
        <v>3.1460519215364968E-2</v>
      </c>
    </row>
    <row r="1801" spans="2:17" x14ac:dyDescent="0.2">
      <c r="B1801" s="46" t="s">
        <v>51</v>
      </c>
      <c r="D1801" s="49">
        <f>_xll.qlCalendarAdvance(LocalCalendar,$D1800,B1801,"f",FALSE)</f>
        <v>52106</v>
      </c>
      <c r="E1801" s="49">
        <f>_xll.qlInterestRateIndexValueDate(IndexON,D1801)</f>
        <v>52106</v>
      </c>
      <c r="F1801" s="52">
        <f>IFERROR(_xll.qlIndexFixing(IndexON,D1801,TRUE,_xll.ohTrigger(RecalcTrigger,TriggerON)),NA())</f>
        <v>2.513963310572187E-2</v>
      </c>
      <c r="H1801" s="49">
        <f>_xll.qlCalendarAdvance(IborCalendar,$H1800,B1801,"f",FALSE)</f>
        <v>52104</v>
      </c>
      <c r="I1801" s="49">
        <f>_xll.qlInterestRateIndexValueDate(Index1M,$H1801)</f>
        <v>52106</v>
      </c>
      <c r="J1801" s="52">
        <f>IFERROR(_xll.qlIndexFixing(Index1M,$H1801,TRUE,_xll.ohTrigger(RecalcTrigger,Trigger1M)),NA())</f>
        <v>2.6576907006027328E-2</v>
      </c>
      <c r="K1801" s="52">
        <f>IFERROR(_xll.qlIndexFixing(ONIndex1M,I1801,TRUE,_xll.ohTrigger(RecalcTrigger,Trigger1M)),NA())</f>
        <v>2.6549099889008332E-2</v>
      </c>
      <c r="L1801" s="52">
        <f>IFERROR(_xll.qlIndexFixing(Index3M,H1801,TRUE,_xll.ohTrigger(RecalcTrigger,Trigger3M)),NA())</f>
        <v>2.8216050659424716E-2</v>
      </c>
      <c r="M1801" s="52">
        <f>IFERROR(_xll.qlIndexFixing(ONIndex3M,I1801,TRUE,_xll.ohTrigger(RecalcTrigger,Trigger3M)),NA())</f>
        <v>2.8126704072217734E-2</v>
      </c>
      <c r="N1801" s="52">
        <f>IFERROR(_xll.qlIndexFixing(Index6M,$H1801,TRUE,_xll.ohTrigger(RecalcTrigger,Trigger6M)),NA())</f>
        <v>2.9542216577400204E-2</v>
      </c>
      <c r="O1801" s="52">
        <f>IFERROR(_xll.qlIndexFixing(ONIndex6M,I1801,TRUE,_xll.ohTrigger(RecalcTrigger,Trigger6M)),NA())</f>
        <v>2.9345994424421207E-2</v>
      </c>
      <c r="P1801" s="52">
        <f>IFERROR(_xll.qlIndexFixing(Index1Y,$H1801,TRUE,_xll.ohTrigger(RecalcTrigger,Trigger1Y)),NA())</f>
        <v>3.1904580327727125E-2</v>
      </c>
      <c r="Q1801" s="52">
        <f>IFERROR(_xll.qlIndexFixing(ONIndex1Y,I1801,TRUE,_xll.ohTrigger(RecalcTrigger,Trigger1Y)),NA())</f>
        <v>3.1458734056943882E-2</v>
      </c>
    </row>
    <row r="1802" spans="2:17" x14ac:dyDescent="0.2">
      <c r="B1802" s="46" t="s">
        <v>51</v>
      </c>
      <c r="D1802" s="49">
        <f>_xll.qlCalendarAdvance(LocalCalendar,$D1801,B1802,"f",FALSE)</f>
        <v>52113</v>
      </c>
      <c r="E1802" s="49">
        <f>_xll.qlInterestRateIndexValueDate(IndexON,D1802)</f>
        <v>52113</v>
      </c>
      <c r="F1802" s="52">
        <f>IFERROR(_xll.qlIndexFixing(IndexON,D1802,TRUE,_xll.ohTrigger(RecalcTrigger,TriggerON)),NA())</f>
        <v>2.5137486357662553E-2</v>
      </c>
      <c r="H1802" s="49">
        <f>_xll.qlCalendarAdvance(IborCalendar,$H1801,B1802,"f",FALSE)</f>
        <v>52111</v>
      </c>
      <c r="I1802" s="49">
        <f>_xll.qlInterestRateIndexValueDate(Index1M,$H1802)</f>
        <v>52113</v>
      </c>
      <c r="J1802" s="52">
        <f>IFERROR(_xll.qlIndexFixing(Index1M,$H1802,TRUE,_xll.ohTrigger(RecalcTrigger,Trigger1M)),NA())</f>
        <v>2.6575733268465185E-2</v>
      </c>
      <c r="K1802" s="52">
        <f>IFERROR(_xll.qlIndexFixing(ONIndex1M,I1802,TRUE,_xll.ohTrigger(RecalcTrigger,Trigger1M)),NA())</f>
        <v>2.6547958249665271E-2</v>
      </c>
      <c r="L1802" s="52">
        <f>IFERROR(_xll.qlIndexFixing(Index3M,H1802,TRUE,_xll.ohTrigger(RecalcTrigger,Trigger3M)),NA())</f>
        <v>2.8213367480774441E-2</v>
      </c>
      <c r="M1802" s="52">
        <f>IFERROR(_xll.qlIndexFixing(ONIndex3M,I1802,TRUE,_xll.ohTrigger(RecalcTrigger,Trigger3M)),NA())</f>
        <v>2.8125087557455686E-2</v>
      </c>
      <c r="N1802" s="52">
        <f>IFERROR(_xll.qlIndexFixing(Index6M,$H1802,TRUE,_xll.ohTrigger(RecalcTrigger,Trigger6M)),NA())</f>
        <v>2.9538289814615797E-2</v>
      </c>
      <c r="O1802" s="52">
        <f>IFERROR(_xll.qlIndexFixing(ONIndex6M,I1802,TRUE,_xll.ohTrigger(RecalcTrigger,Trigger6M)),NA())</f>
        <v>2.9344353183118344E-2</v>
      </c>
      <c r="P1802" s="52">
        <f>IFERROR(_xll.qlIndexFixing(Index1Y,$H1802,TRUE,_xll.ohTrigger(RecalcTrigger,Trigger1Y)),NA())</f>
        <v>3.1902045729350688E-2</v>
      </c>
      <c r="Q1802" s="52">
        <f>IFERROR(_xll.qlIndexFixing(ONIndex1Y,I1802,TRUE,_xll.ohTrigger(RecalcTrigger,Trigger1Y)),NA())</f>
        <v>3.1456924074939607E-2</v>
      </c>
    </row>
    <row r="1803" spans="2:17" x14ac:dyDescent="0.2">
      <c r="B1803" s="46" t="s">
        <v>51</v>
      </c>
      <c r="D1803" s="49">
        <f>_xll.qlCalendarAdvance(LocalCalendar,$D1802,B1803,"f",FALSE)</f>
        <v>52120</v>
      </c>
      <c r="E1803" s="49">
        <f>_xll.qlInterestRateIndexValueDate(IndexON,D1803)</f>
        <v>52120</v>
      </c>
      <c r="F1803" s="52">
        <f>IFERROR(_xll.qlIndexFixing(IndexON,D1803,TRUE,_xll.ohTrigger(RecalcTrigger,TriggerON)),NA())</f>
        <v>2.5135359882426656E-2</v>
      </c>
      <c r="H1803" s="49">
        <f>_xll.qlCalendarAdvance(IborCalendar,$H1802,B1803,"f",FALSE)</f>
        <v>52118</v>
      </c>
      <c r="I1803" s="49">
        <f>_xll.qlInterestRateIndexValueDate(Index1M,$H1803)</f>
        <v>52120</v>
      </c>
      <c r="J1803" s="52">
        <f>IFERROR(_xll.qlIndexFixing(Index1M,$H1803,TRUE,_xll.ohTrigger(RecalcTrigger,Trigger1M)),NA())</f>
        <v>2.6575440268531932E-2</v>
      </c>
      <c r="K1803" s="52">
        <f>IFERROR(_xll.qlIndexFixing(ONIndex1M,I1803,TRUE,_xll.ohTrigger(RecalcTrigger,Trigger1M)),NA())</f>
        <v>2.65468033247096E-2</v>
      </c>
      <c r="L1803" s="52">
        <f>IFERROR(_xll.qlIndexFixing(Index3M,H1803,TRUE,_xll.ohTrigger(RecalcTrigger,Trigger3M)),NA())</f>
        <v>2.8211652584566108E-2</v>
      </c>
      <c r="M1803" s="52">
        <f>IFERROR(_xll.qlIndexFixing(ONIndex3M,I1803,TRUE,_xll.ohTrigger(RecalcTrigger,Trigger3M)),NA())</f>
        <v>2.8123459415834162E-2</v>
      </c>
      <c r="N1803" s="52">
        <f>IFERROR(_xll.qlIndexFixing(Index6M,$H1803,TRUE,_xll.ohTrigger(RecalcTrigger,Trigger6M)),NA())</f>
        <v>2.9536508976992133E-2</v>
      </c>
      <c r="O1803" s="52">
        <f>IFERROR(_xll.qlIndexFixing(ONIndex6M,I1803,TRUE,_xll.ohTrigger(RecalcTrigger,Trigger6M)),NA())</f>
        <v>2.9342703738217679E-2</v>
      </c>
      <c r="P1803" s="52">
        <f>IFERROR(_xll.qlIndexFixing(Index1Y,$H1803,TRUE,_xll.ohTrigger(RecalcTrigger,Trigger1Y)),NA())</f>
        <v>3.1899485513025495E-2</v>
      </c>
      <c r="Q1803" s="52">
        <f>IFERROR(_xll.qlIndexFixing(ONIndex1Y,I1803,TRUE,_xll.ohTrigger(RecalcTrigger,Trigger1Y)),NA())</f>
        <v>3.1455089269352143E-2</v>
      </c>
    </row>
    <row r="1804" spans="2:17" x14ac:dyDescent="0.2">
      <c r="B1804" s="46" t="s">
        <v>51</v>
      </c>
      <c r="D1804" s="49">
        <f>_xll.qlCalendarAdvance(LocalCalendar,$D1803,B1804,"f",FALSE)</f>
        <v>52127</v>
      </c>
      <c r="E1804" s="49">
        <f>_xll.qlInterestRateIndexValueDate(IndexON,D1804)</f>
        <v>52127</v>
      </c>
      <c r="F1804" s="52">
        <f>IFERROR(_xll.qlIndexFixing(IndexON,D1804,TRUE,_xll.ohTrigger(RecalcTrigger,TriggerON)),NA())</f>
        <v>2.5133253679934242E-2</v>
      </c>
      <c r="H1804" s="49">
        <f>_xll.qlCalendarAdvance(IborCalendar,$H1803,B1804,"f",FALSE)</f>
        <v>52125</v>
      </c>
      <c r="I1804" s="49">
        <f>_xll.qlInterestRateIndexValueDate(Index1M,$H1804)</f>
        <v>52127</v>
      </c>
      <c r="J1804" s="52">
        <f>IFERROR(_xll.qlIndexFixing(Index1M,$H1804,TRUE,_xll.ohTrigger(RecalcTrigger,Trigger1M)),NA())</f>
        <v>2.6573345845338492E-2</v>
      </c>
      <c r="K1804" s="52">
        <f>IFERROR(_xll.qlIndexFixing(ONIndex1M,I1804,TRUE,_xll.ohTrigger(RecalcTrigger,Trigger1M)),NA())</f>
        <v>2.6545635113981447E-2</v>
      </c>
      <c r="L1804" s="52">
        <f>IFERROR(_xll.qlIndexFixing(Index3M,H1804,TRUE,_xll.ohTrigger(RecalcTrigger,Trigger3M)),NA())</f>
        <v>2.8209925980191907E-2</v>
      </c>
      <c r="M1804" s="52">
        <f>IFERROR(_xll.qlIndexFixing(ONIndex3M,I1804,TRUE,_xll.ohTrigger(RecalcTrigger,Trigger3M)),NA())</f>
        <v>2.8121819647273227E-2</v>
      </c>
      <c r="N1804" s="52">
        <f>IFERROR(_xll.qlIndexFixing(Index6M,$H1804,TRUE,_xll.ohTrigger(RecalcTrigger,Trigger6M)),NA())</f>
        <v>2.9534719816116987E-2</v>
      </c>
      <c r="O1804" s="52">
        <f>IFERROR(_xll.qlIndexFixing(ONIndex6M,I1804,TRUE,_xll.ohTrigger(RecalcTrigger,Trigger6M)),NA())</f>
        <v>2.9341046089479406E-2</v>
      </c>
      <c r="P1804" s="52">
        <f>IFERROR(_xll.qlIndexFixing(Index1Y,$H1804,TRUE,_xll.ohTrigger(RecalcTrigger,Trigger1Y)),NA())</f>
        <v>3.1896899678944282E-2</v>
      </c>
      <c r="Q1804" s="52">
        <f>IFERROR(_xll.qlIndexFixing(ONIndex1Y,I1804,TRUE,_xll.ohTrigger(RecalcTrigger,Trigger1Y)),NA())</f>
        <v>3.1453229640021618E-2</v>
      </c>
    </row>
    <row r="1805" spans="2:17" x14ac:dyDescent="0.2">
      <c r="B1805" s="46" t="s">
        <v>51</v>
      </c>
      <c r="D1805" s="49">
        <f>_xll.qlCalendarAdvance(LocalCalendar,$D1804,B1805,"f",FALSE)</f>
        <v>52134</v>
      </c>
      <c r="E1805" s="49">
        <f>_xll.qlInterestRateIndexValueDate(IndexON,D1805)</f>
        <v>52134</v>
      </c>
      <c r="F1805" s="52">
        <f>IFERROR(_xll.qlIndexFixing(IndexON,D1805,TRUE,_xll.ohTrigger(RecalcTrigger,TriggerON)),NA())</f>
        <v>2.5131167750345185E-2</v>
      </c>
      <c r="H1805" s="49">
        <f>_xll.qlCalendarAdvance(IborCalendar,$H1804,B1805,"f",FALSE)</f>
        <v>52132</v>
      </c>
      <c r="I1805" s="49">
        <f>_xll.qlInterestRateIndexValueDate(Index1M,$H1805)</f>
        <v>52134</v>
      </c>
      <c r="J1805" s="52">
        <f>IFERROR(_xll.qlIndexFixing(Index1M,$H1805,TRUE,_xll.ohTrigger(RecalcTrigger,Trigger1M)),NA())</f>
        <v>2.6572132159778938E-2</v>
      </c>
      <c r="K1805" s="52">
        <f>IFERROR(_xll.qlIndexFixing(ONIndex1M,I1805,TRUE,_xll.ohTrigger(RecalcTrigger,Trigger1M)),NA())</f>
        <v>2.6544453617480812E-2</v>
      </c>
      <c r="L1805" s="52">
        <f>IFERROR(_xll.qlIndexFixing(Index3M,H1805,TRUE,_xll.ohTrigger(RecalcTrigger,Trigger3M)),NA())</f>
        <v>2.8212091846433238E-2</v>
      </c>
      <c r="M1805" s="52">
        <f>IFERROR(_xll.qlIndexFixing(ONIndex3M,I1805,TRUE,_xll.ohTrigger(RecalcTrigger,Trigger3M)),NA())</f>
        <v>2.8120168251772881E-2</v>
      </c>
      <c r="N1805" s="52">
        <f>IFERROR(_xll.qlIndexFixing(Index6M,$H1805,TRUE,_xll.ohTrigger(RecalcTrigger,Trigger6M)),NA())</f>
        <v>2.9532922332013326E-2</v>
      </c>
      <c r="O1805" s="52">
        <f>IFERROR(_xll.qlIndexFixing(ONIndex6M,I1805,TRUE,_xll.ohTrigger(RecalcTrigger,Trigger6M)),NA())</f>
        <v>2.9339380237143331E-2</v>
      </c>
      <c r="P1805" s="52">
        <f>IFERROR(_xll.qlIndexFixing(Index1Y,$H1805,TRUE,_xll.ohTrigger(RecalcTrigger,Trigger1Y)),NA())</f>
        <v>3.1894288227302829E-2</v>
      </c>
      <c r="Q1805" s="52">
        <f>IFERROR(_xll.qlIndexFixing(ONIndex1Y,I1805,TRUE,_xll.ohTrigger(RecalcTrigger,Trigger1Y)),NA())</f>
        <v>3.145134518718784E-2</v>
      </c>
    </row>
    <row r="1806" spans="2:17" x14ac:dyDescent="0.2">
      <c r="B1806" s="46" t="s">
        <v>51</v>
      </c>
      <c r="D1806" s="49">
        <f>_xll.qlCalendarAdvance(LocalCalendar,$D1805,B1806,"f",FALSE)</f>
        <v>52141</v>
      </c>
      <c r="E1806" s="49">
        <f>_xll.qlInterestRateIndexValueDate(IndexON,D1806)</f>
        <v>52141</v>
      </c>
      <c r="F1806" s="52">
        <f>IFERROR(_xll.qlIndexFixing(IndexON,D1806,TRUE,_xll.ohTrigger(RecalcTrigger,TriggerON)),NA())</f>
        <v>2.5129102093499611E-2</v>
      </c>
      <c r="H1806" s="49">
        <f>_xll.qlCalendarAdvance(IborCalendar,$H1805,B1806,"f",FALSE)</f>
        <v>52139</v>
      </c>
      <c r="I1806" s="49">
        <f>_xll.qlInterestRateIndexValueDate(Index1M,$H1806)</f>
        <v>52141</v>
      </c>
      <c r="J1806" s="52">
        <f>IFERROR(_xll.qlIndexFixing(Index1M,$H1806,TRUE,_xll.ohTrigger(RecalcTrigger,Trigger1M)),NA())</f>
        <v>2.6570905158228575E-2</v>
      </c>
      <c r="K1806" s="52">
        <f>IFERROR(_xll.qlIndexFixing(ONIndex1M,I1806,TRUE,_xll.ohTrigger(RecalcTrigger,Trigger1M)),NA())</f>
        <v>2.6543258835367567E-2</v>
      </c>
      <c r="L1806" s="52">
        <f>IFERROR(_xll.qlIndexFixing(Index3M,H1806,TRUE,_xll.ohTrigger(RecalcTrigger,Trigger3M)),NA())</f>
        <v>2.8207412781690758E-2</v>
      </c>
      <c r="M1806" s="52">
        <f>IFERROR(_xll.qlIndexFixing(ONIndex3M,I1806,TRUE,_xll.ohTrigger(RecalcTrigger,Trigger3M)),NA())</f>
        <v>2.8118505229492996E-2</v>
      </c>
      <c r="N1806" s="52">
        <f>IFERROR(_xll.qlIndexFixing(Index6M,$H1806,TRUE,_xll.ohTrigger(RecalcTrigger,Trigger6M)),NA())</f>
        <v>2.9532189953559843E-2</v>
      </c>
      <c r="O1806" s="52">
        <f>IFERROR(_xll.qlIndexFixing(ONIndex6M,I1806,TRUE,_xll.ohTrigger(RecalcTrigger,Trigger6M)),NA())</f>
        <v>2.9337706181129519E-2</v>
      </c>
      <c r="P1806" s="52">
        <f>IFERROR(_xll.qlIndexFixing(Index1Y,$H1806,TRUE,_xll.ohTrigger(RecalcTrigger,Trigger1Y)),NA())</f>
        <v>3.1891651158297583E-2</v>
      </c>
      <c r="Q1806" s="52">
        <f>IFERROR(_xll.qlIndexFixing(ONIndex1Y,I1806,TRUE,_xll.ohTrigger(RecalcTrigger,Trigger1Y)),NA())</f>
        <v>3.1449435910611001E-2</v>
      </c>
    </row>
    <row r="1807" spans="2:17" x14ac:dyDescent="0.2">
      <c r="B1807" s="46" t="s">
        <v>51</v>
      </c>
      <c r="D1807" s="49">
        <f>_xll.qlCalendarAdvance(LocalCalendar,$D1806,B1807,"f",FALSE)</f>
        <v>52148</v>
      </c>
      <c r="E1807" s="49">
        <f>_xll.qlInterestRateIndexValueDate(IndexON,D1807)</f>
        <v>52148</v>
      </c>
      <c r="F1807" s="52">
        <f>IFERROR(_xll.qlIndexFixing(IndexON,D1807,TRUE,_xll.ohTrigger(RecalcTrigger,TriggerON)),NA())</f>
        <v>2.512705670963733E-2</v>
      </c>
      <c r="H1807" s="49">
        <f>_xll.qlCalendarAdvance(IborCalendar,$H1806,B1807,"f",FALSE)</f>
        <v>52146</v>
      </c>
      <c r="I1807" s="49">
        <f>_xll.qlInterestRateIndexValueDate(Index1M,$H1807)</f>
        <v>52148</v>
      </c>
      <c r="J1807" s="52">
        <f>IFERROR(_xll.qlIndexFixing(Index1M,$H1807,TRUE,_xll.ohTrigger(RecalcTrigger,Trigger1M)),NA())</f>
        <v>2.6569664840689899E-2</v>
      </c>
      <c r="K1807" s="52">
        <f>IFERROR(_xll.qlIndexFixing(ONIndex1M,I1807,TRUE,_xll.ohTrigger(RecalcTrigger,Trigger1M)),NA())</f>
        <v>2.6542050767401903E-2</v>
      </c>
      <c r="L1807" s="52">
        <f>IFERROR(_xll.qlIndexFixing(Index3M,H1807,TRUE,_xll.ohTrigger(RecalcTrigger,Trigger3M)),NA())</f>
        <v>2.8205650079010419E-2</v>
      </c>
      <c r="M1807" s="52">
        <f>IFERROR(_xll.qlIndexFixing(ONIndex3M,I1807,TRUE,_xll.ohTrigger(RecalcTrigger,Trigger3M)),NA())</f>
        <v>2.81168305802737E-2</v>
      </c>
      <c r="N1807" s="52">
        <f>IFERROR(_xll.qlIndexFixing(Index6M,$H1807,TRUE,_xll.ohTrigger(RecalcTrigger,Trigger6M)),NA())</f>
        <v>2.9530375080785581E-2</v>
      </c>
      <c r="O1807" s="52">
        <f>IFERROR(_xll.qlIndexFixing(ONIndex6M,I1807,TRUE,_xll.ohTrigger(RecalcTrigger,Trigger6M)),NA())</f>
        <v>2.9336023921517906E-2</v>
      </c>
      <c r="P1807" s="52">
        <f>IFERROR(_xll.qlIndexFixing(Index1Y,$H1807,TRUE,_xll.ohTrigger(RecalcTrigger,Trigger1Y)),NA())</f>
        <v>3.1888988472128496E-2</v>
      </c>
      <c r="Q1807" s="52">
        <f>IFERROR(_xll.qlIndexFixing(ONIndex1Y,I1807,TRUE,_xll.ohTrigger(RecalcTrigger,Trigger1Y)),NA())</f>
        <v>3.1447501810610845E-2</v>
      </c>
    </row>
    <row r="1808" spans="2:17" x14ac:dyDescent="0.2">
      <c r="B1808" s="46" t="s">
        <v>51</v>
      </c>
      <c r="D1808" s="49">
        <f>_xll.qlCalendarAdvance(LocalCalendar,$D1807,B1808,"f",FALSE)</f>
        <v>52155</v>
      </c>
      <c r="E1808" s="49">
        <f>_xll.qlInterestRateIndexValueDate(IndexON,D1808)</f>
        <v>52155</v>
      </c>
      <c r="F1808" s="52">
        <f>IFERROR(_xll.qlIndexFixing(IndexON,D1808,TRUE,_xll.ohTrigger(RecalcTrigger,TriggerON)),NA())</f>
        <v>2.512503159835866E-2</v>
      </c>
      <c r="H1808" s="49">
        <f>_xll.qlCalendarAdvance(IborCalendar,$H1807,B1808,"f",FALSE)</f>
        <v>52153</v>
      </c>
      <c r="I1808" s="49">
        <f>_xll.qlInterestRateIndexValueDate(Index1M,$H1808)</f>
        <v>52155</v>
      </c>
      <c r="J1808" s="52">
        <f>IFERROR(_xll.qlIndexFixing(Index1M,$H1808,TRUE,_xll.ohTrigger(RecalcTrigger,Trigger1M)),NA())</f>
        <v>2.6568411207175402E-2</v>
      </c>
      <c r="K1808" s="52">
        <f>IFERROR(_xll.qlIndexFixing(ONIndex1M,I1808,TRUE,_xll.ohTrigger(RecalcTrigger,Trigger1M)),NA())</f>
        <v>2.654082941382363E-2</v>
      </c>
      <c r="L1808" s="52">
        <f>IFERROR(_xll.qlIndexFixing(Index3M,H1808,TRUE,_xll.ohTrigger(RecalcTrigger,Trigger3M)),NA())</f>
        <v>2.8203875667321531E-2</v>
      </c>
      <c r="M1808" s="52">
        <f>IFERROR(_xll.qlIndexFixing(ONIndex3M,I1808,TRUE,_xll.ohTrigger(RecalcTrigger,Trigger3M)),NA())</f>
        <v>2.8115144304114992E-2</v>
      </c>
      <c r="N1808" s="52">
        <f>IFERROR(_xll.qlIndexFixing(Index6M,$H1808,TRUE,_xll.ohTrigger(RecalcTrigger,Trigger6M)),NA())</f>
        <v>2.9528551884182661E-2</v>
      </c>
      <c r="O1808" s="52">
        <f>IFERROR(_xll.qlIndexFixing(ONIndex6M,I1808,TRUE,_xll.ohTrigger(RecalcTrigger,Trigger6M)),NA())</f>
        <v>2.9334333458068684E-2</v>
      </c>
      <c r="P1808" s="52">
        <f>IFERROR(_xll.qlIndexFixing(Index1Y,$H1808,TRUE,_xll.ohTrigger(RecalcTrigger,Trigger1Y)),NA())</f>
        <v>3.1886300168995955E-2</v>
      </c>
      <c r="Q1808" s="52">
        <f>IFERROR(_xll.qlIndexFixing(ONIndex1Y,I1808,TRUE,_xll.ohTrigger(RecalcTrigger,Trigger1Y)),NA())</f>
        <v>3.1445542886787692E-2</v>
      </c>
    </row>
    <row r="1809" spans="2:17" x14ac:dyDescent="0.2">
      <c r="B1809" s="46" t="s">
        <v>51</v>
      </c>
      <c r="D1809" s="49">
        <f>_xll.qlCalendarAdvance(LocalCalendar,$D1808,B1809,"f",FALSE)</f>
        <v>52162</v>
      </c>
      <c r="E1809" s="49">
        <f>_xll.qlInterestRateIndexValueDate(IndexON,D1809)</f>
        <v>52162</v>
      </c>
      <c r="F1809" s="52">
        <f>IFERROR(_xll.qlIndexFixing(IndexON,D1809,TRUE,_xll.ohTrigger(RecalcTrigger,TriggerON)),NA())</f>
        <v>2.5123026760063283E-2</v>
      </c>
      <c r="H1809" s="49">
        <f>_xll.qlCalendarAdvance(IborCalendar,$H1808,B1809,"f",FALSE)</f>
        <v>52160</v>
      </c>
      <c r="I1809" s="49">
        <f>_xll.qlInterestRateIndexValueDate(Index1M,$H1809)</f>
        <v>52162</v>
      </c>
      <c r="J1809" s="52">
        <f>IFERROR(_xll.qlIndexFixing(Index1M,$H1809,TRUE,_xll.ohTrigger(RecalcTrigger,Trigger1M)),NA())</f>
        <v>2.6567144257677588E-2</v>
      </c>
      <c r="K1809" s="52">
        <f>IFERROR(_xll.qlIndexFixing(ONIndex1M,I1809,TRUE,_xll.ohTrigger(RecalcTrigger,Trigger1M)),NA())</f>
        <v>2.6539594774472874E-2</v>
      </c>
      <c r="L1809" s="52">
        <f>IFERROR(_xll.qlIndexFixing(Index3M,H1809,TRUE,_xll.ohTrigger(RecalcTrigger,Trigger3M)),NA())</f>
        <v>2.8202089546640611E-2</v>
      </c>
      <c r="M1809" s="52">
        <f>IFERROR(_xll.qlIndexFixing(ONIndex3M,I1809,TRUE,_xll.ohTrigger(RecalcTrigger,Trigger3M)),NA())</f>
        <v>2.8113446401096809E-2</v>
      </c>
      <c r="N1809" s="52">
        <f>IFERROR(_xll.qlIndexFixing(Index6M,$H1809,TRUE,_xll.ohTrigger(RecalcTrigger,Trigger6M)),NA())</f>
        <v>2.9526720363773479E-2</v>
      </c>
      <c r="O1809" s="52">
        <f>IFERROR(_xll.qlIndexFixing(ONIndex6M,I1809,TRUE,_xll.ohTrigger(RecalcTrigger,Trigger6M)),NA())</f>
        <v>2.9332634791101597E-2</v>
      </c>
      <c r="P1809" s="52">
        <f>IFERROR(_xll.qlIndexFixing(Index1Y,$H1809,TRUE,_xll.ohTrigger(RecalcTrigger,Trigger1Y)),NA())</f>
        <v>3.1883586249103195E-2</v>
      </c>
      <c r="Q1809" s="52">
        <f>IFERROR(_xll.qlIndexFixing(ONIndex1Y,I1809,TRUE,_xll.ohTrigger(RecalcTrigger,Trigger1Y)),NA())</f>
        <v>3.1443559139461286E-2</v>
      </c>
    </row>
    <row r="1810" spans="2:17" x14ac:dyDescent="0.2">
      <c r="B1810" s="46" t="s">
        <v>51</v>
      </c>
      <c r="D1810" s="49">
        <f>_xll.qlCalendarAdvance(LocalCalendar,$D1809,B1810,"f",FALSE)</f>
        <v>52169</v>
      </c>
      <c r="E1810" s="49">
        <f>_xll.qlInterestRateIndexValueDate(IndexON,D1810)</f>
        <v>52169</v>
      </c>
      <c r="F1810" s="52">
        <f>IFERROR(_xll.qlIndexFixing(IndexON,D1810,TRUE,_xll.ohTrigger(RecalcTrigger,TriggerON)),NA())</f>
        <v>2.5121042194351517E-2</v>
      </c>
      <c r="H1810" s="49">
        <f>_xll.qlCalendarAdvance(IborCalendar,$H1809,B1810,"f",FALSE)</f>
        <v>52167</v>
      </c>
      <c r="I1810" s="49">
        <f>_xll.qlInterestRateIndexValueDate(Index1M,$H1810)</f>
        <v>52169</v>
      </c>
      <c r="J1810" s="52">
        <f>IFERROR(_xll.qlIndexFixing(Index1M,$H1810,TRUE,_xll.ohTrigger(RecalcTrigger,Trigger1M)),NA())</f>
        <v>2.6563203390406798E-2</v>
      </c>
      <c r="K1810" s="52">
        <f>IFERROR(_xll.qlIndexFixing(ONIndex1M,I1810,TRUE,_xll.ohTrigger(RecalcTrigger,Trigger1M)),NA())</f>
        <v>2.6538346849429573E-2</v>
      </c>
      <c r="L1810" s="52">
        <f>IFERROR(_xll.qlIndexFixing(Index3M,H1810,TRUE,_xll.ohTrigger(RecalcTrigger,Trigger3M)),NA())</f>
        <v>2.8200291716981553E-2</v>
      </c>
      <c r="M1810" s="52">
        <f>IFERROR(_xll.qlIndexFixing(ONIndex3M,I1810,TRUE,_xll.ohTrigger(RecalcTrigger,Trigger3M)),NA())</f>
        <v>2.8111736871059279E-2</v>
      </c>
      <c r="N1810" s="52">
        <f>IFERROR(_xll.qlIndexFixing(Index6M,$H1810,TRUE,_xll.ohTrigger(RecalcTrigger,Trigger6M)),NA())</f>
        <v>2.9524880519580441E-2</v>
      </c>
      <c r="O1810" s="52">
        <f>IFERROR(_xll.qlIndexFixing(ONIndex6M,I1810,TRUE,_xll.ohTrigger(RecalcTrigger,Trigger6M)),NA())</f>
        <v>2.9330927920296901E-2</v>
      </c>
      <c r="P1810" s="52">
        <f>IFERROR(_xll.qlIndexFixing(Index1Y,$H1810,TRUE,_xll.ohTrigger(RecalcTrigger,Trigger1Y)),NA())</f>
        <v>3.1880846712654766E-2</v>
      </c>
      <c r="Q1810" s="52">
        <f>IFERROR(_xll.qlIndexFixing(ONIndex1Y,I1810,TRUE,_xll.ohTrigger(RecalcTrigger,Trigger1Y)),NA())</f>
        <v>3.1441550568311882E-2</v>
      </c>
    </row>
    <row r="1811" spans="2:17" x14ac:dyDescent="0.2">
      <c r="B1811" s="46" t="s">
        <v>51</v>
      </c>
      <c r="D1811" s="49">
        <f>_xll.qlCalendarAdvance(LocalCalendar,$D1810,B1811,"f",FALSE)</f>
        <v>52176</v>
      </c>
      <c r="E1811" s="49">
        <f>_xll.qlInterestRateIndexValueDate(IndexON,D1811)</f>
        <v>52176</v>
      </c>
      <c r="F1811" s="52">
        <f>IFERROR(_xll.qlIndexFixing(IndexON,D1811,TRUE,_xll.ohTrigger(RecalcTrigger,TriggerON)),NA())</f>
        <v>2.511907790170298E-2</v>
      </c>
      <c r="H1811" s="49">
        <f>_xll.qlCalendarAdvance(IborCalendar,$H1810,B1811,"f",FALSE)</f>
        <v>52174</v>
      </c>
      <c r="I1811" s="49">
        <f>_xll.qlInterestRateIndexValueDate(Index1M,$H1811)</f>
        <v>52176</v>
      </c>
      <c r="J1811" s="52">
        <f>IFERROR(_xll.qlIndexFixing(Index1M,$H1811,TRUE,_xll.ohTrigger(RecalcTrigger,Trigger1M)),NA())</f>
        <v>2.6564570410766986E-2</v>
      </c>
      <c r="K1811" s="52">
        <f>IFERROR(_xll.qlIndexFixing(ONIndex1M,I1811,TRUE,_xll.ohTrigger(RecalcTrigger,Trigger1M)),NA())</f>
        <v>2.6537085638613789E-2</v>
      </c>
      <c r="L1811" s="52">
        <f>IFERROR(_xll.qlIndexFixing(Index3M,H1811,TRUE,_xll.ohTrigger(RecalcTrigger,Trigger3M)),NA())</f>
        <v>2.8198482178364345E-2</v>
      </c>
      <c r="M1811" s="52">
        <f>IFERROR(_xll.qlIndexFixing(ONIndex3M,I1811,TRUE,_xll.ohTrigger(RecalcTrigger,Trigger3M)),NA())</f>
        <v>2.8110015714242209E-2</v>
      </c>
      <c r="N1811" s="52">
        <f>IFERROR(_xll.qlIndexFixing(Index6M,$H1811,TRUE,_xll.ohTrigger(RecalcTrigger,Trigger6M)),NA())</f>
        <v>2.9521962640839727E-2</v>
      </c>
      <c r="O1811" s="52">
        <f>IFERROR(_xll.qlIndexFixing(ONIndex6M,I1811,TRUE,_xll.ohTrigger(RecalcTrigger,Trigger6M)),NA())</f>
        <v>2.932921284597434E-2</v>
      </c>
      <c r="P1811" s="52">
        <f>IFERROR(_xll.qlIndexFixing(Index1Y,$H1811,TRUE,_xll.ohTrigger(RecalcTrigger,Trigger1Y)),NA())</f>
        <v>3.1878081559857836E-2</v>
      </c>
      <c r="Q1811" s="52">
        <f>IFERROR(_xll.qlIndexFixing(ONIndex1Y,I1811,TRUE,_xll.ohTrigger(RecalcTrigger,Trigger1Y)),NA())</f>
        <v>3.1439517173659226E-2</v>
      </c>
    </row>
    <row r="1812" spans="2:17" x14ac:dyDescent="0.2">
      <c r="B1812" s="46" t="s">
        <v>51</v>
      </c>
      <c r="D1812" s="49">
        <f>_xll.qlCalendarAdvance(LocalCalendar,$D1811,B1812,"f",FALSE)</f>
        <v>52183</v>
      </c>
      <c r="E1812" s="49">
        <f>_xll.qlInterestRateIndexValueDate(IndexON,D1812)</f>
        <v>52183</v>
      </c>
      <c r="F1812" s="52">
        <f>IFERROR(_xll.qlIndexFixing(IndexON,D1812,TRUE,_xll.ohTrigger(RecalcTrigger,TriggerON)),NA())</f>
        <v>2.5117133881638054E-2</v>
      </c>
      <c r="H1812" s="49">
        <f>_xll.qlCalendarAdvance(IborCalendar,$H1811,B1812,"f",FALSE)</f>
        <v>52181</v>
      </c>
      <c r="I1812" s="49">
        <f>_xll.qlInterestRateIndexValueDate(Index1M,$H1812)</f>
        <v>52183</v>
      </c>
      <c r="J1812" s="52">
        <f>IFERROR(_xll.qlIndexFixing(Index1M,$H1812,TRUE,_xll.ohTrigger(RecalcTrigger,Trigger1M)),NA())</f>
        <v>2.656326351336169E-2</v>
      </c>
      <c r="K1812" s="52">
        <f>IFERROR(_xll.qlIndexFixing(ONIndex1M,I1812,TRUE,_xll.ohTrigger(RecalcTrigger,Trigger1M)),NA())</f>
        <v>2.6535811142105459E-2</v>
      </c>
      <c r="L1812" s="52">
        <f>IFERROR(_xll.qlIndexFixing(Index3M,H1812,TRUE,_xll.ohTrigger(RecalcTrigger,Trigger3M)),NA())</f>
        <v>2.8196660930802017E-2</v>
      </c>
      <c r="M1812" s="52">
        <f>IFERROR(_xll.qlIndexFixing(ONIndex3M,I1812,TRUE,_xll.ohTrigger(RecalcTrigger,Trigger3M)),NA())</f>
        <v>2.8108282930485728E-2</v>
      </c>
      <c r="N1812" s="52">
        <f>IFERROR(_xll.qlIndexFixing(Index6M,$H1812,TRUE,_xll.ohTrigger(RecalcTrigger,Trigger6M)),NA())</f>
        <v>2.9520106894763583E-2</v>
      </c>
      <c r="O1812" s="52">
        <f>IFERROR(_xll.qlIndexFixing(ONIndex6M,I1812,TRUE,_xll.ohTrigger(RecalcTrigger,Trigger6M)),NA())</f>
        <v>2.9327489567894105E-2</v>
      </c>
      <c r="P1812" s="52">
        <f>IFERROR(_xll.qlIndexFixing(Index1Y,$H1812,TRUE,_xll.ohTrigger(RecalcTrigger,Trigger1Y)),NA())</f>
        <v>3.1875290790920906E-2</v>
      </c>
      <c r="Q1812" s="52">
        <f>IFERROR(_xll.qlIndexFixing(ONIndex1Y,I1812,TRUE,_xll.ohTrigger(RecalcTrigger,Trigger1Y)),NA())</f>
        <v>3.1437458955423381E-2</v>
      </c>
    </row>
    <row r="1813" spans="2:17" x14ac:dyDescent="0.2">
      <c r="B1813" s="46" t="s">
        <v>51</v>
      </c>
      <c r="D1813" s="49">
        <f>_xll.qlCalendarAdvance(LocalCalendar,$D1812,B1813,"f",FALSE)</f>
        <v>52190</v>
      </c>
      <c r="E1813" s="49">
        <f>_xll.qlInterestRateIndexValueDate(IndexON,D1813)</f>
        <v>52190</v>
      </c>
      <c r="F1813" s="52">
        <f>IFERROR(_xll.qlIndexFixing(IndexON,D1813,TRUE,_xll.ohTrigger(RecalcTrigger,TriggerON)),NA())</f>
        <v>2.5115210134476484E-2</v>
      </c>
      <c r="H1813" s="49">
        <f>_xll.qlCalendarAdvance(IborCalendar,$H1812,B1813,"f",FALSE)</f>
        <v>52188</v>
      </c>
      <c r="I1813" s="49">
        <f>_xll.qlInterestRateIndexValueDate(Index1M,$H1813)</f>
        <v>52190</v>
      </c>
      <c r="J1813" s="52">
        <f>IFERROR(_xll.qlIndexFixing(Index1M,$H1813,TRUE,_xll.ohTrigger(RecalcTrigger,Trigger1M)),NA())</f>
        <v>2.6561943299998059E-2</v>
      </c>
      <c r="K1813" s="52">
        <f>IFERROR(_xll.qlIndexFixing(ONIndex1M,I1813,TRUE,_xll.ohTrigger(RecalcTrigger,Trigger1M)),NA())</f>
        <v>2.6534523359904583E-2</v>
      </c>
      <c r="L1813" s="52">
        <f>IFERROR(_xll.qlIndexFixing(Index3M,H1813,TRUE,_xll.ohTrigger(RecalcTrigger,Trigger3M)),NA())</f>
        <v>2.8194827974311082E-2</v>
      </c>
      <c r="M1813" s="52">
        <f>IFERROR(_xll.qlIndexFixing(ONIndex3M,I1813,TRUE,_xll.ohTrigger(RecalcTrigger,Trigger3M)),NA())</f>
        <v>2.8106538519869773E-2</v>
      </c>
      <c r="N1813" s="52">
        <f>IFERROR(_xll.qlIndexFixing(Index6M,$H1813,TRUE,_xll.ohTrigger(RecalcTrigger,Trigger6M)),NA())</f>
        <v>2.9518242825639553E-2</v>
      </c>
      <c r="O1813" s="52">
        <f>IFERROR(_xll.qlIndexFixing(ONIndex6M,I1813,TRUE,_xll.ohTrigger(RecalcTrigger,Trigger6M)),NA())</f>
        <v>2.9325758086216069E-2</v>
      </c>
      <c r="P1813" s="52">
        <f>IFERROR(_xll.qlIndexFixing(Index1Y,$H1813,TRUE,_xll.ohTrigger(RecalcTrigger,Trigger1Y)),NA())</f>
        <v>3.1872474406054868E-2</v>
      </c>
      <c r="Q1813" s="52">
        <f>IFERROR(_xll.qlIndexFixing(ONIndex1Y,I1813,TRUE,_xll.ohTrigger(RecalcTrigger,Trigger1Y)),NA())</f>
        <v>3.1435375913604346E-2</v>
      </c>
    </row>
    <row r="1814" spans="2:17" x14ac:dyDescent="0.2">
      <c r="B1814" s="46" t="s">
        <v>51</v>
      </c>
      <c r="D1814" s="49">
        <f>_xll.qlCalendarAdvance(LocalCalendar,$D1813,B1814,"f",FALSE)</f>
        <v>52198</v>
      </c>
      <c r="E1814" s="49">
        <f>_xll.qlInterestRateIndexValueDate(IndexON,D1814)</f>
        <v>52198</v>
      </c>
      <c r="F1814" s="52">
        <f>IFERROR(_xll.qlIndexFixing(IndexON,D1814,TRUE,_xll.ohTrigger(RecalcTrigger,TriggerON)),NA())</f>
        <v>2.5114518521043294E-2</v>
      </c>
      <c r="H1814" s="49">
        <f>_xll.qlCalendarAdvance(IborCalendar,$H1813,B1814,"f",FALSE)</f>
        <v>52195</v>
      </c>
      <c r="I1814" s="49">
        <f>_xll.qlInterestRateIndexValueDate(Index1M,$H1814)</f>
        <v>52198</v>
      </c>
      <c r="J1814" s="52">
        <f>IFERROR(_xll.qlIndexFixing(Index1M,$H1814,TRUE,_xll.ohTrigger(RecalcTrigger,Trigger1M)),NA())</f>
        <v>2.6561300592464351E-2</v>
      </c>
      <c r="K1814" s="52">
        <f>IFERROR(_xll.qlIndexFixing(ONIndex1M,I1814,TRUE,_xll.ohTrigger(RecalcTrigger,Trigger1M)),NA())</f>
        <v>2.6534803609141733E-2</v>
      </c>
      <c r="L1814" s="52">
        <f>IFERROR(_xll.qlIndexFixing(Index3M,H1814,TRUE,_xll.ohTrigger(RecalcTrigger,Trigger3M)),NA())</f>
        <v>2.8191751651406246E-2</v>
      </c>
      <c r="M1814" s="52">
        <f>IFERROR(_xll.qlIndexFixing(ONIndex3M,I1814,TRUE,_xll.ohTrigger(RecalcTrigger,Trigger3M)),NA())</f>
        <v>2.8106472628843804E-2</v>
      </c>
      <c r="N1814" s="52">
        <f>IFERROR(_xll.qlIndexFixing(Index6M,$H1814,TRUE,_xll.ohTrigger(RecalcTrigger,Trigger6M)),NA())</f>
        <v>2.9517169634654266E-2</v>
      </c>
      <c r="O1814" s="52">
        <f>IFERROR(_xll.qlIndexFixing(ONIndex6M,I1814,TRUE,_xll.ohTrigger(RecalcTrigger,Trigger6M)),NA())</f>
        <v>2.9325908374557841E-2</v>
      </c>
      <c r="P1814" s="52">
        <f>IFERROR(_xll.qlIndexFixing(Index1Y,$H1814,TRUE,_xll.ohTrigger(RecalcTrigger,Trigger1Y)),NA())</f>
        <v>3.1871575225600912E-2</v>
      </c>
      <c r="Q1814" s="52">
        <f>IFERROR(_xll.qlIndexFixing(ONIndex1Y,I1814,TRUE,_xll.ohTrigger(RecalcTrigger,Trigger1Y)),NA())</f>
        <v>3.1435405630606539E-2</v>
      </c>
    </row>
    <row r="1815" spans="2:17" x14ac:dyDescent="0.2">
      <c r="B1815" s="46" t="s">
        <v>51</v>
      </c>
      <c r="D1815" s="49">
        <f>_xll.qlCalendarAdvance(LocalCalendar,$D1814,B1815,"f",FALSE)</f>
        <v>52205</v>
      </c>
      <c r="E1815" s="49">
        <f>_xll.qlInterestRateIndexValueDate(IndexON,D1815)</f>
        <v>52205</v>
      </c>
      <c r="F1815" s="52">
        <f>IFERROR(_xll.qlIndexFixing(IndexON,D1815,TRUE,_xll.ohTrigger(RecalcTrigger,TriggerON)),NA())</f>
        <v>2.5112640849824786E-2</v>
      </c>
      <c r="H1815" s="49">
        <f>_xll.qlCalendarAdvance(IborCalendar,$H1814,B1815,"f",FALSE)</f>
        <v>52202</v>
      </c>
      <c r="I1815" s="49">
        <f>_xll.qlInterestRateIndexValueDate(Index1M,$H1815)</f>
        <v>52204</v>
      </c>
      <c r="J1815" s="52">
        <f>IFERROR(_xll.qlIndexFixing(Index1M,$H1815,TRUE,_xll.ohTrigger(RecalcTrigger,Trigger1M)),NA())</f>
        <v>2.6559262925410776E-2</v>
      </c>
      <c r="K1815" s="52">
        <f>IFERROR(_xll.qlIndexFixing(ONIndex1M,I1815,TRUE,_xll.ohTrigger(RecalcTrigger,Trigger1M)),NA())</f>
        <v>2.653190793826532E-2</v>
      </c>
      <c r="L1815" s="52">
        <f>IFERROR(_xll.qlIndexFixing(Index3M,H1815,TRUE,_xll.ohTrigger(RecalcTrigger,Trigger3M)),NA())</f>
        <v>2.8189194217207003E-2</v>
      </c>
      <c r="M1815" s="52">
        <f>IFERROR(_xll.qlIndexFixing(ONIndex3M,I1815,TRUE,_xll.ohTrigger(RecalcTrigger,Trigger3M)),NA())</f>
        <v>2.8103014817819627E-2</v>
      </c>
      <c r="N1815" s="52">
        <f>IFERROR(_xll.qlIndexFixing(Index6M,$H1815,TRUE,_xll.ohTrigger(RecalcTrigger,Trigger6M)),NA())</f>
        <v>2.9515556442673826E-2</v>
      </c>
      <c r="O1815" s="52">
        <f>IFERROR(_xll.qlIndexFixing(ONIndex6M,I1815,TRUE,_xll.ohTrigger(RecalcTrigger,Trigger6M)),NA())</f>
        <v>2.9322270511746851E-2</v>
      </c>
      <c r="P1815" s="52">
        <f>IFERROR(_xll.qlIndexFixing(Index1Y,$H1815,TRUE,_xll.ohTrigger(RecalcTrigger,Trigger1Y)),NA())</f>
        <v>3.1866764789387408E-2</v>
      </c>
      <c r="Q1815" s="52">
        <f>IFERROR(_xll.qlIndexFixing(ONIndex1Y,I1815,TRUE,_xll.ohTrigger(RecalcTrigger,Trigger1Y)),NA())</f>
        <v>3.1431135358896967E-2</v>
      </c>
    </row>
    <row r="1816" spans="2:17" x14ac:dyDescent="0.2">
      <c r="B1816" s="46" t="s">
        <v>51</v>
      </c>
      <c r="D1816" s="49">
        <f>_xll.qlCalendarAdvance(LocalCalendar,$D1815,B1816,"f",FALSE)</f>
        <v>52212</v>
      </c>
      <c r="E1816" s="49">
        <f>_xll.qlInterestRateIndexValueDate(IndexON,D1816)</f>
        <v>52212</v>
      </c>
      <c r="F1816" s="52">
        <f>IFERROR(_xll.qlIndexFixing(IndexON,D1816,TRUE,_xll.ohTrigger(RecalcTrigger,TriggerON)),NA())</f>
        <v>2.5110783454227459E-2</v>
      </c>
      <c r="H1816" s="49">
        <f>_xll.qlCalendarAdvance(IborCalendar,$H1815,B1816,"f",FALSE)</f>
        <v>52209</v>
      </c>
      <c r="I1816" s="49">
        <f>_xll.qlInterestRateIndexValueDate(Index1M,$H1816)</f>
        <v>52211</v>
      </c>
      <c r="J1816" s="52">
        <f>IFERROR(_xll.qlIndexFixing(Index1M,$H1816,TRUE,_xll.ohTrigger(RecalcTrigger,Trigger1M)),NA())</f>
        <v>2.6557902764197117E-2</v>
      </c>
      <c r="K1816" s="52">
        <f>IFERROR(_xll.qlIndexFixing(ONIndex1M,I1816,TRUE,_xll.ohTrigger(RecalcTrigger,Trigger1M)),NA())</f>
        <v>2.653058029890687E-2</v>
      </c>
      <c r="L1816" s="52">
        <f>IFERROR(_xll.qlIndexFixing(Index3M,H1816,TRUE,_xll.ohTrigger(RecalcTrigger,Trigger3M)),NA())</f>
        <v>2.818732809795943E-2</v>
      </c>
      <c r="M1816" s="52">
        <f>IFERROR(_xll.qlIndexFixing(ONIndex3M,I1816,TRUE,_xll.ohTrigger(RecalcTrigger,Trigger3M)),NA())</f>
        <v>2.810123552654531E-2</v>
      </c>
      <c r="N1816" s="52">
        <f>IFERROR(_xll.qlIndexFixing(Index6M,$H1816,TRUE,_xll.ohTrigger(RecalcTrigger,Trigger6M)),NA())</f>
        <v>2.9513666656266466E-2</v>
      </c>
      <c r="O1816" s="52">
        <f>IFERROR(_xll.qlIndexFixing(ONIndex6M,I1816,TRUE,_xll.ohTrigger(RecalcTrigger,Trigger6M)),NA())</f>
        <v>2.9320514419035604E-2</v>
      </c>
      <c r="P1816" s="52">
        <f>IFERROR(_xll.qlIndexFixing(Index1Y,$H1816,TRUE,_xll.ohTrigger(RecalcTrigger,Trigger1Y)),NA())</f>
        <v>3.1863871558017204E-2</v>
      </c>
      <c r="Q1816" s="52">
        <f>IFERROR(_xll.qlIndexFixing(ONIndex1Y,I1816,TRUE,_xll.ohTrigger(RecalcTrigger,Trigger1Y)),NA())</f>
        <v>3.1428977846168493E-2</v>
      </c>
    </row>
    <row r="1817" spans="2:17" x14ac:dyDescent="0.2">
      <c r="B1817" s="46" t="s">
        <v>51</v>
      </c>
      <c r="D1817" s="49">
        <f>_xll.qlCalendarAdvance(LocalCalendar,$D1816,B1817,"f",FALSE)</f>
        <v>52219</v>
      </c>
      <c r="E1817" s="49">
        <f>_xll.qlInterestRateIndexValueDate(IndexON,D1817)</f>
        <v>52219</v>
      </c>
      <c r="F1817" s="52">
        <f>IFERROR(_xll.qlIndexFixing(IndexON,D1817,TRUE,_xll.ohTrigger(RecalcTrigger,TriggerON)),NA())</f>
        <v>2.510894633427796E-2</v>
      </c>
      <c r="H1817" s="49">
        <f>_xll.qlCalendarAdvance(IborCalendar,$H1816,B1817,"f",FALSE)</f>
        <v>52216</v>
      </c>
      <c r="I1817" s="49">
        <f>_xll.qlInterestRateIndexValueDate(Index1M,$H1817)</f>
        <v>52218</v>
      </c>
      <c r="J1817" s="52">
        <f>IFERROR(_xll.qlIndexFixing(Index1M,$H1817,TRUE,_xll.ohTrigger(RecalcTrigger,Trigger1M)),NA())</f>
        <v>2.6557408695717658E-2</v>
      </c>
      <c r="K1817" s="52">
        <f>IFERROR(_xll.qlIndexFixing(ONIndex1M,I1817,TRUE,_xll.ohTrigger(RecalcTrigger,Trigger1M)),NA())</f>
        <v>2.6529239373775937E-2</v>
      </c>
      <c r="L1817" s="52">
        <f>IFERROR(_xll.qlIndexFixing(Index3M,H1817,TRUE,_xll.ohTrigger(RecalcTrigger,Trigger3M)),NA())</f>
        <v>2.8185450271656087E-2</v>
      </c>
      <c r="M1817" s="52">
        <f>IFERROR(_xll.qlIndexFixing(ONIndex3M,I1817,TRUE,_xll.ohTrigger(RecalcTrigger,Trigger3M)),NA())</f>
        <v>2.8099444608251645E-2</v>
      </c>
      <c r="N1817" s="52">
        <f>IFERROR(_xll.qlIndexFixing(Index6M,$H1817,TRUE,_xll.ohTrigger(RecalcTrigger,Trigger6M)),NA())</f>
        <v>2.9511768546237313E-2</v>
      </c>
      <c r="O1817" s="52">
        <f>IFERROR(_xll.qlIndexFixing(ONIndex6M,I1817,TRUE,_xll.ohTrigger(RecalcTrigger,Trigger6M)),NA())</f>
        <v>2.9318750122566684E-2</v>
      </c>
      <c r="P1817" s="52">
        <f>IFERROR(_xll.qlIndexFixing(Index1Y,$H1817,TRUE,_xll.ohTrigger(RecalcTrigger,Trigger1Y)),NA())</f>
        <v>3.1860952711579668E-2</v>
      </c>
      <c r="Q1817" s="52">
        <f>IFERROR(_xll.qlIndexFixing(ONIndex1Y,I1817,TRUE,_xll.ohTrigger(RecalcTrigger,Trigger1Y)),NA())</f>
        <v>3.1426795509776895E-2</v>
      </c>
    </row>
    <row r="1818" spans="2:17" x14ac:dyDescent="0.2">
      <c r="B1818" s="46" t="s">
        <v>51</v>
      </c>
      <c r="D1818" s="49">
        <f>_xll.qlCalendarAdvance(LocalCalendar,$D1817,B1818,"f",FALSE)</f>
        <v>52226</v>
      </c>
      <c r="E1818" s="49">
        <f>_xll.qlInterestRateIndexValueDate(IndexON,D1818)</f>
        <v>52226</v>
      </c>
      <c r="F1818" s="52">
        <f>IFERROR(_xll.qlIndexFixing(IndexON,D1818,TRUE,_xll.ohTrigger(RecalcTrigger,TriggerON)),NA())</f>
        <v>2.5107129489976288E-2</v>
      </c>
      <c r="H1818" s="49">
        <f>_xll.qlCalendarAdvance(IborCalendar,$H1817,B1818,"f",FALSE)</f>
        <v>52223</v>
      </c>
      <c r="I1818" s="49">
        <f>_xll.qlInterestRateIndexValueDate(Index1M,$H1818)</f>
        <v>52229</v>
      </c>
      <c r="J1818" s="52">
        <f>IFERROR(_xll.qlIndexFixing(Index1M,$H1818,TRUE,_xll.ohTrigger(RecalcTrigger,Trigger1M)),NA())</f>
        <v>2.6553466251895069E-2</v>
      </c>
      <c r="K1818" s="52">
        <f>IFERROR(_xll.qlIndexFixing(ONIndex1M,I1818,TRUE,_xll.ohTrigger(RecalcTrigger,Trigger1M)),NA())</f>
        <v>2.6527105363367554E-2</v>
      </c>
      <c r="L1818" s="52">
        <f>IFERROR(_xll.qlIndexFixing(Index3M,H1818,TRUE,_xll.ohTrigger(RecalcTrigger,Trigger3M)),NA())</f>
        <v>2.8184401443839029E-2</v>
      </c>
      <c r="M1818" s="52">
        <f>IFERROR(_xll.qlIndexFixing(ONIndex3M,I1818,TRUE,_xll.ohTrigger(RecalcTrigger,Trigger3M)),NA())</f>
        <v>2.8096606817129555E-2</v>
      </c>
      <c r="N1818" s="52">
        <f>IFERROR(_xll.qlIndexFixing(Index6M,$H1818,TRUE,_xll.ohTrigger(RecalcTrigger,Trigger6M)),NA())</f>
        <v>2.9508768984852544E-2</v>
      </c>
      <c r="O1818" s="52">
        <f>IFERROR(_xll.qlIndexFixing(ONIndex6M,I1818,TRUE,_xll.ohTrigger(RecalcTrigger,Trigger6M)),NA())</f>
        <v>2.9315961082128084E-2</v>
      </c>
      <c r="P1818" s="52">
        <f>IFERROR(_xll.qlIndexFixing(Index1Y,$H1818,TRUE,_xll.ohTrigger(RecalcTrigger,Trigger1Y)),NA())</f>
        <v>3.1856314200531748E-2</v>
      </c>
      <c r="Q1818" s="52">
        <f>IFERROR(_xll.qlIndexFixing(ONIndex1Y,I1818,TRUE,_xll.ohTrigger(RecalcTrigger,Trigger1Y)),NA())</f>
        <v>3.1423315970160459E-2</v>
      </c>
    </row>
    <row r="1819" spans="2:17" x14ac:dyDescent="0.2">
      <c r="B1819" s="46" t="s">
        <v>51</v>
      </c>
      <c r="D1819" s="49">
        <f>_xll.qlCalendarAdvance(LocalCalendar,$D1818,B1819,"f",FALSE)</f>
        <v>52233</v>
      </c>
      <c r="E1819" s="49">
        <f>_xll.qlInterestRateIndexValueDate(IndexON,D1819)</f>
        <v>52233</v>
      </c>
      <c r="F1819" s="52">
        <f>IFERROR(_xll.qlIndexFixing(IndexON,D1819,TRUE,_xll.ohTrigger(RecalcTrigger,TriggerON)),NA())</f>
        <v>2.5105332921322443E-2</v>
      </c>
      <c r="H1819" s="49">
        <f>_xll.qlCalendarAdvance(IborCalendar,$H1818,B1819,"f",FALSE)</f>
        <v>52230</v>
      </c>
      <c r="I1819" s="49">
        <f>_xll.qlInterestRateIndexValueDate(Index1M,$H1819)</f>
        <v>52233</v>
      </c>
      <c r="J1819" s="52">
        <f>IFERROR(_xll.qlIndexFixing(Index1M,$H1819,TRUE,_xll.ohTrigger(RecalcTrigger,Trigger1M)),NA())</f>
        <v>2.6552664074672359E-2</v>
      </c>
      <c r="K1819" s="52">
        <f>IFERROR(_xll.qlIndexFixing(ONIndex1M,I1819,TRUE,_xll.ohTrigger(RecalcTrigger,Trigger1M)),NA())</f>
        <v>2.6528079013035111E-2</v>
      </c>
      <c r="L1819" s="52">
        <f>IFERROR(_xll.qlIndexFixing(Index3M,H1819,TRUE,_xll.ohTrigger(RecalcTrigger,Trigger3M)),NA())</f>
        <v>2.8181386936501518E-2</v>
      </c>
      <c r="M1819" s="52">
        <f>IFERROR(_xll.qlIndexFixing(ONIndex3M,I1819,TRUE,_xll.ohTrigger(RecalcTrigger,Trigger3M)),NA())</f>
        <v>2.8097500027195466E-2</v>
      </c>
      <c r="N1819" s="52">
        <f>IFERROR(_xll.qlIndexFixing(Index6M,$H1819,TRUE,_xll.ohTrigger(RecalcTrigger,Trigger6M)),NA())</f>
        <v>2.9506609519205584E-2</v>
      </c>
      <c r="O1819" s="52">
        <f>IFERROR(_xll.qlIndexFixing(ONIndex6M,I1819,TRUE,_xll.ohTrigger(RecalcTrigger,Trigger6M)),NA())</f>
        <v>2.9317073734125287E-2</v>
      </c>
      <c r="P1819" s="52">
        <f>IFERROR(_xll.qlIndexFixing(Index1Y,$H1819,TRUE,_xll.ohTrigger(RecalcTrigger,Trigger1Y)),NA())</f>
        <v>3.1856941853178659E-2</v>
      </c>
      <c r="Q1819" s="52">
        <f>IFERROR(_xll.qlIndexFixing(ONIndex1Y,I1819,TRUE,_xll.ohTrigger(RecalcTrigger,Trigger1Y)),NA())</f>
        <v>3.1424456574997706E-2</v>
      </c>
    </row>
    <row r="1820" spans="2:17" x14ac:dyDescent="0.2">
      <c r="B1820" s="46" t="s">
        <v>51</v>
      </c>
      <c r="D1820" s="49">
        <f>_xll.qlCalendarAdvance(LocalCalendar,$D1819,B1820,"f",FALSE)</f>
        <v>52240</v>
      </c>
      <c r="E1820" s="49">
        <f>_xll.qlInterestRateIndexValueDate(IndexON,D1820)</f>
        <v>52240</v>
      </c>
      <c r="F1820" s="52">
        <f>IFERROR(_xll.qlIndexFixing(IndexON,D1820,TRUE,_xll.ohTrigger(RecalcTrigger,TriggerON)),NA())</f>
        <v>2.5103556628316426E-2</v>
      </c>
      <c r="H1820" s="49">
        <f>_xll.qlCalendarAdvance(IborCalendar,$H1819,B1820,"f",FALSE)</f>
        <v>52237</v>
      </c>
      <c r="I1820" s="49">
        <f>_xll.qlInterestRateIndexValueDate(Index1M,$H1820)</f>
        <v>52239</v>
      </c>
      <c r="J1820" s="52">
        <f>IFERROR(_xll.qlIndexFixing(Index1M,$H1820,TRUE,_xll.ohTrigger(RecalcTrigger,Trigger1M)),NA())</f>
        <v>2.6552328959978944E-2</v>
      </c>
      <c r="K1820" s="52">
        <f>IFERROR(_xll.qlIndexFixing(ONIndex1M,I1820,TRUE,_xll.ohTrigger(RecalcTrigger,Trigger1M)),NA())</f>
        <v>2.6525136884227862E-2</v>
      </c>
      <c r="L1820" s="52">
        <f>IFERROR(_xll.qlIndexFixing(Index3M,H1820,TRUE,_xll.ohTrigger(RecalcTrigger,Trigger3M)),NA())</f>
        <v>2.8179746550567764E-2</v>
      </c>
      <c r="M1820" s="52">
        <f>IFERROR(_xll.qlIndexFixing(ONIndex3M,I1820,TRUE,_xll.ohTrigger(RecalcTrigger,Trigger3M)),NA())</f>
        <v>2.8094002092133863E-2</v>
      </c>
      <c r="N1820" s="52">
        <f>IFERROR(_xll.qlIndexFixing(Index6M,$H1820,TRUE,_xll.ohTrigger(RecalcTrigger,Trigger6M)),NA())</f>
        <v>2.9504961298378138E-2</v>
      </c>
      <c r="O1820" s="52">
        <f>IFERROR(_xll.qlIndexFixing(ONIndex6M,I1820,TRUE,_xll.ohTrigger(RecalcTrigger,Trigger6M)),NA())</f>
        <v>2.9313408011333308E-2</v>
      </c>
      <c r="P1820" s="52">
        <f>IFERROR(_xll.qlIndexFixing(Index1Y,$H1820,TRUE,_xll.ohTrigger(RecalcTrigger,Trigger1Y)),NA())</f>
        <v>3.1852042484077213E-2</v>
      </c>
      <c r="Q1820" s="52">
        <f>IFERROR(_xll.qlIndexFixing(ONIndex1Y,I1820,TRUE,_xll.ohTrigger(RecalcTrigger,Trigger1Y)),NA())</f>
        <v>3.1420099558863157E-2</v>
      </c>
    </row>
    <row r="1821" spans="2:17" x14ac:dyDescent="0.2">
      <c r="B1821" s="46" t="s">
        <v>51</v>
      </c>
      <c r="D1821" s="49">
        <f>_xll.qlCalendarAdvance(LocalCalendar,$D1820,B1821,"f",FALSE)</f>
        <v>52247</v>
      </c>
      <c r="E1821" s="49">
        <f>_xll.qlInterestRateIndexValueDate(IndexON,D1821)</f>
        <v>52247</v>
      </c>
      <c r="F1821" s="52">
        <f>IFERROR(_xll.qlIndexFixing(IndexON,D1821,TRUE,_xll.ohTrigger(RecalcTrigger,TriggerON)),NA())</f>
        <v>2.5102551167821563E-2</v>
      </c>
      <c r="H1821" s="49">
        <f>_xll.qlCalendarAdvance(IborCalendar,$H1820,B1821,"f",FALSE)</f>
        <v>52244</v>
      </c>
      <c r="I1821" s="49">
        <f>_xll.qlInterestRateIndexValueDate(Index1M,$H1821)</f>
        <v>52246</v>
      </c>
      <c r="J1821" s="52">
        <f>IFERROR(_xll.qlIndexFixing(Index1M,$H1821,TRUE,_xll.ohTrigger(RecalcTrigger,Trigger1M)),NA())</f>
        <v>2.6551777408380613E-2</v>
      </c>
      <c r="K1821" s="52">
        <f>IFERROR(_xll.qlIndexFixing(ONIndex1M,I1821,TRUE,_xll.ohTrigger(RecalcTrigger,Trigger1M)),NA())</f>
        <v>2.6523742816246809E-2</v>
      </c>
      <c r="L1821" s="52">
        <f>IFERROR(_xll.qlIndexFixing(Index3M,H1821,TRUE,_xll.ohTrigger(RecalcTrigger,Trigger3M)),NA())</f>
        <v>2.8177821896200328E-2</v>
      </c>
      <c r="M1821" s="52">
        <f>IFERROR(_xll.qlIndexFixing(ONIndex3M,I1821,TRUE,_xll.ohTrigger(RecalcTrigger,Trigger3M)),NA())</f>
        <v>2.8092164666242425E-2</v>
      </c>
      <c r="N1821" s="52">
        <f>IFERROR(_xll.qlIndexFixing(Index6M,$H1821,TRUE,_xll.ohTrigger(RecalcTrigger,Trigger6M)),NA())</f>
        <v>2.9503030645709243E-2</v>
      </c>
      <c r="O1821" s="52">
        <f>IFERROR(_xll.qlIndexFixing(ONIndex6M,I1821,TRUE,_xll.ohTrigger(RecalcTrigger,Trigger6M)),NA())</f>
        <v>2.9311610900233376E-2</v>
      </c>
      <c r="P1821" s="52">
        <f>IFERROR(_xll.qlIndexFixing(Index1Y,$H1821,TRUE,_xll.ohTrigger(RecalcTrigger,Trigger1Y)),NA())</f>
        <v>3.1849021179593907E-2</v>
      </c>
      <c r="Q1821" s="52">
        <f>IFERROR(_xll.qlIndexFixing(ONIndex1Y,I1821,TRUE,_xll.ohTrigger(RecalcTrigger,Trigger1Y)),NA())</f>
        <v>3.141781792797893E-2</v>
      </c>
    </row>
    <row r="1822" spans="2:17" x14ac:dyDescent="0.2">
      <c r="B1822" s="46" t="s">
        <v>51</v>
      </c>
      <c r="D1822" s="49">
        <f>_xll.qlCalendarAdvance(LocalCalendar,$D1821,B1822,"f",FALSE)</f>
        <v>52254</v>
      </c>
      <c r="E1822" s="49">
        <f>_xll.qlInterestRateIndexValueDate(IndexON,D1822)</f>
        <v>52254</v>
      </c>
      <c r="F1822" s="52">
        <f>IFERROR(_xll.qlIndexFixing(IndexON,D1822,TRUE,_xll.ohTrigger(RecalcTrigger,TriggerON)),NA())</f>
        <v>2.5100064869301164E-2</v>
      </c>
      <c r="H1822" s="49">
        <f>_xll.qlCalendarAdvance(IborCalendar,$H1821,B1822,"f",FALSE)</f>
        <v>52251</v>
      </c>
      <c r="I1822" s="49">
        <f>_xll.qlInterestRateIndexValueDate(Index1M,$H1822)</f>
        <v>52253</v>
      </c>
      <c r="J1822" s="52">
        <f>IFERROR(_xll.qlIndexFixing(Index1M,$H1822,TRUE,_xll.ohTrigger(RecalcTrigger,Trigger1M)),NA())</f>
        <v>2.6549462162327175E-2</v>
      </c>
      <c r="K1822" s="52">
        <f>IFERROR(_xll.qlIndexFixing(ONIndex1M,I1822,TRUE,_xll.ohTrigger(RecalcTrigger,Trigger1M)),NA())</f>
        <v>2.652233546257321E-2</v>
      </c>
      <c r="L1822" s="52">
        <f>IFERROR(_xll.qlIndexFixing(Index3M,H1822,TRUE,_xll.ohTrigger(RecalcTrigger,Trigger3M)),NA())</f>
        <v>2.8175885534860612E-2</v>
      </c>
      <c r="M1822" s="52">
        <f>IFERROR(_xll.qlIndexFixing(ONIndex3M,I1822,TRUE,_xll.ohTrigger(RecalcTrigger,Trigger3M)),NA())</f>
        <v>2.8090315613571448E-2</v>
      </c>
      <c r="N1822" s="52">
        <f>IFERROR(_xll.qlIndexFixing(Index6M,$H1822,TRUE,_xll.ohTrigger(RecalcTrigger,Trigger6M)),NA())</f>
        <v>2.9501091670204004E-2</v>
      </c>
      <c r="O1822" s="52">
        <f>IFERROR(_xll.qlIndexFixing(ONIndex6M,I1822,TRUE,_xll.ohTrigger(RecalcTrigger,Trigger6M)),NA())</f>
        <v>2.9309805585455706E-2</v>
      </c>
      <c r="P1822" s="52">
        <f>IFERROR(_xll.qlIndexFixing(Index1Y,$H1822,TRUE,_xll.ohTrigger(RecalcTrigger,Trigger1Y)),NA())</f>
        <v>3.1845974261164346E-2</v>
      </c>
      <c r="Q1822" s="52">
        <f>IFERROR(_xll.qlIndexFixing(ONIndex1Y,I1822,TRUE,_xll.ohTrigger(RecalcTrigger,Trigger1Y)),NA())</f>
        <v>3.1415511473511515E-2</v>
      </c>
    </row>
    <row r="1823" spans="2:17" x14ac:dyDescent="0.2">
      <c r="B1823" s="46" t="s">
        <v>51</v>
      </c>
      <c r="D1823" s="49">
        <f>_xll.qlCalendarAdvance(LocalCalendar,$D1822,B1823,"f",FALSE)</f>
        <v>52261</v>
      </c>
      <c r="E1823" s="49">
        <f>_xll.qlInterestRateIndexValueDate(IndexON,D1823)</f>
        <v>52261</v>
      </c>
      <c r="F1823" s="52">
        <f>IFERROR(_xll.qlIndexFixing(IndexON,D1823,TRUE,_xll.ohTrigger(RecalcTrigger,TriggerON)),NA())</f>
        <v>2.5098349403265274E-2</v>
      </c>
      <c r="H1823" s="49">
        <f>_xll.qlCalendarAdvance(IborCalendar,$H1822,B1823,"f",FALSE)</f>
        <v>52258</v>
      </c>
      <c r="I1823" s="49">
        <f>_xll.qlInterestRateIndexValueDate(Index1M,$H1823)</f>
        <v>52260</v>
      </c>
      <c r="J1823" s="52">
        <f>IFERROR(_xll.qlIndexFixing(Index1M,$H1823,TRUE,_xll.ohTrigger(RecalcTrigger,Trigger1M)),NA())</f>
        <v>2.654538922048278E-2</v>
      </c>
      <c r="K1823" s="52">
        <f>IFERROR(_xll.qlIndexFixing(ONIndex1M,I1823,TRUE,_xll.ohTrigger(RecalcTrigger,Trigger1M)),NA())</f>
        <v>2.6520914823207065E-2</v>
      </c>
      <c r="L1823" s="52">
        <f>IFERROR(_xll.qlIndexFixing(Index3M,H1823,TRUE,_xll.ohTrigger(RecalcTrigger,Trigger3M)),NA())</f>
        <v>2.8173937466562826E-2</v>
      </c>
      <c r="M1823" s="52">
        <f>IFERROR(_xll.qlIndexFixing(ONIndex3M,I1823,TRUE,_xll.ohTrigger(RecalcTrigger,Trigger3M)),NA())</f>
        <v>2.808845493396106E-2</v>
      </c>
      <c r="N1823" s="52">
        <f>IFERROR(_xll.qlIndexFixing(Index6M,$H1823,TRUE,_xll.ohTrigger(RecalcTrigger,Trigger6M)),NA())</f>
        <v>2.9499144371885829E-2</v>
      </c>
      <c r="O1823" s="52">
        <f>IFERROR(_xll.qlIndexFixing(ONIndex6M,I1823,TRUE,_xll.ohTrigger(RecalcTrigger,Trigger6M)),NA())</f>
        <v>2.9307992067080235E-2</v>
      </c>
      <c r="P1823" s="52">
        <f>IFERROR(_xll.qlIndexFixing(Index1Y,$H1823,TRUE,_xll.ohTrigger(RecalcTrigger,Trigger1Y)),NA())</f>
        <v>3.1842901729018699E-2</v>
      </c>
      <c r="Q1823" s="52">
        <f>IFERROR(_xll.qlIndexFixing(ONIndex1Y,I1823,TRUE,_xll.ohTrigger(RecalcTrigger,Trigger1Y)),NA())</f>
        <v>3.1413180195380974E-2</v>
      </c>
    </row>
    <row r="1824" spans="2:17" x14ac:dyDescent="0.2">
      <c r="B1824" s="46" t="s">
        <v>51</v>
      </c>
      <c r="D1824" s="49">
        <f>_xll.qlCalendarAdvance(LocalCalendar,$D1823,B1824,"f",FALSE)</f>
        <v>52268</v>
      </c>
      <c r="E1824" s="49">
        <f>_xll.qlInterestRateIndexValueDate(IndexON,D1824)</f>
        <v>52268</v>
      </c>
      <c r="F1824" s="52">
        <f>IFERROR(_xll.qlIndexFixing(IndexON,D1824,TRUE,_xll.ohTrigger(RecalcTrigger,TriggerON)),NA())</f>
        <v>2.5096654212877212E-2</v>
      </c>
      <c r="H1824" s="49">
        <f>_xll.qlCalendarAdvance(IborCalendar,$H1823,B1824,"f",FALSE)</f>
        <v>52265</v>
      </c>
      <c r="I1824" s="49">
        <f>_xll.qlInterestRateIndexValueDate(Index1M,$H1824)</f>
        <v>52267</v>
      </c>
      <c r="J1824" s="52">
        <f>IFERROR(_xll.qlIndexFixing(Index1M,$H1824,TRUE,_xll.ohTrigger(RecalcTrigger,Trigger1M)),NA())</f>
        <v>2.6543053461700921E-2</v>
      </c>
      <c r="K1824" s="52">
        <f>IFERROR(_xll.qlIndexFixing(ONIndex1M,I1824,TRUE,_xll.ohTrigger(RecalcTrigger,Trigger1M)),NA())</f>
        <v>2.6519480898068437E-2</v>
      </c>
      <c r="L1824" s="52">
        <f>IFERROR(_xll.qlIndexFixing(Index3M,H1824,TRUE,_xll.ohTrigger(RecalcTrigger,Trigger3M)),NA())</f>
        <v>2.817102013585536E-2</v>
      </c>
      <c r="M1824" s="52">
        <f>IFERROR(_xll.qlIndexFixing(ONIndex3M,I1824,TRUE,_xll.ohTrigger(RecalcTrigger,Trigger3M)),NA())</f>
        <v>2.8086582627411261E-2</v>
      </c>
      <c r="N1824" s="52">
        <f>IFERROR(_xll.qlIndexFixing(Index6M,$H1824,TRUE,_xll.ohTrigger(RecalcTrigger,Trigger6M)),NA())</f>
        <v>2.9497188750779009E-2</v>
      </c>
      <c r="O1824" s="52">
        <f>IFERROR(_xll.qlIndexFixing(ONIndex6M,I1824,TRUE,_xll.ohTrigger(RecalcTrigger,Trigger6M)),NA())</f>
        <v>2.9306170344867155E-2</v>
      </c>
      <c r="P1824" s="52">
        <f>IFERROR(_xll.qlIndexFixing(Index1Y,$H1824,TRUE,_xll.ohTrigger(RecalcTrigger,Trigger1Y)),NA())</f>
        <v>3.1839803583388684E-2</v>
      </c>
      <c r="Q1824" s="52">
        <f>IFERROR(_xll.qlIndexFixing(ONIndex1Y,I1824,TRUE,_xll.ohTrigger(RecalcTrigger,Trigger1Y)),NA())</f>
        <v>3.1410824093667244E-2</v>
      </c>
    </row>
    <row r="1825" spans="2:17" x14ac:dyDescent="0.2">
      <c r="B1825" s="46" t="s">
        <v>51</v>
      </c>
      <c r="D1825" s="49">
        <f>_xll.qlCalendarAdvance(LocalCalendar,$D1824,B1825,"f",FALSE)</f>
        <v>52275</v>
      </c>
      <c r="E1825" s="49">
        <f>_xll.qlInterestRateIndexValueDate(IndexON,D1825)</f>
        <v>52275</v>
      </c>
      <c r="F1825" s="52">
        <f>IFERROR(_xll.qlIndexFixing(IndexON,D1825,TRUE,_xll.ohTrigger(RecalcTrigger,TriggerON)),NA())</f>
        <v>2.5095735172833145E-2</v>
      </c>
      <c r="H1825" s="49">
        <f>_xll.qlCalendarAdvance(IborCalendar,$H1824,B1825,"f",FALSE)</f>
        <v>52272</v>
      </c>
      <c r="I1825" s="49">
        <f>_xll.qlInterestRateIndexValueDate(Index1M,$H1825)</f>
        <v>52274</v>
      </c>
      <c r="J1825" s="52">
        <f>IFERROR(_xll.qlIndexFixing(Index1M,$H1825,TRUE,_xll.ohTrigger(RecalcTrigger,Trigger1M)),NA())</f>
        <v>2.6541577696582244E-2</v>
      </c>
      <c r="K1825" s="52">
        <f>IFERROR(_xll.qlIndexFixing(ONIndex1M,I1825,TRUE,_xll.ohTrigger(RecalcTrigger,Trigger1M)),NA())</f>
        <v>2.65180336873172E-2</v>
      </c>
      <c r="L1825" s="52">
        <f>IFERROR(_xll.qlIndexFixing(Index3M,H1825,TRUE,_xll.ohTrigger(RecalcTrigger,Trigger3M)),NA())</f>
        <v>2.8169049643565574E-2</v>
      </c>
      <c r="M1825" s="52">
        <f>IFERROR(_xll.qlIndexFixing(ONIndex3M,I1825,TRUE,_xll.ohTrigger(RecalcTrigger,Trigger3M)),NA())</f>
        <v>2.8084698694001986E-2</v>
      </c>
      <c r="N1825" s="52">
        <f>IFERROR(_xll.qlIndexFixing(Index6M,$H1825,TRUE,_xll.ohTrigger(RecalcTrigger,Trigger6M)),NA())</f>
        <v>2.9495224806908273E-2</v>
      </c>
      <c r="O1825" s="52">
        <f>IFERROR(_xll.qlIndexFixing(ONIndex6M,I1825,TRUE,_xll.ohTrigger(RecalcTrigger,Trigger6M)),NA())</f>
        <v>2.930434041913621E-2</v>
      </c>
      <c r="P1825" s="52">
        <f>IFERROR(_xll.qlIndexFixing(Index1Y,$H1825,TRUE,_xll.ohTrigger(RecalcTrigger,Trigger1Y)),NA())</f>
        <v>3.183667982450885E-2</v>
      </c>
      <c r="Q1825" s="52">
        <f>IFERROR(_xll.qlIndexFixing(ONIndex1Y,I1825,TRUE,_xll.ohTrigger(RecalcTrigger,Trigger1Y)),NA())</f>
        <v>3.1408443168370326E-2</v>
      </c>
    </row>
    <row r="1826" spans="2:17" x14ac:dyDescent="0.2">
      <c r="B1826" s="46" t="s">
        <v>51</v>
      </c>
      <c r="D1826" s="49">
        <f>_xll.qlCalendarAdvance(LocalCalendar,$D1825,B1826,"f",FALSE)</f>
        <v>52282</v>
      </c>
      <c r="E1826" s="49">
        <f>_xll.qlInterestRateIndexValueDate(IndexON,D1826)</f>
        <v>52282</v>
      </c>
      <c r="F1826" s="52">
        <f>IFERROR(_xll.qlIndexFixing(IndexON,D1826,TRUE,_xll.ohTrigger(RecalcTrigger,TriggerON)),NA())</f>
        <v>2.5093324659017924E-2</v>
      </c>
      <c r="H1826" s="49">
        <f>_xll.qlCalendarAdvance(IborCalendar,$H1825,B1826,"f",FALSE)</f>
        <v>52279</v>
      </c>
      <c r="I1826" s="49">
        <f>_xll.qlInterestRateIndexValueDate(Index1M,$H1826)</f>
        <v>52281</v>
      </c>
      <c r="J1826" s="52">
        <f>IFERROR(_xll.qlIndexFixing(Index1M,$H1826,TRUE,_xll.ohTrigger(RecalcTrigger,Trigger1M)),NA())</f>
        <v>2.6540088619463491E-2</v>
      </c>
      <c r="K1826" s="52">
        <f>IFERROR(_xll.qlIndexFixing(ONIndex1M,I1826,TRUE,_xll.ohTrigger(RecalcTrigger,Trigger1M)),NA())</f>
        <v>2.6516573190713544E-2</v>
      </c>
      <c r="L1826" s="52">
        <f>IFERROR(_xll.qlIndexFixing(Index3M,H1826,TRUE,_xll.ohTrigger(RecalcTrigger,Trigger3M)),NA())</f>
        <v>2.8167067445269735E-2</v>
      </c>
      <c r="M1826" s="52">
        <f>IFERROR(_xll.qlIndexFixing(ONIndex3M,I1826,TRUE,_xll.ohTrigger(RecalcTrigger,Trigger3M)),NA())</f>
        <v>2.8082803133573364E-2</v>
      </c>
      <c r="N1826" s="52">
        <f>IFERROR(_xll.qlIndexFixing(Index6M,$H1826,TRUE,_xll.ohTrigger(RecalcTrigger,Trigger6M)),NA())</f>
        <v>2.949325254029703E-2</v>
      </c>
      <c r="O1826" s="52">
        <f>IFERROR(_xll.qlIndexFixing(ONIndex6M,I1826,TRUE,_xll.ohTrigger(RecalcTrigger,Trigger6M)),NA())</f>
        <v>2.9302502289647592E-2</v>
      </c>
      <c r="P1826" s="52">
        <f>IFERROR(_xll.qlIndexFixing(Index1Y,$H1826,TRUE,_xll.ohTrigger(RecalcTrigger,Trigger1Y)),NA())</f>
        <v>3.1833530452614396E-2</v>
      </c>
      <c r="Q1826" s="52">
        <f>IFERROR(_xll.qlIndexFixing(ONIndex1Y,I1826,TRUE,_xll.ohTrigger(RecalcTrigger,Trigger1Y)),NA())</f>
        <v>3.1406037419410282E-2</v>
      </c>
    </row>
    <row r="1827" spans="2:17" x14ac:dyDescent="0.2">
      <c r="B1827" s="46" t="s">
        <v>51</v>
      </c>
      <c r="D1827" s="49">
        <f>_xll.qlCalendarAdvance(LocalCalendar,$D1826,B1827,"f",FALSE)</f>
        <v>52289</v>
      </c>
      <c r="E1827" s="49">
        <f>_xll.qlInterestRateIndexValueDate(IndexON,D1827)</f>
        <v>52289</v>
      </c>
      <c r="F1827" s="52">
        <f>IFERROR(_xll.qlIndexFixing(IndexON,D1827,TRUE,_xll.ohTrigger(RecalcTrigger,TriggerON)),NA())</f>
        <v>2.5091690295546698E-2</v>
      </c>
      <c r="H1827" s="49">
        <f>_xll.qlCalendarAdvance(IborCalendar,$H1826,B1827,"f",FALSE)</f>
        <v>52286</v>
      </c>
      <c r="I1827" s="49">
        <f>_xll.qlInterestRateIndexValueDate(Index1M,$H1827)</f>
        <v>52288</v>
      </c>
      <c r="J1827" s="52">
        <f>IFERROR(_xll.qlIndexFixing(Index1M,$H1827,TRUE,_xll.ohTrigger(RecalcTrigger,Trigger1M)),NA())</f>
        <v>2.6538586230353226E-2</v>
      </c>
      <c r="K1827" s="52">
        <f>IFERROR(_xll.qlIndexFixing(ONIndex1M,I1827,TRUE,_xll.ohTrigger(RecalcTrigger,Trigger1M)),NA())</f>
        <v>2.6515099408497278E-2</v>
      </c>
      <c r="L1827" s="52">
        <f>IFERROR(_xll.qlIndexFixing(Index3M,H1827,TRUE,_xll.ohTrigger(RecalcTrigger,Trigger3M)),NA())</f>
        <v>2.8165073540985804E-2</v>
      </c>
      <c r="M1827" s="52">
        <f>IFERROR(_xll.qlIndexFixing(ONIndex3M,I1827,TRUE,_xll.ohTrigger(RecalcTrigger,Trigger3M)),NA())</f>
        <v>2.8080895946445139E-2</v>
      </c>
      <c r="N1827" s="52">
        <f>IFERROR(_xll.qlIndexFixing(Index6M,$H1827,TRUE,_xll.ohTrigger(RecalcTrigger,Trigger6M)),NA())</f>
        <v>2.9491271950970895E-2</v>
      </c>
      <c r="O1827" s="52">
        <f>IFERROR(_xll.qlIndexFixing(ONIndex6M,I1827,TRUE,_xll.ohTrigger(RecalcTrigger,Trigger6M)),NA())</f>
        <v>2.9300655956561172E-2</v>
      </c>
      <c r="P1827" s="52">
        <f>IFERROR(_xll.qlIndexFixing(Index1Y,$H1827,TRUE,_xll.ohTrigger(RecalcTrigger,Trigger1Y)),NA())</f>
        <v>3.1830355467942953E-2</v>
      </c>
      <c r="Q1827" s="52">
        <f>IFERROR(_xll.qlIndexFixing(ONIndex1Y,I1827,TRUE,_xll.ohTrigger(RecalcTrigger,Trigger1Y)),NA())</f>
        <v>3.1403606846787113E-2</v>
      </c>
    </row>
    <row r="1828" spans="2:17" x14ac:dyDescent="0.2">
      <c r="B1828" s="46" t="s">
        <v>51</v>
      </c>
      <c r="D1828" s="49">
        <f>_xll.qlCalendarAdvance(LocalCalendar,$D1827,B1828,"f",FALSE)</f>
        <v>52296</v>
      </c>
      <c r="E1828" s="49">
        <f>_xll.qlInterestRateIndexValueDate(IndexON,D1828)</f>
        <v>52296</v>
      </c>
      <c r="F1828" s="52">
        <f>IFERROR(_xll.qlIndexFixing(IndexON,D1828,TRUE,_xll.ohTrigger(RecalcTrigger,TriggerON)),NA())</f>
        <v>2.50900762077233E-2</v>
      </c>
      <c r="H1828" s="49">
        <f>_xll.qlCalendarAdvance(IborCalendar,$H1827,B1828,"f",FALSE)</f>
        <v>52293</v>
      </c>
      <c r="I1828" s="49">
        <f>_xll.qlInterestRateIndexValueDate(Index1M,$H1828)</f>
        <v>52295</v>
      </c>
      <c r="J1828" s="52">
        <f>IFERROR(_xll.qlIndexFixing(Index1M,$H1828,TRUE,_xll.ohTrigger(RecalcTrigger,Trigger1M)),NA())</f>
        <v>2.6540542187673266E-2</v>
      </c>
      <c r="K1828" s="52">
        <f>IFERROR(_xll.qlIndexFixing(ONIndex1M,I1828,TRUE,_xll.ohTrigger(RecalcTrigger,Trigger1M)),NA())</f>
        <v>2.6513612340428594E-2</v>
      </c>
      <c r="L1828" s="52">
        <f>IFERROR(_xll.qlIndexFixing(Index3M,H1828,TRUE,_xll.ohTrigger(RecalcTrigger,Trigger3M)),NA())</f>
        <v>2.8165928566943915E-2</v>
      </c>
      <c r="M1828" s="52">
        <f>IFERROR(_xll.qlIndexFixing(ONIndex3M,I1828,TRUE,_xll.ohTrigger(RecalcTrigger,Trigger3M)),NA())</f>
        <v>2.8078977132217631E-2</v>
      </c>
      <c r="N1828" s="52">
        <f>IFERROR(_xll.qlIndexFixing(Index6M,$H1828,TRUE,_xll.ohTrigger(RecalcTrigger,Trigger6M)),NA())</f>
        <v>2.9495624483088043E-2</v>
      </c>
      <c r="O1828" s="52">
        <f>IFERROR(_xll.qlIndexFixing(ONIndex6M,I1828,TRUE,_xll.ohTrigger(RecalcTrigger,Trigger6M)),NA())</f>
        <v>2.929880141971708E-2</v>
      </c>
      <c r="P1828" s="52">
        <f>IFERROR(_xll.qlIndexFixing(Index1Y,$H1828,TRUE,_xll.ohTrigger(RecalcTrigger,Trigger1Y)),NA())</f>
        <v>3.1830593975070084E-2</v>
      </c>
      <c r="Q1828" s="52">
        <f>IFERROR(_xll.qlIndexFixing(ONIndex1Y,I1828,TRUE,_xll.ohTrigger(RecalcTrigger,Trigger1Y)),NA())</f>
        <v>3.1401151450580755E-2</v>
      </c>
    </row>
    <row r="1829" spans="2:17" x14ac:dyDescent="0.2">
      <c r="B1829" s="46" t="s">
        <v>51</v>
      </c>
      <c r="D1829" s="49">
        <f>_xll.qlCalendarAdvance(LocalCalendar,$D1828,B1829,"f",FALSE)</f>
        <v>52303</v>
      </c>
      <c r="E1829" s="49">
        <f>_xll.qlInterestRateIndexValueDate(IndexON,D1829)</f>
        <v>52303</v>
      </c>
      <c r="F1829" s="52">
        <f>IFERROR(_xll.qlIndexFixing(IndexON,D1829,TRUE,_xll.ohTrigger(RecalcTrigger,TriggerON)),NA())</f>
        <v>2.5088482395494438E-2</v>
      </c>
      <c r="H1829" s="49">
        <f>_xll.qlCalendarAdvance(IborCalendar,$H1828,B1829,"f",FALSE)</f>
        <v>52300</v>
      </c>
      <c r="I1829" s="49">
        <f>_xll.qlInterestRateIndexValueDate(Index1M,$H1829)</f>
        <v>52302</v>
      </c>
      <c r="J1829" s="52">
        <f>IFERROR(_xll.qlIndexFixing(Index1M,$H1829,TRUE,_xll.ohTrigger(RecalcTrigger,Trigger1M)),NA())</f>
        <v>2.6539008919623241E-2</v>
      </c>
      <c r="K1829" s="52">
        <f>IFERROR(_xll.qlIndexFixing(ONIndex1M,I1829,TRUE,_xll.ohTrigger(RecalcTrigger,Trigger1M)),NA())</f>
        <v>2.65121119867473E-2</v>
      </c>
      <c r="L1829" s="52">
        <f>IFERROR(_xll.qlIndexFixing(Index3M,H1829,TRUE,_xll.ohTrigger(RecalcTrigger,Trigger3M)),NA())</f>
        <v>2.8163908269896867E-2</v>
      </c>
      <c r="M1829" s="52">
        <f>IFERROR(_xll.qlIndexFixing(ONIndex3M,I1829,TRUE,_xll.ohTrigger(RecalcTrigger,Trigger3M)),NA())</f>
        <v>2.8077046691290519E-2</v>
      </c>
      <c r="N1829" s="52">
        <f>IFERROR(_xll.qlIndexFixing(Index6M,$H1829,TRUE,_xll.ohTrigger(RecalcTrigger,Trigger6M)),NA())</f>
        <v>2.9492566592854562E-2</v>
      </c>
      <c r="O1829" s="52">
        <f>IFERROR(_xll.qlIndexFixing(ONIndex6M,I1829,TRUE,_xll.ohTrigger(RecalcTrigger,Trigger6M)),NA())</f>
        <v>2.9296938679275186E-2</v>
      </c>
      <c r="P1829" s="52">
        <f>IFERROR(_xll.qlIndexFixing(Index1Y,$H1829,TRUE,_xll.ohTrigger(RecalcTrigger,Trigger1Y)),NA())</f>
        <v>3.1827361433760019E-2</v>
      </c>
      <c r="Q1829" s="52">
        <f>IFERROR(_xll.qlIndexFixing(ONIndex1Y,I1829,TRUE,_xll.ohTrigger(RecalcTrigger,Trigger1Y)),NA())</f>
        <v>3.1398671230711273E-2</v>
      </c>
    </row>
    <row r="1830" spans="2:17" x14ac:dyDescent="0.2">
      <c r="B1830" s="46" t="s">
        <v>51</v>
      </c>
      <c r="D1830" s="49">
        <f>_xll.qlCalendarAdvance(LocalCalendar,$D1829,B1830,"f",FALSE)</f>
        <v>52310</v>
      </c>
      <c r="E1830" s="49">
        <f>_xll.qlInterestRateIndexValueDate(IndexON,D1830)</f>
        <v>52310</v>
      </c>
      <c r="F1830" s="52">
        <f>IFERROR(_xll.qlIndexFixing(IndexON,D1830,TRUE,_xll.ohTrigger(RecalcTrigger,TriggerON)),NA())</f>
        <v>2.508690885899334E-2</v>
      </c>
      <c r="H1830" s="49">
        <f>_xll.qlCalendarAdvance(IborCalendar,$H1829,B1830,"f",FALSE)</f>
        <v>52307</v>
      </c>
      <c r="I1830" s="49">
        <f>_xll.qlInterestRateIndexValueDate(Index1M,$H1830)</f>
        <v>52309</v>
      </c>
      <c r="J1830" s="52">
        <f>IFERROR(_xll.qlIndexFixing(Index1M,$H1830,TRUE,_xll.ohTrigger(RecalcTrigger,Trigger1M)),NA())</f>
        <v>2.6537462335697315E-2</v>
      </c>
      <c r="K1830" s="52">
        <f>IFERROR(_xll.qlIndexFixing(ONIndex1M,I1830,TRUE,_xll.ohTrigger(RecalcTrigger,Trigger1M)),NA())</f>
        <v>2.6510598347293524E-2</v>
      </c>
      <c r="L1830" s="52">
        <f>IFERROR(_xll.qlIndexFixing(Index3M,H1830,TRUE,_xll.ohTrigger(RecalcTrigger,Trigger3M)),NA())</f>
        <v>2.8161876264214888E-2</v>
      </c>
      <c r="M1830" s="52">
        <f>IFERROR(_xll.qlIndexFixing(ONIndex3M,I1830,TRUE,_xll.ohTrigger(RecalcTrigger,Trigger3M)),NA())</f>
        <v>2.807510462334406E-2</v>
      </c>
      <c r="N1830" s="52">
        <f>IFERROR(_xll.qlIndexFixing(Index6M,$H1830,TRUE,_xll.ohTrigger(RecalcTrigger,Trigger6M)),NA())</f>
        <v>2.9490557246510195E-2</v>
      </c>
      <c r="O1830" s="52">
        <f>IFERROR(_xll.qlIndexFixing(ONIndex6M,I1830,TRUE,_xll.ohTrigger(RecalcTrigger,Trigger6M)),NA())</f>
        <v>2.9295067735155556E-2</v>
      </c>
      <c r="P1830" s="52">
        <f>IFERROR(_xll.qlIndexFixing(Index1Y,$H1830,TRUE,_xll.ohTrigger(RecalcTrigger,Trigger1Y)),NA())</f>
        <v>3.1824103273851198E-2</v>
      </c>
      <c r="Q1830" s="52">
        <f>IFERROR(_xll.qlIndexFixing(ONIndex1Y,I1830,TRUE,_xll.ohTrigger(RecalcTrigger,Trigger1Y)),NA())</f>
        <v>3.1396166187338537E-2</v>
      </c>
    </row>
    <row r="1831" spans="2:17" x14ac:dyDescent="0.2">
      <c r="B1831" s="46" t="s">
        <v>51</v>
      </c>
      <c r="D1831" s="49">
        <f>_xll.qlCalendarAdvance(LocalCalendar,$D1830,B1831,"f",FALSE)</f>
        <v>52317</v>
      </c>
      <c r="E1831" s="49">
        <f>_xll.qlInterestRateIndexValueDate(IndexON,D1831)</f>
        <v>52317</v>
      </c>
      <c r="F1831" s="52">
        <f>IFERROR(_xll.qlIndexFixing(IndexON,D1831,TRUE,_xll.ohTrigger(RecalcTrigger,TriggerON)),NA())</f>
        <v>2.5085355598086778E-2</v>
      </c>
      <c r="H1831" s="49">
        <f>_xll.qlCalendarAdvance(IborCalendar,$H1830,B1831,"f",FALSE)</f>
        <v>52314</v>
      </c>
      <c r="I1831" s="49">
        <f>_xll.qlInterestRateIndexValueDate(Index1M,$H1831)</f>
        <v>52316</v>
      </c>
      <c r="J1831" s="52">
        <f>IFERROR(_xll.qlIndexFixing(Index1M,$H1831,TRUE,_xll.ohTrigger(RecalcTrigger,Trigger1M)),NA())</f>
        <v>2.653590243590298E-2</v>
      </c>
      <c r="K1831" s="52">
        <f>IFERROR(_xll.qlIndexFixing(ONIndex1M,I1831,TRUE,_xll.ohTrigger(RecalcTrigger,Trigger1M)),NA())</f>
        <v>2.6512536664975883E-2</v>
      </c>
      <c r="L1831" s="52">
        <f>IFERROR(_xll.qlIndexFixing(Index3M,H1831,TRUE,_xll.ohTrigger(RecalcTrigger,Trigger3M)),NA())</f>
        <v>2.8159832549914485E-2</v>
      </c>
      <c r="M1831" s="52">
        <f>IFERROR(_xll.qlIndexFixing(ONIndex3M,I1831,TRUE,_xll.ohTrigger(RecalcTrigger,Trigger3M)),NA())</f>
        <v>2.8076968867111418E-2</v>
      </c>
      <c r="N1831" s="52">
        <f>IFERROR(_xll.qlIndexFixing(Index6M,$H1831,TRUE,_xll.ohTrigger(RecalcTrigger,Trigger6M)),NA())</f>
        <v>2.9488539574229762E-2</v>
      </c>
      <c r="O1831" s="52">
        <f>IFERROR(_xll.qlIndexFixing(ONIndex6M,I1831,TRUE,_xll.ohTrigger(RecalcTrigger,Trigger6M)),NA())</f>
        <v>2.9297417398067793E-2</v>
      </c>
      <c r="P1831" s="52">
        <f>IFERROR(_xll.qlIndexFixing(Index1Y,$H1831,TRUE,_xll.ohTrigger(RecalcTrigger,Trigger1Y)),NA())</f>
        <v>3.1820819495591013E-2</v>
      </c>
      <c r="Q1831" s="52">
        <f>IFERROR(_xll.qlIndexFixing(ONIndex1Y,I1831,TRUE,_xll.ohTrigger(RecalcTrigger,Trigger1Y)),NA())</f>
        <v>3.1398383994188706E-2</v>
      </c>
    </row>
    <row r="1832" spans="2:17" x14ac:dyDescent="0.2">
      <c r="B1832" s="46" t="s">
        <v>51</v>
      </c>
      <c r="D1832" s="49">
        <f>_xll.qlCalendarAdvance(LocalCalendar,$D1831,B1832,"f",FALSE)</f>
        <v>52324</v>
      </c>
      <c r="E1832" s="49">
        <f>_xll.qlInterestRateIndexValueDate(IndexON,D1832)</f>
        <v>52324</v>
      </c>
      <c r="F1832" s="52">
        <f>IFERROR(_xll.qlIndexFixing(IndexON,D1832,TRUE,_xll.ohTrigger(RecalcTrigger,TriggerON)),NA())</f>
        <v>2.5083822612828044E-2</v>
      </c>
      <c r="H1832" s="49">
        <f>_xll.qlCalendarAdvance(IborCalendar,$H1831,B1832,"f",FALSE)</f>
        <v>52321</v>
      </c>
      <c r="I1832" s="49">
        <f>_xll.qlInterestRateIndexValueDate(Index1M,$H1832)</f>
        <v>52323</v>
      </c>
      <c r="J1832" s="52">
        <f>IFERROR(_xll.qlIndexFixing(Index1M,$H1832,TRUE,_xll.ohTrigger(RecalcTrigger,Trigger1M)),NA())</f>
        <v>2.6535192725744915E-2</v>
      </c>
      <c r="K1832" s="52">
        <f>IFERROR(_xll.qlIndexFixing(ONIndex1M,I1832,TRUE,_xll.ohTrigger(RecalcTrigger,Trigger1M)),NA())</f>
        <v>2.6507531211308333E-2</v>
      </c>
      <c r="L1832" s="52">
        <f>IFERROR(_xll.qlIndexFixing(Index3M,H1832,TRUE,_xll.ohTrigger(RecalcTrigger,Trigger3M)),NA())</f>
        <v>2.8156827607211637E-2</v>
      </c>
      <c r="M1832" s="52">
        <f>IFERROR(_xll.qlIndexFixing(ONIndex3M,I1832,TRUE,_xll.ohTrigger(RecalcTrigger,Trigger3M)),NA())</f>
        <v>2.8071185606872717E-2</v>
      </c>
      <c r="N1832" s="52">
        <f>IFERROR(_xll.qlIndexFixing(Index6M,$H1832,TRUE,_xll.ohTrigger(RecalcTrigger,Trigger6M)),NA())</f>
        <v>2.9483351975347578E-2</v>
      </c>
      <c r="O1832" s="52">
        <f>IFERROR(_xll.qlIndexFixing(ONIndex6M,I1832,TRUE,_xll.ohTrigger(RecalcTrigger,Trigger6M)),NA())</f>
        <v>2.9291301235883083E-2</v>
      </c>
      <c r="P1832" s="52">
        <f>IFERROR(_xll.qlIndexFixing(Index1Y,$H1832,TRUE,_xll.ohTrigger(RecalcTrigger,Trigger1Y)),NA())</f>
        <v>3.1817510099229937E-2</v>
      </c>
      <c r="Q1832" s="52">
        <f>IFERROR(_xll.qlIndexFixing(ONIndex1Y,I1832,TRUE,_xll.ohTrigger(RecalcTrigger,Trigger1Y)),NA())</f>
        <v>3.139108162960369E-2</v>
      </c>
    </row>
    <row r="1833" spans="2:17" x14ac:dyDescent="0.2">
      <c r="B1833" s="46" t="s">
        <v>51</v>
      </c>
      <c r="D1833" s="49">
        <f>_xll.qlCalendarAdvance(LocalCalendar,$D1832,B1833,"f",FALSE)</f>
        <v>52331</v>
      </c>
      <c r="E1833" s="49">
        <f>_xll.qlInterestRateIndexValueDate(IndexON,D1833)</f>
        <v>52331</v>
      </c>
      <c r="F1833" s="52">
        <f>IFERROR(_xll.qlIndexFixing(IndexON,D1833,TRUE,_xll.ohTrigger(RecalcTrigger,TriggerON)),NA())</f>
        <v>2.5082309903217137E-2</v>
      </c>
      <c r="H1833" s="49">
        <f>_xll.qlCalendarAdvance(IborCalendar,$H1832,B1833,"f",FALSE)</f>
        <v>52328</v>
      </c>
      <c r="I1833" s="49">
        <f>_xll.qlInterestRateIndexValueDate(Index1M,$H1833)</f>
        <v>52330</v>
      </c>
      <c r="J1833" s="52">
        <f>IFERROR(_xll.qlIndexFixing(Index1M,$H1833,TRUE,_xll.ohTrigger(RecalcTrigger,Trigger1M)),NA())</f>
        <v>2.6532742688734068E-2</v>
      </c>
      <c r="K1833" s="52">
        <f>IFERROR(_xll.qlIndexFixing(ONIndex1M,I1833,TRUE,_xll.ohTrigger(RecalcTrigger,Trigger1M)),NA())</f>
        <v>2.6505977714617046E-2</v>
      </c>
      <c r="L1833" s="52">
        <f>IFERROR(_xll.qlIndexFixing(Index3M,H1833,TRUE,_xll.ohTrigger(RecalcTrigger,Trigger3M)),NA())</f>
        <v>2.8154761473082799E-2</v>
      </c>
      <c r="M1833" s="52">
        <f>IFERROR(_xll.qlIndexFixing(ONIndex3M,I1833,TRUE,_xll.ohTrigger(RecalcTrigger,Trigger3M)),NA())</f>
        <v>2.8069208658187961E-2</v>
      </c>
      <c r="N1833" s="52">
        <f>IFERROR(_xll.qlIndexFixing(Index6M,$H1833,TRUE,_xll.ohTrigger(RecalcTrigger,Trigger6M)),NA())</f>
        <v>2.9481319930980052E-2</v>
      </c>
      <c r="O1833" s="52">
        <f>IFERROR(_xll.qlIndexFixing(ONIndex6M,I1833,TRUE,_xll.ohTrigger(RecalcTrigger,Trigger6M)),NA())</f>
        <v>2.9289405680810177E-2</v>
      </c>
      <c r="P1833" s="52">
        <f>IFERROR(_xll.qlIndexFixing(Index1Y,$H1833,TRUE,_xll.ohTrigger(RecalcTrigger,Trigger1Y)),NA())</f>
        <v>3.1814175085019707E-2</v>
      </c>
      <c r="Q1833" s="52">
        <f>IFERROR(_xll.qlIndexFixing(ONIndex1Y,I1833,TRUE,_xll.ohTrigger(RecalcTrigger,Trigger1Y)),NA())</f>
        <v>3.1388502115321515E-2</v>
      </c>
    </row>
    <row r="1834" spans="2:17" x14ac:dyDescent="0.2">
      <c r="B1834" s="46" t="s">
        <v>51</v>
      </c>
      <c r="D1834" s="49">
        <f>_xll.qlCalendarAdvance(LocalCalendar,$D1833,B1834,"f",FALSE)</f>
        <v>52338</v>
      </c>
      <c r="E1834" s="49">
        <f>_xll.qlInterestRateIndexValueDate(IndexON,D1834)</f>
        <v>52338</v>
      </c>
      <c r="F1834" s="52">
        <f>IFERROR(_xll.qlIndexFixing(IndexON,D1834,TRUE,_xll.ohTrigger(RecalcTrigger,TriggerON)),NA())</f>
        <v>2.5080817469227412E-2</v>
      </c>
      <c r="H1834" s="49">
        <f>_xll.qlCalendarAdvance(IborCalendar,$H1833,B1834,"f",FALSE)</f>
        <v>52335</v>
      </c>
      <c r="I1834" s="49">
        <f>_xll.qlInterestRateIndexValueDate(Index1M,$H1834)</f>
        <v>52337</v>
      </c>
      <c r="J1834" s="52">
        <f>IFERROR(_xll.qlIndexFixing(Index1M,$H1834,TRUE,_xll.ohTrigger(RecalcTrigger,Trigger1M)),NA())</f>
        <v>2.653114284137198E-2</v>
      </c>
      <c r="K1834" s="52">
        <f>IFERROR(_xll.qlIndexFixing(ONIndex1M,I1834,TRUE,_xll.ohTrigger(RecalcTrigger,Trigger1M)),NA())</f>
        <v>2.6504410932393085E-2</v>
      </c>
      <c r="L1834" s="52">
        <f>IFERROR(_xll.qlIndexFixing(Index3M,H1834,TRUE,_xll.ohTrigger(RecalcTrigger,Trigger3M)),NA())</f>
        <v>2.8152683631289668E-2</v>
      </c>
      <c r="M1834" s="52">
        <f>IFERROR(_xll.qlIndexFixing(ONIndex3M,I1834,TRUE,_xll.ohTrigger(RecalcTrigger,Trigger3M)),NA())</f>
        <v>2.8067220082723665E-2</v>
      </c>
      <c r="N1834" s="52">
        <f>IFERROR(_xll.qlIndexFixing(Index6M,$H1834,TRUE,_xll.ohTrigger(RecalcTrigger,Trigger6M)),NA())</f>
        <v>2.9479279562744154E-2</v>
      </c>
      <c r="O1834" s="52">
        <f>IFERROR(_xll.qlIndexFixing(ONIndex6M,I1834,TRUE,_xll.ohTrigger(RecalcTrigger,Trigger6M)),NA())</f>
        <v>2.9287501921979597E-2</v>
      </c>
      <c r="P1834" s="52">
        <f>IFERROR(_xll.qlIndexFixing(Index1Y,$H1834,TRUE,_xll.ohTrigger(RecalcTrigger,Trigger1Y)),NA())</f>
        <v>3.1811947848748884E-2</v>
      </c>
      <c r="Q1834" s="52">
        <f>IFERROR(_xll.qlIndexFixing(ONIndex1Y,I1834,TRUE,_xll.ohTrigger(RecalcTrigger,Trigger1Y)),NA())</f>
        <v>3.1385897777456151E-2</v>
      </c>
    </row>
    <row r="1835" spans="2:17" x14ac:dyDescent="0.2">
      <c r="B1835" s="46" t="s">
        <v>51</v>
      </c>
      <c r="D1835" s="49">
        <f>_xll.qlCalendarAdvance(LocalCalendar,$D1834,B1835,"f",FALSE)</f>
        <v>52345</v>
      </c>
      <c r="E1835" s="49">
        <f>_xll.qlInterestRateIndexValueDate(IndexON,D1835)</f>
        <v>52345</v>
      </c>
      <c r="F1835" s="52">
        <f>IFERROR(_xll.qlIndexFixing(IndexON,D1835,TRUE,_xll.ohTrigger(RecalcTrigger,TriggerON)),NA())</f>
        <v>2.5079345310832224E-2</v>
      </c>
      <c r="H1835" s="49">
        <f>_xll.qlCalendarAdvance(IborCalendar,$H1834,B1835,"f",FALSE)</f>
        <v>52342</v>
      </c>
      <c r="I1835" s="49">
        <f>_xll.qlInterestRateIndexValueDate(Index1M,$H1835)</f>
        <v>52344</v>
      </c>
      <c r="J1835" s="52">
        <f>IFERROR(_xll.qlIndexFixing(Index1M,$H1835,TRUE,_xll.ohTrigger(RecalcTrigger,Trigger1M)),NA())</f>
        <v>2.6530389976729459E-2</v>
      </c>
      <c r="K1835" s="52">
        <f>IFERROR(_xll.qlIndexFixing(ONIndex1M,I1835,TRUE,_xll.ohTrigger(RecalcTrigger,Trigger1M)),NA())</f>
        <v>2.6502830864316707E-2</v>
      </c>
      <c r="L1835" s="52">
        <f>IFERROR(_xll.qlIndexFixing(Index3M,H1835,TRUE,_xll.ohTrigger(RecalcTrigger,Trigger3M)),NA())</f>
        <v>2.8150594081851575E-2</v>
      </c>
      <c r="M1835" s="52">
        <f>IFERROR(_xll.qlIndexFixing(ONIndex3M,I1835,TRUE,_xll.ohTrigger(RecalcTrigger,Trigger3M)),NA())</f>
        <v>2.8065219880399894E-2</v>
      </c>
      <c r="N1835" s="52">
        <f>IFERROR(_xll.qlIndexFixing(Index6M,$H1835,TRUE,_xll.ohTrigger(RecalcTrigger,Trigger6M)),NA())</f>
        <v>2.9477230870664783E-2</v>
      </c>
      <c r="O1835" s="52">
        <f>IFERROR(_xll.qlIndexFixing(ONIndex6M,I1835,TRUE,_xll.ohTrigger(RecalcTrigger,Trigger6M)),NA())</f>
        <v>2.9285589959471281E-2</v>
      </c>
      <c r="P1835" s="52">
        <f>IFERROR(_xll.qlIndexFixing(Index1Y,$H1835,TRUE,_xll.ohTrigger(RecalcTrigger,Trigger1Y)),NA())</f>
        <v>3.1807428204068608E-2</v>
      </c>
      <c r="Q1835" s="52">
        <f>IFERROR(_xll.qlIndexFixing(ONIndex1Y,I1835,TRUE,_xll.ohTrigger(RecalcTrigger,Trigger1Y)),NA())</f>
        <v>3.1383268615927662E-2</v>
      </c>
    </row>
    <row r="1836" spans="2:17" x14ac:dyDescent="0.2">
      <c r="B1836" s="46" t="s">
        <v>51</v>
      </c>
      <c r="D1836" s="49">
        <f>_xll.qlCalendarAdvance(LocalCalendar,$D1835,B1836,"f",FALSE)</f>
        <v>52352</v>
      </c>
      <c r="E1836" s="49">
        <f>_xll.qlInterestRateIndexValueDate(IndexON,D1836)</f>
        <v>52352</v>
      </c>
      <c r="F1836" s="52">
        <f>IFERROR(_xll.qlIndexFixing(IndexON,D1836,TRUE,_xll.ohTrigger(RecalcTrigger,TriggerON)),NA())</f>
        <v>2.5077893428138154E-2</v>
      </c>
      <c r="H1836" s="49">
        <f>_xll.qlCalendarAdvance(IborCalendar,$H1835,B1836,"f",FALSE)</f>
        <v>52349</v>
      </c>
      <c r="I1836" s="49">
        <f>_xll.qlInterestRateIndexValueDate(Index1M,$H1836)</f>
        <v>52351</v>
      </c>
      <c r="J1836" s="52">
        <f>IFERROR(_xll.qlIndexFixing(Index1M,$H1836,TRUE,_xll.ohTrigger(RecalcTrigger,Trigger1M)),NA())</f>
        <v>2.6525325156646205E-2</v>
      </c>
      <c r="K1836" s="52">
        <f>IFERROR(_xll.qlIndexFixing(ONIndex1M,I1836,TRUE,_xll.ohTrigger(RecalcTrigger,Trigger1M)),NA())</f>
        <v>2.6501237510627718E-2</v>
      </c>
      <c r="L1836" s="52">
        <f>IFERROR(_xll.qlIndexFixing(Index3M,H1836,TRUE,_xll.ohTrigger(RecalcTrigger,Trigger3M)),NA())</f>
        <v>2.8149438349780842E-2</v>
      </c>
      <c r="M1836" s="52">
        <f>IFERROR(_xll.qlIndexFixing(ONIndex3M,I1836,TRUE,_xll.ohTrigger(RecalcTrigger,Trigger3M)),NA())</f>
        <v>2.8063208051056776E-2</v>
      </c>
      <c r="N1836" s="52">
        <f>IFERROR(_xll.qlIndexFixing(Index6M,$H1836,TRUE,_xll.ohTrigger(RecalcTrigger,Trigger6M)),NA())</f>
        <v>2.9475173854767715E-2</v>
      </c>
      <c r="O1836" s="52">
        <f>IFERROR(_xll.qlIndexFixing(ONIndex6M,I1836,TRUE,_xll.ohTrigger(RecalcTrigger,Trigger6M)),NA())</f>
        <v>2.9283669793365164E-2</v>
      </c>
      <c r="P1836" s="52">
        <f>IFERROR(_xll.qlIndexFixing(Index1Y,$H1836,TRUE,_xll.ohTrigger(RecalcTrigger,Trigger1Y)),NA())</f>
        <v>3.1800628071133132E-2</v>
      </c>
      <c r="Q1836" s="52">
        <f>IFERROR(_xll.qlIndexFixing(ONIndex1Y,I1836,TRUE,_xll.ohTrigger(RecalcTrigger,Trigger1Y)),NA())</f>
        <v>3.1380614630815984E-2</v>
      </c>
    </row>
    <row r="1837" spans="2:17" x14ac:dyDescent="0.2">
      <c r="B1837" s="46" t="s">
        <v>51</v>
      </c>
      <c r="D1837" s="49">
        <f>_xll.qlCalendarAdvance(LocalCalendar,$D1836,B1837,"f",FALSE)</f>
        <v>52359</v>
      </c>
      <c r="E1837" s="49">
        <f>_xll.qlInterestRateIndexValueDate(IndexON,D1837)</f>
        <v>52359</v>
      </c>
      <c r="F1837" s="52">
        <f>IFERROR(_xll.qlIndexFixing(IndexON,D1837,TRUE,_xll.ohTrigger(RecalcTrigger,TriggerON)),NA())</f>
        <v>2.5076461821065266E-2</v>
      </c>
      <c r="H1837" s="49">
        <f>_xll.qlCalendarAdvance(IborCalendar,$H1836,B1837,"f",FALSE)</f>
        <v>52356</v>
      </c>
      <c r="I1837" s="49">
        <f>_xll.qlInterestRateIndexValueDate(Index1M,$H1837)</f>
        <v>52358</v>
      </c>
      <c r="J1837" s="52">
        <f>IFERROR(_xll.qlIndexFixing(Index1M,$H1837,TRUE,_xll.ohTrigger(RecalcTrigger,Trigger1M)),NA())</f>
        <v>2.6526263404225148E-2</v>
      </c>
      <c r="K1837" s="52">
        <f>IFERROR(_xll.qlIndexFixing(ONIndex1M,I1837,TRUE,_xll.ohTrigger(RecalcTrigger,Trigger1M)),NA())</f>
        <v>2.6499630871166246E-2</v>
      </c>
      <c r="L1837" s="52">
        <f>IFERROR(_xll.qlIndexFixing(Index3M,H1837,TRUE,_xll.ohTrigger(RecalcTrigger,Trigger3M)),NA())</f>
        <v>2.8147324384157419E-2</v>
      </c>
      <c r="M1837" s="52">
        <f>IFERROR(_xll.qlIndexFixing(ONIndex3M,I1837,TRUE,_xll.ohTrigger(RecalcTrigger,Trigger3M)),NA())</f>
        <v>2.8061184594854183E-2</v>
      </c>
      <c r="N1837" s="52">
        <f>IFERROR(_xll.qlIndexFixing(Index6M,$H1837,TRUE,_xll.ohTrigger(RecalcTrigger,Trigger6M)),NA())</f>
        <v>2.9476258697322091E-2</v>
      </c>
      <c r="O1837" s="52">
        <f>IFERROR(_xll.qlIndexFixing(ONIndex6M,I1837,TRUE,_xll.ohTrigger(RecalcTrigger,Trigger6M)),NA())</f>
        <v>2.9281741423501373E-2</v>
      </c>
      <c r="P1837" s="52">
        <f>IFERROR(_xll.qlIndexFixing(Index1Y,$H1837,TRUE,_xll.ohTrigger(RecalcTrigger,Trigger1Y)),NA())</f>
        <v>3.1800578854792164E-2</v>
      </c>
      <c r="Q1837" s="52">
        <f>IFERROR(_xll.qlIndexFixing(ONIndex1Y,I1837,TRUE,_xll.ohTrigger(RecalcTrigger,Trigger1Y)),NA())</f>
        <v>3.1377935822041181E-2</v>
      </c>
    </row>
    <row r="1838" spans="2:17" x14ac:dyDescent="0.2">
      <c r="B1838" s="46" t="s">
        <v>51</v>
      </c>
      <c r="D1838" s="49">
        <f>_xll.qlCalendarAdvance(LocalCalendar,$D1837,B1838,"f",FALSE)</f>
        <v>52366</v>
      </c>
      <c r="E1838" s="49">
        <f>_xll.qlInterestRateIndexValueDate(IndexON,D1838)</f>
        <v>52366</v>
      </c>
      <c r="F1838" s="52">
        <f>IFERROR(_xll.qlIndexFixing(IndexON,D1838,TRUE,_xll.ohTrigger(RecalcTrigger,TriggerON)),NA())</f>
        <v>2.507505048961356E-2</v>
      </c>
      <c r="H1838" s="49">
        <f>_xll.qlCalendarAdvance(IborCalendar,$H1837,B1838,"f",FALSE)</f>
        <v>52363</v>
      </c>
      <c r="I1838" s="49">
        <f>_xll.qlInterestRateIndexValueDate(Index1M,$H1838)</f>
        <v>52365</v>
      </c>
      <c r="J1838" s="52">
        <f>IFERROR(_xll.qlIndexFixing(Index1M,$H1838,TRUE,_xll.ohTrigger(RecalcTrigger,Trigger1M)),NA())</f>
        <v>2.652461029351183E-2</v>
      </c>
      <c r="K1838" s="52">
        <f>IFERROR(_xll.qlIndexFixing(ONIndex1M,I1838,TRUE,_xll.ohTrigger(RecalcTrigger,Trigger1M)),NA())</f>
        <v>2.6498010946012229E-2</v>
      </c>
      <c r="L1838" s="52">
        <f>IFERROR(_xll.qlIndexFixing(Index3M,H1838,TRUE,_xll.ohTrigger(RecalcTrigger,Trigger3M)),NA())</f>
        <v>2.8145198710046778E-2</v>
      </c>
      <c r="M1838" s="52">
        <f>IFERROR(_xll.qlIndexFixing(ONIndex3M,I1838,TRUE,_xll.ohTrigger(RecalcTrigger,Trigger3M)),NA())</f>
        <v>2.8059149511792114E-2</v>
      </c>
      <c r="N1838" s="52">
        <f>IFERROR(_xll.qlIndexFixing(Index6M,$H1838,TRUE,_xll.ohTrigger(RecalcTrigger,Trigger6M)),NA())</f>
        <v>2.9474182744209883E-2</v>
      </c>
      <c r="O1838" s="52">
        <f>IFERROR(_xll.qlIndexFixing(ONIndex6M,I1838,TRUE,_xll.ohTrigger(RecalcTrigger,Trigger6M)),NA())</f>
        <v>2.9279804850039781E-2</v>
      </c>
      <c r="P1838" s="52">
        <f>IFERROR(_xll.qlIndexFixing(Index1Y,$H1838,TRUE,_xll.ohTrigger(RecalcTrigger,Trigger1Y)),NA())</f>
        <v>3.1797115755181821E-2</v>
      </c>
      <c r="Q1838" s="52">
        <f>IFERROR(_xll.qlIndexFixing(ONIndex1Y,I1838,TRUE,_xll.ohTrigger(RecalcTrigger,Trigger1Y)),NA())</f>
        <v>3.1375232189683189E-2</v>
      </c>
    </row>
    <row r="1839" spans="2:17" x14ac:dyDescent="0.2">
      <c r="B1839" s="46" t="s">
        <v>51</v>
      </c>
      <c r="D1839" s="49">
        <f>_xll.qlCalendarAdvance(LocalCalendar,$D1838,B1839,"f",FALSE)</f>
        <v>52373</v>
      </c>
      <c r="E1839" s="49">
        <f>_xll.qlInterestRateIndexValueDate(IndexON,D1839)</f>
        <v>52373</v>
      </c>
      <c r="F1839" s="52">
        <f>IFERROR(_xll.qlIndexFixing(IndexON,D1839,TRUE,_xll.ohTrigger(RecalcTrigger,TriggerON)),NA())</f>
        <v>2.5074434100167409E-2</v>
      </c>
      <c r="H1839" s="49">
        <f>_xll.qlCalendarAdvance(IborCalendar,$H1838,B1839,"f",FALSE)</f>
        <v>52370</v>
      </c>
      <c r="I1839" s="49">
        <f>_xll.qlInterestRateIndexValueDate(Index1M,$H1839)</f>
        <v>52372</v>
      </c>
      <c r="J1839" s="52">
        <f>IFERROR(_xll.qlIndexFixing(Index1M,$H1839,TRUE,_xll.ohTrigger(RecalcTrigger,Trigger1M)),NA())</f>
        <v>2.6522943866975068E-2</v>
      </c>
      <c r="K1839" s="52">
        <f>IFERROR(_xll.qlIndexFixing(ONIndex1M,I1839,TRUE,_xll.ohTrigger(RecalcTrigger,Trigger1M)),NA())</f>
        <v>2.6496377735165666E-2</v>
      </c>
      <c r="L1839" s="52">
        <f>IFERROR(_xll.qlIndexFixing(Index3M,H1839,TRUE,_xll.ohTrigger(RecalcTrigger,Trigger3M)),NA())</f>
        <v>2.8143061327466287E-2</v>
      </c>
      <c r="M1839" s="52">
        <f>IFERROR(_xll.qlIndexFixing(ONIndex3M,I1839,TRUE,_xll.ohTrigger(RecalcTrigger,Trigger3M)),NA())</f>
        <v>2.8057102801790634E-2</v>
      </c>
      <c r="N1839" s="52">
        <f>IFERROR(_xll.qlIndexFixing(Index6M,$H1839,TRUE,_xll.ohTrigger(RecalcTrigger,Trigger6M)),NA())</f>
        <v>2.947209846536961E-2</v>
      </c>
      <c r="O1839" s="52">
        <f>IFERROR(_xll.qlIndexFixing(ONIndex6M,I1839,TRUE,_xll.ohTrigger(RecalcTrigger,Trigger6M)),NA())</f>
        <v>2.9277860072900452E-2</v>
      </c>
      <c r="P1839" s="52">
        <f>IFERROR(_xll.qlIndexFixing(Index1Y,$H1839,TRUE,_xll.ohTrigger(RecalcTrigger,Trigger1Y)),NA())</f>
        <v>3.179362703927479E-2</v>
      </c>
      <c r="Q1839" s="52">
        <f>IFERROR(_xll.qlIndexFixing(ONIndex1Y,I1839,TRUE,_xll.ohTrigger(RecalcTrigger,Trigger1Y)),NA())</f>
        <v>3.1372503733742008E-2</v>
      </c>
    </row>
    <row r="1840" spans="2:17" x14ac:dyDescent="0.2">
      <c r="B1840" s="46" t="s">
        <v>51</v>
      </c>
      <c r="D1840" s="49">
        <f>_xll.qlCalendarAdvance(LocalCalendar,$D1839,B1840,"f",FALSE)</f>
        <v>52380</v>
      </c>
      <c r="E1840" s="49">
        <f>_xll.qlInterestRateIndexValueDate(IndexON,D1840)</f>
        <v>52380</v>
      </c>
      <c r="F1840" s="52">
        <f>IFERROR(_xll.qlIndexFixing(IndexON,D1840,TRUE,_xll.ohTrigger(RecalcTrigger,TriggerON)),NA())</f>
        <v>2.5072288653626984E-2</v>
      </c>
      <c r="H1840" s="49">
        <f>_xll.qlCalendarAdvance(IborCalendar,$H1839,B1840,"f",FALSE)</f>
        <v>52377</v>
      </c>
      <c r="I1840" s="49">
        <f>_xll.qlInterestRateIndexValueDate(Index1M,$H1840)</f>
        <v>52379</v>
      </c>
      <c r="J1840" s="52">
        <f>IFERROR(_xll.qlIndexFixing(Index1M,$H1840,TRUE,_xll.ohTrigger(RecalcTrigger,Trigger1M)),NA())</f>
        <v>2.6521264124622357E-2</v>
      </c>
      <c r="K1840" s="52">
        <f>IFERROR(_xll.qlIndexFixing(ONIndex1M,I1840,TRUE,_xll.ohTrigger(RecalcTrigger,Trigger1M)),NA())</f>
        <v>2.649473123854662E-2</v>
      </c>
      <c r="L1840" s="52">
        <f>IFERROR(_xll.qlIndexFixing(Index3M,H1840,TRUE,_xll.ohTrigger(RecalcTrigger,Trigger3M)),NA())</f>
        <v>2.8140912236435067E-2</v>
      </c>
      <c r="M1840" s="52">
        <f>IFERROR(_xll.qlIndexFixing(ONIndex3M,I1840,TRUE,_xll.ohTrigger(RecalcTrigger,Trigger3M)),NA())</f>
        <v>2.8055044464929679E-2</v>
      </c>
      <c r="N1840" s="52">
        <f>IFERROR(_xll.qlIndexFixing(Index6M,$H1840,TRUE,_xll.ohTrigger(RecalcTrigger,Trigger6M)),NA())</f>
        <v>2.947000586082749E-2</v>
      </c>
      <c r="O1840" s="52">
        <f>IFERROR(_xll.qlIndexFixing(ONIndex6M,I1840,TRUE,_xll.ohTrigger(RecalcTrigger,Trigger6M)),NA())</f>
        <v>2.9275907092083386E-2</v>
      </c>
      <c r="P1840" s="52">
        <f>IFERROR(_xll.qlIndexFixing(Index1Y,$H1840,TRUE,_xll.ohTrigger(RecalcTrigger,Trigger1Y)),NA())</f>
        <v>3.1791233324074901E-2</v>
      </c>
      <c r="Q1840" s="52">
        <f>IFERROR(_xll.qlIndexFixing(ONIndex1Y,I1840,TRUE,_xll.ohTrigger(RecalcTrigger,Trigger1Y)),NA())</f>
        <v>3.1369750454217638E-2</v>
      </c>
    </row>
    <row r="1841" spans="2:17" x14ac:dyDescent="0.2">
      <c r="B1841" s="46" t="s">
        <v>51</v>
      </c>
      <c r="D1841" s="49">
        <f>_xll.qlCalendarAdvance(LocalCalendar,$D1840,B1841,"f",FALSE)</f>
        <v>52387</v>
      </c>
      <c r="E1841" s="49">
        <f>_xll.qlInterestRateIndexValueDate(IndexON,D1841)</f>
        <v>52387</v>
      </c>
      <c r="F1841" s="52">
        <f>IFERROR(_xll.qlIndexFixing(IndexON,D1841,TRUE,_xll.ohTrigger(RecalcTrigger,TriggerON)),NA())</f>
        <v>2.507093814911876E-2</v>
      </c>
      <c r="H1841" s="49">
        <f>_xll.qlCalendarAdvance(IborCalendar,$H1840,B1841,"f",FALSE)</f>
        <v>52384</v>
      </c>
      <c r="I1841" s="49">
        <f>_xll.qlInterestRateIndexValueDate(Index1M,$H1841)</f>
        <v>52386</v>
      </c>
      <c r="J1841" s="52">
        <f>IFERROR(_xll.qlIndexFixing(Index1M,$H1841,TRUE,_xll.ohTrigger(RecalcTrigger,Trigger1M)),NA())</f>
        <v>2.6519571066458691E-2</v>
      </c>
      <c r="K1841" s="52">
        <f>IFERROR(_xll.qlIndexFixing(ONIndex1M,I1841,TRUE,_xll.ohTrigger(RecalcTrigger,Trigger1M)),NA())</f>
        <v>2.6493071456235029E-2</v>
      </c>
      <c r="L1841" s="52">
        <f>IFERROR(_xll.qlIndexFixing(Index3M,H1841,TRUE,_xll.ohTrigger(RecalcTrigger,Trigger3M)),NA())</f>
        <v>2.8138751436973097E-2</v>
      </c>
      <c r="M1841" s="52">
        <f>IFERROR(_xll.qlIndexFixing(ONIndex3M,I1841,TRUE,_xll.ohTrigger(RecalcTrigger,Trigger3M)),NA())</f>
        <v>2.8052974501129313E-2</v>
      </c>
      <c r="N1841" s="52">
        <f>IFERROR(_xll.qlIndexFixing(Index6M,$H1841,TRUE,_xll.ohTrigger(RecalcTrigger,Trigger6M)),NA())</f>
        <v>2.946476391892236E-2</v>
      </c>
      <c r="O1841" s="52">
        <f>IFERROR(_xll.qlIndexFixing(ONIndex6M,I1841,TRUE,_xll.ohTrigger(RecalcTrigger,Trigger6M)),NA())</f>
        <v>2.9273945907508647E-2</v>
      </c>
      <c r="P1841" s="52">
        <f>IFERROR(_xll.qlIndexFixing(Index1Y,$H1841,TRUE,_xll.ohTrigger(RecalcTrigger,Trigger1Y)),NA())</f>
        <v>3.1786572759633709E-2</v>
      </c>
      <c r="Q1841" s="52">
        <f>IFERROR(_xll.qlIndexFixing(ONIndex1Y,I1841,TRUE,_xll.ohTrigger(RecalcTrigger,Trigger1Y)),NA())</f>
        <v>3.1366972350950206E-2</v>
      </c>
    </row>
    <row r="1842" spans="2:17" x14ac:dyDescent="0.2">
      <c r="B1842" s="46" t="s">
        <v>51</v>
      </c>
      <c r="D1842" s="49">
        <f>_xll.qlCalendarAdvance(LocalCalendar,$D1841,B1842,"f",FALSE)</f>
        <v>52394</v>
      </c>
      <c r="E1842" s="49">
        <f>_xll.qlInterestRateIndexValueDate(IndexON,D1842)</f>
        <v>52394</v>
      </c>
      <c r="F1842" s="52">
        <f>IFERROR(_xll.qlIndexFixing(IndexON,D1842,TRUE,_xll.ohTrigger(RecalcTrigger,TriggerON)),NA())</f>
        <v>2.5069607920151782E-2</v>
      </c>
      <c r="H1842" s="49">
        <f>_xll.qlCalendarAdvance(IborCalendar,$H1841,B1842,"f",FALSE)</f>
        <v>52391</v>
      </c>
      <c r="I1842" s="49">
        <f>_xll.qlInterestRateIndexValueDate(Index1M,$H1842)</f>
        <v>52393</v>
      </c>
      <c r="J1842" s="52">
        <f>IFERROR(_xll.qlIndexFixing(Index1M,$H1842,TRUE,_xll.ohTrigger(RecalcTrigger,Trigger1M)),NA())</f>
        <v>2.6517864692489068E-2</v>
      </c>
      <c r="K1842" s="52">
        <f>IFERROR(_xll.qlIndexFixing(ONIndex1M,I1842,TRUE,_xll.ohTrigger(RecalcTrigger,Trigger1M)),NA())</f>
        <v>2.6491398388230891E-2</v>
      </c>
      <c r="L1842" s="52">
        <f>IFERROR(_xll.qlIndexFixing(Index3M,H1842,TRUE,_xll.ohTrigger(RecalcTrigger,Trigger3M)),NA())</f>
        <v>2.8136578929099498E-2</v>
      </c>
      <c r="M1842" s="52">
        <f>IFERROR(_xll.qlIndexFixing(ONIndex3M,I1842,TRUE,_xll.ohTrigger(RecalcTrigger,Trigger3M)),NA())</f>
        <v>2.8050892910469472E-2</v>
      </c>
      <c r="N1842" s="52">
        <f>IFERROR(_xll.qlIndexFixing(Index6M,$H1842,TRUE,_xll.ohTrigger(RecalcTrigger,Trigger6M)),NA())</f>
        <v>2.9462656960662911E-2</v>
      </c>
      <c r="O1842" s="52">
        <f>IFERROR(_xll.qlIndexFixing(ONIndex6M,I1842,TRUE,_xll.ohTrigger(RecalcTrigger,Trigger6M)),NA())</f>
        <v>2.9271976519416043E-2</v>
      </c>
      <c r="P1842" s="52">
        <f>IFERROR(_xll.qlIndexFixing(Index1Y,$H1842,TRUE,_xll.ohTrigger(RecalcTrigger,Trigger1Y)),NA())</f>
        <v>3.1783007196436189E-2</v>
      </c>
      <c r="Q1842" s="52">
        <f>IFERROR(_xll.qlIndexFixing(ONIndex1Y,I1842,TRUE,_xll.ohTrigger(RecalcTrigger,Trigger1Y)),NA())</f>
        <v>3.1364169424179522E-2</v>
      </c>
    </row>
    <row r="1843" spans="2:17" x14ac:dyDescent="0.2">
      <c r="B1843" s="46" t="s">
        <v>51</v>
      </c>
      <c r="D1843" s="49">
        <f>_xll.qlCalendarAdvance(LocalCalendar,$D1842,B1843,"f",FALSE)</f>
        <v>52401</v>
      </c>
      <c r="E1843" s="49">
        <f>_xll.qlInterestRateIndexValueDate(IndexON,D1843)</f>
        <v>52401</v>
      </c>
      <c r="F1843" s="52">
        <f>IFERROR(_xll.qlIndexFixing(IndexON,D1843,TRUE,_xll.ohTrigger(RecalcTrigger,TriggerON)),NA())</f>
        <v>2.5068297966885922E-2</v>
      </c>
      <c r="H1843" s="49">
        <f>_xll.qlCalendarAdvance(IborCalendar,$H1842,B1843,"f",FALSE)</f>
        <v>52398</v>
      </c>
      <c r="I1843" s="49">
        <f>_xll.qlInterestRateIndexValueDate(Index1M,$H1843)</f>
        <v>52400</v>
      </c>
      <c r="J1843" s="52">
        <f>IFERROR(_xll.qlIndexFixing(Index1M,$H1843,TRUE,_xll.ohTrigger(RecalcTrigger,Trigger1M)),NA())</f>
        <v>2.6516145002723479E-2</v>
      </c>
      <c r="K1843" s="52">
        <f>IFERROR(_xll.qlIndexFixing(ONIndex1M,I1843,TRUE,_xll.ohTrigger(RecalcTrigger,Trigger1M)),NA())</f>
        <v>2.6489712034534207E-2</v>
      </c>
      <c r="L1843" s="52">
        <f>IFERROR(_xll.qlIndexFixing(Index3M,H1843,TRUE,_xll.ohTrigger(RecalcTrigger,Trigger3M)),NA())</f>
        <v>2.8134394712833383E-2</v>
      </c>
      <c r="M1843" s="52">
        <f>IFERROR(_xll.qlIndexFixing(ONIndex3M,I1843,TRUE,_xll.ohTrigger(RecalcTrigger,Trigger3M)),NA())</f>
        <v>2.8048799692950155E-2</v>
      </c>
      <c r="N1843" s="52">
        <f>IFERROR(_xll.qlIndexFixing(Index6M,$H1843,TRUE,_xll.ohTrigger(RecalcTrigger,Trigger6M)),NA())</f>
        <v>2.9460541678768788E-2</v>
      </c>
      <c r="O1843" s="52">
        <f>IFERROR(_xll.qlIndexFixing(ONIndex6M,I1843,TRUE,_xll.ohTrigger(RecalcTrigger,Trigger6M)),NA())</f>
        <v>2.9269998927565766E-2</v>
      </c>
      <c r="P1843" s="52">
        <f>IFERROR(_xll.qlIndexFixing(Index1Y,$H1843,TRUE,_xll.ohTrigger(RecalcTrigger,Trigger1Y)),NA())</f>
        <v>3.1779416018015684E-2</v>
      </c>
      <c r="Q1843" s="52">
        <f>IFERROR(_xll.qlIndexFixing(ONIndex1Y,I1843,TRUE,_xll.ohTrigger(RecalcTrigger,Trigger1Y)),NA())</f>
        <v>3.1361341673825649E-2</v>
      </c>
    </row>
    <row r="1844" spans="2:17" x14ac:dyDescent="0.2">
      <c r="B1844" s="46" t="s">
        <v>51</v>
      </c>
      <c r="D1844" s="49">
        <f>_xll.qlCalendarAdvance(LocalCalendar,$D1843,B1844,"f",FALSE)</f>
        <v>52408</v>
      </c>
      <c r="E1844" s="49">
        <f>_xll.qlInterestRateIndexValueDate(IndexON,D1844)</f>
        <v>52408</v>
      </c>
      <c r="F1844" s="52">
        <f>IFERROR(_xll.qlIndexFixing(IndexON,D1844,TRUE,_xll.ohTrigger(RecalcTrigger,TriggerON)),NA())</f>
        <v>2.5067008289241244E-2</v>
      </c>
      <c r="H1844" s="49">
        <f>_xll.qlCalendarAdvance(IborCalendar,$H1843,B1844,"f",FALSE)</f>
        <v>52405</v>
      </c>
      <c r="I1844" s="49">
        <f>_xll.qlInterestRateIndexValueDate(Index1M,$H1844)</f>
        <v>52407</v>
      </c>
      <c r="J1844" s="52">
        <f>IFERROR(_xll.qlIndexFixing(Index1M,$H1844,TRUE,_xll.ohTrigger(RecalcTrigger,Trigger1M)),NA())</f>
        <v>2.6514411997159426E-2</v>
      </c>
      <c r="K1844" s="52">
        <f>IFERROR(_xll.qlIndexFixing(ONIndex1M,I1844,TRUE,_xll.ohTrigger(RecalcTrigger,Trigger1M)),NA())</f>
        <v>2.6488012395065041E-2</v>
      </c>
      <c r="L1844" s="52">
        <f>IFERROR(_xll.qlIndexFixing(Index3M,H1844,TRUE,_xll.ohTrigger(RecalcTrigger,Trigger3M)),NA())</f>
        <v>2.8132198788192998E-2</v>
      </c>
      <c r="M1844" s="52">
        <f>IFERROR(_xll.qlIndexFixing(ONIndex3M,I1844,TRUE,_xll.ohTrigger(RecalcTrigger,Trigger3M)),NA())</f>
        <v>2.8046694848491427E-2</v>
      </c>
      <c r="N1844" s="52">
        <f>IFERROR(_xll.qlIndexFixing(Index6M,$H1844,TRUE,_xll.ohTrigger(RecalcTrigger,Trigger6M)),NA())</f>
        <v>2.9462596856985785E-2</v>
      </c>
      <c r="O1844" s="52">
        <f>IFERROR(_xll.qlIndexFixing(ONIndex6M,I1844,TRUE,_xll.ohTrigger(RecalcTrigger,Trigger6M)),NA())</f>
        <v>2.9268013132117687E-2</v>
      </c>
      <c r="P1844" s="52">
        <f>IFERROR(_xll.qlIndexFixing(Index1Y,$H1844,TRUE,_xll.ohTrigger(RecalcTrigger,Trigger1Y)),NA())</f>
        <v>3.1775799224645233E-2</v>
      </c>
      <c r="Q1844" s="52">
        <f>IFERROR(_xll.qlIndexFixing(ONIndex1Y,I1844,TRUE,_xll.ohTrigger(RecalcTrigger,Trigger1Y)),NA())</f>
        <v>3.1358489099808651E-2</v>
      </c>
    </row>
    <row r="1845" spans="2:17" x14ac:dyDescent="0.2">
      <c r="B1845" s="46" t="s">
        <v>51</v>
      </c>
      <c r="D1845" s="49">
        <f>_xll.qlCalendarAdvance(LocalCalendar,$D1844,B1845,"f",FALSE)</f>
        <v>52418</v>
      </c>
      <c r="E1845" s="49">
        <f>_xll.qlInterestRateIndexValueDate(IndexON,D1845)</f>
        <v>52418</v>
      </c>
      <c r="F1845" s="52">
        <f>IFERROR(_xll.qlIndexFixing(IndexON,D1845,TRUE,_xll.ohTrigger(RecalcTrigger,TriggerON)),NA())</f>
        <v>2.5063634786004485E-2</v>
      </c>
      <c r="H1845" s="49">
        <f>_xll.qlCalendarAdvance(IborCalendar,$H1844,B1845,"f",FALSE)</f>
        <v>52412</v>
      </c>
      <c r="I1845" s="49">
        <f>_xll.qlInterestRateIndexValueDate(Index1M,$H1845)</f>
        <v>52414</v>
      </c>
      <c r="J1845" s="52">
        <f>IFERROR(_xll.qlIndexFixing(Index1M,$H1845,TRUE,_xll.ohTrigger(RecalcTrigger,Trigger1M)),NA())</f>
        <v>2.6512665675814395E-2</v>
      </c>
      <c r="K1845" s="52">
        <f>IFERROR(_xll.qlIndexFixing(ONIndex1M,I1845,TRUE,_xll.ohTrigger(RecalcTrigger,Trigger1M)),NA())</f>
        <v>2.6488853595394435E-2</v>
      </c>
      <c r="L1845" s="52">
        <f>IFERROR(_xll.qlIndexFixing(Index3M,H1845,TRUE,_xll.ohTrigger(RecalcTrigger,Trigger3M)),NA())</f>
        <v>2.8129991155200065E-2</v>
      </c>
      <c r="M1845" s="52">
        <f>IFERROR(_xll.qlIndexFixing(ONIndex3M,I1845,TRUE,_xll.ohTrigger(RecalcTrigger,Trigger3M)),NA())</f>
        <v>2.8047400326987049E-2</v>
      </c>
      <c r="N1845" s="52">
        <f>IFERROR(_xll.qlIndexFixing(Index6M,$H1845,TRUE,_xll.ohTrigger(RecalcTrigger,Trigger6M)),NA())</f>
        <v>2.9459417953524327E-2</v>
      </c>
      <c r="O1845" s="52">
        <f>IFERROR(_xll.qlIndexFixing(ONIndex6M,I1845,TRUE,_xll.ohTrigger(RecalcTrigger,Trigger6M)),NA())</f>
        <v>2.9269159513827248E-2</v>
      </c>
      <c r="P1845" s="52">
        <f>IFERROR(_xll.qlIndexFixing(Index1Y,$H1845,TRUE,_xll.ohTrigger(RecalcTrigger,Trigger1Y)),NA())</f>
        <v>3.1773266724575255E-2</v>
      </c>
      <c r="Q1845" s="52">
        <f>IFERROR(_xll.qlIndexFixing(ONIndex1Y,I1845,TRUE,_xll.ohTrigger(RecalcTrigger,Trigger1Y)),NA())</f>
        <v>3.1359088206492913E-2</v>
      </c>
    </row>
    <row r="1846" spans="2:17" x14ac:dyDescent="0.2">
      <c r="B1846" s="46" t="s">
        <v>51</v>
      </c>
      <c r="D1846" s="49">
        <f>_xll.qlCalendarAdvance(LocalCalendar,$D1845,B1846,"f",FALSE)</f>
        <v>52425</v>
      </c>
      <c r="E1846" s="49">
        <f>_xll.qlInterestRateIndexValueDate(IndexON,D1846)</f>
        <v>52425</v>
      </c>
      <c r="F1846" s="52">
        <f>IFERROR(_xll.qlIndexFixing(IndexON,D1846,TRUE,_xll.ohTrigger(RecalcTrigger,TriggerON)),NA())</f>
        <v>2.5062391625789715E-2</v>
      </c>
      <c r="H1846" s="49">
        <f>_xll.qlCalendarAdvance(IborCalendar,$H1845,B1846,"f",FALSE)</f>
        <v>52419</v>
      </c>
      <c r="I1846" s="49">
        <f>_xll.qlInterestRateIndexValueDate(Index1M,$H1846)</f>
        <v>52421</v>
      </c>
      <c r="J1846" s="52">
        <f>IFERROR(_xll.qlIndexFixing(Index1M,$H1846,TRUE,_xll.ohTrigger(RecalcTrigger,Trigger1M)),NA())</f>
        <v>2.6510906038683391E-2</v>
      </c>
      <c r="K1846" s="52">
        <f>IFERROR(_xll.qlIndexFixing(ONIndex1M,I1846,TRUE,_xll.ohTrigger(RecalcTrigger,Trigger1M)),NA())</f>
        <v>2.6484573258969135E-2</v>
      </c>
      <c r="L1846" s="52">
        <f>IFERROR(_xll.qlIndexFixing(Index3M,H1846,TRUE,_xll.ohTrigger(RecalcTrigger,Trigger3M)),NA())</f>
        <v>2.8127771813873697E-2</v>
      </c>
      <c r="M1846" s="52">
        <f>IFERROR(_xll.qlIndexFixing(ONIndex3M,I1846,TRUE,_xll.ohTrigger(RecalcTrigger,Trigger3M)),NA())</f>
        <v>2.8042450278915609E-2</v>
      </c>
      <c r="N1846" s="52">
        <f>IFERROR(_xll.qlIndexFixing(Index6M,$H1846,TRUE,_xll.ohTrigger(RecalcTrigger,Trigger6M)),NA())</f>
        <v>2.9457275395333247E-2</v>
      </c>
      <c r="O1846" s="52">
        <f>IFERROR(_xll.qlIndexFixing(ONIndex6M,I1846,TRUE,_xll.ohTrigger(RecalcTrigger,Trigger6M)),NA())</f>
        <v>2.9264016930028447E-2</v>
      </c>
      <c r="P1846" s="52">
        <f>IFERROR(_xll.qlIndexFixing(Index1Y,$H1846,TRUE,_xll.ohTrigger(RecalcTrigger,Trigger1Y)),NA())</f>
        <v>3.1768488794157099E-2</v>
      </c>
      <c r="Q1846" s="52">
        <f>IFERROR(_xll.qlIndexFixing(ONIndex1Y,I1846,TRUE,_xll.ohTrigger(RecalcTrigger,Trigger1Y)),NA())</f>
        <v>3.1352709480945151E-2</v>
      </c>
    </row>
    <row r="1847" spans="2:17" x14ac:dyDescent="0.2">
      <c r="B1847" s="46" t="s">
        <v>51</v>
      </c>
      <c r="D1847" s="49">
        <f>_xll.qlCalendarAdvance(LocalCalendar,$D1846,B1847,"f",FALSE)</f>
        <v>52432</v>
      </c>
      <c r="E1847" s="49">
        <f>_xll.qlInterestRateIndexValueDate(IndexON,D1847)</f>
        <v>52432</v>
      </c>
      <c r="F1847" s="52">
        <f>IFERROR(_xll.qlIndexFixing(IndexON,D1847,TRUE,_xll.ohTrigger(RecalcTrigger,TriggerON)),NA())</f>
        <v>2.5061168738318429E-2</v>
      </c>
      <c r="H1847" s="49">
        <f>_xll.qlCalendarAdvance(IborCalendar,$H1846,B1847,"f",FALSE)</f>
        <v>52426</v>
      </c>
      <c r="I1847" s="49">
        <f>_xll.qlInterestRateIndexValueDate(Index1M,$H1847)</f>
        <v>52428</v>
      </c>
      <c r="J1847" s="52">
        <f>IFERROR(_xll.qlIndexFixing(Index1M,$H1847,TRUE,_xll.ohTrigger(RecalcTrigger,Trigger1M)),NA())</f>
        <v>2.6509133085783898E-2</v>
      </c>
      <c r="K1847" s="52">
        <f>IFERROR(_xll.qlIndexFixing(ONIndex1M,I1847,TRUE,_xll.ohTrigger(RecalcTrigger,Trigger1M)),NA())</f>
        <v>2.6482833762422331E-2</v>
      </c>
      <c r="L1847" s="52">
        <f>IFERROR(_xll.qlIndexFixing(Index3M,H1847,TRUE,_xll.ohTrigger(RecalcTrigger,Trigger3M)),NA())</f>
        <v>2.8125540764233011E-2</v>
      </c>
      <c r="M1847" s="52">
        <f>IFERROR(_xll.qlIndexFixing(ONIndex3M,I1847,TRUE,_xll.ohTrigger(RecalcTrigger,Trigger3M)),NA())</f>
        <v>2.804031055379852E-2</v>
      </c>
      <c r="N1847" s="52">
        <f>IFERROR(_xll.qlIndexFixing(Index6M,$H1847,TRUE,_xll.ohTrigger(RecalcTrigger,Trigger6M)),NA())</f>
        <v>2.9456166876239434E-2</v>
      </c>
      <c r="O1847" s="52">
        <f>IFERROR(_xll.qlIndexFixing(ONIndex6M,I1847,TRUE,_xll.ohTrigger(RecalcTrigger,Trigger6M)),NA())</f>
        <v>2.9262006523547157E-2</v>
      </c>
      <c r="P1847" s="52">
        <f>IFERROR(_xll.qlIndexFixing(Index1Y,$H1847,TRUE,_xll.ohTrigger(RecalcTrigger,Trigger1Y)),NA())</f>
        <v>3.1764795157596143E-2</v>
      </c>
      <c r="Q1847" s="52">
        <f>IFERROR(_xll.qlIndexFixing(ONIndex1Y,I1847,TRUE,_xll.ohTrigger(RecalcTrigger,Trigger1Y)),NA())</f>
        <v>3.1349782436178586E-2</v>
      </c>
    </row>
    <row r="1848" spans="2:17" x14ac:dyDescent="0.2">
      <c r="B1848" s="46" t="s">
        <v>51</v>
      </c>
      <c r="D1848" s="49">
        <f>_xll.qlCalendarAdvance(LocalCalendar,$D1847,B1848,"f",FALSE)</f>
        <v>52439</v>
      </c>
      <c r="E1848" s="49">
        <f>_xll.qlInterestRateIndexValueDate(IndexON,D1848)</f>
        <v>52439</v>
      </c>
      <c r="F1848" s="52">
        <f>IFERROR(_xll.qlIndexFixing(IndexON,D1848,TRUE,_xll.ohTrigger(RecalcTrigger,TriggerON)),NA())</f>
        <v>2.5059966123670563E-2</v>
      </c>
      <c r="H1848" s="49">
        <f>_xll.qlCalendarAdvance(IborCalendar,$H1847,B1848,"f",FALSE)</f>
        <v>52433</v>
      </c>
      <c r="I1848" s="49">
        <f>_xll.qlInterestRateIndexValueDate(Index1M,$H1848)</f>
        <v>52435</v>
      </c>
      <c r="J1848" s="52">
        <f>IFERROR(_xll.qlIndexFixing(Index1M,$H1848,TRUE,_xll.ohTrigger(RecalcTrigger,Trigger1M)),NA())</f>
        <v>2.6507346817110922E-2</v>
      </c>
      <c r="K1848" s="52">
        <f>IFERROR(_xll.qlIndexFixing(ONIndex1M,I1848,TRUE,_xll.ohTrigger(RecalcTrigger,Trigger1M)),NA())</f>
        <v>2.6481080980103044E-2</v>
      </c>
      <c r="L1848" s="52">
        <f>IFERROR(_xll.qlIndexFixing(Index3M,H1848,TRUE,_xll.ohTrigger(RecalcTrigger,Trigger3M)),NA())</f>
        <v>2.8123298006297991E-2</v>
      </c>
      <c r="M1848" s="52">
        <f>IFERROR(_xll.qlIndexFixing(ONIndex3M,I1848,TRUE,_xll.ohTrigger(RecalcTrigger,Trigger3M)),NA())</f>
        <v>2.8038159201742019E-2</v>
      </c>
      <c r="N1848" s="52">
        <f>IFERROR(_xll.qlIndexFixing(Index6M,$H1848,TRUE,_xll.ohTrigger(RecalcTrigger,Trigger6M)),NA())</f>
        <v>2.9452965302439044E-2</v>
      </c>
      <c r="O1848" s="52">
        <f>IFERROR(_xll.qlIndexFixing(ONIndex6M,I1848,TRUE,_xll.ohTrigger(RecalcTrigger,Trigger6M)),NA())</f>
        <v>2.925998791338813E-2</v>
      </c>
      <c r="P1848" s="52">
        <f>IFERROR(_xll.qlIndexFixing(Index1Y,$H1848,TRUE,_xll.ohTrigger(RecalcTrigger,Trigger1Y)),NA())</f>
        <v>3.1761075907197615E-2</v>
      </c>
      <c r="Q1848" s="52">
        <f>IFERROR(_xll.qlIndexFixing(ONIndex1Y,I1848,TRUE,_xll.ohTrigger(RecalcTrigger,Trigger1Y)),NA())</f>
        <v>3.134683056766896E-2</v>
      </c>
    </row>
    <row r="1849" spans="2:17" x14ac:dyDescent="0.2">
      <c r="B1849" s="46" t="s">
        <v>51</v>
      </c>
      <c r="D1849" s="49">
        <f>_xll.qlCalendarAdvance(LocalCalendar,$D1848,B1849,"f",FALSE)</f>
        <v>52446</v>
      </c>
      <c r="E1849" s="49">
        <f>_xll.qlInterestRateIndexValueDate(IndexON,D1849)</f>
        <v>52446</v>
      </c>
      <c r="F1849" s="52">
        <f>IFERROR(_xll.qlIndexFixing(IndexON,D1849,TRUE,_xll.ohTrigger(RecalcTrigger,TriggerON)),NA())</f>
        <v>2.5058783781846117E-2</v>
      </c>
      <c r="H1849" s="49">
        <f>_xll.qlCalendarAdvance(IborCalendar,$H1848,B1849,"f",FALSE)</f>
        <v>52440</v>
      </c>
      <c r="I1849" s="49">
        <f>_xll.qlInterestRateIndexValueDate(Index1M,$H1849)</f>
        <v>52442</v>
      </c>
      <c r="J1849" s="52">
        <f>IFERROR(_xll.qlIndexFixing(Index1M,$H1849,TRUE,_xll.ohTrigger(RecalcTrigger,Trigger1M)),NA())</f>
        <v>2.6503011209798703E-2</v>
      </c>
      <c r="K1849" s="52">
        <f>IFERROR(_xll.qlIndexFixing(ONIndex1M,I1849,TRUE,_xll.ohTrigger(RecalcTrigger,Trigger1M)),NA())</f>
        <v>2.6479314912091212E-2</v>
      </c>
      <c r="L1849" s="52">
        <f>IFERROR(_xll.qlIndexFixing(Index3M,H1849,TRUE,_xll.ohTrigger(RecalcTrigger,Trigger3M)),NA())</f>
        <v>2.8121043540087754E-2</v>
      </c>
      <c r="M1849" s="52">
        <f>IFERROR(_xll.qlIndexFixing(ONIndex3M,I1849,TRUE,_xll.ohTrigger(RecalcTrigger,Trigger3M)),NA())</f>
        <v>2.8035996222826043E-2</v>
      </c>
      <c r="N1849" s="52">
        <f>IFERROR(_xll.qlIndexFixing(Index6M,$H1849,TRUE,_xll.ohTrigger(RecalcTrigger,Trigger6M)),NA())</f>
        <v>2.9447675192550475E-2</v>
      </c>
      <c r="O1849" s="52">
        <f>IFERROR(_xll.qlIndexFixing(ONIndex6M,I1849,TRUE,_xll.ohTrigger(RecalcTrigger,Trigger6M)),NA())</f>
        <v>2.9257961099551366E-2</v>
      </c>
      <c r="P1849" s="52">
        <f>IFERROR(_xll.qlIndexFixing(Index1Y,$H1849,TRUE,_xll.ohTrigger(RecalcTrigger,Trigger1Y)),NA())</f>
        <v>3.1754026278304738E-2</v>
      </c>
      <c r="Q1849" s="52">
        <f>IFERROR(_xll.qlIndexFixing(ONIndex1Y,I1849,TRUE,_xll.ohTrigger(RecalcTrigger,Trigger1Y)),NA())</f>
        <v>3.134385387565608E-2</v>
      </c>
    </row>
    <row r="1850" spans="2:17" x14ac:dyDescent="0.2">
      <c r="B1850" s="46" t="s">
        <v>51</v>
      </c>
      <c r="D1850" s="49">
        <f>_xll.qlCalendarAdvance(LocalCalendar,$D1849,B1850,"f",FALSE)</f>
        <v>52453</v>
      </c>
      <c r="E1850" s="49">
        <f>_xll.qlInterestRateIndexValueDate(IndexON,D1850)</f>
        <v>52453</v>
      </c>
      <c r="F1850" s="52">
        <f>IFERROR(_xll.qlIndexFixing(IndexON,D1850,TRUE,_xll.ohTrigger(RecalcTrigger,TriggerON)),NA())</f>
        <v>2.5057621712765155E-2</v>
      </c>
      <c r="H1850" s="49">
        <f>_xll.qlCalendarAdvance(IborCalendar,$H1849,B1850,"f",FALSE)</f>
        <v>52447</v>
      </c>
      <c r="I1850" s="49">
        <f>_xll.qlInterestRateIndexValueDate(Index1M,$H1850)</f>
        <v>52449</v>
      </c>
      <c r="J1850" s="52">
        <f>IFERROR(_xll.qlIndexFixing(Index1M,$H1850,TRUE,_xll.ohTrigger(RecalcTrigger,Trigger1M)),NA())</f>
        <v>2.6504578465250977E-2</v>
      </c>
      <c r="K1850" s="52">
        <f>IFERROR(_xll.qlIndexFixing(ONIndex1M,I1850,TRUE,_xll.ohTrigger(RecalcTrigger,Trigger1M)),NA())</f>
        <v>2.6477535558386833E-2</v>
      </c>
      <c r="L1850" s="52">
        <f>IFERROR(_xll.qlIndexFixing(Index3M,H1850,TRUE,_xll.ohTrigger(RecalcTrigger,Trigger3M)),NA())</f>
        <v>2.8118777365624889E-2</v>
      </c>
      <c r="M1850" s="52">
        <f>IFERROR(_xll.qlIndexFixing(ONIndex3M,I1850,TRUE,_xll.ohTrigger(RecalcTrigger,Trigger3M)),NA())</f>
        <v>2.8033821616970656E-2</v>
      </c>
      <c r="N1850" s="52">
        <f>IFERROR(_xll.qlIndexFixing(Index6M,$H1850,TRUE,_xll.ohTrigger(RecalcTrigger,Trigger6M)),NA())</f>
        <v>2.9448621907710866E-2</v>
      </c>
      <c r="O1850" s="52">
        <f>IFERROR(_xll.qlIndexFixing(ONIndex6M,I1850,TRUE,_xll.ohTrigger(RecalcTrigger,Trigger6M)),NA())</f>
        <v>2.9255926082116801E-2</v>
      </c>
      <c r="P1850" s="52">
        <f>IFERROR(_xll.qlIndexFixing(Index1Y,$H1850,TRUE,_xll.ohTrigger(RecalcTrigger,Trigger1Y)),NA())</f>
        <v>3.175356056602345E-2</v>
      </c>
      <c r="Q1850" s="52">
        <f>IFERROR(_xll.qlIndexFixing(ONIndex1Y,I1850,TRUE,_xll.ohTrigger(RecalcTrigger,Trigger1Y)),NA())</f>
        <v>3.1340852359980076E-2</v>
      </c>
    </row>
    <row r="1851" spans="2:17" x14ac:dyDescent="0.2">
      <c r="B1851" s="46" t="s">
        <v>51</v>
      </c>
      <c r="D1851" s="49">
        <f>_xll.qlCalendarAdvance(LocalCalendar,$D1850,B1851,"f",FALSE)</f>
        <v>52460</v>
      </c>
      <c r="E1851" s="49">
        <f>_xll.qlInterestRateIndexValueDate(IndexON,D1851)</f>
        <v>52460</v>
      </c>
      <c r="F1851" s="52">
        <f>IFERROR(_xll.qlIndexFixing(IndexON,D1851,TRUE,_xll.ohTrigger(RecalcTrigger,TriggerON)),NA())</f>
        <v>2.5056479916587548E-2</v>
      </c>
      <c r="H1851" s="49">
        <f>_xll.qlCalendarAdvance(IborCalendar,$H1850,B1851,"f",FALSE)</f>
        <v>52454</v>
      </c>
      <c r="I1851" s="49">
        <f>_xll.qlInterestRateIndexValueDate(Index1M,$H1851)</f>
        <v>52456</v>
      </c>
      <c r="J1851" s="52">
        <f>IFERROR(_xll.qlIndexFixing(Index1M,$H1851,TRUE,_xll.ohTrigger(RecalcTrigger,Trigger1M)),NA())</f>
        <v>2.6501908116558504E-2</v>
      </c>
      <c r="K1851" s="52">
        <f>IFERROR(_xll.qlIndexFixing(ONIndex1M,I1851,TRUE,_xll.ohTrigger(RecalcTrigger,Trigger1M)),NA())</f>
        <v>2.6475742918909972E-2</v>
      </c>
      <c r="L1851" s="52">
        <f>IFERROR(_xll.qlIndexFixing(Index3M,H1851,TRUE,_xll.ohTrigger(RecalcTrigger,Trigger3M)),NA())</f>
        <v>2.8116499482927639E-2</v>
      </c>
      <c r="M1851" s="52">
        <f>IFERROR(_xll.qlIndexFixing(ONIndex3M,I1851,TRUE,_xll.ohTrigger(RecalcTrigger,Trigger3M)),NA())</f>
        <v>2.8031635384335729E-2</v>
      </c>
      <c r="N1851" s="52">
        <f>IFERROR(_xll.qlIndexFixing(Index6M,$H1851,TRUE,_xll.ohTrigger(RecalcTrigger,Trigger6M)),NA())</f>
        <v>2.9447477002643548E-2</v>
      </c>
      <c r="O1851" s="52">
        <f>IFERROR(_xll.qlIndexFixing(ONIndex6M,I1851,TRUE,_xll.ohTrigger(RecalcTrigger,Trigger6M)),NA())</f>
        <v>2.9253882860924563E-2</v>
      </c>
      <c r="P1851" s="52">
        <f>IFERROR(_xll.qlIndexFixing(Index1Y,$H1851,TRUE,_xll.ohTrigger(RecalcTrigger,Trigger1Y)),NA())</f>
        <v>3.1749764475819529E-2</v>
      </c>
      <c r="Q1851" s="52">
        <f>IFERROR(_xll.qlIndexFixing(ONIndex1Y,I1851,TRUE,_xll.ohTrigger(RecalcTrigger,Trigger1Y)),NA())</f>
        <v>3.1337826020720883E-2</v>
      </c>
    </row>
    <row r="1852" spans="2:17" x14ac:dyDescent="0.2">
      <c r="B1852" s="46" t="s">
        <v>51</v>
      </c>
      <c r="D1852" s="49">
        <f>_xll.qlCalendarAdvance(LocalCalendar,$D1851,B1852,"f",FALSE)</f>
        <v>52467</v>
      </c>
      <c r="E1852" s="49">
        <f>_xll.qlInterestRateIndexValueDate(IndexON,D1852)</f>
        <v>52467</v>
      </c>
      <c r="F1852" s="52">
        <f>IFERROR(_xll.qlIndexFixing(IndexON,D1852,TRUE,_xll.ohTrigger(RecalcTrigger,TriggerON)),NA())</f>
        <v>2.505535839307349E-2</v>
      </c>
      <c r="H1852" s="49">
        <f>_xll.qlCalendarAdvance(IborCalendar,$H1851,B1852,"f",FALSE)</f>
        <v>52461</v>
      </c>
      <c r="I1852" s="49">
        <f>_xll.qlInterestRateIndexValueDate(Index1M,$H1852)</f>
        <v>52463</v>
      </c>
      <c r="J1852" s="52">
        <f>IFERROR(_xll.qlIndexFixing(Index1M,$H1852,TRUE,_xll.ohTrigger(RecalcTrigger,Trigger1M)),NA())</f>
        <v>2.650006858488152E-2</v>
      </c>
      <c r="K1852" s="52">
        <f>IFERROR(_xll.qlIndexFixing(ONIndex1M,I1852,TRUE,_xll.ohTrigger(RecalcTrigger,Trigger1M)),NA())</f>
        <v>2.6473936993740566E-2</v>
      </c>
      <c r="L1852" s="52">
        <f>IFERROR(_xll.qlIndexFixing(Index3M,H1852,TRUE,_xll.ohTrigger(RecalcTrigger,Trigger3M)),NA())</f>
        <v>2.8114209892016861E-2</v>
      </c>
      <c r="M1852" s="52">
        <f>IFERROR(_xll.qlIndexFixing(ONIndex3M,I1852,TRUE,_xll.ohTrigger(RecalcTrigger,Trigger3M)),NA())</f>
        <v>2.8029437524761391E-2</v>
      </c>
      <c r="N1852" s="52">
        <f>IFERROR(_xll.qlIndexFixing(Index6M,$H1852,TRUE,_xll.ohTrigger(RecalcTrigger,Trigger6M)),NA())</f>
        <v>2.9444245211369607E-2</v>
      </c>
      <c r="O1852" s="52">
        <f>IFERROR(_xll.qlIndexFixing(ONIndex6M,I1852,TRUE,_xll.ohTrigger(RecalcTrigger,Trigger6M)),NA())</f>
        <v>2.9251831436054587E-2</v>
      </c>
      <c r="P1852" s="52">
        <f>IFERROR(_xll.qlIndexFixing(Index1Y,$H1852,TRUE,_xll.ohTrigger(RecalcTrigger,Trigger1Y)),NA())</f>
        <v>3.1745942772922343E-2</v>
      </c>
      <c r="Q1852" s="52">
        <f>IFERROR(_xll.qlIndexFixing(ONIndex1Y,I1852,TRUE,_xll.ohTrigger(RecalcTrigger,Trigger1Y)),NA())</f>
        <v>3.13347748578785E-2</v>
      </c>
    </row>
    <row r="1853" spans="2:17" x14ac:dyDescent="0.2">
      <c r="B1853" s="46" t="s">
        <v>51</v>
      </c>
      <c r="D1853" s="49">
        <f>_xll.qlCalendarAdvance(LocalCalendar,$D1852,B1853,"f",FALSE)</f>
        <v>52474</v>
      </c>
      <c r="E1853" s="49">
        <f>_xll.qlInterestRateIndexValueDate(IndexON,D1853)</f>
        <v>52474</v>
      </c>
      <c r="F1853" s="52">
        <f>IFERROR(_xll.qlIndexFixing(IndexON,D1853,TRUE,_xll.ohTrigger(RecalcTrigger,TriggerON)),NA())</f>
        <v>2.5054257142382852E-2</v>
      </c>
      <c r="H1853" s="49">
        <f>_xll.qlCalendarAdvance(IborCalendar,$H1852,B1853,"f",FALSE)</f>
        <v>52468</v>
      </c>
      <c r="I1853" s="49">
        <f>_xll.qlInterestRateIndexValueDate(Index1M,$H1853)</f>
        <v>52470</v>
      </c>
      <c r="J1853" s="52">
        <f>IFERROR(_xll.qlIndexFixing(Index1M,$H1853,TRUE,_xll.ohTrigger(RecalcTrigger,Trigger1M)),NA())</f>
        <v>2.6498215737466024E-2</v>
      </c>
      <c r="K1853" s="52">
        <f>IFERROR(_xll.qlIndexFixing(ONIndex1M,I1853,TRUE,_xll.ohTrigger(RecalcTrigger,Trigger1M)),NA())</f>
        <v>2.6472117782878613E-2</v>
      </c>
      <c r="L1853" s="52">
        <f>IFERROR(_xll.qlIndexFixing(Index3M,H1853,TRUE,_xll.ohTrigger(RecalcTrigger,Trigger3M)),NA())</f>
        <v>2.8111908592911669E-2</v>
      </c>
      <c r="M1853" s="52">
        <f>IFERROR(_xll.qlIndexFixing(ONIndex3M,I1853,TRUE,_xll.ohTrigger(RecalcTrigger,Trigger3M)),NA())</f>
        <v>2.8027228038167706E-2</v>
      </c>
      <c r="N1853" s="52">
        <f>IFERROR(_xll.qlIndexFixing(Index6M,$H1853,TRUE,_xll.ohTrigger(RecalcTrigger,Trigger6M)),NA())</f>
        <v>2.9442044375163422E-2</v>
      </c>
      <c r="O1853" s="52">
        <f>IFERROR(_xll.qlIndexFixing(ONIndex6M,I1853,TRUE,_xll.ohTrigger(RecalcTrigger,Trigger6M)),NA())</f>
        <v>2.9249771807506875E-2</v>
      </c>
      <c r="P1853" s="52">
        <f>IFERROR(_xll.qlIndexFixing(Index1Y,$H1853,TRUE,_xll.ohTrigger(RecalcTrigger,Trigger1Y)),NA())</f>
        <v>3.1743188118863973E-2</v>
      </c>
      <c r="Q1853" s="52">
        <f>IFERROR(_xll.qlIndexFixing(ONIndex1Y,I1853,TRUE,_xll.ohTrigger(RecalcTrigger,Trigger1Y)),NA())</f>
        <v>3.1331698871372993E-2</v>
      </c>
    </row>
    <row r="1854" spans="2:17" x14ac:dyDescent="0.2">
      <c r="B1854" s="46" t="s">
        <v>51</v>
      </c>
      <c r="D1854" s="49">
        <f>_xll.qlCalendarAdvance(LocalCalendar,$D1853,B1854,"f",FALSE)</f>
        <v>52482</v>
      </c>
      <c r="E1854" s="49">
        <f>_xll.qlInterestRateIndexValueDate(IndexON,D1854)</f>
        <v>52482</v>
      </c>
      <c r="F1854" s="52">
        <f>IFERROR(_xll.qlIndexFixing(IndexON,D1854,TRUE,_xll.ohTrigger(RecalcTrigger,TriggerON)),NA())</f>
        <v>2.5053023394079332E-2</v>
      </c>
      <c r="H1854" s="49">
        <f>_xll.qlCalendarAdvance(IborCalendar,$H1853,B1854,"f",FALSE)</f>
        <v>52475</v>
      </c>
      <c r="I1854" s="49">
        <f>_xll.qlInterestRateIndexValueDate(Index1M,$H1854)</f>
        <v>52477</v>
      </c>
      <c r="J1854" s="52">
        <f>IFERROR(_xll.qlIndexFixing(Index1M,$H1854,TRUE,_xll.ohTrigger(RecalcTrigger,Trigger1M)),NA())</f>
        <v>2.6496349574322009E-2</v>
      </c>
      <c r="K1854" s="52">
        <f>IFERROR(_xll.qlIndexFixing(ONIndex1M,I1854,TRUE,_xll.ohTrigger(RecalcTrigger,Trigger1M)),NA())</f>
        <v>2.6470285286324113E-2</v>
      </c>
      <c r="L1854" s="52">
        <f>IFERROR(_xll.qlIndexFixing(Index3M,H1854,TRUE,_xll.ohTrigger(RecalcTrigger,Trigger3M)),NA())</f>
        <v>2.8108668214998595E-2</v>
      </c>
      <c r="M1854" s="52">
        <f>IFERROR(_xll.qlIndexFixing(ONIndex3M,I1854,TRUE,_xll.ohTrigger(RecalcTrigger,Trigger3M)),NA())</f>
        <v>2.8025006924874418E-2</v>
      </c>
      <c r="N1854" s="52">
        <f>IFERROR(_xll.qlIndexFixing(Index6M,$H1854,TRUE,_xll.ohTrigger(RecalcTrigger,Trigger6M)),NA())</f>
        <v>2.9435687194018175E-2</v>
      </c>
      <c r="O1854" s="52">
        <f>IFERROR(_xll.qlIndexFixing(ONIndex6M,I1854,TRUE,_xll.ohTrigger(RecalcTrigger,Trigger6M)),NA())</f>
        <v>2.9247703975361361E-2</v>
      </c>
      <c r="P1854" s="52">
        <f>IFERROR(_xll.qlIndexFixing(Index1Y,$H1854,TRUE,_xll.ohTrigger(RecalcTrigger,Trigger1Y)),NA())</f>
        <v>3.1739313025878832E-2</v>
      </c>
      <c r="Q1854" s="52">
        <f>IFERROR(_xll.qlIndexFixing(ONIndex1Y,I1854,TRUE,_xll.ohTrigger(RecalcTrigger,Trigger1Y)),NA())</f>
        <v>3.1328598061444168E-2</v>
      </c>
    </row>
    <row r="1855" spans="2:17" x14ac:dyDescent="0.2">
      <c r="B1855" s="46" t="s">
        <v>51</v>
      </c>
      <c r="D1855" s="49">
        <f>_xll.qlCalendarAdvance(LocalCalendar,$D1854,B1855,"f",FALSE)</f>
        <v>52489</v>
      </c>
      <c r="E1855" s="49">
        <f>_xll.qlInterestRateIndexValueDate(IndexON,D1855)</f>
        <v>52489</v>
      </c>
      <c r="F1855" s="52">
        <f>IFERROR(_xll.qlIndexFixing(IndexON,D1855,TRUE,_xll.ohTrigger(RecalcTrigger,TriggerON)),NA())</f>
        <v>2.5051965585038971E-2</v>
      </c>
      <c r="H1855" s="49">
        <f>_xll.qlCalendarAdvance(IborCalendar,$H1854,B1855,"f",FALSE)</f>
        <v>52482</v>
      </c>
      <c r="I1855" s="49">
        <f>_xll.qlInterestRateIndexValueDate(Index1M,$H1855)</f>
        <v>52484</v>
      </c>
      <c r="J1855" s="52">
        <f>IFERROR(_xll.qlIndexFixing(Index1M,$H1855,TRUE,_xll.ohTrigger(RecalcTrigger,Trigger1M)),NA())</f>
        <v>2.6495308791100285E-2</v>
      </c>
      <c r="K1855" s="52">
        <f>IFERROR(_xll.qlIndexFixing(ONIndex1M,I1855,TRUE,_xll.ohTrigger(RecalcTrigger,Trigger1M)),NA())</f>
        <v>2.6468439503997132E-2</v>
      </c>
      <c r="L1855" s="52">
        <f>IFERROR(_xll.qlIndexFixing(Index3M,H1855,TRUE,_xll.ohTrigger(RecalcTrigger,Trigger3M)),NA())</f>
        <v>2.8106344516656279E-2</v>
      </c>
      <c r="M1855" s="52">
        <f>IFERROR(_xll.qlIndexFixing(ONIndex3M,I1855,TRUE,_xll.ohTrigger(RecalcTrigger,Trigger3M)),NA())</f>
        <v>2.8022774184641719E-2</v>
      </c>
      <c r="N1855" s="52">
        <f>IFERROR(_xll.qlIndexFixing(Index6M,$H1855,TRUE,_xll.ohTrigger(RecalcTrigger,Trigger6M)),NA())</f>
        <v>2.9433472804840217E-2</v>
      </c>
      <c r="O1855" s="52">
        <f>IFERROR(_xll.qlIndexFixing(ONIndex6M,I1855,TRUE,_xll.ohTrigger(RecalcTrigger,Trigger6M)),NA())</f>
        <v>2.924562793953811E-2</v>
      </c>
      <c r="P1855" s="52">
        <f>IFERROR(_xll.qlIndexFixing(Index1Y,$H1855,TRUE,_xll.ohTrigger(RecalcTrigger,Trigger1Y)),NA())</f>
        <v>3.1734323990989043E-2</v>
      </c>
      <c r="Q1855" s="52">
        <f>IFERROR(_xll.qlIndexFixing(ONIndex1Y,I1855,TRUE,_xll.ohTrigger(RecalcTrigger,Trigger1Y)),NA())</f>
        <v>3.1325472427692347E-2</v>
      </c>
    </row>
    <row r="1856" spans="2:17" x14ac:dyDescent="0.2">
      <c r="B1856" s="46" t="s">
        <v>51</v>
      </c>
      <c r="D1856" s="49">
        <f>_xll.qlCalendarAdvance(LocalCalendar,$D1855,B1856,"f",FALSE)</f>
        <v>52496</v>
      </c>
      <c r="E1856" s="49">
        <f>_xll.qlInterestRateIndexValueDate(IndexON,D1856)</f>
        <v>52496</v>
      </c>
      <c r="F1856" s="52">
        <f>IFERROR(_xll.qlIndexFixing(IndexON,D1856,TRUE,_xll.ohTrigger(RecalcTrigger,TriggerON)),NA())</f>
        <v>2.505092804882203E-2</v>
      </c>
      <c r="H1856" s="49">
        <f>_xll.qlCalendarAdvance(IborCalendar,$H1855,B1856,"f",FALSE)</f>
        <v>52489</v>
      </c>
      <c r="I1856" s="49">
        <f>_xll.qlInterestRateIndexValueDate(Index1M,$H1856)</f>
        <v>52491</v>
      </c>
      <c r="J1856" s="52">
        <f>IFERROR(_xll.qlIndexFixing(Index1M,$H1856,TRUE,_xll.ohTrigger(RecalcTrigger,Trigger1M)),NA())</f>
        <v>2.6492577300875897E-2</v>
      </c>
      <c r="K1856" s="52">
        <f>IFERROR(_xll.qlIndexFixing(ONIndex1M,I1856,TRUE,_xll.ohTrigger(RecalcTrigger,Trigger1M)),NA())</f>
        <v>2.6466580435977605E-2</v>
      </c>
      <c r="L1856" s="52">
        <f>IFERROR(_xll.qlIndexFixing(Index3M,H1856,TRUE,_xll.ohTrigger(RecalcTrigger,Trigger3M)),NA())</f>
        <v>2.8104009111077466E-2</v>
      </c>
      <c r="M1856" s="52">
        <f>IFERROR(_xll.qlIndexFixing(ONIndex3M,I1856,TRUE,_xll.ohTrigger(RecalcTrigger,Trigger3M)),NA())</f>
        <v>2.8020529817469608E-2</v>
      </c>
      <c r="N1856" s="52">
        <f>IFERROR(_xll.qlIndexFixing(Index6M,$H1856,TRUE,_xll.ohTrigger(RecalcTrigger,Trigger6M)),NA())</f>
        <v>2.9431250093038791E-2</v>
      </c>
      <c r="O1856" s="52">
        <f>IFERROR(_xll.qlIndexFixing(ONIndex6M,I1856,TRUE,_xll.ohTrigger(RecalcTrigger,Trigger6M)),NA())</f>
        <v>2.9243543700117058E-2</v>
      </c>
      <c r="P1856" s="52">
        <f>IFERROR(_xll.qlIndexFixing(Index1Y,$H1856,TRUE,_xll.ohTrigger(RecalcTrigger,Trigger1Y)),NA())</f>
        <v>3.1730399840246649E-2</v>
      </c>
      <c r="Q1856" s="52">
        <f>IFERROR(_xll.qlIndexFixing(ONIndex1Y,I1856,TRUE,_xll.ohTrigger(RecalcTrigger,Trigger1Y)),NA())</f>
        <v>3.1322321970437272E-2</v>
      </c>
    </row>
    <row r="1857" spans="2:17" x14ac:dyDescent="0.2">
      <c r="B1857" s="46" t="s">
        <v>51</v>
      </c>
      <c r="D1857" s="49">
        <f>_xll.qlCalendarAdvance(LocalCalendar,$D1856,B1857,"f",FALSE)</f>
        <v>52503</v>
      </c>
      <c r="E1857" s="49">
        <f>_xll.qlInterestRateIndexValueDate(IndexON,D1857)</f>
        <v>52503</v>
      </c>
      <c r="F1857" s="52">
        <f>IFERROR(_xll.qlIndexFixing(IndexON,D1857,TRUE,_xll.ohTrigger(RecalcTrigger,TriggerON)),NA())</f>
        <v>2.5049910785508445E-2</v>
      </c>
      <c r="H1857" s="49">
        <f>_xll.qlCalendarAdvance(IborCalendar,$H1856,B1857,"f",FALSE)</f>
        <v>52496</v>
      </c>
      <c r="I1857" s="49">
        <f>_xll.qlInterestRateIndexValueDate(Index1M,$H1857)</f>
        <v>52498</v>
      </c>
      <c r="J1857" s="52">
        <f>IFERROR(_xll.qlIndexFixing(Index1M,$H1857,TRUE,_xll.ohTrigger(RecalcTrigger,Trigger1M)),NA())</f>
        <v>2.6490671190583792E-2</v>
      </c>
      <c r="K1857" s="52">
        <f>IFERROR(_xll.qlIndexFixing(ONIndex1M,I1857,TRUE,_xll.ohTrigger(RecalcTrigger,Trigger1M)),NA())</f>
        <v>2.6464708082185595E-2</v>
      </c>
      <c r="L1857" s="52">
        <f>IFERROR(_xll.qlIndexFixing(Index3M,H1857,TRUE,_xll.ohTrigger(RecalcTrigger,Trigger3M)),NA())</f>
        <v>2.8101661998280601E-2</v>
      </c>
      <c r="M1857" s="52">
        <f>IFERROR(_xll.qlIndexFixing(ONIndex3M,I1857,TRUE,_xll.ohTrigger(RecalcTrigger,Trigger3M)),NA())</f>
        <v>2.8018273823438022E-2</v>
      </c>
      <c r="N1857" s="52">
        <f>IFERROR(_xll.qlIndexFixing(Index6M,$H1857,TRUE,_xll.ohTrigger(RecalcTrigger,Trigger6M)),NA())</f>
        <v>2.9429019058641124E-2</v>
      </c>
      <c r="O1857" s="52">
        <f>IFERROR(_xll.qlIndexFixing(ONIndex6M,I1857,TRUE,_xll.ohTrigger(RecalcTrigger,Trigger6M)),NA())</f>
        <v>2.9241451256858397E-2</v>
      </c>
      <c r="P1857" s="52">
        <f>IFERROR(_xll.qlIndexFixing(Index1Y,$H1857,TRUE,_xll.ohTrigger(RecalcTrigger,Trigger1Y)),NA())</f>
        <v>3.1726450078284583E-2</v>
      </c>
      <c r="Q1857" s="52">
        <f>IFERROR(_xll.qlIndexFixing(ONIndex1Y,I1857,TRUE,_xll.ohTrigger(RecalcTrigger,Trigger1Y)),NA())</f>
        <v>3.1319146689599009E-2</v>
      </c>
    </row>
    <row r="1858" spans="2:17" x14ac:dyDescent="0.2">
      <c r="B1858" s="46" t="s">
        <v>51</v>
      </c>
      <c r="D1858" s="49">
        <f>_xll.qlCalendarAdvance(LocalCalendar,$D1857,B1858,"f",FALSE)</f>
        <v>52510</v>
      </c>
      <c r="E1858" s="49">
        <f>_xll.qlInterestRateIndexValueDate(IndexON,D1858)</f>
        <v>52510</v>
      </c>
      <c r="F1858" s="52">
        <f>IFERROR(_xll.qlIndexFixing(IndexON,D1858,TRUE,_xll.ohTrigger(RecalcTrigger,TriggerON)),NA())</f>
        <v>2.5048913794858407E-2</v>
      </c>
      <c r="H1858" s="49">
        <f>_xll.qlCalendarAdvance(IborCalendar,$H1857,B1858,"f",FALSE)</f>
        <v>52503</v>
      </c>
      <c r="I1858" s="49">
        <f>_xll.qlInterestRateIndexValueDate(Index1M,$H1858)</f>
        <v>52505</v>
      </c>
      <c r="J1858" s="52">
        <f>IFERROR(_xll.qlIndexFixing(Index1M,$H1858,TRUE,_xll.ohTrigger(RecalcTrigger,Trigger1M)),NA())</f>
        <v>2.6488751764590646E-2</v>
      </c>
      <c r="K1858" s="52">
        <f>IFERROR(_xll.qlIndexFixing(ONIndex1M,I1858,TRUE,_xll.ohTrigger(RecalcTrigger,Trigger1M)),NA())</f>
        <v>2.6462822442860912E-2</v>
      </c>
      <c r="L1858" s="52">
        <f>IFERROR(_xll.qlIndexFixing(Index3M,H1858,TRUE,_xll.ohTrigger(RecalcTrigger,Trigger3M)),NA())</f>
        <v>2.810299606919003E-2</v>
      </c>
      <c r="M1858" s="52">
        <f>IFERROR(_xll.qlIndexFixing(ONIndex3M,I1858,TRUE,_xll.ohTrigger(RecalcTrigger,Trigger3M)),NA())</f>
        <v>2.8016006202467025E-2</v>
      </c>
      <c r="N1858" s="52">
        <f>IFERROR(_xll.qlIndexFixing(Index6M,$H1858,TRUE,_xll.ohTrigger(RecalcTrigger,Trigger6M)),NA())</f>
        <v>2.9427813632354617E-2</v>
      </c>
      <c r="O1858" s="52">
        <f>IFERROR(_xll.qlIndexFixing(ONIndex6M,I1858,TRUE,_xll.ohTrigger(RecalcTrigger,Trigger6M)),NA())</f>
        <v>2.9239350610001935E-2</v>
      </c>
      <c r="P1858" s="52">
        <f>IFERROR(_xll.qlIndexFixing(Index1Y,$H1858,TRUE,_xll.ohTrigger(RecalcTrigger,Trigger1Y)),NA())</f>
        <v>3.1722474705403271E-2</v>
      </c>
      <c r="Q1858" s="52">
        <f>IFERROR(_xll.qlIndexFixing(ONIndex1Y,I1858,TRUE,_xll.ohTrigger(RecalcTrigger,Trigger1Y)),NA())</f>
        <v>3.1315946585017684E-2</v>
      </c>
    </row>
    <row r="1859" spans="2:17" x14ac:dyDescent="0.2">
      <c r="B1859" s="46" t="s">
        <v>51</v>
      </c>
      <c r="D1859" s="49">
        <f>_xll.qlCalendarAdvance(LocalCalendar,$D1858,B1859,"f",FALSE)</f>
        <v>52517</v>
      </c>
      <c r="E1859" s="49">
        <f>_xll.qlInterestRateIndexValueDate(IndexON,D1859)</f>
        <v>52517</v>
      </c>
      <c r="F1859" s="52">
        <f>IFERROR(_xll.qlIndexFixing(IndexON,D1859,TRUE,_xll.ohTrigger(RecalcTrigger,TriggerON)),NA())</f>
        <v>2.5047937077111726E-2</v>
      </c>
      <c r="H1859" s="49">
        <f>_xll.qlCalendarAdvance(IborCalendar,$H1858,B1859,"f",FALSE)</f>
        <v>52510</v>
      </c>
      <c r="I1859" s="49">
        <f>_xll.qlInterestRateIndexValueDate(Index1M,$H1859)</f>
        <v>52512</v>
      </c>
      <c r="J1859" s="52">
        <f>IFERROR(_xll.qlIndexFixing(Index1M,$H1859,TRUE,_xll.ohTrigger(RecalcTrigger,Trigger1M)),NA())</f>
        <v>2.6486819022901453E-2</v>
      </c>
      <c r="K1859" s="52">
        <f>IFERROR(_xll.qlIndexFixing(ONIndex1M,I1859,TRUE,_xll.ohTrigger(RecalcTrigger,Trigger1M)),NA())</f>
        <v>2.646092351768381E-2</v>
      </c>
      <c r="L1859" s="52">
        <f>IFERROR(_xll.qlIndexFixing(Index3M,H1859,TRUE,_xll.ohTrigger(RecalcTrigger,Trigger3M)),NA())</f>
        <v>2.8097854927387311E-2</v>
      </c>
      <c r="M1859" s="52">
        <f>IFERROR(_xll.qlIndexFixing(ONIndex3M,I1859,TRUE,_xll.ohTrigger(RecalcTrigger,Trigger3M)),NA())</f>
        <v>2.8013726954556617E-2</v>
      </c>
      <c r="N1859" s="52">
        <f>IFERROR(_xll.qlIndexFixing(Index6M,$H1859,TRUE,_xll.ohTrigger(RecalcTrigger,Trigger6M)),NA())</f>
        <v>2.9425565175964799E-2</v>
      </c>
      <c r="O1859" s="52">
        <f>IFERROR(_xll.qlIndexFixing(ONIndex6M,I1859,TRUE,_xll.ohTrigger(RecalcTrigger,Trigger6M)),NA())</f>
        <v>2.9237241759547672E-2</v>
      </c>
      <c r="P1859" s="52">
        <f>IFERROR(_xll.qlIndexFixing(Index1Y,$H1859,TRUE,_xll.ohTrigger(RecalcTrigger,Trigger1Y)),NA())</f>
        <v>3.1719553357310352E-2</v>
      </c>
      <c r="Q1859" s="52">
        <f>IFERROR(_xll.qlIndexFixing(ONIndex1Y,I1859,TRUE,_xll.ohTrigger(RecalcTrigger,Trigger1Y)),NA())</f>
        <v>3.1312721657013043E-2</v>
      </c>
    </row>
    <row r="1860" spans="2:17" x14ac:dyDescent="0.2">
      <c r="B1860" s="46" t="s">
        <v>51</v>
      </c>
      <c r="D1860" s="49">
        <f>_xll.qlCalendarAdvance(LocalCalendar,$D1859,B1860,"f",FALSE)</f>
        <v>52524</v>
      </c>
      <c r="E1860" s="49">
        <f>_xll.qlInterestRateIndexValueDate(IndexON,D1860)</f>
        <v>52524</v>
      </c>
      <c r="F1860" s="52">
        <f>IFERROR(_xll.qlIndexFixing(IndexON,D1860,TRUE,_xll.ohTrigger(RecalcTrigger,TriggerON)),NA())</f>
        <v>2.5046980632108529E-2</v>
      </c>
      <c r="H1860" s="49">
        <f>_xll.qlCalendarAdvance(IborCalendar,$H1859,B1860,"f",FALSE)</f>
        <v>52517</v>
      </c>
      <c r="I1860" s="49">
        <f>_xll.qlInterestRateIndexValueDate(Index1M,$H1860)</f>
        <v>52519</v>
      </c>
      <c r="J1860" s="52">
        <f>IFERROR(_xll.qlIndexFixing(Index1M,$H1860,TRUE,_xll.ohTrigger(RecalcTrigger,Trigger1M)),NA())</f>
        <v>2.6484872965523709E-2</v>
      </c>
      <c r="K1860" s="52">
        <f>IFERROR(_xll.qlIndexFixing(ONIndex1M,I1860,TRUE,_xll.ohTrigger(RecalcTrigger,Trigger1M)),NA())</f>
        <v>2.6459011306894098E-2</v>
      </c>
      <c r="L1860" s="52">
        <f>IFERROR(_xll.qlIndexFixing(Index3M,H1860,TRUE,_xll.ohTrigger(RecalcTrigger,Trigger3M)),NA())</f>
        <v>2.8095471671511184E-2</v>
      </c>
      <c r="M1860" s="52">
        <f>IFERROR(_xll.qlIndexFixing(ONIndex3M,I1860,TRUE,_xll.ohTrigger(RecalcTrigger,Trigger3M)),NA())</f>
        <v>2.8011436079946606E-2</v>
      </c>
      <c r="N1860" s="52">
        <f>IFERROR(_xll.qlIndexFixing(Index6M,$H1860,TRUE,_xll.ohTrigger(RecalcTrigger,Trigger6M)),NA())</f>
        <v>2.9427437716686725E-2</v>
      </c>
      <c r="O1860" s="52">
        <f>IFERROR(_xll.qlIndexFixing(ONIndex6M,I1860,TRUE,_xll.ohTrigger(RecalcTrigger,Trigger6M)),NA())</f>
        <v>2.9235124705335735E-2</v>
      </c>
      <c r="P1860" s="52">
        <f>IFERROR(_xll.qlIndexFixing(Index1Y,$H1860,TRUE,_xll.ohTrigger(RecalcTrigger,Trigger1Y)),NA())</f>
        <v>3.1714447128096249E-2</v>
      </c>
      <c r="Q1860" s="52">
        <f>IFERROR(_xll.qlIndexFixing(ONIndex1Y,I1860,TRUE,_xll.ohTrigger(RecalcTrigger,Trigger1Y)),NA())</f>
        <v>3.1309471905345276E-2</v>
      </c>
    </row>
    <row r="1861" spans="2:17" x14ac:dyDescent="0.2">
      <c r="B1861" s="46" t="s">
        <v>51</v>
      </c>
      <c r="D1861" s="49">
        <f>_xll.qlCalendarAdvance(LocalCalendar,$D1860,B1861,"f",FALSE)</f>
        <v>52531</v>
      </c>
      <c r="E1861" s="49">
        <f>_xll.qlInterestRateIndexValueDate(IndexON,D1861)</f>
        <v>52531</v>
      </c>
      <c r="F1861" s="52">
        <f>IFERROR(_xll.qlIndexFixing(IndexON,D1861,TRUE,_xll.ohTrigger(RecalcTrigger,TriggerON)),NA())</f>
        <v>2.5046044459928751E-2</v>
      </c>
      <c r="H1861" s="49">
        <f>_xll.qlCalendarAdvance(IborCalendar,$H1860,B1861,"f",FALSE)</f>
        <v>52524</v>
      </c>
      <c r="I1861" s="49">
        <f>_xll.qlInterestRateIndexValueDate(Index1M,$H1861)</f>
        <v>52526</v>
      </c>
      <c r="J1861" s="52">
        <f>IFERROR(_xll.qlIndexFixing(Index1M,$H1861,TRUE,_xll.ohTrigger(RecalcTrigger,Trigger1M)),NA())</f>
        <v>2.6482913592462409E-2</v>
      </c>
      <c r="K1861" s="52">
        <f>IFERROR(_xll.qlIndexFixing(ONIndex1M,I1861,TRUE,_xll.ohTrigger(RecalcTrigger,Trigger1M)),NA())</f>
        <v>2.6457085810251968E-2</v>
      </c>
      <c r="L1861" s="52">
        <f>IFERROR(_xll.qlIndexFixing(Index3M,H1861,TRUE,_xll.ohTrigger(RecalcTrigger,Trigger3M)),NA())</f>
        <v>2.8093076707610073E-2</v>
      </c>
      <c r="M1861" s="52">
        <f>IFERROR(_xll.qlIndexFixing(ONIndex3M,I1861,TRUE,_xll.ohTrigger(RecalcTrigger,Trigger3M)),NA())</f>
        <v>2.8009133578317247E-2</v>
      </c>
      <c r="N1861" s="52">
        <f>IFERROR(_xll.qlIndexFixing(Index6M,$H1861,TRUE,_xll.ohTrigger(RecalcTrigger,Trigger6M)),NA())</f>
        <v>2.9421043293697702E-2</v>
      </c>
      <c r="O1861" s="52">
        <f>IFERROR(_xll.qlIndexFixing(ONIndex6M,I1861,TRUE,_xll.ohTrigger(RecalcTrigger,Trigger6M)),NA())</f>
        <v>2.9232999447446062E-2</v>
      </c>
      <c r="P1861" s="52">
        <f>IFERROR(_xll.qlIndexFixing(Index1Y,$H1861,TRUE,_xll.ohTrigger(RecalcTrigger,Trigger1Y)),NA())</f>
        <v>3.1710394924281356E-2</v>
      </c>
      <c r="Q1861" s="52">
        <f>IFERROR(_xll.qlIndexFixing(ONIndex1Y,I1861,TRUE,_xll.ohTrigger(RecalcTrigger,Trigger1Y)),NA())</f>
        <v>3.1306197330014385E-2</v>
      </c>
    </row>
    <row r="1862" spans="2:17" x14ac:dyDescent="0.2">
      <c r="B1862" s="46" t="s">
        <v>51</v>
      </c>
      <c r="D1862" s="49">
        <f>_xll.qlCalendarAdvance(LocalCalendar,$D1861,B1862,"f",FALSE)</f>
        <v>52538</v>
      </c>
      <c r="E1862" s="49">
        <f>_xll.qlInterestRateIndexValueDate(IndexON,D1862)</f>
        <v>52538</v>
      </c>
      <c r="F1862" s="52">
        <f>IFERROR(_xll.qlIndexFixing(IndexON,D1862,TRUE,_xll.ohTrigger(RecalcTrigger,TriggerON)),NA())</f>
        <v>2.5045128560412522E-2</v>
      </c>
      <c r="H1862" s="49">
        <f>_xll.qlCalendarAdvance(IborCalendar,$H1861,B1862,"f",FALSE)</f>
        <v>52531</v>
      </c>
      <c r="I1862" s="49">
        <f>_xll.qlInterestRateIndexValueDate(Index1M,$H1862)</f>
        <v>52533</v>
      </c>
      <c r="J1862" s="52">
        <f>IFERROR(_xll.qlIndexFixing(Index1M,$H1862,TRUE,_xll.ohTrigger(RecalcTrigger,Trigger1M)),NA())</f>
        <v>2.6480940903725048E-2</v>
      </c>
      <c r="K1862" s="52">
        <f>IFERROR(_xll.qlIndexFixing(ONIndex1M,I1862,TRUE,_xll.ohTrigger(RecalcTrigger,Trigger1M)),NA())</f>
        <v>2.6455147027917292E-2</v>
      </c>
      <c r="L1862" s="52">
        <f>IFERROR(_xll.qlIndexFixing(Index3M,H1862,TRUE,_xll.ohTrigger(RecalcTrigger,Trigger3M)),NA())</f>
        <v>2.8090670035702224E-2</v>
      </c>
      <c r="M1862" s="52">
        <f>IFERROR(_xll.qlIndexFixing(ONIndex3M,I1862,TRUE,_xll.ohTrigger(RecalcTrigger,Trigger3M)),NA())</f>
        <v>2.8006819449748477E-2</v>
      </c>
      <c r="N1862" s="52">
        <f>IFERROR(_xll.qlIndexFixing(Index6M,$H1862,TRUE,_xll.ohTrigger(RecalcTrigger,Trigger6M)),NA())</f>
        <v>2.9418769867877646E-2</v>
      </c>
      <c r="O1862" s="52">
        <f>IFERROR(_xll.qlIndexFixing(ONIndex6M,I1862,TRUE,_xll.ohTrigger(RecalcTrigger,Trigger6M)),NA())</f>
        <v>2.9230865986038523E-2</v>
      </c>
      <c r="P1862" s="52">
        <f>IFERROR(_xll.qlIndexFixing(Index1Y,$H1862,TRUE,_xll.ohTrigger(RecalcTrigger,Trigger1Y)),NA())</f>
        <v>3.170631711076928E-2</v>
      </c>
      <c r="Q1862" s="52">
        <f>IFERROR(_xll.qlIndexFixing(ONIndex1Y,I1862,TRUE,_xll.ohTrigger(RecalcTrigger,Trigger1Y)),NA())</f>
        <v>3.1302897931260176E-2</v>
      </c>
    </row>
    <row r="1863" spans="2:17" x14ac:dyDescent="0.2">
      <c r="B1863" s="46" t="s">
        <v>51</v>
      </c>
      <c r="D1863" s="49">
        <f>_xll.qlCalendarAdvance(LocalCalendar,$D1862,B1863,"f",FALSE)</f>
        <v>52545</v>
      </c>
      <c r="E1863" s="49">
        <f>_xll.qlInterestRateIndexValueDate(IndexON,D1863)</f>
        <v>52545</v>
      </c>
      <c r="F1863" s="52">
        <f>IFERROR(_xll.qlIndexFixing(IndexON,D1863,TRUE,_xll.ohTrigger(RecalcTrigger,TriggerON)),NA())</f>
        <v>2.504504091364268E-2</v>
      </c>
      <c r="H1863" s="49">
        <f>_xll.qlCalendarAdvance(IborCalendar,$H1862,B1863,"f",FALSE)</f>
        <v>52538</v>
      </c>
      <c r="I1863" s="49">
        <f>_xll.qlInterestRateIndexValueDate(Index1M,$H1863)</f>
        <v>52540</v>
      </c>
      <c r="J1863" s="52">
        <f>IFERROR(_xll.qlIndexFixing(Index1M,$H1863,TRUE,_xll.ohTrigger(RecalcTrigger,Trigger1M)),NA())</f>
        <v>2.6478954899324114E-2</v>
      </c>
      <c r="K1863" s="52">
        <f>IFERROR(_xll.qlIndexFixing(ONIndex1M,I1863,TRUE,_xll.ohTrigger(RecalcTrigger,Trigger1M)),NA())</f>
        <v>2.6453194960049942E-2</v>
      </c>
      <c r="L1863" s="52">
        <f>IFERROR(_xll.qlIndexFixing(Index3M,H1863,TRUE,_xll.ohTrigger(RecalcTrigger,Trigger3M)),NA())</f>
        <v>2.8088251655811965E-2</v>
      </c>
      <c r="M1863" s="52">
        <f>IFERROR(_xll.qlIndexFixing(ONIndex3M,I1863,TRUE,_xll.ohTrigger(RecalcTrigger,Trigger3M)),NA())</f>
        <v>2.8004493694480104E-2</v>
      </c>
      <c r="N1863" s="52">
        <f>IFERROR(_xll.qlIndexFixing(Index6M,$H1863,TRUE,_xll.ohTrigger(RecalcTrigger,Trigger6M)),NA())</f>
        <v>2.9415458079311761E-2</v>
      </c>
      <c r="O1863" s="52">
        <f>IFERROR(_xll.qlIndexFixing(ONIndex6M,I1863,TRUE,_xll.ohTrigger(RecalcTrigger,Trigger6M)),NA())</f>
        <v>2.9228724320873312E-2</v>
      </c>
      <c r="P1863" s="52">
        <f>IFERROR(_xll.qlIndexFixing(Index1Y,$H1863,TRUE,_xll.ohTrigger(RecalcTrigger,Trigger1Y)),NA())</f>
        <v>3.1702213687870198E-2</v>
      </c>
      <c r="Q1863" s="52">
        <f>IFERROR(_xll.qlIndexFixing(ONIndex1Y,I1863,TRUE,_xll.ohTrigger(RecalcTrigger,Trigger1Y)),NA())</f>
        <v>3.1299573708762907E-2</v>
      </c>
    </row>
    <row r="1864" spans="2:17" x14ac:dyDescent="0.2">
      <c r="B1864" s="46" t="s">
        <v>51</v>
      </c>
      <c r="D1864" s="49">
        <f>_xll.qlCalendarAdvance(LocalCalendar,$D1863,B1864,"f",FALSE)</f>
        <v>52552</v>
      </c>
      <c r="E1864" s="49">
        <f>_xll.qlInterestRateIndexValueDate(IndexON,D1864)</f>
        <v>52552</v>
      </c>
      <c r="F1864" s="52">
        <f>IFERROR(_xll.qlIndexFixing(IndexON,D1864,TRUE,_xll.ohTrigger(RecalcTrigger,TriggerON)),NA())</f>
        <v>2.5043357580010195E-2</v>
      </c>
      <c r="H1864" s="49">
        <f>_xll.qlCalendarAdvance(IborCalendar,$H1863,B1864,"f",FALSE)</f>
        <v>52545</v>
      </c>
      <c r="I1864" s="49">
        <f>_xll.qlInterestRateIndexValueDate(Index1M,$H1864)</f>
        <v>52547</v>
      </c>
      <c r="J1864" s="52">
        <f>IFERROR(_xll.qlIndexFixing(Index1M,$H1864,TRUE,_xll.ohTrigger(RecalcTrigger,Trigger1M)),NA())</f>
        <v>2.6476955579259609E-2</v>
      </c>
      <c r="K1864" s="52">
        <f>IFERROR(_xll.qlIndexFixing(ONIndex1M,I1864,TRUE,_xll.ohTrigger(RecalcTrigger,Trigger1M)),NA())</f>
        <v>2.6451229606330173E-2</v>
      </c>
      <c r="L1864" s="52">
        <f>IFERROR(_xll.qlIndexFixing(Index3M,H1864,TRUE,_xll.ohTrigger(RecalcTrigger,Trigger3M)),NA())</f>
        <v>2.8085821567959281E-2</v>
      </c>
      <c r="M1864" s="52">
        <f>IFERROR(_xll.qlIndexFixing(ONIndex3M,I1864,TRUE,_xll.ohTrigger(RecalcTrigger,Trigger3M)),NA())</f>
        <v>2.8002156312112447E-2</v>
      </c>
      <c r="N1864" s="52">
        <f>IFERROR(_xll.qlIndexFixing(Index6M,$H1864,TRUE,_xll.ohTrigger(RecalcTrigger,Trigger6M)),NA())</f>
        <v>2.9413168787527925E-2</v>
      </c>
      <c r="O1864" s="52">
        <f>IFERROR(_xll.qlIndexFixing(ONIndex6M,I1864,TRUE,_xll.ohTrigger(RecalcTrigger,Trigger6M)),NA())</f>
        <v>2.9226574452030363E-2</v>
      </c>
      <c r="P1864" s="52">
        <f>IFERROR(_xll.qlIndexFixing(Index1Y,$H1864,TRUE,_xll.ohTrigger(RecalcTrigger,Trigger1Y)),NA())</f>
        <v>3.1698084655896692E-2</v>
      </c>
      <c r="Q1864" s="52">
        <f>IFERROR(_xll.qlIndexFixing(ONIndex1Y,I1864,TRUE,_xll.ohTrigger(RecalcTrigger,Trigger1Y)),NA())</f>
        <v>3.1296224662682448E-2</v>
      </c>
    </row>
    <row r="1865" spans="2:17" x14ac:dyDescent="0.2">
      <c r="B1865" s="46" t="s">
        <v>51</v>
      </c>
      <c r="D1865" s="49">
        <f>_xll.qlCalendarAdvance(LocalCalendar,$D1864,B1865,"f",FALSE)</f>
        <v>52559</v>
      </c>
      <c r="E1865" s="49">
        <f>_xll.qlInterestRateIndexValueDate(IndexON,D1865)</f>
        <v>52559</v>
      </c>
      <c r="F1865" s="52">
        <f>IFERROR(_xll.qlIndexFixing(IndexON,D1865,TRUE,_xll.ohTrigger(RecalcTrigger,TriggerON)),NA())</f>
        <v>2.5042502499124097E-2</v>
      </c>
      <c r="H1865" s="49">
        <f>_xll.qlCalendarAdvance(IborCalendar,$H1864,B1865,"f",FALSE)</f>
        <v>52552</v>
      </c>
      <c r="I1865" s="49">
        <f>_xll.qlInterestRateIndexValueDate(Index1M,$H1865)</f>
        <v>52554</v>
      </c>
      <c r="J1865" s="52">
        <f>IFERROR(_xll.qlIndexFixing(Index1M,$H1865,TRUE,_xll.ohTrigger(RecalcTrigger,Trigger1M)),NA())</f>
        <v>2.6474942943541524E-2</v>
      </c>
      <c r="K1865" s="52">
        <f>IFERROR(_xll.qlIndexFixing(ONIndex1M,I1865,TRUE,_xll.ohTrigger(RecalcTrigger,Trigger1M)),NA())</f>
        <v>2.6449250966917859E-2</v>
      </c>
      <c r="L1865" s="52">
        <f>IFERROR(_xll.qlIndexFixing(Index3M,H1865,TRUE,_xll.ohTrigger(RecalcTrigger,Trigger3M)),NA())</f>
        <v>2.8083379772167631E-2</v>
      </c>
      <c r="M1865" s="52">
        <f>IFERROR(_xll.qlIndexFixing(ONIndex3M,I1865,TRUE,_xll.ohTrigger(RecalcTrigger,Trigger3M)),NA())</f>
        <v>2.7999807303045188E-2</v>
      </c>
      <c r="N1865" s="52">
        <f>IFERROR(_xll.qlIndexFixing(Index6M,$H1865,TRUE,_xll.ohTrigger(RecalcTrigger,Trigger6M)),NA())</f>
        <v>2.9410871173374046E-2</v>
      </c>
      <c r="O1865" s="52">
        <f>IFERROR(_xll.qlIndexFixing(ONIndex6M,I1865,TRUE,_xll.ohTrigger(RecalcTrigger,Trigger6M)),NA())</f>
        <v>2.9224416379509677E-2</v>
      </c>
      <c r="P1865" s="52">
        <f>IFERROR(_xll.qlIndexFixing(Index1Y,$H1865,TRUE,_xll.ohTrigger(RecalcTrigger,Trigger1Y)),NA())</f>
        <v>3.1693930015163074E-2</v>
      </c>
      <c r="Q1865" s="52">
        <f>IFERROR(_xll.qlIndexFixing(ONIndex1Y,I1865,TRUE,_xll.ohTrigger(RecalcTrigger,Trigger1Y)),NA())</f>
        <v>3.1292850793098737E-2</v>
      </c>
    </row>
    <row r="1866" spans="2:17" x14ac:dyDescent="0.2">
      <c r="B1866" s="46" t="s">
        <v>51</v>
      </c>
      <c r="D1866" s="49">
        <f>_xll.qlCalendarAdvance(LocalCalendar,$D1865,B1866,"f",FALSE)</f>
        <v>52566</v>
      </c>
      <c r="E1866" s="49">
        <f>_xll.qlInterestRateIndexValueDate(IndexON,D1866)</f>
        <v>52566</v>
      </c>
      <c r="F1866" s="52">
        <f>IFERROR(_xll.qlIndexFixing(IndexON,D1866,TRUE,_xll.ohTrigger(RecalcTrigger,TriggerON)),NA())</f>
        <v>2.5041667690821612E-2</v>
      </c>
      <c r="H1866" s="49">
        <f>_xll.qlCalendarAdvance(IborCalendar,$H1865,B1866,"f",FALSE)</f>
        <v>52559</v>
      </c>
      <c r="I1866" s="49">
        <f>_xll.qlInterestRateIndexValueDate(Index1M,$H1866)</f>
        <v>52562</v>
      </c>
      <c r="J1866" s="52">
        <f>IFERROR(_xll.qlIndexFixing(Index1M,$H1866,TRUE,_xll.ohTrigger(RecalcTrigger,Trigger1M)),NA())</f>
        <v>2.6472626483560191E-2</v>
      </c>
      <c r="K1866" s="52">
        <f>IFERROR(_xll.qlIndexFixing(ONIndex1M,I1866,TRUE,_xll.ohTrigger(RecalcTrigger,Trigger1M)),NA())</f>
        <v>2.6448630290794028E-2</v>
      </c>
      <c r="L1866" s="52">
        <f>IFERROR(_xll.qlIndexFixing(Index3M,H1866,TRUE,_xll.ohTrigger(RecalcTrigger,Trigger3M)),NA())</f>
        <v>2.8082404580021498E-2</v>
      </c>
      <c r="M1866" s="52">
        <f>IFERROR(_xll.qlIndexFixing(ONIndex3M,I1866,TRUE,_xll.ohTrigger(RecalcTrigger,Trigger3M)),NA())</f>
        <v>2.7998947316616452E-2</v>
      </c>
      <c r="N1866" s="52">
        <f>IFERROR(_xll.qlIndexFixing(Index6M,$H1866,TRUE,_xll.ohTrigger(RecalcTrigger,Trigger6M)),NA())</f>
        <v>2.9408235138005161E-2</v>
      </c>
      <c r="O1866" s="52">
        <f>IFERROR(_xll.qlIndexFixing(ONIndex6M,I1866,TRUE,_xll.ohTrigger(RecalcTrigger,Trigger6M)),NA())</f>
        <v>2.9224001623413542E-2</v>
      </c>
      <c r="P1866" s="52">
        <f>IFERROR(_xll.qlIndexFixing(Index1Y,$H1866,TRUE,_xll.ohTrigger(RecalcTrigger,Trigger1Y)),NA())</f>
        <v>3.1688086320712204E-2</v>
      </c>
      <c r="Q1866" s="52">
        <f>IFERROR(_xll.qlIndexFixing(ONIndex1Y,I1866,TRUE,_xll.ohTrigger(RecalcTrigger,Trigger1Y)),NA())</f>
        <v>3.1291195752727319E-2</v>
      </c>
    </row>
    <row r="1867" spans="2:17" x14ac:dyDescent="0.2">
      <c r="B1867" s="46" t="s">
        <v>51</v>
      </c>
      <c r="D1867" s="49">
        <f>_xll.qlCalendarAdvance(LocalCalendar,$D1866,B1867,"f",FALSE)</f>
        <v>52573</v>
      </c>
      <c r="E1867" s="49">
        <f>_xll.qlInterestRateIndexValueDate(IndexON,D1867)</f>
        <v>52573</v>
      </c>
      <c r="F1867" s="52">
        <f>IFERROR(_xll.qlIndexFixing(IndexON,D1867,TRUE,_xll.ohTrigger(RecalcTrigger,TriggerON)),NA())</f>
        <v>2.5040853155422482E-2</v>
      </c>
      <c r="H1867" s="49">
        <f>_xll.qlCalendarAdvance(IborCalendar,$H1866,B1867,"f",FALSE)</f>
        <v>52566</v>
      </c>
      <c r="I1867" s="49">
        <f>_xll.qlInterestRateIndexValueDate(Index1M,$H1867)</f>
        <v>52568</v>
      </c>
      <c r="J1867" s="52">
        <f>IFERROR(_xll.qlIndexFixing(Index1M,$H1867,TRUE,_xll.ohTrigger(RecalcTrigger,Trigger1M)),NA())</f>
        <v>2.6470877725169595E-2</v>
      </c>
      <c r="K1867" s="52">
        <f>IFERROR(_xll.qlIndexFixing(ONIndex1M,I1867,TRUE,_xll.ohTrigger(RecalcTrigger,Trigger1M)),NA())</f>
        <v>2.6445253830935656E-2</v>
      </c>
      <c r="L1867" s="52">
        <f>IFERROR(_xll.qlIndexFixing(Index3M,H1867,TRUE,_xll.ohTrigger(RecalcTrigger,Trigger3M)),NA())</f>
        <v>2.8077546978027394E-2</v>
      </c>
      <c r="M1867" s="52">
        <f>IFERROR(_xll.qlIndexFixing(ONIndex3M,I1867,TRUE,_xll.ohTrigger(RecalcTrigger,Trigger3M)),NA())</f>
        <v>2.7995074403932563E-2</v>
      </c>
      <c r="N1867" s="52">
        <f>IFERROR(_xll.qlIndexFixing(Index6M,$H1867,TRUE,_xll.ohTrigger(RecalcTrigger,Trigger6M)),NA())</f>
        <v>2.9407277893055399E-2</v>
      </c>
      <c r="O1867" s="52">
        <f>IFERROR(_xll.qlIndexFixing(ONIndex6M,I1867,TRUE,_xll.ohTrigger(RecalcTrigger,Trigger6M)),NA())</f>
        <v>2.9220075623515029E-2</v>
      </c>
      <c r="P1867" s="52">
        <f>IFERROR(_xll.qlIndexFixing(Index1Y,$H1867,TRUE,_xll.ohTrigger(RecalcTrigger,Trigger1Y)),NA())</f>
        <v>3.1685543908681009E-2</v>
      </c>
      <c r="Q1867" s="52">
        <f>IFERROR(_xll.qlIndexFixing(ONIndex1Y,I1867,TRUE,_xll.ohTrigger(RecalcTrigger,Trigger1Y)),NA())</f>
        <v>3.1286028582941938E-2</v>
      </c>
    </row>
    <row r="1868" spans="2:17" x14ac:dyDescent="0.2">
      <c r="B1868" s="46" t="s">
        <v>51</v>
      </c>
      <c r="D1868" s="49">
        <f>_xll.qlCalendarAdvance(LocalCalendar,$D1867,B1868,"f",FALSE)</f>
        <v>52580</v>
      </c>
      <c r="E1868" s="49">
        <f>_xll.qlInterestRateIndexValueDate(IndexON,D1868)</f>
        <v>52580</v>
      </c>
      <c r="F1868" s="52">
        <f>IFERROR(_xll.qlIndexFixing(IndexON,D1868,TRUE,_xll.ohTrigger(RecalcTrigger,TriggerON)),NA())</f>
        <v>2.5040058892686901E-2</v>
      </c>
      <c r="H1868" s="49">
        <f>_xll.qlCalendarAdvance(IborCalendar,$H1867,B1868,"f",FALSE)</f>
        <v>52573</v>
      </c>
      <c r="I1868" s="49">
        <f>_xll.qlInterestRateIndexValueDate(Index1M,$H1868)</f>
        <v>52575</v>
      </c>
      <c r="J1868" s="52">
        <f>IFERROR(_xll.qlIndexFixing(Index1M,$H1868,TRUE,_xll.ohTrigger(RecalcTrigger,Trigger1M)),NA())</f>
        <v>2.6468825142533237E-2</v>
      </c>
      <c r="K1868" s="52">
        <f>IFERROR(_xll.qlIndexFixing(ONIndex1M,I1868,TRUE,_xll.ohTrigger(RecalcTrigger,Trigger1M)),NA())</f>
        <v>2.6443235334365767E-2</v>
      </c>
      <c r="L1868" s="52">
        <f>IFERROR(_xll.qlIndexFixing(Index3M,H1868,TRUE,_xll.ohTrigger(RecalcTrigger,Trigger3M)),NA())</f>
        <v>2.8075071087239178E-2</v>
      </c>
      <c r="M1868" s="52">
        <f>IFERROR(_xll.qlIndexFixing(ONIndex3M,I1868,TRUE,_xll.ohTrigger(RecalcTrigger,Trigger3M)),NA())</f>
        <v>2.7992690514047069E-2</v>
      </c>
      <c r="N1868" s="52">
        <f>IFERROR(_xll.qlIndexFixing(Index6M,$H1868,TRUE,_xll.ohTrigger(RecalcTrigger,Trigger6M)),NA())</f>
        <v>2.9404954529148018E-2</v>
      </c>
      <c r="O1868" s="52">
        <f>IFERROR(_xll.qlIndexFixing(ONIndex6M,I1868,TRUE,_xll.ohTrigger(RecalcTrigger,Trigger6M)),NA())</f>
        <v>2.9217892940041068E-2</v>
      </c>
      <c r="P1868" s="52">
        <f>IFERROR(_xll.qlIndexFixing(Index1Y,$H1868,TRUE,_xll.ohTrigger(RecalcTrigger,Trigger1Y)),NA())</f>
        <v>3.1681312443571405E-2</v>
      </c>
      <c r="Q1868" s="52">
        <f>IFERROR(_xll.qlIndexFixing(ONIndex1Y,I1868,TRUE,_xll.ohTrigger(RecalcTrigger,Trigger1Y)),NA())</f>
        <v>3.1282580242528724E-2</v>
      </c>
    </row>
    <row r="1869" spans="2:17" x14ac:dyDescent="0.2">
      <c r="B1869" s="46" t="s">
        <v>51</v>
      </c>
      <c r="D1869" s="49">
        <f>_xll.qlCalendarAdvance(LocalCalendar,$D1868,B1869,"f",FALSE)</f>
        <v>52587</v>
      </c>
      <c r="E1869" s="49">
        <f>_xll.qlInterestRateIndexValueDate(IndexON,D1869)</f>
        <v>52587</v>
      </c>
      <c r="F1869" s="52">
        <f>IFERROR(_xll.qlIndexFixing(IndexON,D1869,TRUE,_xll.ohTrigger(RecalcTrigger,TriggerON)),NA())</f>
        <v>2.5039284902934611E-2</v>
      </c>
      <c r="H1869" s="49">
        <f>_xll.qlCalendarAdvance(IborCalendar,$H1868,B1869,"f",FALSE)</f>
        <v>52580</v>
      </c>
      <c r="I1869" s="49">
        <f>_xll.qlInterestRateIndexValueDate(Index1M,$H1869)</f>
        <v>52582</v>
      </c>
      <c r="J1869" s="52">
        <f>IFERROR(_xll.qlIndexFixing(Index1M,$H1869,TRUE,_xll.ohTrigger(RecalcTrigger,Trigger1M)),NA())</f>
        <v>2.6467582587265621E-2</v>
      </c>
      <c r="K1869" s="52">
        <f>IFERROR(_xll.qlIndexFixing(ONIndex1M,I1869,TRUE,_xll.ohTrigger(RecalcTrigger,Trigger1M)),NA())</f>
        <v>2.6441203552103332E-2</v>
      </c>
      <c r="L1869" s="52">
        <f>IFERROR(_xll.qlIndexFixing(Index3M,H1869,TRUE,_xll.ohTrigger(RecalcTrigger,Trigger3M)),NA())</f>
        <v>2.8072583489491168E-2</v>
      </c>
      <c r="M1869" s="52">
        <f>IFERROR(_xll.qlIndexFixing(ONIndex3M,I1869,TRUE,_xll.ohTrigger(RecalcTrigger,Trigger3M)),NA())</f>
        <v>2.7990294997382037E-2</v>
      </c>
      <c r="N1869" s="52">
        <f>IFERROR(_xll.qlIndexFixing(Index6M,$H1869,TRUE,_xll.ohTrigger(RecalcTrigger,Trigger6M)),NA())</f>
        <v>2.9402622842326254E-2</v>
      </c>
      <c r="O1869" s="52">
        <f>IFERROR(_xll.qlIndexFixing(ONIndex6M,I1869,TRUE,_xll.ohTrigger(RecalcTrigger,Trigger6M)),NA())</f>
        <v>2.921570205288937E-2</v>
      </c>
      <c r="P1869" s="52">
        <f>IFERROR(_xll.qlIndexFixing(Index1Y,$H1869,TRUE,_xll.ohTrigger(RecalcTrigger,Trigger1Y)),NA())</f>
        <v>3.1677055370977397E-2</v>
      </c>
      <c r="Q1869" s="52">
        <f>IFERROR(_xll.qlIndexFixing(ONIndex1Y,I1869,TRUE,_xll.ohTrigger(RecalcTrigger,Trigger1Y)),NA())</f>
        <v>3.127910707853232E-2</v>
      </c>
    </row>
    <row r="1870" spans="2:17" x14ac:dyDescent="0.2">
      <c r="B1870" s="46" t="s">
        <v>51</v>
      </c>
      <c r="D1870" s="49">
        <f>_xll.qlCalendarAdvance(LocalCalendar,$D1869,B1870,"f",FALSE)</f>
        <v>52594</v>
      </c>
      <c r="E1870" s="49">
        <f>_xll.qlInterestRateIndexValueDate(IndexON,D1870)</f>
        <v>52594</v>
      </c>
      <c r="F1870" s="52">
        <f>IFERROR(_xll.qlIndexFixing(IndexON,D1870,TRUE,_xll.ohTrigger(RecalcTrigger,TriggerON)),NA())</f>
        <v>2.5038531185765933E-2</v>
      </c>
      <c r="H1870" s="49">
        <f>_xll.qlCalendarAdvance(IborCalendar,$H1869,B1870,"f",FALSE)</f>
        <v>52587</v>
      </c>
      <c r="I1870" s="49">
        <f>_xll.qlInterestRateIndexValueDate(Index1M,$H1870)</f>
        <v>52589</v>
      </c>
      <c r="J1870" s="52">
        <f>IFERROR(_xll.qlIndexFixing(Index1M,$H1870,TRUE,_xll.ohTrigger(RecalcTrigger,Trigger1M)),NA())</f>
        <v>2.6464680030389709E-2</v>
      </c>
      <c r="K1870" s="52">
        <f>IFERROR(_xll.qlIndexFixing(ONIndex1M,I1870,TRUE,_xll.ohTrigger(RecalcTrigger,Trigger1M)),NA())</f>
        <v>2.64424550754363E-2</v>
      </c>
      <c r="L1870" s="52">
        <f>IFERROR(_xll.qlIndexFixing(Index3M,H1870,TRUE,_xll.ohTrigger(RecalcTrigger,Trigger3M)),NA())</f>
        <v>2.8070084184803563E-2</v>
      </c>
      <c r="M1870" s="52">
        <f>IFERROR(_xll.qlIndexFixing(ONIndex3M,I1870,TRUE,_xll.ohTrigger(RecalcTrigger,Trigger3M)),NA())</f>
        <v>2.7991549637485846E-2</v>
      </c>
      <c r="N1870" s="52">
        <f>IFERROR(_xll.qlIndexFixing(Index6M,$H1870,TRUE,_xll.ohTrigger(RecalcTrigger,Trigger6M)),NA())</f>
        <v>2.9400282832621125E-2</v>
      </c>
      <c r="O1870" s="52">
        <f>IFERROR(_xll.qlIndexFixing(ONIndex6M,I1870,TRUE,_xll.ohTrigger(RecalcTrigger,Trigger6M)),NA())</f>
        <v>2.9217614427276217E-2</v>
      </c>
      <c r="P1870" s="52">
        <f>IFERROR(_xll.qlIndexFixing(Index1Y,$H1870,TRUE,_xll.ohTrigger(RecalcTrigger,Trigger1Y)),NA())</f>
        <v>3.1674883647555732E-2</v>
      </c>
      <c r="Q1870" s="52">
        <f>IFERROR(_xll.qlIndexFixing(ONIndex1Y,I1870,TRUE,_xll.ohTrigger(RecalcTrigger,Trigger1Y)),NA())</f>
        <v>3.1280038965771695E-2</v>
      </c>
    </row>
    <row r="1871" spans="2:17" x14ac:dyDescent="0.2">
      <c r="B1871" s="46" t="s">
        <v>51</v>
      </c>
      <c r="D1871" s="49">
        <f>_xll.qlCalendarAdvance(LocalCalendar,$D1870,B1871,"f",FALSE)</f>
        <v>52601</v>
      </c>
      <c r="E1871" s="49">
        <f>_xll.qlInterestRateIndexValueDate(IndexON,D1871)</f>
        <v>52601</v>
      </c>
      <c r="F1871" s="52">
        <f>IFERROR(_xll.qlIndexFixing(IndexON,D1871,TRUE,_xll.ohTrigger(RecalcTrigger,TriggerON)),NA())</f>
        <v>2.5037797741580547E-2</v>
      </c>
      <c r="H1871" s="49">
        <f>_xll.qlCalendarAdvance(IborCalendar,$H1870,B1871,"f",FALSE)</f>
        <v>52594</v>
      </c>
      <c r="I1871" s="49">
        <f>_xll.qlInterestRateIndexValueDate(Index1M,$H1871)</f>
        <v>52596</v>
      </c>
      <c r="J1871" s="52">
        <f>IFERROR(_xll.qlIndexFixing(Index1M,$H1871,TRUE,_xll.ohTrigger(RecalcTrigger,Trigger1M)),NA())</f>
        <v>2.646012370730037E-2</v>
      </c>
      <c r="K1871" s="52">
        <f>IFERROR(_xll.qlIndexFixing(ONIndex1M,I1871,TRUE,_xll.ohTrigger(RecalcTrigger,Trigger1M)),NA())</f>
        <v>2.6439569369494098E-2</v>
      </c>
      <c r="L1871" s="52">
        <f>IFERROR(_xll.qlIndexFixing(Index3M,H1871,TRUE,_xll.ohTrigger(RecalcTrigger,Trigger3M)),NA())</f>
        <v>2.8067573173197448E-2</v>
      </c>
      <c r="M1871" s="52">
        <f>IFERROR(_xll.qlIndexFixing(ONIndex3M,I1871,TRUE,_xll.ohTrigger(RecalcTrigger,Trigger3M)),NA())</f>
        <v>2.7988212439176152E-2</v>
      </c>
      <c r="N1871" s="52">
        <f>IFERROR(_xll.qlIndexFixing(Index6M,$H1871,TRUE,_xll.ohTrigger(RecalcTrigger,Trigger6M)),NA())</f>
        <v>2.9396910720272378E-2</v>
      </c>
      <c r="O1871" s="52">
        <f>IFERROR(_xll.qlIndexFixing(ONIndex6M,I1871,TRUE,_xll.ohTrigger(RecalcTrigger,Trigger6M)),NA())</f>
        <v>2.9214376996644642E-2</v>
      </c>
      <c r="P1871" s="52">
        <f>IFERROR(_xll.qlIndexFixing(Index1Y,$H1871,TRUE,_xll.ohTrigger(RecalcTrigger,Trigger1Y)),NA())</f>
        <v>3.1665303447113269E-2</v>
      </c>
      <c r="Q1871" s="52">
        <f>IFERROR(_xll.qlIndexFixing(ONIndex1Y,I1871,TRUE,_xll.ohTrigger(RecalcTrigger,Trigger1Y)),NA())</f>
        <v>3.1275402647770179E-2</v>
      </c>
    </row>
    <row r="1872" spans="2:17" x14ac:dyDescent="0.2">
      <c r="B1872" s="46" t="s">
        <v>51</v>
      </c>
      <c r="D1872" s="49">
        <f>_xll.qlCalendarAdvance(LocalCalendar,$D1871,B1872,"f",FALSE)</f>
        <v>52608</v>
      </c>
      <c r="E1872" s="49">
        <f>_xll.qlInterestRateIndexValueDate(IndexON,D1872)</f>
        <v>52608</v>
      </c>
      <c r="F1872" s="52">
        <f>IFERROR(_xll.qlIndexFixing(IndexON,D1872,TRUE,_xll.ohTrigger(RecalcTrigger,TriggerON)),NA())</f>
        <v>2.5037084570138646E-2</v>
      </c>
      <c r="H1872" s="49">
        <f>_xll.qlCalendarAdvance(IborCalendar,$H1871,B1872,"f",FALSE)</f>
        <v>52601</v>
      </c>
      <c r="I1872" s="49">
        <f>_xll.qlInterestRateIndexValueDate(Index1M,$H1872)</f>
        <v>52603</v>
      </c>
      <c r="J1872" s="52">
        <f>IFERROR(_xll.qlIndexFixing(Index1M,$H1872,TRUE,_xll.ohTrigger(RecalcTrigger,Trigger1M)),NA())</f>
        <v>2.6460481655804224E-2</v>
      </c>
      <c r="K1872" s="52">
        <f>IFERROR(_xll.qlIndexFixing(ONIndex1M,I1872,TRUE,_xll.ohTrigger(RecalcTrigger,Trigger1M)),NA())</f>
        <v>2.643502849116075E-2</v>
      </c>
      <c r="L1872" s="52">
        <f>IFERROR(_xll.qlIndexFixing(Index3M,H1872,TRUE,_xll.ohTrigger(RecalcTrigger,Trigger3M)),NA())</f>
        <v>2.8065050454697416E-2</v>
      </c>
      <c r="M1872" s="52">
        <f>IFERROR(_xll.qlIndexFixing(ONIndex3M,I1872,TRUE,_xll.ohTrigger(RecalcTrigger,Trigger3M)),NA())</f>
        <v>2.7983038685910344E-2</v>
      </c>
      <c r="N1872" s="52">
        <f>IFERROR(_xll.qlIndexFixing(Index6M,$H1872,TRUE,_xll.ohTrigger(RecalcTrigger,Trigger6M)),NA())</f>
        <v>2.9394554850330174E-2</v>
      </c>
      <c r="O1872" s="52">
        <f>IFERROR(_xll.qlIndexFixing(ONIndex6M,I1872,TRUE,_xll.ohTrigger(RecalcTrigger,Trigger6M)),NA())</f>
        <v>2.9209080169447788E-2</v>
      </c>
      <c r="P1872" s="52">
        <f>IFERROR(_xll.qlIndexFixing(Index1Y,$H1872,TRUE,_xll.ohTrigger(RecalcTrigger,Trigger1Y)),NA())</f>
        <v>3.1664130511542724E-2</v>
      </c>
      <c r="Q1872" s="52">
        <f>IFERROR(_xll.qlIndexFixing(ONIndex1Y,I1872,TRUE,_xll.ohTrigger(RecalcTrigger,Trigger1Y)),NA())</f>
        <v>3.1268538644964039E-2</v>
      </c>
    </row>
    <row r="1873" spans="2:17" x14ac:dyDescent="0.2">
      <c r="B1873" s="46" t="s">
        <v>51</v>
      </c>
      <c r="D1873" s="49">
        <f>_xll.qlCalendarAdvance(LocalCalendar,$D1872,B1873,"f",FALSE)</f>
        <v>52615</v>
      </c>
      <c r="E1873" s="49">
        <f>_xll.qlInterestRateIndexValueDate(IndexON,D1873)</f>
        <v>52615</v>
      </c>
      <c r="F1873" s="52">
        <f>IFERROR(_xll.qlIndexFixing(IndexON,D1873,TRUE,_xll.ohTrigger(RecalcTrigger,TriggerON)),NA())</f>
        <v>2.5036391671360292E-2</v>
      </c>
      <c r="H1873" s="49">
        <f>_xll.qlCalendarAdvance(IborCalendar,$H1872,B1873,"f",FALSE)</f>
        <v>52608</v>
      </c>
      <c r="I1873" s="49">
        <f>_xll.qlInterestRateIndexValueDate(Index1M,$H1873)</f>
        <v>52610</v>
      </c>
      <c r="J1873" s="52">
        <f>IFERROR(_xll.qlIndexFixing(Index1M,$H1873,TRUE,_xll.ohTrigger(RecalcTrigger,Trigger1M)),NA())</f>
        <v>2.6459181416856579E-2</v>
      </c>
      <c r="K1873" s="52">
        <f>IFERROR(_xll.qlIndexFixing(ONIndex1M,I1873,TRUE,_xll.ohTrigger(RecalcTrigger,Trigger1M)),NA())</f>
        <v>2.6432943566048195E-2</v>
      </c>
      <c r="L1873" s="52">
        <f>IFERROR(_xll.qlIndexFixing(Index3M,H1873,TRUE,_xll.ohTrigger(RecalcTrigger,Trigger3M)),NA())</f>
        <v>2.8062516029324552E-2</v>
      </c>
      <c r="M1873" s="52">
        <f>IFERROR(_xll.qlIndexFixing(ONIndex3M,I1873,TRUE,_xll.ohTrigger(RecalcTrigger,Trigger3M)),NA())</f>
        <v>2.7980596661647539E-2</v>
      </c>
      <c r="N1873" s="52">
        <f>IFERROR(_xll.qlIndexFixing(Index6M,$H1873,TRUE,_xll.ohTrigger(RecalcTrigger,Trigger6M)),NA())</f>
        <v>2.9392190658247629E-2</v>
      </c>
      <c r="O1873" s="52">
        <f>IFERROR(_xll.qlIndexFixing(ONIndex6M,I1873,TRUE,_xll.ohTrigger(RecalcTrigger,Trigger6M)),NA())</f>
        <v>2.9206856467585141E-2</v>
      </c>
      <c r="P1873" s="52">
        <f>IFERROR(_xll.qlIndexFixing(Index1Y,$H1873,TRUE,_xll.ohTrigger(RecalcTrigger,Trigger1Y)),NA())</f>
        <v>3.1660819952725849E-2</v>
      </c>
      <c r="Q1873" s="52">
        <f>IFERROR(_xll.qlIndexFixing(ONIndex1Y,I1873,TRUE,_xll.ohTrigger(RecalcTrigger,Trigger1Y)),NA())</f>
        <v>3.1264966186554943E-2</v>
      </c>
    </row>
    <row r="1874" spans="2:17" x14ac:dyDescent="0.2">
      <c r="B1874" s="46" t="s">
        <v>51</v>
      </c>
      <c r="D1874" s="49">
        <f>_xll.qlCalendarAdvance(LocalCalendar,$D1873,B1874,"f",FALSE)</f>
        <v>52622</v>
      </c>
      <c r="E1874" s="49">
        <f>_xll.qlInterestRateIndexValueDate(IndexON,D1874)</f>
        <v>52622</v>
      </c>
      <c r="F1874" s="52">
        <f>IFERROR(_xll.qlIndexFixing(IndexON,D1874,TRUE,_xll.ohTrigger(RecalcTrigger,TriggerON)),NA())</f>
        <v>2.5035719045485294E-2</v>
      </c>
      <c r="H1874" s="49">
        <f>_xll.qlCalendarAdvance(IborCalendar,$H1873,B1874,"f",FALSE)</f>
        <v>52615</v>
      </c>
      <c r="I1874" s="49">
        <f>_xll.qlInterestRateIndexValueDate(Index1M,$H1874)</f>
        <v>52617</v>
      </c>
      <c r="J1874" s="52">
        <f>IFERROR(_xll.qlIndexFixing(Index1M,$H1874,TRUE,_xll.ohTrigger(RecalcTrigger,Trigger1M)),NA())</f>
        <v>2.6456230018839233E-2</v>
      </c>
      <c r="K1874" s="52">
        <f>IFERROR(_xll.qlIndexFixing(ONIndex1M,I1874,TRUE,_xll.ohTrigger(RecalcTrigger,Trigger1M)),NA())</f>
        <v>2.6430845355243093E-2</v>
      </c>
      <c r="L1874" s="52">
        <f>IFERROR(_xll.qlIndexFixing(Index3M,H1874,TRUE,_xll.ohTrigger(RecalcTrigger,Trigger3M)),NA())</f>
        <v>2.8059969897100811E-2</v>
      </c>
      <c r="M1874" s="52">
        <f>IFERROR(_xll.qlIndexFixing(ONIndex3M,I1874,TRUE,_xll.ohTrigger(RecalcTrigger,Trigger3M)),NA())</f>
        <v>2.7978143010525258E-2</v>
      </c>
      <c r="N1874" s="52">
        <f>IFERROR(_xll.qlIndexFixing(Index6M,$H1874,TRUE,_xll.ohTrigger(RecalcTrigger,Trigger6M)),NA())</f>
        <v>2.9389818144056369E-2</v>
      </c>
      <c r="O1874" s="52">
        <f>IFERROR(_xll.qlIndexFixing(ONIndex6M,I1874,TRUE,_xll.ohTrigger(RecalcTrigger,Trigger6M)),NA())</f>
        <v>2.9204624562124692E-2</v>
      </c>
      <c r="P1874" s="52">
        <f>IFERROR(_xll.qlIndexFixing(Index1Y,$H1874,TRUE,_xll.ohTrigger(RecalcTrigger,Trigger1Y)),NA())</f>
        <v>3.1655385907157774E-2</v>
      </c>
      <c r="Q1874" s="52">
        <f>IFERROR(_xll.qlIndexFixing(ONIndex1Y,I1874,TRUE,_xll.ohTrigger(RecalcTrigger,Trigger1Y)),NA())</f>
        <v>3.1261368904642595E-2</v>
      </c>
    </row>
    <row r="1875" spans="2:17" x14ac:dyDescent="0.2">
      <c r="B1875" s="46" t="s">
        <v>51</v>
      </c>
      <c r="D1875" s="49">
        <f>_xll.qlCalendarAdvance(LocalCalendar,$D1874,B1875,"f",FALSE)</f>
        <v>52629</v>
      </c>
      <c r="E1875" s="49">
        <f>_xll.qlInterestRateIndexValueDate(IndexON,D1875)</f>
        <v>52629</v>
      </c>
      <c r="F1875" s="52">
        <f>IFERROR(_xll.qlIndexFixing(IndexON,D1875,TRUE,_xll.ohTrigger(RecalcTrigger,TriggerON)),NA())</f>
        <v>2.5035066692433716E-2</v>
      </c>
      <c r="H1875" s="49">
        <f>_xll.qlCalendarAdvance(IborCalendar,$H1874,B1875,"f",FALSE)</f>
        <v>52622</v>
      </c>
      <c r="I1875" s="49">
        <f>_xll.qlInterestRateIndexValueDate(Index1M,$H1875)</f>
        <v>52624</v>
      </c>
      <c r="J1875" s="52">
        <f>IFERROR(_xll.qlIndexFixing(Index1M,$H1875,TRUE,_xll.ohTrigger(RecalcTrigger,Trigger1M)),NA())</f>
        <v>2.6454084226980035E-2</v>
      </c>
      <c r="K1875" s="52">
        <f>IFERROR(_xll.qlIndexFixing(ONIndex1M,I1875,TRUE,_xll.ohTrigger(RecalcTrigger,Trigger1M)),NA())</f>
        <v>2.6428733858745446E-2</v>
      </c>
      <c r="L1875" s="52">
        <f>IFERROR(_xll.qlIndexFixing(Index3M,H1875,TRUE,_xll.ohTrigger(RecalcTrigger,Trigger3M)),NA())</f>
        <v>2.805741205804816E-2</v>
      </c>
      <c r="M1875" s="52">
        <f>IFERROR(_xll.qlIndexFixing(ONIndex3M,I1875,TRUE,_xll.ohTrigger(RecalcTrigger,Trigger3M)),NA())</f>
        <v>2.797567773238363E-2</v>
      </c>
      <c r="N1875" s="52">
        <f>IFERROR(_xll.qlIndexFixing(Index6M,$H1875,TRUE,_xll.ohTrigger(RecalcTrigger,Trigger6M)),NA())</f>
        <v>2.9387437307784502E-2</v>
      </c>
      <c r="O1875" s="52">
        <f>IFERROR(_xll.qlIndexFixing(ONIndex6M,I1875,TRUE,_xll.ohTrigger(RecalcTrigger,Trigger6M)),NA())</f>
        <v>2.9202384452986507E-2</v>
      </c>
      <c r="P1875" s="52">
        <f>IFERROR(_xll.qlIndexFixing(Index1Y,$H1875,TRUE,_xll.ohTrigger(RecalcTrigger,Trigger1Y)),NA())</f>
        <v>3.1650975196532344E-2</v>
      </c>
      <c r="Q1875" s="52">
        <f>IFERROR(_xll.qlIndexFixing(ONIndex1Y,I1875,TRUE,_xll.ohTrigger(RecalcTrigger,Trigger1Y)),NA())</f>
        <v>3.1257746798987185E-2</v>
      </c>
    </row>
    <row r="1876" spans="2:17" x14ac:dyDescent="0.2">
      <c r="B1876" s="46" t="s">
        <v>51</v>
      </c>
      <c r="D1876" s="49">
        <f>_xll.qlCalendarAdvance(LocalCalendar,$D1875,B1876,"f",FALSE)</f>
        <v>52636</v>
      </c>
      <c r="E1876" s="49">
        <f>_xll.qlInterestRateIndexValueDate(IndexON,D1876)</f>
        <v>52636</v>
      </c>
      <c r="F1876" s="52">
        <f>IFERROR(_xll.qlIndexFixing(IndexON,D1876,TRUE,_xll.ohTrigger(RecalcTrigger,TriggerON)),NA())</f>
        <v>2.5034434612125622E-2</v>
      </c>
      <c r="H1876" s="49">
        <f>_xll.qlCalendarAdvance(IborCalendar,$H1875,B1876,"f",FALSE)</f>
        <v>52629</v>
      </c>
      <c r="I1876" s="49">
        <f>_xll.qlInterestRateIndexValueDate(Index1M,$H1876)</f>
        <v>52631</v>
      </c>
      <c r="J1876" s="52">
        <f>IFERROR(_xll.qlIndexFixing(Index1M,$H1876,TRUE,_xll.ohTrigger(RecalcTrigger,Trigger1M)),NA())</f>
        <v>2.6449477937341002E-2</v>
      </c>
      <c r="K1876" s="52">
        <f>IFERROR(_xll.qlIndexFixing(ONIndex1M,I1876,TRUE,_xll.ohTrigger(RecalcTrigger,Trigger1M)),NA())</f>
        <v>2.6426609076475316E-2</v>
      </c>
      <c r="L1876" s="52">
        <f>IFERROR(_xll.qlIndexFixing(Index3M,H1876,TRUE,_xll.ohTrigger(RecalcTrigger,Trigger3M)),NA())</f>
        <v>2.8053937671681517E-2</v>
      </c>
      <c r="M1876" s="52">
        <f>IFERROR(_xll.qlIndexFixing(ONIndex3M,I1876,TRUE,_xll.ohTrigger(RecalcTrigger,Trigger3M)),NA())</f>
        <v>2.7973200827462463E-2</v>
      </c>
      <c r="N1876" s="52">
        <f>IFERROR(_xll.qlIndexFixing(Index6M,$H1876,TRUE,_xll.ohTrigger(RecalcTrigger,Trigger6M)),NA())</f>
        <v>2.9385048149462332E-2</v>
      </c>
      <c r="O1876" s="52">
        <f>IFERROR(_xll.qlIndexFixing(ONIndex6M,I1876,TRUE,_xll.ohTrigger(RecalcTrigger,Trigger6M)),NA())</f>
        <v>2.9200136140170585E-2</v>
      </c>
      <c r="P1876" s="52">
        <f>IFERROR(_xll.qlIndexFixing(Index1Y,$H1876,TRUE,_xll.ohTrigger(RecalcTrigger,Trigger1Y)),NA())</f>
        <v>3.1646538880731323E-2</v>
      </c>
      <c r="Q1876" s="52">
        <f>IFERROR(_xll.qlIndexFixing(ONIndex1Y,I1876,TRUE,_xll.ohTrigger(RecalcTrigger,Trigger1Y)),NA())</f>
        <v>3.1254099869828522E-2</v>
      </c>
    </row>
    <row r="1877" spans="2:17" x14ac:dyDescent="0.2">
      <c r="B1877" s="46" t="s">
        <v>51</v>
      </c>
      <c r="D1877" s="49">
        <f>_xll.qlCalendarAdvance(LocalCalendar,$D1876,B1877,"f",FALSE)</f>
        <v>52643</v>
      </c>
      <c r="E1877" s="49">
        <f>_xll.qlInterestRateIndexValueDate(IndexON,D1877)</f>
        <v>52643</v>
      </c>
      <c r="F1877" s="52">
        <f>IFERROR(_xll.qlIndexFixing(IndexON,D1877,TRUE,_xll.ohTrigger(RecalcTrigger,TriggerON)),NA())</f>
        <v>2.5033822804640948E-2</v>
      </c>
      <c r="H1877" s="49">
        <f>_xll.qlCalendarAdvance(IborCalendar,$H1876,B1877,"f",FALSE)</f>
        <v>52636</v>
      </c>
      <c r="I1877" s="49">
        <f>_xll.qlInterestRateIndexValueDate(Index1M,$H1877)</f>
        <v>52638</v>
      </c>
      <c r="J1877" s="52">
        <f>IFERROR(_xll.qlIndexFixing(Index1M,$H1877,TRUE,_xll.ohTrigger(RecalcTrigger,Trigger1M)),NA())</f>
        <v>2.6447308845298469E-2</v>
      </c>
      <c r="K1877" s="52">
        <f>IFERROR(_xll.qlIndexFixing(ONIndex1M,I1877,TRUE,_xll.ohTrigger(RecalcTrigger,Trigger1M)),NA())</f>
        <v>2.6424471008592576E-2</v>
      </c>
      <c r="L1877" s="52">
        <f>IFERROR(_xll.qlIndexFixing(Index3M,H1877,TRUE,_xll.ohTrigger(RecalcTrigger,Trigger3M)),NA())</f>
        <v>2.8051357455605164E-2</v>
      </c>
      <c r="M1877" s="52">
        <f>IFERROR(_xll.qlIndexFixing(ONIndex3M,I1877,TRUE,_xll.ohTrigger(RecalcTrigger,Trigger3M)),NA())</f>
        <v>2.7970712295601885E-2</v>
      </c>
      <c r="N1877" s="52">
        <f>IFERROR(_xll.qlIndexFixing(Index6M,$H1877,TRUE,_xll.ohTrigger(RecalcTrigger,Trigger6M)),NA())</f>
        <v>2.9382650669119287E-2</v>
      </c>
      <c r="O1877" s="52">
        <f>IFERROR(_xll.qlIndexFixing(ONIndex6M,I1877,TRUE,_xll.ohTrigger(RecalcTrigger,Trigger6M)),NA())</f>
        <v>2.9197879623676926E-2</v>
      </c>
      <c r="P1877" s="52">
        <f>IFERROR(_xll.qlIndexFixing(Index1Y,$H1877,TRUE,_xll.ohTrigger(RecalcTrigger,Trigger1Y)),NA())</f>
        <v>3.1642076960093357E-2</v>
      </c>
      <c r="Q1877" s="52">
        <f>IFERROR(_xll.qlIndexFixing(ONIndex1Y,I1877,TRUE,_xll.ohTrigger(RecalcTrigger,Trigger1Y)),NA())</f>
        <v>3.125042811708667E-2</v>
      </c>
    </row>
    <row r="1878" spans="2:17" x14ac:dyDescent="0.2">
      <c r="B1878" s="46" t="s">
        <v>51</v>
      </c>
      <c r="D1878" s="49">
        <f>_xll.qlCalendarAdvance(LocalCalendar,$D1877,B1878,"f",FALSE)</f>
        <v>52650</v>
      </c>
      <c r="E1878" s="49">
        <f>_xll.qlInterestRateIndexValueDate(IndexON,D1878)</f>
        <v>52650</v>
      </c>
      <c r="F1878" s="52">
        <f>IFERROR(_xll.qlIndexFixing(IndexON,D1878,TRUE,_xll.ohTrigger(RecalcTrigger,TriggerON)),NA())</f>
        <v>2.5033231269979694E-2</v>
      </c>
      <c r="H1878" s="49">
        <f>_xll.qlCalendarAdvance(IborCalendar,$H1877,B1878,"f",FALSE)</f>
        <v>52643</v>
      </c>
      <c r="I1878" s="49">
        <f>_xll.qlInterestRateIndexValueDate(Index1M,$H1878)</f>
        <v>52645</v>
      </c>
      <c r="J1878" s="52">
        <f>IFERROR(_xll.qlIndexFixing(Index1M,$H1878,TRUE,_xll.ohTrigger(RecalcTrigger,Trigger1M)),NA())</f>
        <v>2.6445126440586351E-2</v>
      </c>
      <c r="K1878" s="52">
        <f>IFERROR(_xll.qlIndexFixing(ONIndex1M,I1878,TRUE,_xll.ohTrigger(RecalcTrigger,Trigger1M)),NA())</f>
        <v>2.642231965501729E-2</v>
      </c>
      <c r="L1878" s="52">
        <f>IFERROR(_xll.qlIndexFixing(Index3M,H1878,TRUE,_xll.ohTrigger(RecalcTrigger,Trigger3M)),NA())</f>
        <v>2.8048765533656983E-2</v>
      </c>
      <c r="M1878" s="52">
        <f>IFERROR(_xll.qlIndexFixing(ONIndex3M,I1878,TRUE,_xll.ohTrigger(RecalcTrigger,Trigger3M)),NA())</f>
        <v>2.7968212136961768E-2</v>
      </c>
      <c r="N1878" s="52">
        <f>IFERROR(_xll.qlIndexFixing(Index6M,$H1878,TRUE,_xll.ohTrigger(RecalcTrigger,Trigger6M)),NA())</f>
        <v>2.9380244866784797E-2</v>
      </c>
      <c r="O1878" s="52">
        <f>IFERROR(_xll.qlIndexFixing(ONIndex6M,I1878,TRUE,_xll.ohTrigger(RecalcTrigger,Trigger6M)),NA())</f>
        <v>2.9195614903585465E-2</v>
      </c>
      <c r="P1878" s="52">
        <f>IFERROR(_xll.qlIndexFixing(Index1Y,$H1878,TRUE,_xll.ohTrigger(RecalcTrigger,Trigger1Y)),NA())</f>
        <v>3.1638627311099017E-2</v>
      </c>
      <c r="Q1878" s="52">
        <f>IFERROR(_xll.qlIndexFixing(ONIndex1Y,I1878,TRUE,_xll.ohTrigger(RecalcTrigger,Trigger1Y)),NA())</f>
        <v>3.1246731540841566E-2</v>
      </c>
    </row>
    <row r="1879" spans="2:17" x14ac:dyDescent="0.2">
      <c r="B1879" s="46" t="s">
        <v>51</v>
      </c>
      <c r="D1879" s="49">
        <f>_xll.qlCalendarAdvance(LocalCalendar,$D1878,B1879,"f",FALSE)</f>
        <v>52657</v>
      </c>
      <c r="E1879" s="49">
        <f>_xll.qlInterestRateIndexValueDate(IndexON,D1879)</f>
        <v>52657</v>
      </c>
      <c r="F1879" s="52">
        <f>IFERROR(_xll.qlIndexFixing(IndexON,D1879,TRUE,_xll.ohTrigger(RecalcTrigger,TriggerON)),NA())</f>
        <v>2.5032660007981988E-2</v>
      </c>
      <c r="H1879" s="49">
        <f>_xll.qlCalendarAdvance(IborCalendar,$H1878,B1879,"f",FALSE)</f>
        <v>52650</v>
      </c>
      <c r="I1879" s="49">
        <f>_xll.qlInterestRateIndexValueDate(Index1M,$H1879)</f>
        <v>52652</v>
      </c>
      <c r="J1879" s="52">
        <f>IFERROR(_xll.qlIndexFixing(Index1M,$H1879,TRUE,_xll.ohTrigger(RecalcTrigger,Trigger1M)),NA())</f>
        <v>2.6442930723215668E-2</v>
      </c>
      <c r="K1879" s="52">
        <f>IFERROR(_xll.qlIndexFixing(ONIndex1M,I1879,TRUE,_xll.ohTrigger(RecalcTrigger,Trigger1M)),NA())</f>
        <v>2.6420155015669522E-2</v>
      </c>
      <c r="L1879" s="52">
        <f>IFERROR(_xll.qlIndexFixing(Index3M,H1879,TRUE,_xll.ohTrigger(RecalcTrigger,Trigger3M)),NA())</f>
        <v>2.8046161905860956E-2</v>
      </c>
      <c r="M1879" s="52">
        <f>IFERROR(_xll.qlIndexFixing(ONIndex3M,I1879,TRUE,_xll.ohTrigger(RecalcTrigger,Trigger3M)),NA())</f>
        <v>2.7965700351302303E-2</v>
      </c>
      <c r="N1879" s="52">
        <f>IFERROR(_xll.qlIndexFixing(Index6M,$H1879,TRUE,_xll.ohTrigger(RecalcTrigger,Trigger6M)),NA())</f>
        <v>2.9377830742489602E-2</v>
      </c>
      <c r="O1879" s="52">
        <f>IFERROR(_xll.qlIndexFixing(ONIndex6M,I1879,TRUE,_xll.ohTrigger(RecalcTrigger,Trigger6M)),NA())</f>
        <v>2.9193341979736331E-2</v>
      </c>
      <c r="P1879" s="52">
        <f>IFERROR(_xll.qlIndexFixing(Index1Y,$H1879,TRUE,_xll.ohTrigger(RecalcTrigger,Trigger1Y)),NA())</f>
        <v>3.1633076305663761E-2</v>
      </c>
      <c r="Q1879" s="52">
        <f>IFERROR(_xll.qlIndexFixing(ONIndex1Y,I1879,TRUE,_xll.ohTrigger(RecalcTrigger,Trigger1Y)),NA())</f>
        <v>3.12430101408534E-2</v>
      </c>
    </row>
    <row r="1880" spans="2:17" x14ac:dyDescent="0.2">
      <c r="B1880" s="46" t="s">
        <v>51</v>
      </c>
      <c r="D1880" s="49">
        <f>_xll.qlCalendarAdvance(LocalCalendar,$D1879,B1880,"f",FALSE)</f>
        <v>52664</v>
      </c>
      <c r="E1880" s="49">
        <f>_xll.qlInterestRateIndexValueDate(IndexON,D1880)</f>
        <v>52664</v>
      </c>
      <c r="F1880" s="52">
        <f>IFERROR(_xll.qlIndexFixing(IndexON,D1880,TRUE,_xll.ohTrigger(RecalcTrigger,TriggerON)),NA())</f>
        <v>2.5032109018807702E-2</v>
      </c>
      <c r="H1880" s="49">
        <f>_xll.qlCalendarAdvance(IborCalendar,$H1879,B1880,"f",FALSE)</f>
        <v>52657</v>
      </c>
      <c r="I1880" s="49">
        <f>_xll.qlInterestRateIndexValueDate(Index1M,$H1880)</f>
        <v>52659</v>
      </c>
      <c r="J1880" s="52">
        <f>IFERROR(_xll.qlIndexFixing(Index1M,$H1880,TRUE,_xll.ohTrigger(RecalcTrigger,Trigger1M)),NA())</f>
        <v>2.6443155534246754E-2</v>
      </c>
      <c r="K1880" s="52">
        <f>IFERROR(_xll.qlIndexFixing(ONIndex1M,I1880,TRUE,_xll.ohTrigger(RecalcTrigger,Trigger1M)),NA())</f>
        <v>2.6417977090709144E-2</v>
      </c>
      <c r="L1880" s="52">
        <f>IFERROR(_xll.qlIndexFixing(Index3M,H1880,TRUE,_xll.ohTrigger(RecalcTrigger,Trigger3M)),NA())</f>
        <v>2.8045347897509374E-2</v>
      </c>
      <c r="M1880" s="52">
        <f>IFERROR(_xll.qlIndexFixing(ONIndex3M,I1880,TRUE,_xll.ohTrigger(RecalcTrigger,Trigger3M)),NA())</f>
        <v>2.7963176938783363E-2</v>
      </c>
      <c r="N1880" s="52">
        <f>IFERROR(_xll.qlIndexFixing(Index6M,$H1880,TRUE,_xll.ohTrigger(RecalcTrigger,Trigger6M)),NA())</f>
        <v>2.9380491525399361E-2</v>
      </c>
      <c r="O1880" s="52">
        <f>IFERROR(_xll.qlIndexFixing(ONIndex6M,I1880,TRUE,_xll.ohTrigger(RecalcTrigger,Trigger6M)),NA())</f>
        <v>2.9191060852289397E-2</v>
      </c>
      <c r="P1880" s="52">
        <f>IFERROR(_xll.qlIndexFixing(Index1Y,$H1880,TRUE,_xll.ohTrigger(RecalcTrigger,Trigger1Y)),NA())</f>
        <v>3.1625436343899624E-2</v>
      </c>
      <c r="Q1880" s="52">
        <f>IFERROR(_xll.qlIndexFixing(ONIndex1Y,I1880,TRUE,_xll.ohTrigger(RecalcTrigger,Trigger1Y)),NA())</f>
        <v>3.1239263917441917E-2</v>
      </c>
    </row>
    <row r="1881" spans="2:17" x14ac:dyDescent="0.2">
      <c r="B1881" s="46" t="s">
        <v>51</v>
      </c>
      <c r="D1881" s="49">
        <f>_xll.qlCalendarAdvance(LocalCalendar,$D1880,B1881,"f",FALSE)</f>
        <v>52671</v>
      </c>
      <c r="E1881" s="49">
        <f>_xll.qlInterestRateIndexValueDate(IndexON,D1881)</f>
        <v>52671</v>
      </c>
      <c r="F1881" s="52">
        <f>IFERROR(_xll.qlIndexFixing(IndexON,D1881,TRUE,_xll.ohTrigger(RecalcTrigger,TriggerON)),NA())</f>
        <v>2.5031578302536772E-2</v>
      </c>
      <c r="H1881" s="49">
        <f>_xll.qlCalendarAdvance(IborCalendar,$H1880,B1881,"f",FALSE)</f>
        <v>52664</v>
      </c>
      <c r="I1881" s="49">
        <f>_xll.qlInterestRateIndexValueDate(Index1M,$H1881)</f>
        <v>52666</v>
      </c>
      <c r="J1881" s="52">
        <f>IFERROR(_xll.qlIndexFixing(Index1M,$H1881,TRUE,_xll.ohTrigger(RecalcTrigger,Trigger1M)),NA())</f>
        <v>2.6440929849068096E-2</v>
      </c>
      <c r="K1881" s="52">
        <f>IFERROR(_xll.qlIndexFixing(ONIndex1M,I1881,TRUE,_xll.ohTrigger(RecalcTrigger,Trigger1M)),NA())</f>
        <v>2.6415785879896347E-2</v>
      </c>
      <c r="L1881" s="52">
        <f>IFERROR(_xll.qlIndexFixing(Index3M,H1881,TRUE,_xll.ohTrigger(RecalcTrigger,Trigger3M)),NA())</f>
        <v>2.8042718777705769E-2</v>
      </c>
      <c r="M1881" s="52">
        <f>IFERROR(_xll.qlIndexFixing(ONIndex3M,I1881,TRUE,_xll.ohTrigger(RecalcTrigger,Trigger3M)),NA())</f>
        <v>2.7960641899484884E-2</v>
      </c>
      <c r="N1881" s="52">
        <f>IFERROR(_xll.qlIndexFixing(Index6M,$H1881,TRUE,_xll.ohTrigger(RecalcTrigger,Trigger6M)),NA())</f>
        <v>2.9377040986723727E-2</v>
      </c>
      <c r="O1881" s="52">
        <f>IFERROR(_xll.qlIndexFixing(ONIndex6M,I1881,TRUE,_xll.ohTrigger(RecalcTrigger,Trigger6M)),NA())</f>
        <v>2.9188771521164725E-2</v>
      </c>
      <c r="P1881" s="52">
        <f>IFERROR(_xll.qlIndexFixing(Index1Y,$H1881,TRUE,_xll.ohTrigger(RecalcTrigger,Trigger1Y)),NA())</f>
        <v>3.1620878675903845E-2</v>
      </c>
      <c r="Q1881" s="52">
        <f>IFERROR(_xll.qlIndexFixing(ONIndex1Y,I1881,TRUE,_xll.ohTrigger(RecalcTrigger,Trigger1Y)),NA())</f>
        <v>3.123549287036731E-2</v>
      </c>
    </row>
    <row r="1882" spans="2:17" x14ac:dyDescent="0.2">
      <c r="B1882" s="46" t="s">
        <v>51</v>
      </c>
      <c r="D1882" s="49">
        <f>_xll.qlCalendarAdvance(LocalCalendar,$D1881,B1882,"f",FALSE)</f>
        <v>52678</v>
      </c>
      <c r="E1882" s="49">
        <f>_xll.qlInterestRateIndexValueDate(IndexON,D1882)</f>
        <v>52678</v>
      </c>
      <c r="F1882" s="52">
        <f>IFERROR(_xll.qlIndexFixing(IndexON,D1882,TRUE,_xll.ohTrigger(RecalcTrigger,TriggerON)),NA())</f>
        <v>2.503106785892939E-2</v>
      </c>
      <c r="H1882" s="49">
        <f>_xll.qlCalendarAdvance(IborCalendar,$H1881,B1882,"f",FALSE)</f>
        <v>52671</v>
      </c>
      <c r="I1882" s="49">
        <f>_xll.qlInterestRateIndexValueDate(Index1M,$H1882)</f>
        <v>52673</v>
      </c>
      <c r="J1882" s="52">
        <f>IFERROR(_xll.qlIndexFixing(Index1M,$H1882,TRUE,_xll.ohTrigger(RecalcTrigger,Trigger1M)),NA())</f>
        <v>2.6439499765893035E-2</v>
      </c>
      <c r="K1882" s="52">
        <f>IFERROR(_xll.qlIndexFixing(ONIndex1M,I1882,TRUE,_xll.ohTrigger(RecalcTrigger,Trigger1M)),NA())</f>
        <v>2.6413581383391005E-2</v>
      </c>
      <c r="L1882" s="52">
        <f>IFERROR(_xll.qlIndexFixing(Index3M,H1882,TRUE,_xll.ohTrigger(RecalcTrigger,Trigger3M)),NA())</f>
        <v>2.80400779503455E-2</v>
      </c>
      <c r="M1882" s="52">
        <f>IFERROR(_xll.qlIndexFixing(ONIndex3M,I1882,TRUE,_xll.ohTrigger(RecalcTrigger,Trigger3M)),NA())</f>
        <v>2.7958095233246993E-2</v>
      </c>
      <c r="N1882" s="52">
        <f>IFERROR(_xll.qlIndexFixing(Index6M,$H1882,TRUE,_xll.ohTrigger(RecalcTrigger,Trigger6M)),NA())</f>
        <v>2.937459872803511E-2</v>
      </c>
      <c r="O1882" s="52">
        <f>IFERROR(_xll.qlIndexFixing(ONIndex6M,I1882,TRUE,_xll.ohTrigger(RecalcTrigger,Trigger6M)),NA())</f>
        <v>2.9186473986362316E-2</v>
      </c>
      <c r="P1882" s="52">
        <f>IFERROR(_xll.qlIndexFixing(Index1Y,$H1882,TRUE,_xll.ohTrigger(RecalcTrigger,Trigger1Y)),NA())</f>
        <v>3.1616295411183111E-2</v>
      </c>
      <c r="Q1882" s="52">
        <f>IFERROR(_xll.qlIndexFixing(ONIndex1Y,I1882,TRUE,_xll.ohTrigger(RecalcTrigger,Trigger1Y)),NA())</f>
        <v>3.1231696999709513E-2</v>
      </c>
    </row>
    <row r="1883" spans="2:17" x14ac:dyDescent="0.2">
      <c r="B1883" s="46" t="s">
        <v>51</v>
      </c>
      <c r="D1883" s="49">
        <f>_xll.qlCalendarAdvance(LocalCalendar,$D1882,B1883,"f",FALSE)</f>
        <v>52685</v>
      </c>
      <c r="E1883" s="49">
        <f>_xll.qlInterestRateIndexValueDate(IndexON,D1883)</f>
        <v>52685</v>
      </c>
      <c r="F1883" s="52">
        <f>IFERROR(_xll.qlIndexFixing(IndexON,D1883,TRUE,_xll.ohTrigger(RecalcTrigger,TriggerON)),NA())</f>
        <v>2.5030577688225364E-2</v>
      </c>
      <c r="H1883" s="49">
        <f>_xll.qlCalendarAdvance(IborCalendar,$H1882,B1883,"f",FALSE)</f>
        <v>52678</v>
      </c>
      <c r="I1883" s="49">
        <f>_xll.qlInterestRateIndexValueDate(Index1M,$H1883)</f>
        <v>52680</v>
      </c>
      <c r="J1883" s="52">
        <f>IFERROR(_xll.qlIndexFixing(Index1M,$H1883,TRUE,_xll.ohTrigger(RecalcTrigger,Trigger1M)),NA())</f>
        <v>2.643643853213723E-2</v>
      </c>
      <c r="K1883" s="52">
        <f>IFERROR(_xll.qlIndexFixing(ONIndex1M,I1883,TRUE,_xll.ohTrigger(RecalcTrigger,Trigger1M)),NA())</f>
        <v>2.6411363601273052E-2</v>
      </c>
      <c r="L1883" s="52">
        <f>IFERROR(_xll.qlIndexFixing(Index3M,H1883,TRUE,_xll.ohTrigger(RecalcTrigger,Trigger3M)),NA())</f>
        <v>2.8037425415453766E-2</v>
      </c>
      <c r="M1883" s="52">
        <f>IFERROR(_xll.qlIndexFixing(ONIndex3M,I1883,TRUE,_xll.ohTrigger(RecalcTrigger,Trigger3M)),NA())</f>
        <v>2.7955536940069692E-2</v>
      </c>
      <c r="N1883" s="52">
        <f>IFERROR(_xll.qlIndexFixing(Index6M,$H1883,TRUE,_xll.ohTrigger(RecalcTrigger,Trigger6M)),NA())</f>
        <v>2.9372148144884511E-2</v>
      </c>
      <c r="O1883" s="52">
        <f>IFERROR(_xll.qlIndexFixing(ONIndex6M,I1883,TRUE,_xll.ohTrigger(RecalcTrigger,Trigger6M)),NA())</f>
        <v>2.9184168247962106E-2</v>
      </c>
      <c r="P1883" s="52">
        <f>IFERROR(_xll.qlIndexFixing(Index1Y,$H1883,TRUE,_xll.ohTrigger(RecalcTrigger,Trigger1Y)),NA())</f>
        <v>3.1611686550083222E-2</v>
      </c>
      <c r="Q1883" s="52">
        <f>IFERROR(_xll.qlIndexFixing(ONIndex1Y,I1883,TRUE,_xll.ohTrigger(RecalcTrigger,Trigger1Y)),NA())</f>
        <v>3.1227876305468527E-2</v>
      </c>
    </row>
    <row r="1884" spans="2:17" x14ac:dyDescent="0.2">
      <c r="B1884" s="46" t="s">
        <v>51</v>
      </c>
      <c r="D1884" s="49">
        <f>_xll.qlCalendarAdvance(LocalCalendar,$D1883,B1884,"f",FALSE)</f>
        <v>52692</v>
      </c>
      <c r="E1884" s="49">
        <f>_xll.qlInterestRateIndexValueDate(IndexON,D1884)</f>
        <v>52692</v>
      </c>
      <c r="F1884" s="52">
        <f>IFERROR(_xll.qlIndexFixing(IndexON,D1884,TRUE,_xll.ohTrigger(RecalcTrigger,TriggerON)),NA())</f>
        <v>2.5030107790184886E-2</v>
      </c>
      <c r="H1884" s="49">
        <f>_xll.qlCalendarAdvance(IborCalendar,$H1883,B1884,"f",FALSE)</f>
        <v>52685</v>
      </c>
      <c r="I1884" s="49">
        <f>_xll.qlInterestRateIndexValueDate(Index1M,$H1884)</f>
        <v>52687</v>
      </c>
      <c r="J1884" s="52">
        <f>IFERROR(_xll.qlIndexFixing(Index1M,$H1884,TRUE,_xll.ohTrigger(RecalcTrigger,Trigger1M)),NA())</f>
        <v>2.6431752446704346E-2</v>
      </c>
      <c r="K1884" s="52">
        <f>IFERROR(_xll.qlIndexFixing(ONIndex1M,I1884,TRUE,_xll.ohTrigger(RecalcTrigger,Trigger1M)),NA())</f>
        <v>2.6409132533382618E-2</v>
      </c>
      <c r="L1884" s="52">
        <f>IFERROR(_xll.qlIndexFixing(Index3M,H1884,TRUE,_xll.ohTrigger(RecalcTrigger,Trigger3M)),NA())</f>
        <v>2.8033864703068862E-2</v>
      </c>
      <c r="M1884" s="52">
        <f>IFERROR(_xll.qlIndexFixing(ONIndex3M,I1884,TRUE,_xll.ohTrigger(RecalcTrigger,Trigger3M)),NA())</f>
        <v>2.7952967020032915E-2</v>
      </c>
      <c r="N1884" s="52">
        <f>IFERROR(_xll.qlIndexFixing(Index6M,$H1884,TRUE,_xll.ohTrigger(RecalcTrigger,Trigger6M)),NA())</f>
        <v>2.9366648810456579E-2</v>
      </c>
      <c r="O1884" s="52">
        <f>IFERROR(_xll.qlIndexFixing(ONIndex6M,I1884,TRUE,_xll.ohTrigger(RecalcTrigger,Trigger6M)),NA())</f>
        <v>2.9181854305804222E-2</v>
      </c>
      <c r="P1884" s="52">
        <f>IFERROR(_xll.qlIndexFixing(Index1Y,$H1884,TRUE,_xll.ohTrigger(RecalcTrigger,Trigger1Y)),NA())</f>
        <v>3.1607052092952399E-2</v>
      </c>
      <c r="Q1884" s="52">
        <f>IFERROR(_xll.qlIndexFixing(ONIndex1Y,I1884,TRUE,_xll.ohTrigger(RecalcTrigger,Trigger1Y)),NA())</f>
        <v>3.1224030787644352E-2</v>
      </c>
    </row>
    <row r="1885" spans="2:17" x14ac:dyDescent="0.2">
      <c r="B1885" s="46" t="s">
        <v>51</v>
      </c>
      <c r="D1885" s="49">
        <f>_xll.qlCalendarAdvance(LocalCalendar,$D1884,B1885,"f",FALSE)</f>
        <v>52699</v>
      </c>
      <c r="E1885" s="49">
        <f>_xll.qlInterestRateIndexValueDate(IndexON,D1885)</f>
        <v>52699</v>
      </c>
      <c r="F1885" s="52">
        <f>IFERROR(_xll.qlIndexFixing(IndexON,D1885,TRUE,_xll.ohTrigger(RecalcTrigger,TriggerON)),NA())</f>
        <v>2.5029658165127699E-2</v>
      </c>
      <c r="H1885" s="49">
        <f>_xll.qlCalendarAdvance(IborCalendar,$H1884,B1885,"f",FALSE)</f>
        <v>52692</v>
      </c>
      <c r="I1885" s="49">
        <f>_xll.qlInterestRateIndexValueDate(Index1M,$H1885)</f>
        <v>52694</v>
      </c>
      <c r="J1885" s="52">
        <f>IFERROR(_xll.qlIndexFixing(Index1M,$H1885,TRUE,_xll.ohTrigger(RecalcTrigger,Trigger1M)),NA())</f>
        <v>2.6431893953164087E-2</v>
      </c>
      <c r="K1885" s="52">
        <f>IFERROR(_xll.qlIndexFixing(ONIndex1M,I1885,TRUE,_xll.ohTrigger(RecalcTrigger,Trigger1M)),NA())</f>
        <v>2.6406888179799637E-2</v>
      </c>
      <c r="L1885" s="52">
        <f>IFERROR(_xll.qlIndexFixing(Index3M,H1885,TRUE,_xll.ohTrigger(RecalcTrigger,Trigger3M)),NA())</f>
        <v>2.8031189796992883E-2</v>
      </c>
      <c r="M1885" s="52">
        <f>IFERROR(_xll.qlIndexFixing(ONIndex3M,I1885,TRUE,_xll.ohTrigger(RecalcTrigger,Trigger3M)),NA())</f>
        <v>2.7950385473136663E-2</v>
      </c>
      <c r="N1885" s="52">
        <f>IFERROR(_xll.qlIndexFixing(Index6M,$H1885,TRUE,_xll.ohTrigger(RecalcTrigger,Trigger6M)),NA())</f>
        <v>2.9364183961054835E-2</v>
      </c>
      <c r="O1885" s="52">
        <f>IFERROR(_xll.qlIndexFixing(ONIndex6M,I1885,TRUE,_xll.ohTrigger(RecalcTrigger,Trigger6M)),NA())</f>
        <v>2.9179532160048538E-2</v>
      </c>
      <c r="P1885" s="52">
        <f>IFERROR(_xll.qlIndexFixing(Index1Y,$H1885,TRUE,_xll.ohTrigger(RecalcTrigger,Trigger1Y)),NA())</f>
        <v>3.1606482158448086E-2</v>
      </c>
      <c r="Q1885" s="52">
        <f>IFERROR(_xll.qlIndexFixing(ONIndex1Y,I1885,TRUE,_xll.ohTrigger(RecalcTrigger,Trigger1Y)),NA())</f>
        <v>3.1220160446236989E-2</v>
      </c>
    </row>
    <row r="1886" spans="2:17" x14ac:dyDescent="0.2">
      <c r="B1886" s="46" t="s">
        <v>51</v>
      </c>
      <c r="D1886" s="49">
        <f>_xll.qlCalendarAdvance(LocalCalendar,$D1885,B1886,"f",FALSE)</f>
        <v>52706</v>
      </c>
      <c r="E1886" s="49">
        <f>_xll.qlInterestRateIndexValueDate(IndexON,D1886)</f>
        <v>52706</v>
      </c>
      <c r="F1886" s="52">
        <f>IFERROR(_xll.qlIndexFixing(IndexON,D1886,TRUE,_xll.ohTrigger(RecalcTrigger,TriggerON)),NA())</f>
        <v>2.5029228812654125E-2</v>
      </c>
      <c r="H1886" s="49">
        <f>_xll.qlCalendarAdvance(IborCalendar,$H1885,B1886,"f",FALSE)</f>
        <v>52699</v>
      </c>
      <c r="I1886" s="49">
        <f>_xll.qlInterestRateIndexValueDate(Index1M,$H1886)</f>
        <v>52701</v>
      </c>
      <c r="J1886" s="52">
        <f>IFERROR(_xll.qlIndexFixing(Index1M,$H1886,TRUE,_xll.ohTrigger(RecalcTrigger,Trigger1M)),NA())</f>
        <v>2.6429601690431959E-2</v>
      </c>
      <c r="K1886" s="52">
        <f>IFERROR(_xll.qlIndexFixing(ONIndex1M,I1886,TRUE,_xll.ohTrigger(RecalcTrigger,Trigger1M)),NA())</f>
        <v>2.6407856241830174E-2</v>
      </c>
      <c r="L1886" s="52">
        <f>IFERROR(_xll.qlIndexFixing(Index3M,H1886,TRUE,_xll.ohTrigger(RecalcTrigger,Trigger3M)),NA())</f>
        <v>2.8028503184342732E-2</v>
      </c>
      <c r="M1886" s="52">
        <f>IFERROR(_xll.qlIndexFixing(ONIndex3M,I1886,TRUE,_xll.ohTrigger(RecalcTrigger,Trigger3M)),NA())</f>
        <v>2.7951388454066972E-2</v>
      </c>
      <c r="N1886" s="52">
        <f>IFERROR(_xll.qlIndexFixing(Index6M,$H1886,TRUE,_xll.ohTrigger(RecalcTrigger,Trigger6M)),NA())</f>
        <v>2.9361710789250216E-2</v>
      </c>
      <c r="O1886" s="52">
        <f>IFERROR(_xll.qlIndexFixing(ONIndex6M,I1886,TRUE,_xll.ohTrigger(RecalcTrigger,Trigger6M)),NA())</f>
        <v>2.9181263984236594E-2</v>
      </c>
      <c r="P1886" s="52">
        <f>IFERROR(_xll.qlIndexFixing(Index1Y,$H1886,TRUE,_xll.ohTrigger(RecalcTrigger,Trigger1Y)),NA())</f>
        <v>3.1597706391998236E-2</v>
      </c>
      <c r="Q1886" s="52">
        <f>IFERROR(_xll.qlIndexFixing(ONIndex1Y,I1886,TRUE,_xll.ohTrigger(RecalcTrigger,Trigger1Y)),NA())</f>
        <v>3.1220561032665017E-2</v>
      </c>
    </row>
    <row r="1887" spans="2:17" x14ac:dyDescent="0.2">
      <c r="B1887" s="46" t="s">
        <v>51</v>
      </c>
      <c r="D1887" s="49">
        <f>_xll.qlCalendarAdvance(LocalCalendar,$D1886,B1887,"f",FALSE)</f>
        <v>52713</v>
      </c>
      <c r="E1887" s="49">
        <f>_xll.qlInterestRateIndexValueDate(IndexON,D1887)</f>
        <v>52713</v>
      </c>
      <c r="F1887" s="52">
        <f>IFERROR(_xll.qlIndexFixing(IndexON,D1887,TRUE,_xll.ohTrigger(RecalcTrigger,TriggerON)),NA())</f>
        <v>2.5028819733083907E-2</v>
      </c>
      <c r="H1887" s="49">
        <f>_xll.qlCalendarAdvance(IborCalendar,$H1886,B1887,"f",FALSE)</f>
        <v>52706</v>
      </c>
      <c r="I1887" s="49">
        <f>_xll.qlInterestRateIndexValueDate(Index1M,$H1887)</f>
        <v>52708</v>
      </c>
      <c r="J1887" s="52">
        <f>IFERROR(_xll.qlIndexFixing(Index1M,$H1887,TRUE,_xll.ohTrigger(RecalcTrigger,Trigger1M)),NA())</f>
        <v>2.6427296112213616E-2</v>
      </c>
      <c r="K1887" s="52">
        <f>IFERROR(_xll.qlIndexFixing(ONIndex1M,I1887,TRUE,_xll.ohTrigger(RecalcTrigger,Trigger1M)),NA())</f>
        <v>2.6402359615556037E-2</v>
      </c>
      <c r="L1887" s="52">
        <f>IFERROR(_xll.qlIndexFixing(Index3M,H1887,TRUE,_xll.ohTrigger(RecalcTrigger,Trigger3M)),NA())</f>
        <v>2.8025804865141248E-2</v>
      </c>
      <c r="M1887" s="52">
        <f>IFERROR(_xll.qlIndexFixing(ONIndex3M,I1887,TRUE,_xll.ohTrigger(RecalcTrigger,Trigger3M)),NA())</f>
        <v>2.7945187498685797E-2</v>
      </c>
      <c r="N1887" s="52">
        <f>IFERROR(_xll.qlIndexFixing(Index6M,$H1887,TRUE,_xll.ohTrigger(RecalcTrigger,Trigger6M)),NA())</f>
        <v>2.9359229295071988E-2</v>
      </c>
      <c r="O1887" s="52">
        <f>IFERROR(_xll.qlIndexFixing(ONIndex6M,I1887,TRUE,_xll.ohTrigger(RecalcTrigger,Trigger6M)),NA())</f>
        <v>2.9174863257503958E-2</v>
      </c>
      <c r="P1887" s="52">
        <f>IFERROR(_xll.qlIndexFixing(Index1Y,$H1887,TRUE,_xll.ohTrigger(RecalcTrigger,Trigger1Y)),NA())</f>
        <v>3.1592995148880088E-2</v>
      </c>
      <c r="Q1887" s="52">
        <f>IFERROR(_xll.qlIndexFixing(ONIndex1Y,I1887,TRUE,_xll.ohTrigger(RecalcTrigger,Trigger1Y)),NA())</f>
        <v>3.1212345292672694E-2</v>
      </c>
    </row>
    <row r="1888" spans="2:17" x14ac:dyDescent="0.2">
      <c r="B1888" s="46" t="s">
        <v>51</v>
      </c>
      <c r="D1888" s="49">
        <f>_xll.qlCalendarAdvance(LocalCalendar,$D1887,B1888,"f",FALSE)</f>
        <v>52720</v>
      </c>
      <c r="E1888" s="49">
        <f>_xll.qlInterestRateIndexValueDate(IndexON,D1888)</f>
        <v>52720</v>
      </c>
      <c r="F1888" s="52">
        <f>IFERROR(_xll.qlIndexFixing(IndexON,D1888,TRUE,_xll.ohTrigger(RecalcTrigger,TriggerON)),NA())</f>
        <v>2.5028430926257172E-2</v>
      </c>
      <c r="H1888" s="49">
        <f>_xll.qlCalendarAdvance(IborCalendar,$H1887,B1888,"f",FALSE)</f>
        <v>52713</v>
      </c>
      <c r="I1888" s="49">
        <f>_xll.qlInterestRateIndexValueDate(Index1M,$H1888)</f>
        <v>52715</v>
      </c>
      <c r="J1888" s="52">
        <f>IFERROR(_xll.qlIndexFixing(Index1M,$H1888,TRUE,_xll.ohTrigger(RecalcTrigger,Trigger1M)),NA())</f>
        <v>2.6425779423263733E-2</v>
      </c>
      <c r="K1888" s="52">
        <f>IFERROR(_xll.qlIndexFixing(ONIndex1M,I1888,TRUE,_xll.ohTrigger(RecalcTrigger,Trigger1M)),NA())</f>
        <v>2.6400075404895418E-2</v>
      </c>
      <c r="L1888" s="52">
        <f>IFERROR(_xll.qlIndexFixing(Index3M,H1888,TRUE,_xll.ohTrigger(RecalcTrigger,Trigger3M)),NA())</f>
        <v>2.8023094839413027E-2</v>
      </c>
      <c r="M1888" s="52">
        <f>IFERROR(_xll.qlIndexFixing(ONIndex3M,I1888,TRUE,_xll.ohTrigger(RecalcTrigger,Trigger3M)),NA())</f>
        <v>2.7942571071131184E-2</v>
      </c>
      <c r="N1888" s="52">
        <f>IFERROR(_xll.qlIndexFixing(Index6M,$H1888,TRUE,_xll.ohTrigger(RecalcTrigger,Trigger6M)),NA())</f>
        <v>2.9356739478553346E-2</v>
      </c>
      <c r="O1888" s="52">
        <f>IFERROR(_xll.qlIndexFixing(ONIndex6M,I1888,TRUE,_xll.ohTrigger(RecalcTrigger,Trigger6M)),NA())</f>
        <v>2.9172516500794998E-2</v>
      </c>
      <c r="P1888" s="52">
        <f>IFERROR(_xll.qlIndexFixing(Index1Y,$H1888,TRUE,_xll.ohTrigger(RecalcTrigger,Trigger1Y)),NA())</f>
        <v>3.1588258311142037E-2</v>
      </c>
      <c r="Q1888" s="52">
        <f>IFERROR(_xll.qlIndexFixing(ONIndex1Y,I1888,TRUE,_xll.ohTrigger(RecalcTrigger,Trigger1Y)),NA())</f>
        <v>3.1208400480595699E-2</v>
      </c>
    </row>
    <row r="1889" spans="2:17" x14ac:dyDescent="0.2">
      <c r="B1889" s="46" t="s">
        <v>51</v>
      </c>
      <c r="D1889" s="49">
        <f>_xll.qlCalendarAdvance(LocalCalendar,$D1888,B1889,"f",FALSE)</f>
        <v>52727</v>
      </c>
      <c r="E1889" s="49">
        <f>_xll.qlInterestRateIndexValueDate(IndexON,D1889)</f>
        <v>52727</v>
      </c>
      <c r="F1889" s="52">
        <f>IFERROR(_xll.qlIndexFixing(IndexON,D1889,TRUE,_xll.ohTrigger(RecalcTrigger,TriggerON)),NA())</f>
        <v>2.5028062392333794E-2</v>
      </c>
      <c r="H1889" s="49">
        <f>_xll.qlCalendarAdvance(IborCalendar,$H1888,B1889,"f",FALSE)</f>
        <v>52720</v>
      </c>
      <c r="I1889" s="49">
        <f>_xll.qlInterestRateIndexValueDate(Index1M,$H1889)</f>
        <v>52722</v>
      </c>
      <c r="J1889" s="52">
        <f>IFERROR(_xll.qlIndexFixing(Index1M,$H1889,TRUE,_xll.ohTrigger(RecalcTrigger,Trigger1M)),NA())</f>
        <v>2.6422645009350765E-2</v>
      </c>
      <c r="K1889" s="52">
        <f>IFERROR(_xll.qlIndexFixing(ONIndex1M,I1889,TRUE,_xll.ohTrigger(RecalcTrigger,Trigger1M)),NA())</f>
        <v>2.6397777908462317E-2</v>
      </c>
      <c r="L1889" s="52">
        <f>IFERROR(_xll.qlIndexFixing(Index3M,H1889,TRUE,_xll.ohTrigger(RecalcTrigger,Trigger3M)),NA())</f>
        <v>2.8021264349247621E-2</v>
      </c>
      <c r="M1889" s="52">
        <f>IFERROR(_xll.qlIndexFixing(ONIndex3M,I1889,TRUE,_xll.ohTrigger(RecalcTrigger,Trigger3M)),NA())</f>
        <v>2.7939943016637159E-2</v>
      </c>
      <c r="N1889" s="52">
        <f>IFERROR(_xll.qlIndexFixing(Index6M,$H1889,TRUE,_xll.ohTrigger(RecalcTrigger,Trigger6M)),NA())</f>
        <v>2.9357269834024619E-2</v>
      </c>
      <c r="O1889" s="52">
        <f>IFERROR(_xll.qlIndexFixing(ONIndex6M,I1889,TRUE,_xll.ohTrigger(RecalcTrigger,Trigger6M)),NA())</f>
        <v>2.9170161540408301E-2</v>
      </c>
      <c r="P1889" s="52">
        <f>IFERROR(_xll.qlIndexFixing(Index1Y,$H1889,TRUE,_xll.ohTrigger(RecalcTrigger,Trigger1Y)),NA())</f>
        <v>3.1583495879140618E-2</v>
      </c>
      <c r="Q1889" s="52">
        <f>IFERROR(_xll.qlIndexFixing(ONIndex1Y,I1889,TRUE,_xll.ohTrigger(RecalcTrigger,Trigger1Y)),NA())</f>
        <v>3.1204430844775644E-2</v>
      </c>
    </row>
    <row r="1890" spans="2:17" x14ac:dyDescent="0.2">
      <c r="B1890" s="46" t="s">
        <v>51</v>
      </c>
      <c r="D1890" s="49">
        <f>_xll.qlCalendarAdvance(LocalCalendar,$D1889,B1890,"f",FALSE)</f>
        <v>52734</v>
      </c>
      <c r="E1890" s="49">
        <f>_xll.qlInterestRateIndexValueDate(IndexON,D1890)</f>
        <v>52734</v>
      </c>
      <c r="F1890" s="52">
        <f>IFERROR(_xll.qlIndexFixing(IndexON,D1890,TRUE,_xll.ohTrigger(RecalcTrigger,TriggerON)),NA())</f>
        <v>2.5027714131073964E-2</v>
      </c>
      <c r="H1890" s="49">
        <f>_xll.qlCalendarAdvance(IborCalendar,$H1889,B1890,"f",FALSE)</f>
        <v>52727</v>
      </c>
      <c r="I1890" s="49">
        <f>_xll.qlInterestRateIndexValueDate(Index1M,$H1890)</f>
        <v>52729</v>
      </c>
      <c r="J1890" s="52">
        <f>IFERROR(_xll.qlIndexFixing(Index1M,$H1890,TRUE,_xll.ohTrigger(RecalcTrigger,Trigger1M)),NA())</f>
        <v>2.6420299484723742E-2</v>
      </c>
      <c r="K1890" s="52">
        <f>IFERROR(_xll.qlIndexFixing(ONIndex1M,I1890,TRUE,_xll.ohTrigger(RecalcTrigger,Trigger1M)),NA())</f>
        <v>2.6395467126416605E-2</v>
      </c>
      <c r="L1890" s="52">
        <f>IFERROR(_xll.qlIndexFixing(Index3M,H1890,TRUE,_xll.ohTrigger(RecalcTrigger,Trigger3M)),NA())</f>
        <v>2.8018529862295968E-2</v>
      </c>
      <c r="M1890" s="52">
        <f>IFERROR(_xll.qlIndexFixing(ONIndex3M,I1890,TRUE,_xll.ohTrigger(RecalcTrigger,Trigger3M)),NA())</f>
        <v>2.7937303335363595E-2</v>
      </c>
      <c r="N1890" s="52">
        <f>IFERROR(_xll.qlIndexFixing(Index6M,$H1890,TRUE,_xll.ohTrigger(RecalcTrigger,Trigger6M)),NA())</f>
        <v>2.935476098051602E-2</v>
      </c>
      <c r="O1890" s="52">
        <f>IFERROR(_xll.qlIndexFixing(ONIndex6M,I1890,TRUE,_xll.ohTrigger(RecalcTrigger,Trigger6M)),NA())</f>
        <v>2.9167798376343868E-2</v>
      </c>
      <c r="P1890" s="52">
        <f>IFERROR(_xll.qlIndexFixing(Index1Y,$H1890,TRUE,_xll.ohTrigger(RecalcTrigger,Trigger1Y)),NA())</f>
        <v>3.1578707853236097E-2</v>
      </c>
      <c r="Q1890" s="52">
        <f>IFERROR(_xll.qlIndexFixing(ONIndex1Y,I1890,TRUE,_xll.ohTrigger(RecalcTrigger,Trigger1Y)),NA())</f>
        <v>3.1200436385532271E-2</v>
      </c>
    </row>
    <row r="1891" spans="2:17" x14ac:dyDescent="0.2">
      <c r="B1891" s="46" t="s">
        <v>51</v>
      </c>
      <c r="D1891" s="49">
        <f>_xll.qlCalendarAdvance(LocalCalendar,$D1890,B1891,"f",FALSE)</f>
        <v>52741</v>
      </c>
      <c r="E1891" s="49">
        <f>_xll.qlInterestRateIndexValueDate(IndexON,D1891)</f>
        <v>52741</v>
      </c>
      <c r="F1891" s="52">
        <f>IFERROR(_xll.qlIndexFixing(IndexON,D1891,TRUE,_xll.ohTrigger(RecalcTrigger,TriggerON)),NA())</f>
        <v>2.5027386142637553E-2</v>
      </c>
      <c r="H1891" s="49">
        <f>_xll.qlCalendarAdvance(IborCalendar,$H1890,B1891,"f",FALSE)</f>
        <v>52734</v>
      </c>
      <c r="I1891" s="49">
        <f>_xll.qlInterestRateIndexValueDate(Index1M,$H1891)</f>
        <v>52736</v>
      </c>
      <c r="J1891" s="52">
        <f>IFERROR(_xll.qlIndexFixing(Index1M,$H1891,TRUE,_xll.ohTrigger(RecalcTrigger,Trigger1M)),NA())</f>
        <v>2.6417940644642979E-2</v>
      </c>
      <c r="K1891" s="52">
        <f>IFERROR(_xll.qlIndexFixing(ONIndex1M,I1891,TRUE,_xll.ohTrigger(RecalcTrigger,Trigger1M)),NA())</f>
        <v>2.6393143058598412E-2</v>
      </c>
      <c r="L1891" s="52">
        <f>IFERROR(_xll.qlIndexFixing(Index3M,H1891,TRUE,_xll.ohTrigger(RecalcTrigger,Trigger3M)),NA())</f>
        <v>2.8015783668003127E-2</v>
      </c>
      <c r="M1891" s="52">
        <f>IFERROR(_xll.qlIndexFixing(ONIndex3M,I1891,TRUE,_xll.ohTrigger(RecalcTrigger,Trigger3M)),NA())</f>
        <v>2.7934652027150619E-2</v>
      </c>
      <c r="N1891" s="52">
        <f>IFERROR(_xll.qlIndexFixing(Index6M,$H1891,TRUE,_xll.ohTrigger(RecalcTrigger,Trigger6M)),NA())</f>
        <v>2.9352243802797714E-2</v>
      </c>
      <c r="O1891" s="52">
        <f>IFERROR(_xll.qlIndexFixing(ONIndex6M,I1891,TRUE,_xll.ohTrigger(RecalcTrigger,Trigger6M)),NA())</f>
        <v>2.916542700852176E-2</v>
      </c>
      <c r="P1891" s="52">
        <f>IFERROR(_xll.qlIndexFixing(Index1Y,$H1891,TRUE,_xll.ohTrigger(RecalcTrigger,Trigger1Y)),NA())</f>
        <v>3.1573894233789382E-2</v>
      </c>
      <c r="Q1891" s="52">
        <f>IFERROR(_xll.qlIndexFixing(ONIndex1Y,I1891,TRUE,_xll.ohTrigger(RecalcTrigger,Trigger1Y)),NA())</f>
        <v>3.1196417102705709E-2</v>
      </c>
    </row>
    <row r="1892" spans="2:17" x14ac:dyDescent="0.2">
      <c r="B1892" s="46" t="s">
        <v>51</v>
      </c>
      <c r="D1892" s="49">
        <f>_xll.qlCalendarAdvance(LocalCalendar,$D1891,B1892,"f",FALSE)</f>
        <v>52748</v>
      </c>
      <c r="E1892" s="49">
        <f>_xll.qlInterestRateIndexValueDate(IndexON,D1892)</f>
        <v>52748</v>
      </c>
      <c r="F1892" s="52">
        <f>IFERROR(_xll.qlIndexFixing(IndexON,D1892,TRUE,_xll.ohTrigger(RecalcTrigger,TriggerON)),NA())</f>
        <v>2.5027078427104499E-2</v>
      </c>
      <c r="H1892" s="49">
        <f>_xll.qlCalendarAdvance(IborCalendar,$H1891,B1892,"f",FALSE)</f>
        <v>52741</v>
      </c>
      <c r="I1892" s="49">
        <f>_xll.qlInterestRateIndexValueDate(Index1M,$H1892)</f>
        <v>52743</v>
      </c>
      <c r="J1892" s="52">
        <f>IFERROR(_xll.qlIndexFixing(Index1M,$H1892,TRUE,_xll.ohTrigger(RecalcTrigger,Trigger1M)),NA())</f>
        <v>2.6415568489118468E-2</v>
      </c>
      <c r="K1892" s="52">
        <f>IFERROR(_xll.qlIndexFixing(ONIndex1M,I1892,TRUE,_xll.ohTrigger(RecalcTrigger,Trigger1M)),NA())</f>
        <v>2.6390805705167608E-2</v>
      </c>
      <c r="L1892" s="52">
        <f>IFERROR(_xll.qlIndexFixing(Index3M,H1892,TRUE,_xll.ohTrigger(RecalcTrigger,Trigger3M)),NA())</f>
        <v>2.8013025766395173E-2</v>
      </c>
      <c r="M1892" s="52">
        <f>IFERROR(_xll.qlIndexFixing(ONIndex3M,I1892,TRUE,_xll.ohTrigger(RecalcTrigger,Trigger3M)),NA())</f>
        <v>2.7931989091998233E-2</v>
      </c>
      <c r="N1892" s="52">
        <f>IFERROR(_xll.qlIndexFixing(Index6M,$H1892,TRUE,_xll.ohTrigger(RecalcTrigger,Trigger6M)),NA())</f>
        <v>2.9349718300901068E-2</v>
      </c>
      <c r="O1892" s="52">
        <f>IFERROR(_xll.qlIndexFixing(ONIndex6M,I1892,TRUE,_xll.ohTrigger(RecalcTrigger,Trigger6M)),NA())</f>
        <v>2.9163047437181788E-2</v>
      </c>
      <c r="P1892" s="52">
        <f>IFERROR(_xll.qlIndexFixing(Index1Y,$H1892,TRUE,_xll.ohTrigger(RecalcTrigger,Trigger1Y)),NA())</f>
        <v>3.1569055021164028E-2</v>
      </c>
      <c r="Q1892" s="52">
        <f>IFERROR(_xll.qlIndexFixing(ONIndex1Y,I1892,TRUE,_xll.ohTrigger(RecalcTrigger,Trigger1Y)),NA())</f>
        <v>3.1192372996216022E-2</v>
      </c>
    </row>
    <row r="1893" spans="2:17" x14ac:dyDescent="0.2">
      <c r="B1893" s="46" t="s">
        <v>51</v>
      </c>
      <c r="D1893" s="49">
        <f>_xll.qlCalendarAdvance(LocalCalendar,$D1892,B1893,"f",FALSE)</f>
        <v>52755</v>
      </c>
      <c r="E1893" s="49">
        <f>_xll.qlInterestRateIndexValueDate(IndexON,D1893)</f>
        <v>52755</v>
      </c>
      <c r="F1893" s="52">
        <f>IFERROR(_xll.qlIndexFixing(IndexON,D1893,TRUE,_xll.ohTrigger(RecalcTrigger,TriggerON)),NA())</f>
        <v>2.5026790984234992E-2</v>
      </c>
      <c r="H1893" s="49">
        <f>_xll.qlCalendarAdvance(IborCalendar,$H1892,B1893,"f",FALSE)</f>
        <v>52748</v>
      </c>
      <c r="I1893" s="49">
        <f>_xll.qlInterestRateIndexValueDate(Index1M,$H1893)</f>
        <v>52750</v>
      </c>
      <c r="J1893" s="52">
        <f>IFERROR(_xll.qlIndexFixing(Index1M,$H1893,TRUE,_xll.ohTrigger(RecalcTrigger,Trigger1M)),NA())</f>
        <v>2.6413979602487491E-2</v>
      </c>
      <c r="K1893" s="52">
        <f>IFERROR(_xll.qlIndexFixing(ONIndex1M,I1893,TRUE,_xll.ohTrigger(RecalcTrigger,Trigger1M)),NA())</f>
        <v>2.6388455065884386E-2</v>
      </c>
      <c r="L1893" s="52">
        <f>IFERROR(_xll.qlIndexFixing(Index3M,H1893,TRUE,_xll.ohTrigger(RecalcTrigger,Trigger3M)),NA())</f>
        <v>2.8010256157496426E-2</v>
      </c>
      <c r="M1893" s="52">
        <f>IFERROR(_xll.qlIndexFixing(ONIndex3M,I1893,TRUE,_xll.ohTrigger(RecalcTrigger,Trigger3M)),NA())</f>
        <v>2.7929314530066307E-2</v>
      </c>
      <c r="N1893" s="52">
        <f>IFERROR(_xll.qlIndexFixing(Index6M,$H1893,TRUE,_xll.ohTrigger(RecalcTrigger,Trigger6M)),NA())</f>
        <v>2.9344165561925446E-2</v>
      </c>
      <c r="O1893" s="52">
        <f>IFERROR(_xll.qlIndexFixing(ONIndex6M,I1893,TRUE,_xll.ohTrigger(RecalcTrigger,Trigger6M)),NA())</f>
        <v>2.9160659662004207E-2</v>
      </c>
      <c r="P1893" s="52">
        <f>IFERROR(_xll.qlIndexFixing(Index1Y,$H1893,TRUE,_xll.ohTrigger(RecalcTrigger,Trigger1Y)),NA())</f>
        <v>3.1564190215725103E-2</v>
      </c>
      <c r="Q1893" s="52">
        <f>IFERROR(_xll.qlIndexFixing(ONIndex1Y,I1893,TRUE,_xll.ohTrigger(RecalcTrigger,Trigger1Y)),NA())</f>
        <v>3.1188304066223083E-2</v>
      </c>
    </row>
    <row r="1894" spans="2:17" x14ac:dyDescent="0.2">
      <c r="B1894" s="46" t="s">
        <v>51</v>
      </c>
      <c r="D1894" s="49">
        <f>_xll.qlCalendarAdvance(LocalCalendar,$D1893,B1894,"f",FALSE)</f>
        <v>52762</v>
      </c>
      <c r="E1894" s="49">
        <f>_xll.qlInterestRateIndexValueDate(IndexON,D1894)</f>
        <v>52762</v>
      </c>
      <c r="F1894" s="52">
        <f>IFERROR(_xll.qlIndexFixing(IndexON,D1894,TRUE,_xll.ohTrigger(RecalcTrigger,TriggerON)),NA())</f>
        <v>2.5026523814188906E-2</v>
      </c>
      <c r="H1894" s="49">
        <f>_xll.qlCalendarAdvance(IborCalendar,$H1893,B1894,"f",FALSE)</f>
        <v>52755</v>
      </c>
      <c r="I1894" s="49">
        <f>_xll.qlInterestRateIndexValueDate(Index1M,$H1894)</f>
        <v>52757</v>
      </c>
      <c r="J1894" s="52">
        <f>IFERROR(_xll.qlIndexFixing(Index1M,$H1894,TRUE,_xll.ohTrigger(RecalcTrigger,Trigger1M)),NA())</f>
        <v>2.6410784231765683E-2</v>
      </c>
      <c r="K1894" s="52">
        <f>IFERROR(_xll.qlIndexFixing(ONIndex1M,I1894,TRUE,_xll.ohTrigger(RecalcTrigger,Trigger1M)),NA())</f>
        <v>2.6386091140988555E-2</v>
      </c>
      <c r="L1894" s="52">
        <f>IFERROR(_xll.qlIndexFixing(Index3M,H1894,TRUE,_xll.ohTrigger(RecalcTrigger,Trigger3M)),NA())</f>
        <v>2.8007474841329486E-2</v>
      </c>
      <c r="M1894" s="52">
        <f>IFERROR(_xll.qlIndexFixing(ONIndex3M,I1894,TRUE,_xll.ohTrigger(RecalcTrigger,Trigger3M)),NA())</f>
        <v>2.792662834119497E-2</v>
      </c>
      <c r="N1894" s="52">
        <f>IFERROR(_xll.qlIndexFixing(Index6M,$H1894,TRUE,_xll.ohTrigger(RecalcTrigger,Trigger6M)),NA())</f>
        <v>2.9341625812013866E-2</v>
      </c>
      <c r="O1894" s="52">
        <f>IFERROR(_xll.qlIndexFixing(ONIndex6M,I1894,TRUE,_xll.ohTrigger(RecalcTrigger,Trigger6M)),NA())</f>
        <v>2.9158263683308761E-2</v>
      </c>
      <c r="P1894" s="52">
        <f>IFERROR(_xll.qlIndexFixing(Index1Y,$H1894,TRUE,_xll.ohTrigger(RecalcTrigger,Trigger1Y)),NA())</f>
        <v>3.1559299817839878E-2</v>
      </c>
      <c r="Q1894" s="52">
        <f>IFERROR(_xll.qlIndexFixing(ONIndex1Y,I1894,TRUE,_xll.ohTrigger(RecalcTrigger,Trigger1Y)),NA())</f>
        <v>3.1184210312567018E-2</v>
      </c>
    </row>
    <row r="1895" spans="2:17" x14ac:dyDescent="0.2">
      <c r="B1895" s="46" t="s">
        <v>51</v>
      </c>
      <c r="D1895" s="49">
        <f>_xll.qlCalendarAdvance(LocalCalendar,$D1894,B1895,"f",FALSE)</f>
        <v>52769</v>
      </c>
      <c r="E1895" s="49">
        <f>_xll.qlInterestRateIndexValueDate(IndexON,D1895)</f>
        <v>52769</v>
      </c>
      <c r="F1895" s="52">
        <f>IFERROR(_xll.qlIndexFixing(IndexON,D1895,TRUE,_xll.ohTrigger(RecalcTrigger,TriggerON)),NA())</f>
        <v>2.5026276916886303E-2</v>
      </c>
      <c r="H1895" s="49">
        <f>_xll.qlCalendarAdvance(IborCalendar,$H1894,B1895,"f",FALSE)</f>
        <v>52762</v>
      </c>
      <c r="I1895" s="49">
        <f>_xll.qlInterestRateIndexValueDate(Index1M,$H1895)</f>
        <v>52764</v>
      </c>
      <c r="J1895" s="52">
        <f>IFERROR(_xll.qlIndexFixing(Index1M,$H1895,TRUE,_xll.ohTrigger(RecalcTrigger,Trigger1M)),NA())</f>
        <v>2.6408372129954893E-2</v>
      </c>
      <c r="K1895" s="52">
        <f>IFERROR(_xll.qlIndexFixing(ONIndex1M,I1895,TRUE,_xll.ohTrigger(RecalcTrigger,Trigger1M)),NA())</f>
        <v>2.6383713930320241E-2</v>
      </c>
      <c r="L1895" s="52">
        <f>IFERROR(_xll.qlIndexFixing(Index3M,H1895,TRUE,_xll.ohTrigger(RecalcTrigger,Trigger3M)),NA())</f>
        <v>2.8004681817921279E-2</v>
      </c>
      <c r="M1895" s="52">
        <f>IFERROR(_xll.qlIndexFixing(ONIndex3M,I1895,TRUE,_xll.ohTrigger(RecalcTrigger,Trigger3M)),NA())</f>
        <v>2.7923930525464158E-2</v>
      </c>
      <c r="N1895" s="52">
        <f>IFERROR(_xll.qlIndexFixing(Index6M,$H1895,TRUE,_xll.ohTrigger(RecalcTrigger,Trigger6M)),NA())</f>
        <v>2.9339077739981151E-2</v>
      </c>
      <c r="O1895" s="52">
        <f>IFERROR(_xll.qlIndexFixing(ONIndex6M,I1895,TRUE,_xll.ohTrigger(RecalcTrigger,Trigger6M)),NA())</f>
        <v>2.9155859500935577E-2</v>
      </c>
      <c r="P1895" s="52">
        <f>IFERROR(_xll.qlIndexFixing(Index1Y,$H1895,TRUE,_xll.ohTrigger(RecalcTrigger,Trigger1Y)),NA())</f>
        <v>3.1554383827877813E-2</v>
      </c>
      <c r="Q1895" s="52">
        <f>IFERROR(_xll.qlIndexFixing(ONIndex1Y,I1895,TRUE,_xll.ohTrigger(RecalcTrigger,Trigger1Y)),NA())</f>
        <v>3.1180091735487636E-2</v>
      </c>
    </row>
    <row r="1896" spans="2:17" x14ac:dyDescent="0.2">
      <c r="B1896" s="46" t="s">
        <v>51</v>
      </c>
      <c r="D1896" s="49">
        <f>_xll.qlCalendarAdvance(LocalCalendar,$D1895,B1896,"f",FALSE)</f>
        <v>52776</v>
      </c>
      <c r="E1896" s="49">
        <f>_xll.qlInterestRateIndexValueDate(IndexON,D1896)</f>
        <v>52776</v>
      </c>
      <c r="F1896" s="52">
        <f>IFERROR(_xll.qlIndexFixing(IndexON,D1896,TRUE,_xll.ohTrigger(RecalcTrigger,TriggerON)),NA())</f>
        <v>2.5026050292487056E-2</v>
      </c>
      <c r="H1896" s="49">
        <f>_xll.qlCalendarAdvance(IborCalendar,$H1895,B1896,"f",FALSE)</f>
        <v>52769</v>
      </c>
      <c r="I1896" s="49">
        <f>_xll.qlInterestRateIndexValueDate(Index1M,$H1896)</f>
        <v>52771</v>
      </c>
      <c r="J1896" s="52">
        <f>IFERROR(_xll.qlIndexFixing(Index1M,$H1896,TRUE,_xll.ohTrigger(RecalcTrigger,Trigger1M)),NA())</f>
        <v>2.6405946712732831E-2</v>
      </c>
      <c r="K1896" s="52">
        <f>IFERROR(_xll.qlIndexFixing(ONIndex1M,I1896,TRUE,_xll.ohTrigger(RecalcTrigger,Trigger1M)),NA())</f>
        <v>2.6381323434039317E-2</v>
      </c>
      <c r="L1896" s="52">
        <f>IFERROR(_xll.qlIndexFixing(Index3M,H1896,TRUE,_xll.ohTrigger(RecalcTrigger,Trigger3M)),NA())</f>
        <v>2.8001877087296137E-2</v>
      </c>
      <c r="M1896" s="52">
        <f>IFERROR(_xll.qlIndexFixing(ONIndex3M,I1896,TRUE,_xll.ohTrigger(RecalcTrigger,Trigger3M)),NA())</f>
        <v>2.7921221082793934E-2</v>
      </c>
      <c r="N1896" s="52">
        <f>IFERROR(_xll.qlIndexFixing(Index6M,$H1896,TRUE,_xll.ohTrigger(RecalcTrigger,Trigger6M)),NA())</f>
        <v>2.9336521345858752E-2</v>
      </c>
      <c r="O1896" s="52">
        <f>IFERROR(_xll.qlIndexFixing(ONIndex6M,I1896,TRUE,_xll.ohTrigger(RecalcTrigger,Trigger6M)),NA())</f>
        <v>2.9153447114884656E-2</v>
      </c>
      <c r="P1896" s="52">
        <f>IFERROR(_xll.qlIndexFixing(Index1Y,$H1896,TRUE,_xll.ohTrigger(RecalcTrigger,Trigger1Y)),NA())</f>
        <v>3.1549442246209237E-2</v>
      </c>
      <c r="Q1896" s="52">
        <f>IFERROR(_xll.qlIndexFixing(ONIndex1Y,I1896,TRUE,_xll.ohTrigger(RecalcTrigger,Trigger1Y)),NA())</f>
        <v>3.1175948334745129E-2</v>
      </c>
    </row>
    <row r="1897" spans="2:17" x14ac:dyDescent="0.2">
      <c r="B1897" s="46" t="s">
        <v>51</v>
      </c>
      <c r="D1897" s="49">
        <f>_xll.qlCalendarAdvance(LocalCalendar,$D1896,B1897,"f",FALSE)</f>
        <v>52783</v>
      </c>
      <c r="E1897" s="49">
        <f>_xll.qlInterestRateIndexValueDate(IndexON,D1897)</f>
        <v>52783</v>
      </c>
      <c r="F1897" s="52">
        <f>IFERROR(_xll.qlIndexFixing(IndexON,D1897,TRUE,_xll.ohTrigger(RecalcTrigger,TriggerON)),NA())</f>
        <v>2.5025843940751358E-2</v>
      </c>
      <c r="H1897" s="49">
        <f>_xll.qlCalendarAdvance(IborCalendar,$H1896,B1897,"f",FALSE)</f>
        <v>52776</v>
      </c>
      <c r="I1897" s="49">
        <f>_xll.qlInterestRateIndexValueDate(Index1M,$H1897)</f>
        <v>52778</v>
      </c>
      <c r="J1897" s="52">
        <f>IFERROR(_xll.qlIndexFixing(Index1M,$H1897,TRUE,_xll.ohTrigger(RecalcTrigger,Trigger1M)),NA())</f>
        <v>2.6401131353862302E-2</v>
      </c>
      <c r="K1897" s="52">
        <f>IFERROR(_xll.qlIndexFixing(ONIndex1M,I1897,TRUE,_xll.ohTrigger(RecalcTrigger,Trigger1M)),NA())</f>
        <v>2.637891965198591E-2</v>
      </c>
      <c r="L1897" s="52">
        <f>IFERROR(_xll.qlIndexFixing(Index3M,H1897,TRUE,_xll.ohTrigger(RecalcTrigger,Trigger3M)),NA())</f>
        <v>2.7999060649479258E-2</v>
      </c>
      <c r="M1897" s="52">
        <f>IFERROR(_xll.qlIndexFixing(ONIndex3M,I1897,TRUE,_xll.ohTrigger(RecalcTrigger,Trigger3M)),NA())</f>
        <v>2.7918500013264236E-2</v>
      </c>
      <c r="N1897" s="52">
        <f>IFERROR(_xll.qlIndexFixing(Index6M,$H1897,TRUE,_xll.ohTrigger(RecalcTrigger,Trigger6M)),NA())</f>
        <v>2.9333956629678554E-2</v>
      </c>
      <c r="O1897" s="52">
        <f>IFERROR(_xll.qlIndexFixing(ONIndex6M,I1897,TRUE,_xll.ohTrigger(RecalcTrigger,Trigger6M)),NA())</f>
        <v>2.9151026525235935E-2</v>
      </c>
      <c r="P1897" s="52">
        <f>IFERROR(_xll.qlIndexFixing(Index1Y,$H1897,TRUE,_xll.ohTrigger(RecalcTrigger,Trigger1Y)),NA())</f>
        <v>3.154447507320756E-2</v>
      </c>
      <c r="Q1897" s="52">
        <f>IFERROR(_xll.qlIndexFixing(ONIndex1Y,I1897,TRUE,_xll.ohTrigger(RecalcTrigger,Trigger1Y)),NA())</f>
        <v>3.1171780110419434E-2</v>
      </c>
    </row>
    <row r="1898" spans="2:17" x14ac:dyDescent="0.2">
      <c r="B1898" s="46" t="s">
        <v>51</v>
      </c>
      <c r="D1898" s="49">
        <f>_xll.qlCalendarAdvance(LocalCalendar,$D1897,B1898,"f",FALSE)</f>
        <v>52790</v>
      </c>
      <c r="E1898" s="49">
        <f>_xll.qlInterestRateIndexValueDate(IndexON,D1898)</f>
        <v>52790</v>
      </c>
      <c r="F1898" s="52">
        <f>IFERROR(_xll.qlIndexFixing(IndexON,D1898,TRUE,_xll.ohTrigger(RecalcTrigger,TriggerON)),NA())</f>
        <v>2.5025657861919015E-2</v>
      </c>
      <c r="H1898" s="49">
        <f>_xll.qlCalendarAdvance(IborCalendar,$H1897,B1898,"f",FALSE)</f>
        <v>52783</v>
      </c>
      <c r="I1898" s="49">
        <f>_xll.qlInterestRateIndexValueDate(Index1M,$H1898)</f>
        <v>52785</v>
      </c>
      <c r="J1898" s="52">
        <f>IFERROR(_xll.qlIndexFixing(Index1M,$H1898,TRUE,_xll.ohTrigger(RecalcTrigger,Trigger1M)),NA())</f>
        <v>2.6401055932092354E-2</v>
      </c>
      <c r="K1898" s="52">
        <f>IFERROR(_xll.qlIndexFixing(ONIndex1M,I1898,TRUE,_xll.ohTrigger(RecalcTrigger,Trigger1M)),NA())</f>
        <v>2.6376502584239958E-2</v>
      </c>
      <c r="L1898" s="52">
        <f>IFERROR(_xll.qlIndexFixing(Index3M,H1898,TRUE,_xll.ohTrigger(RecalcTrigger,Trigger3M)),NA())</f>
        <v>2.799623250449584E-2</v>
      </c>
      <c r="M1898" s="52">
        <f>IFERROR(_xll.qlIndexFixing(ONIndex3M,I1898,TRUE,_xll.ohTrigger(RecalcTrigger,Trigger3M)),NA())</f>
        <v>2.7915767316875062E-2</v>
      </c>
      <c r="N1898" s="52">
        <f>IFERROR(_xll.qlIndexFixing(Index6M,$H1898,TRUE,_xll.ohTrigger(RecalcTrigger,Trigger6M)),NA())</f>
        <v>2.9334390483588473E-2</v>
      </c>
      <c r="O1898" s="52">
        <f>IFERROR(_xll.qlIndexFixing(ONIndex6M,I1898,TRUE,_xll.ohTrigger(RecalcTrigger,Trigger6M)),NA())</f>
        <v>2.914859773182954E-2</v>
      </c>
      <c r="P1898" s="52">
        <f>IFERROR(_xll.qlIndexFixing(Index1Y,$H1898,TRUE,_xll.ohTrigger(RecalcTrigger,Trigger1Y)),NA())</f>
        <v>3.1539482309247482E-2</v>
      </c>
      <c r="Q1898" s="52">
        <f>IFERROR(_xll.qlIndexFixing(ONIndex1Y,I1898,TRUE,_xll.ohTrigger(RecalcTrigger,Trigger1Y)),NA())</f>
        <v>3.1167587062590485E-2</v>
      </c>
    </row>
    <row r="1899" spans="2:17" x14ac:dyDescent="0.2">
      <c r="B1899" s="46" t="s">
        <v>51</v>
      </c>
      <c r="D1899" s="49">
        <f>_xll.qlCalendarAdvance(LocalCalendar,$D1898,B1899,"f",FALSE)</f>
        <v>52797</v>
      </c>
      <c r="E1899" s="49">
        <f>_xll.qlInterestRateIndexValueDate(IndexON,D1899)</f>
        <v>52797</v>
      </c>
      <c r="F1899" s="52">
        <f>IFERROR(_xll.qlIndexFixing(IndexON,D1899,TRUE,_xll.ohTrigger(RecalcTrigger,TriggerON)),NA())</f>
        <v>2.502549205575022E-2</v>
      </c>
      <c r="H1899" s="49">
        <f>_xll.qlCalendarAdvance(IborCalendar,$H1898,B1899,"f",FALSE)</f>
        <v>52790</v>
      </c>
      <c r="I1899" s="49">
        <f>_xll.qlInterestRateIndexValueDate(Index1M,$H1899)</f>
        <v>52792</v>
      </c>
      <c r="J1899" s="52">
        <f>IFERROR(_xll.qlIndexFixing(Index1M,$H1899,TRUE,_xll.ohTrigger(RecalcTrigger,Trigger1M)),NA())</f>
        <v>2.6398590568691427E-2</v>
      </c>
      <c r="K1899" s="52">
        <f>IFERROR(_xll.qlIndexFixing(ONIndex1M,I1899,TRUE,_xll.ohTrigger(RecalcTrigger,Trigger1M)),NA())</f>
        <v>2.6374072230881396E-2</v>
      </c>
      <c r="L1899" s="52">
        <f>IFERROR(_xll.qlIndexFixing(Index3M,H1899,TRUE,_xll.ohTrigger(RecalcTrigger,Trigger3M)),NA())</f>
        <v>2.7993392652371076E-2</v>
      </c>
      <c r="M1899" s="52">
        <f>IFERROR(_xll.qlIndexFixing(ONIndex3M,I1899,TRUE,_xll.ohTrigger(RecalcTrigger,Trigger3M)),NA())</f>
        <v>2.7913022993706349E-2</v>
      </c>
      <c r="N1899" s="52">
        <f>IFERROR(_xll.qlIndexFixing(Index6M,$H1899,TRUE,_xll.ohTrigger(RecalcTrigger,Trigger6M)),NA())</f>
        <v>2.9332808161842246E-2</v>
      </c>
      <c r="O1899" s="52">
        <f>IFERROR(_xll.qlIndexFixing(ONIndex6M,I1899,TRUE,_xll.ohTrigger(RecalcTrigger,Trigger6M)),NA())</f>
        <v>2.9146160734825344E-2</v>
      </c>
      <c r="P1899" s="52">
        <f>IFERROR(_xll.qlIndexFixing(Index1Y,$H1899,TRUE,_xll.ohTrigger(RecalcTrigger,Trigger1Y)),NA())</f>
        <v>3.1534463954705924E-2</v>
      </c>
      <c r="Q1899" s="52">
        <f>IFERROR(_xll.qlIndexFixing(ONIndex1Y,I1899,TRUE,_xll.ohTrigger(RecalcTrigger,Trigger1Y)),NA())</f>
        <v>3.1163369191098411E-2</v>
      </c>
    </row>
    <row r="1900" spans="2:17" x14ac:dyDescent="0.2">
      <c r="B1900" s="46" t="s">
        <v>51</v>
      </c>
      <c r="D1900" s="49">
        <f>_xll.qlCalendarAdvance(LocalCalendar,$D1899,B1900,"f",FALSE)</f>
        <v>52804</v>
      </c>
      <c r="E1900" s="49">
        <f>_xll.qlInterestRateIndexValueDate(IndexON,D1900)</f>
        <v>52804</v>
      </c>
      <c r="F1900" s="52">
        <f>IFERROR(_xll.qlIndexFixing(IndexON,D1900,TRUE,_xll.ohTrigger(RecalcTrigger,TriggerON)),NA())</f>
        <v>2.5025346522484782E-2</v>
      </c>
      <c r="H1900" s="49">
        <f>_xll.qlCalendarAdvance(IborCalendar,$H1899,B1900,"f",FALSE)</f>
        <v>52797</v>
      </c>
      <c r="I1900" s="49">
        <f>_xll.qlInterestRateIndexValueDate(Index1M,$H1900)</f>
        <v>52799</v>
      </c>
      <c r="J1900" s="52">
        <f>IFERROR(_xll.qlIndexFixing(Index1M,$H1900,TRUE,_xll.ohTrigger(RecalcTrigger,Trigger1M)),NA())</f>
        <v>2.6396111889914198E-2</v>
      </c>
      <c r="K1900" s="52">
        <f>IFERROR(_xll.qlIndexFixing(ONIndex1M,I1900,TRUE,_xll.ohTrigger(RecalcTrigger,Trigger1M)),NA())</f>
        <v>2.6371628591750351E-2</v>
      </c>
      <c r="L1900" s="52">
        <f>IFERROR(_xll.qlIndexFixing(Index3M,H1900,TRUE,_xll.ohTrigger(RecalcTrigger,Trigger3M)),NA())</f>
        <v>2.7990541093128429E-2</v>
      </c>
      <c r="M1900" s="52">
        <f>IFERROR(_xll.qlIndexFixing(ONIndex3M,I1900,TRUE,_xll.ohTrigger(RecalcTrigger,Trigger3M)),NA())</f>
        <v>2.7910267043518289E-2</v>
      </c>
      <c r="N1900" s="52">
        <f>IFERROR(_xll.qlIndexFixing(Index6M,$H1900,TRUE,_xll.ohTrigger(RecalcTrigger,Trigger6M)),NA())</f>
        <v>2.9329214619194618E-2</v>
      </c>
      <c r="O1900" s="52">
        <f>IFERROR(_xll.qlIndexFixing(ONIndex6M,I1900,TRUE,_xll.ohTrigger(RecalcTrigger,Trigger6M)),NA())</f>
        <v>2.9143715534143411E-2</v>
      </c>
      <c r="P1900" s="52">
        <f>IFERROR(_xll.qlIndexFixing(Index1Y,$H1900,TRUE,_xll.ohTrigger(RecalcTrigger,Trigger1Y)),NA())</f>
        <v>3.1529420009961742E-2</v>
      </c>
      <c r="Q1900" s="52">
        <f>IFERROR(_xll.qlIndexFixing(ONIndex1Y,I1900,TRUE,_xll.ohTrigger(RecalcTrigger,Trigger1Y)),NA())</f>
        <v>3.1159126496103084E-2</v>
      </c>
    </row>
    <row r="1901" spans="2:17" x14ac:dyDescent="0.2">
      <c r="B1901" s="46" t="s">
        <v>51</v>
      </c>
      <c r="D1901" s="49">
        <f>_xll.qlCalendarAdvance(LocalCalendar,$D1900,B1901,"f",FALSE)</f>
        <v>52811</v>
      </c>
      <c r="E1901" s="49">
        <f>_xll.qlInterestRateIndexValueDate(IndexON,D1901)</f>
        <v>52811</v>
      </c>
      <c r="F1901" s="52">
        <f>IFERROR(_xll.qlIndexFixing(IndexON,D1901,TRUE,_xll.ohTrigger(RecalcTrigger,TriggerON)),NA())</f>
        <v>2.5025221261962827E-2</v>
      </c>
      <c r="H1901" s="49">
        <f>_xll.qlCalendarAdvance(IborCalendar,$H1900,B1901,"f",FALSE)</f>
        <v>52804</v>
      </c>
      <c r="I1901" s="49">
        <f>_xll.qlInterestRateIndexValueDate(Index1M,$H1901)</f>
        <v>52806</v>
      </c>
      <c r="J1901" s="52">
        <f>IFERROR(_xll.qlIndexFixing(Index1M,$H1901,TRUE,_xll.ohTrigger(RecalcTrigger,Trigger1M)),NA())</f>
        <v>2.6394407437573267E-2</v>
      </c>
      <c r="K1901" s="52">
        <f>IFERROR(_xll.qlIndexFixing(ONIndex1M,I1901,TRUE,_xll.ohTrigger(RecalcTrigger,Trigger1M)),NA())</f>
        <v>2.6369171666926761E-2</v>
      </c>
      <c r="L1901" s="52">
        <f>IFERROR(_xll.qlIndexFixing(Index3M,H1901,TRUE,_xll.ohTrigger(RecalcTrigger,Trigger3M)),NA())</f>
        <v>2.7987677826796571E-2</v>
      </c>
      <c r="M1901" s="52">
        <f>IFERROR(_xll.qlIndexFixing(ONIndex3M,I1901,TRUE,_xll.ohTrigger(RecalcTrigger,Trigger3M)),NA())</f>
        <v>2.7907499466550689E-2</v>
      </c>
      <c r="N1901" s="52">
        <f>IFERROR(_xll.qlIndexFixing(Index6M,$H1901,TRUE,_xll.ohTrigger(RecalcTrigger,Trigger6M)),NA())</f>
        <v>2.9326614201153289E-2</v>
      </c>
      <c r="O1901" s="52">
        <f>IFERROR(_xll.qlIndexFixing(ONIndex6M,I1901,TRUE,_xll.ohTrigger(RecalcTrigger,Trigger6M)),NA())</f>
        <v>2.9141262129863676E-2</v>
      </c>
      <c r="P1901" s="52">
        <f>IFERROR(_xll.qlIndexFixing(Index1Y,$H1901,TRUE,_xll.ohTrigger(RecalcTrigger,Trigger1Y)),NA())</f>
        <v>3.1524350475395577E-2</v>
      </c>
      <c r="Q1901" s="52">
        <f>IFERROR(_xll.qlIndexFixing(ONIndex1Y,I1901,TRUE,_xll.ohTrigger(RecalcTrigger,Trigger1Y)),NA())</f>
        <v>3.1154858977604505E-2</v>
      </c>
    </row>
    <row r="1902" spans="2:17" x14ac:dyDescent="0.2">
      <c r="B1902" s="46" t="s">
        <v>51</v>
      </c>
      <c r="D1902" s="49">
        <f>_xll.qlCalendarAdvance(LocalCalendar,$D1901,B1902,"f",FALSE)</f>
        <v>52818</v>
      </c>
      <c r="E1902" s="49">
        <f>_xll.qlInterestRateIndexValueDate(IndexON,D1902)</f>
        <v>52818</v>
      </c>
      <c r="F1902" s="52">
        <f>IFERROR(_xll.qlIndexFixing(IndexON,D1902,TRUE,_xll.ohTrigger(RecalcTrigger,TriggerON)),NA())</f>
        <v>2.5025116274264292E-2</v>
      </c>
      <c r="H1902" s="49">
        <f>_xll.qlCalendarAdvance(IborCalendar,$H1901,B1902,"f",FALSE)</f>
        <v>52811</v>
      </c>
      <c r="I1902" s="49">
        <f>_xll.qlInterestRateIndexValueDate(Index1M,$H1902)</f>
        <v>52813</v>
      </c>
      <c r="J1902" s="52">
        <f>IFERROR(_xll.qlIndexFixing(Index1M,$H1902,TRUE,_xll.ohTrigger(RecalcTrigger,Trigger1M)),NA())</f>
        <v>2.6391900993442234E-2</v>
      </c>
      <c r="K1902" s="52">
        <f>IFERROR(_xll.qlIndexFixing(ONIndex1M,I1902,TRUE,_xll.ohTrigger(RecalcTrigger,Trigger1M)),NA())</f>
        <v>2.6366701456410624E-2</v>
      </c>
      <c r="L1902" s="52">
        <f>IFERROR(_xll.qlIndexFixing(Index3M,H1902,TRUE,_xll.ohTrigger(RecalcTrigger,Trigger3M)),NA())</f>
        <v>2.7984802853397224E-2</v>
      </c>
      <c r="M1902" s="52">
        <f>IFERROR(_xll.qlIndexFixing(ONIndex3M,I1902,TRUE,_xll.ohTrigger(RecalcTrigger,Trigger3M)),NA())</f>
        <v>2.7904720262563742E-2</v>
      </c>
      <c r="N1902" s="52">
        <f>IFERROR(_xll.qlIndexFixing(Index6M,$H1902,TRUE,_xll.ohTrigger(RecalcTrigger,Trigger6M)),NA())</f>
        <v>2.9324005459259384E-2</v>
      </c>
      <c r="O1902" s="52">
        <f>IFERROR(_xll.qlIndexFixing(ONIndex6M,I1902,TRUE,_xll.ohTrigger(RecalcTrigger,Trigger6M)),NA())</f>
        <v>2.9138800521746333E-2</v>
      </c>
      <c r="P1902" s="52">
        <f>IFERROR(_xll.qlIndexFixing(Index1Y,$H1902,TRUE,_xll.ohTrigger(RecalcTrigger,Trigger1Y)),NA())</f>
        <v>3.1519255351390024E-2</v>
      </c>
      <c r="Q1902" s="52">
        <f>IFERROR(_xll.qlIndexFixing(ONIndex1Y,I1902,TRUE,_xll.ohTrigger(RecalcTrigger,Trigger1Y)),NA())</f>
        <v>3.11505666354428E-2</v>
      </c>
    </row>
    <row r="1903" spans="2:17" x14ac:dyDescent="0.2">
      <c r="B1903" s="46" t="s">
        <v>51</v>
      </c>
      <c r="D1903" s="49">
        <f>_xll.qlCalendarAdvance(LocalCalendar,$D1902,B1903,"f",FALSE)</f>
        <v>52825</v>
      </c>
      <c r="E1903" s="49">
        <f>_xll.qlInterestRateIndexValueDate(IndexON,D1903)</f>
        <v>52825</v>
      </c>
      <c r="F1903" s="52">
        <f>IFERROR(_xll.qlIndexFixing(IndexON,D1903,TRUE,_xll.ohTrigger(RecalcTrigger,TriggerON)),NA())</f>
        <v>2.5025031559389177E-2</v>
      </c>
      <c r="H1903" s="49">
        <f>_xll.qlCalendarAdvance(IborCalendar,$H1902,B1903,"f",FALSE)</f>
        <v>52818</v>
      </c>
      <c r="I1903" s="49">
        <f>_xll.qlInterestRateIndexValueDate(Index1M,$H1903)</f>
        <v>52820</v>
      </c>
      <c r="J1903" s="52">
        <f>IFERROR(_xll.qlIndexFixing(Index1M,$H1903,TRUE,_xll.ohTrigger(RecalcTrigger,Trigger1M)),NA())</f>
        <v>2.6388595961409633E-2</v>
      </c>
      <c r="K1903" s="52">
        <f>IFERROR(_xll.qlIndexFixing(ONIndex1M,I1903,TRUE,_xll.ohTrigger(RecalcTrigger,Trigger1M)),NA())</f>
        <v>2.6364217960201941E-2</v>
      </c>
      <c r="L1903" s="52">
        <f>IFERROR(_xll.qlIndexFixing(Index3M,H1903,TRUE,_xll.ohTrigger(RecalcTrigger,Trigger3M)),NA())</f>
        <v>2.7984545296224742E-2</v>
      </c>
      <c r="M1903" s="52">
        <f>IFERROR(_xll.qlIndexFixing(ONIndex3M,I1903,TRUE,_xll.ohTrigger(RecalcTrigger,Trigger3M)),NA())</f>
        <v>2.7901929431797257E-2</v>
      </c>
      <c r="N1903" s="52">
        <f>IFERROR(_xll.qlIndexFixing(Index6M,$H1903,TRUE,_xll.ohTrigger(RecalcTrigger,Trigger6M)),NA())</f>
        <v>2.9321388393546859E-2</v>
      </c>
      <c r="O1903" s="52">
        <f>IFERROR(_xll.qlIndexFixing(ONIndex6M,I1903,TRUE,_xll.ohTrigger(RecalcTrigger,Trigger6M)),NA())</f>
        <v>2.9136330710111125E-2</v>
      </c>
      <c r="P1903" s="52">
        <f>IFERROR(_xll.qlIndexFixing(Index1Y,$H1903,TRUE,_xll.ohTrigger(RecalcTrigger,Trigger1Y)),NA())</f>
        <v>3.151413463832943E-2</v>
      </c>
      <c r="Q1903" s="52">
        <f>IFERROR(_xll.qlIndexFixing(ONIndex1Y,I1903,TRUE,_xll.ohTrigger(RecalcTrigger,Trigger1Y)),NA())</f>
        <v>3.1146249469777842E-2</v>
      </c>
    </row>
    <row r="1904" spans="2:17" x14ac:dyDescent="0.2">
      <c r="B1904" s="46" t="s">
        <v>51</v>
      </c>
      <c r="D1904" s="49">
        <f>_xll.qlCalendarAdvance(LocalCalendar,$D1903,B1904,"f",FALSE)</f>
        <v>52832</v>
      </c>
      <c r="E1904" s="49">
        <f>_xll.qlInterestRateIndexValueDate(IndexON,D1904)</f>
        <v>52832</v>
      </c>
      <c r="F1904" s="52">
        <f>IFERROR(_xll.qlIndexFixing(IndexON,D1904,TRUE,_xll.ohTrigger(RecalcTrigger,TriggerON)),NA())</f>
        <v>2.502496711717761E-2</v>
      </c>
      <c r="H1904" s="49">
        <f>_xll.qlCalendarAdvance(IborCalendar,$H1903,B1904,"f",FALSE)</f>
        <v>52825</v>
      </c>
      <c r="I1904" s="49">
        <f>_xll.qlInterestRateIndexValueDate(Index1M,$H1904)</f>
        <v>52827</v>
      </c>
      <c r="J1904" s="52">
        <f>IFERROR(_xll.qlIndexFixing(Index1M,$H1904,TRUE,_xll.ohTrigger(RecalcTrigger,Trigger1M)),NA())</f>
        <v>2.638606402121213E-2</v>
      </c>
      <c r="K1904" s="52">
        <f>IFERROR(_xll.qlIndexFixing(ONIndex1M,I1904,TRUE,_xll.ohTrigger(RecalcTrigger,Trigger1M)),NA())</f>
        <v>2.6361721178220776E-2</v>
      </c>
      <c r="L1904" s="52">
        <f>IFERROR(_xll.qlIndexFixing(Index3M,H1904,TRUE,_xll.ohTrigger(RecalcTrigger,Trigger3M)),NA())</f>
        <v>2.7979017785506408E-2</v>
      </c>
      <c r="M1904" s="52">
        <f>IFERROR(_xll.qlIndexFixing(ONIndex3M,I1904,TRUE,_xll.ohTrigger(RecalcTrigger,Trigger3M)),NA())</f>
        <v>2.7899126974091359E-2</v>
      </c>
      <c r="N1904" s="52">
        <f>IFERROR(_xll.qlIndexFixing(Index6M,$H1904,TRUE,_xll.ohTrigger(RecalcTrigger,Trigger6M)),NA())</f>
        <v>2.9319760424922254E-2</v>
      </c>
      <c r="O1904" s="52">
        <f>IFERROR(_xll.qlIndexFixing(ONIndex6M,I1904,TRUE,_xll.ohTrigger(RecalcTrigger,Trigger6M)),NA())</f>
        <v>2.9133852694798179E-2</v>
      </c>
      <c r="P1904" s="52">
        <f>IFERROR(_xll.qlIndexFixing(Index1Y,$H1904,TRUE,_xll.ohTrigger(RecalcTrigger,Trigger1Y)),NA())</f>
        <v>3.1508988336600555E-2</v>
      </c>
      <c r="Q1904" s="52">
        <f>IFERROR(_xll.qlIndexFixing(ONIndex1Y,I1904,TRUE,_xll.ohTrigger(RecalcTrigger,Trigger1Y)),NA())</f>
        <v>3.114190748044976E-2</v>
      </c>
    </row>
    <row r="1905" spans="2:17" x14ac:dyDescent="0.2">
      <c r="B1905" s="46" t="s">
        <v>51</v>
      </c>
      <c r="D1905" s="49">
        <f>_xll.qlCalendarAdvance(LocalCalendar,$D1904,B1905,"f",FALSE)</f>
        <v>52839</v>
      </c>
      <c r="E1905" s="49">
        <f>_xll.qlInterestRateIndexValueDate(IndexON,D1905)</f>
        <v>52839</v>
      </c>
      <c r="F1905" s="52">
        <f>IFERROR(_xll.qlIndexFixing(IndexON,D1905,TRUE,_xll.ohTrigger(RecalcTrigger,TriggerON)),NA())</f>
        <v>2.5024922947869399E-2</v>
      </c>
      <c r="H1905" s="49">
        <f>_xll.qlCalendarAdvance(IborCalendar,$H1904,B1905,"f",FALSE)</f>
        <v>52832</v>
      </c>
      <c r="I1905" s="49">
        <f>_xll.qlInterestRateIndexValueDate(Index1M,$H1905)</f>
        <v>52834</v>
      </c>
      <c r="J1905" s="52">
        <f>IFERROR(_xll.qlIndexFixing(Index1M,$H1905,TRUE,_xll.ohTrigger(RecalcTrigger,Trigger1M)),NA())</f>
        <v>2.6383518765685787E-2</v>
      </c>
      <c r="K1905" s="52">
        <f>IFERROR(_xll.qlIndexFixing(ONIndex1M,I1905,TRUE,_xll.ohTrigger(RecalcTrigger,Trigger1M)),NA())</f>
        <v>2.6359211110627001E-2</v>
      </c>
      <c r="L1905" s="52">
        <f>IFERROR(_xll.qlIndexFixing(Index3M,H1905,TRUE,_xll.ohTrigger(RecalcTrigger,Trigger3M)),NA())</f>
        <v>2.7976107691067072E-2</v>
      </c>
      <c r="M1905" s="52">
        <f>IFERROR(_xll.qlIndexFixing(ONIndex3M,I1905,TRUE,_xll.ohTrigger(RecalcTrigger,Trigger3M)),NA())</f>
        <v>2.7896312889605923E-2</v>
      </c>
      <c r="N1905" s="52">
        <f>IFERROR(_xll.qlIndexFixing(Index6M,$H1905,TRUE,_xll.ohTrigger(RecalcTrigger,Trigger6M)),NA())</f>
        <v>2.9316129290797011E-2</v>
      </c>
      <c r="O1905" s="52">
        <f>IFERROR(_xll.qlIndexFixing(ONIndex6M,I1905,TRUE,_xll.ohTrigger(RecalcTrigger,Trigger6M)),NA())</f>
        <v>2.9131366475807496E-2</v>
      </c>
      <c r="P1905" s="52">
        <f>IFERROR(_xll.qlIndexFixing(Index1Y,$H1905,TRUE,_xll.ohTrigger(RecalcTrigger,Trigger1Y)),NA())</f>
        <v>3.1503816446591691E-2</v>
      </c>
      <c r="Q1905" s="52">
        <f>IFERROR(_xll.qlIndexFixing(ONIndex1Y,I1905,TRUE,_xll.ohTrigger(RecalcTrigger,Trigger1Y)),NA())</f>
        <v>3.1137540667618424E-2</v>
      </c>
    </row>
    <row r="1906" spans="2:17" x14ac:dyDescent="0.2">
      <c r="B1906" s="46" t="s">
        <v>51</v>
      </c>
      <c r="D1906" s="49">
        <f>_xll.qlCalendarAdvance(LocalCalendar,$D1905,B1906,"f",FALSE)</f>
        <v>52846</v>
      </c>
      <c r="E1906" s="49">
        <f>_xll.qlInterestRateIndexValueDate(IndexON,D1906)</f>
        <v>52846</v>
      </c>
      <c r="F1906" s="52">
        <f>IFERROR(_xll.qlIndexFixing(IndexON,D1906,TRUE,_xll.ohTrigger(RecalcTrigger,TriggerON)),NA())</f>
        <v>2.5024899051224736E-2</v>
      </c>
      <c r="H1906" s="49">
        <f>_xll.qlCalendarAdvance(IborCalendar,$H1905,B1906,"f",FALSE)</f>
        <v>52839</v>
      </c>
      <c r="I1906" s="49">
        <f>_xll.qlInterestRateIndexValueDate(Index1M,$H1906)</f>
        <v>52841</v>
      </c>
      <c r="J1906" s="52">
        <f>IFERROR(_xll.qlIndexFixing(Index1M,$H1906,TRUE,_xll.ohTrigger(RecalcTrigger,Trigger1M)),NA())</f>
        <v>2.6380960194835601E-2</v>
      </c>
      <c r="K1906" s="52">
        <f>IFERROR(_xll.qlIndexFixing(ONIndex1M,I1906,TRUE,_xll.ohTrigger(RecalcTrigger,Trigger1M)),NA())</f>
        <v>2.6356687757260744E-2</v>
      </c>
      <c r="L1906" s="52">
        <f>IFERROR(_xll.qlIndexFixing(Index3M,H1906,TRUE,_xll.ohTrigger(RecalcTrigger,Trigger3M)),NA())</f>
        <v>2.7972312587940092E-2</v>
      </c>
      <c r="M1906" s="52">
        <f>IFERROR(_xll.qlIndexFixing(ONIndex3M,I1906,TRUE,_xll.ohTrigger(RecalcTrigger,Trigger3M)),NA())</f>
        <v>2.7893487178181076E-2</v>
      </c>
      <c r="N1906" s="52">
        <f>IFERROR(_xll.qlIndexFixing(Index6M,$H1906,TRUE,_xll.ohTrigger(RecalcTrigger,Trigger6M)),NA())</f>
        <v>2.93085078745393E-2</v>
      </c>
      <c r="O1906" s="52">
        <f>IFERROR(_xll.qlIndexFixing(ONIndex6M,I1906,TRUE,_xll.ohTrigger(RecalcTrigger,Trigger6M)),NA())</f>
        <v>2.9128872053219013E-2</v>
      </c>
      <c r="P1906" s="52">
        <f>IFERROR(_xll.qlIndexFixing(Index1Y,$H1906,TRUE,_xll.ohTrigger(RecalcTrigger,Trigger1Y)),NA())</f>
        <v>3.1498618968693104E-2</v>
      </c>
      <c r="Q1906" s="52">
        <f>IFERROR(_xll.qlIndexFixing(ONIndex1Y,I1906,TRUE,_xll.ohTrigger(RecalcTrigger,Trigger1Y)),NA())</f>
        <v>3.1133149031203899E-2</v>
      </c>
    </row>
    <row r="1907" spans="2:17" x14ac:dyDescent="0.2">
      <c r="B1907" s="46" t="s">
        <v>51</v>
      </c>
      <c r="D1907" s="49">
        <f>_xll.qlCalendarAdvance(LocalCalendar,$D1906,B1907,"f",FALSE)</f>
        <v>52853</v>
      </c>
      <c r="E1907" s="49">
        <f>_xll.qlInterestRateIndexValueDate(IndexON,D1907)</f>
        <v>52853</v>
      </c>
      <c r="F1907" s="52">
        <f>IFERROR(_xll.qlIndexFixing(IndexON,D1907,TRUE,_xll.ohTrigger(RecalcTrigger,TriggerON)),NA())</f>
        <v>2.5024895427483429E-2</v>
      </c>
      <c r="H1907" s="49">
        <f>_xll.qlCalendarAdvance(IborCalendar,$H1906,B1907,"f",FALSE)</f>
        <v>52846</v>
      </c>
      <c r="I1907" s="49">
        <f>_xll.qlInterestRateIndexValueDate(Index1M,$H1907)</f>
        <v>52848</v>
      </c>
      <c r="J1907" s="52">
        <f>IFERROR(_xll.qlIndexFixing(Index1M,$H1907,TRUE,_xll.ohTrigger(RecalcTrigger,Trigger1M)),NA())</f>
        <v>2.6379169028374543E-2</v>
      </c>
      <c r="K1907" s="52">
        <f>IFERROR(_xll.qlIndexFixing(ONIndex1M,I1907,TRUE,_xll.ohTrigger(RecalcTrigger,Trigger1M)),NA())</f>
        <v>2.6354151118201941E-2</v>
      </c>
      <c r="L1907" s="52">
        <f>IFERROR(_xll.qlIndexFixing(Index3M,H1907,TRUE,_xll.ohTrigger(RecalcTrigger,Trigger3M)),NA())</f>
        <v>2.7969380142856846E-2</v>
      </c>
      <c r="M1907" s="52">
        <f>IFERROR(_xll.qlIndexFixing(ONIndex3M,I1907,TRUE,_xll.ohTrigger(RecalcTrigger,Trigger3M)),NA())</f>
        <v>2.7890649839816817E-2</v>
      </c>
      <c r="N1907" s="52">
        <f>IFERROR(_xll.qlIndexFixing(Index6M,$H1907,TRUE,_xll.ohTrigger(RecalcTrigger,Trigger6M)),NA())</f>
        <v>2.9305861556133347E-2</v>
      </c>
      <c r="O1907" s="52">
        <f>IFERROR(_xll.qlIndexFixing(ONIndex6M,I1907,TRUE,_xll.ohTrigger(RecalcTrigger,Trigger6M)),NA())</f>
        <v>2.9126369426872856E-2</v>
      </c>
      <c r="P1907" s="52">
        <f>IFERROR(_xll.qlIndexFixing(Index1Y,$H1907,TRUE,_xll.ohTrigger(RecalcTrigger,Trigger1Y)),NA())</f>
        <v>3.149339590329725E-2</v>
      </c>
      <c r="Q1907" s="52">
        <f>IFERROR(_xll.qlIndexFixing(ONIndex1Y,I1907,TRUE,_xll.ohTrigger(RecalcTrigger,Trigger1Y)),NA())</f>
        <v>3.1128732571286122E-2</v>
      </c>
    </row>
    <row r="1908" spans="2:17" x14ac:dyDescent="0.2">
      <c r="B1908" s="46" t="s">
        <v>51</v>
      </c>
      <c r="D1908" s="49">
        <f>_xll.qlCalendarAdvance(LocalCalendar,$D1907,B1908,"f",FALSE)</f>
        <v>52860</v>
      </c>
      <c r="E1908" s="49">
        <f>_xll.qlInterestRateIndexValueDate(IndexON,D1908)</f>
        <v>52860</v>
      </c>
      <c r="F1908" s="52">
        <f>IFERROR(_xll.qlIndexFixing(IndexON,D1908,TRUE,_xll.ohTrigger(RecalcTrigger,TriggerON)),NA())</f>
        <v>2.5024912076565542E-2</v>
      </c>
      <c r="H1908" s="49">
        <f>_xll.qlCalendarAdvance(IborCalendar,$H1907,B1908,"f",FALSE)</f>
        <v>52853</v>
      </c>
      <c r="I1908" s="49">
        <f>_xll.qlInterestRateIndexValueDate(Index1M,$H1908)</f>
        <v>52855</v>
      </c>
      <c r="J1908" s="52">
        <f>IFERROR(_xll.qlIndexFixing(Index1M,$H1908,TRUE,_xll.ohTrigger(RecalcTrigger,Trigger1M)),NA())</f>
        <v>2.6375803107201168E-2</v>
      </c>
      <c r="K1908" s="52">
        <f>IFERROR(_xll.qlIndexFixing(ONIndex1M,I1908,TRUE,_xll.ohTrigger(RecalcTrigger,Trigger1M)),NA())</f>
        <v>2.6351601193530527E-2</v>
      </c>
      <c r="L1908" s="52">
        <f>IFERROR(_xll.qlIndexFixing(Index3M,H1908,TRUE,_xll.ohTrigger(RecalcTrigger,Trigger3M)),NA())</f>
        <v>2.7966435991744931E-2</v>
      </c>
      <c r="M1908" s="52">
        <f>IFERROR(_xll.qlIndexFixing(ONIndex3M,I1908,TRUE,_xll.ohTrigger(RecalcTrigger,Trigger3M)),NA())</f>
        <v>2.7887800874673019E-2</v>
      </c>
      <c r="N1908" s="52">
        <f>IFERROR(_xll.qlIndexFixing(Index6M,$H1908,TRUE,_xll.ohTrigger(RecalcTrigger,Trigger6M)),NA())</f>
        <v>2.9303206917329763E-2</v>
      </c>
      <c r="O1908" s="52">
        <f>IFERROR(_xll.qlIndexFixing(ONIndex6M,I1908,TRUE,_xll.ohTrigger(RecalcTrigger,Trigger6M)),NA())</f>
        <v>2.9123858596928898E-2</v>
      </c>
      <c r="P1908" s="52">
        <f>IFERROR(_xll.qlIndexFixing(Index1Y,$H1908,TRUE,_xll.ohTrigger(RecalcTrigger,Trigger1Y)),NA())</f>
        <v>3.1488147250798321E-2</v>
      </c>
      <c r="Q1908" s="52">
        <f>IFERROR(_xll.qlIndexFixing(ONIndex1Y,I1908,TRUE,_xll.ohTrigger(RecalcTrigger,Trigger1Y)),NA())</f>
        <v>3.1124291287785155E-2</v>
      </c>
    </row>
    <row r="1909" spans="2:17" x14ac:dyDescent="0.2">
      <c r="B1909" s="46" t="s">
        <v>51</v>
      </c>
      <c r="D1909" s="49">
        <f>_xll.qlCalendarAdvance(LocalCalendar,$D1908,B1909,"f",FALSE)</f>
        <v>52867</v>
      </c>
      <c r="E1909" s="49">
        <f>_xll.qlInterestRateIndexValueDate(IndexON,D1909)</f>
        <v>52867</v>
      </c>
      <c r="F1909" s="52">
        <f>IFERROR(_xll.qlIndexFixing(IndexON,D1909,TRUE,_xll.ohTrigger(RecalcTrigger,TriggerON)),NA())</f>
        <v>2.5024948998311203E-2</v>
      </c>
      <c r="H1909" s="49">
        <f>_xll.qlCalendarAdvance(IborCalendar,$H1908,B1909,"f",FALSE)</f>
        <v>52860</v>
      </c>
      <c r="I1909" s="49">
        <f>_xll.qlInterestRateIndexValueDate(Index1M,$H1909)</f>
        <v>52862</v>
      </c>
      <c r="J1909" s="52">
        <f>IFERROR(_xll.qlIndexFixing(Index1M,$H1909,TRUE,_xll.ohTrigger(RecalcTrigger,Trigger1M)),NA())</f>
        <v>2.6373204590436905E-2</v>
      </c>
      <c r="K1909" s="52">
        <f>IFERROR(_xll.qlIndexFixing(ONIndex1M,I1909,TRUE,_xll.ohTrigger(RecalcTrigger,Trigger1M)),NA())</f>
        <v>2.6349037983006696E-2</v>
      </c>
      <c r="L1909" s="52">
        <f>IFERROR(_xll.qlIndexFixing(Index3M,H1909,TRUE,_xll.ohTrigger(RecalcTrigger,Trigger3M)),NA())</f>
        <v>2.7963480134629817E-2</v>
      </c>
      <c r="M1909" s="52">
        <f>IFERROR(_xll.qlIndexFixing(ONIndex3M,I1909,TRUE,_xll.ohTrigger(RecalcTrigger,Trigger3M)),NA())</f>
        <v>2.788494028258981E-2</v>
      </c>
      <c r="N1909" s="52">
        <f>IFERROR(_xll.qlIndexFixing(Index6M,$H1909,TRUE,_xll.ohTrigger(RecalcTrigger,Trigger6M)),NA())</f>
        <v>2.9300543958161666E-2</v>
      </c>
      <c r="O1909" s="52">
        <f>IFERROR(_xll.qlIndexFixing(ONIndex6M,I1909,TRUE,_xll.ohTrigger(RecalcTrigger,Trigger6M)),NA())</f>
        <v>2.9121339563227266E-2</v>
      </c>
      <c r="P1909" s="52">
        <f>IFERROR(_xll.qlIndexFixing(Index1Y,$H1909,TRUE,_xll.ohTrigger(RecalcTrigger,Trigger1Y)),NA())</f>
        <v>3.1482873011592291E-2</v>
      </c>
      <c r="Q1909" s="52">
        <f>IFERROR(_xll.qlIndexFixing(ONIndex1Y,I1909,TRUE,_xll.ohTrigger(RecalcTrigger,Trigger1Y)),NA())</f>
        <v>3.1119825180701E-2</v>
      </c>
    </row>
    <row r="1910" spans="2:17" x14ac:dyDescent="0.2">
      <c r="B1910" s="46" t="s">
        <v>51</v>
      </c>
      <c r="D1910" s="49">
        <f>_xll.qlCalendarAdvance(LocalCalendar,$D1909,B1910,"f",FALSE)</f>
        <v>52874</v>
      </c>
      <c r="E1910" s="49">
        <f>_xll.qlInterestRateIndexValueDate(IndexON,D1910)</f>
        <v>52874</v>
      </c>
      <c r="F1910" s="52">
        <f>IFERROR(_xll.qlIndexFixing(IndexON,D1910,TRUE,_xll.ohTrigger(RecalcTrigger,TriggerON)),NA())</f>
        <v>2.5025006193040156E-2</v>
      </c>
      <c r="H1910" s="49">
        <f>_xll.qlCalendarAdvance(IborCalendar,$H1909,B1910,"f",FALSE)</f>
        <v>52867</v>
      </c>
      <c r="I1910" s="49">
        <f>_xll.qlInterestRateIndexValueDate(Index1M,$H1910)</f>
        <v>52869</v>
      </c>
      <c r="J1910" s="52">
        <f>IFERROR(_xll.qlIndexFixing(Index1M,$H1910,TRUE,_xll.ohTrigger(RecalcTrigger,Trigger1M)),NA())</f>
        <v>2.6370592758386269E-2</v>
      </c>
      <c r="K1910" s="52">
        <f>IFERROR(_xll.qlIndexFixing(ONIndex1M,I1910,TRUE,_xll.ohTrigger(RecalcTrigger,Trigger1M)),NA())</f>
        <v>2.6346461487030126E-2</v>
      </c>
      <c r="L1910" s="52">
        <f>IFERROR(_xll.qlIndexFixing(Index3M,H1910,TRUE,_xll.ohTrigger(RecalcTrigger,Trigger3M)),NA())</f>
        <v>2.7960512571536096E-2</v>
      </c>
      <c r="M1910" s="52">
        <f>IFERROR(_xll.qlIndexFixing(ONIndex3M,I1910,TRUE,_xll.ohTrigger(RecalcTrigger,Trigger3M)),NA())</f>
        <v>2.7882068063647125E-2</v>
      </c>
      <c r="N1910" s="52">
        <f>IFERROR(_xll.qlIndexFixing(Index6M,$H1910,TRUE,_xll.ohTrigger(RecalcTrigger,Trigger6M)),NA())</f>
        <v>2.9297872678662188E-2</v>
      </c>
      <c r="O1910" s="52">
        <f>IFERROR(_xll.qlIndexFixing(ONIndex6M,I1910,TRUE,_xll.ohTrigger(RecalcTrigger,Trigger6M)),NA())</f>
        <v>2.911881232600777E-2</v>
      </c>
      <c r="P1910" s="52">
        <f>IFERROR(_xll.qlIndexFixing(Index1Y,$H1910,TRUE,_xll.ohTrigger(RecalcTrigger,Trigger1Y)),NA())</f>
        <v>3.1477573186077072E-2</v>
      </c>
      <c r="Q1910" s="52">
        <f>IFERROR(_xll.qlIndexFixing(ONIndex1Y,I1910,TRUE,_xll.ohTrigger(RecalcTrigger,Trigger1Y)),NA())</f>
        <v>3.1115334250113591E-2</v>
      </c>
    </row>
    <row r="1911" spans="2:17" x14ac:dyDescent="0.2">
      <c r="B1911" s="46" t="s">
        <v>51</v>
      </c>
      <c r="D1911" s="49">
        <f>_xll.qlCalendarAdvance(LocalCalendar,$D1910,B1911,"f",FALSE)</f>
        <v>52881</v>
      </c>
      <c r="E1911" s="49">
        <f>_xll.qlInterestRateIndexValueDate(IndexON,D1911)</f>
        <v>52881</v>
      </c>
      <c r="F1911" s="52">
        <f>IFERROR(_xll.qlIndexFixing(IndexON,D1911,TRUE,_xll.ohTrigger(RecalcTrigger,TriggerON)),NA())</f>
        <v>2.5025083660432657E-2</v>
      </c>
      <c r="H1911" s="49">
        <f>_xll.qlCalendarAdvance(IborCalendar,$H1910,B1911,"f",FALSE)</f>
        <v>52874</v>
      </c>
      <c r="I1911" s="49">
        <f>_xll.qlInterestRateIndexValueDate(Index1M,$H1911)</f>
        <v>52876</v>
      </c>
      <c r="J1911" s="52">
        <f>IFERROR(_xll.qlIndexFixing(Index1M,$H1911,TRUE,_xll.ohTrigger(RecalcTrigger,Trigger1M)),NA())</f>
        <v>2.6367967611056753E-2</v>
      </c>
      <c r="K1911" s="52">
        <f>IFERROR(_xll.qlIndexFixing(ONIndex1M,I1911,TRUE,_xll.ohTrigger(RecalcTrigger,Trigger1M)),NA())</f>
        <v>2.6343871705121202E-2</v>
      </c>
      <c r="L1911" s="52">
        <f>IFERROR(_xll.qlIndexFixing(Index3M,H1911,TRUE,_xll.ohTrigger(RecalcTrigger,Trigger3M)),NA())</f>
        <v>2.7958401279132152E-2</v>
      </c>
      <c r="M1911" s="52">
        <f>IFERROR(_xll.qlIndexFixing(ONIndex3M,I1911,TRUE,_xll.ohTrigger(RecalcTrigger,Trigger3M)),NA())</f>
        <v>2.7879184217844966E-2</v>
      </c>
      <c r="N1911" s="52">
        <f>IFERROR(_xll.qlIndexFixing(Index6M,$H1911,TRUE,_xll.ohTrigger(RecalcTrigger,Trigger6M)),NA())</f>
        <v>2.9296184954086989E-2</v>
      </c>
      <c r="O1911" s="52">
        <f>IFERROR(_xll.qlIndexFixing(ONIndex6M,I1911,TRUE,_xll.ohTrigger(RecalcTrigger,Trigger6M)),NA())</f>
        <v>2.9116276885110537E-2</v>
      </c>
      <c r="P1911" s="52">
        <f>IFERROR(_xll.qlIndexFixing(Index1Y,$H1911,TRUE,_xll.ohTrigger(RecalcTrigger,Trigger1Y)),NA())</f>
        <v>3.1472247774653017E-2</v>
      </c>
      <c r="Q1911" s="52">
        <f>IFERROR(_xll.qlIndexFixing(ONIndex1Y,I1911,TRUE,_xll.ohTrigger(RecalcTrigger,Trigger1Y)),NA())</f>
        <v>3.1110818495783121E-2</v>
      </c>
    </row>
    <row r="1912" spans="2:17" x14ac:dyDescent="0.2">
      <c r="B1912" s="46" t="s">
        <v>51</v>
      </c>
      <c r="D1912" s="49">
        <f>_xll.qlCalendarAdvance(LocalCalendar,$D1911,B1912,"f",FALSE)</f>
        <v>52888</v>
      </c>
      <c r="E1912" s="49">
        <f>_xll.qlInterestRateIndexValueDate(IndexON,D1912)</f>
        <v>52888</v>
      </c>
      <c r="F1912" s="52">
        <f>IFERROR(_xll.qlIndexFixing(IndexON,D1912,TRUE,_xll.ohTrigger(RecalcTrigger,TriggerON)),NA())</f>
        <v>2.5025181400488705E-2</v>
      </c>
      <c r="H1912" s="49">
        <f>_xll.qlCalendarAdvance(IborCalendar,$H1911,B1912,"f",FALSE)</f>
        <v>52881</v>
      </c>
      <c r="I1912" s="49">
        <f>_xll.qlInterestRateIndexValueDate(Index1M,$H1912)</f>
        <v>52883</v>
      </c>
      <c r="J1912" s="52">
        <f>IFERROR(_xll.qlIndexFixing(Index1M,$H1912,TRUE,_xll.ohTrigger(RecalcTrigger,Trigger1M)),NA())</f>
        <v>2.6365329148463346E-2</v>
      </c>
      <c r="K1912" s="52">
        <f>IFERROR(_xll.qlIndexFixing(ONIndex1M,I1912,TRUE,_xll.ohTrigger(RecalcTrigger,Trigger1M)),NA())</f>
        <v>2.6341268637599669E-2</v>
      </c>
      <c r="L1912" s="52">
        <f>IFERROR(_xll.qlIndexFixing(Index3M,H1912,TRUE,_xll.ohTrigger(RecalcTrigger,Trigger3M)),NA())</f>
        <v>2.7955409236506319E-2</v>
      </c>
      <c r="M1912" s="52">
        <f>IFERROR(_xll.qlIndexFixing(ONIndex3M,I1912,TRUE,_xll.ohTrigger(RecalcTrigger,Trigger3M)),NA())</f>
        <v>2.7876288745263267E-2</v>
      </c>
      <c r="N1912" s="52">
        <f>IFERROR(_xll.qlIndexFixing(Index6M,$H1912,TRUE,_xll.ohTrigger(RecalcTrigger,Trigger6M)),NA())</f>
        <v>2.9293496222542331E-2</v>
      </c>
      <c r="O1912" s="52">
        <f>IFERROR(_xll.qlIndexFixing(ONIndex6M,I1912,TRUE,_xll.ohTrigger(RecalcTrigger,Trigger6M)),NA())</f>
        <v>2.9113733240535566E-2</v>
      </c>
      <c r="P1912" s="52">
        <f>IFERROR(_xll.qlIndexFixing(Index1Y,$H1912,TRUE,_xll.ohTrigger(RecalcTrigger,Trigger1Y)),NA())</f>
        <v>3.1466896777721985E-2</v>
      </c>
      <c r="Q1912" s="52">
        <f>IFERROR(_xll.qlIndexFixing(ONIndex1Y,I1912,TRUE,_xll.ohTrigger(RecalcTrigger,Trigger1Y)),NA())</f>
        <v>3.1106277918189207E-2</v>
      </c>
    </row>
    <row r="1913" spans="2:17" x14ac:dyDescent="0.2">
      <c r="B1913" s="46" t="s">
        <v>51</v>
      </c>
      <c r="D1913" s="49">
        <f>_xll.qlCalendarAdvance(LocalCalendar,$D1912,B1913,"f",FALSE)</f>
        <v>52895</v>
      </c>
      <c r="E1913" s="49">
        <f>_xll.qlInterestRateIndexValueDate(IndexON,D1913)</f>
        <v>52895</v>
      </c>
      <c r="F1913" s="52">
        <f>IFERROR(_xll.qlIndexFixing(IndexON,D1913,TRUE,_xll.ohTrigger(RecalcTrigger,TriggerON)),NA())</f>
        <v>2.5025299413607982E-2</v>
      </c>
      <c r="H1913" s="49">
        <f>_xll.qlCalendarAdvance(IborCalendar,$H1912,B1913,"f",FALSE)</f>
        <v>52888</v>
      </c>
      <c r="I1913" s="49">
        <f>_xll.qlInterestRateIndexValueDate(Index1M,$H1913)</f>
        <v>52890</v>
      </c>
      <c r="J1913" s="52">
        <f>IFERROR(_xll.qlIndexFixing(Index1M,$H1913,TRUE,_xll.ohTrigger(RecalcTrigger,Trigger1M)),NA())</f>
        <v>2.6362677370606047E-2</v>
      </c>
      <c r="K1913" s="52">
        <f>IFERROR(_xll.qlIndexFixing(ONIndex1M,I1913,TRUE,_xll.ohTrigger(RecalcTrigger,Trigger1M)),NA())</f>
        <v>2.6338652284305653E-2</v>
      </c>
      <c r="L1913" s="52">
        <f>IFERROR(_xll.qlIndexFixing(Index3M,H1913,TRUE,_xll.ohTrigger(RecalcTrigger,Trigger3M)),NA())</f>
        <v>2.7952405487102327E-2</v>
      </c>
      <c r="M1913" s="52">
        <f>IFERROR(_xll.qlIndexFixing(ONIndex3M,I1913,TRUE,_xll.ohTrigger(RecalcTrigger,Trigger3M)),NA())</f>
        <v>2.7873381645582285E-2</v>
      </c>
      <c r="N1913" s="52">
        <f>IFERROR(_xll.qlIndexFixing(Index6M,$H1913,TRUE,_xll.ohTrigger(RecalcTrigger,Trigger6M)),NA())</f>
        <v>2.929079917011566E-2</v>
      </c>
      <c r="O1913" s="52">
        <f>IFERROR(_xll.qlIndexFixing(ONIndex6M,I1913,TRUE,_xll.ohTrigger(RecalcTrigger,Trigger6M)),NA())</f>
        <v>2.9111181392282859E-2</v>
      </c>
      <c r="P1913" s="52">
        <f>IFERROR(_xll.qlIndexFixing(Index1Y,$H1913,TRUE,_xll.ohTrigger(RecalcTrigger,Trigger1Y)),NA())</f>
        <v>3.1461520195687383E-2</v>
      </c>
      <c r="Q1913" s="52">
        <f>IFERROR(_xll.qlIndexFixing(ONIndex1Y,I1913,TRUE,_xll.ohTrigger(RecalcTrigger,Trigger1Y)),NA())</f>
        <v>3.1101712516852231E-2</v>
      </c>
    </row>
    <row r="1914" spans="2:17" x14ac:dyDescent="0.2">
      <c r="B1914" s="46" t="s">
        <v>51</v>
      </c>
      <c r="D1914" s="49">
        <f>_xll.qlCalendarAdvance(LocalCalendar,$D1913,B1914,"f",FALSE)</f>
        <v>52902</v>
      </c>
      <c r="E1914" s="49">
        <f>_xll.qlInterestRateIndexValueDate(IndexON,D1914)</f>
        <v>52902</v>
      </c>
      <c r="F1914" s="52">
        <f>IFERROR(_xll.qlIndexFixing(IndexON,D1914,TRUE,_xll.ohTrigger(RecalcTrigger,TriggerON)),NA())</f>
        <v>2.5025437699310871E-2</v>
      </c>
      <c r="H1914" s="49">
        <f>_xll.qlCalendarAdvance(IborCalendar,$H1913,B1914,"f",FALSE)</f>
        <v>52895</v>
      </c>
      <c r="I1914" s="49">
        <f>_xll.qlInterestRateIndexValueDate(Index1M,$H1914)</f>
        <v>52897</v>
      </c>
      <c r="J1914" s="52">
        <f>IFERROR(_xll.qlIndexFixing(Index1M,$H1914,TRUE,_xll.ohTrigger(RecalcTrigger,Trigger1M)),NA())</f>
        <v>2.6360012277502343E-2</v>
      </c>
      <c r="K1914" s="52">
        <f>IFERROR(_xll.qlIndexFixing(ONIndex1M,I1914,TRUE,_xll.ohTrigger(RecalcTrigger,Trigger1M)),NA())</f>
        <v>2.6336022645399026E-2</v>
      </c>
      <c r="L1914" s="52">
        <f>IFERROR(_xll.qlIndexFixing(Index3M,H1914,TRUE,_xll.ohTrigger(RecalcTrigger,Trigger3M)),NA())</f>
        <v>2.7949390030947988E-2</v>
      </c>
      <c r="M1914" s="52">
        <f>IFERROR(_xll.qlIndexFixing(ONIndex3M,I1914,TRUE,_xll.ohTrigger(RecalcTrigger,Trigger3M)),NA())</f>
        <v>2.7870462919201699E-2</v>
      </c>
      <c r="N1914" s="52">
        <f>IFERROR(_xll.qlIndexFixing(Index6M,$H1914,TRUE,_xll.ohTrigger(RecalcTrigger,Trigger6M)),NA())</f>
        <v>2.9288093796840369E-2</v>
      </c>
      <c r="O1914" s="52">
        <f>IFERROR(_xll.qlIndexFixing(ONIndex6M,I1914,TRUE,_xll.ohTrigger(RecalcTrigger,Trigger6M)),NA())</f>
        <v>2.9108621340352414E-2</v>
      </c>
      <c r="P1914" s="52">
        <f>IFERROR(_xll.qlIndexFixing(Index1Y,$H1914,TRUE,_xll.ohTrigger(RecalcTrigger,Trigger1Y)),NA())</f>
        <v>3.1456118028955239E-2</v>
      </c>
      <c r="Q1914" s="52">
        <f>IFERROR(_xll.qlIndexFixing(ONIndex1Y,I1914,TRUE,_xll.ohTrigger(RecalcTrigger,Trigger1Y)),NA())</f>
        <v>3.1097122291932067E-2</v>
      </c>
    </row>
    <row r="1915" spans="2:17" x14ac:dyDescent="0.2">
      <c r="B1915" s="46" t="s">
        <v>51</v>
      </c>
      <c r="D1915" s="49">
        <f>_xll.qlCalendarAdvance(LocalCalendar,$D1914,B1915,"f",FALSE)</f>
        <v>52909</v>
      </c>
      <c r="E1915" s="49">
        <f>_xll.qlInterestRateIndexValueDate(IndexON,D1915)</f>
        <v>52909</v>
      </c>
      <c r="F1915" s="52">
        <f>IFERROR(_xll.qlIndexFixing(IndexON,D1915,TRUE,_xll.ohTrigger(RecalcTrigger,TriggerON)),NA())</f>
        <v>2.5025596257837179E-2</v>
      </c>
      <c r="H1915" s="49">
        <f>_xll.qlCalendarAdvance(IborCalendar,$H1914,B1915,"f",FALSE)</f>
        <v>52902</v>
      </c>
      <c r="I1915" s="49">
        <f>_xll.qlInterestRateIndexValueDate(Index1M,$H1915)</f>
        <v>52904</v>
      </c>
      <c r="J1915" s="52">
        <f>IFERROR(_xll.qlIndexFixing(Index1M,$H1915,TRUE,_xll.ohTrigger(RecalcTrigger,Trigger1M)),NA())</f>
        <v>2.6357333869157229E-2</v>
      </c>
      <c r="K1915" s="52">
        <f>IFERROR(_xll.qlIndexFixing(ONIndex1M,I1915,TRUE,_xll.ohTrigger(RecalcTrigger,Trigger1M)),NA())</f>
        <v>2.6333379720799854E-2</v>
      </c>
      <c r="L1915" s="52">
        <f>IFERROR(_xll.qlIndexFixing(Index3M,H1915,TRUE,_xll.ohTrigger(RecalcTrigger,Trigger3M)),NA())</f>
        <v>2.7946362868068491E-2</v>
      </c>
      <c r="M1915" s="52">
        <f>IFERROR(_xll.qlIndexFixing(ONIndex3M,I1915,TRUE,_xll.ohTrigger(RecalcTrigger,Trigger3M)),NA())</f>
        <v>2.7867532565721831E-2</v>
      </c>
      <c r="N1915" s="52">
        <f>IFERROR(_xll.qlIndexFixing(Index6M,$H1915,TRUE,_xll.ohTrigger(RecalcTrigger,Trigger6M)),NA())</f>
        <v>2.9284391477350662E-2</v>
      </c>
      <c r="O1915" s="52">
        <f>IFERROR(_xll.qlIndexFixing(ONIndex6M,I1915,TRUE,_xll.ohTrigger(RecalcTrigger,Trigger6M)),NA())</f>
        <v>2.9106053084744232E-2</v>
      </c>
      <c r="P1915" s="52">
        <f>IFERROR(_xll.qlIndexFixing(Index1Y,$H1915,TRUE,_xll.ohTrigger(RecalcTrigger,Trigger1Y)),NA())</f>
        <v>3.1450690277933784E-2</v>
      </c>
      <c r="Q1915" s="52">
        <f>IFERROR(_xll.qlIndexFixing(ONIndex1Y,I1915,TRUE,_xll.ohTrigger(RecalcTrigger,Trigger1Y)),NA())</f>
        <v>3.1092507243508649E-2</v>
      </c>
    </row>
    <row r="1916" spans="2:17" x14ac:dyDescent="0.2">
      <c r="B1916" s="46" t="s">
        <v>51</v>
      </c>
      <c r="D1916" s="49">
        <f>_xll.qlCalendarAdvance(LocalCalendar,$D1915,B1916,"f",FALSE)</f>
        <v>52916</v>
      </c>
      <c r="E1916" s="49">
        <f>_xll.qlInterestRateIndexValueDate(IndexON,D1916)</f>
        <v>52916</v>
      </c>
      <c r="F1916" s="52">
        <f>IFERROR(_xll.qlIndexFixing(IndexON,D1916,TRUE,_xll.ohTrigger(RecalcTrigger,TriggerON)),NA())</f>
        <v>2.5025775089186908E-2</v>
      </c>
      <c r="H1916" s="49">
        <f>_xll.qlCalendarAdvance(IborCalendar,$H1915,B1916,"f",FALSE)</f>
        <v>52909</v>
      </c>
      <c r="I1916" s="49">
        <f>_xll.qlInterestRateIndexValueDate(Index1M,$H1916)</f>
        <v>52911</v>
      </c>
      <c r="J1916" s="52">
        <f>IFERROR(_xll.qlIndexFixing(Index1M,$H1916,TRUE,_xll.ohTrigger(RecalcTrigger,Trigger1M)),NA())</f>
        <v>2.6354642145585694E-2</v>
      </c>
      <c r="K1916" s="52">
        <f>IFERROR(_xll.qlIndexFixing(ONIndex1M,I1916,TRUE,_xll.ohTrigger(RecalcTrigger,Trigger1M)),NA())</f>
        <v>2.6333041219332998E-2</v>
      </c>
      <c r="L1916" s="52">
        <f>IFERROR(_xll.qlIndexFixing(Index3M,H1916,TRUE,_xll.ohTrigger(RecalcTrigger,Trigger3M)),NA())</f>
        <v>2.7943323998491646E-2</v>
      </c>
      <c r="M1916" s="52">
        <f>IFERROR(_xll.qlIndexFixing(ONIndex3M,I1916,TRUE,_xll.ohTrigger(RecalcTrigger,Trigger3M)),NA())</f>
        <v>2.7867193667991952E-2</v>
      </c>
      <c r="N1916" s="52">
        <f>IFERROR(_xll.qlIndexFixing(Index6M,$H1916,TRUE,_xll.ohTrigger(RecalcTrigger,Trigger6M)),NA())</f>
        <v>2.9281670276559334E-2</v>
      </c>
      <c r="O1916" s="52">
        <f>IFERROR(_xll.qlIndexFixing(ONIndex6M,I1916,TRUE,_xll.ohTrigger(RecalcTrigger,Trigger6M)),NA())</f>
        <v>2.9106452629381607E-2</v>
      </c>
      <c r="P1916" s="52">
        <f>IFERROR(_xll.qlIndexFixing(Index1Y,$H1916,TRUE,_xll.ohTrigger(RecalcTrigger,Trigger1Y)),NA())</f>
        <v>3.1448094098660756E-2</v>
      </c>
      <c r="Q1916" s="52">
        <f>IFERROR(_xll.qlIndexFixing(ONIndex1Y,I1916,TRUE,_xll.ohTrigger(RecalcTrigger,Trigger1Y)),NA())</f>
        <v>3.1090896438299431E-2</v>
      </c>
    </row>
    <row r="1917" spans="2:17" x14ac:dyDescent="0.2">
      <c r="B1917" s="46" t="s">
        <v>51</v>
      </c>
      <c r="D1917" s="49">
        <f>_xll.qlCalendarAdvance(LocalCalendar,$D1916,B1917,"f",FALSE)</f>
        <v>52923</v>
      </c>
      <c r="E1917" s="49">
        <f>_xll.qlInterestRateIndexValueDate(IndexON,D1917)</f>
        <v>52923</v>
      </c>
      <c r="F1917" s="52">
        <f>IFERROR(_xll.qlIndexFixing(IndexON,D1917,TRUE,_xll.ohTrigger(RecalcTrigger,TriggerON)),NA())</f>
        <v>2.5025974193360057E-2</v>
      </c>
      <c r="H1917" s="49">
        <f>_xll.qlCalendarAdvance(IborCalendar,$H1916,B1917,"f",FALSE)</f>
        <v>52916</v>
      </c>
      <c r="I1917" s="49">
        <f>_xll.qlInterestRateIndexValueDate(Index1M,$H1917)</f>
        <v>52918</v>
      </c>
      <c r="J1917" s="52">
        <f>IFERROR(_xll.qlIndexFixing(Index1M,$H1917,TRUE,_xll.ohTrigger(RecalcTrigger,Trigger1M)),NA())</f>
        <v>2.6351937106792733E-2</v>
      </c>
      <c r="K1917" s="52">
        <f>IFERROR(_xll.qlIndexFixing(ONIndex1M,I1917,TRUE,_xll.ohTrigger(RecalcTrigger,Trigger1M)),NA())</f>
        <v>2.6328054014443936E-2</v>
      </c>
      <c r="L1917" s="52">
        <f>IFERROR(_xll.qlIndexFixing(Index3M,H1917,TRUE,_xll.ohTrigger(RecalcTrigger,Trigger3M)),NA())</f>
        <v>2.7940273422246122E-2</v>
      </c>
      <c r="M1917" s="52">
        <f>IFERROR(_xll.qlIndexFixing(ONIndex3M,I1917,TRUE,_xll.ohTrigger(RecalcTrigger,Trigger3M)),NA())</f>
        <v>2.7861636978503412E-2</v>
      </c>
      <c r="N1917" s="52">
        <f>IFERROR(_xll.qlIndexFixing(Index6M,$H1917,TRUE,_xll.ohTrigger(RecalcTrigger,Trigger6M)),NA())</f>
        <v>2.9278940755669801E-2</v>
      </c>
      <c r="O1917" s="52">
        <f>IFERROR(_xll.qlIndexFixing(ONIndex6M,I1917,TRUE,_xll.ohTrigger(RecalcTrigger,Trigger6M)),NA())</f>
        <v>2.9100891962654529E-2</v>
      </c>
      <c r="P1917" s="52">
        <f>IFERROR(_xll.qlIndexFixing(Index1Y,$H1917,TRUE,_xll.ohTrigger(RecalcTrigger,Trigger1Y)),NA())</f>
        <v>3.1439758024661271E-2</v>
      </c>
      <c r="Q1917" s="52">
        <f>IFERROR(_xll.qlIndexFixing(ONIndex1Y,I1917,TRUE,_xll.ohTrigger(RecalcTrigger,Trigger1Y)),NA())</f>
        <v>3.1083202676072119E-2</v>
      </c>
    </row>
    <row r="1918" spans="2:17" x14ac:dyDescent="0.2">
      <c r="B1918" s="46" t="s">
        <v>51</v>
      </c>
      <c r="D1918" s="49">
        <f>_xll.qlCalendarAdvance(LocalCalendar,$D1917,B1918,"f",FALSE)</f>
        <v>52930</v>
      </c>
      <c r="E1918" s="49">
        <f>_xll.qlInterestRateIndexValueDate(IndexON,D1918)</f>
        <v>52930</v>
      </c>
      <c r="F1918" s="52">
        <f>IFERROR(_xll.qlIndexFixing(IndexON,D1918,TRUE,_xll.ohTrigger(RecalcTrigger,TriggerON)),NA())</f>
        <v>2.5026193570276689E-2</v>
      </c>
      <c r="H1918" s="49">
        <f>_xll.qlCalendarAdvance(IborCalendar,$H1917,B1918,"f",FALSE)</f>
        <v>52923</v>
      </c>
      <c r="I1918" s="49">
        <f>_xll.qlInterestRateIndexValueDate(Index1M,$H1918)</f>
        <v>52926</v>
      </c>
      <c r="J1918" s="52">
        <f>IFERROR(_xll.qlIndexFixing(Index1M,$H1918,TRUE,_xll.ohTrigger(RecalcTrigger,Trigger1M)),NA())</f>
        <v>2.6349597288418378E-2</v>
      </c>
      <c r="K1918" s="52">
        <f>IFERROR(_xll.qlIndexFixing(ONIndex1M,I1918,TRUE,_xll.ohTrigger(RecalcTrigger,Trigger1M)),NA())</f>
        <v>2.6326527197477745E-2</v>
      </c>
      <c r="L1918" s="52">
        <f>IFERROR(_xll.qlIndexFixing(Index3M,H1918,TRUE,_xll.ohTrigger(RecalcTrigger,Trigger3M)),NA())</f>
        <v>2.7938493203044572E-2</v>
      </c>
      <c r="M1918" s="52">
        <f>IFERROR(_xll.qlIndexFixing(ONIndex3M,I1918,TRUE,_xll.ohTrigger(RecalcTrigger,Trigger3M)),NA())</f>
        <v>2.7859978093260906E-2</v>
      </c>
      <c r="N1918" s="52">
        <f>IFERROR(_xll.qlIndexFixing(Index6M,$H1918,TRUE,_xll.ohTrigger(RecalcTrigger,Trigger6M)),NA())</f>
        <v>2.9275811115392483E-2</v>
      </c>
      <c r="O1918" s="52">
        <f>IFERROR(_xll.qlIndexFixing(ONIndex6M,I1918,TRUE,_xll.ohTrigger(RecalcTrigger,Trigger6M)),NA())</f>
        <v>2.9099908632943539E-2</v>
      </c>
      <c r="P1918" s="52">
        <f>IFERROR(_xll.qlIndexFixing(Index1Y,$H1918,TRUE,_xll.ohTrigger(RecalcTrigger,Trigger1Y)),NA())</f>
        <v>3.1435360157198687E-2</v>
      </c>
      <c r="Q1918" s="52">
        <f>IFERROR(_xll.qlIndexFixing(ONIndex1Y,I1918,TRUE,_xll.ohTrigger(RecalcTrigger,Trigger1Y)),NA())</f>
        <v>3.1079851394393287E-2</v>
      </c>
    </row>
    <row r="1919" spans="2:17" x14ac:dyDescent="0.2">
      <c r="B1919" s="46" t="s">
        <v>51</v>
      </c>
      <c r="D1919" s="49">
        <f>_xll.qlCalendarAdvance(LocalCalendar,$D1918,B1919,"f",FALSE)</f>
        <v>52937</v>
      </c>
      <c r="E1919" s="49">
        <f>_xll.qlInterestRateIndexValueDate(IndexON,D1919)</f>
        <v>52937</v>
      </c>
      <c r="F1919" s="52">
        <f>IFERROR(_xll.qlIndexFixing(IndexON,D1919,TRUE,_xll.ohTrigger(RecalcTrigger,TriggerON)),NA())</f>
        <v>2.5026433220016742E-2</v>
      </c>
      <c r="H1919" s="49">
        <f>_xll.qlCalendarAdvance(IborCalendar,$H1918,B1919,"f",FALSE)</f>
        <v>52930</v>
      </c>
      <c r="I1919" s="49">
        <f>_xll.qlInterestRateIndexValueDate(Index1M,$H1919)</f>
        <v>52932</v>
      </c>
      <c r="J1919" s="52">
        <f>IFERROR(_xll.qlIndexFixing(Index1M,$H1919,TRUE,_xll.ohTrigger(RecalcTrigger,Trigger1M)),NA())</f>
        <v>2.6347254055952136E-2</v>
      </c>
      <c r="K1919" s="52">
        <f>IFERROR(_xll.qlIndexFixing(ONIndex1M,I1919,TRUE,_xll.ohTrigger(RecalcTrigger,Trigger1M)),NA())</f>
        <v>2.6322675165397769E-2</v>
      </c>
      <c r="L1919" s="52">
        <f>IFERROR(_xll.qlIndexFixing(Index3M,H1919,TRUE,_xll.ohTrigger(RecalcTrigger,Trigger3M)),NA())</f>
        <v>2.7932418270111725E-2</v>
      </c>
      <c r="M1919" s="52">
        <f>IFERROR(_xll.qlIndexFixing(ONIndex3M,I1919,TRUE,_xll.ohTrigger(RecalcTrigger,Trigger3M)),NA())</f>
        <v>2.7855694883767157E-2</v>
      </c>
      <c r="N1919" s="52">
        <f>IFERROR(_xll.qlIndexFixing(Index6M,$H1919,TRUE,_xll.ohTrigger(RecalcTrigger,Trigger6M)),NA())</f>
        <v>2.9274442118919948E-2</v>
      </c>
      <c r="O1919" s="52">
        <f>IFERROR(_xll.qlIndexFixing(ONIndex6M,I1919,TRUE,_xll.ohTrigger(RecalcTrigger,Trigger6M)),NA())</f>
        <v>2.909569802601375E-2</v>
      </c>
      <c r="P1919" s="52">
        <f>IFERROR(_xll.qlIndexFixing(Index1Y,$H1919,TRUE,_xll.ohTrigger(RecalcTrigger,Trigger1Y)),NA())</f>
        <v>3.1428723439170886E-2</v>
      </c>
      <c r="Q1919" s="52">
        <f>IFERROR(_xll.qlIndexFixing(ONIndex1Y,I1919,TRUE,_xll.ohTrigger(RecalcTrigger,Trigger1Y)),NA())</f>
        <v>3.1073798814382769E-2</v>
      </c>
    </row>
    <row r="1920" spans="2:17" x14ac:dyDescent="0.2">
      <c r="B1920" s="46" t="s">
        <v>51</v>
      </c>
      <c r="D1920" s="49">
        <f>_xll.qlCalendarAdvance(LocalCalendar,$D1919,B1920,"f",FALSE)</f>
        <v>52944</v>
      </c>
      <c r="E1920" s="49">
        <f>_xll.qlInterestRateIndexValueDate(IndexON,D1920)</f>
        <v>52944</v>
      </c>
      <c r="F1920" s="52">
        <f>IFERROR(_xll.qlIndexFixing(IndexON,D1920,TRUE,_xll.ohTrigger(RecalcTrigger,TriggerON)),NA())</f>
        <v>2.5026693142500278E-2</v>
      </c>
      <c r="H1920" s="49">
        <f>_xll.qlCalendarAdvance(IborCalendar,$H1919,B1920,"f",FALSE)</f>
        <v>52937</v>
      </c>
      <c r="I1920" s="49">
        <f>_xll.qlInterestRateIndexValueDate(Index1M,$H1920)</f>
        <v>52939</v>
      </c>
      <c r="J1920" s="52">
        <f>IFERROR(_xll.qlIndexFixing(Index1M,$H1920,TRUE,_xll.ohTrigger(RecalcTrigger,Trigger1M)),NA())</f>
        <v>2.6343742099182721E-2</v>
      </c>
      <c r="K1920" s="52">
        <f>IFERROR(_xll.qlIndexFixing(ONIndex1M,I1920,TRUE,_xll.ohTrigger(RecalcTrigger,Trigger1M)),NA())</f>
        <v>2.6319965812335866E-2</v>
      </c>
      <c r="L1920" s="52">
        <f>IFERROR(_xll.qlIndexFixing(Index3M,H1920,TRUE,_xll.ohTrigger(RecalcTrigger,Trigger3M)),NA())</f>
        <v>2.7929334723236998E-2</v>
      </c>
      <c r="M1920" s="52">
        <f>IFERROR(_xll.qlIndexFixing(ONIndex3M,I1920,TRUE,_xll.ohTrigger(RecalcTrigger,Trigger3M)),NA())</f>
        <v>2.7852706396069848E-2</v>
      </c>
      <c r="N1920" s="52">
        <f>IFERROR(_xll.qlIndexFixing(Index6M,$H1920,TRUE,_xll.ohTrigger(RecalcTrigger,Trigger6M)),NA())</f>
        <v>2.9271686821264863E-2</v>
      </c>
      <c r="O1920" s="52">
        <f>IFERROR(_xll.qlIndexFixing(ONIndex6M,I1920,TRUE,_xll.ohTrigger(RecalcTrigger,Trigger6M)),NA())</f>
        <v>2.9093088752096818E-2</v>
      </c>
      <c r="P1920" s="52">
        <f>IFERROR(_xll.qlIndexFixing(Index1Y,$H1920,TRUE,_xll.ohTrigger(RecalcTrigger,Trigger1Y)),NA())</f>
        <v>3.1423167772883329E-2</v>
      </c>
      <c r="Q1920" s="52">
        <f>IFERROR(_xll.qlIndexFixing(ONIndex1Y,I1920,TRUE,_xll.ohTrigger(RecalcTrigger,Trigger1Y)),NA())</f>
        <v>3.1069059648123343E-2</v>
      </c>
    </row>
    <row r="1921" spans="2:17" x14ac:dyDescent="0.2">
      <c r="B1921" s="46" t="s">
        <v>51</v>
      </c>
      <c r="D1921" s="49">
        <f>_xll.qlCalendarAdvance(LocalCalendar,$D1920,B1921,"f",FALSE)</f>
        <v>52951</v>
      </c>
      <c r="E1921" s="49">
        <f>_xll.qlInterestRateIndexValueDate(IndexON,D1921)</f>
        <v>52951</v>
      </c>
      <c r="F1921" s="52">
        <f>IFERROR(_xll.qlIndexFixing(IndexON,D1921,TRUE,_xll.ohTrigger(RecalcTrigger,TriggerON)),NA())</f>
        <v>2.5026973337887171E-2</v>
      </c>
      <c r="H1921" s="49">
        <f>_xll.qlCalendarAdvance(IborCalendar,$H1920,B1921,"f",FALSE)</f>
        <v>52944</v>
      </c>
      <c r="I1921" s="49">
        <f>_xll.qlInterestRateIndexValueDate(Index1M,$H1921)</f>
        <v>52946</v>
      </c>
      <c r="J1921" s="52">
        <f>IFERROR(_xll.qlIndexFixing(Index1M,$H1921,TRUE,_xll.ohTrigger(RecalcTrigger,Trigger1M)),NA())</f>
        <v>2.6341748467409495E-2</v>
      </c>
      <c r="K1921" s="52">
        <f>IFERROR(_xll.qlIndexFixing(ONIndex1M,I1921,TRUE,_xll.ohTrigger(RecalcTrigger,Trigger1M)),NA())</f>
        <v>2.6317243173501481E-2</v>
      </c>
      <c r="L1921" s="52">
        <f>IFERROR(_xll.qlIndexFixing(Index3M,H1921,TRUE,_xll.ohTrigger(RecalcTrigger,Trigger3M)),NA())</f>
        <v>2.7926239471554481E-2</v>
      </c>
      <c r="M1921" s="52">
        <f>IFERROR(_xll.qlIndexFixing(ONIndex3M,I1921,TRUE,_xll.ohTrigger(RecalcTrigger,Trigger3M)),NA())</f>
        <v>2.7849706281433129E-2</v>
      </c>
      <c r="N1921" s="52">
        <f>IFERROR(_xll.qlIndexFixing(Index6M,$H1921,TRUE,_xll.ohTrigger(RecalcTrigger,Trigger6M)),NA())</f>
        <v>2.9268923202998762E-2</v>
      </c>
      <c r="O1921" s="52">
        <f>IFERROR(_xll.qlIndexFixing(ONIndex6M,I1921,TRUE,_xll.ohTrigger(RecalcTrigger,Trigger6M)),NA())</f>
        <v>2.9090471274582086E-2</v>
      </c>
      <c r="P1921" s="52">
        <f>IFERROR(_xll.qlIndexFixing(Index1Y,$H1921,TRUE,_xll.ohTrigger(RecalcTrigger,Trigger1Y)),NA())</f>
        <v>3.1417586524792783E-2</v>
      </c>
      <c r="Q1921" s="52">
        <f>IFERROR(_xll.qlIndexFixing(ONIndex1Y,I1921,TRUE,_xll.ohTrigger(RecalcTrigger,Trigger1Y)),NA())</f>
        <v>3.1064295658520535E-2</v>
      </c>
    </row>
    <row r="1922" spans="2:17" x14ac:dyDescent="0.2">
      <c r="B1922" s="46" t="s">
        <v>51</v>
      </c>
      <c r="D1922" s="49">
        <f>_xll.qlCalendarAdvance(LocalCalendar,$D1921,B1922,"f",FALSE)</f>
        <v>52958</v>
      </c>
      <c r="E1922" s="49">
        <f>_xll.qlInterestRateIndexValueDate(IndexON,D1922)</f>
        <v>52958</v>
      </c>
      <c r="F1922" s="52">
        <f>IFERROR(_xll.qlIndexFixing(IndexON,D1922,TRUE,_xll.ohTrigger(RecalcTrigger,TriggerON)),NA())</f>
        <v>2.5027273805937611E-2</v>
      </c>
      <c r="H1922" s="49">
        <f>_xll.qlCalendarAdvance(IborCalendar,$H1921,B1922,"f",FALSE)</f>
        <v>52951</v>
      </c>
      <c r="I1922" s="49">
        <f>_xll.qlInterestRateIndexValueDate(Index1M,$H1922)</f>
        <v>52953</v>
      </c>
      <c r="J1922" s="52">
        <f>IFERROR(_xll.qlIndexFixing(Index1M,$H1922,TRUE,_xll.ohTrigger(RecalcTrigger,Trigger1M)),NA())</f>
        <v>2.6338212184848775E-2</v>
      </c>
      <c r="K1922" s="52">
        <f>IFERROR(_xll.qlIndexFixing(ONIndex1M,I1922,TRUE,_xll.ohTrigger(RecalcTrigger,Trigger1M)),NA())</f>
        <v>2.631450724897455E-2</v>
      </c>
      <c r="L1922" s="52">
        <f>IFERROR(_xll.qlIndexFixing(Index3M,H1922,TRUE,_xll.ohTrigger(RecalcTrigger,Trigger3M)),NA())</f>
        <v>2.7923132515091709E-2</v>
      </c>
      <c r="M1922" s="52">
        <f>IFERROR(_xll.qlIndexFixing(ONIndex3M,I1922,TRUE,_xll.ohTrigger(RecalcTrigger,Trigger3M)),NA())</f>
        <v>2.784669454001687E-2</v>
      </c>
      <c r="N1922" s="52">
        <f>IFERROR(_xll.qlIndexFixing(Index6M,$H1922,TRUE,_xll.ohTrigger(RecalcTrigger,Trigger6M)),NA())</f>
        <v>2.9266151264156343E-2</v>
      </c>
      <c r="O1922" s="52">
        <f>IFERROR(_xll.qlIndexFixing(ONIndex6M,I1922,TRUE,_xll.ohTrigger(RecalcTrigger,Trigger6M)),NA())</f>
        <v>2.9087845593469552E-2</v>
      </c>
      <c r="P1922" s="52">
        <f>IFERROR(_xll.qlIndexFixing(Index1Y,$H1922,TRUE,_xll.ohTrigger(RecalcTrigger,Trigger1Y)),NA())</f>
        <v>3.1411979695654388E-2</v>
      </c>
      <c r="Q1922" s="52">
        <f>IFERROR(_xll.qlIndexFixing(ONIndex1Y,I1922,TRUE,_xll.ohTrigger(RecalcTrigger,Trigger1Y)),NA())</f>
        <v>3.1059506845254603E-2</v>
      </c>
    </row>
    <row r="1923" spans="2:17" x14ac:dyDescent="0.2">
      <c r="B1923" s="46" t="s">
        <v>51</v>
      </c>
      <c r="D1923" s="49">
        <f>_xll.qlCalendarAdvance(LocalCalendar,$D1922,B1923,"f",FALSE)</f>
        <v>52965</v>
      </c>
      <c r="E1923" s="49">
        <f>_xll.qlInterestRateIndexValueDate(IndexON,D1923)</f>
        <v>52965</v>
      </c>
      <c r="F1923" s="52">
        <f>IFERROR(_xll.qlIndexFixing(IndexON,D1923,TRUE,_xll.ohTrigger(RecalcTrigger,TriggerON)),NA())</f>
        <v>2.5027594546811471E-2</v>
      </c>
      <c r="H1923" s="49">
        <f>_xll.qlCalendarAdvance(IborCalendar,$H1922,B1923,"f",FALSE)</f>
        <v>52959</v>
      </c>
      <c r="I1923" s="49">
        <f>_xll.qlInterestRateIndexValueDate(Index1M,$H1923)</f>
        <v>52961</v>
      </c>
      <c r="J1923" s="52">
        <f>IFERROR(_xll.qlIndexFixing(Index1M,$H1923,TRUE,_xll.ohTrigger(RecalcTrigger,Trigger1M)),NA())</f>
        <v>2.6335028320851328E-2</v>
      </c>
      <c r="K1923" s="52">
        <f>IFERROR(_xll.qlIndexFixing(ONIndex1M,I1923,TRUE,_xll.ohTrigger(RecalcTrigger,Trigger1M)),NA())</f>
        <v>2.6313657332537321E-2</v>
      </c>
      <c r="L1923" s="52">
        <f>IFERROR(_xll.qlIndexFixing(Index3M,H1923,TRUE,_xll.ohTrigger(RecalcTrigger,Trigger3M)),NA())</f>
        <v>2.7920422386946895E-2</v>
      </c>
      <c r="M1923" s="52">
        <f>IFERROR(_xll.qlIndexFixing(ONIndex3M,I1923,TRUE,_xll.ohTrigger(RecalcTrigger,Trigger3M)),NA())</f>
        <v>2.7845818638325692E-2</v>
      </c>
      <c r="N1923" s="52">
        <f>IFERROR(_xll.qlIndexFixing(Index6M,$H1923,TRUE,_xll.ohTrigger(RecalcTrigger,Trigger6M)),NA())</f>
        <v>2.9262973145634148E-2</v>
      </c>
      <c r="O1923" s="52">
        <f>IFERROR(_xll.qlIndexFixing(ONIndex6M,I1923,TRUE,_xll.ohTrigger(RecalcTrigger,Trigger6M)),NA())</f>
        <v>2.9087793693844954E-2</v>
      </c>
      <c r="P1923" s="52">
        <f>IFERROR(_xll.qlIndexFixing(Index1Y,$H1923,TRUE,_xll.ohTrigger(RecalcTrigger,Trigger1Y)),NA())</f>
        <v>3.1404604482340621E-2</v>
      </c>
      <c r="Q1923" s="52">
        <f>IFERROR(_xll.qlIndexFixing(ONIndex1Y,I1923,TRUE,_xll.ohTrigger(RecalcTrigger,Trigger1Y)),NA())</f>
        <v>3.1056985812591975E-2</v>
      </c>
    </row>
    <row r="1924" spans="2:17" x14ac:dyDescent="0.2">
      <c r="B1924" s="46" t="s">
        <v>51</v>
      </c>
      <c r="D1924" s="49">
        <f>_xll.qlCalendarAdvance(LocalCalendar,$D1923,B1924,"f",FALSE)</f>
        <v>52972</v>
      </c>
      <c r="E1924" s="49">
        <f>_xll.qlInterestRateIndexValueDate(IndexON,D1924)</f>
        <v>52972</v>
      </c>
      <c r="F1924" s="52">
        <f>IFERROR(_xll.qlIndexFixing(IndexON,D1924,TRUE,_xll.ohTrigger(RecalcTrigger,TriggerON)),NA())</f>
        <v>2.5027935560508752E-2</v>
      </c>
      <c r="H1924" s="49">
        <f>_xll.qlCalendarAdvance(IborCalendar,$H1923,B1924,"f",FALSE)</f>
        <v>52966</v>
      </c>
      <c r="I1924" s="49">
        <f>_xll.qlInterestRateIndexValueDate(Index1M,$H1924)</f>
        <v>52968</v>
      </c>
      <c r="J1924" s="52">
        <f>IFERROR(_xll.qlIndexFixing(Index1M,$H1924,TRUE,_xll.ohTrigger(RecalcTrigger,Trigger1M)),NA())</f>
        <v>2.6331467061849925E-2</v>
      </c>
      <c r="K1924" s="52">
        <f>IFERROR(_xll.qlIndexFixing(ONIndex1M,I1924,TRUE,_xll.ohTrigger(RecalcTrigger,Trigger1M)),NA())</f>
        <v>2.6310126334543327E-2</v>
      </c>
      <c r="L1924" s="52">
        <f>IFERROR(_xll.qlIndexFixing(Index3M,H1924,TRUE,_xll.ohTrigger(RecalcTrigger,Trigger3M)),NA())</f>
        <v>2.7916435337313139E-2</v>
      </c>
      <c r="M1924" s="52">
        <f>IFERROR(_xll.qlIndexFixing(ONIndex3M,I1924,TRUE,_xll.ohTrigger(RecalcTrigger,Trigger3M)),NA())</f>
        <v>2.7841919799787007E-2</v>
      </c>
      <c r="N1924" s="52">
        <f>IFERROR(_xll.qlIndexFixing(Index6M,$H1924,TRUE,_xll.ohTrigger(RecalcTrigger,Trigger6M)),NA())</f>
        <v>2.9259202218856816E-2</v>
      </c>
      <c r="O1924" s="52">
        <f>IFERROR(_xll.qlIndexFixing(ONIndex6M,I1924,TRUE,_xll.ohTrigger(RecalcTrigger,Trigger6M)),NA())</f>
        <v>2.9084162549146697E-2</v>
      </c>
      <c r="P1924" s="52">
        <f>IFERROR(_xll.qlIndexFixing(Index1Y,$H1924,TRUE,_xll.ohTrigger(RecalcTrigger,Trigger1Y)),NA())</f>
        <v>3.1401748236930795E-2</v>
      </c>
      <c r="Q1924" s="52">
        <f>IFERROR(_xll.qlIndexFixing(ONIndex1Y,I1924,TRUE,_xll.ohTrigger(RecalcTrigger,Trigger1Y)),NA())</f>
        <v>3.1051145477656306E-2</v>
      </c>
    </row>
    <row r="1925" spans="2:17" x14ac:dyDescent="0.2">
      <c r="B1925" s="46" t="s">
        <v>51</v>
      </c>
      <c r="D1925" s="49">
        <f>_xll.qlCalendarAdvance(LocalCalendar,$D1924,B1925,"f",FALSE)</f>
        <v>52979</v>
      </c>
      <c r="E1925" s="49">
        <f>_xll.qlInterestRateIndexValueDate(IndexON,D1925)</f>
        <v>52979</v>
      </c>
      <c r="F1925" s="52">
        <f>IFERROR(_xll.qlIndexFixing(IndexON,D1925,TRUE,_xll.ohTrigger(RecalcTrigger,TriggerON)),NA())</f>
        <v>2.5028296846949516E-2</v>
      </c>
      <c r="H1925" s="49">
        <f>_xll.qlCalendarAdvance(IborCalendar,$H1924,B1925,"f",FALSE)</f>
        <v>52973</v>
      </c>
      <c r="I1925" s="49">
        <f>_xll.qlInterestRateIndexValueDate(Index1M,$H1925)</f>
        <v>52975</v>
      </c>
      <c r="J1925" s="52">
        <f>IFERROR(_xll.qlIndexFixing(Index1M,$H1925,TRUE,_xll.ohTrigger(RecalcTrigger,Trigger1M)),NA())</f>
        <v>2.632865475602171E-2</v>
      </c>
      <c r="K1925" s="52">
        <f>IFERROR(_xll.qlIndexFixing(ONIndex1M,I1925,TRUE,_xll.ohTrigger(RecalcTrigger,Trigger1M)),NA())</f>
        <v>2.6308108348944703E-2</v>
      </c>
      <c r="L1925" s="52">
        <f>IFERROR(_xll.qlIndexFixing(Index3M,H1925,TRUE,_xll.ohTrigger(RecalcTrigger,Trigger3M)),NA())</f>
        <v>2.7913291594574119E-2</v>
      </c>
      <c r="M1925" s="52">
        <f>IFERROR(_xll.qlIndexFixing(ONIndex3M,I1925,TRUE,_xll.ohTrigger(RecalcTrigger,Trigger3M)),NA())</f>
        <v>2.7839727303189399E-2</v>
      </c>
      <c r="N1925" s="52">
        <f>IFERROR(_xll.qlIndexFixing(Index6M,$H1925,TRUE,_xll.ohTrigger(RecalcTrigger,Trigger6M)),NA())</f>
        <v>2.9256404949863143E-2</v>
      </c>
      <c r="O1925" s="52">
        <f>IFERROR(_xll.qlIndexFixing(ONIndex6M,I1925,TRUE,_xll.ohTrigger(RecalcTrigger,Trigger6M)),NA())</f>
        <v>2.9082494169365702E-2</v>
      </c>
      <c r="P1925" s="52">
        <f>IFERROR(_xll.qlIndexFixing(Index1Y,$H1925,TRUE,_xll.ohTrigger(RecalcTrigger,Trigger1Y)),NA())</f>
        <v>3.1396991384633817E-2</v>
      </c>
      <c r="Q1925" s="52">
        <f>IFERROR(_xll.qlIndexFixing(ONIndex1Y,I1925,TRUE,_xll.ohTrigger(RecalcTrigger,Trigger1Y)),NA())</f>
        <v>3.1047263822259197E-2</v>
      </c>
    </row>
    <row r="1926" spans="2:17" x14ac:dyDescent="0.2">
      <c r="B1926" s="46" t="s">
        <v>51</v>
      </c>
      <c r="D1926" s="49">
        <f>_xll.qlCalendarAdvance(LocalCalendar,$D1925,B1926,"f",FALSE)</f>
        <v>52986</v>
      </c>
      <c r="E1926" s="49">
        <f>_xll.qlInterestRateIndexValueDate(IndexON,D1926)</f>
        <v>52986</v>
      </c>
      <c r="F1926" s="52">
        <f>IFERROR(_xll.qlIndexFixing(IndexON,D1926,TRUE,_xll.ohTrigger(RecalcTrigger,TriggerON)),NA())</f>
        <v>2.50286784062137E-2</v>
      </c>
      <c r="H1926" s="49">
        <f>_xll.qlCalendarAdvance(IborCalendar,$H1925,B1926,"f",FALSE)</f>
        <v>52980</v>
      </c>
      <c r="I1926" s="49">
        <f>_xll.qlInterestRateIndexValueDate(Index1M,$H1926)</f>
        <v>52982</v>
      </c>
      <c r="J1926" s="52">
        <f>IFERROR(_xll.qlIndexFixing(Index1M,$H1926,TRUE,_xll.ohTrigger(RecalcTrigger,Trigger1M)),NA())</f>
        <v>2.6326587933742096E-2</v>
      </c>
      <c r="K1926" s="52">
        <f>IFERROR(_xll.qlIndexFixing(ONIndex1M,I1926,TRUE,_xll.ohTrigger(RecalcTrigger,Trigger1M)),NA())</f>
        <v>2.6304553079485871E-2</v>
      </c>
      <c r="L1926" s="52">
        <f>IFERROR(_xll.qlIndexFixing(Index3M,H1926,TRUE,_xll.ohTrigger(RecalcTrigger,Trigger3M)),NA())</f>
        <v>2.7910136147168529E-2</v>
      </c>
      <c r="M1926" s="52">
        <f>IFERROR(_xll.qlIndexFixing(ONIndex3M,I1926,TRUE,_xll.ohTrigger(RecalcTrigger,Trigger3M)),NA())</f>
        <v>2.7835807339675611E-2</v>
      </c>
      <c r="N1926" s="52">
        <f>IFERROR(_xll.qlIndexFixing(Index6M,$H1926,TRUE,_xll.ohTrigger(RecalcTrigger,Trigger6M)),NA())</f>
        <v>2.9253599361084386E-2</v>
      </c>
      <c r="O1926" s="52">
        <f>IFERROR(_xll.qlIndexFixing(ONIndex6M,I1926,TRUE,_xll.ohTrigger(RecalcTrigger,Trigger6M)),NA())</f>
        <v>2.9078848215000619E-2</v>
      </c>
      <c r="P1926" s="52">
        <f>IFERROR(_xll.qlIndexFixing(Index1Y,$H1926,TRUE,_xll.ohTrigger(RecalcTrigger,Trigger1Y)),NA())</f>
        <v>3.1390347883281787E-2</v>
      </c>
      <c r="Q1926" s="52">
        <f>IFERROR(_xll.qlIndexFixing(ONIndex1Y,I1926,TRUE,_xll.ohTrigger(RecalcTrigger,Trigger1Y)),NA())</f>
        <v>3.1041378217135929E-2</v>
      </c>
    </row>
    <row r="1927" spans="2:17" x14ac:dyDescent="0.2">
      <c r="B1927" s="46" t="s">
        <v>51</v>
      </c>
      <c r="D1927" s="49">
        <f>_xll.qlCalendarAdvance(LocalCalendar,$D1926,B1927,"f",FALSE)</f>
        <v>52993</v>
      </c>
      <c r="E1927" s="49">
        <f>_xll.qlInterestRateIndexValueDate(IndexON,D1927)</f>
        <v>52993</v>
      </c>
      <c r="F1927" s="52">
        <f>IFERROR(_xll.qlIndexFixing(IndexON,D1927,TRUE,_xll.ohTrigger(RecalcTrigger,TriggerON)),NA())</f>
        <v>2.5029080238301304E-2</v>
      </c>
      <c r="H1927" s="49">
        <f>_xll.qlCalendarAdvance(IborCalendar,$H1926,B1927,"f",FALSE)</f>
        <v>52987</v>
      </c>
      <c r="I1927" s="49">
        <f>_xll.qlInterestRateIndexValueDate(Index1M,$H1927)</f>
        <v>52989</v>
      </c>
      <c r="J1927" s="52">
        <f>IFERROR(_xll.qlIndexFixing(Index1M,$H1927,TRUE,_xll.ohTrigger(RecalcTrigger,Trigger1M)),NA())</f>
        <v>2.6322990201835997E-2</v>
      </c>
      <c r="K1927" s="52">
        <f>IFERROR(_xll.qlIndexFixing(ONIndex1M,I1927,TRUE,_xll.ohTrigger(RecalcTrigger,Trigger1M)),NA())</f>
        <v>2.6301746520553948E-2</v>
      </c>
      <c r="L1927" s="52">
        <f>IFERROR(_xll.qlIndexFixing(Index3M,H1927,TRUE,_xll.ohTrigger(RecalcTrigger,Trigger3M)),NA())</f>
        <v>2.7906968995123016E-2</v>
      </c>
      <c r="M1927" s="52">
        <f>IFERROR(_xll.qlIndexFixing(ONIndex3M,I1927,TRUE,_xll.ohTrigger(RecalcTrigger,Trigger3M)),NA())</f>
        <v>2.7832733666652842E-2</v>
      </c>
      <c r="N1927" s="52">
        <f>IFERROR(_xll.qlIndexFixing(Index6M,$H1927,TRUE,_xll.ohTrigger(RecalcTrigger,Trigger6M)),NA())</f>
        <v>2.925078545255411E-2</v>
      </c>
      <c r="O1927" s="52">
        <f>IFERROR(_xll.qlIndexFixing(ONIndex6M,I1927,TRUE,_xll.ohTrigger(RecalcTrigger,Trigger6M)),NA())</f>
        <v>2.9076178740545799E-2</v>
      </c>
      <c r="P1927" s="52">
        <f>IFERROR(_xll.qlIndexFixing(Index1Y,$H1927,TRUE,_xll.ohTrigger(RecalcTrigger,Trigger1Y)),NA())</f>
        <v>3.1384613675027186E-2</v>
      </c>
      <c r="Q1927" s="52">
        <f>IFERROR(_xll.qlIndexFixing(ONIndex1Y,I1927,TRUE,_xll.ohTrigger(RecalcTrigger,Trigger1Y)),NA())</f>
        <v>3.103645734534588E-2</v>
      </c>
    </row>
    <row r="1928" spans="2:17" x14ac:dyDescent="0.2">
      <c r="B1928" s="46" t="s">
        <v>51</v>
      </c>
      <c r="D1928" s="49">
        <f>_xll.qlCalendarAdvance(LocalCalendar,$D1927,B1928,"f",FALSE)</f>
        <v>53000</v>
      </c>
      <c r="E1928" s="49">
        <f>_xll.qlInterestRateIndexValueDate(IndexON,D1928)</f>
        <v>53000</v>
      </c>
      <c r="F1928" s="52">
        <f>IFERROR(_xll.qlIndexFixing(IndexON,D1928,TRUE,_xll.ohTrigger(RecalcTrigger,TriggerON)),NA())</f>
        <v>2.5029502343212329E-2</v>
      </c>
      <c r="H1928" s="49">
        <f>_xll.qlCalendarAdvance(IborCalendar,$H1927,B1928,"f",FALSE)</f>
        <v>52994</v>
      </c>
      <c r="I1928" s="49">
        <f>_xll.qlInterestRateIndexValueDate(Index1M,$H1928)</f>
        <v>52996</v>
      </c>
      <c r="J1928" s="52">
        <f>IFERROR(_xll.qlIndexFixing(Index1M,$H1928,TRUE,_xll.ohTrigger(RecalcTrigger,Trigger1M)),NA())</f>
        <v>2.6317868071791737E-2</v>
      </c>
      <c r="K1928" s="52">
        <f>IFERROR(_xll.qlIndexFixing(ONIndex1M,I1928,TRUE,_xll.ohTrigger(RecalcTrigger,Trigger1M)),NA())</f>
        <v>2.6298926674037659E-2</v>
      </c>
      <c r="L1928" s="52">
        <f>IFERROR(_xll.qlIndexFixing(Index3M,H1928,TRUE,_xll.ohTrigger(RecalcTrigger,Trigger3M)),NA())</f>
        <v>2.7902940467003371E-2</v>
      </c>
      <c r="M1928" s="52">
        <f>IFERROR(_xll.qlIndexFixing(ONIndex3M,I1928,TRUE,_xll.ohTrigger(RecalcTrigger,Trigger3M)),NA())</f>
        <v>2.7829648365038651E-2</v>
      </c>
      <c r="N1928" s="52">
        <f>IFERROR(_xll.qlIndexFixing(Index6M,$H1928,TRUE,_xll.ohTrigger(RecalcTrigger,Trigger6M)),NA())</f>
        <v>2.9247963224307651E-2</v>
      </c>
      <c r="O1928" s="52">
        <f>IFERROR(_xll.qlIndexFixing(ONIndex6M,I1928,TRUE,_xll.ohTrigger(RecalcTrigger,Trigger6M)),NA())</f>
        <v>2.9073501061107621E-2</v>
      </c>
      <c r="P1928" s="52">
        <f>IFERROR(_xll.qlIndexFixing(Index1Y,$H1928,TRUE,_xll.ohTrigger(RecalcTrigger,Trigger1Y)),NA())</f>
        <v>3.1378857690734389E-2</v>
      </c>
      <c r="Q1928" s="52">
        <f>IFERROR(_xll.qlIndexFixing(ONIndex1Y,I1928,TRUE,_xll.ohTrigger(RecalcTrigger,Trigger1Y)),NA())</f>
        <v>3.1031511645842613E-2</v>
      </c>
    </row>
    <row r="1929" spans="2:17" x14ac:dyDescent="0.2">
      <c r="B1929" s="46" t="s">
        <v>51</v>
      </c>
      <c r="D1929" s="49">
        <f>_xll.qlCalendarAdvance(LocalCalendar,$D1928,B1929,"f",FALSE)</f>
        <v>53007</v>
      </c>
      <c r="E1929" s="49">
        <f>_xll.qlInterestRateIndexValueDate(IndexON,D1929)</f>
        <v>53007</v>
      </c>
      <c r="F1929" s="52">
        <f>IFERROR(_xll.qlIndexFixing(IndexON,D1929,TRUE,_xll.ohTrigger(RecalcTrigger,TriggerON)),NA())</f>
        <v>2.5029944720786901E-2</v>
      </c>
      <c r="H1929" s="49">
        <f>_xll.qlCalendarAdvance(IborCalendar,$H1928,B1929,"f",FALSE)</f>
        <v>53001</v>
      </c>
      <c r="I1929" s="49">
        <f>_xll.qlInterestRateIndexValueDate(Index1M,$H1929)</f>
        <v>53003</v>
      </c>
      <c r="J1929" s="52">
        <f>IFERROR(_xll.qlIndexFixing(Index1M,$H1929,TRUE,_xll.ohTrigger(RecalcTrigger,Trigger1M)),NA())</f>
        <v>2.6315005989417779E-2</v>
      </c>
      <c r="K1929" s="52">
        <f>IFERROR(_xll.qlIndexFixing(ONIndex1M,I1929,TRUE,_xll.ohTrigger(RecalcTrigger,Trigger1M)),NA())</f>
        <v>2.6296093539910359E-2</v>
      </c>
      <c r="L1929" s="52">
        <f>IFERROR(_xll.qlIndexFixing(Index3M,H1929,TRUE,_xll.ohTrigger(RecalcTrigger,Trigger3M)),NA())</f>
        <v>2.7899750988158743E-2</v>
      </c>
      <c r="M1929" s="52">
        <f>IFERROR(_xll.qlIndexFixing(ONIndex3M,I1929,TRUE,_xll.ohTrigger(RecalcTrigger,Trigger3M)),NA())</f>
        <v>2.7826551434859681E-2</v>
      </c>
      <c r="N1929" s="52">
        <f>IFERROR(_xll.qlIndexFixing(Index6M,$H1929,TRUE,_xll.ohTrigger(RecalcTrigger,Trigger6M)),NA())</f>
        <v>2.9245132676380774E-2</v>
      </c>
      <c r="O1929" s="52">
        <f>IFERROR(_xll.qlIndexFixing(ONIndex6M,I1929,TRUE,_xll.ohTrigger(RecalcTrigger,Trigger6M)),NA())</f>
        <v>2.9070815176766018E-2</v>
      </c>
      <c r="P1929" s="52">
        <f>IFERROR(_xll.qlIndexFixing(Index1Y,$H1929,TRUE,_xll.ohTrigger(RecalcTrigger,Trigger1Y)),NA())</f>
        <v>3.1373080614072547E-2</v>
      </c>
      <c r="Q1929" s="52">
        <f>IFERROR(_xll.qlIndexFixing(ONIndex1Y,I1929,TRUE,_xll.ohTrigger(RecalcTrigger,Trigger1Y)),NA())</f>
        <v>3.1026541118706064E-2</v>
      </c>
    </row>
    <row r="1930" spans="2:17" x14ac:dyDescent="0.2">
      <c r="B1930" s="46" t="s">
        <v>51</v>
      </c>
      <c r="D1930" s="49">
        <f>_xll.qlCalendarAdvance(LocalCalendar,$D1929,B1930,"f",FALSE)</f>
        <v>53014</v>
      </c>
      <c r="E1930" s="49">
        <f>_xll.qlInterestRateIndexValueDate(IndexON,D1930)</f>
        <v>53014</v>
      </c>
      <c r="F1930" s="52">
        <f>IFERROR(_xll.qlIndexFixing(IndexON,D1930,TRUE,_xll.ohTrigger(RecalcTrigger,TriggerON)),NA())</f>
        <v>2.5030407371264829E-2</v>
      </c>
      <c r="H1930" s="49">
        <f>_xll.qlCalendarAdvance(IborCalendar,$H1929,B1930,"f",FALSE)</f>
        <v>53008</v>
      </c>
      <c r="I1930" s="49">
        <f>_xll.qlInterestRateIndexValueDate(Index1M,$H1930)</f>
        <v>53010</v>
      </c>
      <c r="J1930" s="52">
        <f>IFERROR(_xll.qlIndexFixing(Index1M,$H1930,TRUE,_xll.ohTrigger(RecalcTrigger,Trigger1M)),NA())</f>
        <v>2.6312130595751753E-2</v>
      </c>
      <c r="K1930" s="52">
        <f>IFERROR(_xll.qlIndexFixing(ONIndex1M,I1930,TRUE,_xll.ohTrigger(RecalcTrigger,Trigger1M)),NA())</f>
        <v>2.6294003340503469E-2</v>
      </c>
      <c r="L1930" s="52">
        <f>IFERROR(_xll.qlIndexFixing(Index3M,H1930,TRUE,_xll.ohTrigger(RecalcTrigger,Trigger3M)),NA())</f>
        <v>2.78965498056289E-2</v>
      </c>
      <c r="M1930" s="52">
        <f>IFERROR(_xll.qlIndexFixing(ONIndex3M,I1930,TRUE,_xll.ohTrigger(RecalcTrigger,Trigger3M)),NA())</f>
        <v>2.7824295449254688E-2</v>
      </c>
      <c r="N1930" s="52">
        <f>IFERROR(_xll.qlIndexFixing(Index6M,$H1930,TRUE,_xll.ohTrigger(RecalcTrigger,Trigger6M)),NA())</f>
        <v>2.9242293808807048E-2</v>
      </c>
      <c r="O1930" s="52">
        <f>IFERROR(_xll.qlIndexFixing(ONIndex6M,I1930,TRUE,_xll.ohTrigger(RecalcTrigger,Trigger6M)),NA())</f>
        <v>2.9069101760503813E-2</v>
      </c>
      <c r="P1930" s="52">
        <f>IFERROR(_xll.qlIndexFixing(Index1Y,$H1930,TRUE,_xll.ohTrigger(RecalcTrigger,Trigger1Y)),NA())</f>
        <v>3.13682060846402E-2</v>
      </c>
      <c r="Q1930" s="52">
        <f>IFERROR(_xll.qlIndexFixing(ONIndex1Y,I1930,TRUE,_xll.ohTrigger(RecalcTrigger,Trigger1Y)),NA())</f>
        <v>3.1022524325567957E-2</v>
      </c>
    </row>
    <row r="1931" spans="2:17" x14ac:dyDescent="0.2">
      <c r="B1931" s="46" t="s">
        <v>51</v>
      </c>
      <c r="D1931" s="49">
        <f>_xll.qlCalendarAdvance(LocalCalendar,$D1930,B1931,"f",FALSE)</f>
        <v>53021</v>
      </c>
      <c r="E1931" s="49">
        <f>_xll.qlInterestRateIndexValueDate(IndexON,D1931)</f>
        <v>53021</v>
      </c>
      <c r="F1931" s="52">
        <f>IFERROR(_xll.qlIndexFixing(IndexON,D1931,TRUE,_xll.ohTrigger(RecalcTrigger,TriggerON)),NA())</f>
        <v>2.5030890294406305E-2</v>
      </c>
      <c r="H1931" s="49">
        <f>_xll.qlCalendarAdvance(IborCalendar,$H1930,B1931,"f",FALSE)</f>
        <v>53015</v>
      </c>
      <c r="I1931" s="49">
        <f>_xll.qlInterestRateIndexValueDate(Index1M,$H1931)</f>
        <v>53017</v>
      </c>
      <c r="J1931" s="52">
        <f>IFERROR(_xll.qlIndexFixing(Index1M,$H1931,TRUE,_xll.ohTrigger(RecalcTrigger,Trigger1M)),NA())</f>
        <v>2.6309241890796514E-2</v>
      </c>
      <c r="K1931" s="52">
        <f>IFERROR(_xll.qlIndexFixing(ONIndex1M,I1931,TRUE,_xll.ohTrigger(RecalcTrigger,Trigger1M)),NA())</f>
        <v>2.6290387408982596E-2</v>
      </c>
      <c r="L1931" s="52">
        <f>IFERROR(_xll.qlIndexFixing(Index3M,H1931,TRUE,_xll.ohTrigger(RecalcTrigger,Trigger3M)),NA())</f>
        <v>2.7893336919445285E-2</v>
      </c>
      <c r="M1931" s="52">
        <f>IFERROR(_xll.qlIndexFixing(ONIndex3M,I1931,TRUE,_xll.ohTrigger(RecalcTrigger,Trigger3M)),NA())</f>
        <v>2.7820322688540955E-2</v>
      </c>
      <c r="N1931" s="52">
        <f>IFERROR(_xll.qlIndexFixing(Index6M,$H1931,TRUE,_xll.ohTrigger(RecalcTrigger,Trigger6M)),NA())</f>
        <v>2.923944662162313E-2</v>
      </c>
      <c r="O1931" s="52">
        <f>IFERROR(_xll.qlIndexFixing(ONIndex6M,I1931,TRUE,_xll.ohTrigger(RecalcTrigger,Trigger6M)),NA())</f>
        <v>2.9065418793239317E-2</v>
      </c>
      <c r="P1931" s="52">
        <f>IFERROR(_xll.qlIndexFixing(Index1Y,$H1931,TRUE,_xll.ohTrigger(RecalcTrigger,Trigger1Y)),NA())</f>
        <v>3.1361465918248142E-2</v>
      </c>
      <c r="Q1931" s="52">
        <f>IFERROR(_xll.qlIndexFixing(ONIndex1Y,I1931,TRUE,_xll.ohTrigger(RecalcTrigger,Trigger1Y)),NA())</f>
        <v>3.1016525581346599E-2</v>
      </c>
    </row>
    <row r="1932" spans="2:17" x14ac:dyDescent="0.2">
      <c r="B1932" s="46" t="s">
        <v>51</v>
      </c>
      <c r="D1932" s="49">
        <f>_xll.qlCalendarAdvance(LocalCalendar,$D1931,B1932,"f",FALSE)</f>
        <v>53028</v>
      </c>
      <c r="E1932" s="49">
        <f>_xll.qlInterestRateIndexValueDate(IndexON,D1932)</f>
        <v>53028</v>
      </c>
      <c r="F1932" s="52">
        <f>IFERROR(_xll.qlIndexFixing(IndexON,D1932,TRUE,_xll.ohTrigger(RecalcTrigger,TriggerON)),NA())</f>
        <v>2.5031393490451137E-2</v>
      </c>
      <c r="H1932" s="49">
        <f>_xll.qlCalendarAdvance(IborCalendar,$H1931,B1932,"f",FALSE)</f>
        <v>53022</v>
      </c>
      <c r="I1932" s="49">
        <f>_xll.qlInterestRateIndexValueDate(Index1M,$H1932)</f>
        <v>53024</v>
      </c>
      <c r="J1932" s="52">
        <f>IFERROR(_xll.qlIndexFixing(Index1M,$H1932,TRUE,_xll.ohTrigger(RecalcTrigger,Trigger1M)),NA())</f>
        <v>2.6308595818695074E-2</v>
      </c>
      <c r="K1932" s="52">
        <f>IFERROR(_xll.qlIndexFixing(ONIndex1M,I1932,TRUE,_xll.ohTrigger(RecalcTrigger,Trigger1M)),NA())</f>
        <v>2.6287514412075552E-2</v>
      </c>
      <c r="L1932" s="52">
        <f>IFERROR(_xll.qlIndexFixing(Index3M,H1932,TRUE,_xll.ohTrigger(RecalcTrigger,Trigger3M)),NA())</f>
        <v>2.7894338412283854E-2</v>
      </c>
      <c r="M1932" s="52">
        <f>IFERROR(_xll.qlIndexFixing(ONIndex3M,I1932,TRUE,_xll.ohTrigger(RecalcTrigger,Trigger3M)),NA())</f>
        <v>2.7817190872454489E-2</v>
      </c>
      <c r="N1932" s="52">
        <f>IFERROR(_xll.qlIndexFixing(Index6M,$H1932,TRUE,_xll.ohTrigger(RecalcTrigger,Trigger6M)),NA())</f>
        <v>2.9241463751252732E-2</v>
      </c>
      <c r="O1932" s="52">
        <f>IFERROR(_xll.qlIndexFixing(ONIndex6M,I1932,TRUE,_xll.ohTrigger(RecalcTrigger,Trigger6M)),NA())</f>
        <v>2.9062708294027573E-2</v>
      </c>
      <c r="P1932" s="52">
        <f>IFERROR(_xll.qlIndexFixing(Index1Y,$H1932,TRUE,_xll.ohTrigger(RecalcTrigger,Trigger1Y)),NA())</f>
        <v>3.1355629666351553E-2</v>
      </c>
      <c r="Q1932" s="52">
        <f>IFERROR(_xll.qlIndexFixing(ONIndex1Y,I1932,TRUE,_xll.ohTrigger(RecalcTrigger,Trigger1Y)),NA())</f>
        <v>3.1011480571176975E-2</v>
      </c>
    </row>
    <row r="1933" spans="2:17" x14ac:dyDescent="0.2">
      <c r="B1933" s="46" t="s">
        <v>51</v>
      </c>
      <c r="D1933" s="49">
        <f>_xll.qlCalendarAdvance(LocalCalendar,$D1932,B1933,"f",FALSE)</f>
        <v>53035</v>
      </c>
      <c r="E1933" s="49">
        <f>_xll.qlInterestRateIndexValueDate(IndexON,D1933)</f>
        <v>53035</v>
      </c>
      <c r="F1933" s="52">
        <f>IFERROR(_xll.qlIndexFixing(IndexON,D1933,TRUE,_xll.ohTrigger(RecalcTrigger,TriggerON)),NA())</f>
        <v>2.5031916959239453E-2</v>
      </c>
      <c r="H1933" s="49">
        <f>_xll.qlCalendarAdvance(IborCalendar,$H1932,B1933,"f",FALSE)</f>
        <v>53029</v>
      </c>
      <c r="I1933" s="49">
        <f>_xll.qlInterestRateIndexValueDate(Index1M,$H1933)</f>
        <v>53031</v>
      </c>
      <c r="J1933" s="52">
        <f>IFERROR(_xll.qlIndexFixing(Index1M,$H1933,TRUE,_xll.ohTrigger(RecalcTrigger,Trigger1M)),NA())</f>
        <v>2.630642766838498E-2</v>
      </c>
      <c r="K1933" s="52">
        <f>IFERROR(_xll.qlIndexFixing(ONIndex1M,I1933,TRUE,_xll.ohTrigger(RecalcTrigger,Trigger1M)),NA())</f>
        <v>2.6284628127637433E-2</v>
      </c>
      <c r="L1933" s="52">
        <f>IFERROR(_xll.qlIndexFixing(Index3M,H1933,TRUE,_xll.ohTrigger(RecalcTrigger,Trigger3M)),NA())</f>
        <v>2.7891096687982092E-2</v>
      </c>
      <c r="M1933" s="52">
        <f>IFERROR(_xll.qlIndexFixing(ONIndex3M,I1933,TRUE,_xll.ohTrigger(RecalcTrigger,Trigger3M)),NA())</f>
        <v>2.78140474277766E-2</v>
      </c>
      <c r="N1933" s="52">
        <f>IFERROR(_xll.qlIndexFixing(Index6M,$H1933,TRUE,_xll.ohTrigger(RecalcTrigger,Trigger6M)),NA())</f>
        <v>2.9237622149125241E-2</v>
      </c>
      <c r="O1933" s="52">
        <f>IFERROR(_xll.qlIndexFixing(ONIndex6M,I1933,TRUE,_xll.ohTrigger(RecalcTrigger,Trigger6M)),NA())</f>
        <v>2.905998958993905E-2</v>
      </c>
      <c r="P1933" s="52">
        <f>IFERROR(_xll.qlIndexFixing(Index1Y,$H1933,TRUE,_xll.ohTrigger(RecalcTrigger,Trigger1Y)),NA())</f>
        <v>3.1349775056618734E-2</v>
      </c>
      <c r="Q1933" s="52">
        <f>IFERROR(_xll.qlIndexFixing(ONIndex1Y,I1933,TRUE,_xll.ohTrigger(RecalcTrigger,Trigger1Y)),NA())</f>
        <v>3.1006410733320777E-2</v>
      </c>
    </row>
    <row r="1934" spans="2:17" x14ac:dyDescent="0.2">
      <c r="B1934" s="46" t="s">
        <v>51</v>
      </c>
      <c r="D1934" s="49">
        <f>_xll.qlCalendarAdvance(LocalCalendar,$D1933,B1934,"f",FALSE)</f>
        <v>53042</v>
      </c>
      <c r="E1934" s="49">
        <f>_xll.qlInterestRateIndexValueDate(IndexON,D1934)</f>
        <v>53042</v>
      </c>
      <c r="F1934" s="52">
        <f>IFERROR(_xll.qlIndexFixing(IndexON,D1934,TRUE,_xll.ohTrigger(RecalcTrigger,TriggerON)),NA())</f>
        <v>2.5032460700851189E-2</v>
      </c>
      <c r="H1934" s="49">
        <f>_xll.qlCalendarAdvance(IborCalendar,$H1933,B1934,"f",FALSE)</f>
        <v>53036</v>
      </c>
      <c r="I1934" s="49">
        <f>_xll.qlInterestRateIndexValueDate(Index1M,$H1934)</f>
        <v>53038</v>
      </c>
      <c r="J1934" s="52">
        <f>IFERROR(_xll.qlIndexFixing(Index1M,$H1934,TRUE,_xll.ohTrigger(RecalcTrigger,Trigger1M)),NA())</f>
        <v>2.6302744866585168E-2</v>
      </c>
      <c r="K1934" s="52">
        <f>IFERROR(_xll.qlIndexFixing(ONIndex1M,I1934,TRUE,_xll.ohTrigger(RecalcTrigger,Trigger1M)),NA())</f>
        <v>2.6281728555614947E-2</v>
      </c>
      <c r="L1934" s="52">
        <f>IFERROR(_xll.qlIndexFixing(Index3M,H1934,TRUE,_xll.ohTrigger(RecalcTrigger,Trigger3M)),NA())</f>
        <v>2.7887843255743585E-2</v>
      </c>
      <c r="M1934" s="52">
        <f>IFERROR(_xll.qlIndexFixing(ONIndex3M,I1934,TRUE,_xll.ohTrigger(RecalcTrigger,Trigger3M)),NA())</f>
        <v>2.7810892354480643E-2</v>
      </c>
      <c r="N1934" s="52">
        <f>IFERROR(_xll.qlIndexFixing(Index6M,$H1934,TRUE,_xll.ohTrigger(RecalcTrigger,Trigger6M)),NA())</f>
        <v>2.923474669935722E-2</v>
      </c>
      <c r="O1934" s="52">
        <f>IFERROR(_xll.qlIndexFixing(ONIndex6M,I1934,TRUE,_xll.ohTrigger(RecalcTrigger,Trigger6M)),NA())</f>
        <v>2.9057262680893814E-2</v>
      </c>
      <c r="P1934" s="52">
        <f>IFERROR(_xll.qlIndexFixing(Index1Y,$H1934,TRUE,_xll.ohTrigger(RecalcTrigger,Trigger1Y)),NA())</f>
        <v>3.1343902772646516E-2</v>
      </c>
      <c r="Q1934" s="52">
        <f>IFERROR(_xll.qlIndexFixing(ONIndex1Y,I1934,TRUE,_xll.ohTrigger(RecalcTrigger,Trigger1Y)),NA())</f>
        <v>3.1001316067778006E-2</v>
      </c>
    </row>
    <row r="1935" spans="2:17" x14ac:dyDescent="0.2">
      <c r="B1935" s="46" t="s">
        <v>51</v>
      </c>
      <c r="D1935" s="49">
        <f>_xll.qlCalendarAdvance(LocalCalendar,$D1934,B1935,"f",FALSE)</f>
        <v>53049</v>
      </c>
      <c r="E1935" s="49">
        <f>_xll.qlInterestRateIndexValueDate(IndexON,D1935)</f>
        <v>53049</v>
      </c>
      <c r="F1935" s="52">
        <f>IFERROR(_xll.qlIndexFixing(IndexON,D1935,TRUE,_xll.ohTrigger(RecalcTrigger,TriggerON)),NA())</f>
        <v>2.5033024715206409E-2</v>
      </c>
      <c r="H1935" s="49">
        <f>_xll.qlCalendarAdvance(IborCalendar,$H1934,B1935,"f",FALSE)</f>
        <v>53043</v>
      </c>
      <c r="I1935" s="49">
        <f>_xll.qlInterestRateIndexValueDate(Index1M,$H1935)</f>
        <v>53045</v>
      </c>
      <c r="J1935" s="52">
        <f>IFERROR(_xll.qlIndexFixing(Index1M,$H1935,TRUE,_xll.ohTrigger(RecalcTrigger,Trigger1M)),NA())</f>
        <v>2.629979941938548E-2</v>
      </c>
      <c r="K1935" s="52">
        <f>IFERROR(_xll.qlIndexFixing(ONIndex1M,I1935,TRUE,_xll.ohTrigger(RecalcTrigger,Trigger1M)),NA())</f>
        <v>2.627881569598145E-2</v>
      </c>
      <c r="L1935" s="52">
        <f>IFERROR(_xll.qlIndexFixing(Index3M,H1935,TRUE,_xll.ohTrigger(RecalcTrigger,Trigger3M)),NA())</f>
        <v>2.7884578115601494E-2</v>
      </c>
      <c r="M1935" s="52">
        <f>IFERROR(_xll.qlIndexFixing(ONIndex3M,I1935,TRUE,_xll.ohTrigger(RecalcTrigger,Trigger3M)),NA())</f>
        <v>2.7807725652593263E-2</v>
      </c>
      <c r="N1935" s="52">
        <f>IFERROR(_xll.qlIndexFixing(Index6M,$H1935,TRUE,_xll.ohTrigger(RecalcTrigger,Trigger6M)),NA())</f>
        <v>2.9231862927537395E-2</v>
      </c>
      <c r="O1935" s="52">
        <f>IFERROR(_xll.qlIndexFixing(ONIndex6M,I1935,TRUE,_xll.ohTrigger(RecalcTrigger,Trigger6M)),NA())</f>
        <v>2.9054527566891863E-2</v>
      </c>
      <c r="P1935" s="52">
        <f>IFERROR(_xll.qlIndexFixing(Index1Y,$H1935,TRUE,_xll.ohTrigger(RecalcTrigger,Trigger1Y)),NA())</f>
        <v>3.1338929653567299E-2</v>
      </c>
      <c r="Q1935" s="52">
        <f>IFERROR(_xll.qlIndexFixing(ONIndex1Y,I1935,TRUE,_xll.ohTrigger(RecalcTrigger,Trigger1Y)),NA())</f>
        <v>3.0996196574575308E-2</v>
      </c>
    </row>
    <row r="1936" spans="2:17" x14ac:dyDescent="0.2">
      <c r="B1936" s="46" t="s">
        <v>51</v>
      </c>
      <c r="D1936" s="49">
        <f>_xll.qlCalendarAdvance(LocalCalendar,$D1935,B1936,"f",FALSE)</f>
        <v>53056</v>
      </c>
      <c r="E1936" s="49">
        <f>_xll.qlInterestRateIndexValueDate(IndexON,D1936)</f>
        <v>53056</v>
      </c>
      <c r="F1936" s="52">
        <f>IFERROR(_xll.qlIndexFixing(IndexON,D1936,TRUE,_xll.ohTrigger(RecalcTrigger,TriggerON)),NA())</f>
        <v>2.5033609002385049E-2</v>
      </c>
      <c r="H1936" s="49">
        <f>_xll.qlCalendarAdvance(IborCalendar,$H1935,B1936,"f",FALSE)</f>
        <v>53050</v>
      </c>
      <c r="I1936" s="49">
        <f>_xll.qlInterestRateIndexValueDate(Index1M,$H1936)</f>
        <v>53052</v>
      </c>
      <c r="J1936" s="52">
        <f>IFERROR(_xll.qlIndexFixing(Index1M,$H1936,TRUE,_xll.ohTrigger(RecalcTrigger,Trigger1M)),NA())</f>
        <v>2.6294598697018983E-2</v>
      </c>
      <c r="K1936" s="52">
        <f>IFERROR(_xll.qlIndexFixing(ONIndex1M,I1936,TRUE,_xll.ohTrigger(RecalcTrigger,Trigger1M)),NA())</f>
        <v>2.6275889548736941E-2</v>
      </c>
      <c r="L1936" s="52">
        <f>IFERROR(_xll.qlIndexFixing(Index3M,H1936,TRUE,_xll.ohTrigger(RecalcTrigger,Trigger3M)),NA())</f>
        <v>2.7878778849731386E-2</v>
      </c>
      <c r="M1936" s="52">
        <f>IFERROR(_xll.qlIndexFixing(ONIndex3M,I1936,TRUE,_xll.ohTrigger(RecalcTrigger,Trigger3M)),NA())</f>
        <v>2.7804547322061168E-2</v>
      </c>
      <c r="N1936" s="52">
        <f>IFERROR(_xll.qlIndexFixing(Index6M,$H1936,TRUE,_xll.ohTrigger(RecalcTrigger,Trigger6M)),NA())</f>
        <v>2.9226057168268604E-2</v>
      </c>
      <c r="O1936" s="52">
        <f>IFERROR(_xll.qlIndexFixing(ONIndex6M,I1936,TRUE,_xll.ohTrigger(RecalcTrigger,Trigger6M)),NA())</f>
        <v>2.905178424798649E-2</v>
      </c>
      <c r="P1936" s="52">
        <f>IFERROR(_xll.qlIndexFixing(Index1Y,$H1936,TRUE,_xll.ohTrigger(RecalcTrigger,Trigger1Y)),NA())</f>
        <v>3.1329362752056979E-2</v>
      </c>
      <c r="Q1936" s="52">
        <f>IFERROR(_xll.qlIndexFixing(ONIndex1Y,I1936,TRUE,_xll.ohTrigger(RecalcTrigger,Trigger1Y)),NA())</f>
        <v>3.0991052253739326E-2</v>
      </c>
    </row>
    <row r="1937" spans="2:17" x14ac:dyDescent="0.2">
      <c r="B1937" s="46" t="s">
        <v>51</v>
      </c>
      <c r="D1937" s="49">
        <f>_xll.qlCalendarAdvance(LocalCalendar,$D1936,B1937,"f",FALSE)</f>
        <v>53063</v>
      </c>
      <c r="E1937" s="49">
        <f>_xll.qlInterestRateIndexValueDate(IndexON,D1937)</f>
        <v>53063</v>
      </c>
      <c r="F1937" s="52">
        <f>IFERROR(_xll.qlIndexFixing(IndexON,D1937,TRUE,_xll.ohTrigger(RecalcTrigger,TriggerON)),NA())</f>
        <v>2.5034213562387109E-2</v>
      </c>
      <c r="H1937" s="49">
        <f>_xll.qlCalendarAdvance(IborCalendar,$H1936,B1937,"f",FALSE)</f>
        <v>53057</v>
      </c>
      <c r="I1937" s="49">
        <f>_xll.qlInterestRateIndexValueDate(Index1M,$H1937)</f>
        <v>53063</v>
      </c>
      <c r="J1937" s="52">
        <f>IFERROR(_xll.qlIndexFixing(Index1M,$H1937,TRUE,_xll.ohTrigger(RecalcTrigger,Trigger1M)),NA())</f>
        <v>2.6291418866232874E-2</v>
      </c>
      <c r="K1937" s="52">
        <f>IFERROR(_xll.qlIndexFixing(ONIndex1M,I1937,TRUE,_xll.ohTrigger(RecalcTrigger,Trigger1M)),NA())</f>
        <v>2.6269769385720565E-2</v>
      </c>
      <c r="L1937" s="52">
        <f>IFERROR(_xll.qlIndexFixing(Index3M,H1937,TRUE,_xll.ohTrigger(RecalcTrigger,Trigger3M)),NA())</f>
        <v>2.7873611001367638E-2</v>
      </c>
      <c r="M1937" s="52">
        <f>IFERROR(_xll.qlIndexFixing(ONIndex3M,I1937,TRUE,_xll.ohTrigger(RecalcTrigger,Trigger3M)),NA())</f>
        <v>2.7797840257477446E-2</v>
      </c>
      <c r="N1937" s="52">
        <f>IFERROR(_xll.qlIndexFixing(Index6M,$H1937,TRUE,_xll.ohTrigger(RecalcTrigger,Trigger6M)),NA())</f>
        <v>2.9222469487252652E-2</v>
      </c>
      <c r="O1937" s="52">
        <f>IFERROR(_xll.qlIndexFixing(ONIndex6M,I1937,TRUE,_xll.ohTrigger(RecalcTrigger,Trigger6M)),NA())</f>
        <v>2.9045507532092785E-2</v>
      </c>
      <c r="P1937" s="52">
        <f>IFERROR(_xll.qlIndexFixing(Index1Y,$H1937,TRUE,_xll.ohTrigger(RecalcTrigger,Trigger1Y)),NA())</f>
        <v>3.1320969663024487E-2</v>
      </c>
      <c r="Q1937" s="52">
        <f>IFERROR(_xll.qlIndexFixing(ONIndex1Y,I1937,TRUE,_xll.ohTrigger(RecalcTrigger,Trigger1Y)),NA())</f>
        <v>3.0980994075848756E-2</v>
      </c>
    </row>
    <row r="1938" spans="2:17" x14ac:dyDescent="0.2">
      <c r="B1938" s="46" t="s">
        <v>51</v>
      </c>
      <c r="D1938" s="49">
        <f>_xll.qlCalendarAdvance(LocalCalendar,$D1937,B1938,"f",FALSE)</f>
        <v>53070</v>
      </c>
      <c r="E1938" s="49">
        <f>_xll.qlInterestRateIndexValueDate(IndexON,D1938)</f>
        <v>53070</v>
      </c>
      <c r="F1938" s="52">
        <f>IFERROR(_xll.qlIndexFixing(IndexON,D1938,TRUE,_xll.ohTrigger(RecalcTrigger,TriggerON)),NA())</f>
        <v>2.5034838395132653E-2</v>
      </c>
      <c r="H1938" s="49">
        <f>_xll.qlCalendarAdvance(IborCalendar,$H1937,B1938,"f",FALSE)</f>
        <v>53064</v>
      </c>
      <c r="I1938" s="49">
        <f>_xll.qlInterestRateIndexValueDate(Index1M,$H1938)</f>
        <v>53066</v>
      </c>
      <c r="J1938" s="52">
        <f>IFERROR(_xll.qlIndexFixing(Index1M,$H1938,TRUE,_xll.ohTrigger(RecalcTrigger,Trigger1M)),NA())</f>
        <v>2.6290883193333805E-2</v>
      </c>
      <c r="K1938" s="52">
        <f>IFERROR(_xll.qlIndexFixing(ONIndex1M,I1938,TRUE,_xll.ohTrigger(RecalcTrigger,Trigger1M)),NA())</f>
        <v>2.6269997391574762E-2</v>
      </c>
      <c r="L1938" s="52">
        <f>IFERROR(_xll.qlIndexFixing(Index3M,H1938,TRUE,_xll.ohTrigger(RecalcTrigger,Trigger3M)),NA())</f>
        <v>2.7872196571665484E-2</v>
      </c>
      <c r="M1938" s="52">
        <f>IFERROR(_xll.qlIndexFixing(ONIndex3M,I1938,TRUE,_xll.ohTrigger(RecalcTrigger,Trigger3M)),NA())</f>
        <v>2.7798155775196065E-2</v>
      </c>
      <c r="N1938" s="52">
        <f>IFERROR(_xll.qlIndexFixing(Index6M,$H1938,TRUE,_xll.ohTrigger(RecalcTrigger,Trigger6M)),NA())</f>
        <v>2.9223161680136091E-2</v>
      </c>
      <c r="O1938" s="52">
        <f>IFERROR(_xll.qlIndexFixing(ONIndex6M,I1938,TRUE,_xll.ohTrigger(RecalcTrigger,Trigger6M)),NA())</f>
        <v>2.9046272995332245E-2</v>
      </c>
      <c r="P1938" s="52">
        <f>IFERROR(_xll.qlIndexFixing(Index1Y,$H1938,TRUE,_xll.ohTrigger(RecalcTrigger,Trigger1Y)),NA())</f>
        <v>3.1320250565768558E-2</v>
      </c>
      <c r="Q1938" s="52">
        <f>IFERROR(_xll.qlIndexFixing(ONIndex1Y,I1938,TRUE,_xll.ohTrigger(RecalcTrigger,Trigger1Y)),NA())</f>
        <v>3.0980689129060934E-2</v>
      </c>
    </row>
    <row r="1939" spans="2:17" x14ac:dyDescent="0.2">
      <c r="B1939" s="46" t="s">
        <v>51</v>
      </c>
      <c r="D1939" s="49">
        <f>_xll.qlCalendarAdvance(LocalCalendar,$D1938,B1939,"f",FALSE)</f>
        <v>53077</v>
      </c>
      <c r="E1939" s="49">
        <f>_xll.qlInterestRateIndexValueDate(IndexON,D1939)</f>
        <v>53077</v>
      </c>
      <c r="F1939" s="52">
        <f>IFERROR(_xll.qlIndexFixing(IndexON,D1939,TRUE,_xll.ohTrigger(RecalcTrigger,TriggerON)),NA())</f>
        <v>2.5035483500781552E-2</v>
      </c>
      <c r="H1939" s="49">
        <f>_xll.qlCalendarAdvance(IborCalendar,$H1938,B1939,"f",FALSE)</f>
        <v>53071</v>
      </c>
      <c r="I1939" s="49">
        <f>_xll.qlInterestRateIndexValueDate(Index1M,$H1939)</f>
        <v>53073</v>
      </c>
      <c r="J1939" s="52">
        <f>IFERROR(_xll.qlIndexFixing(Index1M,$H1939,TRUE,_xll.ohTrigger(RecalcTrigger,Trigger1M)),NA())</f>
        <v>2.6287884489865042E-2</v>
      </c>
      <c r="K1939" s="52">
        <f>IFERROR(_xll.qlIndexFixing(ONIndex1M,I1939,TRUE,_xll.ohTrigger(RecalcTrigger,Trigger1M)),NA())</f>
        <v>2.6267031381630446E-2</v>
      </c>
      <c r="L1939" s="52">
        <f>IFERROR(_xll.qlIndexFixing(Index3M,H1939,TRUE,_xll.ohTrigger(RecalcTrigger,Trigger3M)),NA())</f>
        <v>2.786888787485884E-2</v>
      </c>
      <c r="M1939" s="52">
        <f>IFERROR(_xll.qlIndexFixing(ONIndex3M,I1939,TRUE,_xll.ohTrigger(RecalcTrigger,Trigger3M)),NA())</f>
        <v>2.7794942558836411E-2</v>
      </c>
      <c r="N1939" s="52">
        <f>IFERROR(_xll.qlIndexFixing(Index6M,$H1939,TRUE,_xll.ohTrigger(RecalcTrigger,Trigger6M)),NA())</f>
        <v>2.9220244620477186E-2</v>
      </c>
      <c r="O1939" s="52">
        <f>IFERROR(_xll.qlIndexFixing(ONIndex6M,I1939,TRUE,_xll.ohTrigger(RecalcTrigger,Trigger6M)),NA())</f>
        <v>2.9043505061583375E-2</v>
      </c>
      <c r="P1939" s="52">
        <f>IFERROR(_xll.qlIndexFixing(Index1Y,$H1939,TRUE,_xll.ohTrigger(RecalcTrigger,Trigger1Y)),NA())</f>
        <v>3.1314300164020765E-2</v>
      </c>
      <c r="Q1939" s="52">
        <f>IFERROR(_xll.qlIndexFixing(ONIndex1Y,I1939,TRUE,_xll.ohTrigger(RecalcTrigger,Trigger1Y)),NA())</f>
        <v>3.0975470325245169E-2</v>
      </c>
    </row>
    <row r="1940" spans="2:17" x14ac:dyDescent="0.2">
      <c r="B1940" s="46" t="s">
        <v>51</v>
      </c>
      <c r="D1940" s="49">
        <f>_xll.qlCalendarAdvance(LocalCalendar,$D1939,B1940,"f",FALSE)</f>
        <v>53084</v>
      </c>
      <c r="E1940" s="49">
        <f>_xll.qlInterestRateIndexValueDate(IndexON,D1940)</f>
        <v>53084</v>
      </c>
      <c r="F1940" s="52">
        <f>IFERROR(_xll.qlIndexFixing(IndexON,D1940,TRUE,_xll.ohTrigger(RecalcTrigger,TriggerON)),NA())</f>
        <v>2.5036148879014064E-2</v>
      </c>
      <c r="H1940" s="49">
        <f>_xll.qlCalendarAdvance(IborCalendar,$H1939,B1940,"f",FALSE)</f>
        <v>53078</v>
      </c>
      <c r="I1940" s="49">
        <f>_xll.qlInterestRateIndexValueDate(Index1M,$H1940)</f>
        <v>53080</v>
      </c>
      <c r="J1940" s="52">
        <f>IFERROR(_xll.qlIndexFixing(Index1M,$H1940,TRUE,_xll.ohTrigger(RecalcTrigger,Trigger1M)),NA())</f>
        <v>2.6286357383309426E-2</v>
      </c>
      <c r="K1940" s="52">
        <f>IFERROR(_xll.qlIndexFixing(ONIndex1M,I1940,TRUE,_xll.ohTrigger(RecalcTrigger,Trigger1M)),NA())</f>
        <v>2.6264796683610481E-2</v>
      </c>
      <c r="L1940" s="52">
        <f>IFERROR(_xll.qlIndexFixing(Index3M,H1940,TRUE,_xll.ohTrigger(RecalcTrigger,Trigger3M)),NA())</f>
        <v>2.7868076797354355E-2</v>
      </c>
      <c r="M1940" s="52">
        <f>IFERROR(_xll.qlIndexFixing(ONIndex3M,I1940,TRUE,_xll.ohTrigger(RecalcTrigger,Trigger3M)),NA())</f>
        <v>2.7792559530002148E-2</v>
      </c>
      <c r="N1940" s="52">
        <f>IFERROR(_xll.qlIndexFixing(Index6M,$H1940,TRUE,_xll.ohTrigger(RecalcTrigger,Trigger6M)),NA())</f>
        <v>2.9218287090347867E-2</v>
      </c>
      <c r="O1940" s="52">
        <f>IFERROR(_xll.qlIndexFixing(ONIndex6M,I1940,TRUE,_xll.ohTrigger(RecalcTrigger,Trigger6M)),NA())</f>
        <v>2.9041701524323837E-2</v>
      </c>
      <c r="P1940" s="52">
        <f>IFERROR(_xll.qlIndexFixing(Index1Y,$H1940,TRUE,_xll.ohTrigger(RecalcTrigger,Trigger1Y)),NA())</f>
        <v>3.1308336189295898E-2</v>
      </c>
      <c r="Q1940" s="52">
        <f>IFERROR(_xll.qlIndexFixing(ONIndex1Y,I1940,TRUE,_xll.ohTrigger(RecalcTrigger,Trigger1Y)),NA())</f>
        <v>3.0971183101775601E-2</v>
      </c>
    </row>
    <row r="1941" spans="2:17" x14ac:dyDescent="0.2">
      <c r="B1941" s="46" t="s">
        <v>51</v>
      </c>
      <c r="D1941" s="49">
        <f>_xll.qlCalendarAdvance(LocalCalendar,$D1940,B1941,"f",FALSE)</f>
        <v>53091</v>
      </c>
      <c r="E1941" s="49">
        <f>_xll.qlInterestRateIndexValueDate(IndexON,D1941)</f>
        <v>53091</v>
      </c>
      <c r="F1941" s="52">
        <f>IFERROR(_xll.qlIndexFixing(IndexON,D1941,TRUE,_xll.ohTrigger(RecalcTrigger,TriggerON)),NA())</f>
        <v>2.5036834530229868E-2</v>
      </c>
      <c r="H1941" s="49">
        <f>_xll.qlCalendarAdvance(IborCalendar,$H1940,B1941,"f",FALSE)</f>
        <v>53085</v>
      </c>
      <c r="I1941" s="49">
        <f>_xll.qlInterestRateIndexValueDate(Index1M,$H1941)</f>
        <v>53087</v>
      </c>
      <c r="J1941" s="52">
        <f>IFERROR(_xll.qlIndexFixing(Index1M,$H1941,TRUE,_xll.ohTrigger(RecalcTrigger,Trigger1M)),NA())</f>
        <v>2.628184714081596E-2</v>
      </c>
      <c r="K1941" s="52">
        <f>IFERROR(_xll.qlIndexFixing(ONIndex1M,I1941,TRUE,_xll.ohTrigger(RecalcTrigger,Trigger1M)),NA())</f>
        <v>2.626105949901536E-2</v>
      </c>
      <c r="L1941" s="52">
        <f>IFERROR(_xll.qlIndexFixing(Index3M,H1941,TRUE,_xll.ohTrigger(RecalcTrigger,Trigger3M)),NA())</f>
        <v>2.7864741410409847E-2</v>
      </c>
      <c r="M1941" s="52">
        <f>IFERROR(_xll.qlIndexFixing(ONIndex3M,I1941,TRUE,_xll.ohTrigger(RecalcTrigger,Trigger3M)),NA())</f>
        <v>2.7788481240316187E-2</v>
      </c>
      <c r="N1941" s="52">
        <f>IFERROR(_xll.qlIndexFixing(Index6M,$H1941,TRUE,_xll.ohTrigger(RecalcTrigger,Trigger6M)),NA())</f>
        <v>2.9214385535592465E-2</v>
      </c>
      <c r="O1941" s="52">
        <f>IFERROR(_xll.qlIndexFixing(ONIndex6M,I1941,TRUE,_xll.ohTrigger(RecalcTrigger,Trigger6M)),NA())</f>
        <v>2.9037944579322073E-2</v>
      </c>
      <c r="P1941" s="52">
        <f>IFERROR(_xll.qlIndexFixing(Index1Y,$H1941,TRUE,_xll.ohTrigger(RecalcTrigger,Trigger1Y)),NA())</f>
        <v>3.1303269638890505E-2</v>
      </c>
      <c r="Q1941" s="52">
        <f>IFERROR(_xll.qlIndexFixing(ONIndex1Y,I1941,TRUE,_xll.ohTrigger(RecalcTrigger,Trigger1Y)),NA())</f>
        <v>3.09649582346605E-2</v>
      </c>
    </row>
    <row r="1942" spans="2:17" x14ac:dyDescent="0.2">
      <c r="B1942" s="46" t="s">
        <v>51</v>
      </c>
      <c r="D1942" s="49">
        <f>_xll.qlCalendarAdvance(LocalCalendar,$D1941,B1942,"f",FALSE)</f>
        <v>53098</v>
      </c>
      <c r="E1942" s="49">
        <f>_xll.qlInterestRateIndexValueDate(IndexON,D1942)</f>
        <v>53098</v>
      </c>
      <c r="F1942" s="52">
        <f>IFERROR(_xll.qlIndexFixing(IndexON,D1942,TRUE,_xll.ohTrigger(RecalcTrigger,TriggerON)),NA())</f>
        <v>2.5037540454109219E-2</v>
      </c>
      <c r="H1942" s="49">
        <f>_xll.qlCalendarAdvance(IborCalendar,$H1941,B1942,"f",FALSE)</f>
        <v>53092</v>
      </c>
      <c r="I1942" s="49">
        <f>_xll.qlInterestRateIndexValueDate(Index1M,$H1942)</f>
        <v>53094</v>
      </c>
      <c r="J1942" s="52">
        <f>IFERROR(_xll.qlIndexFixing(Index1M,$H1942,TRUE,_xll.ohTrigger(RecalcTrigger,Trigger1M)),NA())</f>
        <v>2.6278808495253693E-2</v>
      </c>
      <c r="K1942" s="52">
        <f>IFERROR(_xll.qlIndexFixing(ONIndex1M,I1942,TRUE,_xll.ohTrigger(RecalcTrigger,Trigger1M)),NA())</f>
        <v>2.6258053626317945E-2</v>
      </c>
      <c r="L1942" s="52">
        <f>IFERROR(_xll.qlIndexFixing(Index3M,H1942,TRUE,_xll.ohTrigger(RecalcTrigger,Trigger3M)),NA())</f>
        <v>2.7861394315770949E-2</v>
      </c>
      <c r="M1942" s="52">
        <f>IFERROR(_xll.qlIndexFixing(ONIndex3M,I1942,TRUE,_xll.ohTrigger(RecalcTrigger,Trigger3M)),NA())</f>
        <v>2.7785233138182264E-2</v>
      </c>
      <c r="N1942" s="52">
        <f>IFERROR(_xll.qlIndexFixing(Index6M,$H1942,TRUE,_xll.ohTrigger(RecalcTrigger,Trigger6M)),NA())</f>
        <v>2.9211443510441398E-2</v>
      </c>
      <c r="O1942" s="52">
        <f>IFERROR(_xll.qlIndexFixing(ONIndex6M,I1942,TRUE,_xll.ohTrigger(RecalcTrigger,Trigger6M)),NA())</f>
        <v>2.9035152030836286E-2</v>
      </c>
      <c r="P1942" s="52">
        <f>IFERROR(_xll.qlIndexFixing(Index1Y,$H1942,TRUE,_xll.ohTrigger(RecalcTrigger,Trigger1Y)),NA())</f>
        <v>3.1296370254858152E-2</v>
      </c>
      <c r="Q1942" s="52">
        <f>IFERROR(_xll.qlIndexFixing(ONIndex1Y,I1942,TRUE,_xll.ohTrigger(RecalcTrigger,Trigger1Y)),NA())</f>
        <v>3.0959664947944887E-2</v>
      </c>
    </row>
    <row r="1943" spans="2:17" x14ac:dyDescent="0.2">
      <c r="B1943" s="46" t="s">
        <v>51</v>
      </c>
      <c r="D1943" s="49">
        <f>_xll.qlCalendarAdvance(LocalCalendar,$D1942,B1943,"f",FALSE)</f>
        <v>53105</v>
      </c>
      <c r="E1943" s="49">
        <f>_xll.qlInterestRateIndexValueDate(IndexON,D1943)</f>
        <v>53105</v>
      </c>
      <c r="F1943" s="52">
        <f>IFERROR(_xll.qlIndexFixing(IndexON,D1943,TRUE,_xll.ohTrigger(RecalcTrigger,TriggerON)),NA())</f>
        <v>2.5038266650891927E-2</v>
      </c>
      <c r="H1943" s="49">
        <f>_xll.qlCalendarAdvance(IborCalendar,$H1942,B1943,"f",FALSE)</f>
        <v>53099</v>
      </c>
      <c r="I1943" s="49">
        <f>_xll.qlInterestRateIndexValueDate(Index1M,$H1943)</f>
        <v>53101</v>
      </c>
      <c r="J1943" s="52">
        <f>IFERROR(_xll.qlIndexFixing(Index1M,$H1943,TRUE,_xll.ohTrigger(RecalcTrigger,Trigger1M)),NA())</f>
        <v>2.6275756535683467E-2</v>
      </c>
      <c r="K1943" s="52">
        <f>IFERROR(_xll.qlIndexFixing(ONIndex1M,I1943,TRUE,_xll.ohTrigger(RecalcTrigger,Trigger1M)),NA())</f>
        <v>2.625503446606281E-2</v>
      </c>
      <c r="L1943" s="52">
        <f>IFERROR(_xll.qlIndexFixing(Index3M,H1943,TRUE,_xll.ohTrigger(RecalcTrigger,Trigger3M)),NA())</f>
        <v>2.7858035513466578E-2</v>
      </c>
      <c r="M1943" s="52">
        <f>IFERROR(_xll.qlIndexFixing(ONIndex3M,I1943,TRUE,_xll.ohTrigger(RecalcTrigger,Trigger3M)),NA())</f>
        <v>2.7781973407403626E-2</v>
      </c>
      <c r="N1943" s="52">
        <f>IFERROR(_xll.qlIndexFixing(Index6M,$H1943,TRUE,_xll.ohTrigger(RecalcTrigger,Trigger6M)),NA())</f>
        <v>2.9208493163533644E-2</v>
      </c>
      <c r="O1943" s="52">
        <f>IFERROR(_xll.qlIndexFixing(ONIndex6M,I1943,TRUE,_xll.ohTrigger(RecalcTrigger,Trigger6M)),NA())</f>
        <v>2.9032351277367141E-2</v>
      </c>
      <c r="P1943" s="52">
        <f>IFERROR(_xll.qlIndexFixing(Index1Y,$H1943,TRUE,_xll.ohTrigger(RecalcTrigger,Trigger1Y)),NA())</f>
        <v>3.129036966207821E-2</v>
      </c>
      <c r="Q1943" s="52">
        <f>IFERROR(_xll.qlIndexFixing(ONIndex1Y,I1943,TRUE,_xll.ohTrigger(RecalcTrigger,Trigger1Y)),NA())</f>
        <v>3.0954346833542701E-2</v>
      </c>
    </row>
    <row r="1944" spans="2:17" x14ac:dyDescent="0.2">
      <c r="B1944" s="46" t="s">
        <v>51</v>
      </c>
      <c r="D1944" s="49">
        <f>_xll.qlCalendarAdvance(LocalCalendar,$D1943,B1944,"f",FALSE)</f>
        <v>53112</v>
      </c>
      <c r="E1944" s="49">
        <f>_xll.qlInterestRateIndexValueDate(IndexON,D1944)</f>
        <v>53112</v>
      </c>
      <c r="F1944" s="52">
        <f>IFERROR(_xll.qlIndexFixing(IndexON,D1944,TRUE,_xll.ohTrigger(RecalcTrigger,TriggerON)),NA())</f>
        <v>2.5039013120418119E-2</v>
      </c>
      <c r="H1944" s="49">
        <f>_xll.qlCalendarAdvance(IborCalendar,$H1943,B1944,"f",FALSE)</f>
        <v>53106</v>
      </c>
      <c r="I1944" s="49">
        <f>_xll.qlInterestRateIndexValueDate(Index1M,$H1944)</f>
        <v>53108</v>
      </c>
      <c r="J1944" s="52">
        <f>IFERROR(_xll.qlIndexFixing(Index1M,$H1944,TRUE,_xll.ohTrigger(RecalcTrigger,Trigger1M)),NA())</f>
        <v>2.6272691262110435E-2</v>
      </c>
      <c r="K1944" s="52">
        <f>IFERROR(_xll.qlIndexFixing(ONIndex1M,I1944,TRUE,_xll.ohTrigger(RecalcTrigger,Trigger1M)),NA())</f>
        <v>2.6252741942105473E-2</v>
      </c>
      <c r="L1944" s="52">
        <f>IFERROR(_xll.qlIndexFixing(Index3M,H1944,TRUE,_xll.ohTrigger(RecalcTrigger,Trigger3M)),NA())</f>
        <v>2.7855496942968246E-2</v>
      </c>
      <c r="M1944" s="52">
        <f>IFERROR(_xll.qlIndexFixing(ONIndex3M,I1944,TRUE,_xll.ohTrigger(RecalcTrigger,Trigger3M)),NA())</f>
        <v>2.7779539536978426E-2</v>
      </c>
      <c r="N1944" s="52">
        <f>IFERROR(_xll.qlIndexFixing(Index6M,$H1944,TRUE,_xll.ohTrigger(RecalcTrigger,Trigger6M)),NA())</f>
        <v>2.9205534494906357E-2</v>
      </c>
      <c r="O1944" s="52">
        <f>IFERROR(_xll.qlIndexFixing(ONIndex6M,I1944,TRUE,_xll.ohTrigger(RecalcTrigger,Trigger6M)),NA())</f>
        <v>2.9030511673737713E-2</v>
      </c>
      <c r="P1944" s="52">
        <f>IFERROR(_xll.qlIndexFixing(Index1Y,$H1944,TRUE,_xll.ohTrigger(RecalcTrigger,Trigger1Y)),NA())</f>
        <v>3.1285266458350461E-2</v>
      </c>
      <c r="Q1944" s="52">
        <f>IFERROR(_xll.qlIndexFixing(ONIndex1Y,I1944,TRUE,_xll.ohTrigger(RecalcTrigger,Trigger1Y)),NA())</f>
        <v>3.0949951380354612E-2</v>
      </c>
    </row>
    <row r="1945" spans="2:17" x14ac:dyDescent="0.2">
      <c r="B1945" s="46" t="s">
        <v>51</v>
      </c>
      <c r="D1945" s="49">
        <f>_xll.qlCalendarAdvance(LocalCalendar,$D1944,B1945,"f",FALSE)</f>
        <v>53119</v>
      </c>
      <c r="E1945" s="49">
        <f>_xll.qlInterestRateIndexValueDate(IndexON,D1945)</f>
        <v>53119</v>
      </c>
      <c r="F1945" s="52">
        <f>IFERROR(_xll.qlIndexFixing(IndexON,D1945,TRUE,_xll.ohTrigger(RecalcTrigger,TriggerON)),NA())</f>
        <v>2.503977986276773E-2</v>
      </c>
      <c r="H1945" s="49">
        <f>_xll.qlCalendarAdvance(IborCalendar,$H1944,B1945,"f",FALSE)</f>
        <v>53113</v>
      </c>
      <c r="I1945" s="49">
        <f>_xll.qlInterestRateIndexValueDate(Index1M,$H1945)</f>
        <v>53115</v>
      </c>
      <c r="J1945" s="52">
        <f>IFERROR(_xll.qlIndexFixing(Index1M,$H1945,TRUE,_xll.ohTrigger(RecalcTrigger,Trigger1M)),NA())</f>
        <v>2.6269612674550073E-2</v>
      </c>
      <c r="K1945" s="52">
        <f>IFERROR(_xll.qlIndexFixing(ONIndex1M,I1945,TRUE,_xll.ohTrigger(RecalcTrigger,Trigger1M)),NA())</f>
        <v>2.624895628279944E-2</v>
      </c>
      <c r="L1945" s="52">
        <f>IFERROR(_xll.qlIndexFixing(Index3M,H1945,TRUE,_xll.ohTrigger(RecalcTrigger,Trigger3M)),NA())</f>
        <v>2.7852113628367977E-2</v>
      </c>
      <c r="M1945" s="52">
        <f>IFERROR(_xll.qlIndexFixing(ONIndex3M,I1945,TRUE,_xll.ohTrigger(RecalcTrigger,Trigger3M)),NA())</f>
        <v>2.7775419060072082E-2</v>
      </c>
      <c r="N1945" s="52">
        <f>IFERROR(_xll.qlIndexFixing(Index6M,$H1945,TRUE,_xll.ohTrigger(RecalcTrigger,Trigger6M)),NA())</f>
        <v>2.9202567504597137E-2</v>
      </c>
      <c r="O1945" s="52">
        <f>IFERROR(_xll.qlIndexFixing(ONIndex6M,I1945,TRUE,_xll.ohTrigger(RecalcTrigger,Trigger6M)),NA())</f>
        <v>2.9026725155665289E-2</v>
      </c>
      <c r="P1945" s="52">
        <f>IFERROR(_xll.qlIndexFixing(Index1Y,$H1945,TRUE,_xll.ohTrigger(RecalcTrigger,Trigger1Y)),NA())</f>
        <v>3.1278336642610177E-2</v>
      </c>
      <c r="Q1945" s="52">
        <f>IFERROR(_xll.qlIndexFixing(ONIndex1Y,I1945,TRUE,_xll.ohTrigger(RecalcTrigger,Trigger1Y)),NA())</f>
        <v>3.0943636121865126E-2</v>
      </c>
    </row>
    <row r="1946" spans="2:17" x14ac:dyDescent="0.2">
      <c r="B1946" s="46" t="s">
        <v>51</v>
      </c>
      <c r="D1946" s="49">
        <f>_xll.qlCalendarAdvance(LocalCalendar,$D1945,B1946,"f",FALSE)</f>
        <v>53126</v>
      </c>
      <c r="E1946" s="49">
        <f>_xll.qlInterestRateIndexValueDate(IndexON,D1946)</f>
        <v>53126</v>
      </c>
      <c r="F1946" s="52">
        <f>IFERROR(_xll.qlIndexFixing(IndexON,D1946,TRUE,_xll.ohTrigger(RecalcTrigger,TriggerON)),NA())</f>
        <v>2.504056687778089E-2</v>
      </c>
      <c r="H1946" s="49">
        <f>_xll.qlCalendarAdvance(IborCalendar,$H1945,B1946,"f",FALSE)</f>
        <v>53120</v>
      </c>
      <c r="I1946" s="49">
        <f>_xll.qlInterestRateIndexValueDate(Index1M,$H1946)</f>
        <v>53122</v>
      </c>
      <c r="J1946" s="52">
        <f>IFERROR(_xll.qlIndexFixing(Index1M,$H1946,TRUE,_xll.ohTrigger(RecalcTrigger,Trigger1M)),NA())</f>
        <v>2.6266520773012694E-2</v>
      </c>
      <c r="K1946" s="52">
        <f>IFERROR(_xll.qlIndexFixing(ONIndex1M,I1946,TRUE,_xll.ohTrigger(RecalcTrigger,Trigger1M)),NA())</f>
        <v>2.6245897259817852E-2</v>
      </c>
      <c r="L1946" s="52">
        <f>IFERROR(_xll.qlIndexFixing(Index3M,H1946,TRUE,_xll.ohTrigger(RecalcTrigger,Trigger3M)),NA())</f>
        <v>2.7847888860875251E-2</v>
      </c>
      <c r="M1946" s="52">
        <f>IFERROR(_xll.qlIndexFixing(ONIndex3M,I1946,TRUE,_xll.ohTrigger(RecalcTrigger,Trigger3M)),NA())</f>
        <v>2.777212444349253E-2</v>
      </c>
      <c r="N1946" s="52">
        <f>IFERROR(_xll.qlIndexFixing(Index6M,$H1946,TRUE,_xll.ohTrigger(RecalcTrigger,Trigger6M)),NA())</f>
        <v>2.9199592192643568E-2</v>
      </c>
      <c r="O1946" s="52">
        <f>IFERROR(_xll.qlIndexFixing(ONIndex6M,I1946,TRUE,_xll.ohTrigger(RecalcTrigger,Trigger6M)),NA())</f>
        <v>2.9023899787405938E-2</v>
      </c>
      <c r="P1946" s="52">
        <f>IFERROR(_xll.qlIndexFixing(Index1Y,$H1946,TRUE,_xll.ohTrigger(RecalcTrigger,Trigger1Y)),NA())</f>
        <v>3.1272305582760063E-2</v>
      </c>
      <c r="Q1946" s="52">
        <f>IFERROR(_xll.qlIndexFixing(ONIndex1Y,I1946,TRUE,_xll.ohTrigger(RecalcTrigger,Trigger1Y)),NA())</f>
        <v>3.0938243524589737E-2</v>
      </c>
    </row>
    <row r="1947" spans="2:17" x14ac:dyDescent="0.2">
      <c r="B1947" s="46" t="s">
        <v>51</v>
      </c>
      <c r="D1947" s="49">
        <f>_xll.qlCalendarAdvance(LocalCalendar,$D1946,B1947,"f",FALSE)</f>
        <v>53133</v>
      </c>
      <c r="E1947" s="49">
        <f>_xll.qlInterestRateIndexValueDate(IndexON,D1947)</f>
        <v>53133</v>
      </c>
      <c r="F1947" s="52">
        <f>IFERROR(_xll.qlIndexFixing(IndexON,D1947,TRUE,_xll.ohTrigger(RecalcTrigger,TriggerON)),NA())</f>
        <v>2.5041374165697405E-2</v>
      </c>
      <c r="H1947" s="49">
        <f>_xll.qlCalendarAdvance(IborCalendar,$H1946,B1947,"f",FALSE)</f>
        <v>53127</v>
      </c>
      <c r="I1947" s="49">
        <f>_xll.qlInterestRateIndexValueDate(Index1M,$H1947)</f>
        <v>53129</v>
      </c>
      <c r="J1947" s="52">
        <f>IFERROR(_xll.qlIndexFixing(Index1M,$H1947,TRUE,_xll.ohTrigger(RecalcTrigger,Trigger1M)),NA())</f>
        <v>2.6263415557503451E-2</v>
      </c>
      <c r="K1947" s="52">
        <f>IFERROR(_xll.qlIndexFixing(ONIndex1M,I1947,TRUE,_xll.ohTrigger(RecalcTrigger,Trigger1M)),NA())</f>
        <v>2.6242824949251897E-2</v>
      </c>
      <c r="L1947" s="52">
        <f>IFERROR(_xll.qlIndexFixing(Index3M,H1947,TRUE,_xll.ohTrigger(RecalcTrigger,Trigger3M)),NA())</f>
        <v>2.7844483228221067E-2</v>
      </c>
      <c r="M1947" s="52">
        <f>IFERROR(_xll.qlIndexFixing(ONIndex3M,I1947,TRUE,_xll.ohTrigger(RecalcTrigger,Trigger3M)),NA())</f>
        <v>2.77688181983482E-2</v>
      </c>
      <c r="N1947" s="52">
        <f>IFERROR(_xll.qlIndexFixing(Index6M,$H1947,TRUE,_xll.ohTrigger(RecalcTrigger,Trigger6M)),NA())</f>
        <v>2.9196608559083244E-2</v>
      </c>
      <c r="O1947" s="52">
        <f>IFERROR(_xll.qlIndexFixing(ONIndex6M,I1947,TRUE,_xll.ohTrigger(RecalcTrigger,Trigger6M)),NA())</f>
        <v>2.9021066214243163E-2</v>
      </c>
      <c r="P1947" s="52">
        <f>IFERROR(_xll.qlIndexFixing(Index1Y,$H1947,TRUE,_xll.ohTrigger(RecalcTrigger,Trigger1Y)),NA())</f>
        <v>3.1266265734030574E-2</v>
      </c>
      <c r="Q1947" s="52">
        <f>IFERROR(_xll.qlIndexFixing(ONIndex1Y,I1947,TRUE,_xll.ohTrigger(RecalcTrigger,Trigger1Y)),NA())</f>
        <v>3.0932826099681066E-2</v>
      </c>
    </row>
    <row r="1948" spans="2:17" x14ac:dyDescent="0.2">
      <c r="B1948" s="46" t="s">
        <v>51</v>
      </c>
      <c r="D1948" s="49">
        <f>_xll.qlCalendarAdvance(LocalCalendar,$D1947,B1948,"f",FALSE)</f>
        <v>53140</v>
      </c>
      <c r="E1948" s="49">
        <f>_xll.qlInterestRateIndexValueDate(IndexON,D1948)</f>
        <v>53140</v>
      </c>
      <c r="F1948" s="52">
        <f>IFERROR(_xll.qlIndexFixing(IndexON,D1948,TRUE,_xll.ohTrigger(RecalcTrigger,TriggerON)),NA())</f>
        <v>2.5042201726437341E-2</v>
      </c>
      <c r="H1948" s="49">
        <f>_xll.qlCalendarAdvance(IborCalendar,$H1947,B1948,"f",FALSE)</f>
        <v>53134</v>
      </c>
      <c r="I1948" s="49">
        <f>_xll.qlInterestRateIndexValueDate(Index1M,$H1948)</f>
        <v>53136</v>
      </c>
      <c r="J1948" s="52">
        <f>IFERROR(_xll.qlIndexFixing(Index1M,$H1948,TRUE,_xll.ohTrigger(RecalcTrigger,Trigger1M)),NA())</f>
        <v>2.626029702803782E-2</v>
      </c>
      <c r="K1948" s="52">
        <f>IFERROR(_xll.qlIndexFixing(ONIndex1M,I1948,TRUE,_xll.ohTrigger(RecalcTrigger,Trigger1M)),NA())</f>
        <v>2.6239739351128222E-2</v>
      </c>
      <c r="L1948" s="52">
        <f>IFERROR(_xll.qlIndexFixing(Index3M,H1948,TRUE,_xll.ohTrigger(RecalcTrigger,Trigger3M)),NA())</f>
        <v>2.7841065888056175E-2</v>
      </c>
      <c r="M1948" s="52">
        <f>IFERROR(_xll.qlIndexFixing(ONIndex3M,I1948,TRUE,_xll.ohTrigger(RecalcTrigger,Trigger3M)),NA())</f>
        <v>2.7765500324559156E-2</v>
      </c>
      <c r="N1948" s="52">
        <f>IFERROR(_xll.qlIndexFixing(Index6M,$H1948,TRUE,_xll.ohTrigger(RecalcTrigger,Trigger6M)),NA())</f>
        <v>2.9195538962820771E-2</v>
      </c>
      <c r="O1948" s="52">
        <f>IFERROR(_xll.qlIndexFixing(ONIndex6M,I1948,TRUE,_xll.ohTrigger(RecalcTrigger,Trigger6M)),NA())</f>
        <v>2.9018224436123674E-2</v>
      </c>
      <c r="P1948" s="52">
        <f>IFERROR(_xll.qlIndexFixing(Index1Y,$H1948,TRUE,_xll.ohTrigger(RecalcTrigger,Trigger1Y)),NA())</f>
        <v>3.1260217779801591E-2</v>
      </c>
      <c r="Q1948" s="52">
        <f>IFERROR(_xll.qlIndexFixing(ONIndex1Y,I1948,TRUE,_xll.ohTrigger(RecalcTrigger,Trigger1Y)),NA())</f>
        <v>3.0927383847112466E-2</v>
      </c>
    </row>
    <row r="1949" spans="2:17" x14ac:dyDescent="0.2">
      <c r="B1949" s="46" t="s">
        <v>51</v>
      </c>
      <c r="D1949" s="49">
        <f>_xll.qlCalendarAdvance(LocalCalendar,$D1948,B1949,"f",FALSE)</f>
        <v>53148</v>
      </c>
      <c r="E1949" s="49">
        <f>_xll.qlInterestRateIndexValueDate(IndexON,D1949)</f>
        <v>53148</v>
      </c>
      <c r="F1949" s="52">
        <f>IFERROR(_xll.qlIndexFixing(IndexON,D1949,TRUE,_xll.ohTrigger(RecalcTrigger,TriggerON)),NA())</f>
        <v>2.5043172333951702E-2</v>
      </c>
      <c r="H1949" s="49">
        <f>_xll.qlCalendarAdvance(IborCalendar,$H1948,B1949,"f",FALSE)</f>
        <v>53141</v>
      </c>
      <c r="I1949" s="49">
        <f>_xll.qlInterestRateIndexValueDate(Index1M,$H1949)</f>
        <v>53143</v>
      </c>
      <c r="J1949" s="52">
        <f>IFERROR(_xll.qlIndexFixing(Index1M,$H1949,TRUE,_xll.ohTrigger(RecalcTrigger,Trigger1M)),NA())</f>
        <v>2.6257165184628697E-2</v>
      </c>
      <c r="K1949" s="52">
        <f>IFERROR(_xll.qlIndexFixing(ONIndex1M,I1949,TRUE,_xll.ohTrigger(RecalcTrigger,Trigger1M)),NA())</f>
        <v>2.6236640465446825E-2</v>
      </c>
      <c r="L1949" s="52">
        <f>IFERROR(_xll.qlIndexFixing(Index3M,H1949,TRUE,_xll.ohTrigger(RecalcTrigger,Trigger3M)),NA())</f>
        <v>2.7835157128758416E-2</v>
      </c>
      <c r="M1949" s="52">
        <f>IFERROR(_xll.qlIndexFixing(ONIndex3M,I1949,TRUE,_xll.ohTrigger(RecalcTrigger,Trigger3M)),NA())</f>
        <v>2.7762170822152044E-2</v>
      </c>
      <c r="N1949" s="52">
        <f>IFERROR(_xll.qlIndexFixing(Index6M,$H1949,TRUE,_xll.ohTrigger(RecalcTrigger,Trigger6M)),NA())</f>
        <v>2.9187735135160896E-2</v>
      </c>
      <c r="O1949" s="52">
        <f>IFERROR(_xll.qlIndexFixing(ONIndex6M,I1949,TRUE,_xll.ohTrigger(RecalcTrigger,Trigger6M)),NA())</f>
        <v>2.9015374453074116E-2</v>
      </c>
      <c r="P1949" s="52">
        <f>IFERROR(_xll.qlIndexFixing(Index1Y,$H1949,TRUE,_xll.ohTrigger(RecalcTrigger,Trigger1Y)),NA())</f>
        <v>3.1251445212110478E-2</v>
      </c>
      <c r="Q1949" s="52">
        <f>IFERROR(_xll.qlIndexFixing(ONIndex1Y,I1949,TRUE,_xll.ohTrigger(RecalcTrigger,Trigger1Y)),NA())</f>
        <v>3.092191676699052E-2</v>
      </c>
    </row>
    <row r="1950" spans="2:17" x14ac:dyDescent="0.2">
      <c r="B1950" s="46" t="s">
        <v>51</v>
      </c>
      <c r="D1950" s="49">
        <f>_xll.qlCalendarAdvance(LocalCalendar,$D1949,B1950,"f",FALSE)</f>
        <v>53155</v>
      </c>
      <c r="E1950" s="49">
        <f>_xll.qlInterestRateIndexValueDate(IndexON,D1950)</f>
        <v>53155</v>
      </c>
      <c r="F1950" s="52">
        <f>IFERROR(_xll.qlIndexFixing(IndexON,D1950,TRUE,_xll.ohTrigger(RecalcTrigger,TriggerON)),NA())</f>
        <v>2.5044043336261979E-2</v>
      </c>
      <c r="H1950" s="49">
        <f>_xll.qlCalendarAdvance(IborCalendar,$H1949,B1950,"f",FALSE)</f>
        <v>53148</v>
      </c>
      <c r="I1950" s="49">
        <f>_xll.qlInterestRateIndexValueDate(Index1M,$H1950)</f>
        <v>53150</v>
      </c>
      <c r="J1950" s="52">
        <f>IFERROR(_xll.qlIndexFixing(Index1M,$H1950,TRUE,_xll.ohTrigger(RecalcTrigger,Trigger1M)),NA())</f>
        <v>2.6254020027278651E-2</v>
      </c>
      <c r="K1950" s="52">
        <f>IFERROR(_xll.qlIndexFixing(ONIndex1M,I1950,TRUE,_xll.ohTrigger(RecalcTrigger,Trigger1M)),NA())</f>
        <v>2.6233528292154418E-2</v>
      </c>
      <c r="L1950" s="52">
        <f>IFERROR(_xll.qlIndexFixing(Index3M,H1950,TRUE,_xll.ohTrigger(RecalcTrigger,Trigger3M)),NA())</f>
        <v>2.783502142937961E-2</v>
      </c>
      <c r="M1950" s="52">
        <f>IFERROR(_xll.qlIndexFixing(ONIndex3M,I1950,TRUE,_xll.ohTrigger(RecalcTrigger,Trigger3M)),NA())</f>
        <v>2.7758829691180154E-2</v>
      </c>
      <c r="N1950" s="52">
        <f>IFERROR(_xll.qlIndexFixing(Index6M,$H1950,TRUE,_xll.ohTrigger(RecalcTrigger,Trigger6M)),NA())</f>
        <v>2.9187608079894917E-2</v>
      </c>
      <c r="O1950" s="52">
        <f>IFERROR(_xll.qlIndexFixing(ONIndex6M,I1950,TRUE,_xll.ohTrigger(RecalcTrigger,Trigger6M)),NA())</f>
        <v>2.9012516265121135E-2</v>
      </c>
      <c r="P1950" s="52">
        <f>IFERROR(_xll.qlIndexFixing(Index1Y,$H1950,TRUE,_xll.ohTrigger(RecalcTrigger,Trigger1Y)),NA())</f>
        <v>3.1248100288278267E-2</v>
      </c>
      <c r="Q1950" s="52">
        <f>IFERROR(_xll.qlIndexFixing(ONIndex1Y,I1950,TRUE,_xll.ohTrigger(RecalcTrigger,Trigger1Y)),NA())</f>
        <v>3.0916424859235292E-2</v>
      </c>
    </row>
    <row r="1951" spans="2:17" x14ac:dyDescent="0.2">
      <c r="B1951" s="46" t="s">
        <v>51</v>
      </c>
      <c r="D1951" s="49">
        <f>_xll.qlCalendarAdvance(LocalCalendar,$D1950,B1951,"f",FALSE)</f>
        <v>53162</v>
      </c>
      <c r="E1951" s="49">
        <f>_xll.qlInterestRateIndexValueDate(IndexON,D1951)</f>
        <v>53162</v>
      </c>
      <c r="F1951" s="52">
        <f>IFERROR(_xll.qlIndexFixing(IndexON,D1951,TRUE,_xll.ohTrigger(RecalcTrigger,TriggerON)),NA())</f>
        <v>2.5044934611555547E-2</v>
      </c>
      <c r="H1951" s="49">
        <f>_xll.qlCalendarAdvance(IborCalendar,$H1950,B1951,"f",FALSE)</f>
        <v>53155</v>
      </c>
      <c r="I1951" s="49">
        <f>_xll.qlInterestRateIndexValueDate(Index1M,$H1951)</f>
        <v>53157</v>
      </c>
      <c r="J1951" s="52">
        <f>IFERROR(_xll.qlIndexFixing(Index1M,$H1951,TRUE,_xll.ohTrigger(RecalcTrigger,Trigger1M)),NA())</f>
        <v>2.6250861556005742E-2</v>
      </c>
      <c r="K1951" s="52">
        <f>IFERROR(_xll.qlIndexFixing(ONIndex1M,I1951,TRUE,_xll.ohTrigger(RecalcTrigger,Trigger1M)),NA())</f>
        <v>2.6230402831304289E-2</v>
      </c>
      <c r="L1951" s="52">
        <f>IFERROR(_xll.qlIndexFixing(Index3M,H1951,TRUE,_xll.ohTrigger(RecalcTrigger,Trigger3M)),NA())</f>
        <v>2.7830743622813618E-2</v>
      </c>
      <c r="M1951" s="52">
        <f>IFERROR(_xll.qlIndexFixing(ONIndex3M,I1951,TRUE,_xll.ohTrigger(RecalcTrigger,Trigger3M)),NA())</f>
        <v>2.7755476931643486E-2</v>
      </c>
      <c r="N1951" s="52">
        <f>IFERROR(_xll.qlIndexFixing(Index6M,$H1951,TRUE,_xll.ohTrigger(RecalcTrigger,Trigger6M)),NA())</f>
        <v>2.9185550538410657E-2</v>
      </c>
      <c r="O1951" s="52">
        <f>IFERROR(_xll.qlIndexFixing(ONIndex6M,I1951,TRUE,_xll.ohTrigger(RecalcTrigger,Trigger6M)),NA())</f>
        <v>2.9009649872238086E-2</v>
      </c>
      <c r="P1951" s="52">
        <f>IFERROR(_xll.qlIndexFixing(Index1Y,$H1951,TRUE,_xll.ohTrigger(RecalcTrigger,Trigger1Y)),NA())</f>
        <v>3.1242032117661377E-2</v>
      </c>
      <c r="Q1951" s="52">
        <f>IFERROR(_xll.qlIndexFixing(ONIndex1Y,I1951,TRUE,_xll.ohTrigger(RecalcTrigger,Trigger1Y)),NA())</f>
        <v>3.0910908123873426E-2</v>
      </c>
    </row>
    <row r="1952" spans="2:17" x14ac:dyDescent="0.2">
      <c r="B1952" s="46" t="s">
        <v>51</v>
      </c>
      <c r="D1952" s="49">
        <f>_xll.qlCalendarAdvance(LocalCalendar,$D1951,B1952,"f",FALSE)</f>
        <v>53169</v>
      </c>
      <c r="E1952" s="49">
        <f>_xll.qlInterestRateIndexValueDate(IndexON,D1952)</f>
        <v>53169</v>
      </c>
      <c r="F1952" s="52">
        <f>IFERROR(_xll.qlIndexFixing(IndexON,D1952,TRUE,_xll.ohTrigger(RecalcTrigger,TriggerON)),NA())</f>
        <v>2.5045846159512664E-2</v>
      </c>
      <c r="H1952" s="49">
        <f>_xll.qlCalendarAdvance(IborCalendar,$H1951,B1952,"f",FALSE)</f>
        <v>53162</v>
      </c>
      <c r="I1952" s="49">
        <f>_xll.qlInterestRateIndexValueDate(Index1M,$H1952)</f>
        <v>53164</v>
      </c>
      <c r="J1952" s="52">
        <f>IFERROR(_xll.qlIndexFixing(Index1M,$H1952,TRUE,_xll.ohTrigger(RecalcTrigger,Trigger1M)),NA())</f>
        <v>2.6247689770822855E-2</v>
      </c>
      <c r="K1952" s="52">
        <f>IFERROR(_xll.qlIndexFixing(ONIndex1M,I1952,TRUE,_xll.ohTrigger(RecalcTrigger,Trigger1M)),NA())</f>
        <v>2.6227264082923085E-2</v>
      </c>
      <c r="L1952" s="52">
        <f>IFERROR(_xll.qlIndexFixing(Index3M,H1952,TRUE,_xll.ohTrigger(RecalcTrigger,Trigger3M)),NA())</f>
        <v>2.7827279452921402E-2</v>
      </c>
      <c r="M1952" s="52">
        <f>IFERROR(_xll.qlIndexFixing(ONIndex3M,I1952,TRUE,_xll.ohTrigger(RecalcTrigger,Trigger3M)),NA())</f>
        <v>2.7752112543462104E-2</v>
      </c>
      <c r="N1952" s="52">
        <f>IFERROR(_xll.qlIndexFixing(Index6M,$H1952,TRUE,_xll.ohTrigger(RecalcTrigger,Trigger6M)),NA())</f>
        <v>2.9181567539268951E-2</v>
      </c>
      <c r="O1952" s="52">
        <f>IFERROR(_xll.qlIndexFixing(ONIndex6M,I1952,TRUE,_xll.ohTrigger(RecalcTrigger,Trigger6M)),NA())</f>
        <v>2.9006775274424967E-2</v>
      </c>
      <c r="P1952" s="52">
        <f>IFERROR(_xll.qlIndexFixing(Index1Y,$H1952,TRUE,_xll.ohTrigger(RecalcTrigger,Trigger1Y)),NA())</f>
        <v>3.1235958574898161E-2</v>
      </c>
      <c r="Q1952" s="52">
        <f>IFERROR(_xll.qlIndexFixing(ONIndex1Y,I1952,TRUE,_xll.ohTrigger(RecalcTrigger,Trigger1Y)),NA())</f>
        <v>3.0905366560878278E-2</v>
      </c>
    </row>
    <row r="1953" spans="2:17" x14ac:dyDescent="0.2">
      <c r="B1953" s="46" t="s">
        <v>51</v>
      </c>
      <c r="D1953" s="49">
        <f>_xll.qlCalendarAdvance(LocalCalendar,$D1952,B1953,"f",FALSE)</f>
        <v>53176</v>
      </c>
      <c r="E1953" s="49">
        <f>_xll.qlInterestRateIndexValueDate(IndexON,D1953)</f>
        <v>53176</v>
      </c>
      <c r="F1953" s="52">
        <f>IFERROR(_xll.qlIndexFixing(IndexON,D1953,TRUE,_xll.ohTrigger(RecalcTrigger,TriggerON)),NA())</f>
        <v>2.50467779802932E-2</v>
      </c>
      <c r="H1953" s="49">
        <f>_xll.qlCalendarAdvance(IborCalendar,$H1952,B1953,"f",FALSE)</f>
        <v>53169</v>
      </c>
      <c r="I1953" s="49">
        <f>_xll.qlInterestRateIndexValueDate(Index1M,$H1953)</f>
        <v>53171</v>
      </c>
      <c r="J1953" s="52">
        <f>IFERROR(_xll.qlIndexFixing(Index1M,$H1953,TRUE,_xll.ohTrigger(RecalcTrigger,Trigger1M)),NA())</f>
        <v>2.6245231859212403E-2</v>
      </c>
      <c r="K1953" s="52">
        <f>IFERROR(_xll.qlIndexFixing(ONIndex1M,I1953,TRUE,_xll.ohTrigger(RecalcTrigger,Trigger1M)),NA())</f>
        <v>2.6224112046957515E-2</v>
      </c>
      <c r="L1953" s="52">
        <f>IFERROR(_xll.qlIndexFixing(Index3M,H1953,TRUE,_xll.ohTrigger(RecalcTrigger,Trigger3M)),NA())</f>
        <v>2.7823803575674096E-2</v>
      </c>
      <c r="M1953" s="52">
        <f>IFERROR(_xll.qlIndexFixing(ONIndex3M,I1953,TRUE,_xll.ohTrigger(RecalcTrigger,Trigger3M)),NA())</f>
        <v>2.774873652674259E-2</v>
      </c>
      <c r="N1953" s="52">
        <f>IFERROR(_xll.qlIndexFixing(Index6M,$H1953,TRUE,_xll.ohTrigger(RecalcTrigger,Trigger6M)),NA())</f>
        <v>2.9178535573712923E-2</v>
      </c>
      <c r="O1953" s="52">
        <f>IFERROR(_xll.qlIndexFixing(ONIndex6M,I1953,TRUE,_xll.ohTrigger(RecalcTrigger,Trigger6M)),NA())</f>
        <v>2.900389247168178E-2</v>
      </c>
      <c r="P1953" s="52">
        <f>IFERROR(_xll.qlIndexFixing(Index1Y,$H1953,TRUE,_xll.ohTrigger(RecalcTrigger,Trigger1Y)),NA())</f>
        <v>3.1229880343286838E-2</v>
      </c>
      <c r="Q1953" s="52">
        <f>IFERROR(_xll.qlIndexFixing(ONIndex1Y,I1953,TRUE,_xll.ohTrigger(RecalcTrigger,Trigger1Y)),NA())</f>
        <v>3.0899800170303138E-2</v>
      </c>
    </row>
    <row r="1954" spans="2:17" x14ac:dyDescent="0.2">
      <c r="B1954" s="46" t="s">
        <v>51</v>
      </c>
      <c r="D1954" s="49">
        <f>_xll.qlCalendarAdvance(LocalCalendar,$D1953,B1954,"f",FALSE)</f>
        <v>53183</v>
      </c>
      <c r="E1954" s="49">
        <f>_xll.qlInterestRateIndexValueDate(IndexON,D1954)</f>
        <v>53183</v>
      </c>
      <c r="F1954" s="52">
        <f>IFERROR(_xll.qlIndexFixing(IndexON,D1954,TRUE,_xll.ohTrigger(RecalcTrigger,TriggerON)),NA())</f>
        <v>2.504773007381722E-2</v>
      </c>
      <c r="H1954" s="49">
        <f>_xll.qlCalendarAdvance(IborCalendar,$H1953,B1954,"f",FALSE)</f>
        <v>53176</v>
      </c>
      <c r="I1954" s="49">
        <f>_xll.qlInterestRateIndexValueDate(Index1M,$H1954)</f>
        <v>53178</v>
      </c>
      <c r="J1954" s="52">
        <f>IFERROR(_xll.qlIndexFixing(Index1M,$H1954,TRUE,_xll.ohTrigger(RecalcTrigger,Trigger1M)),NA())</f>
        <v>2.624203226227001E-2</v>
      </c>
      <c r="K1954" s="52">
        <f>IFERROR(_xll.qlIndexFixing(ONIndex1M,I1954,TRUE,_xll.ohTrigger(RecalcTrigger,Trigger1M)),NA())</f>
        <v>2.6220946723407579E-2</v>
      </c>
      <c r="L1954" s="52">
        <f>IFERROR(_xll.qlIndexFixing(Index3M,H1954,TRUE,_xll.ohTrigger(RecalcTrigger,Trigger3M)),NA())</f>
        <v>2.7820315991105724E-2</v>
      </c>
      <c r="M1954" s="52">
        <f>IFERROR(_xll.qlIndexFixing(ONIndex3M,I1954,TRUE,_xll.ohTrigger(RecalcTrigger,Trigger3M)),NA())</f>
        <v>2.7745348881405008E-2</v>
      </c>
      <c r="N1954" s="52">
        <f>IFERROR(_xll.qlIndexFixing(Index6M,$H1954,TRUE,_xll.ohTrigger(RecalcTrigger,Trigger6M)),NA())</f>
        <v>2.9175495976408689E-2</v>
      </c>
      <c r="O1954" s="52">
        <f>IFERROR(_xll.qlIndexFixing(ONIndex6M,I1954,TRUE,_xll.ohTrigger(RecalcTrigger,Trigger6M)),NA())</f>
        <v>2.9001001464008525E-2</v>
      </c>
      <c r="P1954" s="52">
        <f>IFERROR(_xll.qlIndexFixing(Index1Y,$H1954,TRUE,_xll.ohTrigger(RecalcTrigger,Trigger1Y)),NA())</f>
        <v>3.1223798106108626E-2</v>
      </c>
      <c r="Q1954" s="52">
        <f>IFERROR(_xll.qlIndexFixing(ONIndex1Y,I1954,TRUE,_xll.ohTrigger(RecalcTrigger,Trigger1Y)),NA())</f>
        <v>3.0894208952094715E-2</v>
      </c>
    </row>
    <row r="1955" spans="2:17" x14ac:dyDescent="0.2">
      <c r="B1955" s="46" t="s">
        <v>51</v>
      </c>
      <c r="D1955" s="49">
        <f>_xll.qlCalendarAdvance(LocalCalendar,$D1954,B1955,"f",FALSE)</f>
        <v>53190</v>
      </c>
      <c r="E1955" s="49">
        <f>_xll.qlInterestRateIndexValueDate(IndexON,D1955)</f>
        <v>53190</v>
      </c>
      <c r="F1955" s="52">
        <f>IFERROR(_xll.qlIndexFixing(IndexON,D1955,TRUE,_xll.ohTrigger(RecalcTrigger,TriggerON)),NA())</f>
        <v>2.5048702440244597E-2</v>
      </c>
      <c r="H1955" s="49">
        <f>_xll.qlCalendarAdvance(IborCalendar,$H1954,B1955,"f",FALSE)</f>
        <v>53183</v>
      </c>
      <c r="I1955" s="49">
        <f>_xll.qlInterestRateIndexValueDate(Index1M,$H1955)</f>
        <v>53185</v>
      </c>
      <c r="J1955" s="52">
        <f>IFERROR(_xll.qlIndexFixing(Index1M,$H1955,TRUE,_xll.ohTrigger(RecalcTrigger,Trigger1M)),NA())</f>
        <v>2.6238094531881397E-2</v>
      </c>
      <c r="K1955" s="52">
        <f>IFERROR(_xll.qlIndexFixing(ONIndex1M,I1955,TRUE,_xll.ohTrigger(RecalcTrigger,Trigger1M)),NA())</f>
        <v>2.6217768112299922E-2</v>
      </c>
      <c r="L1955" s="52">
        <f>IFERROR(_xll.qlIndexFixing(Index3M,H1955,TRUE,_xll.ohTrigger(RecalcTrigger,Trigger3M)),NA())</f>
        <v>2.7816816699246891E-2</v>
      </c>
      <c r="M1955" s="52">
        <f>IFERROR(_xll.qlIndexFixing(ONIndex3M,I1955,TRUE,_xll.ohTrigger(RecalcTrigger,Trigger3M)),NA())</f>
        <v>2.7741949607449357E-2</v>
      </c>
      <c r="N1955" s="52">
        <f>IFERROR(_xll.qlIndexFixing(Index6M,$H1955,TRUE,_xll.ohTrigger(RecalcTrigger,Trigger6M)),NA())</f>
        <v>2.9172448871164242E-2</v>
      </c>
      <c r="O1955" s="52">
        <f>IFERROR(_xll.qlIndexFixing(ONIndex6M,I1955,TRUE,_xll.ohTrigger(RecalcTrigger,Trigger6M)),NA())</f>
        <v>2.8998102251431845E-2</v>
      </c>
      <c r="P1955" s="52">
        <f>IFERROR(_xll.qlIndexFixing(Index1Y,$H1955,TRUE,_xll.ohTrigger(RecalcTrigger,Trigger1Y)),NA())</f>
        <v>3.121771254662907E-2</v>
      </c>
      <c r="Q1955" s="52">
        <f>IFERROR(_xll.qlIndexFixing(ONIndex1Y,I1955,TRUE,_xll.ohTrigger(RecalcTrigger,Trigger1Y)),NA())</f>
        <v>3.0888592906359591E-2</v>
      </c>
    </row>
    <row r="1956" spans="2:17" x14ac:dyDescent="0.2">
      <c r="B1956" s="46" t="s">
        <v>51</v>
      </c>
      <c r="D1956" s="49">
        <f>_xll.qlCalendarAdvance(LocalCalendar,$D1955,B1956,"f",FALSE)</f>
        <v>53197</v>
      </c>
      <c r="E1956" s="49">
        <f>_xll.qlInterestRateIndexValueDate(IndexON,D1956)</f>
        <v>53197</v>
      </c>
      <c r="F1956" s="52">
        <f>IFERROR(_xll.qlIndexFixing(IndexON,D1956,TRUE,_xll.ohTrigger(RecalcTrigger,TriggerON)),NA())</f>
        <v>2.5049695079335521E-2</v>
      </c>
      <c r="H1956" s="49">
        <f>_xll.qlCalendarAdvance(IborCalendar,$H1955,B1956,"f",FALSE)</f>
        <v>53190</v>
      </c>
      <c r="I1956" s="49">
        <f>_xll.qlInterestRateIndexValueDate(Index1M,$H1956)</f>
        <v>53192</v>
      </c>
      <c r="J1956" s="52">
        <f>IFERROR(_xll.qlIndexFixing(Index1M,$H1956,TRUE,_xll.ohTrigger(RecalcTrigger,Trigger1M)),NA())</f>
        <v>2.6234869491146284E-2</v>
      </c>
      <c r="K1956" s="52">
        <f>IFERROR(_xll.qlIndexFixing(ONIndex1M,I1956,TRUE,_xll.ohTrigger(RecalcTrigger,Trigger1M)),NA())</f>
        <v>2.6214576213634544E-2</v>
      </c>
      <c r="L1956" s="52">
        <f>IFERROR(_xll.qlIndexFixing(Index3M,H1956,TRUE,_xll.ohTrigger(RecalcTrigger,Trigger3M)),NA())</f>
        <v>2.7813305700130769E-2</v>
      </c>
      <c r="M1956" s="52">
        <f>IFERROR(_xll.qlIndexFixing(ONIndex3M,I1956,TRUE,_xll.ohTrigger(RecalcTrigger,Trigger3M)),NA())</f>
        <v>2.7738538704928928E-2</v>
      </c>
      <c r="N1956" s="52">
        <f>IFERROR(_xll.qlIndexFixing(Index6M,$H1956,TRUE,_xll.ohTrigger(RecalcTrigger,Trigger6M)),NA())</f>
        <v>2.9170349451624777E-2</v>
      </c>
      <c r="O1956" s="52">
        <f>IFERROR(_xll.qlIndexFixing(ONIndex6M,I1956,TRUE,_xll.ohTrigger(RecalcTrigger,Trigger6M)),NA())</f>
        <v>2.8995194833898452E-2</v>
      </c>
      <c r="P1956" s="52">
        <f>IFERROR(_xll.qlIndexFixing(Index1Y,$H1956,TRUE,_xll.ohTrigger(RecalcTrigger,Trigger1Y)),NA())</f>
        <v>3.121162434809607E-2</v>
      </c>
      <c r="Q1956" s="52">
        <f>IFERROR(_xll.qlIndexFixing(ONIndex1Y,I1956,TRUE,_xll.ohTrigger(RecalcTrigger,Trigger1Y)),NA())</f>
        <v>3.0882952032964539E-2</v>
      </c>
    </row>
    <row r="1957" spans="2:17" x14ac:dyDescent="0.2">
      <c r="B1957" s="46" t="s">
        <v>51</v>
      </c>
      <c r="D1957" s="49">
        <f>_xll.qlCalendarAdvance(LocalCalendar,$D1956,B1957,"f",FALSE)</f>
        <v>53204</v>
      </c>
      <c r="E1957" s="49">
        <f>_xll.qlInterestRateIndexValueDate(IndexON,D1957)</f>
        <v>53204</v>
      </c>
      <c r="F1957" s="52">
        <f>IFERROR(_xll.qlIndexFixing(IndexON,D1957,TRUE,_xll.ohTrigger(RecalcTrigger,TriggerON)),NA())</f>
        <v>2.5050707991329801E-2</v>
      </c>
      <c r="H1957" s="49">
        <f>_xll.qlCalendarAdvance(IborCalendar,$H1956,B1957,"f",FALSE)</f>
        <v>53197</v>
      </c>
      <c r="I1957" s="49">
        <f>_xll.qlInterestRateIndexValueDate(Index1M,$H1957)</f>
        <v>53199</v>
      </c>
      <c r="J1957" s="52">
        <f>IFERROR(_xll.qlIndexFixing(Index1M,$H1957,TRUE,_xll.ohTrigger(RecalcTrigger,Trigger1M)),NA())</f>
        <v>2.6231631136550193E-2</v>
      </c>
      <c r="K1957" s="52">
        <f>IFERROR(_xll.qlIndexFixing(ONIndex1M,I1957,TRUE,_xll.ohTrigger(RecalcTrigger,Trigger1M)),NA())</f>
        <v>2.6212095651592104E-2</v>
      </c>
      <c r="L1957" s="52">
        <f>IFERROR(_xll.qlIndexFixing(Index3M,H1957,TRUE,_xll.ohTrigger(RecalcTrigger,Trigger3M)),NA())</f>
        <v>2.780978299378627E-2</v>
      </c>
      <c r="M1957" s="52">
        <f>IFERROR(_xll.qlIndexFixing(ONIndex3M,I1957,TRUE,_xll.ohTrigger(RecalcTrigger,Trigger3M)),NA())</f>
        <v>2.7735939503594764E-2</v>
      </c>
      <c r="N1957" s="52">
        <f>IFERROR(_xll.qlIndexFixing(Index6M,$H1957,TRUE,_xll.ohTrigger(RecalcTrigger,Trigger6M)),NA())</f>
        <v>2.916633263208666E-2</v>
      </c>
      <c r="O1957" s="52">
        <f>IFERROR(_xll.qlIndexFixing(ONIndex6M,I1957,TRUE,_xll.ohTrigger(RecalcTrigger,Trigger6M)),NA())</f>
        <v>2.8993237944114902E-2</v>
      </c>
      <c r="P1957" s="52">
        <f>IFERROR(_xll.qlIndexFixing(Index1Y,$H1957,TRUE,_xll.ohTrigger(RecalcTrigger,Trigger1Y)),NA())</f>
        <v>3.1206438446356712E-2</v>
      </c>
      <c r="Q1957" s="52">
        <f>IFERROR(_xll.qlIndexFixing(ONIndex1Y,I1957,TRUE,_xll.ohTrigger(RecalcTrigger,Trigger1Y)),NA())</f>
        <v>3.0878204606852311E-2</v>
      </c>
    </row>
    <row r="1958" spans="2:17" x14ac:dyDescent="0.2">
      <c r="B1958" s="46" t="s">
        <v>51</v>
      </c>
      <c r="D1958" s="49">
        <f>_xll.qlCalendarAdvance(LocalCalendar,$D1957,B1958,"f",FALSE)</f>
        <v>53211</v>
      </c>
      <c r="E1958" s="49">
        <f>_xll.qlInterestRateIndexValueDate(IndexON,D1958)</f>
        <v>53211</v>
      </c>
      <c r="F1958" s="52">
        <f>IFERROR(_xll.qlIndexFixing(IndexON,D1958,TRUE,_xll.ohTrigger(RecalcTrigger,TriggerON)),NA())</f>
        <v>2.5051741176067566E-2</v>
      </c>
      <c r="H1958" s="49">
        <f>_xll.qlCalendarAdvance(IborCalendar,$H1957,B1958,"f",FALSE)</f>
        <v>53204</v>
      </c>
      <c r="I1958" s="49">
        <f>_xll.qlInterestRateIndexValueDate(Index1M,$H1958)</f>
        <v>53206</v>
      </c>
      <c r="J1958" s="52">
        <f>IFERROR(_xll.qlIndexFixing(Index1M,$H1958,TRUE,_xll.ohTrigger(RecalcTrigger,Trigger1M)),NA())</f>
        <v>2.622837946810859E-2</v>
      </c>
      <c r="K1958" s="52">
        <f>IFERROR(_xll.qlIndexFixing(ONIndex1M,I1958,TRUE,_xll.ohTrigger(RecalcTrigger,Trigger1M)),NA())</f>
        <v>2.6208875994351288E-2</v>
      </c>
      <c r="L1958" s="52">
        <f>IFERROR(_xll.qlIndexFixing(Index3M,H1958,TRUE,_xll.ohTrigger(RecalcTrigger,Trigger3M)),NA())</f>
        <v>2.780379869212159E-2</v>
      </c>
      <c r="M1958" s="52">
        <f>IFERROR(_xll.qlIndexFixing(ONIndex3M,I1958,TRUE,_xll.ohTrigger(RecalcTrigger,Trigger3M)),NA())</f>
        <v>2.7732504248694223E-2</v>
      </c>
      <c r="N1958" s="52">
        <f>IFERROR(_xll.qlIndexFixing(Index6M,$H1958,TRUE,_xll.ohTrigger(RecalcTrigger,Trigger6M)),NA())</f>
        <v>2.9159448963791586E-2</v>
      </c>
      <c r="O1958" s="52">
        <f>IFERROR(_xll.qlIndexFixing(ONIndex6M,I1958,TRUE,_xll.ohTrigger(RecalcTrigger,Trigger6M)),NA())</f>
        <v>2.8990313295211845E-2</v>
      </c>
      <c r="P1958" s="52">
        <f>IFERROR(_xll.qlIndexFixing(Index1Y,$H1958,TRUE,_xll.ohTrigger(RecalcTrigger,Trigger1Y)),NA())</f>
        <v>3.1200346982949326E-2</v>
      </c>
      <c r="Q1958" s="52">
        <f>IFERROR(_xll.qlIndexFixing(ONIndex1Y,I1958,TRUE,_xll.ohTrigger(RecalcTrigger,Trigger1Y)),NA())</f>
        <v>3.0872511816772974E-2</v>
      </c>
    </row>
    <row r="1959" spans="2:17" x14ac:dyDescent="0.2">
      <c r="B1959" s="46" t="s">
        <v>51</v>
      </c>
      <c r="D1959" s="49">
        <f>_xll.qlCalendarAdvance(LocalCalendar,$D1958,B1959,"f",FALSE)</f>
        <v>53218</v>
      </c>
      <c r="E1959" s="49">
        <f>_xll.qlInterestRateIndexValueDate(IndexON,D1959)</f>
        <v>53218</v>
      </c>
      <c r="F1959" s="52">
        <f>IFERROR(_xll.qlIndexFixing(IndexON,D1959,TRUE,_xll.ohTrigger(RecalcTrigger,TriggerON)),NA())</f>
        <v>2.505279463362875E-2</v>
      </c>
      <c r="H1959" s="49">
        <f>_xll.qlCalendarAdvance(IborCalendar,$H1958,B1959,"f",FALSE)</f>
        <v>53211</v>
      </c>
      <c r="I1959" s="49">
        <f>_xll.qlInterestRateIndexValueDate(Index1M,$H1959)</f>
        <v>53213</v>
      </c>
      <c r="J1959" s="52">
        <f>IFERROR(_xll.qlIndexFixing(Index1M,$H1959,TRUE,_xll.ohTrigger(RecalcTrigger,Trigger1M)),NA())</f>
        <v>2.622583455546168E-2</v>
      </c>
      <c r="K1959" s="52">
        <f>IFERROR(_xll.qlIndexFixing(ONIndex1M,I1959,TRUE,_xll.ohTrigger(RecalcTrigger,Trigger1M)),NA())</f>
        <v>2.620492079226544E-2</v>
      </c>
      <c r="L1959" s="52">
        <f>IFERROR(_xll.qlIndexFixing(Index3M,H1959,TRUE,_xll.ohTrigger(RecalcTrigger,Trigger3M)),NA())</f>
        <v>2.7800255898122326E-2</v>
      </c>
      <c r="M1959" s="52">
        <f>IFERROR(_xll.qlIndexFixing(ONIndex3M,I1959,TRUE,_xll.ohTrigger(RecalcTrigger,Trigger3M)),NA())</f>
        <v>2.7728236225765812E-2</v>
      </c>
      <c r="N1959" s="52">
        <f>IFERROR(_xll.qlIndexFixing(Index6M,$H1959,TRUE,_xll.ohTrigger(RecalcTrigger,Trigger6M)),NA())</f>
        <v>2.9156375818932552E-2</v>
      </c>
      <c r="O1959" s="52">
        <f>IFERROR(_xll.qlIndexFixing(ONIndex6M,I1959,TRUE,_xll.ohTrigger(RecalcTrigger,Trigger6M)),NA())</f>
        <v>2.8986423351797796E-2</v>
      </c>
      <c r="P1959" s="52">
        <f>IFERROR(_xll.qlIndexFixing(Index1Y,$H1959,TRUE,_xll.ohTrigger(RecalcTrigger,Trigger1Y)),NA())</f>
        <v>3.1193350750420384E-2</v>
      </c>
      <c r="Q1959" s="52">
        <f>IFERROR(_xll.qlIndexFixing(ONIndex1Y,I1959,TRUE,_xll.ohTrigger(RecalcTrigger,Trigger1Y)),NA())</f>
        <v>3.0865880447272787E-2</v>
      </c>
    </row>
    <row r="1960" spans="2:17" x14ac:dyDescent="0.2">
      <c r="B1960" s="46" t="s">
        <v>51</v>
      </c>
      <c r="D1960" s="49">
        <f>_xll.qlCalendarAdvance(LocalCalendar,$D1959,B1960,"f",FALSE)</f>
        <v>53225</v>
      </c>
      <c r="E1960" s="49">
        <f>_xll.qlInterestRateIndexValueDate(IndexON,D1960)</f>
        <v>53225</v>
      </c>
      <c r="F1960" s="52">
        <f>IFERROR(_xll.qlIndexFixing(IndexON,D1960,TRUE,_xll.ohTrigger(RecalcTrigger,TriggerON)),NA())</f>
        <v>2.5053868364013354E-2</v>
      </c>
      <c r="H1960" s="49">
        <f>_xll.qlCalendarAdvance(IborCalendar,$H1959,B1960,"f",FALSE)</f>
        <v>53218</v>
      </c>
      <c r="I1960" s="49">
        <f>_xll.qlInterestRateIndexValueDate(Index1M,$H1960)</f>
        <v>53220</v>
      </c>
      <c r="J1960" s="52">
        <f>IFERROR(_xll.qlIndexFixing(Index1M,$H1960,TRUE,_xll.ohTrigger(RecalcTrigger,Trigger1M)),NA())</f>
        <v>2.6221836189719797E-2</v>
      </c>
      <c r="K1960" s="52">
        <f>IFERROR(_xll.qlIndexFixing(ONIndex1M,I1960,TRUE,_xll.ohTrigger(RecalcTrigger,Trigger1M)),NA())</f>
        <v>2.6201675743369179E-2</v>
      </c>
      <c r="L1960" s="52">
        <f>IFERROR(_xll.qlIndexFixing(Index3M,H1960,TRUE,_xll.ohTrigger(RecalcTrigger,Trigger3M)),NA())</f>
        <v>2.779670139958506E-2</v>
      </c>
      <c r="M1960" s="52">
        <f>IFERROR(_xll.qlIndexFixing(ONIndex3M,I1960,TRUE,_xll.ohTrigger(RecalcTrigger,Trigger3M)),NA())</f>
        <v>2.7724778808906336E-2</v>
      </c>
      <c r="N1960" s="52">
        <f>IFERROR(_xll.qlIndexFixing(Index6M,$H1960,TRUE,_xll.ohTrigger(RecalcTrigger,Trigger6M)),NA())</f>
        <v>2.9153295746644284E-2</v>
      </c>
      <c r="O1960" s="52">
        <f>IFERROR(_xll.qlIndexFixing(ONIndex6M,I1960,TRUE,_xll.ohTrigger(RecalcTrigger,Trigger6M)),NA())</f>
        <v>2.8983483114597419E-2</v>
      </c>
      <c r="P1960" s="52">
        <f>IFERROR(_xll.qlIndexFixing(Index1Y,$H1960,TRUE,_xll.ohTrigger(RecalcTrigger,Trigger1Y)),NA())</f>
        <v>3.1187258827834598E-2</v>
      </c>
      <c r="Q1960" s="52">
        <f>IFERROR(_xll.qlIndexFixing(ONIndex1Y,I1960,TRUE,_xll.ohTrigger(RecalcTrigger,Trigger1Y)),NA())</f>
        <v>3.0860140263584412E-2</v>
      </c>
    </row>
    <row r="1961" spans="2:17" x14ac:dyDescent="0.2">
      <c r="B1961" s="46" t="s">
        <v>51</v>
      </c>
      <c r="D1961" s="49">
        <f>_xll.qlCalendarAdvance(LocalCalendar,$D1960,B1961,"f",FALSE)</f>
        <v>53232</v>
      </c>
      <c r="E1961" s="49">
        <f>_xll.qlInterestRateIndexValueDate(IndexON,D1961)</f>
        <v>53232</v>
      </c>
      <c r="F1961" s="52">
        <f>IFERROR(_xll.qlIndexFixing(IndexON,D1961,TRUE,_xll.ohTrigger(RecalcTrigger,TriggerON)),NA())</f>
        <v>2.5054962367141442E-2</v>
      </c>
      <c r="H1961" s="49">
        <f>_xll.qlCalendarAdvance(IborCalendar,$H1960,B1961,"f",FALSE)</f>
        <v>53225</v>
      </c>
      <c r="I1961" s="49">
        <f>_xll.qlInterestRateIndexValueDate(Index1M,$H1961)</f>
        <v>53227</v>
      </c>
      <c r="J1961" s="52">
        <f>IFERROR(_xll.qlIndexFixing(Index1M,$H1961,TRUE,_xll.ohTrigger(RecalcTrigger,Trigger1M)),NA())</f>
        <v>2.6218544579800971E-2</v>
      </c>
      <c r="K1961" s="52">
        <f>IFERROR(_xll.qlIndexFixing(ONIndex1M,I1961,TRUE,_xll.ohTrigger(RecalcTrigger,Trigger1M)),NA())</f>
        <v>2.6198417406915198E-2</v>
      </c>
      <c r="L1961" s="52">
        <f>IFERROR(_xll.qlIndexFixing(Index3M,H1961,TRUE,_xll.ohTrigger(RecalcTrigger,Trigger3M)),NA())</f>
        <v>2.779313519689279E-2</v>
      </c>
      <c r="M1961" s="52">
        <f>IFERROR(_xll.qlIndexFixing(ONIndex3M,I1961,TRUE,_xll.ohTrigger(RecalcTrigger,Trigger3M)),NA())</f>
        <v>2.7721309763402147E-2</v>
      </c>
      <c r="N1961" s="52">
        <f>IFERROR(_xll.qlIndexFixing(Index6M,$H1961,TRUE,_xll.ohTrigger(RecalcTrigger,Trigger6M)),NA())</f>
        <v>2.9150208873425808E-2</v>
      </c>
      <c r="O1961" s="52">
        <f>IFERROR(_xll.qlIndexFixing(ONIndex6M,I1961,TRUE,_xll.ohTrigger(RecalcTrigger,Trigger6M)),NA())</f>
        <v>2.8980534672466973E-2</v>
      </c>
      <c r="P1961" s="52">
        <f>IFERROR(_xll.qlIndexFixing(Index1Y,$H1961,TRUE,_xll.ohTrigger(RecalcTrigger,Trigger1Y)),NA())</f>
        <v>3.1181167682192232E-2</v>
      </c>
      <c r="Q1961" s="52">
        <f>IFERROR(_xll.qlIndexFixing(ONIndex1Y,I1961,TRUE,_xll.ohTrigger(RecalcTrigger,Trigger1Y)),NA())</f>
        <v>3.0854375252262756E-2</v>
      </c>
    </row>
    <row r="1962" spans="2:17" x14ac:dyDescent="0.2">
      <c r="B1962" s="46" t="s">
        <v>51</v>
      </c>
      <c r="D1962" s="49">
        <f>_xll.qlCalendarAdvance(LocalCalendar,$D1961,B1962,"f",FALSE)</f>
        <v>53239</v>
      </c>
      <c r="E1962" s="49">
        <f>_xll.qlInterestRateIndexValueDate(IndexON,D1962)</f>
        <v>53239</v>
      </c>
      <c r="F1962" s="52">
        <f>IFERROR(_xll.qlIndexFixing(IndexON,D1962,TRUE,_xll.ohTrigger(RecalcTrigger,TriggerON)),NA())</f>
        <v>2.5056076643172887E-2</v>
      </c>
      <c r="H1962" s="49">
        <f>_xll.qlCalendarAdvance(IborCalendar,$H1961,B1962,"f",FALSE)</f>
        <v>53232</v>
      </c>
      <c r="I1962" s="49">
        <f>_xll.qlInterestRateIndexValueDate(Index1M,$H1962)</f>
        <v>53234</v>
      </c>
      <c r="J1962" s="52">
        <f>IFERROR(_xll.qlIndexFixing(Index1M,$H1962,TRUE,_xll.ohTrigger(RecalcTrigger,Trigger1M)),NA())</f>
        <v>2.6215956154109765E-2</v>
      </c>
      <c r="K1962" s="52">
        <f>IFERROR(_xll.qlIndexFixing(ONIndex1M,I1962,TRUE,_xll.ohTrigger(RecalcTrigger,Trigger1M)),NA())</f>
        <v>2.6195145782903495E-2</v>
      </c>
      <c r="L1962" s="52">
        <f>IFERROR(_xll.qlIndexFixing(Index3M,H1962,TRUE,_xll.ohTrigger(RecalcTrigger,Trigger3M)),NA())</f>
        <v>2.7789557469290259E-2</v>
      </c>
      <c r="M1962" s="52">
        <f>IFERROR(_xll.qlIndexFixing(ONIndex3M,I1962,TRUE,_xll.ohTrigger(RecalcTrigger,Trigger3M)),NA())</f>
        <v>2.7717829089359824E-2</v>
      </c>
      <c r="N1962" s="52">
        <f>IFERROR(_xll.qlIndexFixing(Index6M,$H1962,TRUE,_xll.ohTrigger(RecalcTrigger,Trigger6M)),NA())</f>
        <v>2.9148066336317772E-2</v>
      </c>
      <c r="O1962" s="52">
        <f>IFERROR(_xll.qlIndexFixing(ONIndex6M,I1962,TRUE,_xll.ohTrigger(RecalcTrigger,Trigger6M)),NA())</f>
        <v>2.8977578025433104E-2</v>
      </c>
      <c r="P1962" s="52">
        <f>IFERROR(_xll.qlIndexFixing(Index1Y,$H1962,TRUE,_xll.ohTrigger(RecalcTrigger,Trigger1Y)),NA())</f>
        <v>3.1172365370934433E-2</v>
      </c>
      <c r="Q1962" s="52">
        <f>IFERROR(_xll.qlIndexFixing(ONIndex1Y,I1962,TRUE,_xll.ohTrigger(RecalcTrigger,Trigger1Y)),NA())</f>
        <v>3.0848585413414398E-2</v>
      </c>
    </row>
    <row r="1963" spans="2:17" x14ac:dyDescent="0.2">
      <c r="B1963" s="46" t="s">
        <v>51</v>
      </c>
      <c r="D1963" s="49">
        <f>_xll.qlCalendarAdvance(LocalCalendar,$D1962,B1963,"f",FALSE)</f>
        <v>53246</v>
      </c>
      <c r="E1963" s="49">
        <f>_xll.qlInterestRateIndexValueDate(IndexON,D1963)</f>
        <v>53246</v>
      </c>
      <c r="F1963" s="52">
        <f>IFERROR(_xll.qlIndexFixing(IndexON,D1963,TRUE,_xll.ohTrigger(RecalcTrigger,TriggerON)),NA())</f>
        <v>2.5057211191867879E-2</v>
      </c>
      <c r="H1963" s="49">
        <f>_xll.qlCalendarAdvance(IborCalendar,$H1962,B1963,"f",FALSE)</f>
        <v>53239</v>
      </c>
      <c r="I1963" s="49">
        <f>_xll.qlInterestRateIndexValueDate(Index1M,$H1963)</f>
        <v>53241</v>
      </c>
      <c r="J1963" s="52">
        <f>IFERROR(_xll.qlIndexFixing(Index1M,$H1963,TRUE,_xll.ohTrigger(RecalcTrigger,Trigger1M)),NA())</f>
        <v>2.6211921418558298E-2</v>
      </c>
      <c r="K1963" s="52">
        <f>IFERROR(_xll.qlIndexFixing(ONIndex1M,I1963,TRUE,_xll.ohTrigger(RecalcTrigger,Trigger1M)),NA())</f>
        <v>2.6192578380552778E-2</v>
      </c>
      <c r="L1963" s="52">
        <f>IFERROR(_xll.qlIndexFixing(Index3M,H1963,TRUE,_xll.ohTrigger(RecalcTrigger,Trigger3M)),NA())</f>
        <v>2.778840289409391E-2</v>
      </c>
      <c r="M1963" s="52">
        <f>IFERROR(_xll.qlIndexFixing(ONIndex3M,I1963,TRUE,_xll.ohTrigger(RecalcTrigger,Trigger3M)),NA())</f>
        <v>2.7715153532330561E-2</v>
      </c>
      <c r="N1963" s="52">
        <f>IFERROR(_xll.qlIndexFixing(Index6M,$H1963,TRUE,_xll.ohTrigger(RecalcTrigger,Trigger6M)),NA())</f>
        <v>2.9144965586089762E-2</v>
      </c>
      <c r="O1963" s="52">
        <f>IFERROR(_xll.qlIndexFixing(ONIndex6M,I1963,TRUE,_xll.ohTrigger(RecalcTrigger,Trigger6M)),NA())</f>
        <v>2.8975566967273103E-2</v>
      </c>
      <c r="P1963" s="52">
        <f>IFERROR(_xll.qlIndexFixing(Index1Y,$H1963,TRUE,_xll.ohTrigger(RecalcTrigger,Trigger1Y)),NA())</f>
        <v>3.1169894894530821E-2</v>
      </c>
      <c r="Q1963" s="52">
        <f>IFERROR(_xll.qlIndexFixing(ONIndex1Y,I1963,TRUE,_xll.ohTrigger(RecalcTrigger,Trigger1Y)),NA())</f>
        <v>3.0843675422080885E-2</v>
      </c>
    </row>
    <row r="1964" spans="2:17" x14ac:dyDescent="0.2">
      <c r="B1964" s="46" t="s">
        <v>51</v>
      </c>
      <c r="D1964" s="49">
        <f>_xll.qlCalendarAdvance(LocalCalendar,$D1963,B1964,"f",FALSE)</f>
        <v>53253</v>
      </c>
      <c r="E1964" s="49">
        <f>_xll.qlInterestRateIndexValueDate(IndexON,D1964)</f>
        <v>53253</v>
      </c>
      <c r="F1964" s="52">
        <f>IFERROR(_xll.qlIndexFixing(IndexON,D1964,TRUE,_xll.ohTrigger(RecalcTrigger,TriggerON)),NA())</f>
        <v>2.5058366013386291E-2</v>
      </c>
      <c r="H1964" s="49">
        <f>_xll.qlCalendarAdvance(IborCalendar,$H1963,B1964,"f",FALSE)</f>
        <v>53246</v>
      </c>
      <c r="I1964" s="49">
        <f>_xll.qlInterestRateIndexValueDate(Index1M,$H1964)</f>
        <v>53248</v>
      </c>
      <c r="J1964" s="52">
        <f>IFERROR(_xll.qlIndexFixing(Index1M,$H1964,TRUE,_xll.ohTrigger(RecalcTrigger,Trigger1M)),NA())</f>
        <v>2.6208589867260237E-2</v>
      </c>
      <c r="K1964" s="52">
        <f>IFERROR(_xll.qlIndexFixing(ONIndex1M,I1964,TRUE,_xll.ohTrigger(RecalcTrigger,Trigger1M)),NA())</f>
        <v>2.6188562672206928E-2</v>
      </c>
      <c r="L1964" s="52">
        <f>IFERROR(_xll.qlIndexFixing(Index3M,H1964,TRUE,_xll.ohTrigger(RecalcTrigger,Trigger3M)),NA())</f>
        <v>2.7785612012947648E-2</v>
      </c>
      <c r="M1964" s="52">
        <f>IFERROR(_xll.qlIndexFixing(ONIndex3M,I1964,TRUE,_xll.ohTrigger(RecalcTrigger,Trigger3M)),NA())</f>
        <v>2.7710832855474266E-2</v>
      </c>
      <c r="N1964" s="52">
        <f>IFERROR(_xll.qlIndexFixing(Index6M,$H1964,TRUE,_xll.ohTrigger(RecalcTrigger,Trigger6M)),NA())</f>
        <v>2.9141858421481079E-2</v>
      </c>
      <c r="O1964" s="52">
        <f>IFERROR(_xll.qlIndexFixing(ONIndex6M,I1964,TRUE,_xll.ohTrigger(RecalcTrigger,Trigger6M)),NA())</f>
        <v>2.8971640116575159E-2</v>
      </c>
      <c r="P1964" s="52">
        <f>IFERROR(_xll.qlIndexFixing(Index1Y,$H1964,TRUE,_xll.ohTrigger(RecalcTrigger,Trigger1Y)),NA())</f>
        <v>3.1162905738349754E-2</v>
      </c>
      <c r="Q1964" s="52">
        <f>IFERROR(_xll.qlIndexFixing(ONIndex1Y,I1964,TRUE,_xll.ohTrigger(RecalcTrigger,Trigger1Y)),NA())</f>
        <v>3.0836931252977706E-2</v>
      </c>
    </row>
    <row r="1965" spans="2:17" x14ac:dyDescent="0.2">
      <c r="B1965" s="46" t="s">
        <v>51</v>
      </c>
      <c r="D1965" s="49">
        <f>_xll.qlCalendarAdvance(LocalCalendar,$D1964,B1965,"f",FALSE)</f>
        <v>53260</v>
      </c>
      <c r="E1965" s="49">
        <f>_xll.qlInterestRateIndexValueDate(IndexON,D1965)</f>
        <v>53260</v>
      </c>
      <c r="F1965" s="52">
        <f>IFERROR(_xll.qlIndexFixing(IndexON,D1965,TRUE,_xll.ohTrigger(RecalcTrigger,TriggerON)),NA())</f>
        <v>2.5059541107648187E-2</v>
      </c>
      <c r="H1965" s="49">
        <f>_xll.qlCalendarAdvance(IborCalendar,$H1964,B1965,"f",FALSE)</f>
        <v>53253</v>
      </c>
      <c r="I1965" s="49">
        <f>_xll.qlInterestRateIndexValueDate(Index1M,$H1965)</f>
        <v>53255</v>
      </c>
      <c r="J1965" s="52">
        <f>IFERROR(_xll.qlIndexFixing(Index1M,$H1965,TRUE,_xll.ohTrigger(RecalcTrigger,Trigger1M)),NA())</f>
        <v>2.6205245002191443E-2</v>
      </c>
      <c r="K1965" s="52">
        <f>IFERROR(_xll.qlIndexFixing(ONIndex1M,I1965,TRUE,_xll.ohTrigger(RecalcTrigger,Trigger1M)),NA())</f>
        <v>2.6185251185522063E-2</v>
      </c>
      <c r="L1965" s="52">
        <f>IFERROR(_xll.qlIndexFixing(Index3M,H1965,TRUE,_xll.ohTrigger(RecalcTrigger,Trigger3M)),NA())</f>
        <v>2.7781191058404424E-2</v>
      </c>
      <c r="M1965" s="52">
        <f>IFERROR(_xll.qlIndexFixing(ONIndex3M,I1965,TRUE,_xll.ohTrigger(RecalcTrigger,Trigger3M)),NA())</f>
        <v>2.7707317295684319E-2</v>
      </c>
      <c r="N1965" s="52">
        <f>IFERROR(_xll.qlIndexFixing(Index6M,$H1965,TRUE,_xll.ohTrigger(RecalcTrigger,Trigger6M)),NA())</f>
        <v>2.913874496830229E-2</v>
      </c>
      <c r="O1965" s="52">
        <f>IFERROR(_xll.qlIndexFixing(ONIndex6M,I1965,TRUE,_xll.ohTrigger(RecalcTrigger,Trigger6M)),NA())</f>
        <v>2.8968658854751084E-2</v>
      </c>
      <c r="P1965" s="52">
        <f>IFERROR(_xll.qlIndexFixing(Index1Y,$H1965,TRUE,_xll.ohTrigger(RecalcTrigger,Trigger1Y)),NA())</f>
        <v>3.1156824531820681E-2</v>
      </c>
      <c r="Q1965" s="52">
        <f>IFERROR(_xll.qlIndexFixing(ONIndex1Y,I1965,TRUE,_xll.ohTrigger(RecalcTrigger,Trigger1Y)),NA())</f>
        <v>3.0831066931416018E-2</v>
      </c>
    </row>
    <row r="1966" spans="2:17" x14ac:dyDescent="0.2">
      <c r="B1966" s="46" t="s">
        <v>51</v>
      </c>
      <c r="D1966" s="49">
        <f>_xll.qlCalendarAdvance(LocalCalendar,$D1965,B1966,"f",FALSE)</f>
        <v>53267</v>
      </c>
      <c r="E1966" s="49">
        <f>_xll.qlInterestRateIndexValueDate(IndexON,D1966)</f>
        <v>53267</v>
      </c>
      <c r="F1966" s="52">
        <f>IFERROR(_xll.qlIndexFixing(IndexON,D1966,TRUE,_xll.ohTrigger(RecalcTrigger,TriggerON)),NA())</f>
        <v>2.5060736474813439E-2</v>
      </c>
      <c r="H1966" s="49">
        <f>_xll.qlCalendarAdvance(IborCalendar,$H1965,B1966,"f",FALSE)</f>
        <v>53260</v>
      </c>
      <c r="I1966" s="49">
        <f>_xll.qlInterestRateIndexValueDate(Index1M,$H1966)</f>
        <v>53262</v>
      </c>
      <c r="J1966" s="52">
        <f>IFERROR(_xll.qlIndexFixing(Index1M,$H1966,TRUE,_xll.ohTrigger(RecalcTrigger,Trigger1M)),NA())</f>
        <v>2.6201886823364811E-2</v>
      </c>
      <c r="K1966" s="52">
        <f>IFERROR(_xll.qlIndexFixing(ONIndex1M,I1966,TRUE,_xll.ohTrigger(RecalcTrigger,Trigger1M)),NA())</f>
        <v>2.6181926411252832E-2</v>
      </c>
      <c r="L1966" s="52">
        <f>IFERROR(_xll.qlIndexFixing(Index3M,H1966,TRUE,_xll.ohTrigger(RecalcTrigger,Trigger3M)),NA())</f>
        <v>2.7777572040529257E-2</v>
      </c>
      <c r="M1966" s="52">
        <f>IFERROR(_xll.qlIndexFixing(ONIndex3M,I1966,TRUE,_xll.ohTrigger(RecalcTrigger,Trigger3M)),NA())</f>
        <v>2.7703790107276305E-2</v>
      </c>
      <c r="N1966" s="52">
        <f>IFERROR(_xll.qlIndexFixing(Index6M,$H1966,TRUE,_xll.ohTrigger(RecalcTrigger,Trigger6M)),NA())</f>
        <v>2.9135625352364847E-2</v>
      </c>
      <c r="O1966" s="52">
        <f>IFERROR(_xll.qlIndexFixing(ONIndex6M,I1966,TRUE,_xll.ohTrigger(RecalcTrigger,Trigger6M)),NA())</f>
        <v>2.8965669388023585E-2</v>
      </c>
      <c r="P1966" s="52">
        <f>IFERROR(_xll.qlIndexFixing(Index1Y,$H1966,TRUE,_xll.ohTrigger(RecalcTrigger,Trigger1Y)),NA())</f>
        <v>3.1150747517822177E-2</v>
      </c>
      <c r="Q1966" s="52">
        <f>IFERROR(_xll.qlIndexFixing(ONIndex1Y,I1966,TRUE,_xll.ohTrigger(RecalcTrigger,Trigger1Y)),NA())</f>
        <v>3.0825177782300983E-2</v>
      </c>
    </row>
    <row r="1967" spans="2:17" x14ac:dyDescent="0.2">
      <c r="B1967" s="46" t="s">
        <v>51</v>
      </c>
      <c r="D1967" s="49">
        <f>_xll.qlCalendarAdvance(LocalCalendar,$D1966,B1967,"f",FALSE)</f>
        <v>53274</v>
      </c>
      <c r="E1967" s="49">
        <f>_xll.qlInterestRateIndexValueDate(IndexON,D1967)</f>
        <v>53274</v>
      </c>
      <c r="F1967" s="52">
        <f>IFERROR(_xll.qlIndexFixing(IndexON,D1967,TRUE,_xll.ohTrigger(RecalcTrigger,TriggerON)),NA())</f>
        <v>2.5061952114722175E-2</v>
      </c>
      <c r="H1967" s="49">
        <f>_xll.qlCalendarAdvance(IborCalendar,$H1966,B1967,"f",FALSE)</f>
        <v>53267</v>
      </c>
      <c r="I1967" s="49">
        <f>_xll.qlInterestRateIndexValueDate(Index1M,$H1967)</f>
        <v>53269</v>
      </c>
      <c r="J1967" s="52">
        <f>IFERROR(_xll.qlIndexFixing(Index1M,$H1967,TRUE,_xll.ohTrigger(RecalcTrigger,Trigger1M)),NA())</f>
        <v>2.6198515330795816E-2</v>
      </c>
      <c r="K1967" s="52">
        <f>IFERROR(_xll.qlIndexFixing(ONIndex1M,I1967,TRUE,_xll.ohTrigger(RecalcTrigger,Trigger1M)),NA())</f>
        <v>2.617858834947917E-2</v>
      </c>
      <c r="L1967" s="52">
        <f>IFERROR(_xll.qlIndexFixing(Index3M,H1967,TRUE,_xll.ohTrigger(RecalcTrigger,Trigger3M)),NA())</f>
        <v>2.7773945224849137E-2</v>
      </c>
      <c r="M1967" s="52">
        <f>IFERROR(_xll.qlIndexFixing(ONIndex3M,I1967,TRUE,_xll.ohTrigger(RecalcTrigger,Trigger3M)),NA())</f>
        <v>2.7700251290303513E-2</v>
      </c>
      <c r="N1967" s="52">
        <f>IFERROR(_xll.qlIndexFixing(Index6M,$H1967,TRUE,_xll.ohTrigger(RecalcTrigger,Trigger6M)),NA())</f>
        <v>2.9131551898418685E-2</v>
      </c>
      <c r="O1967" s="52">
        <f>IFERROR(_xll.qlIndexFixing(ONIndex6M,I1967,TRUE,_xll.ohTrigger(RecalcTrigger,Trigger6M)),NA())</f>
        <v>2.8962671716392663E-2</v>
      </c>
      <c r="P1967" s="52">
        <f>IFERROR(_xll.qlIndexFixing(Index1Y,$H1967,TRUE,_xll.ohTrigger(RecalcTrigger,Trigger1Y)),NA())</f>
        <v>3.1144675379422018E-2</v>
      </c>
      <c r="Q1967" s="52">
        <f>IFERROR(_xll.qlIndexFixing(ONIndex1Y,I1967,TRUE,_xll.ohTrigger(RecalcTrigger,Trigger1Y)),NA())</f>
        <v>3.0819263805605956E-2</v>
      </c>
    </row>
    <row r="1968" spans="2:17" x14ac:dyDescent="0.2">
      <c r="B1968" s="46" t="s">
        <v>51</v>
      </c>
      <c r="D1968" s="49">
        <f>_xll.qlCalendarAdvance(LocalCalendar,$D1967,B1968,"f",FALSE)</f>
        <v>53281</v>
      </c>
      <c r="E1968" s="49">
        <f>_xll.qlInterestRateIndexValueDate(IndexON,D1968)</f>
        <v>53281</v>
      </c>
      <c r="F1968" s="52">
        <f>IFERROR(_xll.qlIndexFixing(IndexON,D1968,TRUE,_xll.ohTrigger(RecalcTrigger,TriggerON)),NA())</f>
        <v>2.5063188027454331E-2</v>
      </c>
      <c r="H1968" s="49">
        <f>_xll.qlCalendarAdvance(IborCalendar,$H1967,B1968,"f",FALSE)</f>
        <v>53274</v>
      </c>
      <c r="I1968" s="49">
        <f>_xll.qlInterestRateIndexValueDate(Index1M,$H1968)</f>
        <v>53279</v>
      </c>
      <c r="J1968" s="52">
        <f>IFERROR(_xll.qlIndexFixing(Index1M,$H1968,TRUE,_xll.ohTrigger(RecalcTrigger,Trigger1M)),NA())</f>
        <v>2.6192966921558813E-2</v>
      </c>
      <c r="K1968" s="52">
        <f>IFERROR(_xll.qlIndexFixing(ONIndex1M,I1968,TRUE,_xll.ohTrigger(RecalcTrigger,Trigger1M)),NA())</f>
        <v>2.6172374316670854E-2</v>
      </c>
      <c r="L1968" s="52">
        <f>IFERROR(_xll.qlIndexFixing(Index3M,H1968,TRUE,_xll.ohTrigger(RecalcTrigger,Trigger3M)),NA())</f>
        <v>2.7767136913787353E-2</v>
      </c>
      <c r="M1968" s="52">
        <f>IFERROR(_xll.qlIndexFixing(ONIndex3M,I1968,TRUE,_xll.ohTrigger(RecalcTrigger,Trigger3M)),NA())</f>
        <v>2.7693553951166905E-2</v>
      </c>
      <c r="N1968" s="52">
        <f>IFERROR(_xll.qlIndexFixing(Index6M,$H1968,TRUE,_xll.ohTrigger(RecalcTrigger,Trigger6M)),NA())</f>
        <v>2.9128024258226564E-2</v>
      </c>
      <c r="O1968" s="52">
        <f>IFERROR(_xll.qlIndexFixing(ONIndex6M,I1968,TRUE,_xll.ohTrigger(RecalcTrigger,Trigger6M)),NA())</f>
        <v>2.8956476400185949E-2</v>
      </c>
      <c r="P1968" s="52">
        <f>IFERROR(_xll.qlIndexFixing(Index1Y,$H1968,TRUE,_xll.ohTrigger(RecalcTrigger,Trigger1Y)),NA())</f>
        <v>3.1134200412783399E-2</v>
      </c>
      <c r="Q1968" s="52">
        <f>IFERROR(_xll.qlIndexFixing(ONIndex1Y,I1968,TRUE,_xll.ohTrigger(RecalcTrigger,Trigger1Y)),NA())</f>
        <v>3.0808987084638417E-2</v>
      </c>
    </row>
    <row r="1969" spans="2:17" x14ac:dyDescent="0.2">
      <c r="B1969" s="46" t="s">
        <v>51</v>
      </c>
      <c r="D1969" s="49">
        <f>_xll.qlCalendarAdvance(LocalCalendar,$D1968,B1969,"f",FALSE)</f>
        <v>53288</v>
      </c>
      <c r="E1969" s="49">
        <f>_xll.qlInterestRateIndexValueDate(IndexON,D1969)</f>
        <v>53288</v>
      </c>
      <c r="F1969" s="52">
        <f>IFERROR(_xll.qlIndexFixing(IndexON,D1969,TRUE,_xll.ohTrigger(RecalcTrigger,TriggerON)),NA())</f>
        <v>2.5065407310891352E-2</v>
      </c>
      <c r="H1969" s="49">
        <f>_xll.qlCalendarAdvance(IborCalendar,$H1968,B1969,"f",FALSE)</f>
        <v>53281</v>
      </c>
      <c r="I1969" s="49">
        <f>_xll.qlInterestRateIndexValueDate(Index1M,$H1969)</f>
        <v>53283</v>
      </c>
      <c r="J1969" s="52">
        <f>IFERROR(_xll.qlIndexFixing(Index1M,$H1969,TRUE,_xll.ohTrigger(RecalcTrigger,Trigger1M)),NA())</f>
        <v>2.6191732404459083E-2</v>
      </c>
      <c r="K1969" s="52">
        <f>IFERROR(_xll.qlIndexFixing(ONIndex1M,I1969,TRUE,_xll.ohTrigger(RecalcTrigger,Trigger1M)),NA())</f>
        <v>2.6171872363258686E-2</v>
      </c>
      <c r="L1969" s="52">
        <f>IFERROR(_xll.qlIndexFixing(Index3M,H1969,TRUE,_xll.ohTrigger(RecalcTrigger,Trigger3M)),NA())</f>
        <v>2.7767478194903852E-2</v>
      </c>
      <c r="M1969" s="52">
        <f>IFERROR(_xll.qlIndexFixing(ONIndex3M,I1969,TRUE,_xll.ohTrigger(RecalcTrigger,Trigger3M)),NA())</f>
        <v>2.7693138770636949E-2</v>
      </c>
      <c r="N1969" s="52">
        <f>IFERROR(_xll.qlIndexFixing(Index6M,$H1969,TRUE,_xll.ohTrigger(RecalcTrigger,Trigger6M)),NA())</f>
        <v>2.9125284233803748E-2</v>
      </c>
      <c r="O1969" s="52">
        <f>IFERROR(_xll.qlIndexFixing(ONIndex6M,I1969,TRUE,_xll.ohTrigger(RecalcTrigger,Trigger6M)),NA())</f>
        <v>2.8956651758367258E-2</v>
      </c>
      <c r="P1969" s="52">
        <f>IFERROR(_xll.qlIndexFixing(Index1Y,$H1969,TRUE,_xll.ohTrigger(RecalcTrigger,Trigger1Y)),NA())</f>
        <v>3.113254846160745E-2</v>
      </c>
      <c r="Q1969" s="52">
        <f>IFERROR(_xll.qlIndexFixing(ONIndex1Y,I1969,TRUE,_xll.ohTrigger(RecalcTrigger,Trigger1Y)),NA())</f>
        <v>3.0807361369609154E-2</v>
      </c>
    </row>
    <row r="1970" spans="2:17" x14ac:dyDescent="0.2">
      <c r="B1970" s="46" t="s">
        <v>51</v>
      </c>
      <c r="D1970" s="49">
        <f>_xll.qlCalendarAdvance(LocalCalendar,$D1969,B1970,"f",FALSE)</f>
        <v>53295</v>
      </c>
      <c r="E1970" s="49">
        <f>_xll.qlInterestRateIndexValueDate(IndexON,D1970)</f>
        <v>53295</v>
      </c>
      <c r="F1970" s="52">
        <f>IFERROR(_xll.qlIndexFixing(IndexON,D1970,TRUE,_xll.ohTrigger(RecalcTrigger,TriggerON)),NA())</f>
        <v>2.5065720671308966E-2</v>
      </c>
      <c r="H1970" s="49">
        <f>_xll.qlCalendarAdvance(IborCalendar,$H1969,B1970,"f",FALSE)</f>
        <v>53288</v>
      </c>
      <c r="I1970" s="49">
        <f>_xll.qlInterestRateIndexValueDate(Index1M,$H1970)</f>
        <v>53290</v>
      </c>
      <c r="J1970" s="52">
        <f>IFERROR(_xll.qlIndexFixing(Index1M,$H1970,TRUE,_xll.ohTrigger(RecalcTrigger,Trigger1M)),NA())</f>
        <v>2.6189734991411067E-2</v>
      </c>
      <c r="K1970" s="52">
        <f>IFERROR(_xll.qlIndexFixing(ONIndex1M,I1970,TRUE,_xll.ohTrigger(RecalcTrigger,Trigger1M)),NA())</f>
        <v>2.6168494438811862E-2</v>
      </c>
      <c r="L1970" s="52">
        <f>IFERROR(_xll.qlIndexFixing(Index3M,H1970,TRUE,_xll.ohTrigger(RecalcTrigger,Trigger3M)),NA())</f>
        <v>2.7763025007526389E-2</v>
      </c>
      <c r="M1970" s="52">
        <f>IFERROR(_xll.qlIndexFixing(ONIndex3M,I1970,TRUE,_xll.ohTrigger(RecalcTrigger,Trigger3M)),NA())</f>
        <v>2.7689565067916533E-2</v>
      </c>
      <c r="N1970" s="52">
        <f>IFERROR(_xll.qlIndexFixing(Index6M,$H1970,TRUE,_xll.ohTrigger(RecalcTrigger,Trigger6M)),NA())</f>
        <v>2.9122141844540032E-2</v>
      </c>
      <c r="O1970" s="52">
        <f>IFERROR(_xll.qlIndexFixing(ONIndex6M,I1970,TRUE,_xll.ohTrigger(RecalcTrigger,Trigger6M)),NA())</f>
        <v>2.895362947194613E-2</v>
      </c>
      <c r="P1970" s="52">
        <f>IFERROR(_xll.qlIndexFixing(Index1Y,$H1970,TRUE,_xll.ohTrigger(RecalcTrigger,Trigger1Y)),NA())</f>
        <v>3.1126495048247556E-2</v>
      </c>
      <c r="Q1970" s="52">
        <f>IFERROR(_xll.qlIndexFixing(ONIndex1Y,I1970,TRUE,_xll.ohTrigger(RecalcTrigger,Trigger1Y)),NA())</f>
        <v>3.0801372910280733E-2</v>
      </c>
    </row>
    <row r="1971" spans="2:17" x14ac:dyDescent="0.2">
      <c r="B1971" s="46" t="s">
        <v>51</v>
      </c>
      <c r="D1971" s="49">
        <f>_xll.qlCalendarAdvance(LocalCalendar,$D1970,B1971,"f",FALSE)</f>
        <v>53302</v>
      </c>
      <c r="E1971" s="49">
        <f>_xll.qlInterestRateIndexValueDate(IndexON,D1971)</f>
        <v>53302</v>
      </c>
      <c r="F1971" s="52">
        <f>IFERROR(_xll.qlIndexFixing(IndexON,D1971,TRUE,_xll.ohTrigger(RecalcTrigger,TriggerON)),NA())</f>
        <v>2.5067017402431446E-2</v>
      </c>
      <c r="H1971" s="49">
        <f>_xll.qlCalendarAdvance(IborCalendar,$H1970,B1971,"f",FALSE)</f>
        <v>53295</v>
      </c>
      <c r="I1971" s="49">
        <f>_xll.qlInterestRateIndexValueDate(Index1M,$H1971)</f>
        <v>53297</v>
      </c>
      <c r="J1971" s="52">
        <f>IFERROR(_xll.qlIndexFixing(Index1M,$H1971,TRUE,_xll.ohTrigger(RecalcTrigger,Trigger1M)),NA())</f>
        <v>2.6185603899600007E-2</v>
      </c>
      <c r="K1971" s="52">
        <f>IFERROR(_xll.qlIndexFixing(ONIndex1M,I1971,TRUE,_xll.ohTrigger(RecalcTrigger,Trigger1M)),NA())</f>
        <v>2.6165103226860609E-2</v>
      </c>
      <c r="L1971" s="52">
        <f>IFERROR(_xll.qlIndexFixing(Index3M,H1971,TRUE,_xll.ohTrigger(RecalcTrigger,Trigger3M)),NA())</f>
        <v>2.7756149245948158E-2</v>
      </c>
      <c r="M1971" s="52">
        <f>IFERROR(_xll.qlIndexFixing(ONIndex3M,I1971,TRUE,_xll.ohTrigger(RecalcTrigger,Trigger3M)),NA())</f>
        <v>2.7685979736657984E-2</v>
      </c>
      <c r="N1971" s="52">
        <f>IFERROR(_xll.qlIndexFixing(Index6M,$H1971,TRUE,_xll.ohTrigger(RecalcTrigger,Trigger6M)),NA())</f>
        <v>2.9119939234609371E-2</v>
      </c>
      <c r="O1971" s="52">
        <f>IFERROR(_xll.qlIndexFixing(ONIndex6M,I1971,TRUE,_xll.ohTrigger(RecalcTrigger,Trigger6M)),NA())</f>
        <v>2.8950598980648223E-2</v>
      </c>
      <c r="P1971" s="52">
        <f>IFERROR(_xll.qlIndexFixing(Index1Y,$H1971,TRUE,_xll.ohTrigger(RecalcTrigger,Trigger1Y)),NA())</f>
        <v>3.1120449242595914E-2</v>
      </c>
      <c r="Q1971" s="52">
        <f>IFERROR(_xll.qlIndexFixing(ONIndex1Y,I1971,TRUE,_xll.ohTrigger(RecalcTrigger,Trigger1Y)),NA())</f>
        <v>3.0795359623425611E-2</v>
      </c>
    </row>
    <row r="1972" spans="2:17" x14ac:dyDescent="0.2">
      <c r="B1972" s="46" t="s">
        <v>51</v>
      </c>
      <c r="D1972" s="49">
        <f>_xll.qlCalendarAdvance(LocalCalendar,$D1971,B1972,"f",FALSE)</f>
        <v>53309</v>
      </c>
      <c r="E1972" s="49">
        <f>_xll.qlInterestRateIndexValueDate(IndexON,D1972)</f>
        <v>53309</v>
      </c>
      <c r="F1972" s="52">
        <f>IFERROR(_xll.qlIndexFixing(IndexON,D1972,TRUE,_xll.ohTrigger(RecalcTrigger,TriggerON)),NA())</f>
        <v>2.506833440629741E-2</v>
      </c>
      <c r="H1972" s="49">
        <f>_xll.qlCalendarAdvance(IborCalendar,$H1971,B1972,"f",FALSE)</f>
        <v>53302</v>
      </c>
      <c r="I1972" s="49">
        <f>_xll.qlInterestRateIndexValueDate(Index1M,$H1972)</f>
        <v>53304</v>
      </c>
      <c r="J1972" s="52">
        <f>IFERROR(_xll.qlIndexFixing(Index1M,$H1972,TRUE,_xll.ohTrigger(RecalcTrigger,Trigger1M)),NA())</f>
        <v>2.618146493305696E-2</v>
      </c>
      <c r="K1972" s="52">
        <f>IFERROR(_xll.qlIndexFixing(ONIndex1M,I1972,TRUE,_xll.ohTrigger(RecalcTrigger,Trigger1M)),NA())</f>
        <v>2.6161698727324989E-2</v>
      </c>
      <c r="L1972" s="52">
        <f>IFERROR(_xll.qlIndexFixing(Index3M,H1972,TRUE,_xll.ohTrigger(RecalcTrigger,Trigger3M)),NA())</f>
        <v>2.775249582971373E-2</v>
      </c>
      <c r="M1972" s="52">
        <f>IFERROR(_xll.qlIndexFixing(ONIndex3M,I1972,TRUE,_xll.ohTrigger(RecalcTrigger,Trigger3M)),NA())</f>
        <v>2.7682382776781367E-2</v>
      </c>
      <c r="N1972" s="52">
        <f>IFERROR(_xll.qlIndexFixing(Index6M,$H1972,TRUE,_xll.ohTrigger(RecalcTrigger,Trigger6M)),NA())</f>
        <v>2.9116785284098064E-2</v>
      </c>
      <c r="O1972" s="52">
        <f>IFERROR(_xll.qlIndexFixing(ONIndex6M,I1972,TRUE,_xll.ohTrigger(RecalcTrigger,Trigger6M)),NA())</f>
        <v>2.8947560284420248E-2</v>
      </c>
      <c r="P1972" s="52">
        <f>IFERROR(_xll.qlIndexFixing(Index1Y,$H1972,TRUE,_xll.ohTrigger(RecalcTrigger,Trigger1Y)),NA())</f>
        <v>3.1114411727638614E-2</v>
      </c>
      <c r="Q1972" s="52">
        <f>IFERROR(_xll.qlIndexFixing(ONIndex1Y,I1972,TRUE,_xll.ohTrigger(RecalcTrigger,Trigger1Y)),NA())</f>
        <v>3.0789321509043788E-2</v>
      </c>
    </row>
    <row r="1973" spans="2:17" x14ac:dyDescent="0.2">
      <c r="B1973" s="46" t="s">
        <v>51</v>
      </c>
      <c r="D1973" s="49">
        <f>_xll.qlCalendarAdvance(LocalCalendar,$D1972,B1973,"f",FALSE)</f>
        <v>53316</v>
      </c>
      <c r="E1973" s="49">
        <f>_xll.qlInterestRateIndexValueDate(IndexON,D1973)</f>
        <v>53316</v>
      </c>
      <c r="F1973" s="52">
        <f>IFERROR(_xll.qlIndexFixing(IndexON,D1973,TRUE,_xll.ohTrigger(RecalcTrigger,TriggerON)),NA())</f>
        <v>2.506967168306673E-2</v>
      </c>
      <c r="H1973" s="49">
        <f>_xll.qlCalendarAdvance(IborCalendar,$H1972,B1973,"f",FALSE)</f>
        <v>53309</v>
      </c>
      <c r="I1973" s="49">
        <f>_xll.qlInterestRateIndexValueDate(Index1M,$H1973)</f>
        <v>53311</v>
      </c>
      <c r="J1973" s="52">
        <f>IFERROR(_xll.qlIndexFixing(Index1M,$H1973,TRUE,_xll.ohTrigger(RecalcTrigger,Trigger1M)),NA())</f>
        <v>2.6178729886788543E-2</v>
      </c>
      <c r="K1973" s="52">
        <f>IFERROR(_xll.qlIndexFixing(ONIndex1M,I1973,TRUE,_xll.ohTrigger(RecalcTrigger,Trigger1M)),NA())</f>
        <v>2.6158280940258294E-2</v>
      </c>
      <c r="L1973" s="52">
        <f>IFERROR(_xll.qlIndexFixing(Index3M,H1973,TRUE,_xll.ohTrigger(RecalcTrigger,Trigger3M)),NA())</f>
        <v>2.7748838768632211E-2</v>
      </c>
      <c r="M1973" s="52">
        <f>IFERROR(_xll.qlIndexFixing(ONIndex3M,I1973,TRUE,_xll.ohTrigger(RecalcTrigger,Trigger3M)),NA())</f>
        <v>2.7678774188366617E-2</v>
      </c>
      <c r="N1973" s="52">
        <f>IFERROR(_xll.qlIndexFixing(Index6M,$H1973,TRUE,_xll.ohTrigger(RecalcTrigger,Trigger6M)),NA())</f>
        <v>2.9113626051482329E-2</v>
      </c>
      <c r="O1973" s="52">
        <f>IFERROR(_xll.qlIndexFixing(ONIndex6M,I1973,TRUE,_xll.ohTrigger(RecalcTrigger,Trigger6M)),NA())</f>
        <v>2.894451338328885E-2</v>
      </c>
      <c r="P1973" s="52">
        <f>IFERROR(_xll.qlIndexFixing(Index1Y,$H1973,TRUE,_xll.ohTrigger(RecalcTrigger,Trigger1Y)),NA())</f>
        <v>3.1108383186346508E-2</v>
      </c>
      <c r="Q1973" s="52">
        <f>IFERROR(_xll.qlIndexFixing(ONIndex1Y,I1973,TRUE,_xll.ohTrigger(RecalcTrigger,Trigger1Y)),NA())</f>
        <v>3.0783258567108618E-2</v>
      </c>
    </row>
    <row r="1974" spans="2:17" x14ac:dyDescent="0.2">
      <c r="B1974" s="46" t="s">
        <v>51</v>
      </c>
      <c r="D1974" s="49">
        <f>_xll.qlCalendarAdvance(LocalCalendar,$D1973,B1974,"f",FALSE)</f>
        <v>53323</v>
      </c>
      <c r="E1974" s="49">
        <f>_xll.qlInterestRateIndexValueDate(IndexON,D1974)</f>
        <v>53323</v>
      </c>
      <c r="F1974" s="52">
        <f>IFERROR(_xll.qlIndexFixing(IndexON,D1974,TRUE,_xll.ohTrigger(RecalcTrigger,TriggerON)),NA())</f>
        <v>2.5071013075184112E-2</v>
      </c>
      <c r="H1974" s="49">
        <f>_xll.qlCalendarAdvance(IborCalendar,$H1973,B1974,"f",FALSE)</f>
        <v>53316</v>
      </c>
      <c r="I1974" s="49">
        <f>_xll.qlInterestRateIndexValueDate(Index1M,$H1974)</f>
        <v>53318</v>
      </c>
      <c r="J1974" s="52">
        <f>IFERROR(_xll.qlIndexFixing(Index1M,$H1974,TRUE,_xll.ohTrigger(RecalcTrigger,Trigger1M)),NA())</f>
        <v>2.6174580141073989E-2</v>
      </c>
      <c r="K1974" s="52">
        <f>IFERROR(_xll.qlIndexFixing(ONIndex1M,I1974,TRUE,_xll.ohTrigger(RecalcTrigger,Trigger1M)),NA())</f>
        <v>2.6156260085505423E-2</v>
      </c>
      <c r="L1974" s="52">
        <f>IFERROR(_xll.qlIndexFixing(Index3M,H1974,TRUE,_xll.ohTrigger(RecalcTrigger,Trigger3M)),NA())</f>
        <v>2.7745178794947201E-2</v>
      </c>
      <c r="M1974" s="52">
        <f>IFERROR(_xll.qlIndexFixing(ONIndex3M,I1974,TRUE,_xll.ohTrigger(RecalcTrigger,Trigger3M)),NA())</f>
        <v>2.7676764463750558E-2</v>
      </c>
      <c r="N1974" s="52">
        <f>IFERROR(_xll.qlIndexFixing(Index6M,$H1974,TRUE,_xll.ohTrigger(RecalcTrigger,Trigger6M)),NA())</f>
        <v>2.9110461662504226E-2</v>
      </c>
      <c r="O1974" s="52">
        <f>IFERROR(_xll.qlIndexFixing(ONIndex6M,I1974,TRUE,_xll.ohTrigger(RecalcTrigger,Trigger6M)),NA())</f>
        <v>2.8943348079915054E-2</v>
      </c>
      <c r="P1974" s="52">
        <f>IFERROR(_xll.qlIndexFixing(Index1Y,$H1974,TRUE,_xll.ohTrigger(RecalcTrigger,Trigger1Y)),NA())</f>
        <v>3.110236430134259E-2</v>
      </c>
      <c r="Q1974" s="52">
        <f>IFERROR(_xll.qlIndexFixing(ONIndex1Y,I1974,TRUE,_xll.ohTrigger(RecalcTrigger,Trigger1Y)),NA())</f>
        <v>3.0778934813310954E-2</v>
      </c>
    </row>
    <row r="1975" spans="2:17" x14ac:dyDescent="0.2">
      <c r="B1975" s="46" t="s">
        <v>51</v>
      </c>
      <c r="D1975" s="49">
        <f>_xll.qlCalendarAdvance(LocalCalendar,$D1974,B1975,"f",FALSE)</f>
        <v>53330</v>
      </c>
      <c r="E1975" s="49">
        <f>_xll.qlInterestRateIndexValueDate(IndexON,D1975)</f>
        <v>53330</v>
      </c>
      <c r="F1975" s="52">
        <f>IFERROR(_xll.qlIndexFixing(IndexON,D1975,TRUE,_xll.ohTrigger(RecalcTrigger,TriggerON)),NA())</f>
        <v>2.5072337464022709E-2</v>
      </c>
      <c r="H1975" s="49">
        <f>_xll.qlCalendarAdvance(IborCalendar,$H1974,B1975,"f",FALSE)</f>
        <v>53323</v>
      </c>
      <c r="I1975" s="49">
        <f>_xll.qlInterestRateIndexValueDate(Index1M,$H1975)</f>
        <v>53325</v>
      </c>
      <c r="J1975" s="52">
        <f>IFERROR(_xll.qlIndexFixing(Index1M,$H1975,TRUE,_xll.ohTrigger(RecalcTrigger,Trigger1M)),NA())</f>
        <v>2.6172540483079973E-2</v>
      </c>
      <c r="K1975" s="52">
        <f>IFERROR(_xll.qlIndexFixing(ONIndex1M,I1975,TRUE,_xll.ohTrigger(RecalcTrigger,Trigger1M)),NA())</f>
        <v>2.6152119601465795E-2</v>
      </c>
      <c r="L1975" s="52">
        <f>IFERROR(_xll.qlIndexFixing(Index3M,H1975,TRUE,_xll.ohTrigger(RecalcTrigger,Trigger3M)),NA())</f>
        <v>2.7742320847327757E-2</v>
      </c>
      <c r="M1975" s="52">
        <f>IFERROR(_xll.qlIndexFixing(ONIndex3M,I1975,TRUE,_xll.ohTrigger(RecalcTrigger,Trigger3M)),NA())</f>
        <v>2.7672335285302552E-2</v>
      </c>
      <c r="N1975" s="52">
        <f>IFERROR(_xll.qlIndexFixing(Index6M,$H1975,TRUE,_xll.ohTrigger(RecalcTrigger,Trigger6M)),NA())</f>
        <v>2.9107292211858996E-2</v>
      </c>
      <c r="O1975" s="52">
        <f>IFERROR(_xll.qlIndexFixing(ONIndex6M,I1975,TRUE,_xll.ohTrigger(RecalcTrigger,Trigger6M)),NA())</f>
        <v>2.8939342147329405E-2</v>
      </c>
      <c r="P1975" s="52">
        <f>IFERROR(_xll.qlIndexFixing(Index1Y,$H1975,TRUE,_xll.ohTrigger(RecalcTrigger,Trigger1Y)),NA())</f>
        <v>3.1096355586613108E-2</v>
      </c>
      <c r="Q1975" s="52">
        <f>IFERROR(_xll.qlIndexFixing(ONIndex1Y,I1975,TRUE,_xll.ohTrigger(RecalcTrigger,Trigger1Y)),NA())</f>
        <v>3.0771971364089712E-2</v>
      </c>
    </row>
    <row r="1976" spans="2:17" x14ac:dyDescent="0.2">
      <c r="B1976" s="46" t="s">
        <v>51</v>
      </c>
      <c r="D1976" s="49">
        <f>_xll.qlCalendarAdvance(LocalCalendar,$D1975,B1976,"f",FALSE)</f>
        <v>53337</v>
      </c>
      <c r="E1976" s="49">
        <f>_xll.qlInterestRateIndexValueDate(IndexON,D1976)</f>
        <v>53337</v>
      </c>
      <c r="F1976" s="52">
        <f>IFERROR(_xll.qlIndexFixing(IndexON,D1976,TRUE,_xll.ohTrigger(RecalcTrigger,TriggerON)),NA())</f>
        <v>2.5073644722084509E-2</v>
      </c>
      <c r="H1976" s="49">
        <f>_xll.qlCalendarAdvance(IborCalendar,$H1975,B1976,"f",FALSE)</f>
        <v>53330</v>
      </c>
      <c r="I1976" s="49">
        <f>_xll.qlInterestRateIndexValueDate(Index1M,$H1976)</f>
        <v>53332</v>
      </c>
      <c r="J1976" s="52">
        <f>IFERROR(_xll.qlIndexFixing(Index1M,$H1976,TRUE,_xll.ohTrigger(RecalcTrigger,Trigger1M)),NA())</f>
        <v>2.6167681868813478E-2</v>
      </c>
      <c r="K1976" s="52">
        <f>IFERROR(_xll.qlIndexFixing(ONIndex1M,I1976,TRUE,_xll.ohTrigger(RecalcTrigger,Trigger1M)),NA())</f>
        <v>2.6147977270314371E-2</v>
      </c>
      <c r="L1976" s="52">
        <f>IFERROR(_xll.qlIndexFixing(Index3M,H1976,TRUE,_xll.ohTrigger(RecalcTrigger,Trigger3M)),NA())</f>
        <v>2.773785184088684E-2</v>
      </c>
      <c r="M1976" s="52">
        <f>IFERROR(_xll.qlIndexFixing(ONIndex3M,I1976,TRUE,_xll.ohTrigger(RecalcTrigger,Trigger3M)),NA())</f>
        <v>2.7667904715551472E-2</v>
      </c>
      <c r="N1976" s="52">
        <f>IFERROR(_xll.qlIndexFixing(Index6M,$H1976,TRUE,_xll.ohTrigger(RecalcTrigger,Trigger6M)),NA())</f>
        <v>2.9103175473100457E-2</v>
      </c>
      <c r="O1976" s="52">
        <f>IFERROR(_xll.qlIndexFixing(ONIndex6M,I1976,TRUE,_xll.ohTrigger(RecalcTrigger,Trigger6M)),NA())</f>
        <v>2.8935332430490845E-2</v>
      </c>
      <c r="P1976" s="52">
        <f>IFERROR(_xll.qlIndexFixing(Index1Y,$H1976,TRUE,_xll.ohTrigger(RecalcTrigger,Trigger1Y)),NA())</f>
        <v>3.1090357113674257E-2</v>
      </c>
      <c r="Q1976" s="52">
        <f>IFERROR(_xll.qlIndexFixing(ONIndex1Y,I1976,TRUE,_xll.ohTrigger(RecalcTrigger,Trigger1Y)),NA())</f>
        <v>3.076501750436833E-2</v>
      </c>
    </row>
    <row r="1977" spans="2:17" x14ac:dyDescent="0.2">
      <c r="B1977" s="46" t="s">
        <v>51</v>
      </c>
      <c r="D1977" s="49">
        <f>_xll.qlCalendarAdvance(LocalCalendar,$D1976,B1977,"f",FALSE)</f>
        <v>53344</v>
      </c>
      <c r="E1977" s="49">
        <f>_xll.qlInterestRateIndexValueDate(IndexON,D1977)</f>
        <v>53344</v>
      </c>
      <c r="F1977" s="52">
        <f>IFERROR(_xll.qlIndexFixing(IndexON,D1977,TRUE,_xll.ohTrigger(RecalcTrigger,TriggerON)),NA())</f>
        <v>2.5074934849449448E-2</v>
      </c>
      <c r="H1977" s="49">
        <f>_xll.qlCalendarAdvance(IborCalendar,$H1976,B1977,"f",FALSE)</f>
        <v>53337</v>
      </c>
      <c r="I1977" s="49">
        <f>_xll.qlInterestRateIndexValueDate(Index1M,$H1977)</f>
        <v>53339</v>
      </c>
      <c r="J1977" s="52">
        <f>IFERROR(_xll.qlIndexFixing(Index1M,$H1977,TRUE,_xll.ohTrigger(RecalcTrigger,Trigger1M)),NA())</f>
        <v>2.6164228634098525E-2</v>
      </c>
      <c r="K1977" s="52">
        <f>IFERROR(_xll.qlIndexFixing(ONIndex1M,I1977,TRUE,_xll.ohTrigger(RecalcTrigger,Trigger1M)),NA())</f>
        <v>2.6145239907071627E-2</v>
      </c>
      <c r="L1977" s="52">
        <f>IFERROR(_xll.qlIndexFixing(Index3M,H1977,TRUE,_xll.ohTrigger(RecalcTrigger,Trigger3M)),NA())</f>
        <v>2.7734184937412643E-2</v>
      </c>
      <c r="M1977" s="52">
        <f>IFERROR(_xll.qlIndexFixing(ONIndex3M,I1977,TRUE,_xll.ohTrigger(RecalcTrigger,Trigger3M)),NA())</f>
        <v>2.7665079934482417E-2</v>
      </c>
      <c r="N1977" s="52">
        <f>IFERROR(_xll.qlIndexFixing(Index6M,$H1977,TRUE,_xll.ohTrigger(RecalcTrigger,Trigger6M)),NA())</f>
        <v>2.9099996541321428E-2</v>
      </c>
      <c r="O1977" s="52">
        <f>IFERROR(_xll.qlIndexFixing(ONIndex6M,I1977,TRUE,_xll.ohTrigger(RecalcTrigger,Trigger6M)),NA())</f>
        <v>2.8933204902916732E-2</v>
      </c>
      <c r="P1977" s="52">
        <f>IFERROR(_xll.qlIndexFixing(Index1Y,$H1977,TRUE,_xll.ohTrigger(RecalcTrigger,Trigger1Y)),NA())</f>
        <v>3.1084368882343512E-2</v>
      </c>
      <c r="Q1977" s="52">
        <f>IFERROR(_xll.qlIndexFixing(ONIndex1Y,I1977,TRUE,_xll.ohTrigger(RecalcTrigger,Trigger1Y)),NA())</f>
        <v>3.0759835758149556E-2</v>
      </c>
    </row>
    <row r="1978" spans="2:17" x14ac:dyDescent="0.2">
      <c r="B1978" s="46" t="s">
        <v>51</v>
      </c>
      <c r="D1978" s="49">
        <f>_xll.qlCalendarAdvance(LocalCalendar,$D1977,B1978,"f",FALSE)</f>
        <v>53351</v>
      </c>
      <c r="E1978" s="49">
        <f>_xll.qlInterestRateIndexValueDate(IndexON,D1978)</f>
        <v>53351</v>
      </c>
      <c r="F1978" s="52">
        <f>IFERROR(_xll.qlIndexFixing(IndexON,D1978,TRUE,_xll.ohTrigger(RecalcTrigger,TriggerON)),NA())</f>
        <v>2.5076207846197462E-2</v>
      </c>
      <c r="H1978" s="49">
        <f>_xll.qlCalendarAdvance(IborCalendar,$H1977,B1978,"f",FALSE)</f>
        <v>53344</v>
      </c>
      <c r="I1978" s="49">
        <f>_xll.qlInterestRateIndexValueDate(Index1M,$H1978)</f>
        <v>53346</v>
      </c>
      <c r="J1978" s="52">
        <f>IFERROR(_xll.qlIndexFixing(Index1M,$H1978,TRUE,_xll.ohTrigger(RecalcTrigger,Trigger1M)),NA())</f>
        <v>2.616147538944763E-2</v>
      </c>
      <c r="K1978" s="52">
        <f>IFERROR(_xll.qlIndexFixing(ONIndex1M,I1978,TRUE,_xll.ohTrigger(RecalcTrigger,Trigger1M)),NA())</f>
        <v>2.6141093009686145E-2</v>
      </c>
      <c r="L1978" s="52">
        <f>IFERROR(_xll.qlIndexFixing(Index3M,H1978,TRUE,_xll.ohTrigger(RecalcTrigger,Trigger3M)),NA())</f>
        <v>2.7730515749651907E-2</v>
      </c>
      <c r="M1978" s="52">
        <f>IFERROR(_xll.qlIndexFixing(ONIndex3M,I1978,TRUE,_xll.ohTrigger(RecalcTrigger,Trigger3M)),NA())</f>
        <v>2.7660645702320963E-2</v>
      </c>
      <c r="N1978" s="52">
        <f>IFERROR(_xll.qlIndexFixing(Index6M,$H1978,TRUE,_xll.ohTrigger(RecalcTrigger,Trigger6M)),NA())</f>
        <v>2.909681256152382E-2</v>
      </c>
      <c r="O1978" s="52">
        <f>IFERROR(_xll.qlIndexFixing(ONIndex6M,I1978,TRUE,_xll.ohTrigger(RecalcTrigger,Trigger6M)),NA())</f>
        <v>2.8929186428303666E-2</v>
      </c>
      <c r="P1978" s="52">
        <f>IFERROR(_xll.qlIndexFixing(Index1Y,$H1978,TRUE,_xll.ohTrigger(RecalcTrigger,Trigger1Y)),NA())</f>
        <v>3.107929819987194E-2</v>
      </c>
      <c r="Q1978" s="52">
        <f>IFERROR(_xll.qlIndexFixing(ONIndex1Y,I1978,TRUE,_xll.ohTrigger(RecalcTrigger,Trigger1Y)),NA())</f>
        <v>3.0752901312505188E-2</v>
      </c>
    </row>
    <row r="1979" spans="2:17" x14ac:dyDescent="0.2">
      <c r="B1979" s="46" t="s">
        <v>51</v>
      </c>
      <c r="D1979" s="49">
        <f>_xll.qlCalendarAdvance(LocalCalendar,$D1978,B1979,"f",FALSE)</f>
        <v>53358</v>
      </c>
      <c r="E1979" s="49">
        <f>_xll.qlInterestRateIndexValueDate(IndexON,D1979)</f>
        <v>53358</v>
      </c>
      <c r="F1979" s="52">
        <f>IFERROR(_xll.qlIndexFixing(IndexON,D1979,TRUE,_xll.ohTrigger(RecalcTrigger,TriggerON)),NA())</f>
        <v>2.5077463712248615E-2</v>
      </c>
      <c r="H1979" s="49">
        <f>_xll.qlCalendarAdvance(IborCalendar,$H1978,B1979,"f",FALSE)</f>
        <v>53351</v>
      </c>
      <c r="I1979" s="49">
        <f>_xll.qlInterestRateIndexValueDate(Index1M,$H1979)</f>
        <v>53353</v>
      </c>
      <c r="J1979" s="52">
        <f>IFERROR(_xll.qlIndexFixing(Index1M,$H1979,TRUE,_xll.ohTrigger(RecalcTrigger,Trigger1M)),NA())</f>
        <v>2.6157313967512117E-2</v>
      </c>
      <c r="K1979" s="52">
        <f>IFERROR(_xll.qlIndexFixing(ONIndex1M,I1979,TRUE,_xll.ohTrigger(RecalcTrigger,Trigger1M)),NA())</f>
        <v>2.6137646787711688E-2</v>
      </c>
      <c r="L1979" s="52">
        <f>IFERROR(_xll.qlIndexFixing(Index3M,H1979,TRUE,_xll.ohTrigger(RecalcTrigger,Trigger3M)),NA())</f>
        <v>2.7726844277609075E-2</v>
      </c>
      <c r="M1979" s="52">
        <f>IFERROR(_xll.qlIndexFixing(ONIndex3M,I1979,TRUE,_xll.ohTrigger(RecalcTrigger,Trigger3M)),NA())</f>
        <v>2.7657012787205559E-2</v>
      </c>
      <c r="N1979" s="52">
        <f>IFERROR(_xll.qlIndexFixing(Index6M,$H1979,TRUE,_xll.ohTrigger(RecalcTrigger,Trigger6M)),NA())</f>
        <v>2.9093623533733251E-2</v>
      </c>
      <c r="O1979" s="52">
        <f>IFERROR(_xll.qlIndexFixing(ONIndex6M,I1979,TRUE,_xll.ohTrigger(RecalcTrigger,Trigger6M)),NA())</f>
        <v>2.8926105955280335E-2</v>
      </c>
      <c r="P1979" s="52">
        <f>IFERROR(_xll.qlIndexFixing(Index1Y,$H1979,TRUE,_xll.ohTrigger(RecalcTrigger,Trigger1Y)),NA())</f>
        <v>3.1072423143782994E-2</v>
      </c>
      <c r="Q1979" s="52">
        <f>IFERROR(_xll.qlIndexFixing(ONIndex1Y,I1979,TRUE,_xll.ohTrigger(RecalcTrigger,Trigger1Y)),NA())</f>
        <v>3.0746858059700344E-2</v>
      </c>
    </row>
    <row r="1980" spans="2:17" x14ac:dyDescent="0.2">
      <c r="B1980" s="46" t="s">
        <v>51</v>
      </c>
      <c r="D1980" s="49">
        <f>_xll.qlCalendarAdvance(LocalCalendar,$D1979,B1980,"f",FALSE)</f>
        <v>53365</v>
      </c>
      <c r="E1980" s="49">
        <f>_xll.qlInterestRateIndexValueDate(IndexON,D1980)</f>
        <v>53365</v>
      </c>
      <c r="F1980" s="52">
        <f>IFERROR(_xll.qlIndexFixing(IndexON,D1980,TRUE,_xll.ohTrigger(RecalcTrigger,TriggerON)),NA())</f>
        <v>2.5078702447602907E-2</v>
      </c>
      <c r="H1980" s="49">
        <f>_xll.qlCalendarAdvance(IborCalendar,$H1979,B1980,"f",FALSE)</f>
        <v>53358</v>
      </c>
      <c r="I1980" s="49">
        <f>_xll.qlInterestRateIndexValueDate(Index1M,$H1980)</f>
        <v>53360</v>
      </c>
      <c r="J1980" s="52">
        <f>IFERROR(_xll.qlIndexFixing(Index1M,$H1980,TRUE,_xll.ohTrigger(RecalcTrigger,Trigger1M)),NA())</f>
        <v>2.6151746994754595E-2</v>
      </c>
      <c r="K1980" s="52">
        <f>IFERROR(_xll.qlIndexFixing(ONIndex1M,I1980,TRUE,_xll.ohTrigger(RecalcTrigger,Trigger1M)),NA())</f>
        <v>2.613419783797255E-2</v>
      </c>
      <c r="L1980" s="52">
        <f>IFERROR(_xll.qlIndexFixing(Index3M,H1980,TRUE,_xll.ohTrigger(RecalcTrigger,Trigger3M)),NA())</f>
        <v>2.7722368356969406E-2</v>
      </c>
      <c r="M1980" s="52">
        <f>IFERROR(_xll.qlIndexFixing(ONIndex3M,I1980,TRUE,_xll.ohTrigger(RecalcTrigger,Trigger3M)),NA())</f>
        <v>2.7653377599881068E-2</v>
      </c>
      <c r="N1980" s="52">
        <f>IFERROR(_xll.qlIndexFixing(Index6M,$H1980,TRUE,_xll.ohTrigger(RecalcTrigger,Trigger6M)),NA())</f>
        <v>2.9090429457972685E-2</v>
      </c>
      <c r="O1980" s="52">
        <f>IFERROR(_xll.qlIndexFixing(ONIndex6M,I1980,TRUE,_xll.ohTrigger(RecalcTrigger,Trigger6M)),NA())</f>
        <v>2.8923020500961627E-2</v>
      </c>
      <c r="P1980" s="52">
        <f>IFERROR(_xll.qlIndexFixing(Index1Y,$H1980,TRUE,_xll.ohTrigger(RecalcTrigger,Trigger1Y)),NA())</f>
        <v>3.1066465636191223E-2</v>
      </c>
      <c r="Q1980" s="52">
        <f>IFERROR(_xll.qlIndexFixing(ONIndex1Y,I1980,TRUE,_xll.ohTrigger(RecalcTrigger,Trigger1Y)),NA())</f>
        <v>3.0740824702313319E-2</v>
      </c>
    </row>
    <row r="1981" spans="2:17" x14ac:dyDescent="0.2">
      <c r="B1981" s="46" t="s">
        <v>51</v>
      </c>
      <c r="D1981" s="49">
        <f>_xll.qlCalendarAdvance(LocalCalendar,$D1980,B1981,"f",FALSE)</f>
        <v>53372</v>
      </c>
      <c r="E1981" s="49">
        <f>_xll.qlInterestRateIndexValueDate(IndexON,D1981)</f>
        <v>53372</v>
      </c>
      <c r="F1981" s="52">
        <f>IFERROR(_xll.qlIndexFixing(IndexON,D1981,TRUE,_xll.ohTrigger(RecalcTrigger,TriggerON)),NA())</f>
        <v>2.5079924052340274E-2</v>
      </c>
      <c r="H1981" s="49">
        <f>_xll.qlCalendarAdvance(IborCalendar,$H1980,B1981,"f",FALSE)</f>
        <v>53365</v>
      </c>
      <c r="I1981" s="49">
        <f>_xll.qlInterestRateIndexValueDate(Index1M,$H1981)</f>
        <v>53367</v>
      </c>
      <c r="J1981" s="52">
        <f>IFERROR(_xll.qlIndexFixing(Index1M,$H1981,TRUE,_xll.ohTrigger(RecalcTrigger,Trigger1M)),NA())</f>
        <v>2.6148284169936278E-2</v>
      </c>
      <c r="K1981" s="52">
        <f>IFERROR(_xll.qlIndexFixing(ONIndex1M,I1981,TRUE,_xll.ohTrigger(RecalcTrigger,Trigger1M)),NA())</f>
        <v>2.6130746160468732E-2</v>
      </c>
      <c r="L1981" s="52">
        <f>IFERROR(_xll.qlIndexFixing(Index3M,H1981,TRUE,_xll.ohTrigger(RecalcTrigger,Trigger3M)),NA())</f>
        <v>2.7718692761616832E-2</v>
      </c>
      <c r="M1981" s="52">
        <f>IFERROR(_xll.qlIndexFixing(ONIndex3M,I1981,TRUE,_xll.ohTrigger(RecalcTrigger,Trigger3M)),NA())</f>
        <v>2.7649740140240908E-2</v>
      </c>
      <c r="N1981" s="52">
        <f>IFERROR(_xll.qlIndexFixing(Index6M,$H1981,TRUE,_xll.ohTrigger(RecalcTrigger,Trigger6M)),NA())</f>
        <v>2.9087230334266408E-2</v>
      </c>
      <c r="O1981" s="52">
        <f>IFERROR(_xll.qlIndexFixing(ONIndex6M,I1981,TRUE,_xll.ohTrigger(RecalcTrigger,Trigger6M)),NA())</f>
        <v>2.8919930065374189E-2</v>
      </c>
      <c r="P1981" s="52">
        <f>IFERROR(_xll.qlIndexFixing(Index1Y,$H1981,TRUE,_xll.ohTrigger(RecalcTrigger,Trigger1Y)),NA())</f>
        <v>3.1060518369483998E-2</v>
      </c>
      <c r="Q1981" s="52">
        <f>IFERROR(_xll.qlIndexFixing(ONIndex1Y,I1981,TRUE,_xll.ohTrigger(RecalcTrigger,Trigger1Y)),NA())</f>
        <v>3.0734801240317466E-2</v>
      </c>
    </row>
    <row r="1982" spans="2:17" x14ac:dyDescent="0.2">
      <c r="B1982" s="46" t="s">
        <v>51</v>
      </c>
      <c r="D1982" s="49">
        <f>_xll.qlCalendarAdvance(LocalCalendar,$D1981,B1982,"f",FALSE)</f>
        <v>53379</v>
      </c>
      <c r="E1982" s="49">
        <f>_xll.qlInterestRateIndexValueDate(IndexON,D1982)</f>
        <v>53379</v>
      </c>
      <c r="F1982" s="52">
        <f>IFERROR(_xll.qlIndexFixing(IndexON,D1982,TRUE,_xll.ohTrigger(RecalcTrigger,TriggerON)),NA())</f>
        <v>2.508112852638078E-2</v>
      </c>
      <c r="H1982" s="49">
        <f>_xll.qlCalendarAdvance(IborCalendar,$H1981,B1982,"f",FALSE)</f>
        <v>53372</v>
      </c>
      <c r="I1982" s="49">
        <f>_xll.qlInterestRateIndexValueDate(Index1M,$H1982)</f>
        <v>53374</v>
      </c>
      <c r="J1982" s="52">
        <f>IFERROR(_xll.qlIndexFixing(Index1M,$H1982,TRUE,_xll.ohTrigger(RecalcTrigger,Trigger1M)),NA())</f>
        <v>2.6144818613240375E-2</v>
      </c>
      <c r="K1982" s="52">
        <f>IFERROR(_xll.qlIndexFixing(ONIndex1M,I1982,TRUE,_xll.ohTrigger(RecalcTrigger,Trigger1M)),NA())</f>
        <v>2.6127992932283295E-2</v>
      </c>
      <c r="L1982" s="52">
        <f>IFERROR(_xll.qlIndexFixing(Index3M,H1982,TRUE,_xll.ohTrigger(RecalcTrigger,Trigger3M)),NA())</f>
        <v>2.7715014882139007E-2</v>
      </c>
      <c r="M1982" s="52">
        <f>IFERROR(_xll.qlIndexFixing(ONIndex3M,I1982,TRUE,_xll.ohTrigger(RecalcTrigger,Trigger3M)),NA())</f>
        <v>2.7646901789972755E-2</v>
      </c>
      <c r="N1982" s="52">
        <f>IFERROR(_xll.qlIndexFixing(Index6M,$H1982,TRUE,_xll.ohTrigger(RecalcTrigger,Trigger6M)),NA())</f>
        <v>2.9084026162638277E-2</v>
      </c>
      <c r="O1982" s="52">
        <f>IFERROR(_xll.qlIndexFixing(ONIndex6M,I1982,TRUE,_xll.ohTrigger(RecalcTrigger,Trigger6M)),NA())</f>
        <v>2.8917774612771119E-2</v>
      </c>
      <c r="P1982" s="52">
        <f>IFERROR(_xll.qlIndexFixing(Index1Y,$H1982,TRUE,_xll.ohTrigger(RecalcTrigger,Trigger1Y)),NA())</f>
        <v>3.1055489554119856E-2</v>
      </c>
      <c r="Q1982" s="52">
        <f>IFERROR(_xll.qlIndexFixing(ONIndex1Y,I1982,TRUE,_xll.ohTrigger(RecalcTrigger,Trigger1Y)),NA())</f>
        <v>3.0729669929554504E-2</v>
      </c>
    </row>
    <row r="1983" spans="2:17" x14ac:dyDescent="0.2">
      <c r="B1983" s="46" t="s">
        <v>51</v>
      </c>
      <c r="D1983" s="49">
        <f>_xll.qlCalendarAdvance(LocalCalendar,$D1982,B1983,"f",FALSE)</f>
        <v>53386</v>
      </c>
      <c r="E1983" s="49">
        <f>_xll.qlInterestRateIndexValueDate(IndexON,D1983)</f>
        <v>53386</v>
      </c>
      <c r="F1983" s="52">
        <f>IFERROR(_xll.qlIndexFixing(IndexON,D1983,TRUE,_xll.ohTrigger(RecalcTrigger,TriggerON)),NA())</f>
        <v>2.5082315869644489E-2</v>
      </c>
      <c r="H1983" s="49">
        <f>_xll.qlCalendarAdvance(IborCalendar,$H1982,B1983,"f",FALSE)</f>
        <v>53379</v>
      </c>
      <c r="I1983" s="49">
        <f>_xll.qlInterestRateIndexValueDate(Index1M,$H1983)</f>
        <v>53381</v>
      </c>
      <c r="J1983" s="52">
        <f>IFERROR(_xll.qlIndexFixing(Index1M,$H1983,TRUE,_xll.ohTrigger(RecalcTrigger,Trigger1M)),NA())</f>
        <v>2.6144152335408899E-2</v>
      </c>
      <c r="K1983" s="52">
        <f>IFERROR(_xll.qlIndexFixing(ONIndex1M,I1983,TRUE,_xll.ohTrigger(RecalcTrigger,Trigger1M)),NA())</f>
        <v>2.6123834622220343E-2</v>
      </c>
      <c r="L1983" s="52">
        <f>IFERROR(_xll.qlIndexFixing(Index3M,H1983,TRUE,_xll.ohTrigger(RecalcTrigger,Trigger3M)),NA())</f>
        <v>2.7711334718542223E-2</v>
      </c>
      <c r="M1983" s="52">
        <f>IFERROR(_xll.qlIndexFixing(ONIndex3M,I1983,TRUE,_xll.ohTrigger(RecalcTrigger,Trigger3M)),NA())</f>
        <v>2.7642458404066872E-2</v>
      </c>
      <c r="N1983" s="52">
        <f>IFERROR(_xll.qlIndexFixing(Index6M,$H1983,TRUE,_xll.ohTrigger(RecalcTrigger,Trigger6M)),NA())</f>
        <v>2.9080816943111688E-2</v>
      </c>
      <c r="O1983" s="52">
        <f>IFERROR(_xll.qlIndexFixing(ONIndex6M,I1983,TRUE,_xll.ohTrigger(RecalcTrigger,Trigger6M)),NA())</f>
        <v>2.8913734250259893E-2</v>
      </c>
      <c r="P1983" s="52">
        <f>IFERROR(_xll.qlIndexFixing(Index1Y,$H1983,TRUE,_xll.ohTrigger(RecalcTrigger,Trigger1Y)),NA())</f>
        <v>3.1048654558004402E-2</v>
      </c>
      <c r="Q1983" s="52">
        <f>IFERROR(_xll.qlIndexFixing(ONIndex1Y,I1983,TRUE,_xll.ohTrigger(RecalcTrigger,Trigger1Y)),NA())</f>
        <v>3.0722784002552572E-2</v>
      </c>
    </row>
    <row r="1984" spans="2:17" x14ac:dyDescent="0.2">
      <c r="B1984" s="46" t="s">
        <v>51</v>
      </c>
      <c r="D1984" s="49">
        <f>_xll.qlCalendarAdvance(LocalCalendar,$D1983,B1984,"f",FALSE)</f>
        <v>53393</v>
      </c>
      <c r="E1984" s="49">
        <f>_xll.qlInterestRateIndexValueDate(IndexON,D1984)</f>
        <v>53393</v>
      </c>
      <c r="F1984" s="52">
        <f>IFERROR(_xll.qlIndexFixing(IndexON,D1984,TRUE,_xll.ohTrigger(RecalcTrigger,TriggerON)),NA())</f>
        <v>2.5083486082291273E-2</v>
      </c>
      <c r="H1984" s="49">
        <f>_xll.qlCalendarAdvance(IborCalendar,$H1983,B1984,"f",FALSE)</f>
        <v>53386</v>
      </c>
      <c r="I1984" s="49">
        <f>_xll.qlInterestRateIndexValueDate(Index1M,$H1984)</f>
        <v>53388</v>
      </c>
      <c r="J1984" s="52">
        <f>IFERROR(_xll.qlIndexFixing(Index1M,$H1984,TRUE,_xll.ohTrigger(RecalcTrigger,Trigger1M)),NA())</f>
        <v>2.6139979484385793E-2</v>
      </c>
      <c r="K1984" s="52">
        <f>IFERROR(_xll.qlIndexFixing(ONIndex1M,I1984,TRUE,_xll.ohTrigger(RecalcTrigger,Trigger1M)),NA())</f>
        <v>2.6120374761422482E-2</v>
      </c>
      <c r="L1984" s="52">
        <f>IFERROR(_xll.qlIndexFixing(Index3M,H1984,TRUE,_xll.ohTrigger(RecalcTrigger,Trigger3M)),NA())</f>
        <v>2.7711654168269911E-2</v>
      </c>
      <c r="M1984" s="52">
        <f>IFERROR(_xll.qlIndexFixing(ONIndex3M,I1984,TRUE,_xll.ohTrigger(RecalcTrigger,Trigger3M)),NA())</f>
        <v>2.7638814127586286E-2</v>
      </c>
      <c r="N1984" s="52">
        <f>IFERROR(_xll.qlIndexFixing(Index6M,$H1984,TRUE,_xll.ohTrigger(RecalcTrigger,Trigger6M)),NA())</f>
        <v>2.9082289103407936E-2</v>
      </c>
      <c r="O1984" s="52">
        <f>IFERROR(_xll.qlIndexFixing(ONIndex6M,I1984,TRUE,_xll.ohTrigger(RecalcTrigger,Trigger6M)),NA())</f>
        <v>2.8910628870786326E-2</v>
      </c>
      <c r="P1984" s="52">
        <f>IFERROR(_xll.qlIndexFixing(Index1Y,$H1984,TRUE,_xll.ohTrigger(RecalcTrigger,Trigger1Y)),NA())</f>
        <v>3.1042738012872651E-2</v>
      </c>
      <c r="Q1984" s="52">
        <f>IFERROR(_xll.qlIndexFixing(ONIndex1Y,I1984,TRUE,_xll.ohTrigger(RecalcTrigger,Trigger1Y)),NA())</f>
        <v>3.0716790226756885E-2</v>
      </c>
    </row>
    <row r="1985" spans="2:17" x14ac:dyDescent="0.2">
      <c r="B1985" s="46" t="s">
        <v>51</v>
      </c>
      <c r="D1985" s="49">
        <f>_xll.qlCalendarAdvance(LocalCalendar,$D1984,B1985,"f",FALSE)</f>
        <v>53400</v>
      </c>
      <c r="E1985" s="49">
        <f>_xll.qlInterestRateIndexValueDate(IndexON,D1985)</f>
        <v>53400</v>
      </c>
      <c r="F1985" s="52">
        <f>IFERROR(_xll.qlIndexFixing(IndexON,D1985,TRUE,_xll.ohTrigger(RecalcTrigger,TriggerON)),NA())</f>
        <v>2.5084639164321132E-2</v>
      </c>
      <c r="H1985" s="49">
        <f>_xll.qlCalendarAdvance(IborCalendar,$H1984,B1985,"f",FALSE)</f>
        <v>53393</v>
      </c>
      <c r="I1985" s="49">
        <f>_xll.qlInterestRateIndexValueDate(Index1M,$H1985)</f>
        <v>53395</v>
      </c>
      <c r="J1985" s="52">
        <f>IFERROR(_xll.qlIndexFixing(Index1M,$H1985,TRUE,_xll.ohTrigger(RecalcTrigger,Trigger1M)),NA())</f>
        <v>2.6136504390645281E-2</v>
      </c>
      <c r="K1985" s="52">
        <f>IFERROR(_xll.qlIndexFixing(ONIndex1M,I1985,TRUE,_xll.ohTrigger(RecalcTrigger,Trigger1M)),NA())</f>
        <v>2.6116912172886586E-2</v>
      </c>
      <c r="L1985" s="52">
        <f>IFERROR(_xll.qlIndexFixing(Index3M,H1985,TRUE,_xll.ohTrigger(RecalcTrigger,Trigger3M)),NA())</f>
        <v>2.7707967207126712E-2</v>
      </c>
      <c r="M1985" s="52">
        <f>IFERROR(_xll.qlIndexFixing(ONIndex3M,I1985,TRUE,_xll.ohTrigger(RecalcTrigger,Trigger3M)),NA())</f>
        <v>2.7635167578763387E-2</v>
      </c>
      <c r="N1985" s="52">
        <f>IFERROR(_xll.qlIndexFixing(Index6M,$H1985,TRUE,_xll.ohTrigger(RecalcTrigger,Trigger6M)),NA())</f>
        <v>2.9078130045118861E-2</v>
      </c>
      <c r="O1985" s="52">
        <f>IFERROR(_xll.qlIndexFixing(ONIndex6M,I1985,TRUE,_xll.ohTrigger(RecalcTrigger,Trigger6M)),NA())</f>
        <v>2.8907518510044028E-2</v>
      </c>
      <c r="P1985" s="52">
        <f>IFERROR(_xll.qlIndexFixing(Index1Y,$H1985,TRUE,_xll.ohTrigger(RecalcTrigger,Trigger1Y)),NA())</f>
        <v>3.1036831707906887E-2</v>
      </c>
      <c r="Q1985" s="52">
        <f>IFERROR(_xll.qlIndexFixing(ONIndex1Y,I1985,TRUE,_xll.ohTrigger(RecalcTrigger,Trigger1Y)),NA())</f>
        <v>3.0710806346379016E-2</v>
      </c>
    </row>
    <row r="1986" spans="2:17" x14ac:dyDescent="0.2">
      <c r="B1986" s="46" t="s">
        <v>51</v>
      </c>
      <c r="D1986" s="49">
        <f>_xll.qlCalendarAdvance(LocalCalendar,$D1985,B1986,"f",FALSE)</f>
        <v>53407</v>
      </c>
      <c r="E1986" s="49">
        <f>_xll.qlInterestRateIndexValueDate(IndexON,D1986)</f>
        <v>53407</v>
      </c>
      <c r="F1986" s="52">
        <f>IFERROR(_xll.qlIndexFixing(IndexON,D1986,TRUE,_xll.ohTrigger(RecalcTrigger,TriggerON)),NA())</f>
        <v>2.5085775115574194E-2</v>
      </c>
      <c r="H1986" s="49">
        <f>_xll.qlCalendarAdvance(IborCalendar,$H1985,B1986,"f",FALSE)</f>
        <v>53400</v>
      </c>
      <c r="I1986" s="49">
        <f>_xll.qlInterestRateIndexValueDate(Index1M,$H1986)</f>
        <v>53402</v>
      </c>
      <c r="J1986" s="52">
        <f>IFERROR(_xll.qlIndexFixing(Index1M,$H1986,TRUE,_xll.ohTrigger(RecalcTrigger,Trigger1M)),NA())</f>
        <v>2.6133026564530443E-2</v>
      </c>
      <c r="K1986" s="52">
        <f>IFERROR(_xll.qlIndexFixing(ONIndex1M,I1986,TRUE,_xll.ohTrigger(RecalcTrigger,Trigger1M)),NA())</f>
        <v>2.6113446856559364E-2</v>
      </c>
      <c r="L1986" s="52">
        <f>IFERROR(_xll.qlIndexFixing(Index3M,H1986,TRUE,_xll.ohTrigger(RecalcTrigger,Trigger3M)),NA())</f>
        <v>2.7704277961196684E-2</v>
      </c>
      <c r="M1986" s="52">
        <f>IFERROR(_xll.qlIndexFixing(ONIndex3M,I1986,TRUE,_xll.ohTrigger(RecalcTrigger,Trigger3M)),NA())</f>
        <v>2.7631518757678108E-2</v>
      </c>
      <c r="N1986" s="52">
        <f>IFERROR(_xll.qlIndexFixing(Index6M,$H1986,TRUE,_xll.ohTrigger(RecalcTrigger,Trigger6M)),NA())</f>
        <v>2.9074903205197972E-2</v>
      </c>
      <c r="O1986" s="52">
        <f>IFERROR(_xll.qlIndexFixing(ONIndex6M,I1986,TRUE,_xll.ohTrigger(RecalcTrigger,Trigger6M)),NA())</f>
        <v>2.8904403167979709E-2</v>
      </c>
      <c r="P1986" s="52">
        <f>IFERROR(_xll.qlIndexFixing(Index1Y,$H1986,TRUE,_xll.ohTrigger(RecalcTrigger,Trigger1Y)),NA())</f>
        <v>3.1030935642928512E-2</v>
      </c>
      <c r="Q1986" s="52">
        <f>IFERROR(_xll.qlIndexFixing(ONIndex1Y,I1986,TRUE,_xll.ohTrigger(RecalcTrigger,Trigger1Y)),NA())</f>
        <v>3.070483236139232E-2</v>
      </c>
    </row>
    <row r="1987" spans="2:17" x14ac:dyDescent="0.2">
      <c r="B1987" s="46" t="s">
        <v>51</v>
      </c>
      <c r="D1987" s="49">
        <f>_xll.qlCalendarAdvance(LocalCalendar,$D1986,B1987,"f",FALSE)</f>
        <v>53414</v>
      </c>
      <c r="E1987" s="49">
        <f>_xll.qlInterestRateIndexValueDate(IndexON,D1987)</f>
        <v>53414</v>
      </c>
      <c r="F1987" s="52">
        <f>IFERROR(_xll.qlIndexFixing(IndexON,D1987,TRUE,_xll.ohTrigger(RecalcTrigger,TriggerON)),NA())</f>
        <v>2.508689393621033E-2</v>
      </c>
      <c r="H1987" s="49">
        <f>_xll.qlCalendarAdvance(IborCalendar,$H1986,B1987,"f",FALSE)</f>
        <v>53407</v>
      </c>
      <c r="I1987" s="49">
        <f>_xll.qlInterestRateIndexValueDate(Index1M,$H1987)</f>
        <v>53413</v>
      </c>
      <c r="J1987" s="52">
        <f>IFERROR(_xll.qlIndexFixing(Index1M,$H1987,TRUE,_xll.ohTrigger(RecalcTrigger,Trigger1M)),NA())</f>
        <v>2.6127555888721309E-2</v>
      </c>
      <c r="K1987" s="52">
        <f>IFERROR(_xll.qlIndexFixing(ONIndex1M,I1987,TRUE,_xll.ohTrigger(RecalcTrigger,Trigger1M)),NA())</f>
        <v>2.6106598438726536E-2</v>
      </c>
      <c r="L1987" s="52">
        <f>IFERROR(_xll.qlIndexFixing(Index3M,H1987,TRUE,_xll.ohTrigger(RecalcTrigger,Trigger3M)),NA())</f>
        <v>2.7696878390656689E-2</v>
      </c>
      <c r="M1987" s="52">
        <f>IFERROR(_xll.qlIndexFixing(ONIndex3M,I1987,TRUE,_xll.ohTrigger(RecalcTrigger,Trigger3M)),NA())</f>
        <v>2.7624182466050584E-2</v>
      </c>
      <c r="N1987" s="52">
        <f>IFERROR(_xll.qlIndexFixing(Index6M,$H1987,TRUE,_xll.ohTrigger(RecalcTrigger,Trigger6M)),NA())</f>
        <v>2.9068887190741858E-2</v>
      </c>
      <c r="O1987" s="52">
        <f>IFERROR(_xll.qlIndexFixing(ONIndex6M,I1987,TRUE,_xll.ohTrigger(RecalcTrigger,Trigger6M)),NA())</f>
        <v>2.889762436374177E-2</v>
      </c>
      <c r="P1987" s="52">
        <f>IFERROR(_xll.qlIndexFixing(Index1Y,$H1987,TRUE,_xll.ohTrigger(RecalcTrigger,Trigger1Y)),NA())</f>
        <v>3.1019872321819738E-2</v>
      </c>
      <c r="Q1987" s="52">
        <f>IFERROR(_xll.qlIndexFixing(ONIndex1Y,I1987,TRUE,_xll.ohTrigger(RecalcTrigger,Trigger1Y)),NA())</f>
        <v>3.0693698167905126E-2</v>
      </c>
    </row>
    <row r="1988" spans="2:17" x14ac:dyDescent="0.2">
      <c r="B1988" s="46" t="s">
        <v>51</v>
      </c>
      <c r="D1988" s="49">
        <f>_xll.qlCalendarAdvance(LocalCalendar,$D1987,B1988,"f",FALSE)</f>
        <v>53421</v>
      </c>
      <c r="E1988" s="49">
        <f>_xll.qlInterestRateIndexValueDate(IndexON,D1988)</f>
        <v>53421</v>
      </c>
      <c r="F1988" s="52">
        <f>IFERROR(_xll.qlIndexFixing(IndexON,D1988,TRUE,_xll.ohTrigger(RecalcTrigger,TriggerON)),NA())</f>
        <v>2.508799562606967E-2</v>
      </c>
      <c r="H1988" s="49">
        <f>_xll.qlCalendarAdvance(IborCalendar,$H1987,B1988,"f",FALSE)</f>
        <v>53414</v>
      </c>
      <c r="I1988" s="49">
        <f>_xll.qlInterestRateIndexValueDate(Index1M,$H1988)</f>
        <v>53416</v>
      </c>
      <c r="J1988" s="52">
        <f>IFERROR(_xll.qlIndexFixing(Index1M,$H1988,TRUE,_xll.ohTrigger(RecalcTrigger,Trigger1M)),NA())</f>
        <v>2.6126062715216468E-2</v>
      </c>
      <c r="K1988" s="52">
        <f>IFERROR(_xll.qlIndexFixing(ONIndex1M,I1988,TRUE,_xll.ohTrigger(RecalcTrigger,Trigger1M)),NA())</f>
        <v>2.6106508040664167E-2</v>
      </c>
      <c r="L1988" s="52">
        <f>IFERROR(_xll.qlIndexFixing(Index3M,H1988,TRUE,_xll.ohTrigger(RecalcTrigger,Trigger3M)),NA())</f>
        <v>2.7694496834514568E-2</v>
      </c>
      <c r="M1988" s="52">
        <f>IFERROR(_xll.qlIndexFixing(ONIndex3M,I1988,TRUE,_xll.ohTrigger(RecalcTrigger,Trigger3M)),NA())</f>
        <v>2.7624214298640482E-2</v>
      </c>
      <c r="N1988" s="52">
        <f>IFERROR(_xll.qlIndexFixing(Index6M,$H1988,TRUE,_xll.ohTrigger(RecalcTrigger,Trigger6M)),NA())</f>
        <v>2.9065629954081244E-2</v>
      </c>
      <c r="O1988" s="52">
        <f>IFERROR(_xll.qlIndexFixing(ONIndex6M,I1988,TRUE,_xll.ohTrigger(RecalcTrigger,Trigger6M)),NA())</f>
        <v>2.8898157539991587E-2</v>
      </c>
      <c r="P1988" s="52">
        <f>IFERROR(_xll.qlIndexFixing(Index1Y,$H1988,TRUE,_xll.ohTrigger(RecalcTrigger,Trigger1Y)),NA())</f>
        <v>3.1016445897305477E-2</v>
      </c>
      <c r="Q1988" s="52">
        <f>IFERROR(_xll.qlIndexFixing(ONIndex1Y,I1988,TRUE,_xll.ohTrigger(RecalcTrigger,Trigger1Y)),NA())</f>
        <v>3.0692914077672384E-2</v>
      </c>
    </row>
    <row r="1989" spans="2:17" x14ac:dyDescent="0.2">
      <c r="B1989" s="46" t="s">
        <v>51</v>
      </c>
      <c r="D1989" s="49">
        <f>_xll.qlCalendarAdvance(LocalCalendar,$D1988,B1989,"f",FALSE)</f>
        <v>53428</v>
      </c>
      <c r="E1989" s="49">
        <f>_xll.qlInterestRateIndexValueDate(IndexON,D1989)</f>
        <v>53428</v>
      </c>
      <c r="F1989" s="52">
        <f>IFERROR(_xll.qlIndexFixing(IndexON,D1989,TRUE,_xll.ohTrigger(RecalcTrigger,TriggerON)),NA())</f>
        <v>2.5089080185312085E-2</v>
      </c>
      <c r="H1989" s="49">
        <f>_xll.qlCalendarAdvance(IborCalendar,$H1988,B1989,"f",FALSE)</f>
        <v>53421</v>
      </c>
      <c r="I1989" s="49">
        <f>_xll.qlInterestRateIndexValueDate(Index1M,$H1989)</f>
        <v>53423</v>
      </c>
      <c r="J1989" s="52">
        <f>IFERROR(_xll.qlIndexFixing(Index1M,$H1989,TRUE,_xll.ohTrigger(RecalcTrigger,Trigger1M)),NA())</f>
        <v>2.6123274496860915E-2</v>
      </c>
      <c r="K1989" s="52">
        <f>IFERROR(_xll.qlIndexFixing(ONIndex1M,I1989,TRUE,_xll.ohTrigger(RecalcTrigger,Trigger1M)),NA())</f>
        <v>2.6103034541069547E-2</v>
      </c>
      <c r="L1989" s="52">
        <f>IFERROR(_xll.qlIndexFixing(Index3M,H1989,TRUE,_xll.ohTrigger(RecalcTrigger,Trigger3M)),NA())</f>
        <v>2.7690802073632267E-2</v>
      </c>
      <c r="M1989" s="52">
        <f>IFERROR(_xll.qlIndexFixing(ONIndex3M,I1989,TRUE,_xll.ohTrigger(RecalcTrigger,Trigger3M)),NA())</f>
        <v>2.7620558660688133E-2</v>
      </c>
      <c r="N1989" s="52">
        <f>IFERROR(_xll.qlIndexFixing(Index6M,$H1989,TRUE,_xll.ohTrigger(RecalcTrigger,Trigger6M)),NA())</f>
        <v>2.9066126558574257E-2</v>
      </c>
      <c r="O1989" s="52">
        <f>IFERROR(_xll.qlIndexFixing(ONIndex6M,I1989,TRUE,_xll.ohTrigger(RecalcTrigger,Trigger6M)),NA())</f>
        <v>2.8895027254121075E-2</v>
      </c>
      <c r="P1989" s="52">
        <f>IFERROR(_xll.qlIndexFixing(Index1Y,$H1989,TRUE,_xll.ohTrigger(RecalcTrigger,Trigger1Y)),NA())</f>
        <v>3.1013308886132976E-2</v>
      </c>
      <c r="Q1989" s="52">
        <f>IFERROR(_xll.qlIndexFixing(ONIndex1Y,I1989,TRUE,_xll.ohTrigger(RecalcTrigger,Trigger1Y)),NA())</f>
        <v>3.0686969778885853E-2</v>
      </c>
    </row>
    <row r="1990" spans="2:17" x14ac:dyDescent="0.2">
      <c r="B1990" s="46" t="s">
        <v>51</v>
      </c>
      <c r="D1990" s="49">
        <f>_xll.qlCalendarAdvance(LocalCalendar,$D1989,B1990,"f",FALSE)</f>
        <v>53435</v>
      </c>
      <c r="E1990" s="49">
        <f>_xll.qlInterestRateIndexValueDate(IndexON,D1990)</f>
        <v>53435</v>
      </c>
      <c r="F1990" s="52">
        <f>IFERROR(_xll.qlIndexFixing(IndexON,D1990,TRUE,_xll.ohTrigger(RecalcTrigger,TriggerON)),NA())</f>
        <v>2.5090147613937575E-2</v>
      </c>
      <c r="H1990" s="49">
        <f>_xll.qlCalendarAdvance(IborCalendar,$H1989,B1990,"f",FALSE)</f>
        <v>53428</v>
      </c>
      <c r="I1990" s="49">
        <f>_xll.qlInterestRateIndexValueDate(Index1M,$H1990)</f>
        <v>53430</v>
      </c>
      <c r="J1990" s="52">
        <f>IFERROR(_xll.qlIndexFixing(Index1M,$H1990,TRUE,_xll.ohTrigger(RecalcTrigger,Trigger1M)),NA())</f>
        <v>2.6119087936456759E-2</v>
      </c>
      <c r="K1990" s="52">
        <f>IFERROR(_xll.qlIndexFixing(ONIndex1M,I1990,TRUE,_xll.ohTrigger(RecalcTrigger,Trigger1M)),NA())</f>
        <v>2.6099558313736893E-2</v>
      </c>
      <c r="L1990" s="52">
        <f>IFERROR(_xll.qlIndexFixing(Index3M,H1990,TRUE,_xll.ohTrigger(RecalcTrigger,Trigger3M)),NA())</f>
        <v>2.7687105028401434E-2</v>
      </c>
      <c r="M1990" s="52">
        <f>IFERROR(_xll.qlIndexFixing(ONIndex3M,I1990,TRUE,_xll.ohTrigger(RecalcTrigger,Trigger3M)),NA())</f>
        <v>2.7616900750473405E-2</v>
      </c>
      <c r="N1990" s="52">
        <f>IFERROR(_xll.qlIndexFixing(Index6M,$H1990,TRUE,_xll.ohTrigger(RecalcTrigger,Trigger6M)),NA())</f>
        <v>2.9061945352773618E-2</v>
      </c>
      <c r="O1990" s="52">
        <f>IFERROR(_xll.qlIndexFixing(ONIndex6M,I1990,TRUE,_xll.ohTrigger(RecalcTrigger,Trigger6M)),NA())</f>
        <v>2.8891891986928542E-2</v>
      </c>
      <c r="P1990" s="52">
        <f>IFERROR(_xll.qlIndexFixing(Index1Y,$H1990,TRUE,_xll.ohTrigger(RecalcTrigger,Trigger1Y)),NA())</f>
        <v>3.1008363842020045E-2</v>
      </c>
      <c r="Q1990" s="52">
        <f>IFERROR(_xll.qlIndexFixing(ONIndex1Y,I1990,TRUE,_xll.ohTrigger(RecalcTrigger,Trigger1Y)),NA())</f>
        <v>3.0681035375490495E-2</v>
      </c>
    </row>
    <row r="1991" spans="2:17" x14ac:dyDescent="0.2">
      <c r="B1991" s="46" t="s">
        <v>51</v>
      </c>
      <c r="D1991" s="49">
        <f>_xll.qlCalendarAdvance(LocalCalendar,$D1990,B1991,"f",FALSE)</f>
        <v>53442</v>
      </c>
      <c r="E1991" s="49">
        <f>_xll.qlInterestRateIndexValueDate(IndexON,D1991)</f>
        <v>53442</v>
      </c>
      <c r="F1991" s="52">
        <f>IFERROR(_xll.qlIndexFixing(IndexON,D1991,TRUE,_xll.ohTrigger(RecalcTrigger,TriggerON)),NA())</f>
        <v>2.5091197911866203E-2</v>
      </c>
      <c r="H1991" s="49">
        <f>_xll.qlCalendarAdvance(IborCalendar,$H1990,B1991,"f",FALSE)</f>
        <v>53435</v>
      </c>
      <c r="I1991" s="49">
        <f>_xll.qlInterestRateIndexValueDate(Index1M,$H1991)</f>
        <v>53437</v>
      </c>
      <c r="J1991" s="52">
        <f>IFERROR(_xll.qlIndexFixing(Index1M,$H1991,TRUE,_xll.ohTrigger(RecalcTrigger,Trigger1M)),NA())</f>
        <v>2.6115596448545067E-2</v>
      </c>
      <c r="K1991" s="52">
        <f>IFERROR(_xll.qlIndexFixing(ONIndex1M,I1991,TRUE,_xll.ohTrigger(RecalcTrigger,Trigger1M)),NA())</f>
        <v>2.6096079358639557E-2</v>
      </c>
      <c r="L1991" s="52">
        <f>IFERROR(_xll.qlIndexFixing(Index3M,H1991,TRUE,_xll.ohTrigger(RecalcTrigger,Trigger3M)),NA())</f>
        <v>2.7683405698827337E-2</v>
      </c>
      <c r="M1991" s="52">
        <f>IFERROR(_xll.qlIndexFixing(ONIndex3M,I1991,TRUE,_xll.ohTrigger(RecalcTrigger,Trigger3M)),NA())</f>
        <v>2.7613240567943009E-2</v>
      </c>
      <c r="N1991" s="52">
        <f>IFERROR(_xll.qlIndexFixing(Index6M,$H1991,TRUE,_xll.ohTrigger(RecalcTrigger,Trigger6M)),NA())</f>
        <v>2.9058693266606556E-2</v>
      </c>
      <c r="O1991" s="52">
        <f>IFERROR(_xll.qlIndexFixing(ONIndex6M,I1991,TRUE,_xll.ohTrigger(RecalcTrigger,Trigger6M)),NA())</f>
        <v>2.8888751738440632E-2</v>
      </c>
      <c r="P1991" s="52">
        <f>IFERROR(_xll.qlIndexFixing(Index1Y,$H1991,TRUE,_xll.ohTrigger(RecalcTrigger,Trigger1Y)),NA())</f>
        <v>3.1001608911606977E-2</v>
      </c>
      <c r="Q1991" s="52">
        <f>IFERROR(_xll.qlIndexFixing(ONIndex1Y,I1991,TRUE,_xll.ohTrigger(RecalcTrigger,Trigger1Y)),NA())</f>
        <v>3.0675110867512956E-2</v>
      </c>
    </row>
    <row r="1992" spans="2:17" x14ac:dyDescent="0.2">
      <c r="B1992" s="46" t="s">
        <v>51</v>
      </c>
      <c r="D1992" s="49">
        <f>_xll.qlCalendarAdvance(LocalCalendar,$D1991,B1992,"f",FALSE)</f>
        <v>53449</v>
      </c>
      <c r="E1992" s="49">
        <f>_xll.qlInterestRateIndexValueDate(IndexON,D1992)</f>
        <v>53449</v>
      </c>
      <c r="F1992" s="52">
        <f>IFERROR(_xll.qlIndexFixing(IndexON,D1992,TRUE,_xll.ohTrigger(RecalcTrigger,TriggerON)),NA())</f>
        <v>2.5092231079018035E-2</v>
      </c>
      <c r="H1992" s="49">
        <f>_xll.qlCalendarAdvance(IborCalendar,$H1991,B1992,"f",FALSE)</f>
        <v>53442</v>
      </c>
      <c r="I1992" s="49">
        <f>_xll.qlInterestRateIndexValueDate(Index1M,$H1992)</f>
        <v>53444</v>
      </c>
      <c r="J1992" s="52">
        <f>IFERROR(_xll.qlIndexFixing(Index1M,$H1992,TRUE,_xll.ohTrigger(RecalcTrigger,Trigger1M)),NA())</f>
        <v>2.6112798688505134E-2</v>
      </c>
      <c r="K1992" s="52">
        <f>IFERROR(_xll.qlIndexFixing(ONIndex1M,I1992,TRUE,_xll.ohTrigger(RecalcTrigger,Trigger1M)),NA())</f>
        <v>2.609259767577754E-2</v>
      </c>
      <c r="L1992" s="52">
        <f>IFERROR(_xll.qlIndexFixing(Index3M,H1992,TRUE,_xll.ohTrigger(RecalcTrigger,Trigger3M)),NA())</f>
        <v>2.7679704084916122E-2</v>
      </c>
      <c r="M1992" s="52">
        <f>IFERROR(_xll.qlIndexFixing(ONIndex3M,I1992,TRUE,_xll.ohTrigger(RecalcTrigger,Trigger3M)),NA())</f>
        <v>2.760957811312359E-2</v>
      </c>
      <c r="N1992" s="52">
        <f>IFERROR(_xll.qlIndexFixing(Index6M,$H1992,TRUE,_xll.ohTrigger(RecalcTrigger,Trigger6M)),NA())</f>
        <v>2.905543613126501E-2</v>
      </c>
      <c r="O1992" s="52">
        <f>IFERROR(_xll.qlIndexFixing(ONIndex6M,I1992,TRUE,_xll.ohTrigger(RecalcTrigger,Trigger6M)),NA())</f>
        <v>2.8885606508657347E-2</v>
      </c>
      <c r="P1992" s="52">
        <f>IFERROR(_xll.qlIndexFixing(Index1Y,$H1992,TRUE,_xll.ohTrigger(RecalcTrigger,Trigger1Y)),NA())</f>
        <v>3.0995774282812697E-2</v>
      </c>
      <c r="Q1992" s="52">
        <f>IFERROR(_xll.qlIndexFixing(ONIndex1Y,I1992,TRUE,_xll.ohTrigger(RecalcTrigger,Trigger1Y)),NA())</f>
        <v>3.0669196254899944E-2</v>
      </c>
    </row>
    <row r="1993" spans="2:17" x14ac:dyDescent="0.2">
      <c r="B1993" s="46" t="s">
        <v>51</v>
      </c>
      <c r="D1993" s="49">
        <f>_xll.qlCalendarAdvance(LocalCalendar,$D1992,B1993,"f",FALSE)</f>
        <v>53456</v>
      </c>
      <c r="E1993" s="49">
        <f>_xll.qlInterestRateIndexValueDate(IndexON,D1993)</f>
        <v>53456</v>
      </c>
      <c r="F1993" s="52">
        <f>IFERROR(_xll.qlIndexFixing(IndexON,D1993,TRUE,_xll.ohTrigger(RecalcTrigger,TriggerON)),NA())</f>
        <v>2.5093247115632877E-2</v>
      </c>
      <c r="H1993" s="49">
        <f>_xll.qlCalendarAdvance(IborCalendar,$H1992,B1993,"f",FALSE)</f>
        <v>53449</v>
      </c>
      <c r="I1993" s="49">
        <f>_xll.qlInterestRateIndexValueDate(Index1M,$H1993)</f>
        <v>53451</v>
      </c>
      <c r="J1993" s="52">
        <f>IFERROR(_xll.qlIndexFixing(Index1M,$H1993,TRUE,_xll.ohTrigger(RecalcTrigger,Trigger1M)),NA())</f>
        <v>2.6108605275660588E-2</v>
      </c>
      <c r="K1993" s="52">
        <f>IFERROR(_xll.qlIndexFixing(ONIndex1M,I1993,TRUE,_xll.ohTrigger(RecalcTrigger,Trigger1M)),NA())</f>
        <v>2.6089809530183139E-2</v>
      </c>
      <c r="L1993" s="52">
        <f>IFERROR(_xll.qlIndexFixing(Index3M,H1993,TRUE,_xll.ohTrigger(RecalcTrigger,Trigger3M)),NA())</f>
        <v>2.7678389266228481E-2</v>
      </c>
      <c r="M1993" s="52">
        <f>IFERROR(_xll.qlIndexFixing(ONIndex3M,I1993,TRUE,_xll.ohTrigger(RecalcTrigger,Trigger3M)),NA())</f>
        <v>2.7606709898537751E-2</v>
      </c>
      <c r="N1993" s="52">
        <f>IFERROR(_xll.qlIndexFixing(Index6M,$H1993,TRUE,_xll.ohTrigger(RecalcTrigger,Trigger6M)),NA())</f>
        <v>2.9052173946773605E-2</v>
      </c>
      <c r="O1993" s="52">
        <f>IFERROR(_xll.qlIndexFixing(ONIndex6M,I1993,TRUE,_xll.ohTrigger(RecalcTrigger,Trigger6M)),NA())</f>
        <v>2.8883389588143515E-2</v>
      </c>
      <c r="P1993" s="52">
        <f>IFERROR(_xll.qlIndexFixing(Index1Y,$H1993,TRUE,_xll.ohTrigger(RecalcTrigger,Trigger1Y)),NA())</f>
        <v>3.0990860665636773E-2</v>
      </c>
      <c r="Q1993" s="52">
        <f>IFERROR(_xll.qlIndexFixing(ONIndex1Y,I1993,TRUE,_xll.ohTrigger(RecalcTrigger,Trigger1Y)),NA())</f>
        <v>3.0664175985046782E-2</v>
      </c>
    </row>
    <row r="1994" spans="2:17" x14ac:dyDescent="0.2">
      <c r="B1994" s="46" t="s">
        <v>51</v>
      </c>
      <c r="D1994" s="49">
        <f>_xll.qlCalendarAdvance(LocalCalendar,$D1993,B1994,"f",FALSE)</f>
        <v>53463</v>
      </c>
      <c r="E1994" s="49">
        <f>_xll.qlInterestRateIndexValueDate(IndexON,D1994)</f>
        <v>53463</v>
      </c>
      <c r="F1994" s="52">
        <f>IFERROR(_xll.qlIndexFixing(IndexON,D1994,TRUE,_xll.ohTrigger(RecalcTrigger,TriggerON)),NA())</f>
        <v>2.5094246021390987E-2</v>
      </c>
      <c r="H1994" s="49">
        <f>_xll.qlCalendarAdvance(IborCalendar,$H1993,B1994,"f",FALSE)</f>
        <v>53456</v>
      </c>
      <c r="I1994" s="49">
        <f>_xll.qlInterestRateIndexValueDate(Index1M,$H1994)</f>
        <v>53458</v>
      </c>
      <c r="J1994" s="52">
        <f>IFERROR(_xll.qlIndexFixing(Index1M,$H1994,TRUE,_xll.ohTrigger(RecalcTrigger,Trigger1M)),NA())</f>
        <v>2.6105105590695538E-2</v>
      </c>
      <c r="K1994" s="52">
        <f>IFERROR(_xll.qlIndexFixing(ONIndex1M,I1994,TRUE,_xll.ohTrigger(RecalcTrigger,Trigger1M)),NA())</f>
        <v>2.6085626126732819E-2</v>
      </c>
      <c r="L1994" s="52">
        <f>IFERROR(_xll.qlIndexFixing(Index3M,H1994,TRUE,_xll.ohTrigger(RecalcTrigger,Trigger3M)),NA())</f>
        <v>2.7674681742246191E-2</v>
      </c>
      <c r="M1994" s="52">
        <f>IFERROR(_xll.qlIndexFixing(ONIndex3M,I1994,TRUE,_xll.ohTrigger(RecalcTrigger,Trigger3M)),NA())</f>
        <v>2.7602246386644325E-2</v>
      </c>
      <c r="N1994" s="52">
        <f>IFERROR(_xll.qlIndexFixing(Index6M,$H1994,TRUE,_xll.ohTrigger(RecalcTrigger,Trigger6M)),NA())</f>
        <v>2.9049837773781444E-2</v>
      </c>
      <c r="O1994" s="52">
        <f>IFERROR(_xll.qlIndexFixing(ONIndex6M,I1994,TRUE,_xll.ohTrigger(RecalcTrigger,Trigger6M)),NA())</f>
        <v>2.8879301105284583E-2</v>
      </c>
      <c r="P1994" s="52">
        <f>IFERROR(_xll.qlIndexFixing(Index1Y,$H1994,TRUE,_xll.ohTrigger(RecalcTrigger,Trigger1Y)),NA())</f>
        <v>3.0984135741279888E-2</v>
      </c>
      <c r="Q1994" s="52">
        <f>IFERROR(_xll.qlIndexFixing(ONIndex1Y,I1994,TRUE,_xll.ohTrigger(RecalcTrigger,Trigger1Y)),NA())</f>
        <v>3.0657396715874086E-2</v>
      </c>
    </row>
    <row r="1995" spans="2:17" x14ac:dyDescent="0.2">
      <c r="B1995" s="46" t="s">
        <v>51</v>
      </c>
      <c r="D1995" s="49">
        <f>_xll.qlCalendarAdvance(LocalCalendar,$D1994,B1995,"f",FALSE)</f>
        <v>53470</v>
      </c>
      <c r="E1995" s="49">
        <f>_xll.qlInterestRateIndexValueDate(IndexON,D1995)</f>
        <v>53470</v>
      </c>
      <c r="F1995" s="52">
        <f>IFERROR(_xll.qlIndexFixing(IndexON,D1995,TRUE,_xll.ohTrigger(RecalcTrigger,TriggerON)),NA())</f>
        <v>2.5095227796612107E-2</v>
      </c>
      <c r="H1995" s="49">
        <f>_xll.qlCalendarAdvance(IborCalendar,$H1994,B1995,"f",FALSE)</f>
        <v>53463</v>
      </c>
      <c r="I1995" s="49">
        <f>_xll.qlInterestRateIndexValueDate(Index1M,$H1995)</f>
        <v>53465</v>
      </c>
      <c r="J1995" s="52">
        <f>IFERROR(_xll.qlIndexFixing(Index1M,$H1995,TRUE,_xll.ohTrigger(RecalcTrigger,Trigger1M)),NA())</f>
        <v>2.6101603173384523E-2</v>
      </c>
      <c r="K1995" s="52">
        <f>IFERROR(_xll.qlIndexFixing(ONIndex1M,I1995,TRUE,_xll.ohTrigger(RecalcTrigger,Trigger1M)),NA())</f>
        <v>2.6082136260603406E-2</v>
      </c>
      <c r="L1995" s="52">
        <f>IFERROR(_xll.qlIndexFixing(Index3M,H1995,TRUE,_xll.ohTrigger(RecalcTrigger,Trigger3M)),NA())</f>
        <v>2.7670971933535751E-2</v>
      </c>
      <c r="M1995" s="52">
        <f>IFERROR(_xll.qlIndexFixing(ONIndex3M,I1995,TRUE,_xll.ohTrigger(RecalcTrigger,Trigger3M)),NA())</f>
        <v>2.7598577114984479E-2</v>
      </c>
      <c r="N1995" s="52">
        <f>IFERROR(_xll.qlIndexFixing(Index6M,$H1995,TRUE,_xll.ohTrigger(RecalcTrigger,Trigger6M)),NA())</f>
        <v>2.9045634430444073E-2</v>
      </c>
      <c r="O1995" s="52">
        <f>IFERROR(_xll.qlIndexFixing(ONIndex6M,I1995,TRUE,_xll.ohTrigger(RecalcTrigger,Trigger6M)),NA())</f>
        <v>2.8876140931615168E-2</v>
      </c>
      <c r="P1995" s="52">
        <f>IFERROR(_xll.qlIndexFixing(Index1Y,$H1995,TRUE,_xll.ohTrigger(RecalcTrigger,Trigger1Y)),NA())</f>
        <v>3.0978331828188068E-2</v>
      </c>
      <c r="Q1995" s="52">
        <f>IFERROR(_xll.qlIndexFixing(ONIndex1Y,I1995,TRUE,_xll.ohTrigger(RecalcTrigger,Trigger1Y)),NA())</f>
        <v>3.0651511789407948E-2</v>
      </c>
    </row>
    <row r="1996" spans="2:17" x14ac:dyDescent="0.2">
      <c r="B1996" s="46" t="s">
        <v>51</v>
      </c>
      <c r="D1996" s="49">
        <f>_xll.qlCalendarAdvance(LocalCalendar,$D1995,B1996,"f",FALSE)</f>
        <v>53477</v>
      </c>
      <c r="E1996" s="49">
        <f>_xll.qlInterestRateIndexValueDate(IndexON,D1996)</f>
        <v>53477</v>
      </c>
      <c r="F1996" s="52">
        <f>IFERROR(_xll.qlIndexFixing(IndexON,D1996,TRUE,_xll.ohTrigger(RecalcTrigger,TriggerON)),NA())</f>
        <v>2.5096192441056431E-2</v>
      </c>
      <c r="H1996" s="49">
        <f>_xll.qlCalendarAdvance(IborCalendar,$H1995,B1996,"f",FALSE)</f>
        <v>53470</v>
      </c>
      <c r="I1996" s="49">
        <f>_xll.qlInterestRateIndexValueDate(Index1M,$H1996)</f>
        <v>53472</v>
      </c>
      <c r="J1996" s="52">
        <f>IFERROR(_xll.qlIndexFixing(Index1M,$H1996,TRUE,_xll.ohTrigger(RecalcTrigger,Trigger1M)),NA())</f>
        <v>2.6098098023732707E-2</v>
      </c>
      <c r="K1996" s="52">
        <f>IFERROR(_xll.qlIndexFixing(ONIndex1M,I1996,TRUE,_xll.ohTrigger(RecalcTrigger,Trigger1M)),NA())</f>
        <v>2.6079338588669287E-2</v>
      </c>
      <c r="L1996" s="52">
        <f>IFERROR(_xll.qlIndexFixing(Index3M,H1996,TRUE,_xll.ohTrigger(RecalcTrigger,Trigger3M)),NA())</f>
        <v>2.7668054854040062E-2</v>
      </c>
      <c r="M1996" s="52">
        <f>IFERROR(_xll.qlIndexFixing(ONIndex3M,I1996,TRUE,_xll.ohTrigger(RecalcTrigger,Trigger3M)),NA())</f>
        <v>2.7595700752722774E-2</v>
      </c>
      <c r="N1996" s="52">
        <f>IFERROR(_xll.qlIndexFixing(Index6M,$H1996,TRUE,_xll.ohTrigger(RecalcTrigger,Trigger6M)),NA())</f>
        <v>2.9042357098654336E-2</v>
      </c>
      <c r="O1996" s="52">
        <f>IFERROR(_xll.qlIndexFixing(ONIndex6M,I1996,TRUE,_xll.ohTrigger(RecalcTrigger,Trigger6M)),NA())</f>
        <v>2.8873907239377328E-2</v>
      </c>
      <c r="P1996" s="52">
        <f>IFERROR(_xll.qlIndexFixing(Index1Y,$H1996,TRUE,_xll.ohTrigger(RecalcTrigger,Trigger1Y)),NA())</f>
        <v>3.097344964487924E-2</v>
      </c>
      <c r="Q1996" s="52">
        <f>IFERROR(_xll.qlIndexFixing(ONIndex1Y,I1996,TRUE,_xll.ohTrigger(RecalcTrigger,Trigger1Y)),NA())</f>
        <v>3.06465218231744E-2</v>
      </c>
    </row>
    <row r="1997" spans="2:17" x14ac:dyDescent="0.2">
      <c r="B1997" s="46" t="s">
        <v>51</v>
      </c>
      <c r="D1997" s="49">
        <f>_xll.qlCalendarAdvance(LocalCalendar,$D1996,B1997,"f",FALSE)</f>
        <v>53484</v>
      </c>
      <c r="E1997" s="49">
        <f>_xll.qlInterestRateIndexValueDate(IndexON,D1997)</f>
        <v>53484</v>
      </c>
      <c r="F1997" s="52">
        <f>IFERROR(_xll.qlIndexFixing(IndexON,D1997,TRUE,_xll.ohTrigger(RecalcTrigger,TriggerON)),NA())</f>
        <v>2.5097139954883829E-2</v>
      </c>
      <c r="H1997" s="49">
        <f>_xll.qlCalendarAdvance(IborCalendar,$H1996,B1997,"f",FALSE)</f>
        <v>53477</v>
      </c>
      <c r="I1997" s="49">
        <f>_xll.qlInterestRateIndexValueDate(Index1M,$H1997)</f>
        <v>53479</v>
      </c>
      <c r="J1997" s="52">
        <f>IFERROR(_xll.qlIndexFixing(Index1M,$H1997,TRUE,_xll.ohTrigger(RecalcTrigger,Trigger1M)),NA())</f>
        <v>2.6094590141737505E-2</v>
      </c>
      <c r="K1997" s="52">
        <f>IFERROR(_xll.qlIndexFixing(ONIndex1M,I1997,TRUE,_xll.ohTrigger(RecalcTrigger,Trigger1M)),NA())</f>
        <v>2.6075148345023891E-2</v>
      </c>
      <c r="L1997" s="52">
        <f>IFERROR(_xll.qlIndexFixing(Index3M,H1997,TRUE,_xll.ohTrigger(RecalcTrigger,Trigger3M)),NA())</f>
        <v>2.7664340028264227E-2</v>
      </c>
      <c r="M1997" s="52">
        <f>IFERROR(_xll.qlIndexFixing(ONIndex3M,I1997,TRUE,_xll.ohTrigger(RecalcTrigger,Trigger3M)),NA())</f>
        <v>2.7591231754771073E-2</v>
      </c>
      <c r="N1997" s="52">
        <f>IFERROR(_xll.qlIndexFixing(Index6M,$H1997,TRUE,_xll.ohTrigger(RecalcTrigger,Trigger6M)),NA())</f>
        <v>2.9039074717816287E-2</v>
      </c>
      <c r="O1997" s="52">
        <f>IFERROR(_xll.qlIndexFixing(ONIndex6M,I1997,TRUE,_xll.ohTrigger(RecalcTrigger,Trigger6M)),NA())</f>
        <v>2.8869805640523438E-2</v>
      </c>
      <c r="P1997" s="52">
        <f>IFERROR(_xll.qlIndexFixing(Index1Y,$H1997,TRUE,_xll.ohTrigger(RecalcTrigger,Trigger1Y)),NA())</f>
        <v>3.0966754716476055E-2</v>
      </c>
      <c r="Q1997" s="52">
        <f>IFERROR(_xll.qlIndexFixing(ONIndex1Y,I1997,TRUE,_xll.ohTrigger(RecalcTrigger,Trigger1Y)),NA())</f>
        <v>3.0639771622729128E-2</v>
      </c>
    </row>
    <row r="1998" spans="2:17" x14ac:dyDescent="0.2">
      <c r="B1998" s="46" t="s">
        <v>51</v>
      </c>
      <c r="D1998" s="49">
        <f>_xll.qlCalendarAdvance(LocalCalendar,$D1997,B1998,"f",FALSE)</f>
        <v>53491</v>
      </c>
      <c r="E1998" s="49">
        <f>_xll.qlInterestRateIndexValueDate(IndexON,D1998)</f>
        <v>53491</v>
      </c>
      <c r="F1998" s="52">
        <f>IFERROR(_xll.qlIndexFixing(IndexON,D1998,TRUE,_xll.ohTrigger(RecalcTrigger,TriggerON)),NA())</f>
        <v>2.5098070337934431E-2</v>
      </c>
      <c r="H1998" s="49">
        <f>_xll.qlCalendarAdvance(IborCalendar,$H1997,B1998,"f",FALSE)</f>
        <v>53484</v>
      </c>
      <c r="I1998" s="49">
        <f>_xll.qlInterestRateIndexValueDate(Index1M,$H1998)</f>
        <v>53486</v>
      </c>
      <c r="J1998" s="52">
        <f>IFERROR(_xll.qlIndexFixing(Index1M,$H1998,TRUE,_xll.ohTrigger(RecalcTrigger,Trigger1M)),NA())</f>
        <v>2.6091079527404075E-2</v>
      </c>
      <c r="K1998" s="52">
        <f>IFERROR(_xll.qlIndexFixing(ONIndex1M,I1998,TRUE,_xll.ohTrigger(RecalcTrigger,Trigger1M)),NA())</f>
        <v>2.6071650295600435E-2</v>
      </c>
      <c r="L1998" s="52">
        <f>IFERROR(_xll.qlIndexFixing(Index3M,H1998,TRUE,_xll.ohTrigger(RecalcTrigger,Trigger3M)),NA())</f>
        <v>2.7659828799110352E-2</v>
      </c>
      <c r="M1998" s="52">
        <f>IFERROR(_xll.qlIndexFixing(ONIndex3M,I1998,TRUE,_xll.ohTrigger(RecalcTrigger,Trigger3M)),NA())</f>
        <v>2.7587555666270802E-2</v>
      </c>
      <c r="N1998" s="52">
        <f>IFERROR(_xll.qlIndexFixing(Index6M,$H1998,TRUE,_xll.ohTrigger(RecalcTrigger,Trigger6M)),NA())</f>
        <v>2.9035787287954116E-2</v>
      </c>
      <c r="O1998" s="52">
        <f>IFERROR(_xll.qlIndexFixing(ONIndex6M,I1998,TRUE,_xll.ohTrigger(RecalcTrigger,Trigger6M)),NA())</f>
        <v>2.8866630523047832E-2</v>
      </c>
      <c r="P1998" s="52">
        <f>IFERROR(_xll.qlIndexFixing(Index1Y,$H1998,TRUE,_xll.ohTrigger(RecalcTrigger,Trigger1Y)),NA())</f>
        <v>3.0960981517504746E-2</v>
      </c>
      <c r="Q1998" s="52">
        <f>IFERROR(_xll.qlIndexFixing(ONIndex1Y,I1998,TRUE,_xll.ohTrigger(RecalcTrigger,Trigger1Y)),NA())</f>
        <v>3.063391638243651E-2</v>
      </c>
    </row>
    <row r="1999" spans="2:17" x14ac:dyDescent="0.2">
      <c r="B1999" s="46" t="s">
        <v>51</v>
      </c>
      <c r="D1999" s="49">
        <f>_xll.qlCalendarAdvance(LocalCalendar,$D1998,B1999,"f",FALSE)</f>
        <v>53498</v>
      </c>
      <c r="E1999" s="49">
        <f>_xll.qlInterestRateIndexValueDate(IndexON,D1999)</f>
        <v>53498</v>
      </c>
      <c r="F1999" s="52">
        <f>IFERROR(_xll.qlIndexFixing(IndexON,D1999,TRUE,_xll.ohTrigger(RecalcTrigger,TriggerON)),NA())</f>
        <v>2.5098983590448043E-2</v>
      </c>
      <c r="H1999" s="49">
        <f>_xll.qlCalendarAdvance(IborCalendar,$H1998,B1999,"f",FALSE)</f>
        <v>53491</v>
      </c>
      <c r="I1999" s="49">
        <f>_xll.qlInterestRateIndexValueDate(Index1M,$H1999)</f>
        <v>53493</v>
      </c>
      <c r="J1999" s="52">
        <f>IFERROR(_xll.qlIndexFixing(Index1M,$H1999,TRUE,_xll.ohTrigger(RecalcTrigger,Trigger1M)),NA())</f>
        <v>2.6087566180734999E-2</v>
      </c>
      <c r="K1999" s="52">
        <f>IFERROR(_xll.qlIndexFixing(ONIndex1M,I1999,TRUE,_xll.ohTrigger(RecalcTrigger,Trigger1M)),NA())</f>
        <v>2.6068149518385653E-2</v>
      </c>
      <c r="L1999" s="52">
        <f>IFERROR(_xll.qlIndexFixing(Index3M,H1999,TRUE,_xll.ohTrigger(RecalcTrigger,Trigger3M)),NA())</f>
        <v>2.7656109851557888E-2</v>
      </c>
      <c r="M1999" s="52">
        <f>IFERROR(_xll.qlIndexFixing(ONIndex3M,I1999,TRUE,_xll.ohTrigger(RecalcTrigger,Trigger3M)),NA())</f>
        <v>2.7583877305428217E-2</v>
      </c>
      <c r="N1999" s="52">
        <f>IFERROR(_xll.qlIndexFixing(Index6M,$H1999,TRUE,_xll.ohTrigger(RecalcTrigger,Trigger6M)),NA())</f>
        <v>2.9032494809093323E-2</v>
      </c>
      <c r="O1999" s="52">
        <f>IFERROR(_xll.qlIndexFixing(ONIndex6M,I1999,TRUE,_xll.ohTrigger(RecalcTrigger,Trigger6M)),NA())</f>
        <v>2.8863450424276849E-2</v>
      </c>
      <c r="P1999" s="52">
        <f>IFERROR(_xll.qlIndexFixing(Index1Y,$H1999,TRUE,_xll.ohTrigger(RecalcTrigger,Trigger1Y)),NA())</f>
        <v>3.0955218556223154E-2</v>
      </c>
      <c r="Q1999" s="52">
        <f>IFERROR(_xll.qlIndexFixing(ONIndex1Y,I1999,TRUE,_xll.ohTrigger(RecalcTrigger,Trigger1Y)),NA())</f>
        <v>3.062807103750842E-2</v>
      </c>
    </row>
    <row r="2000" spans="2:17" x14ac:dyDescent="0.2">
      <c r="B2000" s="46" t="s">
        <v>51</v>
      </c>
      <c r="D2000" s="49">
        <f>_xll.qlCalendarAdvance(LocalCalendar,$D1999,B2000,"f",FALSE)</f>
        <v>53505</v>
      </c>
      <c r="E2000" s="49">
        <f>_xll.qlInterestRateIndexValueDate(IndexON,D2000)</f>
        <v>53505</v>
      </c>
      <c r="F2000" s="52">
        <f>IFERROR(_xll.qlIndexFixing(IndexON,D2000,TRUE,_xll.ohTrigger(RecalcTrigger,TriggerON)),NA())</f>
        <v>2.5099879712184858E-2</v>
      </c>
      <c r="H2000" s="49">
        <f>_xll.qlCalendarAdvance(IborCalendar,$H1999,B2000,"f",FALSE)</f>
        <v>53498</v>
      </c>
      <c r="I2000" s="49">
        <f>_xll.qlInterestRateIndexValueDate(Index1M,$H2000)</f>
        <v>53500</v>
      </c>
      <c r="J2000" s="52">
        <f>IFERROR(_xll.qlIndexFixing(Index1M,$H2000,TRUE,_xll.ohTrigger(RecalcTrigger,Trigger1M)),NA())</f>
        <v>2.6084050101738008E-2</v>
      </c>
      <c r="K2000" s="52">
        <f>IFERROR(_xll.qlIndexFixing(ONIndex1M,I2000,TRUE,_xll.ohTrigger(RecalcTrigger,Trigger1M)),NA())</f>
        <v>2.6064646013486126E-2</v>
      </c>
      <c r="L2000" s="52">
        <f>IFERROR(_xll.qlIndexFixing(Index3M,H2000,TRUE,_xll.ohTrigger(RecalcTrigger,Trigger3M)),NA())</f>
        <v>2.7652388619311286E-2</v>
      </c>
      <c r="M2000" s="52">
        <f>IFERROR(_xll.qlIndexFixing(ONIndex3M,I2000,TRUE,_xll.ohTrigger(RecalcTrigger,Trigger3M)),NA())</f>
        <v>2.7580196672323254E-2</v>
      </c>
      <c r="N2000" s="52">
        <f>IFERROR(_xll.qlIndexFixing(Index6M,$H2000,TRUE,_xll.ohTrigger(RecalcTrigger,Trigger6M)),NA())</f>
        <v>2.9029197281258967E-2</v>
      </c>
      <c r="O2000" s="52">
        <f>IFERROR(_xll.qlIndexFixing(ONIndex6M,I2000,TRUE,_xll.ohTrigger(RecalcTrigger,Trigger6M)),NA())</f>
        <v>2.8860265344237135E-2</v>
      </c>
      <c r="P2000" s="52">
        <f>IFERROR(_xll.qlIndexFixing(Index1Y,$H2000,TRUE,_xll.ohTrigger(RecalcTrigger,Trigger1Y)),NA())</f>
        <v>3.0949465832457248E-2</v>
      </c>
      <c r="Q2000" s="52">
        <f>IFERROR(_xll.qlIndexFixing(ONIndex1Y,I2000,TRUE,_xll.ohTrigger(RecalcTrigger,Trigger1Y)),NA())</f>
        <v>3.0622235587998148E-2</v>
      </c>
    </row>
    <row r="2001" spans="2:17" x14ac:dyDescent="0.2">
      <c r="B2001" s="46" t="s">
        <v>51</v>
      </c>
      <c r="D2001" s="49">
        <f>_xll.qlCalendarAdvance(LocalCalendar,$D2000,B2001,"f",FALSE)</f>
        <v>53513</v>
      </c>
      <c r="E2001" s="49">
        <f>_xll.qlInterestRateIndexValueDate(IndexON,D2001)</f>
        <v>53513</v>
      </c>
      <c r="F2001" s="52">
        <f>IFERROR(_xll.qlIndexFixing(IndexON,D2001,TRUE,_xll.ohTrigger(RecalcTrigger,TriggerON)),NA())</f>
        <v>2.510088287501766E-2</v>
      </c>
      <c r="H2001" s="49">
        <f>_xll.qlCalendarAdvance(IborCalendar,$H2000,B2001,"f",FALSE)</f>
        <v>53505</v>
      </c>
      <c r="I2001" s="49">
        <f>_xll.qlInterestRateIndexValueDate(Index1M,$H2001)</f>
        <v>53507</v>
      </c>
      <c r="J2001" s="52">
        <f>IFERROR(_xll.qlIndexFixing(Index1M,$H2001,TRUE,_xll.ohTrigger(RecalcTrigger,Trigger1M)),NA())</f>
        <v>2.6081223707939971E-2</v>
      </c>
      <c r="K2001" s="52">
        <f>IFERROR(_xll.qlIndexFixing(ONIndex1M,I2001,TRUE,_xll.ohTrigger(RecalcTrigger,Trigger1M)),NA())</f>
        <v>2.6061139780768627E-2</v>
      </c>
      <c r="L2001" s="52">
        <f>IFERROR(_xll.qlIndexFixing(Index3M,H2001,TRUE,_xll.ohTrigger(RecalcTrigger,Trigger3M)),NA())</f>
        <v>2.7646286765635145E-2</v>
      </c>
      <c r="M2001" s="52">
        <f>IFERROR(_xll.qlIndexFixing(ONIndex3M,I2001,TRUE,_xll.ohTrigger(RecalcTrigger,Trigger3M)),NA())</f>
        <v>2.7576513766955912E-2</v>
      </c>
      <c r="N2001" s="52">
        <f>IFERROR(_xll.qlIndexFixing(Index6M,$H2001,TRUE,_xll.ohTrigger(RecalcTrigger,Trigger6M)),NA())</f>
        <v>2.9025894704476106E-2</v>
      </c>
      <c r="O2001" s="52">
        <f>IFERROR(_xll.qlIndexFixing(ONIndex6M,I2001,TRUE,_xll.ohTrigger(RecalcTrigger,Trigger6M)),NA())</f>
        <v>2.885707528292869E-2</v>
      </c>
      <c r="P2001" s="52">
        <f>IFERROR(_xll.qlIndexFixing(Index1Y,$H2001,TRUE,_xll.ohTrigger(RecalcTrigger,Trigger1Y)),NA())</f>
        <v>3.0940985675567672E-2</v>
      </c>
      <c r="Q2001" s="52">
        <f>IFERROR(_xll.qlIndexFixing(ONIndex1Y,I2001,TRUE,_xll.ohTrigger(RecalcTrigger,Trigger1Y)),NA())</f>
        <v>3.0616410033852404E-2</v>
      </c>
    </row>
    <row r="2002" spans="2:17" x14ac:dyDescent="0.2">
      <c r="B2002" s="46" t="s">
        <v>51</v>
      </c>
      <c r="D2002" s="49">
        <f>_xll.qlCalendarAdvance(LocalCalendar,$D2001,B2002,"f",FALSE)</f>
        <v>53520</v>
      </c>
      <c r="E2002" s="49">
        <f>_xll.qlInterestRateIndexValueDate(IndexON,D2002)</f>
        <v>53520</v>
      </c>
      <c r="F2002" s="52">
        <f>IFERROR(_xll.qlIndexFixing(IndexON,D2002,TRUE,_xll.ohTrigger(RecalcTrigger,TriggerON)),NA())</f>
        <v>2.5101742288118345E-2</v>
      </c>
      <c r="H2002" s="49">
        <f>_xll.qlCalendarAdvance(IborCalendar,$H2001,B2002,"f",FALSE)</f>
        <v>53512</v>
      </c>
      <c r="I2002" s="49">
        <f>_xll.qlInterestRateIndexValueDate(Index1M,$H2002)</f>
        <v>53514</v>
      </c>
      <c r="J2002" s="52">
        <f>IFERROR(_xll.qlIndexFixing(Index1M,$H2002,TRUE,_xll.ohTrigger(RecalcTrigger,Trigger1M)),NA())</f>
        <v>2.6077009746744824E-2</v>
      </c>
      <c r="K2002" s="52">
        <f>IFERROR(_xll.qlIndexFixing(ONIndex1M,I2002,TRUE,_xll.ohTrigger(RecalcTrigger,Trigger1M)),NA())</f>
        <v>2.6057630820286448E-2</v>
      </c>
      <c r="L2002" s="52">
        <f>IFERROR(_xll.qlIndexFixing(Index3M,H2002,TRUE,_xll.ohTrigger(RecalcTrigger,Trigger3M)),NA())</f>
        <v>2.7645731626864237E-2</v>
      </c>
      <c r="M2002" s="52">
        <f>IFERROR(_xll.qlIndexFixing(ONIndex3M,I2002,TRUE,_xll.ohTrigger(RecalcTrigger,Trigger3M)),NA())</f>
        <v>2.7572828589299547E-2</v>
      </c>
      <c r="N2002" s="52">
        <f>IFERROR(_xll.qlIndexFixing(Index6M,$H2002,TRUE,_xll.ohTrigger(RecalcTrigger,Trigger6M)),NA())</f>
        <v>2.9022587078771103E-2</v>
      </c>
      <c r="O2002" s="52">
        <f>IFERROR(_xll.qlIndexFixing(ONIndex6M,I2002,TRUE,_xll.ohTrigger(RecalcTrigger,Trigger6M)),NA())</f>
        <v>2.8853880240298224E-2</v>
      </c>
      <c r="P2002" s="52">
        <f>IFERROR(_xll.qlIndexFixing(Index1Y,$H2002,TRUE,_xll.ohTrigger(RecalcTrigger,Trigger1Y)),NA())</f>
        <v>3.0937991096775065E-2</v>
      </c>
      <c r="Q2002" s="52">
        <f>IFERROR(_xll.qlIndexFixing(ONIndex1Y,I2002,TRUE,_xll.ohTrigger(RecalcTrigger,Trigger1Y)),NA())</f>
        <v>3.0610594375071187E-2</v>
      </c>
    </row>
    <row r="2003" spans="2:17" x14ac:dyDescent="0.2">
      <c r="B2003" s="46" t="s">
        <v>51</v>
      </c>
      <c r="D2003" s="49">
        <f>_xll.qlCalendarAdvance(LocalCalendar,$D2002,B2003,"f",FALSE)</f>
        <v>53527</v>
      </c>
      <c r="E2003" s="49">
        <f>_xll.qlInterestRateIndexValueDate(IndexON,D2003)</f>
        <v>53527</v>
      </c>
      <c r="F2003" s="52">
        <f>IFERROR(_xll.qlIndexFixing(IndexON,D2003,TRUE,_xll.ohTrigger(RecalcTrigger,TriggerON)),NA())</f>
        <v>2.5102584570602104E-2</v>
      </c>
      <c r="H2003" s="49">
        <f>_xll.qlCalendarAdvance(IborCalendar,$H2002,B2003,"f",FALSE)</f>
        <v>53519</v>
      </c>
      <c r="I2003" s="49">
        <f>_xll.qlInterestRateIndexValueDate(Index1M,$H2003)</f>
        <v>53521</v>
      </c>
      <c r="J2003" s="52">
        <f>IFERROR(_xll.qlIndexFixing(Index1M,$H2003,TRUE,_xll.ohTrigger(RecalcTrigger,Trigger1M)),NA())</f>
        <v>2.6073485470758939E-2</v>
      </c>
      <c r="K2003" s="52">
        <f>IFERROR(_xll.qlIndexFixing(ONIndex1M,I2003,TRUE,_xll.ohTrigger(RecalcTrigger,Trigger1M)),NA())</f>
        <v>2.6054119132092879E-2</v>
      </c>
      <c r="L2003" s="52">
        <f>IFERROR(_xll.qlIndexFixing(Index3M,H2003,TRUE,_xll.ohTrigger(RecalcTrigger,Trigger3M)),NA())</f>
        <v>2.7641211214475551E-2</v>
      </c>
      <c r="M2003" s="52">
        <f>IFERROR(_xll.qlIndexFixing(ONIndex3M,I2003,TRUE,_xll.ohTrigger(RecalcTrigger,Trigger3M)),NA())</f>
        <v>2.7569141139327513E-2</v>
      </c>
      <c r="N2003" s="52">
        <f>IFERROR(_xll.qlIndexFixing(Index6M,$H2003,TRUE,_xll.ohTrigger(RecalcTrigger,Trigger6M)),NA())</f>
        <v>2.9019274404168582E-2</v>
      </c>
      <c r="O2003" s="52">
        <f>IFERROR(_xll.qlIndexFixing(ONIndex6M,I2003,TRUE,_xll.ohTrigger(RecalcTrigger,Trigger6M)),NA())</f>
        <v>2.8850680216425673E-2</v>
      </c>
      <c r="P2003" s="52">
        <f>IFERROR(_xll.qlIndexFixing(Index1Y,$H2003,TRUE,_xll.ohTrigger(RecalcTrigger,Trigger1Y)),NA())</f>
        <v>3.0932269084510949E-2</v>
      </c>
      <c r="Q2003" s="52">
        <f>IFERROR(_xll.qlIndexFixing(ONIndex1Y,I2003,TRUE,_xll.ohTrigger(RecalcTrigger,Trigger1Y)),NA())</f>
        <v>3.0604788611681144E-2</v>
      </c>
    </row>
    <row r="2004" spans="2:17" x14ac:dyDescent="0.2">
      <c r="B2004" s="46" t="s">
        <v>51</v>
      </c>
      <c r="D2004" s="49">
        <f>_xll.qlCalendarAdvance(LocalCalendar,$D2003,B2004,"f",FALSE)</f>
        <v>53534</v>
      </c>
      <c r="E2004" s="49">
        <f>_xll.qlInterestRateIndexValueDate(IndexON,D2004)</f>
        <v>53534</v>
      </c>
      <c r="F2004" s="52">
        <f>IFERROR(_xll.qlIndexFixing(IndexON,D2004,TRUE,_xll.ohTrigger(RecalcTrigger,TriggerON)),NA())</f>
        <v>2.5103409722309067E-2</v>
      </c>
      <c r="H2004" s="49">
        <f>_xll.qlCalendarAdvance(IborCalendar,$H2003,B2004,"f",FALSE)</f>
        <v>53526</v>
      </c>
      <c r="I2004" s="49">
        <f>_xll.qlInterestRateIndexValueDate(Index1M,$H2004)</f>
        <v>53528</v>
      </c>
      <c r="J2004" s="52">
        <f>IFERROR(_xll.qlIndexFixing(Index1M,$H2004,TRUE,_xll.ohTrigger(RecalcTrigger,Trigger1M)),NA())</f>
        <v>2.6069958462447723E-2</v>
      </c>
      <c r="K2004" s="52">
        <f>IFERROR(_xll.qlIndexFixing(ONIndex1M,I2004,TRUE,_xll.ohTrigger(RecalcTrigger,Trigger1M)),NA())</f>
        <v>2.6050604716107983E-2</v>
      </c>
      <c r="L2004" s="52">
        <f>IFERROR(_xll.qlIndexFixing(Index3M,H2004,TRUE,_xll.ohTrigger(RecalcTrigger,Trigger3M)),NA())</f>
        <v>2.7637480843519587E-2</v>
      </c>
      <c r="M2004" s="52">
        <f>IFERROR(_xll.qlIndexFixing(ONIndex3M,I2004,TRUE,_xll.ohTrigger(RecalcTrigger,Trigger3M)),NA())</f>
        <v>2.7565451417093101E-2</v>
      </c>
      <c r="N2004" s="52">
        <f>IFERROR(_xll.qlIndexFixing(Index6M,$H2004,TRUE,_xll.ohTrigger(RecalcTrigger,Trigger6M)),NA())</f>
        <v>2.9016881496913081E-2</v>
      </c>
      <c r="O2004" s="52">
        <f>IFERROR(_xll.qlIndexFixing(ONIndex6M,I2004,TRUE,_xll.ohTrigger(RecalcTrigger,Trigger6M)),NA())</f>
        <v>2.8847475211231099E-2</v>
      </c>
      <c r="P2004" s="52">
        <f>IFERROR(_xll.qlIndexFixing(Index1Y,$H2004,TRUE,_xll.ohTrigger(RecalcTrigger,Trigger1Y)),NA())</f>
        <v>3.0926557309067487E-2</v>
      </c>
      <c r="Q2004" s="52">
        <f>IFERROR(_xll.qlIndexFixing(ONIndex1Y,I2004,TRUE,_xll.ohTrigger(RecalcTrigger,Trigger1Y)),NA())</f>
        <v>3.0598992743655629E-2</v>
      </c>
    </row>
    <row r="2005" spans="2:17" x14ac:dyDescent="0.2">
      <c r="B2005" s="46" t="s">
        <v>51</v>
      </c>
      <c r="D2005" s="49">
        <f>_xll.qlCalendarAdvance(LocalCalendar,$D2004,B2005,"f",FALSE)</f>
        <v>53541</v>
      </c>
      <c r="E2005" s="49">
        <f>_xll.qlInterestRateIndexValueDate(IndexON,D2005)</f>
        <v>53541</v>
      </c>
      <c r="F2005" s="52">
        <f>IFERROR(_xll.qlIndexFixing(IndexON,D2005,TRUE,_xll.ohTrigger(RecalcTrigger,TriggerON)),NA())</f>
        <v>2.5104217743558976E-2</v>
      </c>
      <c r="H2005" s="49">
        <f>_xll.qlCalendarAdvance(IborCalendar,$H2004,B2005,"f",FALSE)</f>
        <v>53533</v>
      </c>
      <c r="I2005" s="49">
        <f>_xll.qlInterestRateIndexValueDate(Index1M,$H2005)</f>
        <v>53535</v>
      </c>
      <c r="J2005" s="52">
        <f>IFERROR(_xll.qlIndexFixing(Index1M,$H2005,TRUE,_xll.ohTrigger(RecalcTrigger,Trigger1M)),NA())</f>
        <v>2.6067119338355205E-2</v>
      </c>
      <c r="K2005" s="52">
        <f>IFERROR(_xll.qlIndexFixing(ONIndex1M,I2005,TRUE,_xll.ohTrigger(RecalcTrigger,Trigger1M)),NA())</f>
        <v>2.6047087572385053E-2</v>
      </c>
      <c r="L2005" s="52">
        <f>IFERROR(_xll.qlIndexFixing(Index3M,H2005,TRUE,_xll.ohTrigger(RecalcTrigger,Trigger3M)),NA())</f>
        <v>2.7633748187902651E-2</v>
      </c>
      <c r="M2005" s="52">
        <f>IFERROR(_xll.qlIndexFixing(ONIndex3M,I2005,TRUE,_xll.ohTrigger(RecalcTrigger,Trigger3M)),NA())</f>
        <v>2.756175942259631E-2</v>
      </c>
      <c r="N2005" s="52">
        <f>IFERROR(_xll.qlIndexFixing(Index6M,$H2005,TRUE,_xll.ohTrigger(RecalcTrigger,Trigger6M)),NA())</f>
        <v>2.9012633908372963E-2</v>
      </c>
      <c r="O2005" s="52">
        <f>IFERROR(_xll.qlIndexFixing(ONIndex6M,I2005,TRUE,_xll.ohTrigger(RecalcTrigger,Trigger6M)),NA())</f>
        <v>2.8844265224794441E-2</v>
      </c>
      <c r="P2005" s="52">
        <f>IFERROR(_xll.qlIndexFixing(Index1Y,$H2005,TRUE,_xll.ohTrigger(RecalcTrigger,Trigger1Y)),NA())</f>
        <v>3.0920855770271302E-2</v>
      </c>
      <c r="Q2005" s="52">
        <f>IFERROR(_xll.qlIndexFixing(ONIndex1Y,I2005,TRUE,_xll.ohTrigger(RecalcTrigger,Trigger1Y)),NA())</f>
        <v>3.0593206771021286E-2</v>
      </c>
    </row>
    <row r="2006" spans="2:17" x14ac:dyDescent="0.2">
      <c r="B2006" s="46" t="s">
        <v>51</v>
      </c>
      <c r="D2006" s="49">
        <f>_xll.qlCalendarAdvance(LocalCalendar,$D2005,B2006,"f",FALSE)</f>
        <v>53548</v>
      </c>
      <c r="E2006" s="49">
        <f>_xll.qlInterestRateIndexValueDate(IndexON,D2006)</f>
        <v>53548</v>
      </c>
      <c r="F2006" s="52">
        <f>IFERROR(_xll.qlIndexFixing(IndexON,D2006,TRUE,_xll.ohTrigger(RecalcTrigger,TriggerON)),NA())</f>
        <v>2.5105008633872217E-2</v>
      </c>
      <c r="H2006" s="49">
        <f>_xll.qlCalendarAdvance(IborCalendar,$H2005,B2006,"f",FALSE)</f>
        <v>53540</v>
      </c>
      <c r="I2006" s="49">
        <f>_xll.qlInterestRateIndexValueDate(Index1M,$H2006)</f>
        <v>53542</v>
      </c>
      <c r="J2006" s="52">
        <f>IFERROR(_xll.qlIndexFixing(Index1M,$H2006,TRUE,_xll.ohTrigger(RecalcTrigger,Trigger1M)),NA())</f>
        <v>2.606358641474904E-2</v>
      </c>
      <c r="K2006" s="52">
        <f>IFERROR(_xll.qlIndexFixing(ONIndex1M,I2006,TRUE,_xll.ohTrigger(RecalcTrigger,Trigger1M)),NA())</f>
        <v>2.6043567700897441E-2</v>
      </c>
      <c r="L2006" s="52">
        <f>IFERROR(_xll.qlIndexFixing(Index3M,H2006,TRUE,_xll.ohTrigger(RecalcTrigger,Trigger3M)),NA())</f>
        <v>2.7630013247631549E-2</v>
      </c>
      <c r="M2006" s="52">
        <f>IFERROR(_xll.qlIndexFixing(ONIndex3M,I2006,TRUE,_xll.ohTrigger(RecalcTrigger,Trigger3M)),NA())</f>
        <v>2.7558065155757205E-2</v>
      </c>
      <c r="N2006" s="52">
        <f>IFERROR(_xll.qlIndexFixing(Index6M,$H2006,TRUE,_xll.ohTrigger(RecalcTrigger,Trigger6M)),NA())</f>
        <v>2.9009306087230853E-2</v>
      </c>
      <c r="O2006" s="52">
        <f>IFERROR(_xll.qlIndexFixing(ONIndex6M,I2006,TRUE,_xll.ohTrigger(RecalcTrigger,Trigger6M)),NA())</f>
        <v>2.8841050257035761E-2</v>
      </c>
      <c r="P2006" s="52">
        <f>IFERROR(_xll.qlIndexFixing(Index1Y,$H2006,TRUE,_xll.ohTrigger(RecalcTrigger,Trigger1Y)),NA())</f>
        <v>3.0915164467949893E-2</v>
      </c>
      <c r="Q2006" s="52">
        <f>IFERROR(_xll.qlIndexFixing(ONIndex1Y,I2006,TRUE,_xll.ohTrigger(RecalcTrigger,Trigger1Y)),NA())</f>
        <v>3.0587430693751472E-2</v>
      </c>
    </row>
    <row r="2007" spans="2:17" x14ac:dyDescent="0.2">
      <c r="B2007" s="46" t="s">
        <v>51</v>
      </c>
      <c r="D2007" s="49">
        <f>_xll.qlCalendarAdvance(LocalCalendar,$D2006,B2007,"f",FALSE)</f>
        <v>53555</v>
      </c>
      <c r="E2007" s="49">
        <f>_xll.qlInterestRateIndexValueDate(IndexON,D2007)</f>
        <v>53555</v>
      </c>
      <c r="F2007" s="52">
        <f>IFERROR(_xll.qlIndexFixing(IndexON,D2007,TRUE,_xll.ohTrigger(RecalcTrigger,TriggerON)),NA())</f>
        <v>2.5105782393648468E-2</v>
      </c>
      <c r="H2007" s="49">
        <f>_xll.qlCalendarAdvance(IborCalendar,$H2006,B2007,"f",FALSE)</f>
        <v>53547</v>
      </c>
      <c r="I2007" s="49">
        <f>_xll.qlInterestRateIndexValueDate(Index1M,$H2007)</f>
        <v>53549</v>
      </c>
      <c r="J2007" s="52">
        <f>IFERROR(_xll.qlIndexFixing(Index1M,$H2007,TRUE,_xll.ohTrigger(RecalcTrigger,Trigger1M)),NA())</f>
        <v>2.6059361043608485E-2</v>
      </c>
      <c r="K2007" s="52">
        <f>IFERROR(_xll.qlIndexFixing(ONIndex1M,I2007,TRUE,_xll.ohTrigger(RecalcTrigger,Trigger1M)),NA())</f>
        <v>2.6040045101645148E-2</v>
      </c>
      <c r="L2007" s="52">
        <f>IFERROR(_xll.qlIndexFixing(Index3M,H2007,TRUE,_xll.ohTrigger(RecalcTrigger,Trigger3M)),NA())</f>
        <v>2.7627066105209621E-2</v>
      </c>
      <c r="M2007" s="52">
        <f>IFERROR(_xll.qlIndexFixing(ONIndex3M,I2007,TRUE,_xll.ohTrigger(RecalcTrigger,Trigger3M)),NA())</f>
        <v>2.7554368616709013E-2</v>
      </c>
      <c r="N2007" s="52">
        <f>IFERROR(_xll.qlIndexFixing(Index6M,$H2007,TRUE,_xll.ohTrigger(RecalcTrigger,Trigger6M)),NA())</f>
        <v>2.9005973217293628E-2</v>
      </c>
      <c r="O2007" s="52">
        <f>IFERROR(_xll.qlIndexFixing(ONIndex6M,I2007,TRUE,_xll.ohTrigger(RecalcTrigger,Trigger6M)),NA())</f>
        <v>2.8837830308034995E-2</v>
      </c>
      <c r="P2007" s="52">
        <f>IFERROR(_xll.qlIndexFixing(Index1Y,$H2007,TRUE,_xll.ohTrigger(RecalcTrigger,Trigger1Y)),NA())</f>
        <v>3.0909483401930754E-2</v>
      </c>
      <c r="Q2007" s="52">
        <f>IFERROR(_xll.qlIndexFixing(ONIndex1Y,I2007,TRUE,_xll.ohTrigger(RecalcTrigger,Trigger1Y)),NA())</f>
        <v>3.058166451187283E-2</v>
      </c>
    </row>
    <row r="2008" spans="2:17" x14ac:dyDescent="0.2">
      <c r="B2008" s="46" t="s">
        <v>51</v>
      </c>
      <c r="D2008" s="49">
        <f>_xll.qlCalendarAdvance(LocalCalendar,$D2007,B2008,"f",FALSE)</f>
        <v>53562</v>
      </c>
      <c r="E2008" s="49">
        <f>_xll.qlInterestRateIndexValueDate(IndexON,D2008)</f>
        <v>53562</v>
      </c>
      <c r="F2008" s="52">
        <f>IFERROR(_xll.qlIndexFixing(IndexON,D2008,TRUE,_xll.ohTrigger(RecalcTrigger,TriggerON)),NA())</f>
        <v>2.5106539022647922E-2</v>
      </c>
      <c r="H2008" s="49">
        <f>_xll.qlCalendarAdvance(IborCalendar,$H2007,B2008,"f",FALSE)</f>
        <v>53554</v>
      </c>
      <c r="I2008" s="49">
        <f>_xll.qlInterestRateIndexValueDate(Index1M,$H2008)</f>
        <v>53556</v>
      </c>
      <c r="J2008" s="52">
        <f>IFERROR(_xll.qlIndexFixing(Index1M,$H2008,TRUE,_xll.ohTrigger(RecalcTrigger,Trigger1M)),NA())</f>
        <v>2.6055823106032033E-2</v>
      </c>
      <c r="K2008" s="52">
        <f>IFERROR(_xll.qlIndexFixing(ONIndex1M,I2008,TRUE,_xll.ohTrigger(RecalcTrigger,Trigger1M)),NA())</f>
        <v>2.603651977465482E-2</v>
      </c>
      <c r="L2008" s="52">
        <f>IFERROR(_xll.qlIndexFixing(Index3M,H2008,TRUE,_xll.ohTrigger(RecalcTrigger,Trigger3M)),NA())</f>
        <v>2.76225365131532E-2</v>
      </c>
      <c r="M2008" s="52">
        <f>IFERROR(_xll.qlIndexFixing(ONIndex3M,I2008,TRUE,_xll.ohTrigger(RecalcTrigger,Trigger3M)),NA())</f>
        <v>2.7550669805318506E-2</v>
      </c>
      <c r="N2008" s="52">
        <f>IFERROR(_xll.qlIndexFixing(Index6M,$H2008,TRUE,_xll.ohTrigger(RecalcTrigger,Trigger6M)),NA())</f>
        <v>2.9003557606620937E-2</v>
      </c>
      <c r="O2008" s="52">
        <f>IFERROR(_xll.qlIndexFixing(ONIndex6M,I2008,TRUE,_xll.ohTrigger(RecalcTrigger,Trigger6M)),NA())</f>
        <v>2.8834605377765499E-2</v>
      </c>
      <c r="P2008" s="52">
        <f>IFERROR(_xll.qlIndexFixing(Index1Y,$H2008,TRUE,_xll.ohTrigger(RecalcTrigger,Trigger1Y)),NA())</f>
        <v>3.0903812572041594E-2</v>
      </c>
      <c r="Q2008" s="52">
        <f>IFERROR(_xll.qlIndexFixing(ONIndex1Y,I2008,TRUE,_xll.ohTrigger(RecalcTrigger,Trigger1Y)),NA())</f>
        <v>3.0575908225332071E-2</v>
      </c>
    </row>
    <row r="2009" spans="2:17" x14ac:dyDescent="0.2">
      <c r="B2009" s="46" t="s">
        <v>51</v>
      </c>
      <c r="D2009" s="49">
        <f>_xll.qlCalendarAdvance(LocalCalendar,$D2008,B2009,"f",FALSE)</f>
        <v>53569</v>
      </c>
      <c r="E2009" s="49">
        <f>_xll.qlInterestRateIndexValueDate(IndexON,D2009)</f>
        <v>53569</v>
      </c>
      <c r="F2009" s="52">
        <f>IFERROR(_xll.qlIndexFixing(IndexON,D2009,TRUE,_xll.ohTrigger(RecalcTrigger,TriggerON)),NA())</f>
        <v>2.5107278521030452E-2</v>
      </c>
      <c r="H2009" s="49">
        <f>_xll.qlCalendarAdvance(IborCalendar,$H2008,B2009,"f",FALSE)</f>
        <v>53561</v>
      </c>
      <c r="I2009" s="49">
        <f>_xll.qlInterestRateIndexValueDate(Index1M,$H2009)</f>
        <v>53563</v>
      </c>
      <c r="J2009" s="52">
        <f>IFERROR(_xll.qlIndexFixing(Index1M,$H2009,TRUE,_xll.ohTrigger(RecalcTrigger,Trigger1M)),NA())</f>
        <v>2.6052282436143138E-2</v>
      </c>
      <c r="K2009" s="52">
        <f>IFERROR(_xll.qlIndexFixing(ONIndex1M,I2009,TRUE,_xll.ohTrigger(RecalcTrigger,Trigger1M)),NA())</f>
        <v>2.6033680804895543E-2</v>
      </c>
      <c r="L2009" s="52">
        <f>IFERROR(_xll.qlIndexFixing(Index3M,H2009,TRUE,_xll.ohTrigger(RecalcTrigger,Trigger3M)),NA())</f>
        <v>2.7618794718957861E-2</v>
      </c>
      <c r="M2009" s="52">
        <f>IFERROR(_xll.qlIndexFixing(ONIndex3M,I2009,TRUE,_xll.ohTrigger(RecalcTrigger,Trigger3M)),NA())</f>
        <v>2.7547758122237198E-2</v>
      </c>
      <c r="N2009" s="52">
        <f>IFERROR(_xll.qlIndexFixing(Index6M,$H2009,TRUE,_xll.ohTrigger(RecalcTrigger,Trigger6M)),NA())</f>
        <v>2.8999292331134092E-2</v>
      </c>
      <c r="O2009" s="52">
        <f>IFERROR(_xll.qlIndexFixing(ONIndex6M,I2009,TRUE,_xll.ohTrigger(RecalcTrigger,Trigger6M)),NA())</f>
        <v>2.883229896922801E-2</v>
      </c>
      <c r="P2009" s="52">
        <f>IFERROR(_xll.qlIndexFixing(Index1Y,$H2009,TRUE,_xll.ohTrigger(RecalcTrigger,Trigger1Y)),NA())</f>
        <v>3.0899066682130261E-2</v>
      </c>
      <c r="Q2009" s="52">
        <f>IFERROR(_xll.qlIndexFixing(ONIndex1Y,I2009,TRUE,_xll.ohTrigger(RecalcTrigger,Trigger1Y)),NA())</f>
        <v>3.0571049671905826E-2</v>
      </c>
    </row>
    <row r="2010" spans="2:17" x14ac:dyDescent="0.2">
      <c r="B2010" s="46" t="s">
        <v>51</v>
      </c>
      <c r="D2010" s="49">
        <f>_xll.qlCalendarAdvance(LocalCalendar,$D2009,B2010,"f",FALSE)</f>
        <v>53576</v>
      </c>
      <c r="E2010" s="49">
        <f>_xll.qlInterestRateIndexValueDate(IndexON,D2010)</f>
        <v>53576</v>
      </c>
      <c r="F2010" s="52">
        <f>IFERROR(_xll.qlIndexFixing(IndexON,D2010,TRUE,_xll.ohTrigger(RecalcTrigger,TriggerON)),NA())</f>
        <v>2.510800088871612E-2</v>
      </c>
      <c r="H2010" s="49">
        <f>_xll.qlCalendarAdvance(IborCalendar,$H2009,B2010,"f",FALSE)</f>
        <v>53568</v>
      </c>
      <c r="I2010" s="49">
        <f>_xll.qlInterestRateIndexValueDate(Index1M,$H2010)</f>
        <v>53570</v>
      </c>
      <c r="J2010" s="52">
        <f>IFERROR(_xll.qlIndexFixing(Index1M,$H2010,TRUE,_xll.ohTrigger(RecalcTrigger,Trigger1M)),NA())</f>
        <v>2.6046673890148968E-2</v>
      </c>
      <c r="K2010" s="52">
        <f>IFERROR(_xll.qlIndexFixing(ONIndex1M,I2010,TRUE,_xll.ohTrigger(RecalcTrigger,Trigger1M)),NA())</f>
        <v>2.603014957224925E-2</v>
      </c>
      <c r="L2010" s="52">
        <f>IFERROR(_xll.qlIndexFixing(Index3M,H2010,TRUE,_xll.ohTrigger(RecalcTrigger,Trigger3M)),NA())</f>
        <v>2.7612684420285853E-2</v>
      </c>
      <c r="M2010" s="52">
        <f>IFERROR(_xll.qlIndexFixing(ONIndex3M,I2010,TRUE,_xll.ohTrigger(RecalcTrigger,Trigger3M)),NA())</f>
        <v>2.7544054320651767E-2</v>
      </c>
      <c r="N2010" s="52">
        <f>IFERROR(_xll.qlIndexFixing(Index6M,$H2010,TRUE,_xll.ohTrigger(RecalcTrigger,Trigger6M)),NA())</f>
        <v>2.899225999952396E-2</v>
      </c>
      <c r="O2010" s="52">
        <f>IFERROR(_xll.qlIndexFixing(ONIndex6M,I2010,TRUE,_xll.ohTrigger(RecalcTrigger,Trigger6M)),NA())</f>
        <v>2.8829063461506266E-2</v>
      </c>
      <c r="P2010" s="52">
        <f>IFERROR(_xll.qlIndexFixing(Index1Y,$H2010,TRUE,_xll.ohTrigger(RecalcTrigger,Trigger1Y)),NA())</f>
        <v>3.0889757206289174E-2</v>
      </c>
      <c r="Q2010" s="52">
        <f>IFERROR(_xll.qlIndexFixing(ONIndex1Y,I2010,TRUE,_xll.ohTrigger(RecalcTrigger,Trigger1Y)),NA())</f>
        <v>3.0565313395931604E-2</v>
      </c>
    </row>
    <row r="2011" spans="2:17" x14ac:dyDescent="0.2">
      <c r="B2011" s="46" t="s">
        <v>51</v>
      </c>
      <c r="D2011" s="49">
        <f>_xll.qlCalendarAdvance(LocalCalendar,$D2010,B2011,"f",FALSE)</f>
        <v>53583</v>
      </c>
      <c r="E2011" s="49">
        <f>_xll.qlInterestRateIndexValueDate(IndexON,D2011)</f>
        <v>53583</v>
      </c>
      <c r="F2011" s="52">
        <f>IFERROR(_xll.qlIndexFixing(IndexON,D2011,TRUE,_xll.ohTrigger(RecalcTrigger,TriggerON)),NA())</f>
        <v>2.5108706125704927E-2</v>
      </c>
      <c r="H2011" s="49">
        <f>_xll.qlCalendarAdvance(IborCalendar,$H2010,B2011,"f",FALSE)</f>
        <v>53575</v>
      </c>
      <c r="I2011" s="49">
        <f>_xll.qlInterestRateIndexValueDate(Index1M,$H2011)</f>
        <v>53577</v>
      </c>
      <c r="J2011" s="52">
        <f>IFERROR(_xll.qlIndexFixing(Index1M,$H2011,TRUE,_xll.ohTrigger(RecalcTrigger,Trigger1M)),NA())</f>
        <v>2.6045880809597022E-2</v>
      </c>
      <c r="K2011" s="52">
        <f>IFERROR(_xll.qlIndexFixing(ONIndex1M,I2011,TRUE,_xll.ohTrigger(RecalcTrigger,Trigger1M)),NA())</f>
        <v>2.6025927427122397E-2</v>
      </c>
      <c r="L2011" s="52">
        <f>IFERROR(_xll.qlIndexFixing(Index3M,H2011,TRUE,_xll.ohTrigger(RecalcTrigger,Trigger3M)),NA())</f>
        <v>2.7608939405200116E-2</v>
      </c>
      <c r="M2011" s="52">
        <f>IFERROR(_xll.qlIndexFixing(ONIndex3M,I2011,TRUE,_xll.ohTrigger(RecalcTrigger,Trigger3M)),NA())</f>
        <v>2.7539559737519426E-2</v>
      </c>
      <c r="N2011" s="52">
        <f>IFERROR(_xll.qlIndexFixing(Index6M,$H2011,TRUE,_xll.ohTrigger(RecalcTrigger,Trigger6M)),NA())</f>
        <v>2.8988909448784121E-2</v>
      </c>
      <c r="O2011" s="52">
        <f>IFERROR(_xll.qlIndexFixing(ONIndex6M,I2011,TRUE,_xll.ohTrigger(RecalcTrigger,Trigger6M)),NA())</f>
        <v>2.8824900699211398E-2</v>
      </c>
      <c r="P2011" s="52">
        <f>IFERROR(_xll.qlIndexFixing(Index1Y,$H2011,TRUE,_xll.ohTrigger(RecalcTrigger,Trigger1Y)),NA())</f>
        <v>3.0886861497440504E-2</v>
      </c>
      <c r="Q2011" s="52">
        <f>IFERROR(_xll.qlIndexFixing(ONIndex1Y,I2011,TRUE,_xll.ohTrigger(RecalcTrigger,Trigger1Y)),NA())</f>
        <v>3.0558698737923606E-2</v>
      </c>
    </row>
    <row r="2012" spans="2:17" x14ac:dyDescent="0.2">
      <c r="B2012" s="46" t="s">
        <v>51</v>
      </c>
      <c r="D2012" s="49">
        <f>_xll.qlCalendarAdvance(LocalCalendar,$D2011,B2012,"f",FALSE)</f>
        <v>53590</v>
      </c>
      <c r="E2012" s="49">
        <f>_xll.qlInterestRateIndexValueDate(IndexON,D2012)</f>
        <v>53590</v>
      </c>
      <c r="F2012" s="52">
        <f>IFERROR(_xll.qlIndexFixing(IndexON,D2012,TRUE,_xll.ohTrigger(RecalcTrigger,TriggerON)),NA())</f>
        <v>2.5109394231996873E-2</v>
      </c>
      <c r="H2012" s="49">
        <f>_xll.qlCalendarAdvance(IborCalendar,$H2011,B2012,"f",FALSE)</f>
        <v>53582</v>
      </c>
      <c r="I2012" s="49">
        <f>_xll.qlInterestRateIndexValueDate(Index1M,$H2012)</f>
        <v>53584</v>
      </c>
      <c r="J2012" s="52">
        <f>IFERROR(_xll.qlIndexFixing(Index1M,$H2012,TRUE,_xll.ohTrigger(RecalcTrigger,Trigger1M)),NA())</f>
        <v>2.6041644032640497E-2</v>
      </c>
      <c r="K2012" s="52">
        <f>IFERROR(_xll.qlIndexFixing(ONIndex1M,I2012,TRUE,_xll.ohTrigger(RecalcTrigger,Trigger1M)),NA())</f>
        <v>2.6022391189099991E-2</v>
      </c>
      <c r="L2012" s="52">
        <f>IFERROR(_xll.qlIndexFixing(Index3M,H2012,TRUE,_xll.ohTrigger(RecalcTrigger,Trigger3M)),NA())</f>
        <v>2.7605192105904636E-2</v>
      </c>
      <c r="M2012" s="52">
        <f>IFERROR(_xll.qlIndexFixing(ONIndex3M,I2012,TRUE,_xll.ohTrigger(RecalcTrigger,Trigger3M)),NA())</f>
        <v>2.753585183699947E-2</v>
      </c>
      <c r="N2012" s="52">
        <f>IFERROR(_xll.qlIndexFixing(Index6M,$H2012,TRUE,_xll.ohTrigger(RecalcTrigger,Trigger6M)),NA())</f>
        <v>2.8985553850859953E-2</v>
      </c>
      <c r="O2012" s="52">
        <f>IFERROR(_xll.qlIndexFixing(ONIndex6M,I2012,TRUE,_xll.ohTrigger(RecalcTrigger,Trigger6M)),NA())</f>
        <v>2.8821655843813687E-2</v>
      </c>
      <c r="P2012" s="52">
        <f>IFERROR(_xll.qlIndexFixing(Index1Y,$H2012,TRUE,_xll.ohTrigger(RecalcTrigger,Trigger1Y)),NA())</f>
        <v>3.0881231610357766E-2</v>
      </c>
      <c r="Q2012" s="52">
        <f>IFERROR(_xll.qlIndexFixing(ONIndex1Y,I2012,TRUE,_xll.ohTrigger(RecalcTrigger,Trigger1Y)),NA())</f>
        <v>3.0552982032840958E-2</v>
      </c>
    </row>
    <row r="2013" spans="2:17" x14ac:dyDescent="0.2">
      <c r="B2013" s="46" t="s">
        <v>51</v>
      </c>
      <c r="D2013" s="49">
        <f>_xll.qlCalendarAdvance(LocalCalendar,$D2012,B2013,"f",FALSE)</f>
        <v>53597</v>
      </c>
      <c r="E2013" s="49">
        <f>_xll.qlInterestRateIndexValueDate(IndexON,D2013)</f>
        <v>53597</v>
      </c>
      <c r="F2013" s="52">
        <f>IFERROR(_xll.qlIndexFixing(IndexON,D2013,TRUE,_xll.ohTrigger(RecalcTrigger,TriggerON)),NA())</f>
        <v>2.5110065207671894E-2</v>
      </c>
      <c r="H2013" s="49">
        <f>_xll.qlCalendarAdvance(IborCalendar,$H2012,B2013,"f",FALSE)</f>
        <v>53589</v>
      </c>
      <c r="I2013" s="49">
        <f>_xll.qlInterestRateIndexValueDate(Index1M,$H2013)</f>
        <v>53591</v>
      </c>
      <c r="J2013" s="52">
        <f>IFERROR(_xll.qlIndexFixing(Index1M,$H2013,TRUE,_xll.ohTrigger(RecalcTrigger,Trigger1M)),NA())</f>
        <v>2.6038092433532785E-2</v>
      </c>
      <c r="K2013" s="52">
        <f>IFERROR(_xll.qlIndexFixing(ONIndex1M,I2013,TRUE,_xll.ohTrigger(RecalcTrigger,Trigger1M)),NA())</f>
        <v>2.601885222333955E-2</v>
      </c>
      <c r="L2013" s="52">
        <f>IFERROR(_xll.qlIndexFixing(Index3M,H2013,TRUE,_xll.ohTrigger(RecalcTrigger,Trigger3M)),NA())</f>
        <v>2.7601442522409075E-2</v>
      </c>
      <c r="M2013" s="52">
        <f>IFERROR(_xll.qlIndexFixing(ONIndex3M,I2013,TRUE,_xll.ohTrigger(RecalcTrigger,Trigger3M)),NA())</f>
        <v>2.7532141664217136E-2</v>
      </c>
      <c r="N2013" s="52">
        <f>IFERROR(_xll.qlIndexFixing(Index6M,$H2013,TRUE,_xll.ohTrigger(RecalcTrigger,Trigger6M)),NA())</f>
        <v>2.8982193205778398E-2</v>
      </c>
      <c r="O2013" s="52">
        <f>IFERROR(_xll.qlIndexFixing(ONIndex6M,I2013,TRUE,_xll.ohTrigger(RecalcTrigger,Trigger6M)),NA())</f>
        <v>2.8818406007093955E-2</v>
      </c>
      <c r="P2013" s="52">
        <f>IFERROR(_xll.qlIndexFixing(Index1Y,$H2013,TRUE,_xll.ohTrigger(RecalcTrigger,Trigger1Y)),NA())</f>
        <v>3.0875611958550327E-2</v>
      </c>
      <c r="Q2013" s="52">
        <f>IFERROR(_xll.qlIndexFixing(ONIndex1Y,I2013,TRUE,_xll.ohTrigger(RecalcTrigger,Trigger1Y)),NA())</f>
        <v>3.0547275223096193E-2</v>
      </c>
    </row>
    <row r="2014" spans="2:17" x14ac:dyDescent="0.2">
      <c r="B2014" s="46" t="s">
        <v>51</v>
      </c>
      <c r="D2014" s="49">
        <f>_xll.qlCalendarAdvance(LocalCalendar,$D2013,B2014,"f",FALSE)</f>
        <v>53604</v>
      </c>
      <c r="E2014" s="49">
        <f>_xll.qlInterestRateIndexValueDate(IndexON,D2014)</f>
        <v>53604</v>
      </c>
      <c r="F2014" s="52">
        <f>IFERROR(_xll.qlIndexFixing(IndexON,D2014,TRUE,_xll.ohTrigger(RecalcTrigger,TriggerON)),NA())</f>
        <v>2.5110719052650055E-2</v>
      </c>
      <c r="H2014" s="49">
        <f>_xll.qlCalendarAdvance(IborCalendar,$H2013,B2014,"f",FALSE)</f>
        <v>53596</v>
      </c>
      <c r="I2014" s="49">
        <f>_xll.qlInterestRateIndexValueDate(Index1M,$H2014)</f>
        <v>53598</v>
      </c>
      <c r="J2014" s="52">
        <f>IFERROR(_xll.qlIndexFixing(Index1M,$H2014,TRUE,_xll.ohTrigger(RecalcTrigger,Trigger1M)),NA())</f>
        <v>2.6035911201661609E-2</v>
      </c>
      <c r="K2014" s="52">
        <f>IFERROR(_xll.qlIndexFixing(ONIndex1M,I2014,TRUE,_xll.ohTrigger(RecalcTrigger,Trigger1M)),NA())</f>
        <v>2.6015310529787783E-2</v>
      </c>
      <c r="L2014" s="52">
        <f>IFERROR(_xll.qlIndexFixing(Index3M,H2014,TRUE,_xll.ohTrigger(RecalcTrigger,Trigger3M)),NA())</f>
        <v>2.7600051478706082E-2</v>
      </c>
      <c r="M2014" s="52">
        <f>IFERROR(_xll.qlIndexFixing(ONIndex3M,I2014,TRUE,_xll.ohTrigger(RecalcTrigger,Trigger3M)),NA())</f>
        <v>2.7528429219145778E-2</v>
      </c>
      <c r="N2014" s="52">
        <f>IFERROR(_xll.qlIndexFixing(Index6M,$H2014,TRUE,_xll.ohTrigger(RecalcTrigger,Trigger6M)),NA())</f>
        <v>2.8979746092793034E-2</v>
      </c>
      <c r="O2014" s="52">
        <f>IFERROR(_xll.qlIndexFixing(ONIndex6M,I2014,TRUE,_xll.ohTrigger(RecalcTrigger,Trigger6M)),NA())</f>
        <v>2.8815151189158783E-2</v>
      </c>
      <c r="P2014" s="52">
        <f>IFERROR(_xll.qlIndexFixing(Index1Y,$H2014,TRUE,_xll.ohTrigger(RecalcTrigger,Trigger1Y)),NA())</f>
        <v>3.0870002541847203E-2</v>
      </c>
      <c r="Q2014" s="52">
        <f>IFERROR(_xll.qlIndexFixing(ONIndex1Y,I2014,TRUE,_xll.ohTrigger(RecalcTrigger,Trigger1Y)),NA())</f>
        <v>3.0541578308769246E-2</v>
      </c>
    </row>
    <row r="2015" spans="2:17" x14ac:dyDescent="0.2">
      <c r="B2015" s="46" t="s">
        <v>51</v>
      </c>
      <c r="D2015" s="49">
        <f>_xll.qlCalendarAdvance(LocalCalendar,$D2014,B2015,"f",FALSE)</f>
        <v>53611</v>
      </c>
      <c r="E2015" s="49">
        <f>_xll.qlInterestRateIndexValueDate(IndexON,D2015)</f>
        <v>53611</v>
      </c>
      <c r="F2015" s="52">
        <f>IFERROR(_xll.qlIndexFixing(IndexON,D2015,TRUE,_xll.ohTrigger(RecalcTrigger,TriggerON)),NA())</f>
        <v>2.5111355766851418E-2</v>
      </c>
      <c r="H2015" s="49">
        <f>_xll.qlCalendarAdvance(IborCalendar,$H2014,B2015,"f",FALSE)</f>
        <v>53603</v>
      </c>
      <c r="I2015" s="49">
        <f>_xll.qlInterestRateIndexValueDate(Index1M,$H2015)</f>
        <v>53605</v>
      </c>
      <c r="J2015" s="52">
        <f>IFERROR(_xll.qlIndexFixing(Index1M,$H2015,TRUE,_xll.ohTrigger(RecalcTrigger,Trigger1M)),NA())</f>
        <v>2.6030981038429029E-2</v>
      </c>
      <c r="K2015" s="52">
        <f>IFERROR(_xll.qlIndexFixing(ONIndex1M,I2015,TRUE,_xll.ohTrigger(RecalcTrigger,Trigger1M)),NA())</f>
        <v>2.6012452490229432E-2</v>
      </c>
      <c r="L2015" s="52">
        <f>IFERROR(_xll.qlIndexFixing(Index3M,H2015,TRUE,_xll.ohTrigger(RecalcTrigger,Trigger3M)),NA())</f>
        <v>2.7596295976845955E-2</v>
      </c>
      <c r="M2015" s="52">
        <f>IFERROR(_xll.qlIndexFixing(ONIndex3M,I2015,TRUE,_xll.ohTrigger(RecalcTrigger,Trigger3M)),NA())</f>
        <v>2.7525501226410842E-2</v>
      </c>
      <c r="N2015" s="52">
        <f>IFERROR(_xll.qlIndexFixing(Index6M,$H2015,TRUE,_xll.ohTrigger(RecalcTrigger,Trigger6M)),NA())</f>
        <v>2.8976374723568801E-2</v>
      </c>
      <c r="O2015" s="52">
        <f>IFERROR(_xll.qlIndexFixing(ONIndex6M,I2015,TRUE,_xll.ohTrigger(RecalcTrigger,Trigger6M)),NA())</f>
        <v>2.8812811198211108E-2</v>
      </c>
      <c r="P2015" s="52">
        <f>IFERROR(_xll.qlIndexFixing(Index1Y,$H2015,TRUE,_xll.ohTrigger(RecalcTrigger,Trigger1Y)),NA())</f>
        <v>3.086440336007807E-2</v>
      </c>
      <c r="Q2015" s="52">
        <f>IFERROR(_xll.qlIndexFixing(ONIndex1Y,I2015,TRUE,_xll.ohTrigger(RecalcTrigger,Trigger1Y)),NA())</f>
        <v>3.0536780460497237E-2</v>
      </c>
    </row>
    <row r="2016" spans="2:17" x14ac:dyDescent="0.2">
      <c r="B2016" s="46" t="s">
        <v>51</v>
      </c>
      <c r="D2016" s="49">
        <f>_xll.qlCalendarAdvance(LocalCalendar,$D2015,B2016,"f",FALSE)</f>
        <v>53618</v>
      </c>
      <c r="E2016" s="49">
        <f>_xll.qlInterestRateIndexValueDate(IndexON,D2016)</f>
        <v>53618</v>
      </c>
      <c r="F2016" s="52">
        <f>IFERROR(_xll.qlIndexFixing(IndexON,D2016,TRUE,_xll.ohTrigger(RecalcTrigger,TriggerON)),NA())</f>
        <v>2.5111975350515792E-2</v>
      </c>
      <c r="H2016" s="49">
        <f>_xll.qlCalendarAdvance(IborCalendar,$H2015,B2016,"f",FALSE)</f>
        <v>53610</v>
      </c>
      <c r="I2016" s="49">
        <f>_xll.qlInterestRateIndexValueDate(Index1M,$H2016)</f>
        <v>53612</v>
      </c>
      <c r="J2016" s="52">
        <f>IFERROR(_xll.qlIndexFixing(Index1M,$H2016,TRUE,_xll.ohTrigger(RecalcTrigger,Trigger1M)),NA())</f>
        <v>2.6028106892798664E-2</v>
      </c>
      <c r="K2016" s="52">
        <f>IFERROR(_xll.qlIndexFixing(ONIndex1M,I2016,TRUE,_xll.ohTrigger(RecalcTrigger,Trigger1M)),NA())</f>
        <v>2.6008218959470142E-2</v>
      </c>
      <c r="L2016" s="52">
        <f>IFERROR(_xll.qlIndexFixing(Index3M,H2016,TRUE,_xll.ohTrigger(RecalcTrigger,Trigger3M)),NA())</f>
        <v>2.7592538190398835E-2</v>
      </c>
      <c r="M2016" s="52">
        <f>IFERROR(_xll.qlIndexFixing(ONIndex3M,I2016,TRUE,_xll.ohTrigger(RecalcTrigger,Trigger3M)),NA())</f>
        <v>2.7520997512162637E-2</v>
      </c>
      <c r="N2016" s="52">
        <f>IFERROR(_xll.qlIndexFixing(Index6M,$H2016,TRUE,_xll.ohTrigger(RecalcTrigger,Trigger6M)),NA())</f>
        <v>2.8976667470144726E-2</v>
      </c>
      <c r="O2016" s="52">
        <f>IFERROR(_xll.qlIndexFixing(ONIndex6M,I2016,TRUE,_xll.ohTrigger(RecalcTrigger,Trigger6M)),NA())</f>
        <v>2.880862660940231E-2</v>
      </c>
      <c r="P2016" s="52">
        <f>IFERROR(_xll.qlIndexFixing(Index1Y,$H2016,TRUE,_xll.ohTrigger(RecalcTrigger,Trigger1Y)),NA())</f>
        <v>3.0859730912666396E-2</v>
      </c>
      <c r="Q2016" s="52">
        <f>IFERROR(_xll.qlIndexFixing(ONIndex1Y,I2016,TRUE,_xll.ohTrigger(RecalcTrigger,Trigger1Y)),NA())</f>
        <v>3.0530214166128999E-2</v>
      </c>
    </row>
    <row r="2017" spans="2:17" x14ac:dyDescent="0.2">
      <c r="B2017" s="46" t="s">
        <v>51</v>
      </c>
      <c r="D2017" s="49">
        <f>_xll.qlCalendarAdvance(LocalCalendar,$D2016,B2017,"f",FALSE)</f>
        <v>53625</v>
      </c>
      <c r="E2017" s="49">
        <f>_xll.qlInterestRateIndexValueDate(IndexON,D2017)</f>
        <v>53625</v>
      </c>
      <c r="F2017" s="52">
        <f>IFERROR(_xll.qlIndexFixing(IndexON,D2017,TRUE,_xll.ohTrigger(RecalcTrigger,TriggerON)),NA())</f>
        <v>2.5112577803403369E-2</v>
      </c>
      <c r="H2017" s="49">
        <f>_xll.qlCalendarAdvance(IborCalendar,$H2016,B2017,"f",FALSE)</f>
        <v>53617</v>
      </c>
      <c r="I2017" s="49">
        <f>_xll.qlInterestRateIndexValueDate(Index1M,$H2017)</f>
        <v>53619</v>
      </c>
      <c r="J2017" s="52">
        <f>IFERROR(_xll.qlIndexFixing(Index1M,$H2017,TRUE,_xll.ohTrigger(RecalcTrigger,Trigger1M)),NA())</f>
        <v>2.6023858714150288E-2</v>
      </c>
      <c r="K2017" s="52">
        <f>IFERROR(_xll.qlIndexFixing(ONIndex1M,I2017,TRUE,_xll.ohTrigger(RecalcTrigger,Trigger1M)),NA())</f>
        <v>2.6004669082677623E-2</v>
      </c>
      <c r="L2017" s="52">
        <f>IFERROR(_xll.qlIndexFixing(Index3M,H2017,TRUE,_xll.ohTrigger(RecalcTrigger,Trigger3M)),NA())</f>
        <v>2.7589563704492958E-2</v>
      </c>
      <c r="M2017" s="52">
        <f>IFERROR(_xll.qlIndexFixing(ONIndex3M,I2017,TRUE,_xll.ohTrigger(RecalcTrigger,Trigger3M)),NA())</f>
        <v>2.7517278250250854E-2</v>
      </c>
      <c r="N2017" s="52">
        <f>IFERROR(_xll.qlIndexFixing(Index6M,$H2017,TRUE,_xll.ohTrigger(RecalcTrigger,Trigger6M)),NA())</f>
        <v>2.8969616842786358E-2</v>
      </c>
      <c r="O2017" s="52">
        <f>IFERROR(_xll.qlIndexFixing(ONIndex6M,I2017,TRUE,_xll.ohTrigger(RecalcTrigger,Trigger6M)),NA())</f>
        <v>2.8805356847607655E-2</v>
      </c>
      <c r="P2017" s="52">
        <f>IFERROR(_xll.qlIndexFixing(Index1Y,$H2017,TRUE,_xll.ohTrigger(RecalcTrigger,Trigger1Y)),NA())</f>
        <v>3.0853235700666348E-2</v>
      </c>
      <c r="Q2017" s="52">
        <f>IFERROR(_xll.qlIndexFixing(ONIndex1Y,I2017,TRUE,_xll.ohTrigger(RecalcTrigger,Trigger1Y)),NA())</f>
        <v>3.0524546937842345E-2</v>
      </c>
    </row>
    <row r="2018" spans="2:17" x14ac:dyDescent="0.2">
      <c r="B2018" s="46" t="s">
        <v>51</v>
      </c>
      <c r="D2018" s="49">
        <f>_xll.qlCalendarAdvance(LocalCalendar,$D2017,B2018,"f",FALSE)</f>
        <v>53632</v>
      </c>
      <c r="E2018" s="49">
        <f>_xll.qlInterestRateIndexValueDate(IndexON,D2018)</f>
        <v>53632</v>
      </c>
      <c r="F2018" s="52">
        <f>IFERROR(_xll.qlIndexFixing(IndexON,D2018,TRUE,_xll.ohTrigger(RecalcTrigger,TriggerON)),NA())</f>
        <v>2.5113163125514149E-2</v>
      </c>
      <c r="H2018" s="49">
        <f>_xll.qlCalendarAdvance(IborCalendar,$H2017,B2018,"f",FALSE)</f>
        <v>53624</v>
      </c>
      <c r="I2018" s="49">
        <f>_xll.qlInterestRateIndexValueDate(Index1M,$H2018)</f>
        <v>53626</v>
      </c>
      <c r="J2018" s="52">
        <f>IFERROR(_xll.qlIndexFixing(Index1M,$H2018,TRUE,_xll.ohTrigger(RecalcTrigger,Trigger1M)),NA())</f>
        <v>2.6020293453578359E-2</v>
      </c>
      <c r="K2018" s="52">
        <f>IFERROR(_xll.qlIndexFixing(ONIndex1M,I2018,TRUE,_xll.ohTrigger(RecalcTrigger,Trigger1M)),NA())</f>
        <v>2.6001116478120423E-2</v>
      </c>
      <c r="L2018" s="52">
        <f>IFERROR(_xll.qlIndexFixing(Index3M,H2018,TRUE,_xll.ohTrigger(RecalcTrigger,Trigger3M)),NA())</f>
        <v>2.7585015763766596E-2</v>
      </c>
      <c r="M2018" s="52">
        <f>IFERROR(_xll.qlIndexFixing(ONIndex3M,I2018,TRUE,_xll.ohTrigger(RecalcTrigger,Trigger3M)),NA())</f>
        <v>2.7513556716050047E-2</v>
      </c>
      <c r="N2018" s="52">
        <f>IFERROR(_xll.qlIndexFixing(Index6M,$H2018,TRUE,_xll.ohTrigger(RecalcTrigger,Trigger6M)),NA())</f>
        <v>2.8966230331280412E-2</v>
      </c>
      <c r="O2018" s="52">
        <f>IFERROR(_xll.qlIndexFixing(ONIndex6M,I2018,TRUE,_xll.ohTrigger(RecalcTrigger,Trigger6M)),NA())</f>
        <v>2.8802082104570914E-2</v>
      </c>
      <c r="P2018" s="52">
        <f>IFERROR(_xll.qlIndexFixing(Index1Y,$H2018,TRUE,_xll.ohTrigger(RecalcTrigger,Trigger1Y)),NA())</f>
        <v>3.0847667222685067E-2</v>
      </c>
      <c r="Q2018" s="52">
        <f>IFERROR(_xll.qlIndexFixing(ONIndex1Y,I2018,TRUE,_xll.ohTrigger(RecalcTrigger,Trigger1Y)),NA())</f>
        <v>3.0518889604920219E-2</v>
      </c>
    </row>
    <row r="2019" spans="2:17" x14ac:dyDescent="0.2">
      <c r="B2019" s="46" t="s">
        <v>51</v>
      </c>
      <c r="D2019" s="49">
        <f>_xll.qlCalendarAdvance(LocalCalendar,$D2018,B2019,"f",FALSE)</f>
        <v>53639</v>
      </c>
      <c r="E2019" s="49">
        <f>_xll.qlInterestRateIndexValueDate(IndexON,D2019)</f>
        <v>53639</v>
      </c>
      <c r="F2019" s="52">
        <f>IFERROR(_xll.qlIndexFixing(IndexON,D2019,TRUE,_xll.ohTrigger(RecalcTrigger,TriggerON)),NA())</f>
        <v>2.5113731317087939E-2</v>
      </c>
      <c r="H2019" s="49">
        <f>_xll.qlCalendarAdvance(IborCalendar,$H2018,B2019,"f",FALSE)</f>
        <v>53631</v>
      </c>
      <c r="I2019" s="49">
        <f>_xll.qlInterestRateIndexValueDate(Index1M,$H2019)</f>
        <v>53633</v>
      </c>
      <c r="J2019" s="52">
        <f>IFERROR(_xll.qlIndexFixing(Index1M,$H2019,TRUE,_xll.ohTrigger(RecalcTrigger,Trigger1M)),NA())</f>
        <v>2.6016725460719772E-2</v>
      </c>
      <c r="K2019" s="52">
        <f>IFERROR(_xll.qlIndexFixing(ONIndex1M,I2019,TRUE,_xll.ohTrigger(RecalcTrigger,Trigger1M)),NA())</f>
        <v>2.5997561145825188E-2</v>
      </c>
      <c r="L2019" s="52">
        <f>IFERROR(_xll.qlIndexFixing(Index3M,H2019,TRUE,_xll.ohTrigger(RecalcTrigger,Trigger3M)),NA())</f>
        <v>2.7581251123595933E-2</v>
      </c>
      <c r="M2019" s="52">
        <f>IFERROR(_xll.qlIndexFixing(ONIndex3M,I2019,TRUE,_xll.ohTrigger(RecalcTrigger,Trigger3M)),NA())</f>
        <v>2.7509832909586862E-2</v>
      </c>
      <c r="N2019" s="52">
        <f>IFERROR(_xll.qlIndexFixing(Index6M,$H2019,TRUE,_xll.ohTrigger(RecalcTrigger,Trigger6M)),NA())</f>
        <v>2.8961923346379044E-2</v>
      </c>
      <c r="O2019" s="52">
        <f>IFERROR(_xll.qlIndexFixing(ONIndex6M,I2019,TRUE,_xll.ohTrigger(RecalcTrigger,Trigger6M)),NA())</f>
        <v>2.8798802380212152E-2</v>
      </c>
      <c r="P2019" s="52">
        <f>IFERROR(_xll.qlIndexFixing(Index1Y,$H2019,TRUE,_xll.ohTrigger(RecalcTrigger,Trigger1Y)),NA())</f>
        <v>3.0842108978961912E-2</v>
      </c>
      <c r="Q2019" s="52">
        <f>IFERROR(_xll.qlIndexFixing(ONIndex1Y,I2019,TRUE,_xll.ohTrigger(RecalcTrigger,Trigger1Y)),NA())</f>
        <v>3.051324216736262E-2</v>
      </c>
    </row>
    <row r="2020" spans="2:17" x14ac:dyDescent="0.2">
      <c r="B2020" s="46" t="s">
        <v>51</v>
      </c>
      <c r="D2020" s="49">
        <f>_xll.qlCalendarAdvance(LocalCalendar,$D2019,B2020,"f",FALSE)</f>
        <v>53646</v>
      </c>
      <c r="E2020" s="49">
        <f>_xll.qlInterestRateIndexValueDate(IndexON,D2020)</f>
        <v>53646</v>
      </c>
      <c r="F2020" s="52">
        <f>IFERROR(_xll.qlIndexFixing(IndexON,D2020,TRUE,_xll.ohTrigger(RecalcTrigger,TriggerON)),NA())</f>
        <v>2.5114282377964869E-2</v>
      </c>
      <c r="H2020" s="49">
        <f>_xll.qlCalendarAdvance(IborCalendar,$H2019,B2020,"f",FALSE)</f>
        <v>53638</v>
      </c>
      <c r="I2020" s="49">
        <f>_xll.qlInterestRateIndexValueDate(Index1M,$H2020)</f>
        <v>53640</v>
      </c>
      <c r="J2020" s="52">
        <f>IFERROR(_xll.qlIndexFixing(Index1M,$H2020,TRUE,_xll.ohTrigger(RecalcTrigger,Trigger1M)),NA())</f>
        <v>2.601315473557711E-2</v>
      </c>
      <c r="K2020" s="52">
        <f>IFERROR(_xll.qlIndexFixing(ONIndex1M,I2020,TRUE,_xll.ohTrigger(RecalcTrigger,Trigger1M)),NA())</f>
        <v>2.5994687210302292E-2</v>
      </c>
      <c r="L2020" s="52">
        <f>IFERROR(_xll.qlIndexFixing(Index3M,H2020,TRUE,_xll.ohTrigger(RecalcTrigger,Trigger3M)),NA())</f>
        <v>2.7577484198864643E-2</v>
      </c>
      <c r="M2020" s="52">
        <f>IFERROR(_xll.qlIndexFixing(ONIndex3M,I2020,TRUE,_xll.ohTrigger(RecalcTrigger,Trigger3M)),NA())</f>
        <v>2.7506891321753546E-2</v>
      </c>
      <c r="N2020" s="52">
        <f>IFERROR(_xll.qlIndexFixing(Index6M,$H2020,TRUE,_xll.ohTrigger(RecalcTrigger,Trigger6M)),NA())</f>
        <v>2.8958527371898413E-2</v>
      </c>
      <c r="O2020" s="52">
        <f>IFERROR(_xll.qlIndexFixing(ONIndex6M,I2020,TRUE,_xll.ohTrigger(RecalcTrigger,Trigger6M)),NA())</f>
        <v>2.8796434393758563E-2</v>
      </c>
      <c r="P2020" s="52">
        <f>IFERROR(_xll.qlIndexFixing(Index1Y,$H2020,TRUE,_xll.ohTrigger(RecalcTrigger,Trigger1Y)),NA())</f>
        <v>3.0837478515558178E-2</v>
      </c>
      <c r="Q2020" s="52">
        <f>IFERROR(_xll.qlIndexFixing(ONIndex1Y,I2020,TRUE,_xll.ohTrigger(RecalcTrigger,Trigger1Y)),NA())</f>
        <v>3.0508494932217634E-2</v>
      </c>
    </row>
    <row r="2021" spans="2:17" x14ac:dyDescent="0.2">
      <c r="B2021" s="46" t="s">
        <v>51</v>
      </c>
      <c r="D2021" s="49">
        <f>_xll.qlCalendarAdvance(LocalCalendar,$D2020,B2021,"f",FALSE)</f>
        <v>53654</v>
      </c>
      <c r="E2021" s="49">
        <f>_xll.qlInterestRateIndexValueDate(IndexON,D2021)</f>
        <v>53654</v>
      </c>
      <c r="F2021" s="52">
        <f>IFERROR(_xll.qlIndexFixing(IndexON,D2021,TRUE,_xll.ohTrigger(RecalcTrigger,TriggerON)),NA())</f>
        <v>2.5116717752613482E-2</v>
      </c>
      <c r="H2021" s="49">
        <f>_xll.qlCalendarAdvance(IborCalendar,$H2020,B2021,"f",FALSE)</f>
        <v>53645</v>
      </c>
      <c r="I2021" s="49">
        <f>_xll.qlInterestRateIndexValueDate(Index1M,$H2021)</f>
        <v>53647</v>
      </c>
      <c r="J2021" s="52">
        <f>IFERROR(_xll.qlIndexFixing(Index1M,$H2021,TRUE,_xll.ohTrigger(RecalcTrigger,Trigger1M)),NA())</f>
        <v>2.600958127815553E-2</v>
      </c>
      <c r="K2021" s="52">
        <f>IFERROR(_xll.qlIndexFixing(ONIndex1M,I2021,TRUE,_xll.ohTrigger(RecalcTrigger,Trigger1M)),NA())</f>
        <v>2.599044229796732E-2</v>
      </c>
      <c r="L2021" s="52">
        <f>IFERROR(_xll.qlIndexFixing(Index3M,H2021,TRUE,_xll.ohTrigger(RecalcTrigger,Trigger3M)),NA())</f>
        <v>2.7574498771969606E-2</v>
      </c>
      <c r="M2021" s="52">
        <f>IFERROR(_xll.qlIndexFixing(ONIndex3M,I2021,TRUE,_xll.ohTrigger(RecalcTrigger,Trigger3M)),NA())</f>
        <v>2.7502378479793421E-2</v>
      </c>
      <c r="N2021" s="52">
        <f>IFERROR(_xll.qlIndexFixing(Index6M,$H2021,TRUE,_xll.ohTrigger(RecalcTrigger,Trigger6M)),NA())</f>
        <v>2.8955126350461338E-2</v>
      </c>
      <c r="O2021" s="52">
        <f>IFERROR(_xll.qlIndexFixing(ONIndex6M,I2021,TRUE,_xll.ohTrigger(RecalcTrigger,Trigger6M)),NA())</f>
        <v>2.8792227987741725E-2</v>
      </c>
      <c r="P2021" s="52">
        <f>IFERROR(_xll.qlIndexFixing(Index1Y,$H2021,TRUE,_xll.ohTrigger(RecalcTrigger,Trigger1Y)),NA())</f>
        <v>3.0831023193616518E-2</v>
      </c>
      <c r="Q2021" s="52">
        <f>IFERROR(_xll.qlIndexFixing(ONIndex1Y,I2021,TRUE,_xll.ohTrigger(RecalcTrigger,Trigger1Y)),NA())</f>
        <v>3.0501976978234424E-2</v>
      </c>
    </row>
    <row r="2022" spans="2:17" x14ac:dyDescent="0.2">
      <c r="B2022" s="46" t="s">
        <v>51</v>
      </c>
      <c r="D2022" s="49">
        <f>_xll.qlCalendarAdvance(LocalCalendar,$D2021,B2022,"f",FALSE)</f>
        <v>53661</v>
      </c>
      <c r="E2022" s="49">
        <f>_xll.qlInterestRateIndexValueDate(IndexON,D2022)</f>
        <v>53661</v>
      </c>
      <c r="F2022" s="52">
        <f>IFERROR(_xll.qlIndexFixing(IndexON,D2022,TRUE,_xll.ohTrigger(RecalcTrigger,TriggerON)),NA())</f>
        <v>2.5117229729048063E-2</v>
      </c>
      <c r="H2022" s="49">
        <f>_xll.qlCalendarAdvance(IborCalendar,$H2021,B2022,"f",FALSE)</f>
        <v>53652</v>
      </c>
      <c r="I2022" s="49">
        <f>_xll.qlInterestRateIndexValueDate(Index1M,$H2022)</f>
        <v>53654</v>
      </c>
      <c r="J2022" s="52">
        <f>IFERROR(_xll.qlIndexFixing(Index1M,$H2022,TRUE,_xll.ohTrigger(RecalcTrigger,Trigger1M)),NA())</f>
        <v>2.6006005088452449E-2</v>
      </c>
      <c r="K2022" s="52">
        <f>IFERROR(_xll.qlIndexFixing(ONIndex1M,I2022,TRUE,_xll.ohTrigger(RecalcTrigger,Trigger1M)),NA())</f>
        <v>2.5986878782404688E-2</v>
      </c>
      <c r="L2022" s="52">
        <f>IFERROR(_xll.qlIndexFixing(Index3M,H2022,TRUE,_xll.ohTrigger(RecalcTrigger,Trigger3M)),NA())</f>
        <v>2.7569943495744847E-2</v>
      </c>
      <c r="M2022" s="52">
        <f>IFERROR(_xll.qlIndexFixing(ONIndex3M,I2022,TRUE,_xll.ohTrigger(RecalcTrigger,Trigger3M)),NA())</f>
        <v>2.749864785643652E-2</v>
      </c>
      <c r="N2022" s="52">
        <f>IFERROR(_xll.qlIndexFixing(Index6M,$H2022,TRUE,_xll.ohTrigger(RecalcTrigger,Trigger6M)),NA())</f>
        <v>2.8951720282095202E-2</v>
      </c>
      <c r="O2022" s="52">
        <f>IFERROR(_xll.qlIndexFixing(ONIndex6M,I2022,TRUE,_xll.ohTrigger(RecalcTrigger,Trigger6M)),NA())</f>
        <v>2.8788933319550125E-2</v>
      </c>
      <c r="P2022" s="52">
        <f>IFERROR(_xll.qlIndexFixing(Index1Y,$H2022,TRUE,_xll.ohTrigger(RecalcTrigger,Trigger1Y)),NA())</f>
        <v>3.082549565165885E-2</v>
      </c>
      <c r="Q2022" s="52">
        <f>IFERROR(_xll.qlIndexFixing(ONIndex1Y,I2022,TRUE,_xll.ohTrigger(RecalcTrigger,Trigger1Y)),NA())</f>
        <v>3.0496359226717118E-2</v>
      </c>
    </row>
    <row r="2023" spans="2:17" x14ac:dyDescent="0.2">
      <c r="B2023" s="46" t="s">
        <v>51</v>
      </c>
      <c r="D2023" s="49">
        <f>_xll.qlCalendarAdvance(LocalCalendar,$D2022,B2023,"f",FALSE)</f>
        <v>53668</v>
      </c>
      <c r="E2023" s="49">
        <f>_xll.qlInterestRateIndexValueDate(IndexON,D2023)</f>
        <v>53668</v>
      </c>
      <c r="F2023" s="52">
        <f>IFERROR(_xll.qlIndexFixing(IndexON,D2023,TRUE,_xll.ohTrigger(RecalcTrigger,TriggerON)),NA())</f>
        <v>2.5117724572387701E-2</v>
      </c>
      <c r="H2023" s="49">
        <f>_xll.qlCalendarAdvance(IborCalendar,$H2022,B2023,"f",FALSE)</f>
        <v>53659</v>
      </c>
      <c r="I2023" s="49">
        <f>_xll.qlInterestRateIndexValueDate(Index1M,$H2023)</f>
        <v>53661</v>
      </c>
      <c r="J2023" s="52">
        <f>IFERROR(_xll.qlIndexFixing(Index1M,$H2023,TRUE,_xll.ohTrigger(RecalcTrigger,Trigger1M)),NA())</f>
        <v>2.6002426166478187E-2</v>
      </c>
      <c r="K2023" s="52">
        <f>IFERROR(_xll.qlIndexFixing(ONIndex1M,I2023,TRUE,_xll.ohTrigger(RecalcTrigger,Trigger1M)),NA())</f>
        <v>2.598331253910402E-2</v>
      </c>
      <c r="L2023" s="52">
        <f>IFERROR(_xll.qlIndexFixing(Index3M,H2023,TRUE,_xll.ohTrigger(RecalcTrigger,Trigger3M)),NA())</f>
        <v>2.7563038164939435E-2</v>
      </c>
      <c r="M2023" s="52">
        <f>IFERROR(_xll.qlIndexFixing(ONIndex3M,I2023,TRUE,_xll.ohTrigger(RecalcTrigger,Trigger3M)),NA())</f>
        <v>2.7494914960870531E-2</v>
      </c>
      <c r="N2023" s="52">
        <f>IFERROR(_xll.qlIndexFixing(Index6M,$H2023,TRUE,_xll.ohTrigger(RecalcTrigger,Trigger6M)),NA())</f>
        <v>2.8949222063618014E-2</v>
      </c>
      <c r="O2023" s="52">
        <f>IFERROR(_xll.qlIndexFixing(ONIndex6M,I2023,TRUE,_xll.ohTrigger(RecalcTrigger,Trigger6M)),NA())</f>
        <v>2.8785633670116439E-2</v>
      </c>
      <c r="P2023" s="52">
        <f>IFERROR(_xll.qlIndexFixing(Index1Y,$H2023,TRUE,_xll.ohTrigger(RecalcTrigger,Trigger1Y)),NA())</f>
        <v>3.081722378707874E-2</v>
      </c>
      <c r="Q2023" s="52">
        <f>IFERROR(_xll.qlIndexFixing(ONIndex1Y,I2023,TRUE,_xll.ohTrigger(RecalcTrigger,Trigger1Y)),NA())</f>
        <v>3.0490751370537694E-2</v>
      </c>
    </row>
    <row r="2024" spans="2:17" x14ac:dyDescent="0.2">
      <c r="B2024" s="46" t="s">
        <v>51</v>
      </c>
      <c r="D2024" s="49">
        <f>_xll.qlCalendarAdvance(LocalCalendar,$D2023,B2024,"f",FALSE)</f>
        <v>53675</v>
      </c>
      <c r="E2024" s="49">
        <f>_xll.qlInterestRateIndexValueDate(IndexON,D2024)</f>
        <v>53675</v>
      </c>
      <c r="F2024" s="52">
        <f>IFERROR(_xll.qlIndexFixing(IndexON,D2024,TRUE,_xll.ohTrigger(RecalcTrigger,TriggerON)),NA())</f>
        <v>2.5118202282659041E-2</v>
      </c>
      <c r="H2024" s="49">
        <f>_xll.qlCalendarAdvance(IborCalendar,$H2023,B2024,"f",FALSE)</f>
        <v>53666</v>
      </c>
      <c r="I2024" s="49">
        <f>_xll.qlInterestRateIndexValueDate(Index1M,$H2024)</f>
        <v>53668</v>
      </c>
      <c r="J2024" s="52">
        <f>IFERROR(_xll.qlIndexFixing(Index1M,$H2024,TRUE,_xll.ohTrigger(RecalcTrigger,Trigger1M)),NA())</f>
        <v>2.5998844512227583E-2</v>
      </c>
      <c r="K2024" s="52">
        <f>IFERROR(_xll.qlIndexFixing(ONIndex1M,I2024,TRUE,_xll.ohTrigger(RecalcTrigger,Trigger1M)),NA())</f>
        <v>2.5979743567985381E-2</v>
      </c>
      <c r="L2024" s="52">
        <f>IFERROR(_xll.qlIndexFixing(Index3M,H2024,TRUE,_xll.ohTrigger(RecalcTrigger,Trigger3M)),NA())</f>
        <v>2.7559263906774767E-2</v>
      </c>
      <c r="M2024" s="52">
        <f>IFERROR(_xll.qlIndexFixing(ONIndex3M,I2024,TRUE,_xll.ohTrigger(RecalcTrigger,Trigger3M)),NA())</f>
        <v>2.7491179792962228E-2</v>
      </c>
      <c r="N2024" s="52">
        <f>IFERROR(_xll.qlIndexFixing(Index6M,$H2024,TRUE,_xll.ohTrigger(RecalcTrigger,Trigger6M)),NA())</f>
        <v>2.8945805268239515E-2</v>
      </c>
      <c r="O2024" s="52">
        <f>IFERROR(_xll.qlIndexFixing(ONIndex6M,I2024,TRUE,_xll.ohTrigger(RecalcTrigger,Trigger6M)),NA())</f>
        <v>2.8782329039414023E-2</v>
      </c>
      <c r="P2024" s="52">
        <f>IFERROR(_xll.qlIndexFixing(Index1Y,$H2024,TRUE,_xll.ohTrigger(RecalcTrigger,Trigger1Y)),NA())</f>
        <v>3.0814471268336321E-2</v>
      </c>
      <c r="Q2024" s="52">
        <f>IFERROR(_xll.qlIndexFixing(ONIndex1Y,I2024,TRUE,_xll.ohTrigger(RecalcTrigger,Trigger1Y)),NA())</f>
        <v>3.0485153409696153E-2</v>
      </c>
    </row>
    <row r="2025" spans="2:17" x14ac:dyDescent="0.2">
      <c r="B2025" s="46" t="s">
        <v>51</v>
      </c>
      <c r="D2025" s="49">
        <f>_xll.qlCalendarAdvance(LocalCalendar,$D2024,B2025,"f",FALSE)</f>
        <v>53682</v>
      </c>
      <c r="E2025" s="49">
        <f>_xll.qlInterestRateIndexValueDate(IndexON,D2025)</f>
        <v>53682</v>
      </c>
      <c r="F2025" s="52">
        <f>IFERROR(_xll.qlIndexFixing(IndexON,D2025,TRUE,_xll.ohTrigger(RecalcTrigger,TriggerON)),NA())</f>
        <v>2.5118662859862084E-2</v>
      </c>
      <c r="H2025" s="49">
        <f>_xll.qlCalendarAdvance(IborCalendar,$H2024,B2025,"f",FALSE)</f>
        <v>53673</v>
      </c>
      <c r="I2025" s="49">
        <f>_xll.qlInterestRateIndexValueDate(Index1M,$H2025)</f>
        <v>53675</v>
      </c>
      <c r="J2025" s="52">
        <f>IFERROR(_xll.qlIndexFixing(Index1M,$H2025,TRUE,_xll.ohTrigger(RecalcTrigger,Trigger1M)),NA())</f>
        <v>2.5995260125708377E-2</v>
      </c>
      <c r="K2025" s="52">
        <f>IFERROR(_xll.qlIndexFixing(ONIndex1M,I2025,TRUE,_xll.ohTrigger(RecalcTrigger,Trigger1M)),NA())</f>
        <v>2.5976171869208642E-2</v>
      </c>
      <c r="L2025" s="52">
        <f>IFERROR(_xll.qlIndexFixing(Index3M,H2025,TRUE,_xll.ohTrigger(RecalcTrigger,Trigger3M)),NA())</f>
        <v>2.7555487364621989E-2</v>
      </c>
      <c r="M2025" s="52">
        <f>IFERROR(_xll.qlIndexFixing(ONIndex3M,I2025,TRUE,_xll.ohTrigger(RecalcTrigger,Trigger3M)),NA())</f>
        <v>2.7487442352844838E-2</v>
      </c>
      <c r="N2025" s="52">
        <f>IFERROR(_xll.qlIndexFixing(Index6M,$H2025,TRUE,_xll.ohTrigger(RecalcTrigger,Trigger6M)),NA())</f>
        <v>2.8942383425638596E-2</v>
      </c>
      <c r="O2025" s="52">
        <f>IFERROR(_xll.qlIndexFixing(ONIndex6M,I2025,TRUE,_xll.ohTrigger(RecalcTrigger,Trigger6M)),NA())</f>
        <v>2.8779019427442876E-2</v>
      </c>
      <c r="P2025" s="52">
        <f>IFERROR(_xll.qlIndexFixing(Index1Y,$H2025,TRUE,_xll.ohTrigger(RecalcTrigger,Trigger1Y)),NA())</f>
        <v>3.0808974426637558E-2</v>
      </c>
      <c r="Q2025" s="52">
        <f>IFERROR(_xll.qlIndexFixing(ONIndex1Y,I2025,TRUE,_xll.ohTrigger(RecalcTrigger,Trigger1Y)),NA())</f>
        <v>3.0479565344219139E-2</v>
      </c>
    </row>
    <row r="2026" spans="2:17" x14ac:dyDescent="0.2">
      <c r="B2026" s="46" t="s">
        <v>51</v>
      </c>
      <c r="D2026" s="49">
        <f>_xll.qlCalendarAdvance(LocalCalendar,$D2025,B2026,"f",FALSE)</f>
        <v>53689</v>
      </c>
      <c r="E2026" s="49">
        <f>_xll.qlInterestRateIndexValueDate(IndexON,D2026)</f>
        <v>53689</v>
      </c>
      <c r="F2026" s="52">
        <f>IFERROR(_xll.qlIndexFixing(IndexON,D2026,TRUE,_xll.ohTrigger(RecalcTrigger,TriggerON)),NA())</f>
        <v>2.511910630399683E-2</v>
      </c>
      <c r="H2026" s="49">
        <f>_xll.qlCalendarAdvance(IborCalendar,$H2025,B2026,"f",FALSE)</f>
        <v>53680</v>
      </c>
      <c r="I2026" s="49">
        <f>_xll.qlInterestRateIndexValueDate(Index1M,$H2026)</f>
        <v>53682</v>
      </c>
      <c r="J2026" s="52">
        <f>IFERROR(_xll.qlIndexFixing(Index1M,$H2026,TRUE,_xll.ohTrigger(RecalcTrigger,Trigger1M)),NA())</f>
        <v>2.5992354125571882E-2</v>
      </c>
      <c r="K2026" s="52">
        <f>IFERROR(_xll.qlIndexFixing(ONIndex1M,I2026,TRUE,_xll.ohTrigger(RecalcTrigger,Trigger1M)),NA())</f>
        <v>2.5972597442640577E-2</v>
      </c>
      <c r="L2026" s="52">
        <f>IFERROR(_xll.qlIndexFixing(Index3M,H2026,TRUE,_xll.ohTrigger(RecalcTrigger,Trigger3M)),NA())</f>
        <v>2.7551708538485542E-2</v>
      </c>
      <c r="M2026" s="52">
        <f>IFERROR(_xll.qlIndexFixing(ONIndex3M,I2026,TRUE,_xll.ohTrigger(RecalcTrigger,Trigger3M)),NA())</f>
        <v>2.7483702640385133E-2</v>
      </c>
      <c r="N2026" s="52">
        <f>IFERROR(_xll.qlIndexFixing(Index6M,$H2026,TRUE,_xll.ohTrigger(RecalcTrigger,Trigger6M)),NA())</f>
        <v>2.8938956535841612E-2</v>
      </c>
      <c r="O2026" s="52">
        <f>IFERROR(_xll.qlIndexFixing(ONIndex6M,I2026,TRUE,_xll.ohTrigger(RecalcTrigger,Trigger6M)),NA())</f>
        <v>2.8775704834176352E-2</v>
      </c>
      <c r="P2026" s="52">
        <f>IFERROR(_xll.qlIndexFixing(Index1Y,$H2026,TRUE,_xll.ohTrigger(RecalcTrigger,Trigger1Y)),NA())</f>
        <v>3.0803487818025325E-2</v>
      </c>
      <c r="Q2026" s="52">
        <f>IFERROR(_xll.qlIndexFixing(ONIndex1Y,I2026,TRUE,_xll.ohTrigger(RecalcTrigger,Trigger1Y)),NA())</f>
        <v>3.0473987174053363E-2</v>
      </c>
    </row>
    <row r="2027" spans="2:17" x14ac:dyDescent="0.2">
      <c r="B2027" s="46" t="s">
        <v>51</v>
      </c>
      <c r="D2027" s="49">
        <f>_xll.qlCalendarAdvance(LocalCalendar,$D2026,B2027,"f",FALSE)</f>
        <v>53696</v>
      </c>
      <c r="E2027" s="49">
        <f>_xll.qlInterestRateIndexValueDate(IndexON,D2027)</f>
        <v>53696</v>
      </c>
      <c r="F2027" s="52">
        <f>IFERROR(_xll.qlIndexFixing(IndexON,D2027,TRUE,_xll.ohTrigger(RecalcTrigger,TriggerON)),NA())</f>
        <v>2.5119532615063278E-2</v>
      </c>
      <c r="H2027" s="49">
        <f>_xll.qlCalendarAdvance(IborCalendar,$H2026,B2027,"f",FALSE)</f>
        <v>53688</v>
      </c>
      <c r="I2027" s="49">
        <f>_xll.qlInterestRateIndexValueDate(Index1M,$H2027)</f>
        <v>53692</v>
      </c>
      <c r="J2027" s="52">
        <f>IFERROR(_xll.qlIndexFixing(Index1M,$H2027,TRUE,_xll.ohTrigger(RecalcTrigger,Trigger1M)),NA())</f>
        <v>2.59865438118622E-2</v>
      </c>
      <c r="K2027" s="52">
        <f>IFERROR(_xll.qlIndexFixing(ONIndex1M,I2027,TRUE,_xll.ohTrigger(RecalcTrigger,Trigger1M)),NA())</f>
        <v>2.5966805613171218E-2</v>
      </c>
      <c r="L2027" s="52">
        <f>IFERROR(_xll.qlIndexFixing(Index3M,H2027,TRUE,_xll.ohTrigger(RecalcTrigger,Trigger3M)),NA())</f>
        <v>2.7544744455506486E-2</v>
      </c>
      <c r="M2027" s="52">
        <f>IFERROR(_xll.qlIndexFixing(ONIndex3M,I2027,TRUE,_xll.ohTrigger(RecalcTrigger,Trigger3M)),NA())</f>
        <v>2.7477575083296735E-2</v>
      </c>
      <c r="N2027" s="52">
        <f>IFERROR(_xll.qlIndexFixing(Index6M,$H2027,TRUE,_xll.ohTrigger(RecalcTrigger,Trigger6M)),NA())</f>
        <v>2.8931321918241396E-2</v>
      </c>
      <c r="O2027" s="52">
        <f>IFERROR(_xll.qlIndexFixing(ONIndex6M,I2027,TRUE,_xll.ohTrigger(RecalcTrigger,Trigger6M)),NA())</f>
        <v>2.8770048936759274E-2</v>
      </c>
      <c r="P2027" s="52">
        <f>IFERROR(_xll.qlIndexFixing(Index1Y,$H2027,TRUE,_xll.ohTrigger(RecalcTrigger,Trigger1Y)),NA())</f>
        <v>3.0793828732139289E-2</v>
      </c>
      <c r="Q2027" s="52">
        <f>IFERROR(_xll.qlIndexFixing(ONIndex1Y,I2027,TRUE,_xll.ohTrigger(RecalcTrigger,Trigger1Y)),NA())</f>
        <v>3.0465143559625929E-2</v>
      </c>
    </row>
    <row r="2028" spans="2:17" x14ac:dyDescent="0.2">
      <c r="B2028" s="46" t="s">
        <v>51</v>
      </c>
      <c r="D2028" s="49">
        <f>_xll.qlCalendarAdvance(LocalCalendar,$D2027,B2028,"f",FALSE)</f>
        <v>53703</v>
      </c>
      <c r="E2028" s="49">
        <f>_xll.qlInterestRateIndexValueDate(IndexON,D2028)</f>
        <v>53703</v>
      </c>
      <c r="F2028" s="52">
        <f>IFERROR(_xll.qlIndexFixing(IndexON,D2028,TRUE,_xll.ohTrigger(RecalcTrigger,TriggerON)),NA())</f>
        <v>2.5119941793034783E-2</v>
      </c>
      <c r="H2028" s="49">
        <f>_xll.qlCalendarAdvance(IborCalendar,$H2027,B2028,"f",FALSE)</f>
        <v>53695</v>
      </c>
      <c r="I2028" s="49">
        <f>_xll.qlInterestRateIndexValueDate(Index1M,$H2028)</f>
        <v>53699</v>
      </c>
      <c r="J2028" s="52">
        <f>IFERROR(_xll.qlIndexFixing(Index1M,$H2028,TRUE,_xll.ohTrigger(RecalcTrigger,Trigger1M)),NA())</f>
        <v>2.5982950057574495E-2</v>
      </c>
      <c r="K2028" s="52">
        <f>IFERROR(_xll.qlIndexFixing(ONIndex1M,I2028,TRUE,_xll.ohTrigger(RecalcTrigger,Trigger1M)),NA())</f>
        <v>2.596254468380188E-2</v>
      </c>
      <c r="L2028" s="52">
        <f>IFERROR(_xll.qlIndexFixing(Index3M,H2028,TRUE,_xll.ohTrigger(RecalcTrigger,Trigger3M)),NA())</f>
        <v>2.7543302322767145E-2</v>
      </c>
      <c r="M2028" s="52">
        <f>IFERROR(_xll.qlIndexFixing(ONIndex3M,I2028,TRUE,_xll.ohTrigger(RecalcTrigger,Trigger3M)),NA())</f>
        <v>2.7473049576727249E-2</v>
      </c>
      <c r="N2028" s="52">
        <f>IFERROR(_xll.qlIndexFixing(Index6M,$H2028,TRUE,_xll.ohTrigger(RecalcTrigger,Trigger6M)),NA())</f>
        <v>2.8930613076534425E-2</v>
      </c>
      <c r="O2028" s="52">
        <f>IFERROR(_xll.qlIndexFixing(ONIndex6M,I2028,TRUE,_xll.ohTrigger(RecalcTrigger,Trigger6M)),NA())</f>
        <v>2.8765811355473403E-2</v>
      </c>
      <c r="P2028" s="52">
        <f>IFERROR(_xll.qlIndexFixing(Index1Y,$H2028,TRUE,_xll.ohTrigger(RecalcTrigger,Trigger1Y)),NA())</f>
        <v>3.0788366433062236E-2</v>
      </c>
      <c r="Q2028" s="52">
        <f>IFERROR(_xll.qlIndexFixing(ONIndex1Y,I2028,TRUE,_xll.ohTrigger(RecalcTrigger,Trigger1Y)),NA())</f>
        <v>3.0458697054935868E-2</v>
      </c>
    </row>
    <row r="2029" spans="2:17" x14ac:dyDescent="0.2">
      <c r="B2029" s="46" t="s">
        <v>51</v>
      </c>
      <c r="D2029" s="49">
        <f>_xll.qlCalendarAdvance(LocalCalendar,$D2028,B2029,"f",FALSE)</f>
        <v>53710</v>
      </c>
      <c r="E2029" s="49">
        <f>_xll.qlInterestRateIndexValueDate(IndexON,D2029)</f>
        <v>53710</v>
      </c>
      <c r="F2029" s="52">
        <f>IFERROR(_xll.qlIndexFixing(IndexON,D2029,TRUE,_xll.ohTrigger(RecalcTrigger,TriggerON)),NA())</f>
        <v>2.5121237476881664E-2</v>
      </c>
      <c r="H2029" s="49">
        <f>_xll.qlCalendarAdvance(IborCalendar,$H2028,B2029,"f",FALSE)</f>
        <v>53702</v>
      </c>
      <c r="I2029" s="49">
        <f>_xll.qlInterestRateIndexValueDate(Index1M,$H2029)</f>
        <v>53706</v>
      </c>
      <c r="J2029" s="52">
        <f>IFERROR(_xll.qlIndexFixing(Index1M,$H2029,TRUE,_xll.ohTrigger(RecalcTrigger,Trigger1M)),NA())</f>
        <v>2.597935357103108E-2</v>
      </c>
      <c r="K2029" s="52">
        <f>IFERROR(_xll.qlIndexFixing(ONIndex1M,I2029,TRUE,_xll.ohTrigger(RecalcTrigger,Trigger1M)),NA())</f>
        <v>2.5958961811403114E-2</v>
      </c>
      <c r="L2029" s="52">
        <f>IFERROR(_xll.qlIndexFixing(Index3M,H2029,TRUE,_xll.ohTrigger(RecalcTrigger,Trigger3M)),NA())</f>
        <v>2.7540295201020543E-2</v>
      </c>
      <c r="M2029" s="52">
        <f>IFERROR(_xll.qlIndexFixing(ONIndex3M,I2029,TRUE,_xll.ohTrigger(RecalcTrigger,Trigger3M)),NA())</f>
        <v>2.7469302969942433E-2</v>
      </c>
      <c r="N2029" s="52">
        <f>IFERROR(_xll.qlIndexFixing(Index6M,$H2029,TRUE,_xll.ohTrigger(RecalcTrigger,Trigger6M)),NA())</f>
        <v>2.8927168882261347E-2</v>
      </c>
      <c r="O2029" s="52">
        <f>IFERROR(_xll.qlIndexFixing(ONIndex6M,I2029,TRUE,_xll.ohTrigger(RecalcTrigger,Trigger6M)),NA())</f>
        <v>2.8762480927380096E-2</v>
      </c>
      <c r="P2029" s="52">
        <f>IFERROR(_xll.qlIndexFixing(Index1Y,$H2029,TRUE,_xll.ohTrigger(RecalcTrigger,Trigger1Y)),NA())</f>
        <v>3.0782914364643151E-2</v>
      </c>
      <c r="Q2029" s="52">
        <f>IFERROR(_xll.qlIndexFixing(ONIndex1Y,I2029,TRUE,_xll.ohTrigger(RecalcTrigger,Trigger1Y)),NA())</f>
        <v>3.0453152336251677E-2</v>
      </c>
    </row>
    <row r="2030" spans="2:17" x14ac:dyDescent="0.2">
      <c r="B2030" s="46" t="s">
        <v>51</v>
      </c>
      <c r="D2030" s="49">
        <f>_xll.qlCalendarAdvance(LocalCalendar,$D2029,B2030,"f",FALSE)</f>
        <v>53717</v>
      </c>
      <c r="E2030" s="49">
        <f>_xll.qlInterestRateIndexValueDate(IndexON,D2030)</f>
        <v>53717</v>
      </c>
      <c r="F2030" s="52">
        <f>IFERROR(_xll.qlIndexFixing(IndexON,D2030,TRUE,_xll.ohTrigger(RecalcTrigger,TriggerON)),NA())</f>
        <v>2.5120708749746257E-2</v>
      </c>
      <c r="H2030" s="49">
        <f>_xll.qlCalendarAdvance(IborCalendar,$H2029,B2030,"f",FALSE)</f>
        <v>53709</v>
      </c>
      <c r="I2030" s="49">
        <f>_xll.qlInterestRateIndexValueDate(Index1M,$H2030)</f>
        <v>53714</v>
      </c>
      <c r="J2030" s="52">
        <f>IFERROR(_xll.qlIndexFixing(Index1M,$H2030,TRUE,_xll.ohTrigger(RecalcTrigger,Trigger1M)),NA())</f>
        <v>2.5975239955069666E-2</v>
      </c>
      <c r="K2030" s="52">
        <f>IFERROR(_xll.qlIndexFixing(ONIndex1M,I2030,TRUE,_xll.ohTrigger(RecalcTrigger,Trigger1M)),NA())</f>
        <v>2.5954863760384583E-2</v>
      </c>
      <c r="L2030" s="52">
        <f>IFERROR(_xll.qlIndexFixing(Index3M,H2030,TRUE,_xll.ohTrigger(RecalcTrigger,Trigger3M)),NA())</f>
        <v>2.7534404819072655E-2</v>
      </c>
      <c r="M2030" s="52">
        <f>IFERROR(_xll.qlIndexFixing(ONIndex3M,I2030,TRUE,_xll.ohTrigger(RecalcTrigger,Trigger3M)),NA())</f>
        <v>2.7465018351762183E-2</v>
      </c>
      <c r="N2030" s="52">
        <f>IFERROR(_xll.qlIndexFixing(Index6M,$H2030,TRUE,_xll.ohTrigger(RecalcTrigger,Trigger6M)),NA())</f>
        <v>2.8922318386969782E-2</v>
      </c>
      <c r="O2030" s="52">
        <f>IFERROR(_xll.qlIndexFixing(ONIndex6M,I2030,TRUE,_xll.ohTrigger(RecalcTrigger,Trigger6M)),NA())</f>
        <v>2.8758668625226136E-2</v>
      </c>
      <c r="P2030" s="52">
        <f>IFERROR(_xll.qlIndexFixing(Index1Y,$H2030,TRUE,_xll.ohTrigger(RecalcTrigger,Trigger1Y)),NA())</f>
        <v>3.0776695956431999E-2</v>
      </c>
      <c r="Q2030" s="52">
        <f>IFERROR(_xll.qlIndexFixing(ONIndex1Y,I2030,TRUE,_xll.ohTrigger(RecalcTrigger,Trigger1Y)),NA())</f>
        <v>3.044682762941342E-2</v>
      </c>
    </row>
    <row r="2031" spans="2:17" x14ac:dyDescent="0.2">
      <c r="B2031" s="46" t="s">
        <v>51</v>
      </c>
      <c r="D2031" s="49">
        <f>_xll.qlCalendarAdvance(LocalCalendar,$D2030,B2031,"f",FALSE)</f>
        <v>53724</v>
      </c>
      <c r="E2031" s="49">
        <f>_xll.qlInterestRateIndexValueDate(IndexON,D2031)</f>
        <v>53724</v>
      </c>
      <c r="F2031" s="52">
        <f>IFERROR(_xll.qlIndexFixing(IndexON,D2031,TRUE,_xll.ohTrigger(RecalcTrigger,TriggerON)),NA())</f>
        <v>2.512106652851287E-2</v>
      </c>
      <c r="H2031" s="49">
        <f>_xll.qlCalendarAdvance(IborCalendar,$H2030,B2031,"f",FALSE)</f>
        <v>53716</v>
      </c>
      <c r="I2031" s="49">
        <f>_xll.qlInterestRateIndexValueDate(Index1M,$H2031)</f>
        <v>53720</v>
      </c>
      <c r="J2031" s="52">
        <f>IFERROR(_xll.qlIndexFixing(Index1M,$H2031,TRUE,_xll.ohTrigger(RecalcTrigger,Trigger1M)),NA())</f>
        <v>2.5972152401171955E-2</v>
      </c>
      <c r="K2031" s="52">
        <f>IFERROR(_xll.qlIndexFixing(ONIndex1M,I2031,TRUE,_xll.ohTrigger(RecalcTrigger,Trigger1M)),NA())</f>
        <v>2.5951787884350708E-2</v>
      </c>
      <c r="L2031" s="52">
        <f>IFERROR(_xll.qlIndexFixing(Index3M,H2031,TRUE,_xll.ohTrigger(RecalcTrigger,Trigger3M)),NA())</f>
        <v>2.7531934144288568E-2</v>
      </c>
      <c r="M2031" s="52">
        <f>IFERROR(_xll.qlIndexFixing(ONIndex3M,I2031,TRUE,_xll.ohTrigger(RecalcTrigger,Trigger3M)),NA())</f>
        <v>2.7461802940624835E-2</v>
      </c>
      <c r="N2031" s="52">
        <f>IFERROR(_xll.qlIndexFixing(Index6M,$H2031,TRUE,_xll.ohTrigger(RecalcTrigger,Trigger6M)),NA())</f>
        <v>2.8920265352498115E-2</v>
      </c>
      <c r="O2031" s="52">
        <f>IFERROR(_xll.qlIndexFixing(ONIndex6M,I2031,TRUE,_xll.ohTrigger(RecalcTrigger,Trigger6M)),NA())</f>
        <v>2.8755805129705436E-2</v>
      </c>
      <c r="P2031" s="52">
        <f>IFERROR(_xll.qlIndexFixing(Index1Y,$H2031,TRUE,_xll.ohTrigger(RecalcTrigger,Trigger1Y)),NA())</f>
        <v>3.0772040919120981E-2</v>
      </c>
      <c r="Q2031" s="52">
        <f>IFERROR(_xll.qlIndexFixing(ONIndex1Y,I2031,TRUE,_xll.ohTrigger(RecalcTrigger,Trigger1Y)),NA())</f>
        <v>3.0442092579381352E-2</v>
      </c>
    </row>
    <row r="2032" spans="2:17" x14ac:dyDescent="0.2">
      <c r="B2032" s="46" t="s">
        <v>51</v>
      </c>
      <c r="D2032" s="49">
        <f>_xll.qlCalendarAdvance(LocalCalendar,$D2031,B2032,"f",FALSE)</f>
        <v>53731</v>
      </c>
      <c r="E2032" s="49">
        <f>_xll.qlInterestRateIndexValueDate(IndexON,D2032)</f>
        <v>53731</v>
      </c>
      <c r="F2032" s="52">
        <f>IFERROR(_xll.qlIndexFixing(IndexON,D2032,TRUE,_xll.ohTrigger(RecalcTrigger,TriggerON)),NA())</f>
        <v>2.512140717418454E-2</v>
      </c>
      <c r="H2032" s="49">
        <f>_xll.qlCalendarAdvance(IborCalendar,$H2031,B2032,"f",FALSE)</f>
        <v>53723</v>
      </c>
      <c r="I2032" s="49">
        <f>_xll.qlInterestRateIndexValueDate(Index1M,$H2032)</f>
        <v>53727</v>
      </c>
      <c r="J2032" s="52">
        <f>IFERROR(_xll.qlIndexFixing(Index1M,$H2032,TRUE,_xll.ohTrigger(RecalcTrigger,Trigger1M)),NA())</f>
        <v>2.596651306263599E-2</v>
      </c>
      <c r="K2032" s="52">
        <f>IFERROR(_xll.qlIndexFixing(ONIndex1M,I2032,TRUE,_xll.ohTrigger(RecalcTrigger,Trigger1M)),NA())</f>
        <v>2.5948196829617132E-2</v>
      </c>
      <c r="L2032" s="52">
        <f>IFERROR(_xll.qlIndexFixing(Index3M,H2032,TRUE,_xll.ohTrigger(RecalcTrigger,Trigger3M)),NA())</f>
        <v>2.7528918813807403E-2</v>
      </c>
      <c r="M2032" s="52">
        <f>IFERROR(_xll.qlIndexFixing(ONIndex3M,I2032,TRUE,_xll.ohTrigger(RecalcTrigger,Trigger3M)),NA())</f>
        <v>2.7458049517932182E-2</v>
      </c>
      <c r="N2032" s="52">
        <f>IFERROR(_xll.qlIndexFixing(Index6M,$H2032,TRUE,_xll.ohTrigger(RecalcTrigger,Trigger6M)),NA())</f>
        <v>2.891680601705935E-2</v>
      </c>
      <c r="O2032" s="52">
        <f>IFERROR(_xll.qlIndexFixing(ONIndex6M,I2032,TRUE,_xll.ohTrigger(RecalcTrigger,Trigger6M)),NA())</f>
        <v>2.8752459759964211E-2</v>
      </c>
      <c r="P2032" s="52">
        <f>IFERROR(_xll.qlIndexFixing(Index1Y,$H2032,TRUE,_xll.ohTrigger(RecalcTrigger,Trigger1Y)),NA())</f>
        <v>3.0766619541690274E-2</v>
      </c>
      <c r="Q2032" s="52">
        <f>IFERROR(_xll.qlIndexFixing(ONIndex1Y,I2032,TRUE,_xll.ohTrigger(RecalcTrigger,Trigger1Y)),NA())</f>
        <v>3.0436577541115284E-2</v>
      </c>
    </row>
    <row r="2033" spans="2:17" x14ac:dyDescent="0.2">
      <c r="B2033" s="46" t="s">
        <v>51</v>
      </c>
      <c r="D2033" s="49">
        <f>_xll.qlCalendarAdvance(LocalCalendar,$D2032,B2033,"f",FALSE)</f>
        <v>53738</v>
      </c>
      <c r="E2033" s="49">
        <f>_xll.qlInterestRateIndexValueDate(IndexON,D2033)</f>
        <v>53738</v>
      </c>
      <c r="F2033" s="52">
        <f>IFERROR(_xll.qlIndexFixing(IndexON,D2033,TRUE,_xll.ohTrigger(RecalcTrigger,TriggerON)),NA())</f>
        <v>2.5122629527696283E-2</v>
      </c>
      <c r="H2033" s="49">
        <f>_xll.qlCalendarAdvance(IborCalendar,$H2032,B2033,"f",FALSE)</f>
        <v>53730</v>
      </c>
      <c r="I2033" s="49">
        <f>_xll.qlInterestRateIndexValueDate(Index1M,$H2033)</f>
        <v>53734</v>
      </c>
      <c r="J2033" s="52">
        <f>IFERROR(_xll.qlIndexFixing(Index1M,$H2033,TRUE,_xll.ohTrigger(RecalcTrigger,Trigger1M)),NA())</f>
        <v>2.5962907012109238E-2</v>
      </c>
      <c r="K2033" s="52">
        <f>IFERROR(_xll.qlIndexFixing(ONIndex1M,I2033,TRUE,_xll.ohTrigger(RecalcTrigger,Trigger1M)),NA())</f>
        <v>2.5944603047545201E-2</v>
      </c>
      <c r="L2033" s="52">
        <f>IFERROR(_xll.qlIndexFixing(Index3M,H2033,TRUE,_xll.ohTrigger(RecalcTrigger,Trigger3M)),NA())</f>
        <v>2.7524343938245984E-2</v>
      </c>
      <c r="M2033" s="52">
        <f>IFERROR(_xll.qlIndexFixing(ONIndex3M,I2033,TRUE,_xll.ohTrigger(RecalcTrigger,Trigger3M)),NA())</f>
        <v>2.7454293823216958E-2</v>
      </c>
      <c r="N2033" s="52">
        <f>IFERROR(_xll.qlIndexFixing(Index6M,$H2033,TRUE,_xll.ohTrigger(RecalcTrigger,Trigger6M)),NA())</f>
        <v>2.891334163461777E-2</v>
      </c>
      <c r="O2033" s="52">
        <f>IFERROR(_xll.qlIndexFixing(ONIndex6M,I2033,TRUE,_xll.ohTrigger(RecalcTrigger,Trigger6M)),NA())</f>
        <v>2.8749109409806906E-2</v>
      </c>
      <c r="P2033" s="52">
        <f>IFERROR(_xll.qlIndexFixing(Index1Y,$H2033,TRUE,_xll.ohTrigger(RecalcTrigger,Trigger1Y)),NA())</f>
        <v>3.0761208394262714E-2</v>
      </c>
      <c r="Q2033" s="52">
        <f>IFERROR(_xll.qlIndexFixing(ONIndex1Y,I2033,TRUE,_xll.ohTrigger(RecalcTrigger,Trigger1Y)),NA())</f>
        <v>3.043107239645515E-2</v>
      </c>
    </row>
    <row r="2034" spans="2:17" x14ac:dyDescent="0.2">
      <c r="B2034" s="46" t="s">
        <v>51</v>
      </c>
      <c r="D2034" s="49">
        <f>_xll.qlCalendarAdvance(LocalCalendar,$D2033,B2034,"f",FALSE)</f>
        <v>53745</v>
      </c>
      <c r="E2034" s="49">
        <f>_xll.qlInterestRateIndexValueDate(IndexON,D2034)</f>
        <v>53745</v>
      </c>
      <c r="F2034" s="52">
        <f>IFERROR(_xll.qlIndexFixing(IndexON,D2034,TRUE,_xll.ohTrigger(RecalcTrigger,TriggerON)),NA())</f>
        <v>2.5122037066322989E-2</v>
      </c>
      <c r="H2034" s="49">
        <f>_xll.qlCalendarAdvance(IborCalendar,$H2033,B2034,"f",FALSE)</f>
        <v>53737</v>
      </c>
      <c r="I2034" s="49">
        <f>_xll.qlInterestRateIndexValueDate(Index1M,$H2034)</f>
        <v>53742</v>
      </c>
      <c r="J2034" s="52">
        <f>IFERROR(_xll.qlIndexFixing(Index1M,$H2034,TRUE,_xll.ohTrigger(RecalcTrigger,Trigger1M)),NA())</f>
        <v>2.5958782466484198E-2</v>
      </c>
      <c r="K2034" s="52">
        <f>IFERROR(_xll.qlIndexFixing(ONIndex1M,I2034,TRUE,_xll.ohTrigger(RecalcTrigger,Trigger1M)),NA())</f>
        <v>2.5940492528180314E-2</v>
      </c>
      <c r="L2034" s="52">
        <f>IFERROR(_xll.qlIndexFixing(Index3M,H2034,TRUE,_xll.ohTrigger(RecalcTrigger,Trigger3M)),NA())</f>
        <v>2.7519224911185525E-2</v>
      </c>
      <c r="M2034" s="52">
        <f>IFERROR(_xll.qlIndexFixing(ONIndex3M,I2034,TRUE,_xll.ohTrigger(RecalcTrigger,Trigger3M)),NA())</f>
        <v>2.7449998818624977E-2</v>
      </c>
      <c r="N2034" s="52">
        <f>IFERROR(_xll.qlIndexFixing(Index6M,$H2034,TRUE,_xll.ohTrigger(RecalcTrigger,Trigger6M)),NA())</f>
        <v>2.890847061354769E-2</v>
      </c>
      <c r="O2034" s="52">
        <f>IFERROR(_xll.qlIndexFixing(ONIndex6M,I2034,TRUE,_xll.ohTrigger(RecalcTrigger,Trigger6M)),NA())</f>
        <v>2.874527433946561E-2</v>
      </c>
      <c r="P2034" s="52">
        <f>IFERROR(_xll.qlIndexFixing(Index1Y,$H2034,TRUE,_xll.ohTrigger(RecalcTrigger,Trigger1Y)),NA())</f>
        <v>3.0755036752098598E-2</v>
      </c>
      <c r="Q2034" s="52">
        <f>IFERROR(_xll.qlIndexFixing(ONIndex1Y,I2034,TRUE,_xll.ohTrigger(RecalcTrigger,Trigger1Y)),NA())</f>
        <v>3.0424792917038701E-2</v>
      </c>
    </row>
    <row r="2035" spans="2:17" x14ac:dyDescent="0.2">
      <c r="B2035" s="46" t="s">
        <v>51</v>
      </c>
      <c r="D2035" s="49">
        <f>_xll.qlCalendarAdvance(LocalCalendar,$D2034,B2035,"f",FALSE)</f>
        <v>53752</v>
      </c>
      <c r="E2035" s="49">
        <f>_xll.qlInterestRateIndexValueDate(IndexON,D2035)</f>
        <v>53752</v>
      </c>
      <c r="F2035" s="52">
        <f>IFERROR(_xll.qlIndexFixing(IndexON,D2035,TRUE,_xll.ohTrigger(RecalcTrigger,TriggerON)),NA())</f>
        <v>2.5122326312789767E-2</v>
      </c>
      <c r="H2035" s="49">
        <f>_xll.qlCalendarAdvance(IborCalendar,$H2034,B2035,"f",FALSE)</f>
        <v>53744</v>
      </c>
      <c r="I2035" s="49">
        <f>_xll.qlInterestRateIndexValueDate(Index1M,$H2035)</f>
        <v>53748</v>
      </c>
      <c r="J2035" s="52">
        <f>IFERROR(_xll.qlIndexFixing(Index1M,$H2035,TRUE,_xll.ohTrigger(RecalcTrigger,Trigger1M)),NA())</f>
        <v>2.5955686715757001E-2</v>
      </c>
      <c r="K2035" s="52">
        <f>IFERROR(_xll.qlIndexFixing(ONIndex1M,I2035,TRUE,_xll.ohTrigger(RecalcTrigger,Trigger1M)),NA())</f>
        <v>2.5937407300986592E-2</v>
      </c>
      <c r="L2035" s="52">
        <f>IFERROR(_xll.qlIndexFixing(Index3M,H2035,TRUE,_xll.ohTrigger(RecalcTrigger,Trigger3M)),NA())</f>
        <v>2.7517521868769258E-2</v>
      </c>
      <c r="M2035" s="52">
        <f>IFERROR(_xll.qlIndexFixing(ONIndex3M,I2035,TRUE,_xll.ohTrigger(RecalcTrigger,Trigger3M)),NA())</f>
        <v>2.7446775617798735E-2</v>
      </c>
      <c r="N2035" s="52">
        <f>IFERROR(_xll.qlIndexFixing(Index6M,$H2035,TRUE,_xll.ohTrigger(RecalcTrigger,Trigger6M)),NA())</f>
        <v>2.8907302716576128E-2</v>
      </c>
      <c r="O2035" s="52">
        <f>IFERROR(_xll.qlIndexFixing(ONIndex6M,I2035,TRUE,_xll.ohTrigger(RecalcTrigger,Trigger6M)),NA())</f>
        <v>2.874239376776444E-2</v>
      </c>
      <c r="P2035" s="52">
        <f>IFERROR(_xll.qlIndexFixing(Index1Y,$H2035,TRUE,_xll.ohTrigger(RecalcTrigger,Trigger1Y)),NA())</f>
        <v>3.0750416788763526E-2</v>
      </c>
      <c r="Q2035" s="52">
        <f>IFERROR(_xll.qlIndexFixing(ONIndex1Y,I2035,TRUE,_xll.ohTrigger(RecalcTrigger,Trigger1Y)),NA())</f>
        <v>3.0420091787553005E-2</v>
      </c>
    </row>
    <row r="2036" spans="2:17" x14ac:dyDescent="0.2">
      <c r="B2036" s="46" t="s">
        <v>51</v>
      </c>
      <c r="D2036" s="49">
        <f>_xll.qlCalendarAdvance(LocalCalendar,$D2035,B2036,"f",FALSE)</f>
        <v>53759</v>
      </c>
      <c r="E2036" s="49">
        <f>_xll.qlInterestRateIndexValueDate(IndexON,D2036)</f>
        <v>53759</v>
      </c>
      <c r="F2036" s="52">
        <f>IFERROR(_xll.qlIndexFixing(IndexON,D2036,TRUE,_xll.ohTrigger(RecalcTrigger,TriggerON)),NA())</f>
        <v>2.5122598426134957E-2</v>
      </c>
      <c r="H2036" s="49">
        <f>_xll.qlCalendarAdvance(IborCalendar,$H2035,B2036,"f",FALSE)</f>
        <v>53751</v>
      </c>
      <c r="I2036" s="49">
        <f>_xll.qlInterestRateIndexValueDate(Index1M,$H2036)</f>
        <v>53755</v>
      </c>
      <c r="J2036" s="52">
        <f>IFERROR(_xll.qlIndexFixing(Index1M,$H2036,TRUE,_xll.ohTrigger(RecalcTrigger,Trigger1M)),NA())</f>
        <v>2.5954101662157478E-2</v>
      </c>
      <c r="K2036" s="52">
        <f>IFERROR(_xll.qlIndexFixing(ONIndex1M,I2036,TRUE,_xll.ohTrigger(RecalcTrigger,Trigger1M)),NA())</f>
        <v>2.5933805336499915E-2</v>
      </c>
      <c r="L2036" s="52">
        <f>IFERROR(_xll.qlIndexFixing(Index3M,H2036,TRUE,_xll.ohTrigger(RecalcTrigger,Trigger3M)),NA())</f>
        <v>2.7513718318713475E-2</v>
      </c>
      <c r="M2036" s="52">
        <f>IFERROR(_xll.qlIndexFixing(ONIndex3M,I2036,TRUE,_xll.ohTrigger(RecalcTrigger,Trigger3M)),NA())</f>
        <v>2.7443013106935865E-2</v>
      </c>
      <c r="N2036" s="52">
        <f>IFERROR(_xll.qlIndexFixing(Index6M,$H2036,TRUE,_xll.ohTrigger(RecalcTrigger,Trigger6M)),NA())</f>
        <v>2.8904726892446508E-2</v>
      </c>
      <c r="O2036" s="52">
        <f>IFERROR(_xll.qlIndexFixing(ONIndex6M,I2036,TRUE,_xll.ohTrigger(RecalcTrigger,Trigger6M)),NA())</f>
        <v>2.8739028475959216E-2</v>
      </c>
      <c r="P2036" s="52">
        <f>IFERROR(_xll.qlIndexFixing(Index1Y,$H2036,TRUE,_xll.ohTrigger(RecalcTrigger,Trigger1Y)),NA())</f>
        <v>3.0745958173535853E-2</v>
      </c>
      <c r="Q2036" s="52">
        <f>IFERROR(_xll.qlIndexFixing(ONIndex1Y,I2036,TRUE,_xll.ohTrigger(RecalcTrigger,Trigger1Y)),NA())</f>
        <v>3.0414616323231058E-2</v>
      </c>
    </row>
    <row r="2037" spans="2:17" x14ac:dyDescent="0.2">
      <c r="B2037" s="46" t="s">
        <v>51</v>
      </c>
      <c r="D2037" s="49">
        <f>_xll.qlCalendarAdvance(LocalCalendar,$D2036,B2037,"f",FALSE)</f>
        <v>53766</v>
      </c>
      <c r="E2037" s="49">
        <f>_xll.qlInterestRateIndexValueDate(IndexON,D2037)</f>
        <v>53766</v>
      </c>
      <c r="F2037" s="52">
        <f>IFERROR(_xll.qlIndexFixing(IndexON,D2037,TRUE,_xll.ohTrigger(RecalcTrigger,TriggerON)),NA())</f>
        <v>2.5122853406438495E-2</v>
      </c>
      <c r="H2037" s="49">
        <f>_xll.qlCalendarAdvance(IborCalendar,$H2036,B2037,"f",FALSE)</f>
        <v>53758</v>
      </c>
      <c r="I2037" s="49">
        <f>_xll.qlInterestRateIndexValueDate(Index1M,$H2037)</f>
        <v>53762</v>
      </c>
      <c r="J2037" s="52">
        <f>IFERROR(_xll.qlIndexFixing(Index1M,$H2037,TRUE,_xll.ohTrigger(RecalcTrigger,Trigger1M)),NA())</f>
        <v>2.5950483317625093E-2</v>
      </c>
      <c r="K2037" s="52">
        <f>IFERROR(_xll.qlIndexFixing(ONIndex1M,I2037,TRUE,_xll.ohTrigger(RecalcTrigger,Trigger1M)),NA())</f>
        <v>2.5930200644594947E-2</v>
      </c>
      <c r="L2037" s="52">
        <f>IFERROR(_xll.qlIndexFixing(Index3M,H2037,TRUE,_xll.ohTrigger(RecalcTrigger,Trigger3M)),NA())</f>
        <v>2.75099124844831E-2</v>
      </c>
      <c r="M2037" s="52">
        <f>IFERROR(_xll.qlIndexFixing(ONIndex3M,I2037,TRUE,_xll.ohTrigger(RecalcTrigger,Trigger3M)),NA())</f>
        <v>2.7439248324210297E-2</v>
      </c>
      <c r="N2037" s="52">
        <f>IFERROR(_xll.qlIndexFixing(Index6M,$H2037,TRUE,_xll.ohTrigger(RecalcTrigger,Trigger6M)),NA())</f>
        <v>2.8901241045685703E-2</v>
      </c>
      <c r="O2037" s="52">
        <f>IFERROR(_xll.qlIndexFixing(ONIndex6M,I2037,TRUE,_xll.ohTrigger(RecalcTrigger,Trigger6M)),NA())</f>
        <v>2.8735658203657977E-2</v>
      </c>
      <c r="P2037" s="52">
        <f>IFERROR(_xll.qlIndexFixing(Index1Y,$H2037,TRUE,_xll.ohTrigger(RecalcTrigger,Trigger1Y)),NA())</f>
        <v>3.0740588223577055E-2</v>
      </c>
      <c r="Q2037" s="52">
        <f>IFERROR(_xll.qlIndexFixing(ONIndex1Y,I2037,TRUE,_xll.ohTrigger(RecalcTrigger,Trigger1Y)),NA())</f>
        <v>3.0409150752515046E-2</v>
      </c>
    </row>
    <row r="2038" spans="2:17" x14ac:dyDescent="0.2">
      <c r="B2038" s="46" t="s">
        <v>51</v>
      </c>
      <c r="D2038" s="49">
        <f>_xll.qlCalendarAdvance(LocalCalendar,$D2037,B2038,"f",FALSE)</f>
        <v>53773</v>
      </c>
      <c r="E2038" s="49">
        <f>_xll.qlInterestRateIndexValueDate(IndexON,D2038)</f>
        <v>53773</v>
      </c>
      <c r="F2038" s="52">
        <f>IFERROR(_xll.qlIndexFixing(IndexON,D2038,TRUE,_xll.ohTrigger(RecalcTrigger,TriggerON)),NA())</f>
        <v>2.5123091253673735E-2</v>
      </c>
      <c r="H2038" s="49">
        <f>_xll.qlCalendarAdvance(IborCalendar,$H2037,B2038,"f",FALSE)</f>
        <v>53765</v>
      </c>
      <c r="I2038" s="49">
        <f>_xll.qlInterestRateIndexValueDate(Index1M,$H2038)</f>
        <v>53769</v>
      </c>
      <c r="J2038" s="52">
        <f>IFERROR(_xll.qlIndexFixing(Index1M,$H2038,TRUE,_xll.ohTrigger(RecalcTrigger,Trigger1M)),NA())</f>
        <v>2.5946862240860204E-2</v>
      </c>
      <c r="K2038" s="52">
        <f>IFERROR(_xll.qlIndexFixing(ONIndex1M,I2038,TRUE,_xll.ohTrigger(RecalcTrigger,Trigger1M)),NA())</f>
        <v>2.5926593225351624E-2</v>
      </c>
      <c r="L2038" s="52">
        <f>IFERROR(_xll.qlIndexFixing(Index3M,H2038,TRUE,_xll.ohTrigger(RecalcTrigger,Trigger3M)),NA())</f>
        <v>2.7506104366081616E-2</v>
      </c>
      <c r="M2038" s="52">
        <f>IFERROR(_xll.qlIndexFixing(ONIndex3M,I2038,TRUE,_xll.ohTrigger(RecalcTrigger,Trigger3M)),NA())</f>
        <v>2.7435481269462159E-2</v>
      </c>
      <c r="N2038" s="52">
        <f>IFERROR(_xll.qlIndexFixing(Index6M,$H2038,TRUE,_xll.ohTrigger(RecalcTrigger,Trigger6M)),NA())</f>
        <v>2.8897750151318648E-2</v>
      </c>
      <c r="O2038" s="52">
        <f>IFERROR(_xll.qlIndexFixing(ONIndex6M,I2038,TRUE,_xll.ohTrigger(RecalcTrigger,Trigger6M)),NA())</f>
        <v>2.8732282950700849E-2</v>
      </c>
      <c r="P2038" s="52">
        <f>IFERROR(_xll.qlIndexFixing(Index1Y,$H2038,TRUE,_xll.ohTrigger(RecalcTrigger,Trigger1Y)),NA())</f>
        <v>3.0735228503735557E-2</v>
      </c>
      <c r="Q2038" s="52">
        <f>IFERROR(_xll.qlIndexFixing(ONIndex1Y,I2038,TRUE,_xll.ohTrigger(RecalcTrigger,Trigger1Y)),NA())</f>
        <v>3.0403695075245096E-2</v>
      </c>
    </row>
    <row r="2039" spans="2:17" x14ac:dyDescent="0.2">
      <c r="B2039" s="46" t="s">
        <v>51</v>
      </c>
      <c r="D2039" s="49">
        <f>_xll.qlCalendarAdvance(LocalCalendar,$D2038,B2039,"f",FALSE)</f>
        <v>53780</v>
      </c>
      <c r="E2039" s="49">
        <f>_xll.qlInterestRateIndexValueDate(IndexON,D2039)</f>
        <v>53780</v>
      </c>
      <c r="F2039" s="52">
        <f>IFERROR(_xll.qlIndexFixing(IndexON,D2039,TRUE,_xll.ohTrigger(RecalcTrigger,TriggerON)),NA())</f>
        <v>2.5123311967814033E-2</v>
      </c>
      <c r="H2039" s="49">
        <f>_xll.qlCalendarAdvance(IborCalendar,$H2038,B2039,"f",FALSE)</f>
        <v>53772</v>
      </c>
      <c r="I2039" s="49">
        <f>_xll.qlInterestRateIndexValueDate(Index1M,$H2039)</f>
        <v>53776</v>
      </c>
      <c r="J2039" s="52">
        <f>IFERROR(_xll.qlIndexFixing(Index1M,$H2039,TRUE,_xll.ohTrigger(RecalcTrigger,Trigger1M)),NA())</f>
        <v>2.5943238431857654E-2</v>
      </c>
      <c r="K2039" s="52">
        <f>IFERROR(_xll.qlIndexFixing(ONIndex1M,I2039,TRUE,_xll.ohTrigger(RecalcTrigger,Trigger1M)),NA())</f>
        <v>2.5922983078610073E-2</v>
      </c>
      <c r="L2039" s="52">
        <f>IFERROR(_xll.qlIndexFixing(Index3M,H2039,TRUE,_xll.ohTrigger(RecalcTrigger,Trigger3M)),NA())</f>
        <v>2.7502293963518575E-2</v>
      </c>
      <c r="M2039" s="52">
        <f>IFERROR(_xll.qlIndexFixing(ONIndex3M,I2039,TRUE,_xll.ohTrigger(RecalcTrigger,Trigger3M)),NA())</f>
        <v>2.743171194269145E-2</v>
      </c>
      <c r="N2039" s="52">
        <f>IFERROR(_xll.qlIndexFixing(Index6M,$H2039,TRUE,_xll.ohTrigger(RecalcTrigger,Trigger6M)),NA())</f>
        <v>2.8894254209371847E-2</v>
      </c>
      <c r="O2039" s="52">
        <f>IFERROR(_xll.qlIndexFixing(ONIndex6M,I2039,TRUE,_xll.ohTrigger(RecalcTrigger,Trigger6M)),NA())</f>
        <v>2.8728902717327642E-2</v>
      </c>
      <c r="P2039" s="52">
        <f>IFERROR(_xll.qlIndexFixing(Index1Y,$H2039,TRUE,_xll.ohTrigger(RecalcTrigger,Trigger1Y)),NA())</f>
        <v>3.0729879013849302E-2</v>
      </c>
      <c r="Q2039" s="52">
        <f>IFERROR(_xll.qlIndexFixing(ONIndex1Y,I2039,TRUE,_xll.ohTrigger(RecalcTrigger,Trigger1Y)),NA())</f>
        <v>3.0398249291501145E-2</v>
      </c>
    </row>
    <row r="2040" spans="2:17" x14ac:dyDescent="0.2">
      <c r="B2040" s="46" t="s">
        <v>51</v>
      </c>
      <c r="D2040" s="49">
        <f>_xll.qlCalendarAdvance(LocalCalendar,$D2039,B2040,"f",FALSE)</f>
        <v>53787</v>
      </c>
      <c r="E2040" s="49">
        <f>_xll.qlInterestRateIndexValueDate(IndexON,D2040)</f>
        <v>53787</v>
      </c>
      <c r="F2040" s="52">
        <f>IFERROR(_xll.qlIndexFixing(IndexON,D2040,TRUE,_xll.ohTrigger(RecalcTrigger,TriggerON)),NA())</f>
        <v>2.5123515548912678E-2</v>
      </c>
      <c r="H2040" s="49">
        <f>_xll.qlCalendarAdvance(IborCalendar,$H2039,B2040,"f",FALSE)</f>
        <v>53779</v>
      </c>
      <c r="I2040" s="49">
        <f>_xll.qlInterestRateIndexValueDate(Index1M,$H2040)</f>
        <v>53783</v>
      </c>
      <c r="J2040" s="52">
        <f>IFERROR(_xll.qlIndexFixing(Index1M,$H2040,TRUE,_xll.ohTrigger(RecalcTrigger,Trigger1M)),NA())</f>
        <v>2.5938937327875777E-2</v>
      </c>
      <c r="K2040" s="52">
        <f>IFERROR(_xll.qlIndexFixing(ONIndex1M,I2040,TRUE,_xll.ohTrigger(RecalcTrigger,Trigger1M)),NA())</f>
        <v>2.5919370204530168E-2</v>
      </c>
      <c r="L2040" s="52">
        <f>IFERROR(_xll.qlIndexFixing(Index3M,H2040,TRUE,_xll.ohTrigger(RecalcTrigger,Trigger3M)),NA())</f>
        <v>2.7497706269475446E-2</v>
      </c>
      <c r="M2040" s="52">
        <f>IFERROR(_xll.qlIndexFixing(ONIndex3M,I2040,TRUE,_xll.ohTrigger(RecalcTrigger,Trigger3M)),NA())</f>
        <v>2.7427940343898172E-2</v>
      </c>
      <c r="N2040" s="52">
        <f>IFERROR(_xll.qlIndexFixing(Index6M,$H2040,TRUE,_xll.ohTrigger(RecalcTrigger,Trigger6M)),NA())</f>
        <v>2.8889851438318459E-2</v>
      </c>
      <c r="O2040" s="52">
        <f>IFERROR(_xll.qlIndexFixing(ONIndex6M,I2040,TRUE,_xll.ohTrigger(RecalcTrigger,Trigger6M)),NA())</f>
        <v>2.8725517503378484E-2</v>
      </c>
      <c r="P2040" s="52">
        <f>IFERROR(_xll.qlIndexFixing(Index1Y,$H2040,TRUE,_xll.ohTrigger(RecalcTrigger,Trigger1Y)),NA())</f>
        <v>3.0724539753756452E-2</v>
      </c>
      <c r="Q2040" s="52">
        <f>IFERROR(_xll.qlIndexFixing(ONIndex1Y,I2040,TRUE,_xll.ohTrigger(RecalcTrigger,Trigger1Y)),NA())</f>
        <v>3.0392813401203256E-2</v>
      </c>
    </row>
    <row r="2041" spans="2:17" x14ac:dyDescent="0.2">
      <c r="B2041" s="46" t="s">
        <v>51</v>
      </c>
      <c r="D2041" s="49">
        <f>_xll.qlCalendarAdvance(LocalCalendar,$D2040,B2041,"f",FALSE)</f>
        <v>53794</v>
      </c>
      <c r="E2041" s="49">
        <f>_xll.qlInterestRateIndexValueDate(IndexON,D2041)</f>
        <v>53794</v>
      </c>
      <c r="F2041" s="52">
        <f>IFERROR(_xll.qlIndexFixing(IndexON,D2041,TRUE,_xll.ohTrigger(RecalcTrigger,TriggerON)),NA())</f>
        <v>2.512370199686309E-2</v>
      </c>
      <c r="H2041" s="49">
        <f>_xll.qlCalendarAdvance(IborCalendar,$H2040,B2041,"f",FALSE)</f>
        <v>53786</v>
      </c>
      <c r="I2041" s="49">
        <f>_xll.qlInterestRateIndexValueDate(Index1M,$H2041)</f>
        <v>53790</v>
      </c>
      <c r="J2041" s="52">
        <f>IFERROR(_xll.qlIndexFixing(Index1M,$H2041,TRUE,_xll.ohTrigger(RecalcTrigger,Trigger1M)),NA())</f>
        <v>2.5935308510748989E-2</v>
      </c>
      <c r="K2041" s="52">
        <f>IFERROR(_xll.qlIndexFixing(ONIndex1M,I2041,TRUE,_xll.ohTrigger(RecalcTrigger,Trigger1M)),NA())</f>
        <v>2.5915754602952035E-2</v>
      </c>
      <c r="L2041" s="52">
        <f>IFERROR(_xll.qlIndexFixing(Index3M,H2041,TRUE,_xll.ohTrigger(RecalcTrigger,Trigger3M)),NA())</f>
        <v>2.7493891752104465E-2</v>
      </c>
      <c r="M2041" s="52">
        <f>IFERROR(_xll.qlIndexFixing(ONIndex3M,I2041,TRUE,_xll.ohTrigger(RecalcTrigger,Trigger3M)),NA())</f>
        <v>2.7424166473082323E-2</v>
      </c>
      <c r="N2041" s="52">
        <f>IFERROR(_xll.qlIndexFixing(Index6M,$H2041,TRUE,_xll.ohTrigger(RecalcTrigger,Trigger6M)),NA())</f>
        <v>2.8886346041082592E-2</v>
      </c>
      <c r="O2041" s="52">
        <f>IFERROR(_xll.qlIndexFixing(ONIndex6M,I2041,TRUE,_xll.ohTrigger(RecalcTrigger,Trigger6M)),NA())</f>
        <v>2.8722127308853374E-2</v>
      </c>
      <c r="P2041" s="52">
        <f>IFERROR(_xll.qlIndexFixing(Index1Y,$H2041,TRUE,_xll.ohTrigger(RecalcTrigger,Trigger1Y)),NA())</f>
        <v>3.0719210723295826E-2</v>
      </c>
      <c r="Q2041" s="52">
        <f>IFERROR(_xll.qlIndexFixing(ONIndex1Y,I2041,TRUE,_xll.ohTrigger(RecalcTrigger,Trigger1Y)),NA())</f>
        <v>3.0387387404431365E-2</v>
      </c>
    </row>
    <row r="2042" spans="2:17" x14ac:dyDescent="0.2">
      <c r="B2042" s="46" t="s">
        <v>51</v>
      </c>
      <c r="D2042" s="49">
        <f>_xll.qlCalendarAdvance(LocalCalendar,$D2041,B2042,"f",FALSE)</f>
        <v>53801</v>
      </c>
      <c r="E2042" s="49">
        <f>_xll.qlInterestRateIndexValueDate(IndexON,D2042)</f>
        <v>53801</v>
      </c>
      <c r="F2042" s="52">
        <f>IFERROR(_xll.qlIndexFixing(IndexON,D2042,TRUE,_xll.ohTrigger(RecalcTrigger,TriggerON)),NA())</f>
        <v>2.5123871311825141E-2</v>
      </c>
      <c r="H2042" s="49">
        <f>_xll.qlCalendarAdvance(IborCalendar,$H2041,B2042,"f",FALSE)</f>
        <v>53793</v>
      </c>
      <c r="I2042" s="49">
        <f>_xll.qlInterestRateIndexValueDate(Index1M,$H2042)</f>
        <v>53799</v>
      </c>
      <c r="J2042" s="52">
        <f>IFERROR(_xll.qlIndexFixing(Index1M,$H2042,TRUE,_xll.ohTrigger(RecalcTrigger,Trigger1M)),NA())</f>
        <v>2.5930638874260836E-2</v>
      </c>
      <c r="K2042" s="52">
        <f>IFERROR(_xll.qlIndexFixing(ONIndex1M,I2042,TRUE,_xll.ohTrigger(RecalcTrigger,Trigger1M)),NA())</f>
        <v>2.5911101964757322E-2</v>
      </c>
      <c r="L2042" s="52">
        <f>IFERROR(_xll.qlIndexFixing(Index3M,H2042,TRUE,_xll.ohTrigger(RecalcTrigger,Trigger3M)),NA())</f>
        <v>2.7488984016530049E-2</v>
      </c>
      <c r="M2042" s="52">
        <f>IFERROR(_xll.qlIndexFixing(ONIndex3M,I2042,TRUE,_xll.ohTrigger(RecalcTrigger,Trigger3M)),NA())</f>
        <v>2.7419311015046688E-2</v>
      </c>
      <c r="N2042" s="52">
        <f>IFERROR(_xll.qlIndexFixing(Index6M,$H2042,TRUE,_xll.ohTrigger(RecalcTrigger,Trigger6M)),NA())</f>
        <v>2.8881831685588142E-2</v>
      </c>
      <c r="O2042" s="52">
        <f>IFERROR(_xll.qlIndexFixing(ONIndex6M,I2042,TRUE,_xll.ohTrigger(RecalcTrigger,Trigger6M)),NA())</f>
        <v>2.8717761169003708E-2</v>
      </c>
      <c r="P2042" s="52">
        <f>IFERROR(_xll.qlIndexFixing(Index1Y,$H2042,TRUE,_xll.ohTrigger(RecalcTrigger,Trigger1Y)),NA())</f>
        <v>3.0712374143741773E-2</v>
      </c>
      <c r="Q2042" s="52">
        <f>IFERROR(_xll.qlIndexFixing(ONIndex1Y,I2042,TRUE,_xll.ohTrigger(RecalcTrigger,Trigger1Y)),NA())</f>
        <v>3.0380425660210264E-2</v>
      </c>
    </row>
    <row r="2043" spans="2:17" x14ac:dyDescent="0.2">
      <c r="B2043" s="46" t="s">
        <v>51</v>
      </c>
      <c r="D2043" s="49">
        <f>_xll.qlCalendarAdvance(LocalCalendar,$D2042,B2043,"f",FALSE)</f>
        <v>53808</v>
      </c>
      <c r="E2043" s="49">
        <f>_xll.qlInterestRateIndexValueDate(IndexON,D2043)</f>
        <v>53808</v>
      </c>
      <c r="F2043" s="52">
        <f>IFERROR(_xll.qlIndexFixing(IndexON,D2043,TRUE,_xll.ohTrigger(RecalcTrigger,TriggerON)),NA())</f>
        <v>2.5124023493638958E-2</v>
      </c>
      <c r="H2043" s="49">
        <f>_xll.qlCalendarAdvance(IborCalendar,$H2042,B2043,"f",FALSE)</f>
        <v>53800</v>
      </c>
      <c r="I2043" s="49">
        <f>_xll.qlInterestRateIndexValueDate(Index1M,$H2043)</f>
        <v>53804</v>
      </c>
      <c r="J2043" s="52">
        <f>IFERROR(_xll.qlIndexFixing(Index1M,$H2043,TRUE,_xll.ohTrigger(RecalcTrigger,Trigger1M)),NA())</f>
        <v>2.5928042680297025E-2</v>
      </c>
      <c r="K2043" s="52">
        <f>IFERROR(_xll.qlIndexFixing(ONIndex1M,I2043,TRUE,_xll.ohTrigger(RecalcTrigger,Trigger1M)),NA())</f>
        <v>2.5908515217620831E-2</v>
      </c>
      <c r="L2043" s="52">
        <f>IFERROR(_xll.qlIndexFixing(Index3M,H2043,TRUE,_xll.ohTrigger(RecalcTrigger,Trigger3M)),NA())</f>
        <v>2.7486255865337622E-2</v>
      </c>
      <c r="M2043" s="52">
        <f>IFERROR(_xll.qlIndexFixing(ONIndex3M,I2043,TRUE,_xll.ohTrigger(RecalcTrigger,Trigger3M)),NA())</f>
        <v>2.7416611915462852E-2</v>
      </c>
      <c r="N2043" s="52">
        <f>IFERROR(_xll.qlIndexFixing(Index6M,$H2043,TRUE,_xll.ohTrigger(RecalcTrigger,Trigger6M)),NA())</f>
        <v>2.8879320105239855E-2</v>
      </c>
      <c r="O2043" s="52">
        <f>IFERROR(_xll.qlIndexFixing(ONIndex6M,I2043,TRUE,_xll.ohTrigger(RecalcTrigger,Trigger6M)),NA())</f>
        <v>2.871533197823517E-2</v>
      </c>
      <c r="P2043" s="52">
        <f>IFERROR(_xll.qlIndexFixing(Index1Y,$H2043,TRUE,_xll.ohTrigger(RecalcTrigger,Trigger1Y)),NA())</f>
        <v>3.0708583350628916E-2</v>
      </c>
      <c r="Q2043" s="52">
        <f>IFERROR(_xll.qlIndexFixing(ONIndex1Y,I2043,TRUE,_xll.ohTrigger(RecalcTrigger,Trigger1Y)),NA())</f>
        <v>3.0376565091225771E-2</v>
      </c>
    </row>
    <row r="2044" spans="2:17" x14ac:dyDescent="0.2">
      <c r="B2044" s="46" t="s">
        <v>51</v>
      </c>
      <c r="D2044" s="49">
        <f>_xll.qlCalendarAdvance(LocalCalendar,$D2043,B2044,"f",FALSE)</f>
        <v>53815</v>
      </c>
      <c r="E2044" s="49">
        <f>_xll.qlInterestRateIndexValueDate(IndexON,D2044)</f>
        <v>53815</v>
      </c>
      <c r="F2044" s="52">
        <f>IFERROR(_xll.qlIndexFixing(IndexON,D2044,TRUE,_xll.ohTrigger(RecalcTrigger,TriggerON)),NA())</f>
        <v>2.5124158542411124E-2</v>
      </c>
      <c r="H2044" s="49">
        <f>_xll.qlCalendarAdvance(IborCalendar,$H2043,B2044,"f",FALSE)</f>
        <v>53807</v>
      </c>
      <c r="I2044" s="49">
        <f>_xll.qlInterestRateIndexValueDate(Index1M,$H2044)</f>
        <v>53811</v>
      </c>
      <c r="J2044" s="52">
        <f>IFERROR(_xll.qlIndexFixing(Index1M,$H2044,TRUE,_xll.ohTrigger(RecalcTrigger,Trigger1M)),NA())</f>
        <v>2.5924405666977179E-2</v>
      </c>
      <c r="K2044" s="52">
        <f>IFERROR(_xll.qlIndexFixing(ONIndex1M,I2044,TRUE,_xll.ohTrigger(RecalcTrigger,Trigger1M)),NA())</f>
        <v>2.5904891433707888E-2</v>
      </c>
      <c r="L2044" s="52">
        <f>IFERROR(_xll.qlIndexFixing(Index3M,H2044,TRUE,_xll.ohTrigger(RecalcTrigger,Trigger3M)),NA())</f>
        <v>2.7482434495954933E-2</v>
      </c>
      <c r="M2044" s="52">
        <f>IFERROR(_xll.qlIndexFixing(ONIndex3M,I2044,TRUE,_xll.ohTrigger(RecalcTrigger,Trigger3M)),NA())</f>
        <v>2.7412831228659229E-2</v>
      </c>
      <c r="N2044" s="52">
        <f>IFERROR(_xll.qlIndexFixing(Index6M,$H2044,TRUE,_xll.ohTrigger(RecalcTrigger,Trigger6M)),NA())</f>
        <v>2.8875799566685841E-2</v>
      </c>
      <c r="O2044" s="52">
        <f>IFERROR(_xll.qlIndexFixing(ONIndex6M,I2044,TRUE,_xll.ohTrigger(RecalcTrigger,Trigger6M)),NA())</f>
        <v>2.8711926842222013E-2</v>
      </c>
      <c r="P2044" s="52">
        <f>IFERROR(_xll.qlIndexFixing(Index1Y,$H2044,TRUE,_xll.ohTrigger(RecalcTrigger,Trigger1Y)),NA())</f>
        <v>3.070328500810136E-2</v>
      </c>
      <c r="Q2044" s="52">
        <f>IFERROR(_xll.qlIndexFixing(ONIndex1Y,I2044,TRUE,_xll.ohTrigger(RecalcTrigger,Trigger1Y)),NA())</f>
        <v>3.0371168775031876E-2</v>
      </c>
    </row>
    <row r="2045" spans="2:17" x14ac:dyDescent="0.2">
      <c r="B2045" s="46" t="s">
        <v>51</v>
      </c>
      <c r="D2045" s="49">
        <f>_xll.qlCalendarAdvance(LocalCalendar,$D2044,B2045,"f",FALSE)</f>
        <v>53822</v>
      </c>
      <c r="E2045" s="49">
        <f>_xll.qlInterestRateIndexValueDate(IndexON,D2045)</f>
        <v>53822</v>
      </c>
      <c r="F2045" s="52">
        <f>IFERROR(_xll.qlIndexFixing(IndexON,D2045,TRUE,_xll.ohTrigger(RecalcTrigger,TriggerON)),NA())</f>
        <v>2.5124276458088346E-2</v>
      </c>
      <c r="H2045" s="49">
        <f>_xll.qlCalendarAdvance(IborCalendar,$H2044,B2045,"f",FALSE)</f>
        <v>53814</v>
      </c>
      <c r="I2045" s="49">
        <f>_xll.qlInterestRateIndexValueDate(Index1M,$H2045)</f>
        <v>53819</v>
      </c>
      <c r="J2045" s="52">
        <f>IFERROR(_xll.qlIndexFixing(Index1M,$H2045,TRUE,_xll.ohTrigger(RecalcTrigger,Trigger1M)),NA())</f>
        <v>2.5920917949133617E-2</v>
      </c>
      <c r="K2045" s="52">
        <f>IFERROR(_xll.qlIndexFixing(ONIndex1M,I2045,TRUE,_xll.ohTrigger(RecalcTrigger,Trigger1M)),NA())</f>
        <v>2.5900746626730253E-2</v>
      </c>
      <c r="L2045" s="52">
        <f>IFERROR(_xll.qlIndexFixing(Index3M,H2045,TRUE,_xll.ohTrigger(RecalcTrigger,Trigger3M)),NA())</f>
        <v>2.7478837093563462E-2</v>
      </c>
      <c r="M2045" s="52">
        <f>IFERROR(_xll.qlIndexFixing(ONIndex3M,I2045,TRUE,_xll.ohTrigger(RecalcTrigger,Trigger3M)),NA())</f>
        <v>2.7408507661634829E-2</v>
      </c>
      <c r="N2045" s="52">
        <f>IFERROR(_xll.qlIndexFixing(Index6M,$H2045,TRUE,_xll.ohTrigger(RecalcTrigger,Trigger6M)),NA())</f>
        <v>2.8872668401298252E-2</v>
      </c>
      <c r="O2045" s="52">
        <f>IFERROR(_xll.qlIndexFixing(ONIndex6M,I2045,TRUE,_xll.ohTrigger(RecalcTrigger,Trigger6M)),NA())</f>
        <v>2.8708029159485449E-2</v>
      </c>
      <c r="P2045" s="52">
        <f>IFERROR(_xll.qlIndexFixing(Index1Y,$H2045,TRUE,_xll.ohTrigger(RecalcTrigger,Trigger1Y)),NA())</f>
        <v>3.0697242284783571E-2</v>
      </c>
      <c r="Q2045" s="52">
        <f>IFERROR(_xll.qlIndexFixing(ONIndex1Y,I2045,TRUE,_xll.ohTrigger(RecalcTrigger,Trigger1Y)),NA())</f>
        <v>3.0365013670765606E-2</v>
      </c>
    </row>
    <row r="2046" spans="2:17" x14ac:dyDescent="0.2">
      <c r="B2046" s="46" t="s">
        <v>51</v>
      </c>
      <c r="D2046" s="49">
        <f>_xll.qlCalendarAdvance(LocalCalendar,$D2045,B2046,"f",FALSE)</f>
        <v>53829</v>
      </c>
      <c r="E2046" s="49">
        <f>_xll.qlInterestRateIndexValueDate(IndexON,D2046)</f>
        <v>53829</v>
      </c>
      <c r="F2046" s="52">
        <f>IFERROR(_xll.qlIndexFixing(IndexON,D2046,TRUE,_xll.ohTrigger(RecalcTrigger,TriggerON)),NA())</f>
        <v>2.5124377240723916E-2</v>
      </c>
      <c r="H2046" s="49">
        <f>_xll.qlCalendarAdvance(IborCalendar,$H2045,B2046,"f",FALSE)</f>
        <v>53821</v>
      </c>
      <c r="I2046" s="49">
        <f>_xll.qlInterestRateIndexValueDate(Index1M,$H2046)</f>
        <v>53825</v>
      </c>
      <c r="J2046" s="52">
        <f>IFERROR(_xll.qlIndexFixing(Index1M,$H2046,TRUE,_xll.ohTrigger(RecalcTrigger,Trigger1M)),NA())</f>
        <v>2.5917795266510169E-2</v>
      </c>
      <c r="K2046" s="52">
        <f>IFERROR(_xll.qlIndexFixing(ONIndex1M,I2046,TRUE,_xll.ohTrigger(RecalcTrigger,Trigger1M)),NA())</f>
        <v>2.5897635683787001E-2</v>
      </c>
      <c r="L2046" s="52">
        <f>IFERROR(_xll.qlIndexFixing(Index3M,H2046,TRUE,_xll.ohTrigger(RecalcTrigger,Trigger3M)),NA())</f>
        <v>2.7475557189559414E-2</v>
      </c>
      <c r="M2046" s="52">
        <f>IFERROR(_xll.qlIndexFixing(ONIndex3M,I2046,TRUE,_xll.ohTrigger(RecalcTrigger,Trigger3M)),NA())</f>
        <v>2.7405263038984273E-2</v>
      </c>
      <c r="N2046" s="52">
        <f>IFERROR(_xll.qlIndexFixing(Index6M,$H2046,TRUE,_xll.ohTrigger(RecalcTrigger,Trigger6M)),NA())</f>
        <v>2.8869641285772182E-2</v>
      </c>
      <c r="O2046" s="52">
        <f>IFERROR(_xll.qlIndexFixing(ONIndex6M,I2046,TRUE,_xll.ohTrigger(RecalcTrigger,Trigger6M)),NA())</f>
        <v>2.8705101628387908E-2</v>
      </c>
      <c r="P2046" s="52">
        <f>IFERROR(_xll.qlIndexFixing(Index1Y,$H2046,TRUE,_xll.ohTrigger(RecalcTrigger,Trigger1Y)),NA())</f>
        <v>3.0692719009857806E-2</v>
      </c>
      <c r="Q2046" s="52">
        <f>IFERROR(_xll.qlIndexFixing(ONIndex1Y,I2046,TRUE,_xll.ohTrigger(RecalcTrigger,Trigger1Y)),NA())</f>
        <v>3.0360405822742464E-2</v>
      </c>
    </row>
    <row r="2047" spans="2:17" x14ac:dyDescent="0.2">
      <c r="B2047" s="46" t="s">
        <v>51</v>
      </c>
      <c r="D2047" s="49">
        <f>_xll.qlCalendarAdvance(LocalCalendar,$D2046,B2047,"f",FALSE)</f>
        <v>53836</v>
      </c>
      <c r="E2047" s="49">
        <f>_xll.qlInterestRateIndexValueDate(IndexON,D2047)</f>
        <v>53836</v>
      </c>
      <c r="F2047" s="52">
        <f>IFERROR(_xll.qlIndexFixing(IndexON,D2047,TRUE,_xll.ohTrigger(RecalcTrigger,TriggerON)),NA())</f>
        <v>2.5125342787393201E-2</v>
      </c>
      <c r="H2047" s="49">
        <f>_xll.qlCalendarAdvance(IborCalendar,$H2046,B2047,"f",FALSE)</f>
        <v>53828</v>
      </c>
      <c r="I2047" s="49">
        <f>_xll.qlInterestRateIndexValueDate(Index1M,$H2047)</f>
        <v>53832</v>
      </c>
      <c r="J2047" s="52">
        <f>IFERROR(_xll.qlIndexFixing(Index1M,$H2047,TRUE,_xll.ohTrigger(RecalcTrigger,Trigger1M)),NA())</f>
        <v>2.5914149599730096E-2</v>
      </c>
      <c r="K2047" s="52">
        <f>IFERROR(_xll.qlIndexFixing(ONIndex1M,I2047,TRUE,_xll.ohTrigger(RecalcTrigger,Trigger1M)),NA())</f>
        <v>2.5894003717619185E-2</v>
      </c>
      <c r="L2047" s="52">
        <f>IFERROR(_xll.qlIndexFixing(Index3M,H2047,TRUE,_xll.ohTrigger(RecalcTrigger,Trigger3M)),NA())</f>
        <v>2.7471728513929834E-2</v>
      </c>
      <c r="M2047" s="52">
        <f>IFERROR(_xll.qlIndexFixing(ONIndex3M,I2047,TRUE,_xll.ohTrigger(RecalcTrigger,Trigger3M)),NA())</f>
        <v>2.740147553611294E-2</v>
      </c>
      <c r="N2047" s="52">
        <f>IFERROR(_xll.qlIndexFixing(Index6M,$H2047,TRUE,_xll.ohTrigger(RecalcTrigger,Trigger6M)),NA())</f>
        <v>2.8866104964155776E-2</v>
      </c>
      <c r="O2047" s="52">
        <f>IFERROR(_xll.qlIndexFixing(ONIndex6M,I2047,TRUE,_xll.ohTrigger(RecalcTrigger,Trigger6M)),NA())</f>
        <v>2.8701681550726832E-2</v>
      </c>
      <c r="P2047" s="52">
        <f>IFERROR(_xll.qlIndexFixing(Index1Y,$H2047,TRUE,_xll.ohTrigger(RecalcTrigger,Trigger1Y)),NA())</f>
        <v>3.0687451353822941E-2</v>
      </c>
      <c r="Q2047" s="52">
        <f>IFERROR(_xll.qlIndexFixing(ONIndex1Y,I2047,TRUE,_xll.ohTrigger(RecalcTrigger,Trigger1Y)),NA())</f>
        <v>3.0355039186886756E-2</v>
      </c>
    </row>
    <row r="2048" spans="2:17" x14ac:dyDescent="0.2">
      <c r="B2048" s="46" t="s">
        <v>51</v>
      </c>
      <c r="D2048" s="49">
        <f>_xll.qlCalendarAdvance(LocalCalendar,$D2047,B2048,"f",FALSE)</f>
        <v>53843</v>
      </c>
      <c r="E2048" s="49">
        <f>_xll.qlInterestRateIndexValueDate(IndexON,D2048)</f>
        <v>53843</v>
      </c>
      <c r="F2048" s="52">
        <f>IFERROR(_xll.qlIndexFixing(IndexON,D2048,TRUE,_xll.ohTrigger(RecalcTrigger,TriggerON)),NA())</f>
        <v>2.5124527406710229E-2</v>
      </c>
      <c r="H2048" s="49">
        <f>_xll.qlCalendarAdvance(IborCalendar,$H2047,B2048,"f",FALSE)</f>
        <v>53835</v>
      </c>
      <c r="I2048" s="49">
        <f>_xll.qlInterestRateIndexValueDate(Index1M,$H2048)</f>
        <v>53840</v>
      </c>
      <c r="J2048" s="52">
        <f>IFERROR(_xll.qlIndexFixing(Index1M,$H2048,TRUE,_xll.ohTrigger(RecalcTrigger,Trigger1M)),NA())</f>
        <v>2.5909979777843605E-2</v>
      </c>
      <c r="K2048" s="52">
        <f>IFERROR(_xll.qlIndexFixing(ONIndex1M,I2048,TRUE,_xll.ohTrigger(RecalcTrigger,Trigger1M)),NA())</f>
        <v>2.5889849559481704E-2</v>
      </c>
      <c r="L2048" s="52">
        <f>IFERROR(_xll.qlIndexFixing(Index3M,H2048,TRUE,_xll.ohTrigger(RecalcTrigger,Trigger3M)),NA())</f>
        <v>2.7467350087776891E-2</v>
      </c>
      <c r="M2048" s="52">
        <f>IFERROR(_xll.qlIndexFixing(ONIndex3M,I2048,TRUE,_xll.ohTrigger(RecalcTrigger,Trigger3M)),NA())</f>
        <v>2.7397144179399646E-2</v>
      </c>
      <c r="N2048" s="52">
        <f>IFERROR(_xll.qlIndexFixing(Index6M,$H2048,TRUE,_xll.ohTrigger(RecalcTrigger,Trigger6M)),NA())</f>
        <v>2.8862953820781086E-2</v>
      </c>
      <c r="O2048" s="52">
        <f>IFERROR(_xll.qlIndexFixing(ONIndex6M,I2048,TRUE,_xll.ohTrigger(RecalcTrigger,Trigger6M)),NA())</f>
        <v>2.8697766791889734E-2</v>
      </c>
      <c r="P2048" s="52">
        <f>IFERROR(_xll.qlIndexFixing(Index1Y,$H2048,TRUE,_xll.ohTrigger(RecalcTrigger,Trigger1Y)),NA())</f>
        <v>3.0681443700196785E-2</v>
      </c>
      <c r="Q2048" s="52">
        <f>IFERROR(_xll.qlIndexFixing(ONIndex1Y,I2048,TRUE,_xll.ohTrigger(RecalcTrigger,Trigger1Y)),NA())</f>
        <v>3.0348918003166858E-2</v>
      </c>
    </row>
    <row r="2049" spans="2:17" x14ac:dyDescent="0.2">
      <c r="B2049" s="46" t="s">
        <v>51</v>
      </c>
      <c r="D2049" s="49">
        <f>_xll.qlCalendarAdvance(LocalCalendar,$D2048,B2049,"f",FALSE)</f>
        <v>53850</v>
      </c>
      <c r="E2049" s="49">
        <f>_xll.qlInterestRateIndexValueDate(IndexON,D2049)</f>
        <v>53850</v>
      </c>
      <c r="F2049" s="52">
        <f>IFERROR(_xll.qlIndexFixing(IndexON,D2049,TRUE,_xll.ohTrigger(RecalcTrigger,TriggerON)),NA())</f>
        <v>2.5124576790087616E-2</v>
      </c>
      <c r="H2049" s="49">
        <f>_xll.qlCalendarAdvance(IborCalendar,$H2048,B2049,"f",FALSE)</f>
        <v>53842</v>
      </c>
      <c r="I2049" s="49">
        <f>_xll.qlInterestRateIndexValueDate(Index1M,$H2049)</f>
        <v>53846</v>
      </c>
      <c r="J2049" s="52">
        <f>IFERROR(_xll.qlIndexFixing(Index1M,$H2049,TRUE,_xll.ohTrigger(RecalcTrigger,Trigger1M)),NA())</f>
        <v>2.5906179619540559E-2</v>
      </c>
      <c r="K2049" s="52">
        <f>IFERROR(_xll.qlIndexFixing(ONIndex1M,I2049,TRUE,_xll.ohTrigger(RecalcTrigger,Trigger1M)),NA())</f>
        <v>2.5886731603108615E-2</v>
      </c>
      <c r="L2049" s="52">
        <f>IFERROR(_xll.qlIndexFixing(Index3M,H2049,TRUE,_xll.ohTrigger(RecalcTrigger,Trigger3M)),NA())</f>
        <v>2.7464064310365865E-2</v>
      </c>
      <c r="M2049" s="52">
        <f>IFERROR(_xll.qlIndexFixing(ONIndex3M,I2049,TRUE,_xll.ohTrigger(RecalcTrigger,Trigger3M)),NA())</f>
        <v>2.73938937143825E-2</v>
      </c>
      <c r="N2049" s="52">
        <f>IFERROR(_xll.qlIndexFixing(Index6M,$H2049,TRUE,_xll.ohTrigger(RecalcTrigger,Trigger6M)),NA())</f>
        <v>2.8858121168663431E-2</v>
      </c>
      <c r="O2049" s="52">
        <f>IFERROR(_xll.qlIndexFixing(ONIndex6M,I2049,TRUE,_xll.ohTrigger(RecalcTrigger,Trigger6M)),NA())</f>
        <v>2.8694826453676825E-2</v>
      </c>
      <c r="P2049" s="52">
        <f>IFERROR(_xll.qlIndexFixing(Index1Y,$H2049,TRUE,_xll.ohTrigger(RecalcTrigger,Trigger1Y)),NA())</f>
        <v>3.0676946727131164E-2</v>
      </c>
      <c r="Q2049" s="52">
        <f>IFERROR(_xll.qlIndexFixing(ONIndex1Y,I2049,TRUE,_xll.ohTrigger(RecalcTrigger,Trigger1Y)),NA())</f>
        <v>3.0344335595513527E-2</v>
      </c>
    </row>
    <row r="2050" spans="2:17" x14ac:dyDescent="0.2">
      <c r="B2050" s="46" t="s">
        <v>51</v>
      </c>
      <c r="D2050" s="49">
        <f>_xll.qlCalendarAdvance(LocalCalendar,$D2049,B2050,"f",FALSE)</f>
        <v>53857</v>
      </c>
      <c r="E2050" s="49">
        <f>_xll.qlInterestRateIndexValueDate(IndexON,D2050)</f>
        <v>53857</v>
      </c>
      <c r="F2050" s="52">
        <f>IFERROR(_xll.qlIndexFixing(IndexON,D2050,TRUE,_xll.ohTrigger(RecalcTrigger,TriggerON)),NA())</f>
        <v>2.5124609040396706E-2</v>
      </c>
      <c r="H2050" s="49">
        <f>_xll.qlCalendarAdvance(IborCalendar,$H2049,B2050,"f",FALSE)</f>
        <v>53849</v>
      </c>
      <c r="I2050" s="49">
        <f>_xll.qlInterestRateIndexValueDate(Index1M,$H2050)</f>
        <v>53853</v>
      </c>
      <c r="J2050" s="52">
        <f>IFERROR(_xll.qlIndexFixing(Index1M,$H2050,TRUE,_xll.ohTrigger(RecalcTrigger,Trigger1M)),NA())</f>
        <v>2.5902526213903876E-2</v>
      </c>
      <c r="K2050" s="52">
        <f>IFERROR(_xll.qlIndexFixing(ONIndex1M,I2050,TRUE,_xll.ohTrigger(RecalcTrigger,Trigger1M)),NA())</f>
        <v>2.5883091454685925E-2</v>
      </c>
      <c r="L2050" s="52">
        <f>IFERROR(_xll.qlIndexFixing(Index3M,H2050,TRUE,_xll.ohTrigger(RecalcTrigger,Trigger3M)),NA())</f>
        <v>2.7460228782446246E-2</v>
      </c>
      <c r="M2050" s="52">
        <f>IFERROR(_xll.qlIndexFixing(ONIndex3M,I2050,TRUE,_xll.ohTrigger(RecalcTrigger,Trigger3M)),NA())</f>
        <v>2.7390099395523393E-2</v>
      </c>
      <c r="N2050" s="52">
        <f>IFERROR(_xll.qlIndexFixing(Index6M,$H2050,TRUE,_xll.ohTrigger(RecalcTrigger,Trigger6M)),NA())</f>
        <v>2.8854570348196048E-2</v>
      </c>
      <c r="O2050" s="52">
        <f>IFERROR(_xll.qlIndexFixing(ONIndex6M,I2050,TRUE,_xll.ohTrigger(RecalcTrigger,Trigger6M)),NA())</f>
        <v>2.869139143436783E-2</v>
      </c>
      <c r="P2050" s="52">
        <f>IFERROR(_xll.qlIndexFixing(Index1Y,$H2050,TRUE,_xll.ohTrigger(RecalcTrigger,Trigger1Y)),NA())</f>
        <v>3.0671709756157128E-2</v>
      </c>
      <c r="Q2050" s="52">
        <f>IFERROR(_xll.qlIndexFixing(ONIndex1Y,I2050,TRUE,_xll.ohTrigger(RecalcTrigger,Trigger1Y)),NA())</f>
        <v>3.0338998640155879E-2</v>
      </c>
    </row>
    <row r="2051" spans="2:17" x14ac:dyDescent="0.2">
      <c r="B2051" s="46" t="s">
        <v>51</v>
      </c>
      <c r="D2051" s="49">
        <f>_xll.qlCalendarAdvance(LocalCalendar,$D2050,B2051,"f",FALSE)</f>
        <v>53864</v>
      </c>
      <c r="E2051" s="49">
        <f>_xll.qlInterestRateIndexValueDate(IndexON,D2051)</f>
        <v>53864</v>
      </c>
      <c r="F2051" s="52">
        <f>IFERROR(_xll.qlIndexFixing(IndexON,D2051,TRUE,_xll.ohTrigger(RecalcTrigger,TriggerON)),NA())</f>
        <v>2.5124624157637498E-2</v>
      </c>
      <c r="H2051" s="49">
        <f>_xll.qlCalendarAdvance(IborCalendar,$H2050,B2051,"f",FALSE)</f>
        <v>53856</v>
      </c>
      <c r="I2051" s="49">
        <f>_xll.qlInterestRateIndexValueDate(Index1M,$H2051)</f>
        <v>53860</v>
      </c>
      <c r="J2051" s="52">
        <f>IFERROR(_xll.qlIndexFixing(Index1M,$H2051,TRUE,_xll.ohTrigger(RecalcTrigger,Trigger1M)),NA())</f>
        <v>2.5898870076223268E-2</v>
      </c>
      <c r="K2051" s="52">
        <f>IFERROR(_xll.qlIndexFixing(ONIndex1M,I2051,TRUE,_xll.ohTrigger(RecalcTrigger,Trigger1M)),NA())</f>
        <v>2.5879448578844944E-2</v>
      </c>
      <c r="L2051" s="52">
        <f>IFERROR(_xll.qlIndexFixing(Index3M,H2051,TRUE,_xll.ohTrigger(RecalcTrigger,Trigger3M)),NA())</f>
        <v>2.7456390970443272E-2</v>
      </c>
      <c r="M2051" s="52">
        <f>IFERROR(_xll.qlIndexFixing(ONIndex3M,I2051,TRUE,_xll.ohTrigger(RecalcTrigger,Trigger3M)),NA())</f>
        <v>2.7386302804641716E-2</v>
      </c>
      <c r="N2051" s="52">
        <f>IFERROR(_xll.qlIndexFixing(Index6M,$H2051,TRUE,_xll.ohTrigger(RecalcTrigger,Trigger6M)),NA())</f>
        <v>2.8851014480836799E-2</v>
      </c>
      <c r="O2051" s="52">
        <f>IFERROR(_xll.qlIndexFixing(ONIndex6M,I2051,TRUE,_xll.ohTrigger(RecalcTrigger,Trigger6M)),NA())</f>
        <v>2.8687951434562819E-2</v>
      </c>
      <c r="P2051" s="52">
        <f>IFERROR(_xll.qlIndexFixing(Index1Y,$H2051,TRUE,_xll.ohTrigger(RecalcTrigger,Trigger1Y)),NA())</f>
        <v>3.066648301322009E-2</v>
      </c>
      <c r="Q2051" s="52">
        <f>IFERROR(_xll.qlIndexFixing(ONIndex1Y,I2051,TRUE,_xll.ohTrigger(RecalcTrigger,Trigger1Y)),NA())</f>
        <v>3.0333671578244292E-2</v>
      </c>
    </row>
    <row r="2052" spans="2:17" x14ac:dyDescent="0.2">
      <c r="B2052" s="46" t="s">
        <v>51</v>
      </c>
      <c r="D2052" s="49">
        <f>_xll.qlCalendarAdvance(LocalCalendar,$D2051,B2052,"f",FALSE)</f>
        <v>53871</v>
      </c>
      <c r="E2052" s="49">
        <f>_xll.qlInterestRateIndexValueDate(IndexON,D2052)</f>
        <v>53871</v>
      </c>
      <c r="F2052" s="52">
        <f>IFERROR(_xll.qlIndexFixing(IndexON,D2052,TRUE,_xll.ohTrigger(RecalcTrigger,TriggerON)),NA())</f>
        <v>2.5124622141783348E-2</v>
      </c>
      <c r="H2052" s="49">
        <f>_xll.qlCalendarAdvance(IborCalendar,$H2051,B2052,"f",FALSE)</f>
        <v>53863</v>
      </c>
      <c r="I2052" s="49">
        <f>_xll.qlInterestRateIndexValueDate(Index1M,$H2052)</f>
        <v>53867</v>
      </c>
      <c r="J2052" s="52">
        <f>IFERROR(_xll.qlIndexFixing(Index1M,$H2052,TRUE,_xll.ohTrigger(RecalcTrigger,Trigger1M)),NA())</f>
        <v>2.5895211206501401E-2</v>
      </c>
      <c r="K2052" s="52">
        <f>IFERROR(_xll.qlIndexFixing(ONIndex1M,I2052,TRUE,_xll.ohTrigger(RecalcTrigger,Trigger1M)),NA())</f>
        <v>2.5875802975585671E-2</v>
      </c>
      <c r="L2052" s="52">
        <f>IFERROR(_xll.qlIndexFixing(Index3M,H2052,TRUE,_xll.ohTrigger(RecalcTrigger,Trigger3M)),NA())</f>
        <v>2.7452550874363019E-2</v>
      </c>
      <c r="M2052" s="52">
        <f>IFERROR(_xll.qlIndexFixing(ONIndex3M,I2052,TRUE,_xll.ohTrigger(RecalcTrigger,Trigger3M)),NA())</f>
        <v>2.7382503941817404E-2</v>
      </c>
      <c r="N2052" s="52">
        <f>IFERROR(_xll.qlIndexFixing(Index6M,$H2052,TRUE,_xll.ohTrigger(RecalcTrigger,Trigger6M)),NA())</f>
        <v>2.8847453566614074E-2</v>
      </c>
      <c r="O2052" s="52">
        <f>IFERROR(_xll.qlIndexFixing(ONIndex6M,I2052,TRUE,_xll.ohTrigger(RecalcTrigger,Trigger6M)),NA())</f>
        <v>2.8684506454261793E-2</v>
      </c>
      <c r="P2052" s="52">
        <f>IFERROR(_xll.qlIndexFixing(Index1Y,$H2052,TRUE,_xll.ohTrigger(RecalcTrigger,Trigger1Y)),NA())</f>
        <v>3.0661266498162362E-2</v>
      </c>
      <c r="Q2052" s="52">
        <f>IFERROR(_xll.qlIndexFixing(ONIndex1Y,I2052,TRUE,_xll.ohTrigger(RecalcTrigger,Trigger1Y)),NA())</f>
        <v>3.0328354409778768E-2</v>
      </c>
    </row>
    <row r="2053" spans="2:17" x14ac:dyDescent="0.2">
      <c r="B2053" s="46" t="s">
        <v>51</v>
      </c>
      <c r="D2053" s="49">
        <f>_xll.qlCalendarAdvance(LocalCalendar,$D2052,B2053,"f",FALSE)</f>
        <v>53878</v>
      </c>
      <c r="E2053" s="49">
        <f>_xll.qlInterestRateIndexValueDate(IndexON,D2053)</f>
        <v>53878</v>
      </c>
      <c r="F2053" s="52">
        <f>IFERROR(_xll.qlIndexFixing(IndexON,D2053,TRUE,_xll.ohTrigger(RecalcTrigger,TriggerON)),NA())</f>
        <v>2.51246029928609E-2</v>
      </c>
      <c r="H2053" s="49">
        <f>_xll.qlCalendarAdvance(IborCalendar,$H2052,B2053,"f",FALSE)</f>
        <v>53870</v>
      </c>
      <c r="I2053" s="49">
        <f>_xll.qlInterestRateIndexValueDate(Index1M,$H2053)</f>
        <v>53874</v>
      </c>
      <c r="J2053" s="52">
        <f>IFERROR(_xll.qlIndexFixing(Index1M,$H2053,TRUE,_xll.ohTrigger(RecalcTrigger,Trigger1M)),NA())</f>
        <v>2.5892218222700818E-2</v>
      </c>
      <c r="K2053" s="52">
        <f>IFERROR(_xll.qlIndexFixing(ONIndex1M,I2053,TRUE,_xll.ohTrigger(RecalcTrigger,Trigger1M)),NA())</f>
        <v>2.5872154644908107E-2</v>
      </c>
      <c r="L2053" s="52">
        <f>IFERROR(_xll.qlIndexFixing(Index3M,H2053,TRUE,_xll.ohTrigger(RecalcTrigger,Trigger3M)),NA())</f>
        <v>2.7448708494213311E-2</v>
      </c>
      <c r="M2053" s="52">
        <f>IFERROR(_xll.qlIndexFixing(ONIndex3M,I2053,TRUE,_xll.ohTrigger(RecalcTrigger,Trigger3M)),NA())</f>
        <v>2.7378702806890587E-2</v>
      </c>
      <c r="N2053" s="52">
        <f>IFERROR(_xll.qlIndexFixing(Index6M,$H2053,TRUE,_xll.ohTrigger(RecalcTrigger,Trigger6M)),NA())</f>
        <v>2.88456744629619E-2</v>
      </c>
      <c r="O2053" s="52">
        <f>IFERROR(_xll.qlIndexFixing(ONIndex6M,I2053,TRUE,_xll.ohTrigger(RecalcTrigger,Trigger6M)),NA())</f>
        <v>2.8681056493384816E-2</v>
      </c>
      <c r="P2053" s="52">
        <f>IFERROR(_xll.qlIndexFixing(Index1Y,$H2053,TRUE,_xll.ohTrigger(RecalcTrigger,Trigger1Y)),NA())</f>
        <v>3.0656060210826033E-2</v>
      </c>
      <c r="Q2053" s="52">
        <f>IFERROR(_xll.qlIndexFixing(ONIndex1Y,I2053,TRUE,_xll.ohTrigger(RecalcTrigger,Trigger1Y)),NA())</f>
        <v>3.0323047134759307E-2</v>
      </c>
    </row>
    <row r="2054" spans="2:17" x14ac:dyDescent="0.2">
      <c r="B2054" s="46" t="s">
        <v>51</v>
      </c>
      <c r="D2054" s="49">
        <f>_xll.qlCalendarAdvance(LocalCalendar,$D2053,B2054,"f",FALSE)</f>
        <v>53885</v>
      </c>
      <c r="E2054" s="49">
        <f>_xll.qlInterestRateIndexValueDate(IndexON,D2054)</f>
        <v>53885</v>
      </c>
      <c r="F2054" s="52">
        <f>IFERROR(_xll.qlIndexFixing(IndexON,D2054,TRUE,_xll.ohTrigger(RecalcTrigger,TriggerON)),NA())</f>
        <v>2.512456671084351E-2</v>
      </c>
      <c r="H2054" s="49">
        <f>_xll.qlCalendarAdvance(IborCalendar,$H2053,B2054,"f",FALSE)</f>
        <v>53877</v>
      </c>
      <c r="I2054" s="49">
        <f>_xll.qlInterestRateIndexValueDate(Index1M,$H2054)</f>
        <v>53881</v>
      </c>
      <c r="J2054" s="52">
        <f>IFERROR(_xll.qlIndexFixing(Index1M,$H2054,TRUE,_xll.ohTrigger(RecalcTrigger,Trigger1M)),NA())</f>
        <v>2.5888553430496918E-2</v>
      </c>
      <c r="K2054" s="52">
        <f>IFERROR(_xll.qlIndexFixing(ONIndex1M,I2054,TRUE,_xll.ohTrigger(RecalcTrigger,Trigger1M)),NA())</f>
        <v>2.5868503586732317E-2</v>
      </c>
      <c r="L2054" s="52">
        <f>IFERROR(_xll.qlIndexFixing(Index3M,H2054,TRUE,_xll.ohTrigger(RecalcTrigger,Trigger3M)),NA())</f>
        <v>2.7444863830000232E-2</v>
      </c>
      <c r="M2054" s="52">
        <f>IFERROR(_xll.qlIndexFixing(ONIndex3M,I2054,TRUE,_xll.ohTrigger(RecalcTrigger,Trigger3M)),NA())</f>
        <v>2.7374899399941199E-2</v>
      </c>
      <c r="N2054" s="52">
        <f>IFERROR(_xll.qlIndexFixing(Index6M,$H2054,TRUE,_xll.ohTrigger(RecalcTrigger,Trigger6M)),NA())</f>
        <v>2.8841209388895336E-2</v>
      </c>
      <c r="O2054" s="52">
        <f>IFERROR(_xll.qlIndexFixing(ONIndex6M,I2054,TRUE,_xll.ohTrigger(RecalcTrigger,Trigger6M)),NA())</f>
        <v>2.8677601551931886E-2</v>
      </c>
      <c r="P2054" s="52">
        <f>IFERROR(_xll.qlIndexFixing(Index1Y,$H2054,TRUE,_xll.ohTrigger(RecalcTrigger,Trigger1Y)),NA())</f>
        <v>3.0650864151053638E-2</v>
      </c>
      <c r="Q2054" s="52">
        <f>IFERROR(_xll.qlIndexFixing(ONIndex1Y,I2054,TRUE,_xll.ohTrigger(RecalcTrigger,Trigger1Y)),NA())</f>
        <v>3.0317749753265844E-2</v>
      </c>
    </row>
    <row r="2055" spans="2:17" x14ac:dyDescent="0.2">
      <c r="B2055" s="46" t="s">
        <v>51</v>
      </c>
      <c r="D2055" s="49">
        <f>_xll.qlCalendarAdvance(LocalCalendar,$D2054,B2055,"f",FALSE)</f>
        <v>53892</v>
      </c>
      <c r="E2055" s="49">
        <f>_xll.qlInterestRateIndexValueDate(IndexON,D2055)</f>
        <v>53892</v>
      </c>
      <c r="F2055" s="52">
        <f>IFERROR(_xll.qlIndexFixing(IndexON,D2055,TRUE,_xll.ohTrigger(RecalcTrigger,TriggerON)),NA())</f>
        <v>2.5124513295784467E-2</v>
      </c>
      <c r="H2055" s="49">
        <f>_xll.qlCalendarAdvance(IborCalendar,$H2054,B2055,"f",FALSE)</f>
        <v>53884</v>
      </c>
      <c r="I2055" s="49">
        <f>_xll.qlInterestRateIndexValueDate(Index1M,$H2055)</f>
        <v>53888</v>
      </c>
      <c r="J2055" s="52">
        <f>IFERROR(_xll.qlIndexFixing(Index1M,$H2055,TRUE,_xll.ohTrigger(RecalcTrigger,Trigger1M)),NA())</f>
        <v>2.5884885906099192E-2</v>
      </c>
      <c r="K2055" s="52">
        <f>IFERROR(_xll.qlIndexFixing(ONIndex1M,I2055,TRUE,_xll.ohTrigger(RecalcTrigger,Trigger1M)),NA())</f>
        <v>2.586484980121817E-2</v>
      </c>
      <c r="L2055" s="52">
        <f>IFERROR(_xll.qlIndexFixing(Index3M,H2055,TRUE,_xll.ohTrigger(RecalcTrigger,Trigger3M)),NA())</f>
        <v>2.7441016881730732E-2</v>
      </c>
      <c r="M2055" s="52">
        <f>IFERROR(_xll.qlIndexFixing(ONIndex3M,I2055,TRUE,_xll.ohTrigger(RecalcTrigger,Trigger3M)),NA())</f>
        <v>2.7371093721129114E-2</v>
      </c>
      <c r="N2055" s="52">
        <f>IFERROR(_xll.qlIndexFixing(Index6M,$H2055,TRUE,_xll.ohTrigger(RecalcTrigger,Trigger6M)),NA())</f>
        <v>2.8837632689334897E-2</v>
      </c>
      <c r="O2055" s="52">
        <f>IFERROR(_xll.qlIndexFixing(ONIndex6M,I2055,TRUE,_xll.ohTrigger(RecalcTrigger,Trigger6M)),NA())</f>
        <v>2.8674141629982941E-2</v>
      </c>
      <c r="P2055" s="52">
        <f>IFERROR(_xll.qlIndexFixing(Index1Y,$H2055,TRUE,_xll.ohTrigger(RecalcTrigger,Trigger1Y)),NA())</f>
        <v>3.0645678318689234E-2</v>
      </c>
      <c r="Q2055" s="52">
        <f>IFERROR(_xll.qlIndexFixing(ONIndex1Y,I2055,TRUE,_xll.ohTrigger(RecalcTrigger,Trigger1Y)),NA())</f>
        <v>3.0312462265298379E-2</v>
      </c>
    </row>
    <row r="2056" spans="2:17" x14ac:dyDescent="0.2">
      <c r="B2056" s="46" t="s">
        <v>51</v>
      </c>
      <c r="D2056" s="49">
        <f>_xll.qlCalendarAdvance(LocalCalendar,$D2055,B2056,"f",FALSE)</f>
        <v>53899</v>
      </c>
      <c r="E2056" s="49">
        <f>_xll.qlInterestRateIndexValueDate(IndexON,D2056)</f>
        <v>53899</v>
      </c>
      <c r="F2056" s="52">
        <f>IFERROR(_xll.qlIndexFixing(IndexON,D2056,TRUE,_xll.ohTrigger(RecalcTrigger,TriggerON)),NA())</f>
        <v>2.5124442747630482E-2</v>
      </c>
      <c r="H2056" s="49">
        <f>_xll.qlCalendarAdvance(IborCalendar,$H2055,B2056,"f",FALSE)</f>
        <v>53891</v>
      </c>
      <c r="I2056" s="49">
        <f>_xll.qlInterestRateIndexValueDate(Index1M,$H2056)</f>
        <v>53895</v>
      </c>
      <c r="J2056" s="52">
        <f>IFERROR(_xll.qlIndexFixing(Index1M,$H2056,TRUE,_xll.ohTrigger(RecalcTrigger,Trigger1M)),NA())</f>
        <v>2.5881215649510219E-2</v>
      </c>
      <c r="K2056" s="52">
        <f>IFERROR(_xll.qlIndexFixing(ONIndex1M,I2056,TRUE,_xll.ohTrigger(RecalcTrigger,Trigger1M)),NA())</f>
        <v>2.5861193288205797E-2</v>
      </c>
      <c r="L2056" s="52">
        <f>IFERROR(_xll.qlIndexFixing(Index3M,H2056,TRUE,_xll.ohTrigger(RecalcTrigger,Trigger3M)),NA())</f>
        <v>2.7437167649410021E-2</v>
      </c>
      <c r="M2056" s="52">
        <f>IFERROR(_xll.qlIndexFixing(ONIndex3M,I2056,TRUE,_xll.ohTrigger(RecalcTrigger,Trigger3M)),NA())</f>
        <v>2.736728577005465E-2</v>
      </c>
      <c r="N2056" s="52">
        <f>IFERROR(_xll.qlIndexFixing(Index6M,$H2056,TRUE,_xll.ohTrigger(RecalcTrigger,Trigger6M)),NA())</f>
        <v>2.8834050942654347E-2</v>
      </c>
      <c r="O2056" s="52">
        <f>IFERROR(_xll.qlIndexFixing(ONIndex6M,I2056,TRUE,_xll.ohTrigger(RecalcTrigger,Trigger6M)),NA())</f>
        <v>2.8670676727378108E-2</v>
      </c>
      <c r="P2056" s="52">
        <f>IFERROR(_xll.qlIndexFixing(Index1Y,$H2056,TRUE,_xll.ohTrigger(RecalcTrigger,Trigger1Y)),NA())</f>
        <v>3.064050271357557E-2</v>
      </c>
      <c r="Q2056" s="52">
        <f>IFERROR(_xll.qlIndexFixing(ONIndex1Y,I2056,TRUE,_xll.ohTrigger(RecalcTrigger,Trigger1Y)),NA())</f>
        <v>3.0307184670776977E-2</v>
      </c>
    </row>
    <row r="2057" spans="2:17" x14ac:dyDescent="0.2">
      <c r="B2057" s="46" t="s">
        <v>51</v>
      </c>
      <c r="D2057" s="49">
        <f>_xll.qlCalendarAdvance(LocalCalendar,$D2056,B2057,"f",FALSE)</f>
        <v>53906</v>
      </c>
      <c r="E2057" s="49">
        <f>_xll.qlInterestRateIndexValueDate(IndexON,D2057)</f>
        <v>53906</v>
      </c>
      <c r="F2057" s="52">
        <f>IFERROR(_xll.qlIndexFixing(IndexON,D2057,TRUE,_xll.ohTrigger(RecalcTrigger,TriggerON)),NA())</f>
        <v>2.5124355066408199E-2</v>
      </c>
      <c r="H2057" s="49">
        <f>_xll.qlCalendarAdvance(IborCalendar,$H2056,B2057,"f",FALSE)</f>
        <v>53898</v>
      </c>
      <c r="I2057" s="49">
        <f>_xll.qlInterestRateIndexValueDate(Index1M,$H2057)</f>
        <v>53902</v>
      </c>
      <c r="J2057" s="52">
        <f>IFERROR(_xll.qlIndexFixing(Index1M,$H2057,TRUE,_xll.ohTrigger(RecalcTrigger,Trigger1M)),NA())</f>
        <v>2.5877542660735157E-2</v>
      </c>
      <c r="K2057" s="52">
        <f>IFERROR(_xll.qlIndexFixing(ONIndex1M,I2057,TRUE,_xll.ohTrigger(RecalcTrigger,Trigger1M)),NA())</f>
        <v>2.5857534047855069E-2</v>
      </c>
      <c r="L2057" s="52">
        <f>IFERROR(_xll.qlIndexFixing(Index3M,H2057,TRUE,_xll.ohTrigger(RecalcTrigger,Trigger3M)),NA())</f>
        <v>2.7433316133048526E-2</v>
      </c>
      <c r="M2057" s="52">
        <f>IFERROR(_xll.qlIndexFixing(ONIndex3M,I2057,TRUE,_xll.ohTrigger(RecalcTrigger,Trigger3M)),NA())</f>
        <v>2.7363475547197424E-2</v>
      </c>
      <c r="N2057" s="52">
        <f>IFERROR(_xll.qlIndexFixing(Index6M,$H2057,TRUE,_xll.ohTrigger(RecalcTrigger,Trigger6M)),NA())</f>
        <v>2.883046414888105E-2</v>
      </c>
      <c r="O2057" s="52">
        <f>IFERROR(_xll.qlIndexFixing(ONIndex6M,I2057,TRUE,_xll.ohTrigger(RecalcTrigger,Trigger6M)),NA())</f>
        <v>2.8667206844437132E-2</v>
      </c>
      <c r="P2057" s="52">
        <f>IFERROR(_xll.qlIndexFixing(Index1Y,$H2057,TRUE,_xll.ohTrigger(RecalcTrigger,Trigger1Y)),NA())</f>
        <v>3.0635337335556269E-2</v>
      </c>
      <c r="Q2057" s="52">
        <f>IFERROR(_xll.qlIndexFixing(ONIndex1Y,I2057,TRUE,_xll.ohTrigger(RecalcTrigger,Trigger1Y)),NA())</f>
        <v>3.0301916969701637E-2</v>
      </c>
    </row>
    <row r="2058" spans="2:17" x14ac:dyDescent="0.2">
      <c r="B2058" s="46" t="s">
        <v>51</v>
      </c>
      <c r="D2058" s="49">
        <f>_xll.qlCalendarAdvance(LocalCalendar,$D2057,B2058,"f",FALSE)</f>
        <v>53913</v>
      </c>
      <c r="E2058" s="49">
        <f>_xll.qlInterestRateIndexValueDate(IndexON,D2058)</f>
        <v>53913</v>
      </c>
      <c r="F2058" s="52">
        <f>IFERROR(_xll.qlIndexFixing(IndexON,D2058,TRUE,_xll.ohTrigger(RecalcTrigger,TriggerON)),NA())</f>
        <v>2.5124250252090974E-2</v>
      </c>
      <c r="H2058" s="49">
        <f>_xll.qlCalendarAdvance(IborCalendar,$H2057,B2058,"f",FALSE)</f>
        <v>53905</v>
      </c>
      <c r="I2058" s="49">
        <f>_xll.qlInterestRateIndexValueDate(Index1M,$H2058)</f>
        <v>53909</v>
      </c>
      <c r="J2058" s="52">
        <f>IFERROR(_xll.qlIndexFixing(Index1M,$H2058,TRUE,_xll.ohTrigger(RecalcTrigger,Trigger1M)),NA())</f>
        <v>2.5873866939774004E-2</v>
      </c>
      <c r="K2058" s="52">
        <f>IFERROR(_xll.qlIndexFixing(ONIndex1M,I2058,TRUE,_xll.ohTrigger(RecalcTrigger,Trigger1M)),NA())</f>
        <v>2.5853872080006113E-2</v>
      </c>
      <c r="L2058" s="52">
        <f>IFERROR(_xll.qlIndexFixing(Index3M,H2058,TRUE,_xll.ohTrigger(RecalcTrigger,Trigger3M)),NA())</f>
        <v>2.7429462332649725E-2</v>
      </c>
      <c r="M2058" s="52">
        <f>IFERROR(_xll.qlIndexFixing(ONIndex3M,I2058,TRUE,_xll.ohTrigger(RecalcTrigger,Trigger3M)),NA())</f>
        <v>2.7359663052237693E-2</v>
      </c>
      <c r="N2058" s="52">
        <f>IFERROR(_xll.qlIndexFixing(Index6M,$H2058,TRUE,_xll.ohTrigger(RecalcTrigger,Trigger6M)),NA())</f>
        <v>2.8826872308041512E-2</v>
      </c>
      <c r="O2058" s="52">
        <f>IFERROR(_xll.qlIndexFixing(ONIndex6M,I2058,TRUE,_xll.ohTrigger(RecalcTrigger,Trigger6M)),NA())</f>
        <v>2.8663731980920204E-2</v>
      </c>
      <c r="P2058" s="52">
        <f>IFERROR(_xll.qlIndexFixing(Index1Y,$H2058,TRUE,_xll.ohTrigger(RecalcTrigger,Trigger1Y)),NA())</f>
        <v>3.0630182184475611E-2</v>
      </c>
      <c r="Q2058" s="52">
        <f>IFERROR(_xll.qlIndexFixing(ONIndex1Y,I2058,TRUE,_xll.ohTrigger(RecalcTrigger,Trigger1Y)),NA())</f>
        <v>3.0296659162152295E-2</v>
      </c>
    </row>
    <row r="2059" spans="2:17" x14ac:dyDescent="0.2">
      <c r="B2059" s="46" t="s">
        <v>51</v>
      </c>
      <c r="D2059" s="49">
        <f>_xll.qlCalendarAdvance(LocalCalendar,$D2058,B2059,"f",FALSE)</f>
        <v>53920</v>
      </c>
      <c r="E2059" s="49">
        <f>_xll.qlInterestRateIndexValueDate(IndexON,D2059)</f>
        <v>53920</v>
      </c>
      <c r="F2059" s="52">
        <f>IFERROR(_xll.qlIndexFixing(IndexON,D2059,TRUE,_xll.ohTrigger(RecalcTrigger,TriggerON)),NA())</f>
        <v>2.5124128304732096E-2</v>
      </c>
      <c r="H2059" s="49">
        <f>_xll.qlCalendarAdvance(IborCalendar,$H2058,B2059,"f",FALSE)</f>
        <v>53912</v>
      </c>
      <c r="I2059" s="49">
        <f>_xll.qlInterestRateIndexValueDate(Index1M,$H2059)</f>
        <v>53916</v>
      </c>
      <c r="J2059" s="52">
        <f>IFERROR(_xll.qlIndexFixing(Index1M,$H2059,TRUE,_xll.ohTrigger(RecalcTrigger,Trigger1M)),NA())</f>
        <v>2.587018848662934E-2</v>
      </c>
      <c r="K2059" s="52">
        <f>IFERROR(_xll.qlIndexFixing(ONIndex1M,I2059,TRUE,_xll.ohTrigger(RecalcTrigger,Trigger1M)),NA())</f>
        <v>2.5850207384738866E-2</v>
      </c>
      <c r="L2059" s="52">
        <f>IFERROR(_xll.qlIndexFixing(Index3M,H2059,TRUE,_xll.ohTrigger(RecalcTrigger,Trigger3M)),NA())</f>
        <v>2.7425606248220567E-2</v>
      </c>
      <c r="M2059" s="52">
        <f>IFERROR(_xll.qlIndexFixing(ONIndex3M,I2059,TRUE,_xll.ohTrigger(RecalcTrigger,Trigger3M)),NA())</f>
        <v>2.7355848285335327E-2</v>
      </c>
      <c r="N2059" s="52">
        <f>IFERROR(_xll.qlIndexFixing(Index6M,$H2059,TRUE,_xll.ohTrigger(RecalcTrigger,Trigger6M)),NA())</f>
        <v>2.8823275420163531E-2</v>
      </c>
      <c r="O2059" s="52">
        <f>IFERROR(_xll.qlIndexFixing(ONIndex6M,I2059,TRUE,_xll.ohTrigger(RecalcTrigger,Trigger6M)),NA())</f>
        <v>2.8660252136747388E-2</v>
      </c>
      <c r="P2059" s="52">
        <f>IFERROR(_xll.qlIndexFixing(Index1Y,$H2059,TRUE,_xll.ohTrigger(RecalcTrigger,Trigger1Y)),NA())</f>
        <v>3.0625037260177648E-2</v>
      </c>
      <c r="Q2059" s="52">
        <f>IFERROR(_xll.qlIndexFixing(ONIndex1Y,I2059,TRUE,_xll.ohTrigger(RecalcTrigger,Trigger1Y)),NA())</f>
        <v>3.0291411248049016E-2</v>
      </c>
    </row>
    <row r="2060" spans="2:17" x14ac:dyDescent="0.2">
      <c r="B2060" s="46" t="s">
        <v>51</v>
      </c>
      <c r="D2060" s="49">
        <f>_xll.qlCalendarAdvance(LocalCalendar,$D2059,B2060,"f",FALSE)</f>
        <v>53927</v>
      </c>
      <c r="E2060" s="49">
        <f>_xll.qlInterestRateIndexValueDate(IndexON,D2060)</f>
        <v>53927</v>
      </c>
      <c r="F2060" s="52">
        <f>IFERROR(_xll.qlIndexFixing(IndexON,D2060,TRUE,_xll.ohTrigger(RecalcTrigger,TriggerON)),NA())</f>
        <v>2.5123989224278276E-2</v>
      </c>
      <c r="H2060" s="49">
        <f>_xll.qlCalendarAdvance(IborCalendar,$H2059,B2060,"f",FALSE)</f>
        <v>53919</v>
      </c>
      <c r="I2060" s="49">
        <f>_xll.qlInterestRateIndexValueDate(Index1M,$H2060)</f>
        <v>53923</v>
      </c>
      <c r="J2060" s="52">
        <f>IFERROR(_xll.qlIndexFixing(Index1M,$H2060,TRUE,_xll.ohTrigger(RecalcTrigger,Trigger1M)),NA())</f>
        <v>2.5866507301308898E-2</v>
      </c>
      <c r="K2060" s="52">
        <f>IFERROR(_xll.qlIndexFixing(ONIndex1M,I2060,TRUE,_xll.ohTrigger(RecalcTrigger,Trigger1M)),NA())</f>
        <v>2.5846539962133264E-2</v>
      </c>
      <c r="L2060" s="52">
        <f>IFERROR(_xll.qlIndexFixing(Index3M,H2060,TRUE,_xll.ohTrigger(RecalcTrigger,Trigger3M)),NA())</f>
        <v>2.7421747879768005E-2</v>
      </c>
      <c r="M2060" s="52">
        <f>IFERROR(_xll.qlIndexFixing(ONIndex3M,I2060,TRUE,_xll.ohTrigger(RecalcTrigger,Trigger3M)),NA())</f>
        <v>2.7352031246330455E-2</v>
      </c>
      <c r="N2060" s="52">
        <f>IFERROR(_xll.qlIndexFixing(Index6M,$H2060,TRUE,_xll.ohTrigger(RecalcTrigger,Trigger6M)),NA())</f>
        <v>2.8819673485275352E-2</v>
      </c>
      <c r="O2060" s="52">
        <f>IFERROR(_xll.qlIndexFixing(ONIndex6M,I2060,TRUE,_xll.ohTrigger(RecalcTrigger,Trigger6M)),NA())</f>
        <v>2.8656767312158493E-2</v>
      </c>
      <c r="P2060" s="52">
        <f>IFERROR(_xll.qlIndexFixing(Index1Y,$H2060,TRUE,_xll.ohTrigger(RecalcTrigger,Trigger1Y)),NA())</f>
        <v>3.0619902562507538E-2</v>
      </c>
      <c r="Q2060" s="52">
        <f>IFERROR(_xll.qlIndexFixing(ONIndex1Y,I2060,TRUE,_xll.ohTrigger(RecalcTrigger,Trigger1Y)),NA())</f>
        <v>3.0286173227391799E-2</v>
      </c>
    </row>
    <row r="2061" spans="2:17" x14ac:dyDescent="0.2">
      <c r="B2061" s="46" t="s">
        <v>51</v>
      </c>
      <c r="D2061" s="49">
        <f>_xll.qlCalendarAdvance(LocalCalendar,$D2060,B2061,"f",FALSE)</f>
        <v>53934</v>
      </c>
      <c r="E2061" s="49">
        <f>_xll.qlInterestRateIndexValueDate(IndexON,D2061)</f>
        <v>53934</v>
      </c>
      <c r="F2061" s="52">
        <f>IFERROR(_xll.qlIndexFixing(IndexON,D2061,TRUE,_xll.ohTrigger(RecalcTrigger,TriggerON)),NA())</f>
        <v>2.5124697729785872E-2</v>
      </c>
      <c r="H2061" s="49">
        <f>_xll.qlCalendarAdvance(IborCalendar,$H2060,B2061,"f",FALSE)</f>
        <v>53926</v>
      </c>
      <c r="I2061" s="49">
        <f>_xll.qlInterestRateIndexValueDate(Index1M,$H2061)</f>
        <v>53931</v>
      </c>
      <c r="J2061" s="52">
        <f>IFERROR(_xll.qlIndexFixing(Index1M,$H2061,TRUE,_xll.ohTrigger(RecalcTrigger,Trigger1M)),NA())</f>
        <v>2.586229688684279E-2</v>
      </c>
      <c r="K2061" s="52">
        <f>IFERROR(_xll.qlIndexFixing(ONIndex1M,I2061,TRUE,_xll.ohTrigger(RecalcTrigger,Trigger1M)),NA())</f>
        <v>2.5842345282169887E-2</v>
      </c>
      <c r="L2061" s="52">
        <f>IFERROR(_xll.qlIndexFixing(Index3M,H2061,TRUE,_xll.ohTrigger(RecalcTrigger,Trigger3M)),NA())</f>
        <v>2.7417335519068584E-2</v>
      </c>
      <c r="M2061" s="52">
        <f>IFERROR(_xll.qlIndexFixing(ONIndex3M,I2061,TRUE,_xll.ohTrigger(RecalcTrigger,Trigger3M)),NA())</f>
        <v>2.7347666134058812E-2</v>
      </c>
      <c r="N2061" s="52">
        <f>IFERROR(_xll.qlIndexFixing(Index6M,$H2061,TRUE,_xll.ohTrigger(RecalcTrigger,Trigger6M)),NA())</f>
        <v>2.8815550808281652E-2</v>
      </c>
      <c r="O2061" s="52">
        <f>IFERROR(_xll.qlIndexFixing(ONIndex6M,I2061,TRUE,_xll.ohTrigger(RecalcTrigger,Trigger6M)),NA())</f>
        <v>2.8652778556832459E-2</v>
      </c>
      <c r="P2061" s="52">
        <f>IFERROR(_xll.qlIndexFixing(Index1Y,$H2061,TRUE,_xll.ohTrigger(RecalcTrigger,Trigger1Y)),NA())</f>
        <v>3.0614046858800915E-2</v>
      </c>
      <c r="Q2061" s="52">
        <f>IFERROR(_xll.qlIndexFixing(ONIndex1Y,I2061,TRUE,_xll.ohTrigger(RecalcTrigger,Trigger1Y)),NA())</f>
        <v>3.0280199032652888E-2</v>
      </c>
    </row>
    <row r="2062" spans="2:17" x14ac:dyDescent="0.2">
      <c r="B2062" s="46" t="s">
        <v>51</v>
      </c>
      <c r="D2062" s="49">
        <f>_xll.qlCalendarAdvance(LocalCalendar,$D2061,B2062,"f",FALSE)</f>
        <v>53941</v>
      </c>
      <c r="E2062" s="49">
        <f>_xll.qlInterestRateIndexValueDate(IndexON,D2062)</f>
        <v>53941</v>
      </c>
      <c r="F2062" s="52">
        <f>IFERROR(_xll.qlIndexFixing(IndexON,D2062,TRUE,_xll.ohTrigger(RecalcTrigger,TriggerON)),NA())</f>
        <v>2.5123659664112452E-2</v>
      </c>
      <c r="H2062" s="49">
        <f>_xll.qlCalendarAdvance(IborCalendar,$H2061,B2062,"f",FALSE)</f>
        <v>53933</v>
      </c>
      <c r="I2062" s="49">
        <f>_xll.qlInterestRateIndexValueDate(Index1M,$H2062)</f>
        <v>53938</v>
      </c>
      <c r="J2062" s="52">
        <f>IFERROR(_xll.qlIndexFixing(Index1M,$H2062,TRUE,_xll.ohTrigger(RecalcTrigger,Trigger1M)),NA())</f>
        <v>2.5857945425941331E-2</v>
      </c>
      <c r="K2062" s="52">
        <f>IFERROR(_xll.qlIndexFixing(ONIndex1M,I2062,TRUE,_xll.ohTrigger(RecalcTrigger,Trigger1M)),NA())</f>
        <v>2.5838672015039421E-2</v>
      </c>
      <c r="L2062" s="52">
        <f>IFERROR(_xll.qlIndexFixing(Index3M,H2062,TRUE,_xll.ohTrigger(RecalcTrigger,Trigger3M)),NA())</f>
        <v>2.7412707321799075E-2</v>
      </c>
      <c r="M2062" s="52">
        <f>IFERROR(_xll.qlIndexFixing(ONIndex3M,I2062,TRUE,_xll.ohTrigger(RecalcTrigger,Trigger3M)),NA())</f>
        <v>2.7343844226548342E-2</v>
      </c>
      <c r="N2062" s="52">
        <f>IFERROR(_xll.qlIndexFixing(Index6M,$H2062,TRUE,_xll.ohTrigger(RecalcTrigger,Trigger6M)),NA())</f>
        <v>2.8810162985184219E-2</v>
      </c>
      <c r="O2062" s="52">
        <f>IFERROR(_xll.qlIndexFixing(ONIndex6M,I2062,TRUE,_xll.ohTrigger(RecalcTrigger,Trigger6M)),NA())</f>
        <v>2.8649283059740682E-2</v>
      </c>
      <c r="P2062" s="52">
        <f>IFERROR(_xll.qlIndexFixing(Index1Y,$H2062,TRUE,_xll.ohTrigger(RecalcTrigger,Trigger1Y)),NA())</f>
        <v>3.0608934074810634E-2</v>
      </c>
      <c r="Q2062" s="52">
        <f>IFERROR(_xll.qlIndexFixing(ONIndex1Y,I2062,TRUE,_xll.ohTrigger(RecalcTrigger,Trigger1Y)),NA())</f>
        <v>3.027498221231717E-2</v>
      </c>
    </row>
    <row r="2063" spans="2:17" x14ac:dyDescent="0.2">
      <c r="B2063" s="46" t="s">
        <v>51</v>
      </c>
      <c r="D2063" s="49">
        <f>_xll.qlCalendarAdvance(LocalCalendar,$D2062,B2063,"f",FALSE)</f>
        <v>53948</v>
      </c>
      <c r="E2063" s="49">
        <f>_xll.qlInterestRateIndexValueDate(IndexON,D2063)</f>
        <v>53948</v>
      </c>
      <c r="F2063" s="52">
        <f>IFERROR(_xll.qlIndexFixing(IndexON,D2063,TRUE,_xll.ohTrigger(RecalcTrigger,TriggerON)),NA())</f>
        <v>2.5123469184427094E-2</v>
      </c>
      <c r="H2063" s="49">
        <f>_xll.qlCalendarAdvance(IborCalendar,$H2062,B2063,"f",FALSE)</f>
        <v>53940</v>
      </c>
      <c r="I2063" s="49">
        <f>_xll.qlInterestRateIndexValueDate(Index1M,$H2063)</f>
        <v>53944</v>
      </c>
      <c r="J2063" s="52">
        <f>IFERROR(_xll.qlIndexFixing(Index1M,$H2063,TRUE,_xll.ohTrigger(RecalcTrigger,Trigger1M)),NA())</f>
        <v>2.5854783325517161E-2</v>
      </c>
      <c r="K2063" s="52">
        <f>IFERROR(_xll.qlIndexFixing(ONIndex1M,I2063,TRUE,_xll.ohTrigger(RecalcTrigger,Trigger1M)),NA())</f>
        <v>2.5835521329566902E-2</v>
      </c>
      <c r="L2063" s="52">
        <f>IFERROR(_xll.qlIndexFixing(Index3M,H2063,TRUE,_xll.ohTrigger(RecalcTrigger,Trigger3M)),NA())</f>
        <v>2.7409394527053734E-2</v>
      </c>
      <c r="M2063" s="52">
        <f>IFERROR(_xll.qlIndexFixing(ONIndex3M,I2063,TRUE,_xll.ohTrigger(RecalcTrigger,Trigger3M)),NA())</f>
        <v>2.7340566497420227E-2</v>
      </c>
      <c r="N2063" s="52">
        <f>IFERROR(_xll.qlIndexFixing(Index6M,$H2063,TRUE,_xll.ohTrigger(RecalcTrigger,Trigger6M)),NA())</f>
        <v>2.8807063436063558E-2</v>
      </c>
      <c r="O2063" s="52">
        <f>IFERROR(_xll.qlIndexFixing(ONIndex6M,I2063,TRUE,_xll.ohTrigger(RecalcTrigger,Trigger6M)),NA())</f>
        <v>2.8646282955175906E-2</v>
      </c>
      <c r="P2063" s="52">
        <f>IFERROR(_xll.qlIndexFixing(Index1Y,$H2063,TRUE,_xll.ohTrigger(RecalcTrigger,Trigger1Y)),NA())</f>
        <v>3.0604559827712544E-2</v>
      </c>
      <c r="Q2063" s="52">
        <f>IFERROR(_xll.qlIndexFixing(ONIndex1Y,I2063,TRUE,_xll.ohTrigger(RecalcTrigger,Trigger1Y)),NA())</f>
        <v>3.0270518526496204E-2</v>
      </c>
    </row>
    <row r="2064" spans="2:17" x14ac:dyDescent="0.2">
      <c r="B2064" s="46" t="s">
        <v>51</v>
      </c>
      <c r="D2064" s="49">
        <f>_xll.qlCalendarAdvance(LocalCalendar,$D2063,B2064,"f",FALSE)</f>
        <v>53955</v>
      </c>
      <c r="E2064" s="49">
        <f>_xll.qlInterestRateIndexValueDate(IndexON,D2064)</f>
        <v>53955</v>
      </c>
      <c r="F2064" s="52">
        <f>IFERROR(_xll.qlIndexFixing(IndexON,D2064,TRUE,_xll.ohTrigger(RecalcTrigger,TriggerON)),NA())</f>
        <v>2.5123261571673439E-2</v>
      </c>
      <c r="H2064" s="49">
        <f>_xll.qlCalendarAdvance(IborCalendar,$H2063,B2064,"f",FALSE)</f>
        <v>53947</v>
      </c>
      <c r="I2064" s="49">
        <f>_xll.qlInterestRateIndexValueDate(Index1M,$H2064)</f>
        <v>53951</v>
      </c>
      <c r="J2064" s="52">
        <f>IFERROR(_xll.qlIndexFixing(Index1M,$H2064,TRUE,_xll.ohTrigger(RecalcTrigger,Trigger1M)),NA())</f>
        <v>2.5851091671489357E-2</v>
      </c>
      <c r="K2064" s="52">
        <f>IFERROR(_xll.qlIndexFixing(ONIndex1M,I2064,TRUE,_xll.ohTrigger(RecalcTrigger,Trigger1M)),NA())</f>
        <v>2.5831842997128263E-2</v>
      </c>
      <c r="L2064" s="52">
        <f>IFERROR(_xll.qlIndexFixing(Index3M,H2064,TRUE,_xll.ohTrigger(RecalcTrigger,Trigger3M)),NA())</f>
        <v>2.7405527479120877E-2</v>
      </c>
      <c r="M2064" s="52">
        <f>IFERROR(_xll.qlIndexFixing(ONIndex3M,I2064,TRUE,_xll.ohTrigger(RecalcTrigger,Trigger3M)),NA())</f>
        <v>2.7336740370484947E-2</v>
      </c>
      <c r="N2064" s="52">
        <f>IFERROR(_xll.qlIndexFixing(Index6M,$H2064,TRUE,_xll.ohTrigger(RecalcTrigger,Trigger6M)),NA())</f>
        <v>2.880344260968988E-2</v>
      </c>
      <c r="O2064" s="52">
        <f>IFERROR(_xll.qlIndexFixing(ONIndex6M,I2064,TRUE,_xll.ohTrigger(RecalcTrigger,Trigger6M)),NA())</f>
        <v>2.8642778208443076E-2</v>
      </c>
      <c r="P2064" s="52">
        <f>IFERROR(_xll.qlIndexFixing(Index1Y,$H2064,TRUE,_xll.ohTrigger(RecalcTrigger,Trigger1Y)),NA())</f>
        <v>3.059946603500513E-2</v>
      </c>
      <c r="Q2064" s="52">
        <f>IFERROR(_xll.qlIndexFixing(ONIndex1Y,I2064,TRUE,_xll.ohTrigger(RecalcTrigger,Trigger1Y)),NA())</f>
        <v>3.0265320079863045E-2</v>
      </c>
    </row>
    <row r="2065" spans="2:17" x14ac:dyDescent="0.2">
      <c r="B2065" s="46" t="s">
        <v>51</v>
      </c>
      <c r="D2065" s="49">
        <f>_xll.qlCalendarAdvance(LocalCalendar,$D2064,B2065,"f",FALSE)</f>
        <v>53962</v>
      </c>
      <c r="E2065" s="49">
        <f>_xll.qlInterestRateIndexValueDate(IndexON,D2065)</f>
        <v>53962</v>
      </c>
      <c r="F2065" s="52">
        <f>IFERROR(_xll.qlIndexFixing(IndexON,D2065,TRUE,_xll.ohTrigger(RecalcTrigger,TriggerON)),NA())</f>
        <v>2.512303682582484E-2</v>
      </c>
      <c r="H2065" s="49">
        <f>_xll.qlCalendarAdvance(IborCalendar,$H2064,B2065,"f",FALSE)</f>
        <v>53954</v>
      </c>
      <c r="I2065" s="49">
        <f>_xll.qlInterestRateIndexValueDate(Index1M,$H2065)</f>
        <v>53958</v>
      </c>
      <c r="J2065" s="52">
        <f>IFERROR(_xll.qlIndexFixing(Index1M,$H2065,TRUE,_xll.ohTrigger(RecalcTrigger,Trigger1M)),NA())</f>
        <v>2.5847397285452267E-2</v>
      </c>
      <c r="K2065" s="52">
        <f>IFERROR(_xll.qlIndexFixing(ONIndex1M,I2065,TRUE,_xll.ohTrigger(RecalcTrigger,Trigger1M)),NA())</f>
        <v>2.5828161937271332E-2</v>
      </c>
      <c r="L2065" s="52">
        <f>IFERROR(_xll.qlIndexFixing(Index3M,H2065,TRUE,_xll.ohTrigger(RecalcTrigger,Trigger3M)),NA())</f>
        <v>2.740165814732964E-2</v>
      </c>
      <c r="M2065" s="52">
        <f>IFERROR(_xll.qlIndexFixing(ONIndex3M,I2065,TRUE,_xll.ohTrigger(RecalcTrigger,Trigger3M)),NA())</f>
        <v>2.733291197144716E-2</v>
      </c>
      <c r="N2065" s="52">
        <f>IFERROR(_xll.qlIndexFixing(Index6M,$H2065,TRUE,_xll.ohTrigger(RecalcTrigger,Trigger6M)),NA())</f>
        <v>2.8799816737169848E-2</v>
      </c>
      <c r="O2065" s="52">
        <f>IFERROR(_xll.qlIndexFixing(ONIndex6M,I2065,TRUE,_xll.ohTrigger(RecalcTrigger,Trigger6M)),NA())</f>
        <v>2.8639268481134295E-2</v>
      </c>
      <c r="P2065" s="52">
        <f>IFERROR(_xll.qlIndexFixing(Index1Y,$H2065,TRUE,_xll.ohTrigger(RecalcTrigger,Trigger1Y)),NA())</f>
        <v>3.0594382468152412E-2</v>
      </c>
      <c r="Q2065" s="52">
        <f>IFERROR(_xll.qlIndexFixing(ONIndex1Y,I2065,TRUE,_xll.ohTrigger(RecalcTrigger,Trigger1Y)),NA())</f>
        <v>3.0260131526596012E-2</v>
      </c>
    </row>
    <row r="2066" spans="2:17" x14ac:dyDescent="0.2">
      <c r="B2066" s="46" t="s">
        <v>51</v>
      </c>
      <c r="D2066" s="49">
        <f>_xll.qlCalendarAdvance(LocalCalendar,$D2065,B2066,"f",FALSE)</f>
        <v>53969</v>
      </c>
      <c r="E2066" s="49">
        <f>_xll.qlInterestRateIndexValueDate(IndexON,D2066)</f>
        <v>53969</v>
      </c>
      <c r="F2066" s="52">
        <f>IFERROR(_xll.qlIndexFixing(IndexON,D2066,TRUE,_xll.ohTrigger(RecalcTrigger,TriggerON)),NA())</f>
        <v>2.5122794946907945E-2</v>
      </c>
      <c r="H2066" s="49">
        <f>_xll.qlCalendarAdvance(IborCalendar,$H2065,B2066,"f",FALSE)</f>
        <v>53961</v>
      </c>
      <c r="I2066" s="49">
        <f>_xll.qlInterestRateIndexValueDate(Index1M,$H2066)</f>
        <v>53965</v>
      </c>
      <c r="J2066" s="52">
        <f>IFERROR(_xll.qlIndexFixing(Index1M,$H2066,TRUE,_xll.ohTrigger(RecalcTrigger,Trigger1M)),NA())</f>
        <v>2.584436281372848E-2</v>
      </c>
      <c r="K2066" s="52">
        <f>IFERROR(_xll.qlIndexFixing(ONIndex1M,I2066,TRUE,_xll.ohTrigger(RecalcTrigger,Trigger1M)),NA())</f>
        <v>2.5824478150076047E-2</v>
      </c>
      <c r="L2066" s="52">
        <f>IFERROR(_xll.qlIndexFixing(Index3M,H2066,TRUE,_xll.ohTrigger(RecalcTrigger,Trigger3M)),NA())</f>
        <v>2.739854970494951E-2</v>
      </c>
      <c r="M2066" s="52">
        <f>IFERROR(_xll.qlIndexFixing(ONIndex3M,I2066,TRUE,_xll.ohTrigger(RecalcTrigger,Trigger3M)),NA())</f>
        <v>2.732908130046674E-2</v>
      </c>
      <c r="N2066" s="52">
        <f>IFERROR(_xll.qlIndexFixing(Index6M,$H2066,TRUE,_xll.ohTrigger(RecalcTrigger,Trigger6M)),NA())</f>
        <v>2.8797070861926025E-2</v>
      </c>
      <c r="O2066" s="52">
        <f>IFERROR(_xll.qlIndexFixing(ONIndex6M,I2066,TRUE,_xll.ohTrigger(RecalcTrigger,Trigger6M)),NA())</f>
        <v>2.8635753773329498E-2</v>
      </c>
      <c r="P2066" s="52">
        <f>IFERROR(_xll.qlIndexFixing(Index1Y,$H2066,TRUE,_xll.ohTrigger(RecalcTrigger,Trigger1Y)),NA())</f>
        <v>3.0589309127001731E-2</v>
      </c>
      <c r="Q2066" s="52">
        <f>IFERROR(_xll.qlIndexFixing(ONIndex1Y,I2066,TRUE,_xll.ohTrigger(RecalcTrigger,Trigger1Y)),NA())</f>
        <v>3.0254952866854978E-2</v>
      </c>
    </row>
    <row r="2067" spans="2:17" x14ac:dyDescent="0.2">
      <c r="B2067" s="46" t="s">
        <v>51</v>
      </c>
      <c r="D2067" s="49">
        <f>_xll.qlCalendarAdvance(LocalCalendar,$D2066,B2067,"f",FALSE)</f>
        <v>53976</v>
      </c>
      <c r="E2067" s="49">
        <f>_xll.qlInterestRateIndexValueDate(IndexON,D2067)</f>
        <v>53976</v>
      </c>
      <c r="F2067" s="52">
        <f>IFERROR(_xll.qlIndexFixing(IndexON,D2067,TRUE,_xll.ohTrigger(RecalcTrigger,TriggerON)),NA())</f>
        <v>2.512339322018553E-2</v>
      </c>
      <c r="H2067" s="49">
        <f>_xll.qlCalendarAdvance(IborCalendar,$H2066,B2067,"f",FALSE)</f>
        <v>53968</v>
      </c>
      <c r="I2067" s="49">
        <f>_xll.qlInterestRateIndexValueDate(Index1M,$H2067)</f>
        <v>53972</v>
      </c>
      <c r="J2067" s="52">
        <f>IFERROR(_xll.qlIndexFixing(Index1M,$H2067,TRUE,_xll.ohTrigger(RecalcTrigger,Trigger1M)),NA())</f>
        <v>2.5840662503218866E-2</v>
      </c>
      <c r="K2067" s="52">
        <f>IFERROR(_xll.qlIndexFixing(ONIndex1M,I2067,TRUE,_xll.ohTrigger(RecalcTrigger,Trigger1M)),NA())</f>
        <v>2.582079163546247E-2</v>
      </c>
      <c r="L2067" s="52">
        <f>IFERROR(_xll.qlIndexFixing(Index3M,H2067,TRUE,_xll.ohTrigger(RecalcTrigger,Trigger3M)),NA())</f>
        <v>2.7394675348525129E-2</v>
      </c>
      <c r="M2067" s="52">
        <f>IFERROR(_xll.qlIndexFixing(ONIndex3M,I2067,TRUE,_xll.ohTrigger(RecalcTrigger,Trigger3M)),NA())</f>
        <v>2.7325248357463749E-2</v>
      </c>
      <c r="N2067" s="52">
        <f>IFERROR(_xll.qlIndexFixing(Index6M,$H2067,TRUE,_xll.ohTrigger(RecalcTrigger,Trigger6M)),NA())</f>
        <v>2.8793434248001057E-2</v>
      </c>
      <c r="O2067" s="52">
        <f>IFERROR(_xll.qlIndexFixing(ONIndex6M,I2067,TRUE,_xll.ohTrigger(RecalcTrigger,Trigger6M)),NA())</f>
        <v>2.8632234085028685E-2</v>
      </c>
      <c r="P2067" s="52">
        <f>IFERROR(_xll.qlIndexFixing(Index1Y,$H2067,TRUE,_xll.ohTrigger(RecalcTrigger,Trigger1Y)),NA())</f>
        <v>3.0584246011399762E-2</v>
      </c>
      <c r="Q2067" s="52">
        <f>IFERROR(_xll.qlIndexFixing(ONIndex1Y,I2067,TRUE,_xll.ohTrigger(RecalcTrigger,Trigger1Y)),NA())</f>
        <v>3.0249784100560007E-2</v>
      </c>
    </row>
    <row r="2068" spans="2:17" x14ac:dyDescent="0.2">
      <c r="B2068" s="46" t="s">
        <v>51</v>
      </c>
      <c r="D2068" s="49">
        <f>_xll.qlCalendarAdvance(LocalCalendar,$D2067,B2068,"f",FALSE)</f>
        <v>53983</v>
      </c>
      <c r="E2068" s="49">
        <f>_xll.qlInterestRateIndexValueDate(IndexON,D2068)</f>
        <v>53983</v>
      </c>
      <c r="F2068" s="52">
        <f>IFERROR(_xll.qlIndexFixing(IndexON,D2068,TRUE,_xll.ohTrigger(RecalcTrigger,TriggerON)),NA())</f>
        <v>2.5122259789842616E-2</v>
      </c>
      <c r="H2068" s="49">
        <f>_xll.qlCalendarAdvance(IborCalendar,$H2067,B2068,"f",FALSE)</f>
        <v>53975</v>
      </c>
      <c r="I2068" s="49">
        <f>_xll.qlInterestRateIndexValueDate(Index1M,$H2068)</f>
        <v>53980</v>
      </c>
      <c r="J2068" s="52">
        <f>IFERROR(_xll.qlIndexFixing(Index1M,$H2068,TRUE,_xll.ohTrigger(RecalcTrigger,Trigger1M)),NA())</f>
        <v>2.5836430231418749E-2</v>
      </c>
      <c r="K2068" s="52">
        <f>IFERROR(_xll.qlIndexFixing(ONIndex1M,I2068,TRUE,_xll.ohTrigger(RecalcTrigger,Trigger1M)),NA())</f>
        <v>2.5816575136072828E-2</v>
      </c>
      <c r="L2068" s="52">
        <f>IFERROR(_xll.qlIndexFixing(Index3M,H2068,TRUE,_xll.ohTrigger(RecalcTrigger,Trigger3M)),NA())</f>
        <v>2.7390244715913899E-2</v>
      </c>
      <c r="M2068" s="52">
        <f>IFERROR(_xll.qlIndexFixing(ONIndex3M,I2068,TRUE,_xll.ohTrigger(RecalcTrigger,Trigger3M)),NA())</f>
        <v>2.7320865069091482E-2</v>
      </c>
      <c r="N2068" s="52">
        <f>IFERROR(_xll.qlIndexFixing(Index6M,$H2068,TRUE,_xll.ohTrigger(RecalcTrigger,Trigger6M)),NA())</f>
        <v>2.8789271938503769E-2</v>
      </c>
      <c r="O2068" s="52">
        <f>IFERROR(_xll.qlIndexFixing(ONIndex6M,I2068,TRUE,_xll.ohTrigger(RecalcTrigger,Trigger6M)),NA())</f>
        <v>2.8628205485414782E-2</v>
      </c>
      <c r="P2068" s="52">
        <f>IFERROR(_xll.qlIndexFixing(Index1Y,$H2068,TRUE,_xll.ohTrigger(RecalcTrigger,Trigger1Y)),NA())</f>
        <v>3.0578472114452755E-2</v>
      </c>
      <c r="Q2068" s="52">
        <f>IFERROR(_xll.qlIndexFixing(ONIndex1Y,I2068,TRUE,_xll.ohTrigger(RecalcTrigger,Trigger1Y)),NA())</f>
        <v>3.0243889053549466E-2</v>
      </c>
    </row>
    <row r="2069" spans="2:17" x14ac:dyDescent="0.2">
      <c r="B2069" s="46" t="s">
        <v>51</v>
      </c>
      <c r="D2069" s="49">
        <f>_xll.qlCalendarAdvance(LocalCalendar,$D2068,B2069,"f",FALSE)</f>
        <v>53990</v>
      </c>
      <c r="E2069" s="49">
        <f>_xll.qlInterestRateIndexValueDate(IndexON,D2069)</f>
        <v>53990</v>
      </c>
      <c r="F2069" s="52">
        <f>IFERROR(_xll.qlIndexFixing(IndexON,D2069,TRUE,_xll.ohTrigger(RecalcTrigger,TriggerON)),NA())</f>
        <v>2.5121966511694183E-2</v>
      </c>
      <c r="H2069" s="49">
        <f>_xll.qlCalendarAdvance(IborCalendar,$H2068,B2069,"f",FALSE)</f>
        <v>53982</v>
      </c>
      <c r="I2069" s="49">
        <f>_xll.qlInterestRateIndexValueDate(Index1M,$H2069)</f>
        <v>53986</v>
      </c>
      <c r="J2069" s="52">
        <f>IFERROR(_xll.qlIndexFixing(Index1M,$H2069,TRUE,_xll.ohTrigger(RecalcTrigger,Trigger1M)),NA())</f>
        <v>2.58332536857213E-2</v>
      </c>
      <c r="K2069" s="52">
        <f>IFERROR(_xll.qlIndexFixing(ONIndex1M,I2069,TRUE,_xll.ohTrigger(RecalcTrigger,Trigger1M)),NA())</f>
        <v>2.5813410423820571E-2</v>
      </c>
      <c r="L2069" s="52">
        <f>IFERROR(_xll.qlIndexFixing(Index3M,H2069,TRUE,_xll.ohTrigger(RecalcTrigger,Trigger3M)),NA())</f>
        <v>2.7386919783774718E-2</v>
      </c>
      <c r="M2069" s="52">
        <f>IFERROR(_xll.qlIndexFixing(ONIndex3M,I2069,TRUE,_xll.ohTrigger(RecalcTrigger,Trigger3M)),NA())</f>
        <v>2.7317575655390058E-2</v>
      </c>
      <c r="N2069" s="52">
        <f>IFERROR(_xll.qlIndexFixing(Index6M,$H2069,TRUE,_xll.ohTrigger(RecalcTrigger,Trigger6M)),NA())</f>
        <v>2.8786145880896025E-2</v>
      </c>
      <c r="O2069" s="52">
        <f>IFERROR(_xll.qlIndexFixing(ONIndex6M,I2069,TRUE,_xll.ohTrigger(RecalcTrigger,Trigger6M)),NA())</f>
        <v>2.8625179766699205E-2</v>
      </c>
      <c r="P2069" s="52">
        <f>IFERROR(_xll.qlIndexFixing(Index1Y,$H2069,TRUE,_xll.ohTrigger(RecalcTrigger,Trigger1Y)),NA())</f>
        <v>3.0574150456229996E-2</v>
      </c>
      <c r="Q2069" s="52">
        <f>IFERROR(_xll.qlIndexFixing(ONIndex1Y,I2069,TRUE,_xll.ohTrigger(RecalcTrigger,Trigger1Y)),NA())</f>
        <v>3.0239476248468122E-2</v>
      </c>
    </row>
    <row r="2070" spans="2:17" x14ac:dyDescent="0.2">
      <c r="B2070" s="46" t="s">
        <v>51</v>
      </c>
      <c r="D2070" s="49">
        <f>_xll.qlCalendarAdvance(LocalCalendar,$D2069,B2070,"f",FALSE)</f>
        <v>53997</v>
      </c>
      <c r="E2070" s="49">
        <f>_xll.qlInterestRateIndexValueDate(IndexON,D2070)</f>
        <v>53997</v>
      </c>
      <c r="F2070" s="52">
        <f>IFERROR(_xll.qlIndexFixing(IndexON,D2070,TRUE,_xll.ohTrigger(RecalcTrigger,TriggerON)),NA())</f>
        <v>2.5121656100477452E-2</v>
      </c>
      <c r="H2070" s="49">
        <f>_xll.qlCalendarAdvance(IborCalendar,$H2069,B2070,"f",FALSE)</f>
        <v>53989</v>
      </c>
      <c r="I2070" s="49">
        <f>_xll.qlInterestRateIndexValueDate(Index1M,$H2070)</f>
        <v>53993</v>
      </c>
      <c r="J2070" s="52">
        <f>IFERROR(_xll.qlIndexFixing(Index1M,$H2070,TRUE,_xll.ohTrigger(RecalcTrigger,Trigger1M)),NA())</f>
        <v>2.5830205969911979E-2</v>
      </c>
      <c r="K2070" s="52">
        <f>IFERROR(_xll.qlIndexFixing(ONIndex1M,I2070,TRUE,_xll.ohTrigger(RecalcTrigger,Trigger1M)),NA())</f>
        <v>2.5809715726872184E-2</v>
      </c>
      <c r="L2070" s="52">
        <f>IFERROR(_xll.qlIndexFixing(Index3M,H2070,TRUE,_xll.ohTrigger(RecalcTrigger,Trigger3M)),NA())</f>
        <v>2.7383038575462589E-2</v>
      </c>
      <c r="M2070" s="52">
        <f>IFERROR(_xll.qlIndexFixing(ONIndex3M,I2070,TRUE,_xll.ohTrigger(RecalcTrigger,Trigger3M)),NA())</f>
        <v>2.7313735896399294E-2</v>
      </c>
      <c r="N2070" s="52">
        <f>IFERROR(_xll.qlIndexFixing(Index6M,$H2070,TRUE,_xll.ohTrigger(RecalcTrigger,Trigger6M)),NA())</f>
        <v>2.8782494127772309E-2</v>
      </c>
      <c r="O2070" s="52">
        <f>IFERROR(_xll.qlIndexFixing(ONIndex6M,I2070,TRUE,_xll.ohTrigger(RecalcTrigger,Trigger6M)),NA())</f>
        <v>2.8621645136750473E-2</v>
      </c>
      <c r="P2070" s="52">
        <f>IFERROR(_xll.qlIndexFixing(Index1Y,$H2070,TRUE,_xll.ohTrigger(RecalcTrigger,Trigger1Y)),NA())</f>
        <v>3.0569118016357963E-2</v>
      </c>
      <c r="Q2070" s="52">
        <f>IFERROR(_xll.qlIndexFixing(ONIndex1Y,I2070,TRUE,_xll.ohTrigger(RecalcTrigger,Trigger1Y)),NA())</f>
        <v>3.0234337162591274E-2</v>
      </c>
    </row>
    <row r="2071" spans="2:17" x14ac:dyDescent="0.2">
      <c r="B2071" s="46" t="s">
        <v>51</v>
      </c>
      <c r="D2071" s="49">
        <f>_xll.qlCalendarAdvance(LocalCalendar,$D2070,B2071,"f",FALSE)</f>
        <v>54004</v>
      </c>
      <c r="E2071" s="49">
        <f>_xll.qlInterestRateIndexValueDate(IndexON,D2071)</f>
        <v>54004</v>
      </c>
      <c r="F2071" s="52">
        <f>IFERROR(_xll.qlIndexFixing(IndexON,D2071,TRUE,_xll.ohTrigger(RecalcTrigger,TriggerON)),NA())</f>
        <v>2.5122180861711918E-2</v>
      </c>
      <c r="H2071" s="49">
        <f>_xll.qlCalendarAdvance(IborCalendar,$H2070,B2071,"f",FALSE)</f>
        <v>53996</v>
      </c>
      <c r="I2071" s="49">
        <f>_xll.qlInterestRateIndexValueDate(Index1M,$H2071)</f>
        <v>54000</v>
      </c>
      <c r="J2071" s="52">
        <f>IFERROR(_xll.qlIndexFixing(Index1M,$H2071,TRUE,_xll.ohTrigger(RecalcTrigger,Trigger1M)),NA())</f>
        <v>2.5825173597186613E-2</v>
      </c>
      <c r="K2071" s="52">
        <f>IFERROR(_xll.qlIndexFixing(ONIndex1M,I2071,TRUE,_xll.ohTrigger(RecalcTrigger,Trigger1M)),NA())</f>
        <v>2.5806018302585443E-2</v>
      </c>
      <c r="L2071" s="52">
        <f>IFERROR(_xll.qlIndexFixing(Index3M,H2071,TRUE,_xll.ohTrigger(RecalcTrigger,Trigger3M)),NA())</f>
        <v>2.7379155083200907E-2</v>
      </c>
      <c r="M2071" s="52">
        <f>IFERROR(_xll.qlIndexFixing(ONIndex3M,I2071,TRUE,_xll.ohTrigger(RecalcTrigger,Trigger3M)),NA())</f>
        <v>2.7309893865385959E-2</v>
      </c>
      <c r="N2071" s="52">
        <f>IFERROR(_xll.qlIndexFixing(Index6M,$H2071,TRUE,_xll.ohTrigger(RecalcTrigger,Trigger6M)),NA())</f>
        <v>2.8778837328303612E-2</v>
      </c>
      <c r="O2071" s="52">
        <f>IFERROR(_xll.qlIndexFixing(ONIndex6M,I2071,TRUE,_xll.ohTrigger(RecalcTrigger,Trigger6M)),NA())</f>
        <v>2.8618105526385662E-2</v>
      </c>
      <c r="P2071" s="52">
        <f>IFERROR(_xll.qlIndexFixing(Index1Y,$H2071,TRUE,_xll.ohTrigger(RecalcTrigger,Trigger1Y)),NA())</f>
        <v>3.0564095801424201E-2</v>
      </c>
      <c r="Q2071" s="52">
        <f>IFERROR(_xll.qlIndexFixing(ONIndex1Y,I2071,TRUE,_xll.ohTrigger(RecalcTrigger,Trigger1Y)),NA())</f>
        <v>3.022920797032036E-2</v>
      </c>
    </row>
    <row r="2072" spans="2:17" x14ac:dyDescent="0.2">
      <c r="B2072" s="46" t="s">
        <v>51</v>
      </c>
      <c r="D2072" s="49">
        <f>_xll.qlCalendarAdvance(LocalCalendar,$D2071,B2072,"f",FALSE)</f>
        <v>54011</v>
      </c>
      <c r="E2072" s="49">
        <f>_xll.qlInterestRateIndexValueDate(IndexON,D2072)</f>
        <v>54011</v>
      </c>
      <c r="F2072" s="52">
        <f>IFERROR(_xll.qlIndexFixing(IndexON,D2072,TRUE,_xll.ohTrigger(RecalcTrigger,TriggerON)),NA())</f>
        <v>2.5120983878785808E-2</v>
      </c>
      <c r="H2072" s="49">
        <f>_xll.qlCalendarAdvance(IborCalendar,$H2071,B2072,"f",FALSE)</f>
        <v>54003</v>
      </c>
      <c r="I2072" s="49">
        <f>_xll.qlInterestRateIndexValueDate(Index1M,$H2072)</f>
        <v>54008</v>
      </c>
      <c r="J2072" s="52">
        <f>IFERROR(_xll.qlIndexFixing(Index1M,$H2072,TRUE,_xll.ohTrigger(RecalcTrigger,Trigger1M)),NA())</f>
        <v>2.5820929362705414E-2</v>
      </c>
      <c r="K2072" s="52">
        <f>IFERROR(_xll.qlIndexFixing(ONIndex1M,I2072,TRUE,_xll.ohTrigger(RecalcTrigger,Trigger1M)),NA())</f>
        <v>2.5801789335009317E-2</v>
      </c>
      <c r="L2072" s="52">
        <f>IFERROR(_xll.qlIndexFixing(Index3M,H2072,TRUE,_xll.ohTrigger(RecalcTrigger,Trigger3M)),NA())</f>
        <v>2.7374714009667633E-2</v>
      </c>
      <c r="M2072" s="52">
        <f>IFERROR(_xll.qlIndexFixing(ONIndex3M,I2072,TRUE,_xll.ohTrigger(RecalcTrigger,Trigger3M)),NA())</f>
        <v>2.7305500190681897E-2</v>
      </c>
      <c r="N2072" s="52">
        <f>IFERROR(_xll.qlIndexFixing(Index6M,$H2072,TRUE,_xll.ohTrigger(RecalcTrigger,Trigger6M)),NA())</f>
        <v>2.8773770899973392E-2</v>
      </c>
      <c r="O2072" s="52">
        <f>IFERROR(_xll.qlIndexFixing(ONIndex6M,I2072,TRUE,_xll.ohTrigger(RecalcTrigger,Trigger6M)),NA())</f>
        <v>2.8614054158584423E-2</v>
      </c>
      <c r="P2072" s="52">
        <f>IFERROR(_xll.qlIndexFixing(Index1Y,$H2072,TRUE,_xll.ohTrigger(RecalcTrigger,Trigger1Y)),NA())</f>
        <v>3.055836864735343E-2</v>
      </c>
      <c r="Q2072" s="52">
        <f>IFERROR(_xll.qlIndexFixing(ONIndex1Y,I2072,TRUE,_xll.ohTrigger(RecalcTrigger,Trigger1Y)),NA())</f>
        <v>3.0223358150571755E-2</v>
      </c>
    </row>
    <row r="2073" spans="2:17" x14ac:dyDescent="0.2">
      <c r="B2073" s="46" t="s">
        <v>51</v>
      </c>
      <c r="D2073" s="49">
        <f>_xll.qlCalendarAdvance(LocalCalendar,$D2072,B2073,"f",FALSE)</f>
        <v>54018</v>
      </c>
      <c r="E2073" s="49">
        <f>_xll.qlInterestRateIndexValueDate(IndexON,D2073)</f>
        <v>54018</v>
      </c>
      <c r="F2073" s="52">
        <f>IFERROR(_xll.qlIndexFixing(IndexON,D2073,TRUE,_xll.ohTrigger(RecalcTrigger,TriggerON)),NA())</f>
        <v>2.5120622068364185E-2</v>
      </c>
      <c r="H2073" s="49">
        <f>_xll.qlCalendarAdvance(IborCalendar,$H2072,B2073,"f",FALSE)</f>
        <v>54010</v>
      </c>
      <c r="I2073" s="49">
        <f>_xll.qlInterestRateIndexValueDate(Index1M,$H2073)</f>
        <v>54014</v>
      </c>
      <c r="J2073" s="52">
        <f>IFERROR(_xll.qlIndexFixing(Index1M,$H2073,TRUE,_xll.ohTrigger(RecalcTrigger,Trigger1M)),NA())</f>
        <v>2.5817743845138352E-2</v>
      </c>
      <c r="K2073" s="52">
        <f>IFERROR(_xll.qlIndexFixing(ONIndex1M,I2073,TRUE,_xll.ohTrigger(RecalcTrigger,Trigger1M)),NA())</f>
        <v>2.5798615271517278E-2</v>
      </c>
      <c r="L2073" s="52">
        <f>IFERROR(_xll.qlIndexFixing(Index3M,H2073,TRUE,_xll.ohTrigger(RecalcTrigger,Trigger3M)),NA())</f>
        <v>2.7371381246859297E-2</v>
      </c>
      <c r="M2073" s="52">
        <f>IFERROR(_xll.qlIndexFixing(ONIndex3M,I2073,TRUE,_xll.ohTrigger(RecalcTrigger,Trigger3M)),NA())</f>
        <v>2.7302202987211643E-2</v>
      </c>
      <c r="N2073" s="52">
        <f>IFERROR(_xll.qlIndexFixing(Index6M,$H2073,TRUE,_xll.ohTrigger(RecalcTrigger,Trigger6M)),NA())</f>
        <v>2.877062809900403E-2</v>
      </c>
      <c r="O2073" s="52">
        <f>IFERROR(_xll.qlIndexFixing(ONIndex6M,I2073,TRUE,_xll.ohTrigger(RecalcTrigger,Trigger6M)),NA())</f>
        <v>2.8611011363848249E-2</v>
      </c>
      <c r="P2073" s="52">
        <f>IFERROR(_xll.qlIndexFixing(Index1Y,$H2073,TRUE,_xll.ohTrigger(RecalcTrigger,Trigger1Y)),NA())</f>
        <v>3.0554082045767608E-2</v>
      </c>
      <c r="Q2073" s="52">
        <f>IFERROR(_xll.qlIndexFixing(ONIndex1Y,I2073,TRUE,_xll.ohTrigger(RecalcTrigger,Trigger1Y)),NA())</f>
        <v>3.0218979266036783E-2</v>
      </c>
    </row>
    <row r="2074" spans="2:17" x14ac:dyDescent="0.2">
      <c r="B2074" s="46" t="s">
        <v>51</v>
      </c>
      <c r="D2074" s="49">
        <f>_xll.qlCalendarAdvance(LocalCalendar,$D2073,B2074,"f",FALSE)</f>
        <v>54025</v>
      </c>
      <c r="E2074" s="49">
        <f>_xll.qlInterestRateIndexValueDate(IndexON,D2074)</f>
        <v>54025</v>
      </c>
      <c r="F2074" s="52">
        <f>IFERROR(_xll.qlIndexFixing(IndexON,D2074,TRUE,_xll.ohTrigger(RecalcTrigger,TriggerON)),NA())</f>
        <v>2.5120243124820973E-2</v>
      </c>
      <c r="H2074" s="49">
        <f>_xll.qlCalendarAdvance(IborCalendar,$H2073,B2074,"f",FALSE)</f>
        <v>54017</v>
      </c>
      <c r="I2074" s="49">
        <f>_xll.qlInterestRateIndexValueDate(Index1M,$H2074)</f>
        <v>54021</v>
      </c>
      <c r="J2074" s="52">
        <f>IFERROR(_xll.qlIndexFixing(Index1M,$H2074,TRUE,_xll.ohTrigger(RecalcTrigger,Trigger1M)),NA())</f>
        <v>2.5815342775009631E-2</v>
      </c>
      <c r="K2074" s="52">
        <f>IFERROR(_xll.qlIndexFixing(ONIndex1M,I2074,TRUE,_xll.ohTrigger(RecalcTrigger,Trigger1M)),NA())</f>
        <v>2.5794909664895727E-2</v>
      </c>
      <c r="L2074" s="52">
        <f>IFERROR(_xll.qlIndexFixing(Index3M,H2074,TRUE,_xll.ohTrigger(RecalcTrigger,Trigger3M)),NA())</f>
        <v>2.7367490902791537E-2</v>
      </c>
      <c r="M2074" s="52">
        <f>IFERROR(_xll.qlIndexFixing(ONIndex3M,I2074,TRUE,_xll.ohTrigger(RecalcTrigger,Trigger3M)),NA())</f>
        <v>2.7298354140130598E-2</v>
      </c>
      <c r="N2074" s="52">
        <f>IFERROR(_xll.qlIndexFixing(Index6M,$H2074,TRUE,_xll.ohTrigger(RecalcTrigger,Trigger6M)),NA())</f>
        <v>2.8767836652110686E-2</v>
      </c>
      <c r="O2074" s="52">
        <f>IFERROR(_xll.qlIndexFixing(ONIndex6M,I2074,TRUE,_xll.ohTrigger(RecalcTrigger,Trigger6M)),NA())</f>
        <v>2.8607456811755583E-2</v>
      </c>
      <c r="P2074" s="52">
        <f>IFERROR(_xll.qlIndexFixing(Index1Y,$H2074,TRUE,_xll.ohTrigger(RecalcTrigger,Trigger1Y)),NA())</f>
        <v>3.0549090504742287E-2</v>
      </c>
      <c r="Q2074" s="52">
        <f>IFERROR(_xll.qlIndexFixing(ONIndex1Y,I2074,TRUE,_xll.ohTrigger(RecalcTrigger,Trigger1Y)),NA())</f>
        <v>3.0213879754104056E-2</v>
      </c>
    </row>
    <row r="2075" spans="2:17" x14ac:dyDescent="0.2">
      <c r="B2075" s="46" t="s">
        <v>51</v>
      </c>
      <c r="D2075" s="49">
        <f>_xll.qlCalendarAdvance(LocalCalendar,$D2074,B2075,"f",FALSE)</f>
        <v>54032</v>
      </c>
      <c r="E2075" s="49">
        <f>_xll.qlInterestRateIndexValueDate(IndexON,D2075)</f>
        <v>54032</v>
      </c>
      <c r="F2075" s="52">
        <f>IFERROR(_xll.qlIndexFixing(IndexON,D2075,TRUE,_xll.ohTrigger(RecalcTrigger,TriggerON)),NA())</f>
        <v>2.511984704823611E-2</v>
      </c>
      <c r="H2075" s="49">
        <f>_xll.qlCalendarAdvance(IborCalendar,$H2074,B2075,"f",FALSE)</f>
        <v>54024</v>
      </c>
      <c r="I2075" s="49">
        <f>_xll.qlInterestRateIndexValueDate(Index1M,$H2075)</f>
        <v>54028</v>
      </c>
      <c r="J2075" s="52">
        <f>IFERROR(_xll.qlIndexFixing(Index1M,$H2075,TRUE,_xll.ohTrigger(RecalcTrigger,Trigger1M)),NA())</f>
        <v>2.5810961661613369E-2</v>
      </c>
      <c r="K2075" s="52">
        <f>IFERROR(_xll.qlIndexFixing(ONIndex1M,I2075,TRUE,_xll.ohTrigger(RecalcTrigger,Trigger1M)),NA())</f>
        <v>2.5791201330855884E-2</v>
      </c>
      <c r="L2075" s="52">
        <f>IFERROR(_xll.qlIndexFixing(Index3M,H2075,TRUE,_xll.ohTrigger(RecalcTrigger,Trigger3M)),NA())</f>
        <v>2.7362839218699839E-2</v>
      </c>
      <c r="M2075" s="52">
        <f>IFERROR(_xll.qlIndexFixing(ONIndex3M,I2075,TRUE,_xll.ohTrigger(RecalcTrigger,Trigger3M)),NA())</f>
        <v>2.729450302110692E-2</v>
      </c>
      <c r="N2075" s="52">
        <f>IFERROR(_xll.qlIndexFixing(Index6M,$H2075,TRUE,_xll.ohTrigger(RecalcTrigger,Trigger6M)),NA())</f>
        <v>2.8764159667542061E-2</v>
      </c>
      <c r="O2075" s="52">
        <f>IFERROR(_xll.qlIndexFixing(ONIndex6M,I2075,TRUE,_xll.ohTrigger(RecalcTrigger,Trigger6M)),NA())</f>
        <v>2.8603897279086965E-2</v>
      </c>
      <c r="P2075" s="52">
        <f>IFERROR(_xll.qlIndexFixing(Index1Y,$H2075,TRUE,_xll.ohTrigger(RecalcTrigger,Trigger1Y)),NA())</f>
        <v>3.0544109188050696E-2</v>
      </c>
      <c r="Q2075" s="52">
        <f>IFERROR(_xll.qlIndexFixing(ONIndex1Y,I2075,TRUE,_xll.ohTrigger(RecalcTrigger,Trigger1Y)),NA())</f>
        <v>3.0208790135537456E-2</v>
      </c>
    </row>
    <row r="2076" spans="2:17" x14ac:dyDescent="0.2">
      <c r="B2076" s="46" t="s">
        <v>51</v>
      </c>
      <c r="D2076" s="49">
        <f>_xll.qlCalendarAdvance(LocalCalendar,$D2075,B2076,"f",FALSE)</f>
        <v>54039</v>
      </c>
      <c r="E2076" s="49">
        <f>_xll.qlInterestRateIndexValueDate(IndexON,D2076)</f>
        <v>54039</v>
      </c>
      <c r="F2076" s="52">
        <f>IFERROR(_xll.qlIndexFixing(IndexON,D2076,TRUE,_xll.ohTrigger(RecalcTrigger,TriggerON)),NA())</f>
        <v>2.511943383858295E-2</v>
      </c>
      <c r="H2076" s="49">
        <f>_xll.qlCalendarAdvance(IborCalendar,$H2075,B2076,"f",FALSE)</f>
        <v>54031</v>
      </c>
      <c r="I2076" s="49">
        <f>_xll.qlInterestRateIndexValueDate(Index1M,$H2076)</f>
        <v>54035</v>
      </c>
      <c r="J2076" s="52">
        <f>IFERROR(_xll.qlIndexFixing(Index1M,$H2076,TRUE,_xll.ohTrigger(RecalcTrigger,Trigger1M)),NA())</f>
        <v>2.5807236761764159E-2</v>
      </c>
      <c r="K2076" s="52">
        <f>IFERROR(_xll.qlIndexFixing(ONIndex1M,I2076,TRUE,_xll.ohTrigger(RecalcTrigger,Trigger1M)),NA())</f>
        <v>2.5787490269317814E-2</v>
      </c>
      <c r="L2076" s="52">
        <f>IFERROR(_xll.qlIndexFixing(Index3M,H2076,TRUE,_xll.ohTrigger(RecalcTrigger,Trigger3M)),NA())</f>
        <v>2.7358944764912692E-2</v>
      </c>
      <c r="M2076" s="52">
        <f>IFERROR(_xll.qlIndexFixing(ONIndex3M,I2076,TRUE,_xll.ohTrigger(RecalcTrigger,Trigger3M)),NA())</f>
        <v>2.7290649629980734E-2</v>
      </c>
      <c r="N2076" s="52">
        <f>IFERROR(_xll.qlIndexFixing(Index6M,$H2076,TRUE,_xll.ohTrigger(RecalcTrigger,Trigger6M)),NA())</f>
        <v>2.8760477636769543E-2</v>
      </c>
      <c r="O2076" s="52">
        <f>IFERROR(_xll.qlIndexFixing(ONIndex6M,I2076,TRUE,_xll.ohTrigger(RecalcTrigger,Trigger6M)),NA())</f>
        <v>2.8600332766082204E-2</v>
      </c>
      <c r="P2076" s="52">
        <f>IFERROR(_xll.qlIndexFixing(Index1Y,$H2076,TRUE,_xll.ohTrigger(RecalcTrigger,Trigger1Y)),NA())</f>
        <v>3.0539138095543008E-2</v>
      </c>
      <c r="Q2076" s="52">
        <f>IFERROR(_xll.qlIndexFixing(ONIndex1Y,I2076,TRUE,_xll.ohTrigger(RecalcTrigger,Trigger1Y)),NA())</f>
        <v>3.020371041057679E-2</v>
      </c>
    </row>
    <row r="2077" spans="2:17" x14ac:dyDescent="0.2">
      <c r="B2077" s="46" t="s">
        <v>51</v>
      </c>
      <c r="D2077" s="49">
        <f>_xll.qlCalendarAdvance(LocalCalendar,$D2076,B2077,"f",FALSE)</f>
        <v>54046</v>
      </c>
      <c r="E2077" s="49">
        <f>_xll.qlInterestRateIndexValueDate(IndexON,D2077)</f>
        <v>54046</v>
      </c>
      <c r="F2077" s="52">
        <f>IFERROR(_xll.qlIndexFixing(IndexON,D2077,TRUE,_xll.ohTrigger(RecalcTrigger,TriggerON)),NA())</f>
        <v>2.5119003495808201E-2</v>
      </c>
      <c r="H2077" s="49">
        <f>_xll.qlCalendarAdvance(IborCalendar,$H2076,B2077,"f",FALSE)</f>
        <v>54038</v>
      </c>
      <c r="I2077" s="49">
        <f>_xll.qlInterestRateIndexValueDate(Index1M,$H2077)</f>
        <v>54042</v>
      </c>
      <c r="J2077" s="52">
        <f>IFERROR(_xll.qlIndexFixing(Index1M,$H2077,TRUE,_xll.ohTrigger(RecalcTrigger,Trigger1M)),NA())</f>
        <v>2.5803509129777847E-2</v>
      </c>
      <c r="K2077" s="52">
        <f>IFERROR(_xll.qlIndexFixing(ONIndex1M,I2077,TRUE,_xll.ohTrigger(RecalcTrigger,Trigger1M)),NA())</f>
        <v>2.5783776480361453E-2</v>
      </c>
      <c r="L2077" s="52">
        <f>IFERROR(_xll.qlIndexFixing(Index3M,H2077,TRUE,_xll.ohTrigger(RecalcTrigger,Trigger3M)),NA())</f>
        <v>2.73550480273471E-2</v>
      </c>
      <c r="M2077" s="52">
        <f>IFERROR(_xll.qlIndexFixing(ONIndex3M,I2077,TRUE,_xll.ohTrigger(RecalcTrigger,Trigger3M)),NA())</f>
        <v>2.7286793966911915E-2</v>
      </c>
      <c r="N2077" s="52">
        <f>IFERROR(_xll.qlIndexFixing(Index6M,$H2077,TRUE,_xll.ohTrigger(RecalcTrigger,Trigger6M)),NA())</f>
        <v>2.8756790559820215E-2</v>
      </c>
      <c r="O2077" s="52">
        <f>IFERROR(_xll.qlIndexFixing(ONIndex6M,I2077,TRUE,_xll.ohTrigger(RecalcTrigger,Trigger6M)),NA())</f>
        <v>2.8596763272341619E-2</v>
      </c>
      <c r="P2077" s="52">
        <f>IFERROR(_xll.qlIndexFixing(Index1Y,$H2077,TRUE,_xll.ohTrigger(RecalcTrigger,Trigger1Y)),NA())</f>
        <v>3.0534177227068963E-2</v>
      </c>
      <c r="Q2077" s="52">
        <f>IFERROR(_xll.qlIndexFixing(ONIndex1Y,I2077,TRUE,_xll.ohTrigger(RecalcTrigger,Trigger1Y)),NA())</f>
        <v>3.0198640579062186E-2</v>
      </c>
    </row>
    <row r="2078" spans="2:17" x14ac:dyDescent="0.2">
      <c r="B2078" s="46" t="s">
        <v>51</v>
      </c>
      <c r="D2078" s="49">
        <f>_xll.qlCalendarAdvance(LocalCalendar,$D2077,B2078,"f",FALSE)</f>
        <v>54053</v>
      </c>
      <c r="E2078" s="49">
        <f>_xll.qlInterestRateIndexValueDate(IndexON,D2078)</f>
        <v>54053</v>
      </c>
      <c r="F2078" s="52">
        <f>IFERROR(_xll.qlIndexFixing(IndexON,D2078,TRUE,_xll.ohTrigger(RecalcTrigger,TriggerON)),NA())</f>
        <v>2.5118556020018445E-2</v>
      </c>
      <c r="H2078" s="49">
        <f>_xll.qlCalendarAdvance(IborCalendar,$H2077,B2078,"f",FALSE)</f>
        <v>54045</v>
      </c>
      <c r="I2078" s="49">
        <f>_xll.qlInterestRateIndexValueDate(Index1M,$H2078)</f>
        <v>54049</v>
      </c>
      <c r="J2078" s="52">
        <f>IFERROR(_xll.qlIndexFixing(Index1M,$H2078,TRUE,_xll.ohTrigger(RecalcTrigger,Trigger1M)),NA())</f>
        <v>2.5799778765659601E-2</v>
      </c>
      <c r="K2078" s="52">
        <f>IFERROR(_xll.qlIndexFixing(ONIndex1M,I2078,TRUE,_xll.ohTrigger(RecalcTrigger,Trigger1M)),NA())</f>
        <v>2.5780059964146673E-2</v>
      </c>
      <c r="L2078" s="52">
        <f>IFERROR(_xll.qlIndexFixing(Index3M,H2078,TRUE,_xll.ohTrigger(RecalcTrigger,Trigger3M)),NA())</f>
        <v>2.7351149006010975E-2</v>
      </c>
      <c r="M2078" s="52">
        <f>IFERROR(_xll.qlIndexFixing(ONIndex3M,I2078,TRUE,_xll.ohTrigger(RecalcTrigger,Trigger3M)),NA())</f>
        <v>2.7282936031820526E-2</v>
      </c>
      <c r="N2078" s="52">
        <f>IFERROR(_xll.qlIndexFixing(Index6M,$H2078,TRUE,_xll.ohTrigger(RecalcTrigger,Trigger6M)),NA())</f>
        <v>2.875309843672072E-2</v>
      </c>
      <c r="O2078" s="52">
        <f>IFERROR(_xll.qlIndexFixing(ONIndex6M,I2078,TRUE,_xll.ohTrigger(RecalcTrigger,Trigger6M)),NA())</f>
        <v>2.859318879826489E-2</v>
      </c>
      <c r="P2078" s="52">
        <f>IFERROR(_xll.qlIndexFixing(Index1Y,$H2078,TRUE,_xll.ohTrigger(RecalcTrigger,Trigger1Y)),NA())</f>
        <v>3.0529226582478516E-2</v>
      </c>
      <c r="Q2078" s="52">
        <f>IFERROR(_xll.qlIndexFixing(ONIndex1Y,I2078,TRUE,_xll.ohTrigger(RecalcTrigger,Trigger1Y)),NA())</f>
        <v>3.0193580640993645E-2</v>
      </c>
    </row>
    <row r="2079" spans="2:17" x14ac:dyDescent="0.2">
      <c r="B2079" s="46" t="s">
        <v>51</v>
      </c>
      <c r="D2079" s="49">
        <f>_xll.qlCalendarAdvance(LocalCalendar,$D2078,B2079,"f",FALSE)</f>
        <v>54060</v>
      </c>
      <c r="E2079" s="49">
        <f>_xll.qlInterestRateIndexValueDate(IndexON,D2079)</f>
        <v>54060</v>
      </c>
      <c r="F2079" s="52">
        <f>IFERROR(_xll.qlIndexFixing(IndexON,D2079,TRUE,_xll.ohTrigger(RecalcTrigger,TriggerON)),NA())</f>
        <v>2.5118091411107102E-2</v>
      </c>
      <c r="H2079" s="49">
        <f>_xll.qlCalendarAdvance(IborCalendar,$H2078,B2079,"f",FALSE)</f>
        <v>54053</v>
      </c>
      <c r="I2079" s="49">
        <f>_xll.qlInterestRateIndexValueDate(Index1M,$H2079)</f>
        <v>54057</v>
      </c>
      <c r="J2079" s="52">
        <f>IFERROR(_xll.qlIndexFixing(Index1M,$H2079,TRUE,_xll.ohTrigger(RecalcTrigger,Trigger1M)),NA())</f>
        <v>2.5795512146916128E-2</v>
      </c>
      <c r="K2079" s="52">
        <f>IFERROR(_xll.qlIndexFixing(ONIndex1M,I2079,TRUE,_xll.ohTrigger(RecalcTrigger,Trigger1M)),NA())</f>
        <v>2.5776466125839725E-2</v>
      </c>
      <c r="L2079" s="52">
        <f>IFERROR(_xll.qlIndexFixing(Index3M,H2079,TRUE,_xll.ohTrigger(RecalcTrigger,Trigger3M)),NA())</f>
        <v>2.7346690185181936E-2</v>
      </c>
      <c r="M2079" s="52">
        <f>IFERROR(_xll.qlIndexFixing(ONIndex3M,I2079,TRUE,_xll.ohTrigger(RecalcTrigger,Trigger3M)),NA())</f>
        <v>2.7279281812253586E-2</v>
      </c>
      <c r="N2079" s="52">
        <f>IFERROR(_xll.qlIndexFixing(Index6M,$H2079,TRUE,_xll.ohTrigger(RecalcTrigger,Trigger6M)),NA())</f>
        <v>2.8747996206268764E-2</v>
      </c>
      <c r="O2079" s="52">
        <f>IFERROR(_xll.qlIndexFixing(ONIndex6M,I2079,TRUE,_xll.ohTrigger(RecalcTrigger,Trigger6M)),NA())</f>
        <v>2.8589976826096652E-2</v>
      </c>
      <c r="P2079" s="52">
        <f>IFERROR(_xll.qlIndexFixing(Index1Y,$H2079,TRUE,_xll.ohTrigger(RecalcTrigger,Trigger1Y)),NA())</f>
        <v>3.0523581221796419E-2</v>
      </c>
      <c r="Q2079" s="52">
        <f>IFERROR(_xll.qlIndexFixing(ONIndex1Y,I2079,TRUE,_xll.ohTrigger(RecalcTrigger,Trigger1Y)),NA())</f>
        <v>3.0188715426042734E-2</v>
      </c>
    </row>
    <row r="2080" spans="2:17" x14ac:dyDescent="0.2">
      <c r="B2080" s="46" t="s">
        <v>51</v>
      </c>
      <c r="D2080" s="49">
        <f>_xll.qlCalendarAdvance(LocalCalendar,$D2079,B2080,"f",FALSE)</f>
        <v>54067</v>
      </c>
      <c r="E2080" s="49">
        <f>_xll.qlInterestRateIndexValueDate(IndexON,D2080)</f>
        <v>54067</v>
      </c>
      <c r="F2080" s="52">
        <f>IFERROR(_xll.qlIndexFixing(IndexON,D2080,TRUE,_xll.ohTrigger(RecalcTrigger,TriggerON)),NA())</f>
        <v>2.5117609669127461E-2</v>
      </c>
      <c r="H2080" s="49">
        <f>_xll.qlCalendarAdvance(IborCalendar,$H2079,B2080,"f",FALSE)</f>
        <v>54060</v>
      </c>
      <c r="I2080" s="49">
        <f>_xll.qlInterestRateIndexValueDate(Index1M,$H2080)</f>
        <v>54064</v>
      </c>
      <c r="J2080" s="52">
        <f>IFERROR(_xll.qlIndexFixing(Index1M,$H2080,TRUE,_xll.ohTrigger(RecalcTrigger,Trigger1M)),NA())</f>
        <v>2.5791775928232015E-2</v>
      </c>
      <c r="K2080" s="52">
        <f>IFERROR(_xll.qlIndexFixing(ONIndex1M,I2080,TRUE,_xll.ohTrigger(RecalcTrigger,Trigger1M)),NA())</f>
        <v>2.5772086816324702E-2</v>
      </c>
      <c r="L2080" s="52">
        <f>IFERROR(_xll.qlIndexFixing(Index3M,H2080,TRUE,_xll.ohTrigger(RecalcTrigger,Trigger3M)),NA())</f>
        <v>2.7342786270073388E-2</v>
      </c>
      <c r="M2080" s="52">
        <f>IFERROR(_xll.qlIndexFixing(ONIndex3M,I2080,TRUE,_xll.ohTrigger(RecalcTrigger,Trigger3M)),NA())</f>
        <v>2.7274661377498788E-2</v>
      </c>
      <c r="N2080" s="52">
        <f>IFERROR(_xll.qlIndexFixing(Index6M,$H2080,TRUE,_xll.ohTrigger(RecalcTrigger,Trigger6M)),NA())</f>
        <v>2.8744293924031061E-2</v>
      </c>
      <c r="O2080" s="52">
        <f>IFERROR(_xll.qlIndexFixing(ONIndex6M,I2080,TRUE,_xll.ohTrigger(RecalcTrigger,Trigger6M)),NA())</f>
        <v>2.8585512439596172E-2</v>
      </c>
      <c r="P2080" s="52">
        <f>IFERROR(_xll.qlIndexFixing(Index1Y,$H2080,TRUE,_xll.ohTrigger(RecalcTrigger,Trigger1Y)),NA())</f>
        <v>3.0518652485025791E-2</v>
      </c>
      <c r="Q2080" s="52">
        <f>IFERROR(_xll.qlIndexFixing(ONIndex1Y,I2080,TRUE,_xll.ohTrigger(RecalcTrigger,Trigger1Y)),NA())</f>
        <v>3.0182771231386241E-2</v>
      </c>
    </row>
    <row r="2081" spans="2:17" x14ac:dyDescent="0.2">
      <c r="B2081" s="46" t="s">
        <v>51</v>
      </c>
      <c r="D2081" s="49">
        <f>_xll.qlCalendarAdvance(LocalCalendar,$D2080,B2081,"f",FALSE)</f>
        <v>54074</v>
      </c>
      <c r="E2081" s="49">
        <f>_xll.qlInterestRateIndexValueDate(IndexON,D2081)</f>
        <v>54074</v>
      </c>
      <c r="F2081" s="52">
        <f>IFERROR(_xll.qlIndexFixing(IndexON,D2081,TRUE,_xll.ohTrigger(RecalcTrigger,TriggerON)),NA())</f>
        <v>2.5117950566597713E-2</v>
      </c>
      <c r="H2081" s="49">
        <f>_xll.qlCalendarAdvance(IborCalendar,$H2080,B2081,"f",FALSE)</f>
        <v>54067</v>
      </c>
      <c r="I2081" s="49">
        <f>_xll.qlInterestRateIndexValueDate(Index1M,$H2081)</f>
        <v>54071</v>
      </c>
      <c r="J2081" s="52">
        <f>IFERROR(_xll.qlIndexFixing(Index1M,$H2081,TRUE,_xll.ohTrigger(RecalcTrigger,Trigger1M)),NA())</f>
        <v>2.5788036977423698E-2</v>
      </c>
      <c r="K2081" s="52">
        <f>IFERROR(_xll.qlIndexFixing(ONIndex1M,I2081,TRUE,_xll.ohTrigger(RecalcTrigger,Trigger1M)),NA())</f>
        <v>2.5768361728006894E-2</v>
      </c>
      <c r="L2081" s="52">
        <f>IFERROR(_xll.qlIndexFixing(Index3M,H2081,TRUE,_xll.ohTrigger(RecalcTrigger,Trigger3M)),NA())</f>
        <v>2.7338880071213635E-2</v>
      </c>
      <c r="M2081" s="52">
        <f>IFERROR(_xll.qlIndexFixing(ONIndex3M,I2081,TRUE,_xll.ohTrigger(RecalcTrigger,Trigger3M)),NA())</f>
        <v>2.7270796301719358E-2</v>
      </c>
      <c r="N2081" s="52">
        <f>IFERROR(_xll.qlIndexFixing(Index6M,$H2081,TRUE,_xll.ohTrigger(RecalcTrigger,Trigger6M)),NA())</f>
        <v>2.8740586596092792E-2</v>
      </c>
      <c r="O2081" s="52">
        <f>IFERROR(_xll.qlIndexFixing(ONIndex6M,I2081,TRUE,_xll.ohTrigger(RecalcTrigger,Trigger6M)),NA())</f>
        <v>2.8581922312280739E-2</v>
      </c>
      <c r="P2081" s="52">
        <f>IFERROR(_xll.qlIndexFixing(Index1Y,$H2081,TRUE,_xll.ohTrigger(RecalcTrigger,Trigger1Y)),NA())</f>
        <v>3.0513733971669409E-2</v>
      </c>
      <c r="Q2081" s="52">
        <f>IFERROR(_xll.qlIndexFixing(ONIndex1Y,I2081,TRUE,_xll.ohTrigger(RecalcTrigger,Trigger1Y)),NA())</f>
        <v>3.0177742387005324E-2</v>
      </c>
    </row>
    <row r="2082" spans="2:17" x14ac:dyDescent="0.2">
      <c r="B2082" s="46" t="s">
        <v>51</v>
      </c>
      <c r="D2082" s="49">
        <f>_xll.qlCalendarAdvance(LocalCalendar,$D2081,B2082,"f",FALSE)</f>
        <v>54081</v>
      </c>
      <c r="E2082" s="49">
        <f>_xll.qlInterestRateIndexValueDate(IndexON,D2082)</f>
        <v>54081</v>
      </c>
      <c r="F2082" s="52">
        <f>IFERROR(_xll.qlIndexFixing(IndexON,D2082,TRUE,_xll.ohTrigger(RecalcTrigger,TriggerON)),NA())</f>
        <v>2.5116594785989932E-2</v>
      </c>
      <c r="H2082" s="49">
        <f>_xll.qlCalendarAdvance(IborCalendar,$H2081,B2082,"f",FALSE)</f>
        <v>54074</v>
      </c>
      <c r="I2082" s="49">
        <f>_xll.qlInterestRateIndexValueDate(Index1M,$H2082)</f>
        <v>54078</v>
      </c>
      <c r="J2082" s="52">
        <f>IFERROR(_xll.qlIndexFixing(Index1M,$H2082,TRUE,_xll.ohTrigger(RecalcTrigger,Trigger1M)),NA())</f>
        <v>2.5784295294501491E-2</v>
      </c>
      <c r="K2082" s="52">
        <f>IFERROR(_xll.qlIndexFixing(ONIndex1M,I2082,TRUE,_xll.ohTrigger(RecalcTrigger,Trigger1M)),NA())</f>
        <v>2.5764633912350732E-2</v>
      </c>
      <c r="L2082" s="52">
        <f>IFERROR(_xll.qlIndexFixing(Index3M,H2082,TRUE,_xll.ohTrigger(RecalcTrigger,Trigger3M)),NA())</f>
        <v>2.7334971588612332E-2</v>
      </c>
      <c r="M2082" s="52">
        <f>IFERROR(_xll.qlIndexFixing(ONIndex3M,I2082,TRUE,_xll.ohTrigger(RecalcTrigger,Trigger3M)),NA())</f>
        <v>2.726692895407723E-2</v>
      </c>
      <c r="N2082" s="52">
        <f>IFERROR(_xll.qlIndexFixing(Index6M,$H2082,TRUE,_xll.ohTrigger(RecalcTrigger,Trigger6M)),NA())</f>
        <v>2.8736874222482073E-2</v>
      </c>
      <c r="O2082" s="52">
        <f>IFERROR(_xll.qlIndexFixing(ONIndex6M,I2082,TRUE,_xll.ohTrigger(RecalcTrigger,Trigger6M)),NA())</f>
        <v>2.8578327204469289E-2</v>
      </c>
      <c r="P2082" s="52">
        <f>IFERROR(_xll.qlIndexFixing(Index1Y,$H2082,TRUE,_xll.ohTrigger(RecalcTrigger,Trigger1Y)),NA())</f>
        <v>3.0508825681579851E-2</v>
      </c>
      <c r="Q2082" s="52">
        <f>IFERROR(_xll.qlIndexFixing(ONIndex1Y,I2082,TRUE,_xll.ohTrigger(RecalcTrigger,Trigger1Y)),NA())</f>
        <v>3.0172723436230342E-2</v>
      </c>
    </row>
    <row r="2083" spans="2:17" x14ac:dyDescent="0.2">
      <c r="B2083" s="46" t="s">
        <v>51</v>
      </c>
      <c r="D2083" s="49">
        <f>_xll.qlCalendarAdvance(LocalCalendar,$D2082,B2083,"f",FALSE)</f>
        <v>54088</v>
      </c>
      <c r="E2083" s="49">
        <f>_xll.qlInterestRateIndexValueDate(IndexON,D2083)</f>
        <v>54088</v>
      </c>
      <c r="F2083" s="52">
        <f>IFERROR(_xll.qlIndexFixing(IndexON,D2083,TRUE,_xll.ohTrigger(RecalcTrigger,TriggerON)),NA())</f>
        <v>2.5116061644805399E-2</v>
      </c>
      <c r="H2083" s="49">
        <f>_xll.qlCalendarAdvance(IborCalendar,$H2082,B2083,"f",FALSE)</f>
        <v>54081</v>
      </c>
      <c r="I2083" s="49">
        <f>_xll.qlInterestRateIndexValueDate(Index1M,$H2083)</f>
        <v>54085</v>
      </c>
      <c r="J2083" s="52">
        <f>IFERROR(_xll.qlIndexFixing(Index1M,$H2083,TRUE,_xll.ohTrigger(RecalcTrigger,Trigger1M)),NA())</f>
        <v>2.5780550879449922E-2</v>
      </c>
      <c r="K2083" s="52">
        <f>IFERROR(_xll.qlIndexFixing(ONIndex1M,I2083,TRUE,_xll.ohTrigger(RecalcTrigger,Trigger1M)),NA())</f>
        <v>2.5760903369276278E-2</v>
      </c>
      <c r="L2083" s="52">
        <f>IFERROR(_xll.qlIndexFixing(Index3M,H2083,TRUE,_xll.ohTrigger(RecalcTrigger,Trigger3M)),NA())</f>
        <v>2.7331060822274749E-2</v>
      </c>
      <c r="M2083" s="52">
        <f>IFERROR(_xll.qlIndexFixing(ONIndex3M,I2083,TRUE,_xll.ohTrigger(RecalcTrigger,Trigger3M)),NA())</f>
        <v>2.7263059334412532E-2</v>
      </c>
      <c r="N2083" s="52">
        <f>IFERROR(_xll.qlIndexFixing(Index6M,$H2083,TRUE,_xll.ohTrigger(RecalcTrigger,Trigger6M)),NA())</f>
        <v>2.8733156803226575E-2</v>
      </c>
      <c r="O2083" s="52">
        <f>IFERROR(_xll.qlIndexFixing(ONIndex6M,I2083,TRUE,_xll.ohTrigger(RecalcTrigger,Trigger6M)),NA())</f>
        <v>2.857472711624176E-2</v>
      </c>
      <c r="P2083" s="52">
        <f>IFERROR(_xll.qlIndexFixing(Index1Y,$H2083,TRUE,_xll.ohTrigger(RecalcTrigger,Trigger1Y)),NA())</f>
        <v>3.0503927614609037E-2</v>
      </c>
      <c r="Q2083" s="52">
        <f>IFERROR(_xll.qlIndexFixing(ONIndex1Y,I2083,TRUE,_xll.ohTrigger(RecalcTrigger,Trigger1Y)),NA())</f>
        <v>3.0167714378901422E-2</v>
      </c>
    </row>
    <row r="2084" spans="2:17" x14ac:dyDescent="0.2">
      <c r="B2084" s="46" t="s">
        <v>51</v>
      </c>
      <c r="D2084" s="49">
        <f>_xll.qlCalendarAdvance(LocalCalendar,$D2083,B2084,"f",FALSE)</f>
        <v>54095</v>
      </c>
      <c r="E2084" s="49">
        <f>_xll.qlInterestRateIndexValueDate(IndexON,D2084)</f>
        <v>54095</v>
      </c>
      <c r="F2084" s="52">
        <f>IFERROR(_xll.qlIndexFixing(IndexON,D2084,TRUE,_xll.ohTrigger(RecalcTrigger,TriggerON)),NA())</f>
        <v>2.5115511370525923E-2</v>
      </c>
      <c r="H2084" s="49">
        <f>_xll.qlCalendarAdvance(IborCalendar,$H2083,B2084,"f",FALSE)</f>
        <v>54088</v>
      </c>
      <c r="I2084" s="49">
        <f>_xll.qlInterestRateIndexValueDate(Index1M,$H2084)</f>
        <v>54092</v>
      </c>
      <c r="J2084" s="52">
        <f>IFERROR(_xll.qlIndexFixing(Index1M,$H2084,TRUE,_xll.ohTrigger(RecalcTrigger,Trigger1M)),NA())</f>
        <v>2.5775495183918376E-2</v>
      </c>
      <c r="K2084" s="52">
        <f>IFERROR(_xll.qlIndexFixing(ONIndex1M,I2084,TRUE,_xll.ohTrigger(RecalcTrigger,Trigger1M)),NA())</f>
        <v>2.5757170098783533E-2</v>
      </c>
      <c r="L2084" s="52">
        <f>IFERROR(_xll.qlIndexFixing(Index3M,H2084,TRUE,_xll.ohTrigger(RecalcTrigger,Trigger3M)),NA())</f>
        <v>2.7327147772207041E-2</v>
      </c>
      <c r="M2084" s="52">
        <f>IFERROR(_xll.qlIndexFixing(ONIndex3M,I2084,TRUE,_xll.ohTrigger(RecalcTrigger,Trigger3M)),NA())</f>
        <v>2.7259187442725263E-2</v>
      </c>
      <c r="N2084" s="52">
        <f>IFERROR(_xll.qlIndexFixing(Index6M,$H2084,TRUE,_xll.ohTrigger(RecalcTrigger,Trigger6M)),NA())</f>
        <v>2.8729434338355283E-2</v>
      </c>
      <c r="O2084" s="52">
        <f>IFERROR(_xll.qlIndexFixing(ONIndex6M,I2084,TRUE,_xll.ohTrigger(RecalcTrigger,Trigger6M)),NA())</f>
        <v>2.8571122047358344E-2</v>
      </c>
      <c r="P2084" s="52">
        <f>IFERROR(_xll.qlIndexFixing(Index1Y,$H2084,TRUE,_xll.ohTrigger(RecalcTrigger,Trigger1Y)),NA())</f>
        <v>3.0499039770608454E-2</v>
      </c>
      <c r="Q2084" s="52">
        <f>IFERROR(_xll.qlIndexFixing(ONIndex1Y,I2084,TRUE,_xll.ohTrigger(RecalcTrigger,Trigger1Y)),NA())</f>
        <v>3.0162715215018565E-2</v>
      </c>
    </row>
    <row r="2085" spans="2:17" x14ac:dyDescent="0.2">
      <c r="B2085" s="46" t="s">
        <v>51</v>
      </c>
      <c r="D2085" s="49">
        <f>_xll.qlCalendarAdvance(LocalCalendar,$D2084,B2085,"f",FALSE)</f>
        <v>54102</v>
      </c>
      <c r="E2085" s="49">
        <f>_xll.qlInterestRateIndexValueDate(IndexON,D2085)</f>
        <v>54102</v>
      </c>
      <c r="F2085" s="52">
        <f>IFERROR(_xll.qlIndexFixing(IndexON,D2085,TRUE,_xll.ohTrigger(RecalcTrigger,TriggerON)),NA())</f>
        <v>2.511577868901993E-2</v>
      </c>
      <c r="H2085" s="49">
        <f>_xll.qlCalendarAdvance(IborCalendar,$H2084,B2085,"f",FALSE)</f>
        <v>54095</v>
      </c>
      <c r="I2085" s="49">
        <f>_xll.qlInterestRateIndexValueDate(Index1M,$H2085)</f>
        <v>54099</v>
      </c>
      <c r="J2085" s="52">
        <f>IFERROR(_xll.qlIndexFixing(Index1M,$H2085,TRUE,_xll.ohTrigger(RecalcTrigger,Trigger1M)),NA())</f>
        <v>2.5771746231219753E-2</v>
      </c>
      <c r="K2085" s="52">
        <f>IFERROR(_xll.qlIndexFixing(ONIndex1M,I2085,TRUE,_xll.ohTrigger(RecalcTrigger,Trigger1M)),NA())</f>
        <v>2.575343410079256E-2</v>
      </c>
      <c r="L2085" s="52">
        <f>IFERROR(_xll.qlIndexFixing(Index3M,H2085,TRUE,_xll.ohTrigger(RecalcTrigger,Trigger3M)),NA())</f>
        <v>2.7322478029253361E-2</v>
      </c>
      <c r="M2085" s="52">
        <f>IFERROR(_xll.qlIndexFixing(ONIndex3M,I2085,TRUE,_xll.ohTrigger(RecalcTrigger,Trigger3M)),NA())</f>
        <v>2.7255313278935489E-2</v>
      </c>
      <c r="N2085" s="52">
        <f>IFERROR(_xll.qlIndexFixing(Index6M,$H2085,TRUE,_xll.ohTrigger(RecalcTrigger,Trigger6M)),NA())</f>
        <v>2.8725706827894548E-2</v>
      </c>
      <c r="O2085" s="52">
        <f>IFERROR(_xll.qlIndexFixing(ONIndex6M,I2085,TRUE,_xll.ohTrigger(RecalcTrigger,Trigger6M)),NA())</f>
        <v>2.8567511997898976E-2</v>
      </c>
      <c r="P2085" s="52">
        <f>IFERROR(_xll.qlIndexFixing(Index1Y,$H2085,TRUE,_xll.ohTrigger(RecalcTrigger,Trigger1Y)),NA())</f>
        <v>3.0494162149430241E-2</v>
      </c>
      <c r="Q2085" s="52">
        <f>IFERROR(_xll.qlIndexFixing(ONIndex1Y,I2085,TRUE,_xll.ohTrigger(RecalcTrigger,Trigger1Y)),NA())</f>
        <v>3.015772594458177E-2</v>
      </c>
    </row>
    <row r="2086" spans="2:17" x14ac:dyDescent="0.2">
      <c r="B2086" s="46" t="s">
        <v>51</v>
      </c>
      <c r="D2086" s="49">
        <f>_xll.qlCalendarAdvance(LocalCalendar,$D2085,B2086,"f",FALSE)</f>
        <v>54109</v>
      </c>
      <c r="E2086" s="49">
        <f>_xll.qlInterestRateIndexValueDate(IndexON,D2086)</f>
        <v>54109</v>
      </c>
      <c r="F2086" s="52">
        <f>IFERROR(_xll.qlIndexFixing(IndexON,D2086,TRUE,_xll.ohTrigger(RecalcTrigger,TriggerON)),NA())</f>
        <v>2.5114359422815369E-2</v>
      </c>
      <c r="H2086" s="49">
        <f>_xll.qlCalendarAdvance(IborCalendar,$H2085,B2086,"f",FALSE)</f>
        <v>54102</v>
      </c>
      <c r="I2086" s="49">
        <f>_xll.qlInterestRateIndexValueDate(Index1M,$H2086)</f>
        <v>54106</v>
      </c>
      <c r="J2086" s="52">
        <f>IFERROR(_xll.qlIndexFixing(Index1M,$H2086,TRUE,_xll.ohTrigger(RecalcTrigger,Trigger1M)),NA())</f>
        <v>2.5767994546728408E-2</v>
      </c>
      <c r="K2086" s="52">
        <f>IFERROR(_xll.qlIndexFixing(ONIndex1M,I2086,TRUE,_xll.ohTrigger(RecalcTrigger,Trigger1M)),NA())</f>
        <v>2.5749695375543169E-2</v>
      </c>
      <c r="L2086" s="52">
        <f>IFERROR(_xll.qlIndexFixing(Index3M,H2086,TRUE,_xll.ohTrigger(RecalcTrigger,Trigger3M)),NA())</f>
        <v>2.7318560871143482E-2</v>
      </c>
      <c r="M2086" s="52">
        <f>IFERROR(_xll.qlIndexFixing(ONIndex3M,I2086,TRUE,_xll.ohTrigger(RecalcTrigger,Trigger3M)),NA())</f>
        <v>2.7251436843283017E-2</v>
      </c>
      <c r="N2086" s="52">
        <f>IFERROR(_xll.qlIndexFixing(Index6M,$H2086,TRUE,_xll.ohTrigger(RecalcTrigger,Trigger6M)),NA())</f>
        <v>2.8721974271874243E-2</v>
      </c>
      <c r="O2086" s="52">
        <f>IFERROR(_xll.qlIndexFixing(ONIndex6M,I2086,TRUE,_xll.ohTrigger(RecalcTrigger,Trigger6M)),NA())</f>
        <v>2.8563896968103464E-2</v>
      </c>
      <c r="P2086" s="52">
        <f>IFERROR(_xll.qlIndexFixing(Index1Y,$H2086,TRUE,_xll.ohTrigger(RecalcTrigger,Trigger1Y)),NA())</f>
        <v>3.0489294750928066E-2</v>
      </c>
      <c r="Q2086" s="52">
        <f>IFERROR(_xll.qlIndexFixing(ONIndex1Y,I2086,TRUE,_xll.ohTrigger(RecalcTrigger,Trigger1Y)),NA())</f>
        <v>3.015274656775091E-2</v>
      </c>
    </row>
    <row r="2087" spans="2:17" x14ac:dyDescent="0.2">
      <c r="B2087" s="46" t="s">
        <v>51</v>
      </c>
      <c r="D2087" s="49">
        <f>_xll.qlCalendarAdvance(LocalCalendar,$D2086,B2087,"f",FALSE)</f>
        <v>54116</v>
      </c>
      <c r="E2087" s="49">
        <f>_xll.qlInterestRateIndexValueDate(IndexON,D2087)</f>
        <v>54116</v>
      </c>
      <c r="F2087" s="52">
        <f>IFERROR(_xll.qlIndexFixing(IndexON,D2087,TRUE,_xll.ohTrigger(RecalcTrigger,TriggerON)),NA())</f>
        <v>2.5113757749331E-2</v>
      </c>
      <c r="H2087" s="49">
        <f>_xll.qlCalendarAdvance(IborCalendar,$H2086,B2087,"f",FALSE)</f>
        <v>54109</v>
      </c>
      <c r="I2087" s="49">
        <f>_xll.qlInterestRateIndexValueDate(Index1M,$H2087)</f>
        <v>54113</v>
      </c>
      <c r="J2087" s="52">
        <f>IFERROR(_xll.qlIndexFixing(Index1M,$H2087,TRUE,_xll.ohTrigger(RecalcTrigger,Trigger1M)),NA())</f>
        <v>2.5764240130438824E-2</v>
      </c>
      <c r="K2087" s="52">
        <f>IFERROR(_xll.qlIndexFixing(ONIndex1M,I2087,TRUE,_xll.ohTrigger(RecalcTrigger,Trigger1M)),NA())</f>
        <v>2.5745953922715614E-2</v>
      </c>
      <c r="L2087" s="52">
        <f>IFERROR(_xll.qlIndexFixing(Index3M,H2087,TRUE,_xll.ohTrigger(RecalcTrigger,Trigger3M)),NA())</f>
        <v>2.73153949196943E-2</v>
      </c>
      <c r="M2087" s="52">
        <f>IFERROR(_xll.qlIndexFixing(ONIndex3M,I2087,TRUE,_xll.ohTrigger(RecalcTrigger,Trigger3M)),NA())</f>
        <v>2.7247558135607974E-2</v>
      </c>
      <c r="N2087" s="52">
        <f>IFERROR(_xll.qlIndexFixing(Index6M,$H2087,TRUE,_xll.ohTrigger(RecalcTrigger,Trigger6M)),NA())</f>
        <v>2.8718236670321591E-2</v>
      </c>
      <c r="O2087" s="52">
        <f>IFERROR(_xll.qlIndexFixing(ONIndex6M,I2087,TRUE,_xll.ohTrigger(RecalcTrigger,Trigger6M)),NA())</f>
        <v>2.8560276957652064E-2</v>
      </c>
      <c r="P2087" s="52">
        <f>IFERROR(_xll.qlIndexFixing(Index1Y,$H2087,TRUE,_xll.ohTrigger(RecalcTrigger,Trigger1Y)),NA())</f>
        <v>3.0484437574953852E-2</v>
      </c>
      <c r="Q2087" s="52">
        <f>IFERROR(_xll.qlIndexFixing(ONIndex1Y,I2087,TRUE,_xll.ohTrigger(RecalcTrigger,Trigger1Y)),NA())</f>
        <v>3.0147777084286176E-2</v>
      </c>
    </row>
    <row r="2088" spans="2:17" x14ac:dyDescent="0.2">
      <c r="B2088" s="46" t="s">
        <v>51</v>
      </c>
      <c r="D2088" s="49">
        <f>_xll.qlCalendarAdvance(LocalCalendar,$D2087,B2088,"f",FALSE)</f>
        <v>54123</v>
      </c>
      <c r="E2088" s="49">
        <f>_xll.qlInterestRateIndexValueDate(IndexON,D2088)</f>
        <v>54123</v>
      </c>
      <c r="F2088" s="52">
        <f>IFERROR(_xll.qlIndexFixing(IndexON,D2088,TRUE,_xll.ohTrigger(RecalcTrigger,TriggerON)),NA())</f>
        <v>2.5113138942778335E-2</v>
      </c>
      <c r="H2088" s="49">
        <f>_xll.qlCalendarAdvance(IborCalendar,$H2087,B2088,"f",FALSE)</f>
        <v>54116</v>
      </c>
      <c r="I2088" s="49">
        <f>_xll.qlInterestRateIndexValueDate(Index1M,$H2088)</f>
        <v>54120</v>
      </c>
      <c r="J2088" s="52">
        <f>IFERROR(_xll.qlIndexFixing(Index1M,$H2088,TRUE,_xll.ohTrigger(RecalcTrigger,Trigger1M)),NA())</f>
        <v>2.5764397345632517E-2</v>
      </c>
      <c r="K2088" s="52">
        <f>IFERROR(_xll.qlIndexFixing(ONIndex1M,I2088,TRUE,_xll.ohTrigger(RecalcTrigger,Trigger1M)),NA())</f>
        <v>2.5742209742549704E-2</v>
      </c>
      <c r="L2088" s="52">
        <f>IFERROR(_xll.qlIndexFixing(Index3M,H2088,TRUE,_xll.ohTrigger(RecalcTrigger,Trigger3M)),NA())</f>
        <v>2.7312225759515928E-2</v>
      </c>
      <c r="M2088" s="52">
        <f>IFERROR(_xll.qlIndexFixing(ONIndex3M,I2088,TRUE,_xll.ohTrigger(RecalcTrigger,Trigger3M)),NA())</f>
        <v>2.7243677155830426E-2</v>
      </c>
      <c r="N2088" s="52">
        <f>IFERROR(_xll.qlIndexFixing(Index6M,$H2088,TRUE,_xll.ohTrigger(RecalcTrigger,Trigger6M)),NA())</f>
        <v>2.8716235174180163E-2</v>
      </c>
      <c r="O2088" s="52">
        <f>IFERROR(_xll.qlIndexFixing(ONIndex6M,I2088,TRUE,_xll.ohTrigger(RecalcTrigger,Trigger6M)),NA())</f>
        <v>2.8556651966624713E-2</v>
      </c>
      <c r="P2088" s="52">
        <f>IFERROR(_xll.qlIndexFixing(Index1Y,$H2088,TRUE,_xll.ohTrigger(RecalcTrigger,Trigger1Y)),NA())</f>
        <v>3.04786530003806E-2</v>
      </c>
      <c r="Q2088" s="52">
        <f>IFERROR(_xll.qlIndexFixing(ONIndex1Y,I2088,TRUE,_xll.ohTrigger(RecalcTrigger,Trigger1Y)),NA())</f>
        <v>3.0142817494267504E-2</v>
      </c>
    </row>
    <row r="2089" spans="2:17" x14ac:dyDescent="0.2">
      <c r="B2089" s="46" t="s">
        <v>51</v>
      </c>
      <c r="D2089" s="49">
        <f>_xll.qlCalendarAdvance(LocalCalendar,$D2088,B2089,"f",FALSE)</f>
        <v>54130</v>
      </c>
      <c r="E2089" s="49">
        <f>_xll.qlInterestRateIndexValueDate(IndexON,D2089)</f>
        <v>54130</v>
      </c>
      <c r="F2089" s="52">
        <f>IFERROR(_xll.qlIndexFixing(IndexON,D2089,TRUE,_xll.ohTrigger(RecalcTrigger,TriggerON)),NA())</f>
        <v>2.5112503003157371E-2</v>
      </c>
      <c r="H2089" s="49">
        <f>_xll.qlCalendarAdvance(IborCalendar,$H2088,B2089,"f",FALSE)</f>
        <v>54123</v>
      </c>
      <c r="I2089" s="49">
        <f>_xll.qlInterestRateIndexValueDate(Index1M,$H2089)</f>
        <v>54127</v>
      </c>
      <c r="J2089" s="52">
        <f>IFERROR(_xll.qlIndexFixing(Index1M,$H2089,TRUE,_xll.ohTrigger(RecalcTrigger,Trigger1M)),NA())</f>
        <v>2.5758027014802967E-2</v>
      </c>
      <c r="K2089" s="52">
        <f>IFERROR(_xll.qlIndexFixing(ONIndex1M,I2089,TRUE,_xll.ohTrigger(RecalcTrigger,Trigger1M)),NA())</f>
        <v>2.5738462834805631E-2</v>
      </c>
      <c r="L2089" s="52">
        <f>IFERROR(_xll.qlIndexFixing(Index3M,H2089,TRUE,_xll.ohTrigger(RecalcTrigger,Trigger3M)),NA())</f>
        <v>2.7308300831072801E-2</v>
      </c>
      <c r="M2089" s="52">
        <f>IFERROR(_xll.qlIndexFixing(ONIndex3M,I2089,TRUE,_xll.ohTrigger(RecalcTrigger,Trigger3M)),NA())</f>
        <v>2.7239793904110243E-2</v>
      </c>
      <c r="N2089" s="52">
        <f>IFERROR(_xll.qlIndexFixing(Index6M,$H2089,TRUE,_xll.ohTrigger(RecalcTrigger,Trigger6M)),NA())</f>
        <v>2.8712486167209644E-2</v>
      </c>
      <c r="O2089" s="52">
        <f>IFERROR(_xll.qlIndexFixing(ONIndex6M,I2089,TRUE,_xll.ohTrigger(RecalcTrigger,Trigger6M)),NA())</f>
        <v>2.8553021995101346E-2</v>
      </c>
      <c r="P2089" s="52">
        <f>IFERROR(_xll.qlIndexFixing(Index1Y,$H2089,TRUE,_xll.ohTrigger(RecalcTrigger,Trigger1Y)),NA())</f>
        <v>3.0473815942204135E-2</v>
      </c>
      <c r="Q2089" s="52">
        <f>IFERROR(_xll.qlIndexFixing(ONIndex1Y,I2089,TRUE,_xll.ohTrigger(RecalcTrigger,Trigger1Y)),NA())</f>
        <v>3.0137867797614959E-2</v>
      </c>
    </row>
    <row r="2090" spans="2:17" x14ac:dyDescent="0.2">
      <c r="B2090" s="46" t="s">
        <v>51</v>
      </c>
      <c r="D2090" s="49">
        <f>_xll.qlCalendarAdvance(LocalCalendar,$D2089,B2090,"f",FALSE)</f>
        <v>54137</v>
      </c>
      <c r="E2090" s="49">
        <f>_xll.qlInterestRateIndexValueDate(IndexON,D2090)</f>
        <v>54137</v>
      </c>
      <c r="F2090" s="52">
        <f>IFERROR(_xll.qlIndexFixing(IndexON,D2090,TRUE,_xll.ohTrigger(RecalcTrigger,TriggerON)),NA())</f>
        <v>2.5111849930468111E-2</v>
      </c>
      <c r="H2090" s="49">
        <f>_xll.qlCalendarAdvance(IborCalendar,$H2089,B2090,"f",FALSE)</f>
        <v>54130</v>
      </c>
      <c r="I2090" s="49">
        <f>_xll.qlInterestRateIndexValueDate(Index1M,$H2090)</f>
        <v>54134</v>
      </c>
      <c r="J2090" s="52">
        <f>IFERROR(_xll.qlIndexFixing(Index1M,$H2090,TRUE,_xll.ohTrigger(RecalcTrigger,Trigger1M)),NA())</f>
        <v>2.5754263474995424E-2</v>
      </c>
      <c r="K2090" s="52">
        <f>IFERROR(_xll.qlIndexFixing(ONIndex1M,I2090,TRUE,_xll.ohTrigger(RecalcTrigger,Trigger1M)),NA())</f>
        <v>2.5734713199883075E-2</v>
      </c>
      <c r="L2090" s="52">
        <f>IFERROR(_xll.qlIndexFixing(Index3M,H2090,TRUE,_xll.ohTrigger(RecalcTrigger,Trigger3M)),NA())</f>
        <v>2.7304373618812196E-2</v>
      </c>
      <c r="M2090" s="52">
        <f>IFERROR(_xll.qlIndexFixing(ONIndex3M,I2090,TRUE,_xll.ohTrigger(RecalcTrigger,Trigger3M)),NA())</f>
        <v>2.7235908380447427E-2</v>
      </c>
      <c r="N2090" s="52">
        <f>IFERROR(_xll.qlIndexFixing(Index6M,$H2090,TRUE,_xll.ohTrigger(RecalcTrigger,Trigger6M)),NA())</f>
        <v>2.8708732114074337E-2</v>
      </c>
      <c r="O2090" s="52">
        <f>IFERROR(_xll.qlIndexFixing(ONIndex6M,I2090,TRUE,_xll.ohTrigger(RecalcTrigger,Trigger6M)),NA())</f>
        <v>2.85493870431619E-2</v>
      </c>
      <c r="P2090" s="52">
        <f>IFERROR(_xll.qlIndexFixing(Index1Y,$H2090,TRUE,_xll.ohTrigger(RecalcTrigger,Trigger1Y)),NA())</f>
        <v>3.0468989105212226E-2</v>
      </c>
      <c r="Q2090" s="52">
        <f>IFERROR(_xll.qlIndexFixing(ONIndex1Y,I2090,TRUE,_xll.ohTrigger(RecalcTrigger,Trigger1Y)),NA())</f>
        <v>3.0132927994568348E-2</v>
      </c>
    </row>
    <row r="2091" spans="2:17" x14ac:dyDescent="0.2">
      <c r="B2091" s="46" t="s">
        <v>51</v>
      </c>
      <c r="D2091" s="49">
        <f>_xll.qlCalendarAdvance(LocalCalendar,$D2090,B2091,"f",FALSE)</f>
        <v>54144</v>
      </c>
      <c r="E2091" s="49">
        <f>_xll.qlInterestRateIndexValueDate(IndexON,D2091)</f>
        <v>54144</v>
      </c>
      <c r="F2091" s="52">
        <f>IFERROR(_xll.qlIndexFixing(IndexON,D2091,TRUE,_xll.ohTrigger(RecalcTrigger,TriggerON)),NA())</f>
        <v>2.5111179724683907E-2</v>
      </c>
      <c r="H2091" s="49">
        <f>_xll.qlCalendarAdvance(IborCalendar,$H2090,B2091,"f",FALSE)</f>
        <v>54137</v>
      </c>
      <c r="I2091" s="49">
        <f>_xll.qlInterestRateIndexValueDate(Index1M,$H2091)</f>
        <v>54141</v>
      </c>
      <c r="J2091" s="52">
        <f>IFERROR(_xll.qlIndexFixing(Index1M,$H2091,TRUE,_xll.ohTrigger(RecalcTrigger,Trigger1M)),NA())</f>
        <v>2.5750497203086885E-2</v>
      </c>
      <c r="K2091" s="52">
        <f>IFERROR(_xll.qlIndexFixing(ONIndex1M,I2091,TRUE,_xll.ohTrigger(RecalcTrigger,Trigger1M)),NA())</f>
        <v>2.5730960837382355E-2</v>
      </c>
      <c r="L2091" s="52">
        <f>IFERROR(_xll.qlIndexFixing(Index3M,H2091,TRUE,_xll.ohTrigger(RecalcTrigger,Trigger3M)),NA())</f>
        <v>2.7300444122739315E-2</v>
      </c>
      <c r="M2091" s="52">
        <f>IFERROR(_xll.qlIndexFixing(ONIndex3M,I2091,TRUE,_xll.ohTrigger(RecalcTrigger,Trigger3M)),NA())</f>
        <v>2.7232020584682104E-2</v>
      </c>
      <c r="N2091" s="52">
        <f>IFERROR(_xll.qlIndexFixing(Index6M,$H2091,TRUE,_xll.ohTrigger(RecalcTrigger,Trigger6M)),NA())</f>
        <v>2.8704973014802911E-2</v>
      </c>
      <c r="O2091" s="52">
        <f>IFERROR(_xll.qlIndexFixing(ONIndex6M,I2091,TRUE,_xll.ohTrigger(RecalcTrigger,Trigger6M)),NA())</f>
        <v>2.8545747110646502E-2</v>
      </c>
      <c r="P2091" s="52">
        <f>IFERROR(_xll.qlIndexFixing(Index1Y,$H2091,TRUE,_xll.ohTrigger(RecalcTrigger,Trigger1Y)),NA())</f>
        <v>3.0464172489260113E-2</v>
      </c>
      <c r="Q2091" s="52">
        <f>IFERROR(_xll.qlIndexFixing(ONIndex1Y,I2091,TRUE,_xll.ohTrigger(RecalcTrigger,Trigger1Y)),NA())</f>
        <v>3.0127998085047736E-2</v>
      </c>
    </row>
    <row r="2092" spans="2:17" x14ac:dyDescent="0.2">
      <c r="B2092" s="46" t="s">
        <v>51</v>
      </c>
      <c r="D2092" s="49">
        <f>_xll.qlCalendarAdvance(LocalCalendar,$D2091,B2092,"f",FALSE)</f>
        <v>54151</v>
      </c>
      <c r="E2092" s="49">
        <f>_xll.qlInterestRateIndexValueDate(IndexON,D2092)</f>
        <v>54151</v>
      </c>
      <c r="F2092" s="52">
        <f>IFERROR(_xll.qlIndexFixing(IndexON,D2092,TRUE,_xll.ohTrigger(RecalcTrigger,TriggerON)),NA())</f>
        <v>2.5110492385858052E-2</v>
      </c>
      <c r="H2092" s="49">
        <f>_xll.qlCalendarAdvance(IborCalendar,$H2091,B2092,"f",FALSE)</f>
        <v>54144</v>
      </c>
      <c r="I2092" s="49">
        <f>_xll.qlInterestRateIndexValueDate(Index1M,$H2092)</f>
        <v>54148</v>
      </c>
      <c r="J2092" s="52">
        <f>IFERROR(_xll.qlIndexFixing(Index1M,$H2092,TRUE,_xll.ohTrigger(RecalcTrigger,Trigger1M)),NA())</f>
        <v>2.5746077642230247E-2</v>
      </c>
      <c r="K2092" s="52">
        <f>IFERROR(_xll.qlIndexFixing(ONIndex1M,I2092,TRUE,_xll.ohTrigger(RecalcTrigger,Trigger1M)),NA())</f>
        <v>2.5727205747383408E-2</v>
      </c>
      <c r="L2092" s="52">
        <f>IFERROR(_xll.qlIndexFixing(Index3M,H2092,TRUE,_xll.ohTrigger(RecalcTrigger,Trigger3M)),NA())</f>
        <v>2.7295761158207355E-2</v>
      </c>
      <c r="M2092" s="52">
        <f>IFERROR(_xll.qlIndexFixing(ONIndex3M,I2092,TRUE,_xll.ohTrigger(RecalcTrigger,Trigger3M)),NA())</f>
        <v>2.7228130516814275E-2</v>
      </c>
      <c r="N2092" s="52">
        <f>IFERROR(_xll.qlIndexFixing(Index6M,$H2092,TRUE,_xll.ohTrigger(RecalcTrigger,Trigger6M)),NA())</f>
        <v>2.8700340933505226E-2</v>
      </c>
      <c r="O2092" s="52">
        <f>IFERROR(_xll.qlIndexFixing(ONIndex6M,I2092,TRUE,_xll.ohTrigger(RecalcTrigger,Trigger6M)),NA())</f>
        <v>2.8542102197555153E-2</v>
      </c>
      <c r="P2092" s="52">
        <f>IFERROR(_xll.qlIndexFixing(Index1Y,$H2092,TRUE,_xll.ohTrigger(RecalcTrigger,Trigger1Y)),NA())</f>
        <v>3.0459366094202377E-2</v>
      </c>
      <c r="Q2092" s="52">
        <f>IFERROR(_xll.qlIndexFixing(ONIndex1Y,I2092,TRUE,_xll.ohTrigger(RecalcTrigger,Trigger1Y)),NA())</f>
        <v>3.012307806889325E-2</v>
      </c>
    </row>
    <row r="2093" spans="2:17" x14ac:dyDescent="0.2">
      <c r="B2093" s="46" t="s">
        <v>51</v>
      </c>
      <c r="D2093" s="49">
        <f>_xll.qlCalendarAdvance(LocalCalendar,$D2092,B2093,"f",FALSE)</f>
        <v>54158</v>
      </c>
      <c r="E2093" s="49">
        <f>_xll.qlInterestRateIndexValueDate(IndexON,D2093)</f>
        <v>54158</v>
      </c>
      <c r="F2093" s="52">
        <f>IFERROR(_xll.qlIndexFixing(IndexON,D2093,TRUE,_xll.ohTrigger(RecalcTrigger,TriggerON)),NA())</f>
        <v>2.5109787913963899E-2</v>
      </c>
      <c r="H2093" s="49">
        <f>_xll.qlCalendarAdvance(IborCalendar,$H2092,B2093,"f",FALSE)</f>
        <v>54155</v>
      </c>
      <c r="I2093" s="49">
        <f>_xll.qlInterestRateIndexValueDate(Index1M,$H2093)</f>
        <v>54157</v>
      </c>
      <c r="J2093" s="52">
        <f>IFERROR(_xll.qlIndexFixing(Index1M,$H2093,TRUE,_xll.ohTrigger(RecalcTrigger,Trigger1M)),NA())</f>
        <v>2.574252826850032E-2</v>
      </c>
      <c r="K2093" s="52">
        <f>IFERROR(_xll.qlIndexFixing(ONIndex1M,I2093,TRUE,_xll.ohTrigger(RecalcTrigger,Trigger1M)),NA())</f>
        <v>2.5722373767047557E-2</v>
      </c>
      <c r="L2093" s="52">
        <f>IFERROR(_xll.qlIndexFixing(Index3M,H2093,TRUE,_xll.ohTrigger(RecalcTrigger,Trigger3M)),NA())</f>
        <v>2.7290703248762239E-2</v>
      </c>
      <c r="M2093" s="52">
        <f>IFERROR(_xll.qlIndexFixing(ONIndex3M,I2093,TRUE,_xll.ohTrigger(RecalcTrigger,Trigger3M)),NA())</f>
        <v>2.7223125662843017E-2</v>
      </c>
      <c r="N2093" s="52">
        <f>IFERROR(_xll.qlIndexFixing(Index6M,$H2093,TRUE,_xll.ohTrigger(RecalcTrigger,Trigger6M)),NA())</f>
        <v>2.8695494750328943E-2</v>
      </c>
      <c r="O2093" s="52">
        <f>IFERROR(_xll.qlIndexFixing(ONIndex6M,I2093,TRUE,_xll.ohTrigger(RecalcTrigger,Trigger6M)),NA())</f>
        <v>2.8537408562394617E-2</v>
      </c>
      <c r="P2093" s="52">
        <f>IFERROR(_xll.qlIndexFixing(Index1Y,$H2093,TRUE,_xll.ohTrigger(RecalcTrigger,Trigger1Y)),NA())</f>
        <v>3.0453201461637738E-2</v>
      </c>
      <c r="Q2093" s="52">
        <f>IFERROR(_xll.qlIndexFixing(ONIndex1Y,I2093,TRUE,_xll.ohTrigger(RecalcTrigger,Trigger1Y)),NA())</f>
        <v>3.0116766871328693E-2</v>
      </c>
    </row>
    <row r="2094" spans="2:17" x14ac:dyDescent="0.2">
      <c r="B2094" s="46" t="s">
        <v>51</v>
      </c>
      <c r="D2094" s="49">
        <f>_xll.qlCalendarAdvance(LocalCalendar,$D2093,B2094,"f",FALSE)</f>
        <v>54165</v>
      </c>
      <c r="E2094" s="49">
        <f>_xll.qlInterestRateIndexValueDate(IndexON,D2094)</f>
        <v>54165</v>
      </c>
      <c r="F2094" s="52">
        <f>IFERROR(_xll.qlIndexFixing(IndexON,D2094,TRUE,_xll.ohTrigger(RecalcTrigger,TriggerON)),NA())</f>
        <v>2.5109066308974803E-2</v>
      </c>
      <c r="H2094" s="49">
        <f>_xll.qlCalendarAdvance(IborCalendar,$H2093,B2094,"f",FALSE)</f>
        <v>54162</v>
      </c>
      <c r="I2094" s="49">
        <f>_xll.qlInterestRateIndexValueDate(Index1M,$H2094)</f>
        <v>54164</v>
      </c>
      <c r="J2094" s="52">
        <f>IFERROR(_xll.qlIndexFixing(Index1M,$H2094,TRUE,_xll.ohTrigger(RecalcTrigger,Trigger1M)),NA())</f>
        <v>2.5738752554913535E-2</v>
      </c>
      <c r="K2094" s="52">
        <f>IFERROR(_xll.qlIndexFixing(ONIndex1M,I2094,TRUE,_xll.ohTrigger(RecalcTrigger,Trigger1M)),NA())</f>
        <v>2.5718612442995337E-2</v>
      </c>
      <c r="L2094" s="52">
        <f>IFERROR(_xll.qlIndexFixing(Index3M,H2094,TRUE,_xll.ohTrigger(RecalcTrigger,Trigger3M)),NA())</f>
        <v>2.7286766709295092E-2</v>
      </c>
      <c r="M2094" s="52">
        <f>IFERROR(_xll.qlIndexFixing(ONIndex3M,I2094,TRUE,_xll.ohTrigger(RecalcTrigger,Trigger3M)),NA())</f>
        <v>2.7219230401929195E-2</v>
      </c>
      <c r="N2094" s="52">
        <f>IFERROR(_xll.qlIndexFixing(Index6M,$H2094,TRUE,_xll.ohTrigger(RecalcTrigger,Trigger6M)),NA())</f>
        <v>2.8691719730248366E-2</v>
      </c>
      <c r="O2094" s="52">
        <f>IFERROR(_xll.qlIndexFixing(ONIndex6M,I2094,TRUE,_xll.ohTrigger(RecalcTrigger,Trigger6M)),NA())</f>
        <v>2.8533752265369472E-2</v>
      </c>
      <c r="P2094" s="52">
        <f>IFERROR(_xll.qlIndexFixing(Index1Y,$H2094,TRUE,_xll.ohTrigger(RecalcTrigger,Trigger1Y)),NA())</f>
        <v>3.0452177697288755E-2</v>
      </c>
      <c r="Q2094" s="52">
        <f>IFERROR(_xll.qlIndexFixing(ONIndex1Y,I2094,TRUE,_xll.ohTrigger(RecalcTrigger,Trigger1Y)),NA())</f>
        <v>3.0111869468765207E-2</v>
      </c>
    </row>
    <row r="2095" spans="2:17" x14ac:dyDescent="0.2">
      <c r="B2095" s="46" t="s">
        <v>51</v>
      </c>
      <c r="D2095" s="49">
        <f>_xll.qlCalendarAdvance(LocalCalendar,$D2094,B2095,"f",FALSE)</f>
        <v>54172</v>
      </c>
      <c r="E2095" s="49">
        <f>_xll.qlInterestRateIndexValueDate(IndexON,D2095)</f>
        <v>54172</v>
      </c>
      <c r="F2095" s="52">
        <f>IFERROR(_xll.qlIndexFixing(IndexON,D2095,TRUE,_xll.ohTrigger(RecalcTrigger,TriggerON)),NA())</f>
        <v>2.5108327570944056E-2</v>
      </c>
      <c r="H2095" s="49">
        <f>_xll.qlCalendarAdvance(IborCalendar,$H2094,B2095,"f",FALSE)</f>
        <v>54169</v>
      </c>
      <c r="I2095" s="49">
        <f>_xll.qlInterestRateIndexValueDate(Index1M,$H2095)</f>
        <v>54171</v>
      </c>
      <c r="J2095" s="52">
        <f>IFERROR(_xll.qlIndexFixing(Index1M,$H2095,TRUE,_xll.ohTrigger(RecalcTrigger,Trigger1M)),NA())</f>
        <v>2.5735623112137711E-2</v>
      </c>
      <c r="K2095" s="52">
        <f>IFERROR(_xll.qlIndexFixing(ONIndex1M,I2095,TRUE,_xll.ohTrigger(RecalcTrigger,Trigger1M)),NA())</f>
        <v>2.5714848391524825E-2</v>
      </c>
      <c r="L2095" s="52">
        <f>IFERROR(_xll.qlIndexFixing(Index3M,H2095,TRUE,_xll.ohTrigger(RecalcTrigger,Trigger3M)),NA())</f>
        <v>2.7282827886174244E-2</v>
      </c>
      <c r="M2095" s="52">
        <f>IFERROR(_xll.qlIndexFixing(ONIndex3M,I2095,TRUE,_xll.ohTrigger(RecalcTrigger,Trigger3M)),NA())</f>
        <v>2.7215332868912867E-2</v>
      </c>
      <c r="N2095" s="52">
        <f>IFERROR(_xll.qlIndexFixing(Index6M,$H2095,TRUE,_xll.ohTrigger(RecalcTrigger,Trigger6M)),NA())</f>
        <v>2.8687939664512094E-2</v>
      </c>
      <c r="O2095" s="52">
        <f>IFERROR(_xll.qlIndexFixing(ONIndex6M,I2095,TRUE,_xll.ohTrigger(RecalcTrigger,Trigger6M)),NA())</f>
        <v>2.8530090987528567E-2</v>
      </c>
      <c r="P2095" s="52">
        <f>IFERROR(_xll.qlIndexFixing(Index1Y,$H2095,TRUE,_xll.ohTrigger(RecalcTrigger,Trigger1Y)),NA())</f>
        <v>3.0443645614944517E-2</v>
      </c>
      <c r="Q2095" s="52">
        <f>IFERROR(_xll.qlIndexFixing(ONIndex1Y,I2095,TRUE,_xll.ohTrigger(RecalcTrigger,Trigger1Y)),NA())</f>
        <v>3.0106981959647783E-2</v>
      </c>
    </row>
    <row r="2096" spans="2:17" x14ac:dyDescent="0.2">
      <c r="B2096" s="46" t="s">
        <v>51</v>
      </c>
      <c r="D2096" s="49">
        <f>_xll.qlCalendarAdvance(LocalCalendar,$D2095,B2096,"f",FALSE)</f>
        <v>54179</v>
      </c>
      <c r="E2096" s="49">
        <f>_xll.qlInterestRateIndexValueDate(IndexON,D2096)</f>
        <v>54179</v>
      </c>
      <c r="F2096" s="52">
        <f>IFERROR(_xll.qlIndexFixing(IndexON,D2096,TRUE,_xll.ohTrigger(RecalcTrigger,TriggerON)),NA())</f>
        <v>2.5107571699818365E-2</v>
      </c>
      <c r="H2096" s="49">
        <f>_xll.qlCalendarAdvance(IborCalendar,$H2095,B2096,"f",FALSE)</f>
        <v>54176</v>
      </c>
      <c r="I2096" s="49">
        <f>_xll.qlInterestRateIndexValueDate(Index1M,$H2096)</f>
        <v>54178</v>
      </c>
      <c r="J2096" s="52">
        <f>IFERROR(_xll.qlIndexFixing(Index1M,$H2096,TRUE,_xll.ohTrigger(RecalcTrigger,Trigger1M)),NA())</f>
        <v>2.572924723666448E-2</v>
      </c>
      <c r="K2096" s="52">
        <f>IFERROR(_xll.qlIndexFixing(ONIndex1M,I2096,TRUE,_xll.ohTrigger(RecalcTrigger,Trigger1M)),NA())</f>
        <v>2.5711081612715958E-2</v>
      </c>
      <c r="L2096" s="52">
        <f>IFERROR(_xll.qlIndexFixing(Index3M,H2096,TRUE,_xll.ohTrigger(RecalcTrigger,Trigger3M)),NA())</f>
        <v>2.7279635990241396E-2</v>
      </c>
      <c r="M2096" s="52">
        <f>IFERROR(_xll.qlIndexFixing(ONIndex3M,I2096,TRUE,_xll.ohTrigger(RecalcTrigger,Trigger3M)),NA())</f>
        <v>2.7211433064113777E-2</v>
      </c>
      <c r="N2096" s="52">
        <f>IFERROR(_xll.qlIndexFixing(Index6M,$H2096,TRUE,_xll.ohTrigger(RecalcTrigger,Trigger6M)),NA())</f>
        <v>2.8684154553150265E-2</v>
      </c>
      <c r="O2096" s="52">
        <f>IFERROR(_xll.qlIndexFixing(ONIndex6M,I2096,TRUE,_xll.ohTrigger(RecalcTrigger,Trigger6M)),NA())</f>
        <v>2.852642472951139E-2</v>
      </c>
      <c r="P2096" s="52">
        <f>IFERROR(_xll.qlIndexFixing(Index1Y,$H2096,TRUE,_xll.ohTrigger(RecalcTrigger,Trigger1Y)),NA())</f>
        <v>3.0438883022083939E-2</v>
      </c>
      <c r="Q2096" s="52">
        <f>IFERROR(_xll.qlIndexFixing(ONIndex1Y,I2096,TRUE,_xll.ohTrigger(RecalcTrigger,Trigger1Y)),NA())</f>
        <v>3.0102104344136293E-2</v>
      </c>
    </row>
    <row r="2097" spans="2:17" x14ac:dyDescent="0.2">
      <c r="B2097" s="46" t="s">
        <v>51</v>
      </c>
      <c r="D2097" s="49">
        <f>_xll.qlCalendarAdvance(LocalCalendar,$D2096,B2097,"f",FALSE)</f>
        <v>54186</v>
      </c>
      <c r="E2097" s="49">
        <f>_xll.qlInterestRateIndexValueDate(IndexON,D2097)</f>
        <v>54186</v>
      </c>
      <c r="F2097" s="52">
        <f>IFERROR(_xll.qlIndexFixing(IndexON,D2097,TRUE,_xll.ohTrigger(RecalcTrigger,TriggerON)),NA())</f>
        <v>2.5106798695624377E-2</v>
      </c>
      <c r="H2097" s="49">
        <f>_xll.qlCalendarAdvance(IborCalendar,$H2096,B2097,"f",FALSE)</f>
        <v>54183</v>
      </c>
      <c r="I2097" s="49">
        <f>_xll.qlInterestRateIndexValueDate(Index1M,$H2097)</f>
        <v>54185</v>
      </c>
      <c r="J2097" s="52">
        <f>IFERROR(_xll.qlIndexFixing(Index1M,$H2097,TRUE,_xll.ohTrigger(RecalcTrigger,Trigger1M)),NA())</f>
        <v>2.5727409020711578E-2</v>
      </c>
      <c r="K2097" s="52">
        <f>IFERROR(_xll.qlIndexFixing(ONIndex1M,I2097,TRUE,_xll.ohTrigger(RecalcTrigger,Trigger1M)),NA())</f>
        <v>2.5707312106408864E-2</v>
      </c>
      <c r="L2097" s="52">
        <f>IFERROR(_xll.qlIndexFixing(Index3M,H2097,TRUE,_xll.ohTrigger(RecalcTrigger,Trigger3M)),NA())</f>
        <v>2.7275692138935864E-2</v>
      </c>
      <c r="M2097" s="52">
        <f>IFERROR(_xll.qlIndexFixing(ONIndex3M,I2097,TRUE,_xll.ohTrigger(RecalcTrigger,Trigger3M)),NA())</f>
        <v>2.7207530987132245E-2</v>
      </c>
      <c r="N2097" s="52">
        <f>IFERROR(_xll.qlIndexFixing(Index6M,$H2097,TRUE,_xll.ohTrigger(RecalcTrigger,Trigger6M)),NA())</f>
        <v>2.868295769452198E-2</v>
      </c>
      <c r="O2097" s="52">
        <f>IFERROR(_xll.qlIndexFixing(ONIndex6M,I2097,TRUE,_xll.ohTrigger(RecalcTrigger,Trigger6M)),NA())</f>
        <v>2.852275349075839E-2</v>
      </c>
      <c r="P2097" s="52">
        <f>IFERROR(_xll.qlIndexFixing(Index1Y,$H2097,TRUE,_xll.ohTrigger(RecalcTrigger,Trigger1Y)),NA())</f>
        <v>3.0434130649356485E-2</v>
      </c>
      <c r="Q2097" s="52">
        <f>IFERROR(_xll.qlIndexFixing(ONIndex1Y,I2097,TRUE,_xll.ohTrigger(RecalcTrigger,Trigger1Y)),NA())</f>
        <v>3.009723662199093E-2</v>
      </c>
    </row>
    <row r="2098" spans="2:17" x14ac:dyDescent="0.2">
      <c r="B2098" s="46" t="s">
        <v>51</v>
      </c>
      <c r="D2098" s="49">
        <f>_xll.qlCalendarAdvance(LocalCalendar,$D2097,B2098,"f",FALSE)</f>
        <v>54193</v>
      </c>
      <c r="E2098" s="49">
        <f>_xll.qlInterestRateIndexValueDate(IndexON,D2098)</f>
        <v>54193</v>
      </c>
      <c r="F2098" s="52">
        <f>IFERROR(_xll.qlIndexFixing(IndexON,D2098,TRUE,_xll.ohTrigger(RecalcTrigger,TriggerON)),NA())</f>
        <v>2.5106008558362092E-2</v>
      </c>
      <c r="H2098" s="49">
        <f>_xll.qlCalendarAdvance(IborCalendar,$H2097,B2098,"f",FALSE)</f>
        <v>54190</v>
      </c>
      <c r="I2098" s="49">
        <f>_xll.qlInterestRateIndexValueDate(Index1M,$H2098)</f>
        <v>54192</v>
      </c>
      <c r="J2098" s="52">
        <f>IFERROR(_xll.qlIndexFixing(Index1M,$H2098,TRUE,_xll.ohTrigger(RecalcTrigger,Trigger1M)),NA())</f>
        <v>2.5723622378172051E-2</v>
      </c>
      <c r="K2098" s="52">
        <f>IFERROR(_xll.qlIndexFixing(ONIndex1M,I2098,TRUE,_xll.ohTrigger(RecalcTrigger,Trigger1M)),NA())</f>
        <v>2.5703539872683479E-2</v>
      </c>
      <c r="L2098" s="52">
        <f>IFERROR(_xll.qlIndexFixing(Index3M,H2098,TRUE,_xll.ohTrigger(RecalcTrigger,Trigger3M)),NA())</f>
        <v>2.7271746003868457E-2</v>
      </c>
      <c r="M2098" s="52">
        <f>IFERROR(_xll.qlIndexFixing(ONIndex3M,I2098,TRUE,_xll.ohTrigger(RecalcTrigger,Trigger3M)),NA())</f>
        <v>2.7203626638288014E-2</v>
      </c>
      <c r="N2098" s="52">
        <f>IFERROR(_xll.qlIndexFixing(Index6M,$H2098,TRUE,_xll.ohTrigger(RecalcTrigger,Trigger6M)),NA())</f>
        <v>2.8679160510017516E-2</v>
      </c>
      <c r="O2098" s="52">
        <f>IFERROR(_xll.qlIndexFixing(ONIndex6M,I2098,TRUE,_xll.ohTrigger(RecalcTrigger,Trigger6M)),NA())</f>
        <v>2.8519077271509374E-2</v>
      </c>
      <c r="P2098" s="52">
        <f>IFERROR(_xll.qlIndexFixing(Index1Y,$H2098,TRUE,_xll.ohTrigger(RecalcTrigger,Trigger1Y)),NA())</f>
        <v>3.0429388496618488E-2</v>
      </c>
      <c r="Q2098" s="52">
        <f>IFERROR(_xll.qlIndexFixing(ONIndex1Y,I2098,TRUE,_xll.ohTrigger(RecalcTrigger,Trigger1Y)),NA())</f>
        <v>3.0092378793371566E-2</v>
      </c>
    </row>
    <row r="2099" spans="2:17" x14ac:dyDescent="0.2">
      <c r="B2099" s="46" t="s">
        <v>51</v>
      </c>
      <c r="D2099" s="49">
        <f>_xll.qlCalendarAdvance(LocalCalendar,$D2098,B2099,"f",FALSE)</f>
        <v>54200</v>
      </c>
      <c r="E2099" s="49">
        <f>_xll.qlInterestRateIndexValueDate(IndexON,D2099)</f>
        <v>54200</v>
      </c>
      <c r="F2099" s="52">
        <f>IFERROR(_xll.qlIndexFixing(IndexON,D2099,TRUE,_xll.ohTrigger(RecalcTrigger,TriggerON)),NA())</f>
        <v>2.5106018200102831E-2</v>
      </c>
      <c r="H2099" s="49">
        <f>_xll.qlCalendarAdvance(IborCalendar,$H2098,B2099,"f",FALSE)</f>
        <v>54197</v>
      </c>
      <c r="I2099" s="49">
        <f>_xll.qlInterestRateIndexValueDate(Index1M,$H2099)</f>
        <v>54199</v>
      </c>
      <c r="J2099" s="52">
        <f>IFERROR(_xll.qlIndexFixing(Index1M,$H2099,TRUE,_xll.ohTrigger(RecalcTrigger,Trigger1M)),NA())</f>
        <v>2.5719833003400583E-2</v>
      </c>
      <c r="K2099" s="52">
        <f>IFERROR(_xll.qlIndexFixing(ONIndex1M,I2099,TRUE,_xll.ohTrigger(RecalcTrigger,Trigger1M)),NA())</f>
        <v>2.5699764911459866E-2</v>
      </c>
      <c r="L2099" s="52">
        <f>IFERROR(_xll.qlIndexFixing(Index3M,H2099,TRUE,_xll.ohTrigger(RecalcTrigger,Trigger3M)),NA())</f>
        <v>2.7267797585044388E-2</v>
      </c>
      <c r="M2099" s="52">
        <f>IFERROR(_xll.qlIndexFixing(ONIndex3M,I2099,TRUE,_xll.ohTrigger(RecalcTrigger,Trigger3M)),NA())</f>
        <v>2.7199720017261342E-2</v>
      </c>
      <c r="N2099" s="52">
        <f>IFERROR(_xll.qlIndexFixing(Index6M,$H2099,TRUE,_xll.ohTrigger(RecalcTrigger,Trigger6M)),NA())</f>
        <v>2.8675358278899606E-2</v>
      </c>
      <c r="O2099" s="52">
        <f>IFERROR(_xll.qlIndexFixing(ONIndex6M,I2099,TRUE,_xll.ohTrigger(RecalcTrigger,Trigger6M)),NA())</f>
        <v>2.8515396071604471E-2</v>
      </c>
      <c r="P2099" s="52">
        <f>IFERROR(_xll.qlIndexFixing(Index1Y,$H2099,TRUE,_xll.ohTrigger(RecalcTrigger,Trigger1Y)),NA())</f>
        <v>3.0424656563727812E-2</v>
      </c>
      <c r="Q2099" s="52">
        <f>IFERROR(_xll.qlIndexFixing(ONIndex1Y,I2099,TRUE,_xll.ohTrigger(RecalcTrigger,Trigger1Y)),NA())</f>
        <v>3.0087530858198264E-2</v>
      </c>
    </row>
    <row r="2100" spans="2:17" x14ac:dyDescent="0.2">
      <c r="B2100" s="46" t="s">
        <v>51</v>
      </c>
      <c r="D2100" s="49">
        <f>_xll.qlCalendarAdvance(LocalCalendar,$D2099,B2100,"f",FALSE)</f>
        <v>54207</v>
      </c>
      <c r="E2100" s="49">
        <f>_xll.qlInterestRateIndexValueDate(IndexON,D2100)</f>
        <v>54207</v>
      </c>
      <c r="F2100" s="52">
        <f>IFERROR(_xll.qlIndexFixing(IndexON,D2100,TRUE,_xll.ohTrigger(RecalcTrigger,TriggerON)),NA())</f>
        <v>2.5104376884659274E-2</v>
      </c>
      <c r="H2100" s="49">
        <f>_xll.qlCalendarAdvance(IborCalendar,$H2099,B2100,"f",FALSE)</f>
        <v>54204</v>
      </c>
      <c r="I2100" s="49">
        <f>_xll.qlInterestRateIndexValueDate(Index1M,$H2100)</f>
        <v>54206</v>
      </c>
      <c r="J2100" s="52">
        <f>IFERROR(_xll.qlIndexFixing(Index1M,$H2100,TRUE,_xll.ohTrigger(RecalcTrigger,Trigger1M)),NA())</f>
        <v>2.5716040896404668E-2</v>
      </c>
      <c r="K2100" s="52">
        <f>IFERROR(_xll.qlIndexFixing(ONIndex1M,I2100,TRUE,_xll.ohTrigger(RecalcTrigger,Trigger1M)),NA())</f>
        <v>2.5695987222977834E-2</v>
      </c>
      <c r="L2100" s="52">
        <f>IFERROR(_xll.qlIndexFixing(Index3M,H2100,TRUE,_xll.ohTrigger(RecalcTrigger,Trigger3M)),NA())</f>
        <v>2.7263846882474081E-2</v>
      </c>
      <c r="M2100" s="52">
        <f>IFERROR(_xll.qlIndexFixing(ONIndex3M,I2100,TRUE,_xll.ohTrigger(RecalcTrigger,Trigger3M)),NA())</f>
        <v>2.7195811124451907E-2</v>
      </c>
      <c r="N2100" s="52">
        <f>IFERROR(_xll.qlIndexFixing(Index6M,$H2100,TRUE,_xll.ohTrigger(RecalcTrigger,Trigger6M)),NA())</f>
        <v>2.8671551001199187E-2</v>
      </c>
      <c r="O2100" s="52">
        <f>IFERROR(_xll.qlIndexFixing(ONIndex6M,I2100,TRUE,_xll.ohTrigger(RecalcTrigger,Trigger6M)),NA())</f>
        <v>2.8511709891523296E-2</v>
      </c>
      <c r="P2100" s="52">
        <f>IFERROR(_xll.qlIndexFixing(Index1Y,$H2100,TRUE,_xll.ohTrigger(RecalcTrigger,Trigger1Y)),NA())</f>
        <v>3.0419934850541456E-2</v>
      </c>
      <c r="Q2100" s="52">
        <f>IFERROR(_xll.qlIndexFixing(ONIndex1Y,I2100,TRUE,_xll.ohTrigger(RecalcTrigger,Trigger1Y)),NA())</f>
        <v>3.0082692816471024E-2</v>
      </c>
    </row>
    <row r="2101" spans="2:17" x14ac:dyDescent="0.2">
      <c r="B2101" s="46" t="s">
        <v>51</v>
      </c>
      <c r="D2101" s="49">
        <f>_xll.qlCalendarAdvance(LocalCalendar,$D2100,B2101,"f",FALSE)</f>
        <v>54214</v>
      </c>
      <c r="E2101" s="49">
        <f>_xll.qlInterestRateIndexValueDate(IndexON,D2101)</f>
        <v>54214</v>
      </c>
      <c r="F2101" s="52">
        <f>IFERROR(_xll.qlIndexFixing(IndexON,D2101,TRUE,_xll.ohTrigger(RecalcTrigger,TriggerON)),NA())</f>
        <v>2.5103535348218742E-2</v>
      </c>
      <c r="H2101" s="49">
        <f>_xll.qlCalendarAdvance(IborCalendar,$H2100,B2101,"f",FALSE)</f>
        <v>54211</v>
      </c>
      <c r="I2101" s="49">
        <f>_xll.qlInterestRateIndexValueDate(Index1M,$H2101)</f>
        <v>54213</v>
      </c>
      <c r="J2101" s="52">
        <f>IFERROR(_xll.qlIndexFixing(Index1M,$H2101,TRUE,_xll.ohTrigger(RecalcTrigger,Trigger1M)),NA())</f>
        <v>2.5712246057179311E-2</v>
      </c>
      <c r="K2101" s="52">
        <f>IFERROR(_xll.qlIndexFixing(ONIndex1M,I2101,TRUE,_xll.ohTrigger(RecalcTrigger,Trigger1M)),NA())</f>
        <v>2.5692206806997575E-2</v>
      </c>
      <c r="L2101" s="52">
        <f>IFERROR(_xll.qlIndexFixing(Index3M,H2101,TRUE,_xll.ohTrigger(RecalcTrigger,Trigger3M)),NA())</f>
        <v>2.7259893896161017E-2</v>
      </c>
      <c r="M2101" s="52">
        <f>IFERROR(_xll.qlIndexFixing(ONIndex3M,I2101,TRUE,_xll.ohTrigger(RecalcTrigger,Trigger3M)),NA())</f>
        <v>2.7191899959460031E-2</v>
      </c>
      <c r="N2101" s="52">
        <f>IFERROR(_xll.qlIndexFixing(Index6M,$H2101,TRUE,_xll.ohTrigger(RecalcTrigger,Trigger6M)),NA())</f>
        <v>2.8665153312948017E-2</v>
      </c>
      <c r="O2101" s="52">
        <f>IFERROR(_xll.qlIndexFixing(ONIndex6M,I2101,TRUE,_xll.ohTrigger(RecalcTrigger,Trigger6M)),NA())</f>
        <v>2.8508018730706297E-2</v>
      </c>
      <c r="P2101" s="52">
        <f>IFERROR(_xll.qlIndexFixing(Index1Y,$H2101,TRUE,_xll.ohTrigger(RecalcTrigger,Trigger1Y)),NA())</f>
        <v>3.0415223356917282E-2</v>
      </c>
      <c r="Q2101" s="52">
        <f>IFERROR(_xll.qlIndexFixing(ONIndex1Y,I2101,TRUE,_xll.ohTrigger(RecalcTrigger,Trigger1Y)),NA())</f>
        <v>3.0077864668189846E-2</v>
      </c>
    </row>
    <row r="2102" spans="2:17" x14ac:dyDescent="0.2">
      <c r="B2102" s="46" t="s">
        <v>51</v>
      </c>
      <c r="D2102" s="49">
        <f>_xll.qlCalendarAdvance(LocalCalendar,$D2101,B2102,"f",FALSE)</f>
        <v>54221</v>
      </c>
      <c r="E2102" s="49">
        <f>_xll.qlInterestRateIndexValueDate(IndexON,D2102)</f>
        <v>54221</v>
      </c>
      <c r="F2102" s="52">
        <f>IFERROR(_xll.qlIndexFixing(IndexON,D2102,TRUE,_xll.ohTrigger(RecalcTrigger,TriggerON)),NA())</f>
        <v>2.5102676678656621E-2</v>
      </c>
      <c r="H2102" s="49">
        <f>_xll.qlCalendarAdvance(IborCalendar,$H2101,B2102,"f",FALSE)</f>
        <v>54218</v>
      </c>
      <c r="I2102" s="49">
        <f>_xll.qlInterestRateIndexValueDate(Index1M,$H2102)</f>
        <v>54220</v>
      </c>
      <c r="J2102" s="52">
        <f>IFERROR(_xll.qlIndexFixing(Index1M,$H2102,TRUE,_xll.ohTrigger(RecalcTrigger,Trigger1M)),NA())</f>
        <v>2.5708448485729507E-2</v>
      </c>
      <c r="K2102" s="52">
        <f>IFERROR(_xll.qlIndexFixing(ONIndex1M,I2102,TRUE,_xll.ohTrigger(RecalcTrigger,Trigger1M)),NA())</f>
        <v>2.5688423663599025E-2</v>
      </c>
      <c r="L2102" s="52">
        <f>IFERROR(_xll.qlIndexFixing(Index3M,H2102,TRUE,_xll.ohTrigger(RecalcTrigger,Trigger3M)),NA())</f>
        <v>2.7255938626113009E-2</v>
      </c>
      <c r="M2102" s="52">
        <f>IFERROR(_xll.qlIndexFixing(ONIndex3M,I2102,TRUE,_xll.ohTrigger(RecalcTrigger,Trigger3M)),NA())</f>
        <v>2.7187986522445584E-2</v>
      </c>
      <c r="N2102" s="52">
        <f>IFERROR(_xll.qlIndexFixing(Index6M,$H2102,TRUE,_xll.ohTrigger(RecalcTrigger,Trigger6M)),NA())</f>
        <v>2.8661337928430404E-2</v>
      </c>
      <c r="O2102" s="52">
        <f>IFERROR(_xll.qlIndexFixing(ONIndex6M,I2102,TRUE,_xll.ohTrigger(RecalcTrigger,Trigger6M)),NA())</f>
        <v>2.8504322589233411E-2</v>
      </c>
      <c r="P2102" s="52">
        <f>IFERROR(_xll.qlIndexFixing(Index1Y,$H2102,TRUE,_xll.ohTrigger(RecalcTrigger,Trigger1Y)),NA())</f>
        <v>3.0410522082713814E-2</v>
      </c>
      <c r="Q2102" s="52">
        <f>IFERROR(_xll.qlIndexFixing(ONIndex1Y,I2102,TRUE,_xll.ohTrigger(RecalcTrigger,Trigger1Y)),NA())</f>
        <v>3.0073046413354731E-2</v>
      </c>
    </row>
    <row r="2103" spans="2:17" x14ac:dyDescent="0.2">
      <c r="B2103" s="46" t="s">
        <v>51</v>
      </c>
      <c r="D2103" s="49">
        <f>_xll.qlCalendarAdvance(LocalCalendar,$D2102,B2103,"f",FALSE)</f>
        <v>54228</v>
      </c>
      <c r="E2103" s="49">
        <f>_xll.qlInterestRateIndexValueDate(IndexON,D2103)</f>
        <v>54228</v>
      </c>
      <c r="F2103" s="52">
        <f>IFERROR(_xll.qlIndexFixing(IndexON,D2103,TRUE,_xll.ohTrigger(RecalcTrigger,TriggerON)),NA())</f>
        <v>2.5101800876079494E-2</v>
      </c>
      <c r="H2103" s="49">
        <f>_xll.qlCalendarAdvance(IborCalendar,$H2102,B2103,"f",FALSE)</f>
        <v>54225</v>
      </c>
      <c r="I2103" s="49">
        <f>_xll.qlInterestRateIndexValueDate(Index1M,$H2103)</f>
        <v>54227</v>
      </c>
      <c r="J2103" s="52">
        <f>IFERROR(_xll.qlIndexFixing(Index1M,$H2103,TRUE,_xll.ohTrigger(RecalcTrigger,Trigger1M)),NA())</f>
        <v>2.5704648182060252E-2</v>
      </c>
      <c r="K2103" s="52">
        <f>IFERROR(_xll.qlIndexFixing(ONIndex1M,I2103,TRUE,_xll.ohTrigger(RecalcTrigger,Trigger1M)),NA())</f>
        <v>2.5684637792702247E-2</v>
      </c>
      <c r="L2103" s="52">
        <f>IFERROR(_xll.qlIndexFixing(Index3M,H2103,TRUE,_xll.ohTrigger(RecalcTrigger,Trigger3M)),NA())</f>
        <v>2.7251981072337884E-2</v>
      </c>
      <c r="M2103" s="52">
        <f>IFERROR(_xll.qlIndexFixing(ONIndex3M,I2103,TRUE,_xll.ohTrigger(RecalcTrigger,Trigger3M)),NA())</f>
        <v>2.7184070813488503E-2</v>
      </c>
      <c r="N2103" s="52">
        <f>IFERROR(_xll.qlIndexFixing(Index6M,$H2103,TRUE,_xll.ohTrigger(RecalcTrigger,Trigger6M)),NA())</f>
        <v>2.8657517498489472E-2</v>
      </c>
      <c r="O2103" s="52">
        <f>IFERROR(_xll.qlIndexFixing(ONIndex6M,I2103,TRUE,_xll.ohTrigger(RecalcTrigger,Trigger6M)),NA())</f>
        <v>2.8500621467344445E-2</v>
      </c>
      <c r="P2103" s="52">
        <f>IFERROR(_xll.qlIndexFixing(Index1Y,$H2103,TRUE,_xll.ohTrigger(RecalcTrigger,Trigger1Y)),NA())</f>
        <v>3.04058310277887E-2</v>
      </c>
      <c r="Q2103" s="52">
        <f>IFERROR(_xll.qlIndexFixing(ONIndex1Y,I2103,TRUE,_xll.ohTrigger(RecalcTrigger,Trigger1Y)),NA())</f>
        <v>3.0068238052045615E-2</v>
      </c>
    </row>
    <row r="2104" spans="2:17" x14ac:dyDescent="0.2">
      <c r="B2104" s="46" t="s">
        <v>51</v>
      </c>
      <c r="D2104" s="49">
        <f>_xll.qlCalendarAdvance(LocalCalendar,$D2103,B2104,"f",FALSE)</f>
        <v>54235</v>
      </c>
      <c r="E2104" s="49">
        <f>_xll.qlInterestRateIndexValueDate(IndexON,D2104)</f>
        <v>54235</v>
      </c>
      <c r="F2104" s="52">
        <f>IFERROR(_xll.qlIndexFixing(IndexON,D2104,TRUE,_xll.ohTrigger(RecalcTrigger,TriggerON)),NA())</f>
        <v>2.5100907940407424E-2</v>
      </c>
      <c r="H2104" s="49">
        <f>_xll.qlCalendarAdvance(IborCalendar,$H2103,B2104,"f",FALSE)</f>
        <v>54232</v>
      </c>
      <c r="I2104" s="49">
        <f>_xll.qlInterestRateIndexValueDate(Index1M,$H2104)</f>
        <v>54234</v>
      </c>
      <c r="J2104" s="52">
        <f>IFERROR(_xll.qlIndexFixing(Index1M,$H2104,TRUE,_xll.ohTrigger(RecalcTrigger,Trigger1M)),NA())</f>
        <v>2.5700845146176543E-2</v>
      </c>
      <c r="K2104" s="52">
        <f>IFERROR(_xll.qlIndexFixing(ONIndex1M,I2104,TRUE,_xll.ohTrigger(RecalcTrigger,Trigger1M)),NA())</f>
        <v>2.5680849194547051E-2</v>
      </c>
      <c r="L2104" s="52">
        <f>IFERROR(_xll.qlIndexFixing(Index3M,H2104,TRUE,_xll.ohTrigger(RecalcTrigger,Trigger3M)),NA())</f>
        <v>2.724802123484172E-2</v>
      </c>
      <c r="M2104" s="52">
        <f>IFERROR(_xll.qlIndexFixing(ONIndex3M,I2104,TRUE,_xll.ohTrigger(RecalcTrigger,Trigger3M)),NA())</f>
        <v>2.7180152832588789E-2</v>
      </c>
      <c r="N2104" s="52">
        <f>IFERROR(_xll.qlIndexFixing(Index6M,$H2104,TRUE,_xll.ohTrigger(RecalcTrigger,Trigger6M)),NA())</f>
        <v>2.8657131189894991E-2</v>
      </c>
      <c r="O2104" s="52">
        <f>IFERROR(_xll.qlIndexFixing(ONIndex6M,I2104,TRUE,_xll.ohTrigger(RecalcTrigger,Trigger6M)),NA())</f>
        <v>2.8496915365119335E-2</v>
      </c>
      <c r="P2104" s="52">
        <f>IFERROR(_xll.qlIndexFixing(Index1Y,$H2104,TRUE,_xll.ohTrigger(RecalcTrigger,Trigger1Y)),NA())</f>
        <v>3.0401150192001562E-2</v>
      </c>
      <c r="Q2104" s="52">
        <f>IFERROR(_xll.qlIndexFixing(ONIndex1Y,I2104,TRUE,_xll.ohTrigger(RecalcTrigger,Trigger1Y)),NA())</f>
        <v>3.0063439584182561E-2</v>
      </c>
    </row>
    <row r="2105" spans="2:17" x14ac:dyDescent="0.2">
      <c r="B2105" s="46" t="s">
        <v>51</v>
      </c>
      <c r="D2105" s="49">
        <f>_xll.qlCalendarAdvance(LocalCalendar,$D2104,B2105,"f",FALSE)</f>
        <v>54245</v>
      </c>
      <c r="E2105" s="49">
        <f>_xll.qlInterestRateIndexValueDate(IndexON,D2105)</f>
        <v>54245</v>
      </c>
      <c r="F2105" s="52">
        <f>IFERROR(_xll.qlIndexFixing(IndexON,D2105,TRUE,_xll.ohTrigger(RecalcTrigger,TriggerON)),NA())</f>
        <v>2.5097985034250314E-2</v>
      </c>
      <c r="H2105" s="49">
        <f>_xll.qlCalendarAdvance(IborCalendar,$H2104,B2105,"f",FALSE)</f>
        <v>54239</v>
      </c>
      <c r="I2105" s="49">
        <f>_xll.qlInterestRateIndexValueDate(Index1M,$H2105)</f>
        <v>54241</v>
      </c>
      <c r="J2105" s="52">
        <f>IFERROR(_xll.qlIndexFixing(Index1M,$H2105,TRUE,_xll.ohTrigger(RecalcTrigger,Trigger1M)),NA())</f>
        <v>2.5697039378075881E-2</v>
      </c>
      <c r="K2105" s="52">
        <f>IFERROR(_xll.qlIndexFixing(ONIndex1M,I2105,TRUE,_xll.ohTrigger(RecalcTrigger,Trigger1M)),NA())</f>
        <v>2.567899213937741E-2</v>
      </c>
      <c r="L2105" s="52">
        <f>IFERROR(_xll.qlIndexFixing(Index3M,H2105,TRUE,_xll.ohTrigger(RecalcTrigger,Trigger3M)),NA())</f>
        <v>2.7244059113633205E-2</v>
      </c>
      <c r="M2105" s="52">
        <f>IFERROR(_xll.qlIndexFixing(ONIndex3M,I2105,TRUE,_xll.ohTrigger(RecalcTrigger,Trigger3M)),NA())</f>
        <v>2.7178469447157738E-2</v>
      </c>
      <c r="N2105" s="52">
        <f>IFERROR(_xll.qlIndexFixing(Index6M,$H2105,TRUE,_xll.ohTrigger(RecalcTrigger,Trigger6M)),NA())</f>
        <v>2.8652438914977169E-2</v>
      </c>
      <c r="O2105" s="52">
        <f>IFERROR(_xll.qlIndexFixing(ONIndex6M,I2105,TRUE,_xll.ohTrigger(RecalcTrigger,Trigger6M)),NA())</f>
        <v>2.8495791089246936E-2</v>
      </c>
      <c r="P2105" s="52">
        <f>IFERROR(_xll.qlIndexFixing(Index1Y,$H2105,TRUE,_xll.ohTrigger(RecalcTrigger,Trigger1Y)),NA())</f>
        <v>3.039647957521114E-2</v>
      </c>
      <c r="Q2105" s="52">
        <f>IFERROR(_xll.qlIndexFixing(ONIndex1Y,I2105,TRUE,_xll.ohTrigger(RecalcTrigger,Trigger1Y)),NA())</f>
        <v>3.006139093005622E-2</v>
      </c>
    </row>
    <row r="2106" spans="2:17" x14ac:dyDescent="0.2">
      <c r="B2106" s="46" t="s">
        <v>51</v>
      </c>
      <c r="D2106" s="49">
        <f>_xll.qlCalendarAdvance(LocalCalendar,$D2105,B2106,"f",FALSE)</f>
        <v>54252</v>
      </c>
      <c r="E2106" s="49">
        <f>_xll.qlInterestRateIndexValueDate(IndexON,D2106)</f>
        <v>54252</v>
      </c>
      <c r="F2106" s="52">
        <f>IFERROR(_xll.qlIndexFixing(IndexON,D2106,TRUE,_xll.ohTrigger(RecalcTrigger,TriggerON)),NA())</f>
        <v>2.5097053067186792E-2</v>
      </c>
      <c r="H2106" s="49">
        <f>_xll.qlCalendarAdvance(IborCalendar,$H2105,B2106,"f",FALSE)</f>
        <v>54246</v>
      </c>
      <c r="I2106" s="49">
        <f>_xll.qlInterestRateIndexValueDate(Index1M,$H2106)</f>
        <v>54248</v>
      </c>
      <c r="J2106" s="52">
        <f>IFERROR(_xll.qlIndexFixing(Index1M,$H2106,TRUE,_xll.ohTrigger(RecalcTrigger,Trigger1M)),NA())</f>
        <v>2.5693230877758266E-2</v>
      </c>
      <c r="K2106" s="52">
        <f>IFERROR(_xll.qlIndexFixing(ONIndex1M,I2106,TRUE,_xll.ohTrigger(RecalcTrigger,Trigger1M)),NA())</f>
        <v>2.567326381566204E-2</v>
      </c>
      <c r="L2106" s="52">
        <f>IFERROR(_xll.qlIndexFixing(Index3M,H2106,TRUE,_xll.ohTrigger(RecalcTrigger,Trigger3M)),NA())</f>
        <v>2.7240094708715818E-2</v>
      </c>
      <c r="M2106" s="52">
        <f>IFERROR(_xll.qlIndexFixing(ONIndex3M,I2106,TRUE,_xll.ohTrigger(RecalcTrigger,Trigger3M)),NA())</f>
        <v>2.7172310054641713E-2</v>
      </c>
      <c r="N2106" s="52">
        <f>IFERROR(_xll.qlIndexFixing(Index6M,$H2106,TRUE,_xll.ohTrigger(RecalcTrigger,Trigger6M)),NA())</f>
        <v>2.8648601358394553E-2</v>
      </c>
      <c r="O2106" s="52">
        <f>IFERROR(_xll.qlIndexFixing(ONIndex6M,I2106,TRUE,_xll.ohTrigger(RecalcTrigger,Trigger6M)),NA())</f>
        <v>2.8489488218541581E-2</v>
      </c>
      <c r="P2106" s="52">
        <f>IFERROR(_xll.qlIndexFixing(Index1Y,$H2106,TRUE,_xll.ohTrigger(RecalcTrigger,Trigger1Y)),NA())</f>
        <v>3.0391819177276617E-2</v>
      </c>
      <c r="Q2106" s="52">
        <f>IFERROR(_xll.qlIndexFixing(ONIndex1Y,I2106,TRUE,_xll.ohTrigger(RecalcTrigger,Trigger1Y)),NA())</f>
        <v>3.005387232879464E-2</v>
      </c>
    </row>
    <row r="2107" spans="2:17" x14ac:dyDescent="0.2">
      <c r="B2107" s="46" t="s">
        <v>51</v>
      </c>
      <c r="D2107" s="49">
        <f>_xll.qlCalendarAdvance(LocalCalendar,$D2106,B2107,"f",FALSE)</f>
        <v>54259</v>
      </c>
      <c r="E2107" s="49">
        <f>_xll.qlInterestRateIndexValueDate(IndexON,D2107)</f>
        <v>54259</v>
      </c>
      <c r="F2107" s="52">
        <f>IFERROR(_xll.qlIndexFixing(IndexON,D2107,TRUE,_xll.ohTrigger(RecalcTrigger,TriggerON)),NA())</f>
        <v>2.5096103969506345E-2</v>
      </c>
      <c r="H2107" s="49">
        <f>_xll.qlCalendarAdvance(IborCalendar,$H2106,B2107,"f",FALSE)</f>
        <v>54253</v>
      </c>
      <c r="I2107" s="49">
        <f>_xll.qlInterestRateIndexValueDate(Index1M,$H2107)</f>
        <v>54255</v>
      </c>
      <c r="J2107" s="52">
        <f>IFERROR(_xll.qlIndexFixing(Index1M,$H2107,TRUE,_xll.ohTrigger(RecalcTrigger,Trigger1M)),NA())</f>
        <v>2.5689419645238687E-2</v>
      </c>
      <c r="K2107" s="52">
        <f>IFERROR(_xll.qlIndexFixing(ONIndex1M,I2107,TRUE,_xll.ohTrigger(RecalcTrigger,Trigger1M)),NA())</f>
        <v>2.5669467035251969E-2</v>
      </c>
      <c r="L2107" s="52">
        <f>IFERROR(_xll.qlIndexFixing(Index3M,H2107,TRUE,_xll.ohTrigger(RecalcTrigger,Trigger3M)),NA())</f>
        <v>2.7236128020098244E-2</v>
      </c>
      <c r="M2107" s="52">
        <f>IFERROR(_xll.qlIndexFixing(ONIndex3M,I2107,TRUE,_xll.ohTrigger(RecalcTrigger,Trigger3M)),NA())</f>
        <v>2.7168385257754224E-2</v>
      </c>
      <c r="N2107" s="52">
        <f>IFERROR(_xll.qlIndexFixing(Index6M,$H2107,TRUE,_xll.ohTrigger(RecalcTrigger,Trigger6M)),NA())</f>
        <v>2.864561652918814E-2</v>
      </c>
      <c r="O2107" s="52">
        <f>IFERROR(_xll.qlIndexFixing(ONIndex6M,I2107,TRUE,_xll.ohTrigger(RecalcTrigger,Trigger6M)),NA())</f>
        <v>2.8485767174748489E-2</v>
      </c>
      <c r="P2107" s="52">
        <f>IFERROR(_xll.qlIndexFixing(Index1Y,$H2107,TRUE,_xll.ohTrigger(RecalcTrigger,Trigger1Y)),NA())</f>
        <v>3.0387168998057611E-2</v>
      </c>
      <c r="Q2107" s="52">
        <f>IFERROR(_xll.qlIndexFixing(ONIndex1Y,I2107,TRUE,_xll.ohTrigger(RecalcTrigger,Trigger1Y)),NA())</f>
        <v>3.0049103541429645E-2</v>
      </c>
    </row>
    <row r="2108" spans="2:17" x14ac:dyDescent="0.2">
      <c r="B2108" s="46" t="s">
        <v>51</v>
      </c>
      <c r="D2108" s="49">
        <f>_xll.qlCalendarAdvance(LocalCalendar,$D2107,B2108,"f",FALSE)</f>
        <v>54266</v>
      </c>
      <c r="E2108" s="49">
        <f>_xll.qlInterestRateIndexValueDate(IndexON,D2108)</f>
        <v>54266</v>
      </c>
      <c r="F2108" s="52">
        <f>IFERROR(_xll.qlIndexFixing(IndexON,D2108,TRUE,_xll.ohTrigger(RecalcTrigger,TriggerON)),NA())</f>
        <v>2.5095137741129037E-2</v>
      </c>
      <c r="H2108" s="49">
        <f>_xll.qlCalendarAdvance(IborCalendar,$H2107,B2108,"f",FALSE)</f>
        <v>54260</v>
      </c>
      <c r="I2108" s="49">
        <f>_xll.qlInterestRateIndexValueDate(Index1M,$H2108)</f>
        <v>54262</v>
      </c>
      <c r="J2108" s="52">
        <f>IFERROR(_xll.qlIndexFixing(Index1M,$H2108,TRUE,_xll.ohTrigger(RecalcTrigger,Trigger1M)),NA())</f>
        <v>2.5685605680509649E-2</v>
      </c>
      <c r="K2108" s="52">
        <f>IFERROR(_xll.qlIndexFixing(ONIndex1M,I2108,TRUE,_xll.ohTrigger(RecalcTrigger,Trigger1M)),NA())</f>
        <v>2.5665667527343672E-2</v>
      </c>
      <c r="L2108" s="52">
        <f>IFERROR(_xll.qlIndexFixing(Index3M,H2108,TRUE,_xll.ohTrigger(RecalcTrigger,Trigger3M)),NA())</f>
        <v>2.7232159047788303E-2</v>
      </c>
      <c r="M2108" s="52">
        <f>IFERROR(_xll.qlIndexFixing(ONIndex3M,I2108,TRUE,_xll.ohTrigger(RecalcTrigger,Trigger3M)),NA())</f>
        <v>2.7164458188764229E-2</v>
      </c>
      <c r="N2108" s="52">
        <f>IFERROR(_xll.qlIndexFixing(Index6M,$H2108,TRUE,_xll.ohTrigger(RecalcTrigger,Trigger6M)),NA())</f>
        <v>2.8640911106130314E-2</v>
      </c>
      <c r="O2108" s="52">
        <f>IFERROR(_xll.qlIndexFixing(ONIndex6M,I2108,TRUE,_xll.ohTrigger(RecalcTrigger,Trigger6M)),NA())</f>
        <v>2.8482041150219573E-2</v>
      </c>
      <c r="P2108" s="52">
        <f>IFERROR(_xll.qlIndexFixing(Index1Y,$H2108,TRUE,_xll.ohTrigger(RecalcTrigger,Trigger1Y)),NA())</f>
        <v>3.0382529037414622E-2</v>
      </c>
      <c r="Q2108" s="52">
        <f>IFERROR(_xll.qlIndexFixing(ONIndex1Y,I2108,TRUE,_xll.ohTrigger(RecalcTrigger,Trigger1Y)),NA())</f>
        <v>3.004434464735084E-2</v>
      </c>
    </row>
    <row r="2109" spans="2:17" x14ac:dyDescent="0.2">
      <c r="B2109" s="46" t="s">
        <v>51</v>
      </c>
      <c r="D2109" s="49">
        <f>_xll.qlCalendarAdvance(LocalCalendar,$D2108,B2109,"f",FALSE)</f>
        <v>54273</v>
      </c>
      <c r="E2109" s="49">
        <f>_xll.qlInterestRateIndexValueDate(IndexON,D2109)</f>
        <v>54273</v>
      </c>
      <c r="F2109" s="52">
        <f>IFERROR(_xll.qlIndexFixing(IndexON,D2109,TRUE,_xll.ohTrigger(RecalcTrigger,TriggerON)),NA())</f>
        <v>2.5094154382214739E-2</v>
      </c>
      <c r="H2109" s="49">
        <f>_xll.qlCalendarAdvance(IborCalendar,$H2108,B2109,"f",FALSE)</f>
        <v>54267</v>
      </c>
      <c r="I2109" s="49">
        <f>_xll.qlInterestRateIndexValueDate(Index1M,$H2109)</f>
        <v>54269</v>
      </c>
      <c r="J2109" s="52">
        <f>IFERROR(_xll.qlIndexFixing(Index1M,$H2109,TRUE,_xll.ohTrigger(RecalcTrigger,Trigger1M)),NA())</f>
        <v>2.5679861469255147E-2</v>
      </c>
      <c r="K2109" s="52">
        <f>IFERROR(_xll.qlIndexFixing(ONIndex1M,I2109,TRUE,_xll.ohTrigger(RecalcTrigger,Trigger1M)),NA())</f>
        <v>2.5661865291857211E-2</v>
      </c>
      <c r="L2109" s="52">
        <f>IFERROR(_xll.qlIndexFixing(Index3M,H2109,TRUE,_xll.ohTrigger(RecalcTrigger,Trigger3M)),NA())</f>
        <v>2.7228187791792081E-2</v>
      </c>
      <c r="M2109" s="52">
        <f>IFERROR(_xll.qlIndexFixing(ONIndex3M,I2109,TRUE,_xll.ohTrigger(RecalcTrigger,Trigger3M)),NA())</f>
        <v>2.7160528847671728E-2</v>
      </c>
      <c r="N2109" s="52">
        <f>IFERROR(_xll.qlIndexFixing(Index6M,$H2109,TRUE,_xll.ohTrigger(RecalcTrigger,Trigger6M)),NA())</f>
        <v>2.8634488966552591E-2</v>
      </c>
      <c r="O2109" s="52">
        <f>IFERROR(_xll.qlIndexFixing(ONIndex6M,I2109,TRUE,_xll.ohTrigger(RecalcTrigger,Trigger6M)),NA())</f>
        <v>2.8478310145114705E-2</v>
      </c>
      <c r="P2109" s="52">
        <f>IFERROR(_xll.qlIndexFixing(Index1Y,$H2109,TRUE,_xll.ohTrigger(RecalcTrigger,Trigger1Y)),NA())</f>
        <v>3.0377899295207261E-2</v>
      </c>
      <c r="Q2109" s="52">
        <f>IFERROR(_xll.qlIndexFixing(ONIndex1Y,I2109,TRUE,_xll.ohTrigger(RecalcTrigger,Trigger1Y)),NA())</f>
        <v>3.0039595646798034E-2</v>
      </c>
    </row>
    <row r="2110" spans="2:17" x14ac:dyDescent="0.2">
      <c r="B2110" s="46" t="s">
        <v>51</v>
      </c>
      <c r="D2110" s="49">
        <f>_xll.qlCalendarAdvance(LocalCalendar,$D2109,B2110,"f",FALSE)</f>
        <v>54280</v>
      </c>
      <c r="E2110" s="49">
        <f>_xll.qlInterestRateIndexValueDate(IndexON,D2110)</f>
        <v>54280</v>
      </c>
      <c r="F2110" s="52">
        <f>IFERROR(_xll.qlIndexFixing(IndexON,D2110,TRUE,_xll.ohTrigger(RecalcTrigger,TriggerON)),NA())</f>
        <v>2.5093153892363773E-2</v>
      </c>
      <c r="H2110" s="49">
        <f>_xll.qlCalendarAdvance(IborCalendar,$H2109,B2110,"f",FALSE)</f>
        <v>54274</v>
      </c>
      <c r="I2110" s="49">
        <f>_xll.qlInterestRateIndexValueDate(Index1M,$H2110)</f>
        <v>54276</v>
      </c>
      <c r="J2110" s="52">
        <f>IFERROR(_xll.qlIndexFixing(Index1M,$H2110,TRUE,_xll.ohTrigger(RecalcTrigger,Trigger1M)),NA())</f>
        <v>2.5678611563935343E-2</v>
      </c>
      <c r="K2110" s="52">
        <f>IFERROR(_xll.qlIndexFixing(ONIndex1M,I2110,TRUE,_xll.ohTrigger(RecalcTrigger,Trigger1M)),NA())</f>
        <v>2.5658060329112331E-2</v>
      </c>
      <c r="L2110" s="52">
        <f>IFERROR(_xll.qlIndexFixing(Index3M,H2110,TRUE,_xll.ohTrigger(RecalcTrigger,Trigger3M)),NA())</f>
        <v>2.7224214252116526E-2</v>
      </c>
      <c r="M2110" s="52">
        <f>IFERROR(_xll.qlIndexFixing(ONIndex3M,I2110,TRUE,_xll.ohTrigger(RecalcTrigger,Trigger3M)),NA())</f>
        <v>2.7156597234716529E-2</v>
      </c>
      <c r="N2110" s="52">
        <f>IFERROR(_xll.qlIndexFixing(Index6M,$H2110,TRUE,_xll.ohTrigger(RecalcTrigger,Trigger6M)),NA())</f>
        <v>2.8633200668595416E-2</v>
      </c>
      <c r="O2110" s="52">
        <f>IFERROR(_xll.qlIndexFixing(ONIndex6M,I2110,TRUE,_xll.ohTrigger(RecalcTrigger,Trigger6M)),NA())</f>
        <v>2.8474574159593757E-2</v>
      </c>
      <c r="P2110" s="52">
        <f>IFERROR(_xll.qlIndexFixing(Index1Y,$H2110,TRUE,_xll.ohTrigger(RecalcTrigger,Trigger1Y)),NA())</f>
        <v>3.0373279771296682E-2</v>
      </c>
      <c r="Q2110" s="52">
        <f>IFERROR(_xll.qlIndexFixing(ONIndex1Y,I2110,TRUE,_xll.ohTrigger(RecalcTrigger,Trigger1Y)),NA())</f>
        <v>3.0034856539611354E-2</v>
      </c>
    </row>
    <row r="2111" spans="2:17" x14ac:dyDescent="0.2">
      <c r="B2111" s="46" t="s">
        <v>51</v>
      </c>
      <c r="D2111" s="49">
        <f>_xll.qlCalendarAdvance(LocalCalendar,$D2110,B2111,"f",FALSE)</f>
        <v>54287</v>
      </c>
      <c r="E2111" s="49">
        <f>_xll.qlInterestRateIndexValueDate(IndexON,D2111)</f>
        <v>54287</v>
      </c>
      <c r="F2111" s="52">
        <f>IFERROR(_xll.qlIndexFixing(IndexON,D2111,TRUE,_xll.ohTrigger(RecalcTrigger,TriggerON)),NA())</f>
        <v>2.5092136271975818E-2</v>
      </c>
      <c r="H2111" s="49">
        <f>_xll.qlCalendarAdvance(IborCalendar,$H2110,B2111,"f",FALSE)</f>
        <v>54281</v>
      </c>
      <c r="I2111" s="49">
        <f>_xll.qlInterestRateIndexValueDate(Index1M,$H2111)</f>
        <v>54283</v>
      </c>
      <c r="J2111" s="52">
        <f>IFERROR(_xll.qlIndexFixing(Index1M,$H2111,TRUE,_xll.ohTrigger(RecalcTrigger,Trigger1M)),NA())</f>
        <v>2.5674147393110747E-2</v>
      </c>
      <c r="K2111" s="52">
        <f>IFERROR(_xll.qlIndexFixing(ONIndex1M,I2111,TRUE,_xll.ohTrigger(RecalcTrigger,Trigger1M)),NA())</f>
        <v>2.5654252638869224E-2</v>
      </c>
      <c r="L2111" s="52">
        <f>IFERROR(_xll.qlIndexFixing(Index3M,H2111,TRUE,_xll.ohTrigger(RecalcTrigger,Trigger3M)),NA())</f>
        <v>2.7220238428768587E-2</v>
      </c>
      <c r="M2111" s="52">
        <f>IFERROR(_xll.qlIndexFixing(ONIndex3M,I2111,TRUE,_xll.ohTrigger(RecalcTrigger,Trigger3M)),NA())</f>
        <v>2.7152663349818695E-2</v>
      </c>
      <c r="N2111" s="52">
        <f>IFERROR(_xll.qlIndexFixing(Index6M,$H2111,TRUE,_xll.ohTrigger(RecalcTrigger,Trigger6M)),NA())</f>
        <v>2.8630192994541042E-2</v>
      </c>
      <c r="O2111" s="52">
        <f>IFERROR(_xll.qlIndexFixing(ONIndex6M,I2111,TRUE,_xll.ohTrigger(RecalcTrigger,Trigger6M)),NA())</f>
        <v>2.8470833193576794E-2</v>
      </c>
      <c r="P2111" s="52">
        <f>IFERROR(_xll.qlIndexFixing(Index1Y,$H2111,TRUE,_xll.ohTrigger(RecalcTrigger,Trigger1Y)),NA())</f>
        <v>3.0368670465543385E-2</v>
      </c>
      <c r="Q2111" s="52">
        <f>IFERROR(_xll.qlIndexFixing(ONIndex1Y,I2111,TRUE,_xll.ohTrigger(RecalcTrigger,Trigger1Y)),NA())</f>
        <v>3.0030127326030609E-2</v>
      </c>
    </row>
    <row r="2112" spans="2:17" x14ac:dyDescent="0.2">
      <c r="B2112" s="46" t="s">
        <v>51</v>
      </c>
      <c r="D2112" s="49">
        <f>_xll.qlCalendarAdvance(LocalCalendar,$D2111,B2112,"f",FALSE)</f>
        <v>54294</v>
      </c>
      <c r="E2112" s="49">
        <f>_xll.qlInterestRateIndexValueDate(IndexON,D2112)</f>
        <v>54294</v>
      </c>
      <c r="F2112" s="52">
        <f>IFERROR(_xll.qlIndexFixing(IndexON,D2112,TRUE,_xll.ohTrigger(RecalcTrigger,TriggerON)),NA())</f>
        <v>2.5091101520891002E-2</v>
      </c>
      <c r="H2112" s="49">
        <f>_xll.qlCalendarAdvance(IborCalendar,$H2111,B2112,"f",FALSE)</f>
        <v>54288</v>
      </c>
      <c r="I2112" s="49">
        <f>_xll.qlInterestRateIndexValueDate(Index1M,$H2112)</f>
        <v>54290</v>
      </c>
      <c r="J2112" s="52">
        <f>IFERROR(_xll.qlIndexFixing(Index1M,$H2112,TRUE,_xll.ohTrigger(RecalcTrigger,Trigger1M)),NA())</f>
        <v>2.5670322499583842E-2</v>
      </c>
      <c r="K2112" s="52">
        <f>IFERROR(_xll.qlIndexFixing(ONIndex1M,I2112,TRUE,_xll.ohTrigger(RecalcTrigger,Trigger1M)),NA())</f>
        <v>2.5650442221287761E-2</v>
      </c>
      <c r="L2112" s="52">
        <f>IFERROR(_xll.qlIndexFixing(Index3M,H2112,TRUE,_xll.ohTrigger(RecalcTrigger,Trigger3M)),NA())</f>
        <v>2.721626032175609E-2</v>
      </c>
      <c r="M2112" s="52">
        <f>IFERROR(_xll.qlIndexFixing(ONIndex3M,I2112,TRUE,_xll.ohTrigger(RecalcTrigger,Trigger3M)),NA())</f>
        <v>2.7148727192818356E-2</v>
      </c>
      <c r="N2112" s="52">
        <f>IFERROR(_xll.qlIndexFixing(Index6M,$H2112,TRUE,_xll.ohTrigger(RecalcTrigger,Trigger6M)),NA())</f>
        <v>2.8625470046029666E-2</v>
      </c>
      <c r="O2112" s="52">
        <f>IFERROR(_xll.qlIndexFixing(ONIndex6M,I2112,TRUE,_xll.ohTrigger(RecalcTrigger,Trigger6M)),NA())</f>
        <v>2.846708724698388E-2</v>
      </c>
      <c r="P2112" s="52">
        <f>IFERROR(_xll.qlIndexFixing(Index1Y,$H2112,TRUE,_xll.ohTrigger(RecalcTrigger,Trigger1Y)),NA())</f>
        <v>3.0364071377808957E-2</v>
      </c>
      <c r="Q2112" s="52">
        <f>IFERROR(_xll.qlIndexFixing(ONIndex1Y,I2112,TRUE,_xll.ohTrigger(RecalcTrigger,Trigger1Y)),NA())</f>
        <v>3.002540800581599E-2</v>
      </c>
    </row>
    <row r="2113" spans="2:17" x14ac:dyDescent="0.2">
      <c r="B2113" s="46" t="s">
        <v>51</v>
      </c>
      <c r="D2113" s="49">
        <f>_xll.qlCalendarAdvance(LocalCalendar,$D2112,B2113,"f",FALSE)</f>
        <v>54301</v>
      </c>
      <c r="E2113" s="49">
        <f>_xll.qlInterestRateIndexValueDate(IndexON,D2113)</f>
        <v>54301</v>
      </c>
      <c r="F2113" s="52">
        <f>IFERROR(_xll.qlIndexFixing(IndexON,D2113,TRUE,_xll.ohTrigger(RecalcTrigger,TriggerON)),NA())</f>
        <v>2.5090049639029388E-2</v>
      </c>
      <c r="H2113" s="49">
        <f>_xll.qlCalendarAdvance(IborCalendar,$H2112,B2113,"f",FALSE)</f>
        <v>54295</v>
      </c>
      <c r="I2113" s="49">
        <f>_xll.qlInterestRateIndexValueDate(Index1M,$H2113)</f>
        <v>54297</v>
      </c>
      <c r="J2113" s="52">
        <f>IFERROR(_xll.qlIndexFixing(Index1M,$H2113,TRUE,_xll.ohTrigger(RecalcTrigger,Trigger1M)),NA())</f>
        <v>2.5666494873862467E-2</v>
      </c>
      <c r="K2113" s="52">
        <f>IFERROR(_xll.qlIndexFixing(ONIndex1M,I2113,TRUE,_xll.ohTrigger(RecalcTrigger,Trigger1M)),NA())</f>
        <v>2.5646629076128136E-2</v>
      </c>
      <c r="L2113" s="52">
        <f>IFERROR(_xll.qlIndexFixing(Index3M,H2113,TRUE,_xll.ohTrigger(RecalcTrigger,Trigger3M)),NA())</f>
        <v>2.7212279931082505E-2</v>
      </c>
      <c r="M2113" s="52">
        <f>IFERROR(_xll.qlIndexFixing(ONIndex3M,I2113,TRUE,_xll.ohTrigger(RecalcTrigger,Trigger3M)),NA())</f>
        <v>2.7144788763795447E-2</v>
      </c>
      <c r="N2113" s="52">
        <f>IFERROR(_xll.qlIndexFixing(Index6M,$H2113,TRUE,_xll.ohTrigger(RecalcTrigger,Trigger6M)),NA())</f>
        <v>2.8619035707124218E-2</v>
      </c>
      <c r="O2113" s="52">
        <f>IFERROR(_xll.qlIndexFixing(ONIndex6M,I2113,TRUE,_xll.ohTrigger(RecalcTrigger,Trigger6M)),NA())</f>
        <v>2.8463336319815014E-2</v>
      </c>
      <c r="P2113" s="52">
        <f>IFERROR(_xll.qlIndexFixing(Index1Y,$H2113,TRUE,_xll.ohTrigger(RecalcTrigger,Trigger1Y)),NA())</f>
        <v>3.0359482507954554E-2</v>
      </c>
      <c r="Q2113" s="52">
        <f>IFERROR(_xll.qlIndexFixing(ONIndex1Y,I2113,TRUE,_xll.ohTrigger(RecalcTrigger,Trigger1Y)),NA())</f>
        <v>3.0020698579047433E-2</v>
      </c>
    </row>
    <row r="2114" spans="2:17" x14ac:dyDescent="0.2">
      <c r="B2114" s="46" t="s">
        <v>51</v>
      </c>
      <c r="D2114" s="49">
        <f>_xll.qlCalendarAdvance(LocalCalendar,$D2113,B2114,"f",FALSE)</f>
        <v>54309</v>
      </c>
      <c r="E2114" s="49">
        <f>_xll.qlInterestRateIndexValueDate(IndexON,D2114)</f>
        <v>54309</v>
      </c>
      <c r="F2114" s="52">
        <f>IFERROR(_xll.qlIndexFixing(IndexON,D2114,TRUE,_xll.ohTrigger(RecalcTrigger,TriggerON)),NA())</f>
        <v>2.5088826512149609E-2</v>
      </c>
      <c r="H2114" s="49">
        <f>_xll.qlCalendarAdvance(IborCalendar,$H2113,B2114,"f",FALSE)</f>
        <v>54302</v>
      </c>
      <c r="I2114" s="49">
        <f>_xll.qlInterestRateIndexValueDate(Index1M,$H2114)</f>
        <v>54304</v>
      </c>
      <c r="J2114" s="52">
        <f>IFERROR(_xll.qlIndexFixing(Index1M,$H2114,TRUE,_xll.ohTrigger(RecalcTrigger,Trigger1M)),NA())</f>
        <v>2.5662664515954114E-2</v>
      </c>
      <c r="K2114" s="52">
        <f>IFERROR(_xll.qlIndexFixing(ONIndex1M,I2114,TRUE,_xll.ohTrigger(RecalcTrigger,Trigger1M)),NA())</f>
        <v>2.5642813203790027E-2</v>
      </c>
      <c r="L2114" s="52">
        <f>IFERROR(_xll.qlIndexFixing(Index3M,H2114,TRUE,_xll.ohTrigger(RecalcTrigger,Trigger3M)),NA())</f>
        <v>2.720755636178759E-2</v>
      </c>
      <c r="M2114" s="52">
        <f>IFERROR(_xll.qlIndexFixing(ONIndex3M,I2114,TRUE,_xll.ohTrigger(RecalcTrigger,Trigger3M)),NA())</f>
        <v>2.7140848062909839E-2</v>
      </c>
      <c r="N2114" s="52">
        <f>IFERROR(_xll.qlIndexFixing(Index6M,$H2114,TRUE,_xll.ohTrigger(RecalcTrigger,Trigger6M)),NA())</f>
        <v>2.8613453379813605E-2</v>
      </c>
      <c r="O2114" s="52">
        <f>IFERROR(_xll.qlIndexFixing(ONIndex6M,I2114,TRUE,_xll.ohTrigger(RecalcTrigger,Trigger6M)),NA())</f>
        <v>2.8459580412310004E-2</v>
      </c>
      <c r="P2114" s="52">
        <f>IFERROR(_xll.qlIndexFixing(Index1Y,$H2114,TRUE,_xll.ohTrigger(RecalcTrigger,Trigger1Y)),NA())</f>
        <v>3.0354903855842195E-2</v>
      </c>
      <c r="Q2114" s="52">
        <f>IFERROR(_xll.qlIndexFixing(ONIndex1Y,I2114,TRUE,_xll.ohTrigger(RecalcTrigger,Trigger1Y)),NA())</f>
        <v>3.0015999045804875E-2</v>
      </c>
    </row>
    <row r="2115" spans="2:17" x14ac:dyDescent="0.2">
      <c r="B2115" s="46" t="s">
        <v>51</v>
      </c>
      <c r="D2115" s="49">
        <f>_xll.qlCalendarAdvance(LocalCalendar,$D2114,B2115,"f",FALSE)</f>
        <v>54316</v>
      </c>
      <c r="E2115" s="49">
        <f>_xll.qlInterestRateIndexValueDate(IndexON,D2115)</f>
        <v>54316</v>
      </c>
      <c r="F2115" s="52">
        <f>IFERROR(_xll.qlIndexFixing(IndexON,D2115,TRUE,_xll.ohTrigger(RecalcTrigger,TriggerON)),NA())</f>
        <v>2.5087737921731801E-2</v>
      </c>
      <c r="H2115" s="49">
        <f>_xll.qlCalendarAdvance(IborCalendar,$H2114,B2115,"f",FALSE)</f>
        <v>54309</v>
      </c>
      <c r="I2115" s="49">
        <f>_xll.qlInterestRateIndexValueDate(Index1M,$H2115)</f>
        <v>54311</v>
      </c>
      <c r="J2115" s="52">
        <f>IFERROR(_xll.qlIndexFixing(Index1M,$H2115,TRUE,_xll.ohTrigger(RecalcTrigger,Trigger1M)),NA())</f>
        <v>2.5659471096448012E-2</v>
      </c>
      <c r="K2115" s="52">
        <f>IFERROR(_xll.qlIndexFixing(ONIndex1M,I2115,TRUE,_xll.ohTrigger(RecalcTrigger,Trigger1M)),NA())</f>
        <v>2.5638994603873755E-2</v>
      </c>
      <c r="L2115" s="52">
        <f>IFERROR(_xll.qlIndexFixing(Index3M,H2115,TRUE,_xll.ohTrigger(RecalcTrigger,Trigger3M)),NA())</f>
        <v>2.720357186702884E-2</v>
      </c>
      <c r="M2115" s="52">
        <f>IFERROR(_xll.qlIndexFixing(ONIndex3M,I2115,TRUE,_xll.ohTrigger(RecalcTrigger,Trigger3M)),NA())</f>
        <v>2.7136905089921726E-2</v>
      </c>
      <c r="N2115" s="52">
        <f>IFERROR(_xll.qlIndexFixing(Index6M,$H2115,TRUE,_xll.ohTrigger(RecalcTrigger,Trigger6M)),NA())</f>
        <v>2.8609573740102236E-2</v>
      </c>
      <c r="O2115" s="52">
        <f>IFERROR(_xll.qlIndexFixing(ONIndex6M,I2115,TRUE,_xll.ohTrigger(RecalcTrigger,Trigger6M)),NA())</f>
        <v>2.845581952406917E-2</v>
      </c>
      <c r="P2115" s="52">
        <f>IFERROR(_xll.qlIndexFixing(Index1Y,$H2115,TRUE,_xll.ohTrigger(RecalcTrigger,Trigger1Y)),NA())</f>
        <v>3.0350335421334137E-2</v>
      </c>
      <c r="Q2115" s="52">
        <f>IFERROR(_xll.qlIndexFixing(ONIndex1Y,I2115,TRUE,_xll.ohTrigger(RecalcTrigger,Trigger1Y)),NA())</f>
        <v>3.001130940600838E-2</v>
      </c>
    </row>
    <row r="2116" spans="2:17" x14ac:dyDescent="0.2">
      <c r="B2116" s="46" t="s">
        <v>51</v>
      </c>
      <c r="D2116" s="49">
        <f>_xll.qlCalendarAdvance(LocalCalendar,$D2115,B2116,"f",FALSE)</f>
        <v>54323</v>
      </c>
      <c r="E2116" s="49">
        <f>_xll.qlInterestRateIndexValueDate(IndexON,D2116)</f>
        <v>54323</v>
      </c>
      <c r="F2116" s="52">
        <f>IFERROR(_xll.qlIndexFixing(IndexON,D2116,TRUE,_xll.ohTrigger(RecalcTrigger,TriggerON)),NA())</f>
        <v>2.5086632200697068E-2</v>
      </c>
      <c r="H2116" s="49">
        <f>_xll.qlCalendarAdvance(IborCalendar,$H2115,B2116,"f",FALSE)</f>
        <v>54316</v>
      </c>
      <c r="I2116" s="49">
        <f>_xll.qlInterestRateIndexValueDate(Index1M,$H2116)</f>
        <v>54318</v>
      </c>
      <c r="J2116" s="52">
        <f>IFERROR(_xll.qlIndexFixing(Index1M,$H2116,TRUE,_xll.ohTrigger(RecalcTrigger,Trigger1M)),NA())</f>
        <v>2.5654995603578978E-2</v>
      </c>
      <c r="K2116" s="52">
        <f>IFERROR(_xll.qlIndexFixing(ONIndex1M,I2116,TRUE,_xll.ohTrigger(RecalcTrigger,Trigger1M)),NA())</f>
        <v>2.5635173276539192E-2</v>
      </c>
      <c r="L2116" s="52">
        <f>IFERROR(_xll.qlIndexFixing(Index3M,H2116,TRUE,_xll.ohTrigger(RecalcTrigger,Trigger3M)),NA())</f>
        <v>2.7199585088759564E-2</v>
      </c>
      <c r="M2116" s="52">
        <f>IFERROR(_xll.qlIndexFixing(ONIndex3M,I2116,TRUE,_xll.ohTrigger(RecalcTrigger,Trigger3M)),NA())</f>
        <v>2.7132959844911042E-2</v>
      </c>
      <c r="N2116" s="52">
        <f>IFERROR(_xll.qlIndexFixing(Index6M,$H2116,TRUE,_xll.ohTrigger(RecalcTrigger,Trigger6M)),NA())</f>
        <v>2.8605689056055528E-2</v>
      </c>
      <c r="O2116" s="52">
        <f>IFERROR(_xll.qlIndexFixing(ONIndex6M,I2116,TRUE,_xll.ohTrigger(RecalcTrigger,Trigger6M)),NA())</f>
        <v>2.8452053655412257E-2</v>
      </c>
      <c r="P2116" s="52">
        <f>IFERROR(_xll.qlIndexFixing(Index1Y,$H2116,TRUE,_xll.ohTrigger(RecalcTrigger,Trigger1Y)),NA())</f>
        <v>3.0345777204292618E-2</v>
      </c>
      <c r="Q2116" s="52">
        <f>IFERROR(_xll.qlIndexFixing(ONIndex1Y,I2116,TRUE,_xll.ohTrigger(RecalcTrigger,Trigger1Y)),NA())</f>
        <v>3.000662965957801E-2</v>
      </c>
    </row>
    <row r="2117" spans="2:17" x14ac:dyDescent="0.2">
      <c r="B2117" s="46" t="s">
        <v>51</v>
      </c>
      <c r="D2117" s="49">
        <f>_xll.qlCalendarAdvance(LocalCalendar,$D2116,B2117,"f",FALSE)</f>
        <v>54330</v>
      </c>
      <c r="E2117" s="49">
        <f>_xll.qlInterestRateIndexValueDate(IndexON,D2117)</f>
        <v>54330</v>
      </c>
      <c r="F2117" s="52">
        <f>IFERROR(_xll.qlIndexFixing(IndexON,D2117,TRUE,_xll.ohTrigger(RecalcTrigger,TriggerON)),NA())</f>
        <v>2.5085509348965473E-2</v>
      </c>
      <c r="H2117" s="49">
        <f>_xll.qlCalendarAdvance(IborCalendar,$H2116,B2117,"f",FALSE)</f>
        <v>54323</v>
      </c>
      <c r="I2117" s="49">
        <f>_xll.qlInterestRateIndexValueDate(Index1M,$H2117)</f>
        <v>54325</v>
      </c>
      <c r="J2117" s="52">
        <f>IFERROR(_xll.qlIndexFixing(Index1M,$H2117,TRUE,_xll.ohTrigger(RecalcTrigger,Trigger1M)),NA())</f>
        <v>2.5651157049112194E-2</v>
      </c>
      <c r="K2117" s="52">
        <f>IFERROR(_xll.qlIndexFixing(ONIndex1M,I2117,TRUE,_xll.ohTrigger(RecalcTrigger,Trigger1M)),NA())</f>
        <v>2.5631349221786337E-2</v>
      </c>
      <c r="L2117" s="52">
        <f>IFERROR(_xll.qlIndexFixing(Index3M,H2117,TRUE,_xll.ohTrigger(RecalcTrigger,Trigger3M)),NA())</f>
        <v>2.7195596026986794E-2</v>
      </c>
      <c r="M2117" s="52">
        <f>IFERROR(_xll.qlIndexFixing(ONIndex3M,I2117,TRUE,_xll.ohTrigger(RecalcTrigger,Trigger3M)),NA())</f>
        <v>2.7129012327797852E-2</v>
      </c>
      <c r="N2117" s="52">
        <f>IFERROR(_xll.qlIndexFixing(Index6M,$H2117,TRUE,_xll.ohTrigger(RecalcTrigger,Trigger6M)),NA())</f>
        <v>2.8601799327702637E-2</v>
      </c>
      <c r="O2117" s="52">
        <f>IFERROR(_xll.qlIndexFixing(ONIndex6M,I2117,TRUE,_xll.ohTrigger(RecalcTrigger,Trigger6M)),NA())</f>
        <v>2.8448282806099456E-2</v>
      </c>
      <c r="P2117" s="52">
        <f>IFERROR(_xll.qlIndexFixing(Index1Y,$H2117,TRUE,_xll.ohTrigger(RecalcTrigger,Trigger1Y)),NA())</f>
        <v>3.0341229204580333E-2</v>
      </c>
      <c r="Q2117" s="52">
        <f>IFERROR(_xll.qlIndexFixing(ONIndex1Y,I2117,TRUE,_xll.ohTrigger(RecalcTrigger,Trigger1Y)),NA())</f>
        <v>3.0001959806673639E-2</v>
      </c>
    </row>
    <row r="2118" spans="2:17" x14ac:dyDescent="0.2">
      <c r="B2118" s="46" t="s">
        <v>51</v>
      </c>
      <c r="D2118" s="49">
        <f>_xll.qlCalendarAdvance(LocalCalendar,$D2117,B2118,"f",FALSE)</f>
        <v>54337</v>
      </c>
      <c r="E2118" s="49">
        <f>_xll.qlInterestRateIndexValueDate(IndexON,D2118)</f>
        <v>54337</v>
      </c>
      <c r="F2118" s="52">
        <f>IFERROR(_xll.qlIndexFixing(IndexON,D2118,TRUE,_xll.ohTrigger(RecalcTrigger,TriggerON)),NA())</f>
        <v>2.5084369366457082E-2</v>
      </c>
      <c r="H2118" s="49">
        <f>_xll.qlCalendarAdvance(IborCalendar,$H2117,B2118,"f",FALSE)</f>
        <v>54330</v>
      </c>
      <c r="I2118" s="49">
        <f>_xll.qlInterestRateIndexValueDate(Index1M,$H2118)</f>
        <v>54332</v>
      </c>
      <c r="J2118" s="52">
        <f>IFERROR(_xll.qlIndexFixing(Index1M,$H2118,TRUE,_xll.ohTrigger(RecalcTrigger,Trigger1M)),NA())</f>
        <v>2.5647315762470924E-2</v>
      </c>
      <c r="K2118" s="52">
        <f>IFERROR(_xll.qlIndexFixing(ONIndex1M,I2118,TRUE,_xll.ohTrigger(RecalcTrigger,Trigger1M)),NA())</f>
        <v>2.5627522439615191E-2</v>
      </c>
      <c r="L2118" s="52">
        <f>IFERROR(_xll.qlIndexFixing(Index3M,H2118,TRUE,_xll.ohTrigger(RecalcTrigger,Trigger3M)),NA())</f>
        <v>2.7194560804646321E-2</v>
      </c>
      <c r="M2118" s="52">
        <f>IFERROR(_xll.qlIndexFixing(ONIndex3M,I2118,TRUE,_xll.ohTrigger(RecalcTrigger,Trigger3M)),NA())</f>
        <v>2.7125062538901901E-2</v>
      </c>
      <c r="N2118" s="52">
        <f>IFERROR(_xll.qlIndexFixing(Index6M,$H2118,TRUE,_xll.ohTrigger(RecalcTrigger,Trigger6M)),NA())</f>
        <v>2.8598755096143777E-2</v>
      </c>
      <c r="O2118" s="52">
        <f>IFERROR(_xll.qlIndexFixing(ONIndex6M,I2118,TRUE,_xll.ohTrigger(RecalcTrigger,Trigger6M)),NA())</f>
        <v>2.8444506976450512E-2</v>
      </c>
      <c r="P2118" s="52">
        <f>IFERROR(_xll.qlIndexFixing(Index1Y,$H2118,TRUE,_xll.ohTrigger(RecalcTrigger,Trigger1Y)),NA())</f>
        <v>3.0336691422060399E-2</v>
      </c>
      <c r="Q2118" s="52">
        <f>IFERROR(_xll.qlIndexFixing(ONIndex1Y,I2118,TRUE,_xll.ohTrigger(RecalcTrigger,Trigger1Y)),NA())</f>
        <v>2.9997299847295267E-2</v>
      </c>
    </row>
    <row r="2119" spans="2:17" x14ac:dyDescent="0.2">
      <c r="B2119" s="46" t="s">
        <v>51</v>
      </c>
      <c r="D2119" s="49">
        <f>_xll.qlCalendarAdvance(LocalCalendar,$D2118,B2119,"f",FALSE)</f>
        <v>54344</v>
      </c>
      <c r="E2119" s="49">
        <f>_xll.qlInterestRateIndexValueDate(IndexON,D2119)</f>
        <v>54344</v>
      </c>
      <c r="F2119" s="52">
        <f>IFERROR(_xll.qlIndexFixing(IndexON,D2119,TRUE,_xll.ohTrigger(RecalcTrigger,TriggerON)),NA())</f>
        <v>2.5083212253411702E-2</v>
      </c>
      <c r="H2119" s="49">
        <f>_xll.qlCalendarAdvance(IborCalendar,$H2118,B2119,"f",FALSE)</f>
        <v>54337</v>
      </c>
      <c r="I2119" s="49">
        <f>_xll.qlInterestRateIndexValueDate(Index1M,$H2119)</f>
        <v>54339</v>
      </c>
      <c r="J2119" s="52">
        <f>IFERROR(_xll.qlIndexFixing(Index1M,$H2119,TRUE,_xll.ohTrigger(RecalcTrigger,Trigger1M)),NA())</f>
        <v>2.5643471743655166E-2</v>
      </c>
      <c r="K2119" s="52">
        <f>IFERROR(_xll.qlIndexFixing(ONIndex1M,I2119,TRUE,_xll.ohTrigger(RecalcTrigger,Trigger1M)),NA())</f>
        <v>2.562369293010569E-2</v>
      </c>
      <c r="L2119" s="52">
        <f>IFERROR(_xll.qlIndexFixing(Index3M,H2119,TRUE,_xll.ohTrigger(RecalcTrigger,Trigger3M)),NA())</f>
        <v>2.7188349630606515E-2</v>
      </c>
      <c r="M2119" s="52">
        <f>IFERROR(_xll.qlIndexFixing(ONIndex3M,I2119,TRUE,_xll.ohTrigger(RecalcTrigger,Trigger3M)),NA())</f>
        <v>2.7121110477903443E-2</v>
      </c>
      <c r="N2119" s="52">
        <f>IFERROR(_xll.qlIndexFixing(Index6M,$H2119,TRUE,_xll.ohTrigger(RecalcTrigger,Trigger6M)),NA())</f>
        <v>2.8594854611360267E-2</v>
      </c>
      <c r="O2119" s="52">
        <f>IFERROR(_xll.qlIndexFixing(ONIndex6M,I2119,TRUE,_xll.ohTrigger(RecalcTrigger,Trigger6M)),NA())</f>
        <v>2.8440726166225616E-2</v>
      </c>
      <c r="P2119" s="52">
        <f>IFERROR(_xll.qlIndexFixing(Index1Y,$H2119,TRUE,_xll.ohTrigger(RecalcTrigger,Trigger1Y)),NA())</f>
        <v>3.0332163856596598E-2</v>
      </c>
      <c r="Q2119" s="52">
        <f>IFERROR(_xll.qlIndexFixing(ONIndex1Y,I2119,TRUE,_xll.ohTrigger(RecalcTrigger,Trigger1Y)),NA())</f>
        <v>2.9992649781362957E-2</v>
      </c>
    </row>
    <row r="2120" spans="2:17" x14ac:dyDescent="0.2">
      <c r="B2120" s="46" t="s">
        <v>51</v>
      </c>
      <c r="D2120" s="49">
        <f>_xll.qlCalendarAdvance(LocalCalendar,$D2119,B2120,"f",FALSE)</f>
        <v>54351</v>
      </c>
      <c r="E2120" s="49">
        <f>_xll.qlInterestRateIndexValueDate(IndexON,D2120)</f>
        <v>54351</v>
      </c>
      <c r="F2120" s="52">
        <f>IFERROR(_xll.qlIndexFixing(IndexON,D2120,TRUE,_xll.ohTrigger(RecalcTrigger,TriggerON)),NA())</f>
        <v>2.5082038009669461E-2</v>
      </c>
      <c r="H2120" s="49">
        <f>_xll.qlCalendarAdvance(IborCalendar,$H2119,B2120,"f",FALSE)</f>
        <v>54344</v>
      </c>
      <c r="I2120" s="49">
        <f>_xll.qlInterestRateIndexValueDate(Index1M,$H2120)</f>
        <v>54346</v>
      </c>
      <c r="J2120" s="52">
        <f>IFERROR(_xll.qlIndexFixing(Index1M,$H2120,TRUE,_xll.ohTrigger(RecalcTrigger,Trigger1M)),NA())</f>
        <v>2.5639624992662424E-2</v>
      </c>
      <c r="K2120" s="52">
        <f>IFERROR(_xll.qlIndexFixing(ONIndex1M,I2120,TRUE,_xll.ohTrigger(RecalcTrigger,Trigger1M)),NA())</f>
        <v>2.5619860693018026E-2</v>
      </c>
      <c r="L2120" s="52">
        <f>IFERROR(_xll.qlIndexFixing(Index3M,H2120,TRUE,_xll.ohTrigger(RecalcTrigger,Trigger3M)),NA())</f>
        <v>2.71843532545182E-2</v>
      </c>
      <c r="M2120" s="52">
        <f>IFERROR(_xll.qlIndexFixing(ONIndex3M,I2120,TRUE,_xll.ohTrigger(RecalcTrigger,Trigger3M)),NA())</f>
        <v>2.7117156144802479E-2</v>
      </c>
      <c r="N2120" s="52">
        <f>IFERROR(_xll.qlIndexFixing(Index6M,$H2120,TRUE,_xll.ohTrigger(RecalcTrigger,Trigger6M)),NA())</f>
        <v>2.8590949082004526E-2</v>
      </c>
      <c r="O2120" s="52">
        <f>IFERROR(_xll.qlIndexFixing(ONIndex6M,I2120,TRUE,_xll.ohTrigger(RecalcTrigger,Trigger6M)),NA())</f>
        <v>2.8436940375344832E-2</v>
      </c>
      <c r="P2120" s="52">
        <f>IFERROR(_xll.qlIndexFixing(Index1Y,$H2120,TRUE,_xll.ohTrigger(RecalcTrigger,Trigger1Y)),NA())</f>
        <v>3.0327646508051614E-2</v>
      </c>
      <c r="Q2120" s="52">
        <f>IFERROR(_xll.qlIndexFixing(ONIndex1Y,I2120,TRUE,_xll.ohTrigger(RecalcTrigger,Trigger1Y)),NA())</f>
        <v>2.9988009608636901E-2</v>
      </c>
    </row>
    <row r="2121" spans="2:17" x14ac:dyDescent="0.2">
      <c r="B2121" s="46" t="s">
        <v>51</v>
      </c>
      <c r="D2121" s="49">
        <f>_xll.qlCalendarAdvance(LocalCalendar,$D2120,B2121,"f",FALSE)</f>
        <v>54358</v>
      </c>
      <c r="E2121" s="49">
        <f>_xll.qlInterestRateIndexValueDate(IndexON,D2121)</f>
        <v>54358</v>
      </c>
      <c r="F2121" s="52">
        <f>IFERROR(_xll.qlIndexFixing(IndexON,D2121,TRUE,_xll.ohTrigger(RecalcTrigger,TriggerON)),NA())</f>
        <v>2.5080846635230358E-2</v>
      </c>
      <c r="H2121" s="49">
        <f>_xll.qlCalendarAdvance(IborCalendar,$H2120,B2121,"f",FALSE)</f>
        <v>54351</v>
      </c>
      <c r="I2121" s="49">
        <f>_xll.qlInterestRateIndexValueDate(Index1M,$H2121)</f>
        <v>54353</v>
      </c>
      <c r="J2121" s="52">
        <f>IFERROR(_xll.qlIndexFixing(Index1M,$H2121,TRUE,_xll.ohTrigger(RecalcTrigger,Trigger1M)),NA())</f>
        <v>2.5635775509505188E-2</v>
      </c>
      <c r="K2121" s="52">
        <f>IFERROR(_xll.qlIndexFixing(ONIndex1M,I2121,TRUE,_xll.ohTrigger(RecalcTrigger,Trigger1M)),NA())</f>
        <v>2.5616025728671943E-2</v>
      </c>
      <c r="L2121" s="52">
        <f>IFERROR(_xll.qlIndexFixing(Index3M,H2121,TRUE,_xll.ohTrigger(RecalcTrigger,Trigger3M)),NA())</f>
        <v>2.7180354594827011E-2</v>
      </c>
      <c r="M2121" s="52">
        <f>IFERROR(_xll.qlIndexFixing(ONIndex3M,I2121,TRUE,_xll.ohTrigger(RecalcTrigger,Trigger3M)),NA())</f>
        <v>2.7113199539758881E-2</v>
      </c>
      <c r="N2121" s="52">
        <f>IFERROR(_xll.qlIndexFixing(Index6M,$H2121,TRUE,_xll.ohTrigger(RecalcTrigger,Trigger6M)),NA())</f>
        <v>2.8587038508105976E-2</v>
      </c>
      <c r="O2121" s="52">
        <f>IFERROR(_xll.qlIndexFixing(ONIndex6M,I2121,TRUE,_xll.ohTrigger(RecalcTrigger,Trigger6M)),NA())</f>
        <v>2.8433149604047969E-2</v>
      </c>
      <c r="P2121" s="52">
        <f>IFERROR(_xll.qlIndexFixing(Index1Y,$H2121,TRUE,_xll.ohTrigger(RecalcTrigger,Trigger1Y)),NA())</f>
        <v>3.0323139376290761E-2</v>
      </c>
      <c r="Q2121" s="52">
        <f>IFERROR(_xll.qlIndexFixing(ONIndex1Y,I2121,TRUE,_xll.ohTrigger(RecalcTrigger,Trigger1Y)),NA())</f>
        <v>2.9983379329596715E-2</v>
      </c>
    </row>
    <row r="2122" spans="2:17" x14ac:dyDescent="0.2">
      <c r="B2122" s="46" t="s">
        <v>51</v>
      </c>
      <c r="D2122" s="49">
        <f>_xll.qlCalendarAdvance(LocalCalendar,$D2121,B2122,"f",FALSE)</f>
        <v>54365</v>
      </c>
      <c r="E2122" s="49">
        <f>_xll.qlInterestRateIndexValueDate(IndexON,D2122)</f>
        <v>54365</v>
      </c>
      <c r="F2122" s="52">
        <f>IFERROR(_xll.qlIndexFixing(IndexON,D2122,TRUE,_xll.ohTrigger(RecalcTrigger,TriggerON)),NA())</f>
        <v>2.5079638130014459E-2</v>
      </c>
      <c r="H2122" s="49">
        <f>_xll.qlCalendarAdvance(IborCalendar,$H2121,B2122,"f",FALSE)</f>
        <v>54358</v>
      </c>
      <c r="I2122" s="49">
        <f>_xll.qlInterestRateIndexValueDate(Index1M,$H2122)</f>
        <v>54360</v>
      </c>
      <c r="J2122" s="52">
        <f>IFERROR(_xll.qlIndexFixing(Index1M,$H2122,TRUE,_xll.ohTrigger(RecalcTrigger,Trigger1M)),NA())</f>
        <v>2.563192329417846E-2</v>
      </c>
      <c r="K2122" s="52">
        <f>IFERROR(_xll.qlIndexFixing(ONIndex1M,I2122,TRUE,_xll.ohTrigger(RecalcTrigger,Trigger1M)),NA())</f>
        <v>2.5612188036827632E-2</v>
      </c>
      <c r="L2122" s="52">
        <f>IFERROR(_xll.qlIndexFixing(Index3M,H2122,TRUE,_xll.ohTrigger(RecalcTrigger,Trigger3M)),NA())</f>
        <v>2.7176353651539035E-2</v>
      </c>
      <c r="M2122" s="52">
        <f>IFERROR(_xll.qlIndexFixing(ONIndex3M,I2122,TRUE,_xll.ohTrigger(RecalcTrigger,Trigger3M)),NA())</f>
        <v>2.7109240662772649E-2</v>
      </c>
      <c r="N2122" s="52">
        <f>IFERROR(_xll.qlIndexFixing(Index6M,$H2122,TRUE,_xll.ohTrigger(RecalcTrigger,Trigger6M)),NA())</f>
        <v>2.858312288969405E-2</v>
      </c>
      <c r="O2122" s="52">
        <f>IFERROR(_xll.qlIndexFixing(ONIndex6M,I2122,TRUE,_xll.ohTrigger(RecalcTrigger,Trigger6M)),NA())</f>
        <v>2.8429353852335026E-2</v>
      </c>
      <c r="P2122" s="52">
        <f>IFERROR(_xll.qlIndexFixing(Index1Y,$H2122,TRUE,_xll.ohTrigger(RecalcTrigger,Trigger1Y)),NA())</f>
        <v>3.0318642461177384E-2</v>
      </c>
      <c r="Q2122" s="52">
        <f>IFERROR(_xll.qlIndexFixing(ONIndex1Y,I2122,TRUE,_xll.ohTrigger(RecalcTrigger,Trigger1Y)),NA())</f>
        <v>2.9978758944002593E-2</v>
      </c>
    </row>
    <row r="2123" spans="2:17" x14ac:dyDescent="0.2">
      <c r="B2123" s="46" t="s">
        <v>51</v>
      </c>
      <c r="D2123" s="49">
        <f>_xll.qlCalendarAdvance(LocalCalendar,$D2122,B2123,"f",FALSE)</f>
        <v>54372</v>
      </c>
      <c r="E2123" s="49">
        <f>_xll.qlInterestRateIndexValueDate(IndexON,D2123)</f>
        <v>54372</v>
      </c>
      <c r="F2123" s="52">
        <f>IFERROR(_xll.qlIndexFixing(IndexON,D2123,TRUE,_xll.ohTrigger(RecalcTrigger,TriggerON)),NA())</f>
        <v>2.5079197752839733E-2</v>
      </c>
      <c r="H2123" s="49">
        <f>_xll.qlCalendarAdvance(IborCalendar,$H2122,B2123,"f",FALSE)</f>
        <v>54365</v>
      </c>
      <c r="I2123" s="49">
        <f>_xll.qlInterestRateIndexValueDate(Index1M,$H2123)</f>
        <v>54367</v>
      </c>
      <c r="J2123" s="52">
        <f>IFERROR(_xll.qlIndexFixing(Index1M,$H2123,TRUE,_xll.ohTrigger(RecalcTrigger,Trigger1M)),NA())</f>
        <v>2.5628068346682242E-2</v>
      </c>
      <c r="K2123" s="52">
        <f>IFERROR(_xll.qlIndexFixing(ONIndex1M,I2123,TRUE,_xll.ohTrigger(RecalcTrigger,Trigger1M)),NA())</f>
        <v>2.5608347617485094E-2</v>
      </c>
      <c r="L2123" s="52">
        <f>IFERROR(_xll.qlIndexFixing(Index3M,H2123,TRUE,_xll.ohTrigger(RecalcTrigger,Trigger3M)),NA())</f>
        <v>2.7172350424662955E-2</v>
      </c>
      <c r="M2123" s="52">
        <f>IFERROR(_xll.qlIndexFixing(ONIndex3M,I2123,TRUE,_xll.ohTrigger(RecalcTrigger,Trigger3M)),NA())</f>
        <v>2.7105279513843783E-2</v>
      </c>
      <c r="N2123" s="52">
        <f>IFERROR(_xll.qlIndexFixing(Index6M,$H2123,TRUE,_xll.ohTrigger(RecalcTrigger,Trigger6M)),NA())</f>
        <v>2.8578355028796441E-2</v>
      </c>
      <c r="O2123" s="52">
        <f>IFERROR(_xll.qlIndexFixing(ONIndex6M,I2123,TRUE,_xll.ohTrigger(RecalcTrigger,Trigger6M)),NA())</f>
        <v>2.8425553119966196E-2</v>
      </c>
      <c r="P2123" s="52">
        <f>IFERROR(_xll.qlIndexFixing(Index1Y,$H2123,TRUE,_xll.ohTrigger(RecalcTrigger,Trigger1Y)),NA())</f>
        <v>3.0314155762576133E-2</v>
      </c>
      <c r="Q2123" s="52">
        <f>IFERROR(_xll.qlIndexFixing(ONIndex1Y,I2123,TRUE,_xll.ohTrigger(RecalcTrigger,Trigger1Y)),NA())</f>
        <v>2.9974148451854532E-2</v>
      </c>
    </row>
    <row r="2124" spans="2:17" x14ac:dyDescent="0.2">
      <c r="B2124" s="46" t="s">
        <v>51</v>
      </c>
      <c r="D2124" s="49">
        <f>_xll.qlCalendarAdvance(LocalCalendar,$D2123,B2124,"f",FALSE)</f>
        <v>54379</v>
      </c>
      <c r="E2124" s="49">
        <f>_xll.qlInterestRateIndexValueDate(IndexON,D2124)</f>
        <v>54379</v>
      </c>
      <c r="F2124" s="52">
        <f>IFERROR(_xll.qlIndexFixing(IndexON,D2124,TRUE,_xll.ohTrigger(RecalcTrigger,TriggerON)),NA())</f>
        <v>2.5077169727731885E-2</v>
      </c>
      <c r="H2124" s="49">
        <f>_xll.qlCalendarAdvance(IborCalendar,$H2123,B2124,"f",FALSE)</f>
        <v>54372</v>
      </c>
      <c r="I2124" s="49">
        <f>_xll.qlInterestRateIndexValueDate(Index1M,$H2124)</f>
        <v>54374</v>
      </c>
      <c r="J2124" s="52">
        <f>IFERROR(_xll.qlIndexFixing(Index1M,$H2124,TRUE,_xll.ohTrigger(RecalcTrigger,Trigger1M)),NA())</f>
        <v>2.5624210667026526E-2</v>
      </c>
      <c r="K2124" s="52">
        <f>IFERROR(_xll.qlIndexFixing(ONIndex1M,I2124,TRUE,_xll.ohTrigger(RecalcTrigger,Trigger1M)),NA())</f>
        <v>2.5604504470724265E-2</v>
      </c>
      <c r="L2124" s="52">
        <f>IFERROR(_xll.qlIndexFixing(Index3M,H2124,TRUE,_xll.ohTrigger(RecalcTrigger,Trigger3M)),NA())</f>
        <v>2.7168344914203987E-2</v>
      </c>
      <c r="M2124" s="52">
        <f>IFERROR(_xll.qlIndexFixing(ONIndex3M,I2124,TRUE,_xll.ohTrigger(RecalcTrigger,Trigger3M)),NA())</f>
        <v>2.7101316092732475E-2</v>
      </c>
      <c r="N2124" s="52">
        <f>IFERROR(_xll.qlIndexFixing(Index6M,$H2124,TRUE,_xll.ohTrigger(RecalcTrigger,Trigger6M)),NA())</f>
        <v>2.8574429991120791E-2</v>
      </c>
      <c r="O2124" s="52">
        <f>IFERROR(_xll.qlIndexFixing(ONIndex6M,I2124,TRUE,_xll.ohTrigger(RecalcTrigger,Trigger6M)),NA())</f>
        <v>2.8421747407021414E-2</v>
      </c>
      <c r="P2124" s="52">
        <f>IFERROR(_xll.qlIndexFixing(Index1Y,$H2124,TRUE,_xll.ohTrigger(RecalcTrigger,Trigger1Y)),NA())</f>
        <v>3.0309679280352327E-2</v>
      </c>
      <c r="Q2124" s="52">
        <f>IFERROR(_xll.qlIndexFixing(ONIndex1Y,I2124,TRUE,_xll.ohTrigger(RecalcTrigger,Trigger1Y)),NA())</f>
        <v>2.9969547853072598E-2</v>
      </c>
    </row>
    <row r="2125" spans="2:17" x14ac:dyDescent="0.2">
      <c r="B2125" s="46" t="s">
        <v>51</v>
      </c>
      <c r="D2125" s="49">
        <f>_xll.qlCalendarAdvance(LocalCalendar,$D2124,B2125,"f",FALSE)</f>
        <v>54386</v>
      </c>
      <c r="E2125" s="49">
        <f>_xll.qlInterestRateIndexValueDate(IndexON,D2125)</f>
        <v>54386</v>
      </c>
      <c r="F2125" s="52">
        <f>IFERROR(_xll.qlIndexFixing(IndexON,D2125,TRUE,_xll.ohTrigger(RecalcTrigger,TriggerON)),NA())</f>
        <v>2.5075909830585275E-2</v>
      </c>
      <c r="H2125" s="49">
        <f>_xll.qlCalendarAdvance(IborCalendar,$H2124,B2125,"f",FALSE)</f>
        <v>54379</v>
      </c>
      <c r="I2125" s="49">
        <f>_xll.qlInterestRateIndexValueDate(Index1M,$H2125)</f>
        <v>54381</v>
      </c>
      <c r="J2125" s="52">
        <f>IFERROR(_xll.qlIndexFixing(Index1M,$H2125,TRUE,_xll.ohTrigger(RecalcTrigger,Trigger1M)),NA())</f>
        <v>2.5620350255213808E-2</v>
      </c>
      <c r="K2125" s="52">
        <f>IFERROR(_xll.qlIndexFixing(ONIndex1M,I2125,TRUE,_xll.ohTrigger(RecalcTrigger,Trigger1M)),NA())</f>
        <v>2.5600658596784953E-2</v>
      </c>
      <c r="L2125" s="52">
        <f>IFERROR(_xll.qlIndexFixing(Index3M,H2125,TRUE,_xll.ohTrigger(RecalcTrigger,Trigger3M)),NA())</f>
        <v>2.7164337120169951E-2</v>
      </c>
      <c r="M2125" s="52">
        <f>IFERROR(_xll.qlIndexFixing(ONIndex3M,I2125,TRUE,_xll.ohTrigger(RecalcTrigger,Trigger3M)),NA())</f>
        <v>2.7097350399758469E-2</v>
      </c>
      <c r="N2125" s="52">
        <f>IFERROR(_xll.qlIndexFixing(Index6M,$H2125,TRUE,_xll.ohTrigger(RecalcTrigger,Trigger6M)),NA())</f>
        <v>2.8570499909373898E-2</v>
      </c>
      <c r="O2125" s="52">
        <f>IFERROR(_xll.qlIndexFixing(ONIndex6M,I2125,TRUE,_xll.ohTrigger(RecalcTrigger,Trigger6M)),NA())</f>
        <v>2.8417936713740488E-2</v>
      </c>
      <c r="P2125" s="52">
        <f>IFERROR(_xll.qlIndexFixing(Index1Y,$H2125,TRUE,_xll.ohTrigger(RecalcTrigger,Trigger1Y)),NA())</f>
        <v>3.0305213014370835E-2</v>
      </c>
      <c r="Q2125" s="52">
        <f>IFERROR(_xll.qlIndexFixing(ONIndex1Y,I2125,TRUE,_xll.ohTrigger(RecalcTrigger,Trigger1Y)),NA())</f>
        <v>2.9964957147816662E-2</v>
      </c>
    </row>
    <row r="2126" spans="2:17" x14ac:dyDescent="0.2">
      <c r="B2126" s="46" t="s">
        <v>51</v>
      </c>
      <c r="D2126" s="49">
        <f>_xll.qlCalendarAdvance(LocalCalendar,$D2125,B2126,"f",FALSE)</f>
        <v>54393</v>
      </c>
      <c r="E2126" s="49">
        <f>_xll.qlInterestRateIndexValueDate(IndexON,D2126)</f>
        <v>54393</v>
      </c>
      <c r="F2126" s="52">
        <f>IFERROR(_xll.qlIndexFixing(IndexON,D2126,TRUE,_xll.ohTrigger(RecalcTrigger,TriggerON)),NA())</f>
        <v>2.5074632802661867E-2</v>
      </c>
      <c r="H2126" s="49">
        <f>_xll.qlCalendarAdvance(IborCalendar,$H2125,B2126,"f",FALSE)</f>
        <v>54386</v>
      </c>
      <c r="I2126" s="49">
        <f>_xll.qlInterestRateIndexValueDate(Index1M,$H2126)</f>
        <v>54389</v>
      </c>
      <c r="J2126" s="52">
        <f>IFERROR(_xll.qlIndexFixing(Index1M,$H2126,TRUE,_xll.ohTrigger(RecalcTrigger,Trigger1M)),NA())</f>
        <v>2.5615935010501467E-2</v>
      </c>
      <c r="K2126" s="52">
        <f>IFERROR(_xll.qlIndexFixing(ONIndex1M,I2126,TRUE,_xll.ohTrigger(RecalcTrigger,Trigger1M)),NA())</f>
        <v>2.5597529752747761E-2</v>
      </c>
      <c r="L2126" s="52">
        <f>IFERROR(_xll.qlIndexFixing(Index3M,H2126,TRUE,_xll.ohTrigger(RecalcTrigger,Trigger3M)),NA())</f>
        <v>2.7159018726263588E-2</v>
      </c>
      <c r="M2126" s="52">
        <f>IFERROR(_xll.qlIndexFixing(ONIndex3M,I2126,TRUE,_xll.ohTrigger(RecalcTrigger,Trigger3M)),NA())</f>
        <v>2.7094287209656898E-2</v>
      </c>
      <c r="N2126" s="52">
        <f>IFERROR(_xll.qlIndexFixing(Index6M,$H2126,TRUE,_xll.ohTrigger(RecalcTrigger,Trigger6M)),NA())</f>
        <v>2.8566002211001043E-2</v>
      </c>
      <c r="O2126" s="52">
        <f>IFERROR(_xll.qlIndexFixing(ONIndex6M,I2126,TRUE,_xll.ohTrigger(RecalcTrigger,Trigger6M)),NA())</f>
        <v>2.8415272458284235E-2</v>
      </c>
      <c r="P2126" s="52">
        <f>IFERROR(_xll.qlIndexFixing(Index1Y,$H2126,TRUE,_xll.ohTrigger(RecalcTrigger,Trigger1Y)),NA())</f>
        <v>3.0302022962700213E-2</v>
      </c>
      <c r="Q2126" s="52">
        <f>IFERROR(_xll.qlIndexFixing(ONIndex1Y,I2126,TRUE,_xll.ohTrigger(RecalcTrigger,Trigger1Y)),NA())</f>
        <v>2.9961562669145181E-2</v>
      </c>
    </row>
    <row r="2127" spans="2:17" x14ac:dyDescent="0.2">
      <c r="B2127" s="46" t="s">
        <v>51</v>
      </c>
      <c r="D2127" s="49">
        <f>_xll.qlCalendarAdvance(LocalCalendar,$D2126,B2127,"f",FALSE)</f>
        <v>54400</v>
      </c>
      <c r="E2127" s="49">
        <f>_xll.qlInterestRateIndexValueDate(IndexON,D2127)</f>
        <v>54400</v>
      </c>
      <c r="F2127" s="52">
        <f>IFERROR(_xll.qlIndexFixing(IndexON,D2127,TRUE,_xll.ohTrigger(RecalcTrigger,TriggerON)),NA())</f>
        <v>2.5073338644121534E-2</v>
      </c>
      <c r="H2127" s="49">
        <f>_xll.qlCalendarAdvance(IborCalendar,$H2126,B2127,"f",FALSE)</f>
        <v>54393</v>
      </c>
      <c r="I2127" s="49">
        <f>_xll.qlInterestRateIndexValueDate(Index1M,$H2127)</f>
        <v>54395</v>
      </c>
      <c r="J2127" s="52">
        <f>IFERROR(_xll.qlIndexFixing(Index1M,$H2127,TRUE,_xll.ohTrigger(RecalcTrigger,Trigger1M)),NA())</f>
        <v>2.5612621235122368E-2</v>
      </c>
      <c r="K2127" s="52">
        <f>IFERROR(_xll.qlIndexFixing(ONIndex1M,I2127,TRUE,_xll.ohTrigger(RecalcTrigger,Trigger1M)),NA())</f>
        <v>2.5592958666251775E-2</v>
      </c>
      <c r="L2127" s="52">
        <f>IFERROR(_xll.qlIndexFixing(Index3M,H2127,TRUE,_xll.ohTrigger(RecalcTrigger,Trigger3M)),NA())</f>
        <v>2.7154844947337331E-2</v>
      </c>
      <c r="M2127" s="52">
        <f>IFERROR(_xll.qlIndexFixing(ONIndex3M,I2127,TRUE,_xll.ohTrigger(RecalcTrigger,Trigger3M)),NA())</f>
        <v>2.7089412197582874E-2</v>
      </c>
      <c r="N2127" s="52">
        <f>IFERROR(_xll.qlIndexFixing(Index6M,$H2127,TRUE,_xll.ohTrigger(RecalcTrigger,Trigger6M)),NA())</f>
        <v>2.856346913097027E-2</v>
      </c>
      <c r="O2127" s="52">
        <f>IFERROR(_xll.qlIndexFixing(ONIndex6M,I2127,TRUE,_xll.ohTrigger(RecalcTrigger,Trigger6M)),NA())</f>
        <v>2.841030038529091E-2</v>
      </c>
      <c r="P2127" s="52">
        <f>IFERROR(_xll.qlIndexFixing(Index1Y,$H2127,TRUE,_xll.ohTrigger(RecalcTrigger,Trigger1Y)),NA())</f>
        <v>3.0296311130598254E-2</v>
      </c>
      <c r="Q2127" s="52">
        <f>IFERROR(_xll.qlIndexFixing(ONIndex1Y,I2127,TRUE,_xll.ohTrigger(RecalcTrigger,Trigger1Y)),NA())</f>
        <v>2.9955805417642978E-2</v>
      </c>
    </row>
    <row r="2128" spans="2:17" x14ac:dyDescent="0.2">
      <c r="B2128" s="46" t="s">
        <v>51</v>
      </c>
      <c r="D2128" s="49">
        <f>_xll.qlCalendarAdvance(LocalCalendar,$D2127,B2128,"f",FALSE)</f>
        <v>54407</v>
      </c>
      <c r="E2128" s="49">
        <f>_xll.qlInterestRateIndexValueDate(IndexON,D2128)</f>
        <v>54407</v>
      </c>
      <c r="F2128" s="52">
        <f>IFERROR(_xll.qlIndexFixing(IndexON,D2128,TRUE,_xll.ohTrigger(RecalcTrigger,TriggerON)),NA())</f>
        <v>2.5072027354964277E-2</v>
      </c>
      <c r="H2128" s="49">
        <f>_xll.qlCalendarAdvance(IborCalendar,$H2127,B2128,"f",FALSE)</f>
        <v>54400</v>
      </c>
      <c r="I2128" s="49">
        <f>_xll.qlInterestRateIndexValueDate(Index1M,$H2128)</f>
        <v>54402</v>
      </c>
      <c r="J2128" s="52">
        <f>IFERROR(_xll.qlIndexFixing(Index1M,$H2128,TRUE,_xll.ohTrigger(RecalcTrigger,Trigger1M)),NA())</f>
        <v>2.5608752626848641E-2</v>
      </c>
      <c r="K2128" s="52">
        <f>IFERROR(_xll.qlIndexFixing(ONIndex1M,I2128,TRUE,_xll.ohTrigger(RecalcTrigger,Trigger1M)),NA())</f>
        <v>2.5589104609817781E-2</v>
      </c>
      <c r="L2128" s="52">
        <f>IFERROR(_xll.qlIndexFixing(Index3M,H2128,TRUE,_xll.ohTrigger(RecalcTrigger,Trigger3M)),NA())</f>
        <v>2.7150831232306771E-2</v>
      </c>
      <c r="M2128" s="52">
        <f>IFERROR(_xll.qlIndexFixing(ONIndex3M,I2128,TRUE,_xll.ohTrigger(RecalcTrigger,Trigger3M)),NA())</f>
        <v>2.7085439688541157E-2</v>
      </c>
      <c r="N2128" s="52">
        <f>IFERROR(_xll.qlIndexFixing(Index6M,$H2128,TRUE,_xll.ohTrigger(RecalcTrigger,Trigger6M)),NA())</f>
        <v>2.8559523246100872E-2</v>
      </c>
      <c r="O2128" s="52">
        <f>IFERROR(_xll.qlIndexFixing(ONIndex6M,I2128,TRUE,_xll.ohTrigger(RecalcTrigger,Trigger6M)),NA())</f>
        <v>2.8406474750282129E-2</v>
      </c>
      <c r="P2128" s="52">
        <f>IFERROR(_xll.qlIndexFixing(Index1Y,$H2128,TRUE,_xll.ohTrigger(RecalcTrigger,Trigger1Y)),NA())</f>
        <v>3.0291875512538445E-2</v>
      </c>
      <c r="Q2128" s="52">
        <f>IFERROR(_xll.qlIndexFixing(ONIndex1Y,I2128,TRUE,_xll.ohTrigger(RecalcTrigger,Trigger1Y)),NA())</f>
        <v>2.9951244392645293E-2</v>
      </c>
    </row>
    <row r="2129" spans="2:17" x14ac:dyDescent="0.2">
      <c r="B2129" s="46" t="s">
        <v>51</v>
      </c>
      <c r="D2129" s="49">
        <f>_xll.qlCalendarAdvance(LocalCalendar,$D2128,B2129,"f",FALSE)</f>
        <v>54414</v>
      </c>
      <c r="E2129" s="49">
        <f>_xll.qlInterestRateIndexValueDate(IndexON,D2129)</f>
        <v>54414</v>
      </c>
      <c r="F2129" s="52">
        <f>IFERROR(_xll.qlIndexFixing(IndexON,D2129,TRUE,_xll.ohTrigger(RecalcTrigger,TriggerON)),NA())</f>
        <v>2.5070698934950286E-2</v>
      </c>
      <c r="H2129" s="49">
        <f>_xll.qlCalendarAdvance(IborCalendar,$H2128,B2129,"f",FALSE)</f>
        <v>54407</v>
      </c>
      <c r="I2129" s="49">
        <f>_xll.qlInterestRateIndexValueDate(Index1M,$H2129)</f>
        <v>54409</v>
      </c>
      <c r="J2129" s="52">
        <f>IFERROR(_xll.qlIndexFixing(Index1M,$H2129,TRUE,_xll.ohTrigger(RecalcTrigger,Trigger1M)),NA())</f>
        <v>2.5605514387705825E-2</v>
      </c>
      <c r="K2129" s="52">
        <f>IFERROR(_xll.qlIndexFixing(ONIndex1M,I2129,TRUE,_xll.ohTrigger(RecalcTrigger,Trigger1M)),NA())</f>
        <v>2.5585247826125368E-2</v>
      </c>
      <c r="L2129" s="52">
        <f>IFERROR(_xll.qlIndexFixing(Index3M,H2129,TRUE,_xll.ohTrigger(RecalcTrigger,Trigger3M)),NA())</f>
        <v>2.7146815233980881E-2</v>
      </c>
      <c r="M2129" s="52">
        <f>IFERROR(_xll.qlIndexFixing(ONIndex3M,I2129,TRUE,_xll.ohTrigger(RecalcTrigger,Trigger3M)),NA())</f>
        <v>2.7081464907636743E-2</v>
      </c>
      <c r="N2129" s="52">
        <f>IFERROR(_xll.qlIndexFixing(Index6M,$H2129,TRUE,_xll.ohTrigger(RecalcTrigger,Trigger6M)),NA())</f>
        <v>2.8555572316924963E-2</v>
      </c>
      <c r="O2129" s="52">
        <f>IFERROR(_xll.qlIndexFixing(ONIndex6M,I2129,TRUE,_xll.ohTrigger(RecalcTrigger,Trigger6M)),NA())</f>
        <v>2.8402644134857269E-2</v>
      </c>
      <c r="P2129" s="52">
        <f>IFERROR(_xll.qlIndexFixing(Index1Y,$H2129,TRUE,_xll.ohTrigger(RecalcTrigger,Trigger1Y)),NA())</f>
        <v>3.0287450110185053E-2</v>
      </c>
      <c r="Q2129" s="52">
        <f>IFERROR(_xll.qlIndexFixing(ONIndex1Y,I2129,TRUE,_xll.ohTrigger(RecalcTrigger,Trigger1Y)),NA())</f>
        <v>2.9946693261253543E-2</v>
      </c>
    </row>
    <row r="2130" spans="2:17" x14ac:dyDescent="0.2">
      <c r="B2130" s="46" t="s">
        <v>51</v>
      </c>
      <c r="D2130" s="49">
        <f>_xll.qlCalendarAdvance(LocalCalendar,$D2129,B2130,"f",FALSE)</f>
        <v>54421</v>
      </c>
      <c r="E2130" s="49">
        <f>_xll.qlInterestRateIndexValueDate(IndexON,D2130)</f>
        <v>54421</v>
      </c>
      <c r="F2130" s="52">
        <f>IFERROR(_xll.qlIndexFixing(IndexON,D2130,TRUE,_xll.ohTrigger(RecalcTrigger,TriggerON)),NA())</f>
        <v>2.5069353384399307E-2</v>
      </c>
      <c r="H2130" s="49">
        <f>_xll.qlCalendarAdvance(IborCalendar,$H2129,B2130,"f",FALSE)</f>
        <v>54414</v>
      </c>
      <c r="I2130" s="49">
        <f>_xll.qlInterestRateIndexValueDate(Index1M,$H2130)</f>
        <v>54416</v>
      </c>
      <c r="J2130" s="52">
        <f>IFERROR(_xll.qlIndexFixing(Index1M,$H2130,TRUE,_xll.ohTrigger(RecalcTrigger,Trigger1M)),NA())</f>
        <v>2.5601007213860161E-2</v>
      </c>
      <c r="K2130" s="52">
        <f>IFERROR(_xll.qlIndexFixing(ONIndex1M,I2130,TRUE,_xll.ohTrigger(RecalcTrigger,Trigger1M)),NA())</f>
        <v>2.5583920582322506E-2</v>
      </c>
      <c r="L2130" s="52">
        <f>IFERROR(_xll.qlIndexFixing(Index3M,H2130,TRUE,_xll.ohTrigger(RecalcTrigger,Trigger3M)),NA())</f>
        <v>2.7142796952367654E-2</v>
      </c>
      <c r="M2130" s="52">
        <f>IFERROR(_xll.qlIndexFixing(ONIndex3M,I2130,TRUE,_xll.ohTrigger(RecalcTrigger,Trigger3M)),NA())</f>
        <v>2.7080424334041453E-2</v>
      </c>
      <c r="N2130" s="52">
        <f>IFERROR(_xll.qlIndexFixing(Index6M,$H2130,TRUE,_xll.ohTrigger(RecalcTrigger,Trigger6M)),NA())</f>
        <v>2.8551616343474164E-2</v>
      </c>
      <c r="O2130" s="52">
        <f>IFERROR(_xll.qlIndexFixing(ONIndex6M,I2130,TRUE,_xll.ohTrigger(RecalcTrigger,Trigger6M)),NA())</f>
        <v>2.8402192158129225E-2</v>
      </c>
      <c r="P2130" s="52">
        <f>IFERROR(_xll.qlIndexFixing(Index1Y,$H2130,TRUE,_xll.ohTrigger(RecalcTrigger,Trigger1Y)),NA())</f>
        <v>3.0287796935300253E-2</v>
      </c>
      <c r="Q2130" s="52">
        <f>IFERROR(_xll.qlIndexFixing(ONIndex1Y,I2130,TRUE,_xll.ohTrigger(RecalcTrigger,Trigger1Y)),NA())</f>
        <v>2.994583726489175E-2</v>
      </c>
    </row>
    <row r="2131" spans="2:17" x14ac:dyDescent="0.2">
      <c r="B2131" s="46" t="s">
        <v>51</v>
      </c>
      <c r="D2131" s="49">
        <f>_xll.qlCalendarAdvance(LocalCalendar,$D2130,B2131,"f",FALSE)</f>
        <v>54428</v>
      </c>
      <c r="E2131" s="49">
        <f>_xll.qlInterestRateIndexValueDate(IndexON,D2131)</f>
        <v>54428</v>
      </c>
      <c r="F2131" s="52">
        <f>IFERROR(_xll.qlIndexFixing(IndexON,D2131,TRUE,_xll.ohTrigger(RecalcTrigger,TriggerON)),NA())</f>
        <v>2.5067990703231402E-2</v>
      </c>
      <c r="H2131" s="49">
        <f>_xll.qlCalendarAdvance(IborCalendar,$H2130,B2131,"f",FALSE)</f>
        <v>54421</v>
      </c>
      <c r="I2131" s="49">
        <f>_xll.qlInterestRateIndexValueDate(Index1M,$H2131)</f>
        <v>54423</v>
      </c>
      <c r="J2131" s="52">
        <f>IFERROR(_xll.qlIndexFixing(Index1M,$H2131,TRUE,_xll.ohTrigger(RecalcTrigger,Trigger1M)),NA())</f>
        <v>2.5595233838715994E-2</v>
      </c>
      <c r="K2131" s="52">
        <f>IFERROR(_xll.qlIndexFixing(ONIndex1M,I2131,TRUE,_xll.ohTrigger(RecalcTrigger,Trigger1M)),NA())</f>
        <v>2.5579423890991215E-2</v>
      </c>
      <c r="L2131" s="52">
        <f>IFERROR(_xll.qlIndexFixing(Index3M,H2131,TRUE,_xll.ohTrigger(RecalcTrigger,Trigger3M)),NA())</f>
        <v>2.7138776387475083E-2</v>
      </c>
      <c r="M2131" s="52">
        <f>IFERROR(_xll.qlIndexFixing(ONIndex3M,I2131,TRUE,_xll.ohTrigger(RecalcTrigger,Trigger3M)),NA())</f>
        <v>2.7075709514974289E-2</v>
      </c>
      <c r="N2131" s="52">
        <f>IFERROR(_xll.qlIndexFixing(Index6M,$H2131,TRUE,_xll.ohTrigger(RecalcTrigger,Trigger6M)),NA())</f>
        <v>2.8546813495047837E-2</v>
      </c>
      <c r="O2131" s="52">
        <f>IFERROR(_xll.qlIndexFixing(ONIndex6M,I2131,TRUE,_xll.ohTrigger(RecalcTrigger,Trigger6M)),NA())</f>
        <v>2.8397503727777273E-2</v>
      </c>
      <c r="P2131" s="52">
        <f>IFERROR(_xll.qlIndexFixing(Index1Y,$H2131,TRUE,_xll.ohTrigger(RecalcTrigger,Trigger1Y)),NA())</f>
        <v>3.0277677449478319E-2</v>
      </c>
      <c r="Q2131" s="52">
        <f>IFERROR(_xll.qlIndexFixing(ONIndex1Y,I2131,TRUE,_xll.ohTrigger(RecalcTrigger,Trigger1Y)),NA())</f>
        <v>2.9940385476119324E-2</v>
      </c>
    </row>
    <row r="2132" spans="2:17" x14ac:dyDescent="0.2">
      <c r="B2132" s="46" t="s">
        <v>51</v>
      </c>
      <c r="D2132" s="49">
        <f>_xll.qlCalendarAdvance(LocalCalendar,$D2131,B2132,"f",FALSE)</f>
        <v>54435</v>
      </c>
      <c r="E2132" s="49">
        <f>_xll.qlInterestRateIndexValueDate(IndexON,D2132)</f>
        <v>54435</v>
      </c>
      <c r="F2132" s="52">
        <f>IFERROR(_xll.qlIndexFixing(IndexON,D2132,TRUE,_xll.ohTrigger(RecalcTrigger,TriggerON)),NA())</f>
        <v>2.50666108912867E-2</v>
      </c>
      <c r="H2132" s="49">
        <f>_xll.qlCalendarAdvance(IborCalendar,$H2131,B2132,"f",FALSE)</f>
        <v>54428</v>
      </c>
      <c r="I2132" s="49">
        <f>_xll.qlInterestRateIndexValueDate(Index1M,$H2132)</f>
        <v>54430</v>
      </c>
      <c r="J2132" s="52">
        <f>IFERROR(_xll.qlIndexFixing(Index1M,$H2132,TRUE,_xll.ohTrigger(RecalcTrigger,Trigger1M)),NA())</f>
        <v>2.5593250872298634E-2</v>
      </c>
      <c r="K2132" s="52">
        <f>IFERROR(_xll.qlIndexFixing(ONIndex1M,I2132,TRUE,_xll.ohTrigger(RecalcTrigger,Trigger1M)),NA())</f>
        <v>2.5573661110138701E-2</v>
      </c>
      <c r="L2132" s="52">
        <f>IFERROR(_xll.qlIndexFixing(Index3M,H2132,TRUE,_xll.ohTrigger(RecalcTrigger,Trigger3M)),NA())</f>
        <v>2.7134753539308498E-2</v>
      </c>
      <c r="M2132" s="52">
        <f>IFERROR(_xll.qlIndexFixing(ONIndex3M,I2132,TRUE,_xll.ohTrigger(RecalcTrigger,Trigger3M)),NA())</f>
        <v>2.7069526932388399E-2</v>
      </c>
      <c r="N2132" s="52">
        <f>IFERROR(_xll.qlIndexFixing(Index6M,$H2132,TRUE,_xll.ohTrigger(RecalcTrigger,Trigger6M)),NA())</f>
        <v>2.8542848105629907E-2</v>
      </c>
      <c r="O2132" s="52">
        <f>IFERROR(_xll.qlIndexFixing(ONIndex6M,I2132,TRUE,_xll.ohTrigger(RecalcTrigger,Trigger6M)),NA())</f>
        <v>2.839112240528685E-2</v>
      </c>
      <c r="P2132" s="52">
        <f>IFERROR(_xll.qlIndexFixing(Index1Y,$H2132,TRUE,_xll.ohTrigger(RecalcTrigger,Trigger1Y)),NA())</f>
        <v>3.0274235196032943E-2</v>
      </c>
      <c r="Q2132" s="52">
        <f>IFERROR(_xll.qlIndexFixing(ONIndex1Y,I2132,TRUE,_xll.ohTrigger(RecalcTrigger,Trigger1Y)),NA())</f>
        <v>2.9933099227434923E-2</v>
      </c>
    </row>
    <row r="2133" spans="2:17" x14ac:dyDescent="0.2">
      <c r="B2133" s="46" t="s">
        <v>51</v>
      </c>
      <c r="D2133" s="49">
        <f>_xll.qlCalendarAdvance(LocalCalendar,$D2132,B2133,"f",FALSE)</f>
        <v>54442</v>
      </c>
      <c r="E2133" s="49">
        <f>_xll.qlInterestRateIndexValueDate(IndexON,D2133)</f>
        <v>54442</v>
      </c>
      <c r="F2133" s="52">
        <f>IFERROR(_xll.qlIndexFixing(IndexON,D2133,TRUE,_xll.ohTrigger(RecalcTrigger,TriggerON)),NA())</f>
        <v>2.5065213948645138E-2</v>
      </c>
      <c r="H2133" s="49">
        <f>_xll.qlCalendarAdvance(IborCalendar,$H2132,B2133,"f",FALSE)</f>
        <v>54435</v>
      </c>
      <c r="I2133" s="49">
        <f>_xll.qlInterestRateIndexValueDate(Index1M,$H2133)</f>
        <v>54437</v>
      </c>
      <c r="J2133" s="52">
        <f>IFERROR(_xll.qlIndexFixing(Index1M,$H2133,TRUE,_xll.ohTrigger(RecalcTrigger,Trigger1M)),NA())</f>
        <v>2.5589999822153559E-2</v>
      </c>
      <c r="K2133" s="52">
        <f>IFERROR(_xll.qlIndexFixing(ONIndex1M,I2133,TRUE,_xll.ohTrigger(RecalcTrigger,Trigger1M)),NA())</f>
        <v>2.5569793416693187E-2</v>
      </c>
      <c r="L2133" s="52">
        <f>IFERROR(_xll.qlIndexFixing(Index3M,H2133,TRUE,_xll.ohTrigger(RecalcTrigger,Trigger3M)),NA())</f>
        <v>2.7130728407875004E-2</v>
      </c>
      <c r="M2133" s="52">
        <f>IFERROR(_xll.qlIndexFixing(ONIndex3M,I2133,TRUE,_xll.ohTrigger(RecalcTrigger,Trigger3M)),NA())</f>
        <v>2.7065543063393704E-2</v>
      </c>
      <c r="N2133" s="52">
        <f>IFERROR(_xll.qlIndexFixing(Index6M,$H2133,TRUE,_xll.ohTrigger(RecalcTrigger,Trigger6M)),NA())</f>
        <v>2.8538877672377897E-2</v>
      </c>
      <c r="O2133" s="52">
        <f>IFERROR(_xll.qlIndexFixing(ONIndex6M,I2133,TRUE,_xll.ohTrigger(RecalcTrigger,Trigger6M)),NA())</f>
        <v>2.8387271867797992E-2</v>
      </c>
      <c r="P2133" s="52">
        <f>IFERROR(_xll.qlIndexFixing(Index1Y,$H2133,TRUE,_xll.ohTrigger(RecalcTrigger,Trigger1Y)),NA())</f>
        <v>3.0269850655175876E-2</v>
      </c>
      <c r="Q2133" s="52">
        <f>IFERROR(_xll.qlIndexFixing(ONIndex1Y,I2133,TRUE,_xll.ohTrigger(RecalcTrigger,Trigger1Y)),NA())</f>
        <v>2.9928587669907358E-2</v>
      </c>
    </row>
    <row r="2134" spans="2:17" x14ac:dyDescent="0.2">
      <c r="B2134" s="46" t="s">
        <v>51</v>
      </c>
      <c r="D2134" s="49">
        <f>_xll.qlCalendarAdvance(LocalCalendar,$D2133,B2134,"f",FALSE)</f>
        <v>54449</v>
      </c>
      <c r="E2134" s="49">
        <f>_xll.qlInterestRateIndexValueDate(IndexON,D2134)</f>
        <v>54449</v>
      </c>
      <c r="F2134" s="52">
        <f>IFERROR(_xll.qlIndexFixing(IndexON,D2134,TRUE,_xll.ohTrigger(RecalcTrigger,TriggerON)),NA())</f>
        <v>2.5063799875466586E-2</v>
      </c>
      <c r="H2134" s="49">
        <f>_xll.qlCalendarAdvance(IborCalendar,$H2133,B2134,"f",FALSE)</f>
        <v>54442</v>
      </c>
      <c r="I2134" s="49">
        <f>_xll.qlInterestRateIndexValueDate(Index1M,$H2134)</f>
        <v>54444</v>
      </c>
      <c r="J2134" s="52">
        <f>IFERROR(_xll.qlIndexFixing(Index1M,$H2134,TRUE,_xll.ohTrigger(RecalcTrigger,Trigger1M)),NA())</f>
        <v>2.5585483602196535E-2</v>
      </c>
      <c r="K2134" s="52">
        <f>IFERROR(_xll.qlIndexFixing(ONIndex1M,I2134,TRUE,_xll.ohTrigger(RecalcTrigger,Trigger1M)),NA())</f>
        <v>2.5565922995829382E-2</v>
      </c>
      <c r="L2134" s="52">
        <f>IFERROR(_xll.qlIndexFixing(Index3M,H2134,TRUE,_xll.ohTrigger(RecalcTrigger,Trigger3M)),NA())</f>
        <v>2.7126700993182595E-2</v>
      </c>
      <c r="M2134" s="52">
        <f>IFERROR(_xll.qlIndexFixing(ONIndex3M,I2134,TRUE,_xll.ohTrigger(RecalcTrigger,Trigger3M)),NA())</f>
        <v>2.706155692237644E-2</v>
      </c>
      <c r="N2134" s="52">
        <f>IFERROR(_xll.qlIndexFixing(Index6M,$H2134,TRUE,_xll.ohTrigger(RecalcTrigger,Trigger6M)),NA())</f>
        <v>2.8534902195320955E-2</v>
      </c>
      <c r="O2134" s="52">
        <f>IFERROR(_xll.qlIndexFixing(ONIndex6M,I2134,TRUE,_xll.ohTrigger(RecalcTrigger,Trigger6M)),NA())</f>
        <v>2.8383416349653245E-2</v>
      </c>
      <c r="P2134" s="52">
        <f>IFERROR(_xll.qlIndexFixing(Index1Y,$H2134,TRUE,_xll.ohTrigger(RecalcTrigger,Trigger1Y)),NA())</f>
        <v>3.0265476329362304E-2</v>
      </c>
      <c r="Q2134" s="52">
        <f>IFERROR(_xll.qlIndexFixing(ONIndex1Y,I2134,TRUE,_xll.ohTrigger(RecalcTrigger,Trigger1Y)),NA())</f>
        <v>2.9924086005665984E-2</v>
      </c>
    </row>
    <row r="2135" spans="2:17" x14ac:dyDescent="0.2">
      <c r="B2135" s="46" t="s">
        <v>51</v>
      </c>
      <c r="D2135" s="49">
        <f>_xll.qlCalendarAdvance(LocalCalendar,$D2134,B2135,"f",FALSE)</f>
        <v>54456</v>
      </c>
      <c r="E2135" s="49">
        <f>_xll.qlInterestRateIndexValueDate(IndexON,D2135)</f>
        <v>54456</v>
      </c>
      <c r="F2135" s="52">
        <f>IFERROR(_xll.qlIndexFixing(IndexON,D2135,TRUE,_xll.ohTrigger(RecalcTrigger,TriggerON)),NA())</f>
        <v>2.5062368671511237E-2</v>
      </c>
      <c r="H2135" s="49">
        <f>_xll.qlCalendarAdvance(IborCalendar,$H2134,B2135,"f",FALSE)</f>
        <v>54449</v>
      </c>
      <c r="I2135" s="49">
        <f>_xll.qlInterestRateIndexValueDate(Index1M,$H2135)</f>
        <v>54451</v>
      </c>
      <c r="J2135" s="52">
        <f>IFERROR(_xll.qlIndexFixing(Index1M,$H2135,TRUE,_xll.ohTrigger(RecalcTrigger,Trigger1M)),NA())</f>
        <v>2.5579704948495381E-2</v>
      </c>
      <c r="K2135" s="52">
        <f>IFERROR(_xll.qlIndexFixing(ONIndex1M,I2135,TRUE,_xll.ohTrigger(RecalcTrigger,Trigger1M)),NA())</f>
        <v>2.556204984746735E-2</v>
      </c>
      <c r="L2135" s="52">
        <f>IFERROR(_xll.qlIndexFixing(Index3M,H2135,TRUE,_xll.ohTrigger(RecalcTrigger,Trigger3M)),NA())</f>
        <v>2.71226712952366E-2</v>
      </c>
      <c r="M2135" s="52">
        <f>IFERROR(_xll.qlIndexFixing(ONIndex3M,I2135,TRUE,_xll.ohTrigger(RecalcTrigger,Trigger3M)),NA())</f>
        <v>2.7057568509176733E-2</v>
      </c>
      <c r="N2135" s="52">
        <f>IFERROR(_xll.qlIndexFixing(Index6M,$H2135,TRUE,_xll.ohTrigger(RecalcTrigger,Trigger6M)),NA())</f>
        <v>2.8530921674489111E-2</v>
      </c>
      <c r="O2135" s="52">
        <f>IFERROR(_xll.qlIndexFixing(ONIndex6M,I2135,TRUE,_xll.ohTrigger(RecalcTrigger,Trigger6M)),NA())</f>
        <v>2.837955585109242E-2</v>
      </c>
      <c r="P2135" s="52">
        <f>IFERROR(_xll.qlIndexFixing(Index1Y,$H2135,TRUE,_xll.ohTrigger(RecalcTrigger,Trigger1Y)),NA())</f>
        <v>3.0261112218459951E-2</v>
      </c>
      <c r="Q2135" s="52">
        <f>IFERROR(_xll.qlIndexFixing(ONIndex1Y,I2135,TRUE,_xll.ohTrigger(RecalcTrigger,Trigger1Y)),NA())</f>
        <v>2.9919594234870672E-2</v>
      </c>
    </row>
    <row r="2136" spans="2:17" x14ac:dyDescent="0.2">
      <c r="B2136" s="46" t="s">
        <v>51</v>
      </c>
      <c r="D2136" s="49">
        <f>_xll.qlCalendarAdvance(LocalCalendar,$D2135,B2136,"f",FALSE)</f>
        <v>54463</v>
      </c>
      <c r="E2136" s="49">
        <f>_xll.qlInterestRateIndexValueDate(IndexON,D2136)</f>
        <v>54463</v>
      </c>
      <c r="F2136" s="52">
        <f>IFERROR(_xll.qlIndexFixing(IndexON,D2136,TRUE,_xll.ohTrigger(RecalcTrigger,TriggerON)),NA())</f>
        <v>2.5060920336859027E-2</v>
      </c>
      <c r="H2136" s="49">
        <f>_xll.qlCalendarAdvance(IborCalendar,$H2135,B2136,"f",FALSE)</f>
        <v>54456</v>
      </c>
      <c r="I2136" s="49">
        <f>_xll.qlInterestRateIndexValueDate(Index1M,$H2136)</f>
        <v>54458</v>
      </c>
      <c r="J2136" s="52">
        <f>IFERROR(_xll.qlIndexFixing(Index1M,$H2136,TRUE,_xll.ohTrigger(RecalcTrigger,Trigger1M)),NA())</f>
        <v>2.5575186030968311E-2</v>
      </c>
      <c r="K2136" s="52">
        <f>IFERROR(_xll.qlIndexFixing(ONIndex1M,I2136,TRUE,_xll.ohTrigger(RecalcTrigger,Trigger1M)),NA())</f>
        <v>2.5558173971766962E-2</v>
      </c>
      <c r="L2136" s="52">
        <f>IFERROR(_xll.qlIndexFixing(Index3M,H2136,TRUE,_xll.ohTrigger(RecalcTrigger,Trigger3M)),NA())</f>
        <v>2.7117908623431098E-2</v>
      </c>
      <c r="M2136" s="52">
        <f>IFERROR(_xll.qlIndexFixing(ONIndex3M,I2136,TRUE,_xll.ohTrigger(RecalcTrigger,Trigger3M)),NA())</f>
        <v>2.7053577824194264E-2</v>
      </c>
      <c r="N2136" s="52">
        <f>IFERROR(_xll.qlIndexFixing(Index6M,$H2136,TRUE,_xll.ohTrigger(RecalcTrigger,Trigger6M)),NA())</f>
        <v>2.8526936109913283E-2</v>
      </c>
      <c r="O2136" s="52">
        <f>IFERROR(_xll.qlIndexFixing(ONIndex6M,I2136,TRUE,_xll.ohTrigger(RecalcTrigger,Trigger6M)),NA())</f>
        <v>2.8375690372035578E-2</v>
      </c>
      <c r="P2136" s="52">
        <f>IFERROR(_xll.qlIndexFixing(Index1Y,$H2136,TRUE,_xll.ohTrigger(RecalcTrigger,Trigger1Y)),NA())</f>
        <v>3.0256758322338071E-2</v>
      </c>
      <c r="Q2136" s="52">
        <f>IFERROR(_xll.qlIndexFixing(ONIndex1Y,I2136,TRUE,_xll.ohTrigger(RecalcTrigger,Trigger1Y)),NA())</f>
        <v>2.9915112357601359E-2</v>
      </c>
    </row>
    <row r="2137" spans="2:17" x14ac:dyDescent="0.2">
      <c r="B2137" s="46" t="s">
        <v>51</v>
      </c>
      <c r="D2137" s="49">
        <f>_xll.qlCalendarAdvance(LocalCalendar,$D2136,B2137,"f",FALSE)</f>
        <v>54470</v>
      </c>
      <c r="E2137" s="49">
        <f>_xll.qlInterestRateIndexValueDate(IndexON,D2137)</f>
        <v>54470</v>
      </c>
      <c r="F2137" s="52">
        <f>IFERROR(_xll.qlIndexFixing(IndexON,D2137,TRUE,_xll.ohTrigger(RecalcTrigger,TriggerON)),NA())</f>
        <v>2.5059454871509956E-2</v>
      </c>
      <c r="H2137" s="49">
        <f>_xll.qlCalendarAdvance(IborCalendar,$H2136,B2137,"f",FALSE)</f>
        <v>54463</v>
      </c>
      <c r="I2137" s="49">
        <f>_xll.qlInterestRateIndexValueDate(Index1M,$H2137)</f>
        <v>54465</v>
      </c>
      <c r="J2137" s="52">
        <f>IFERROR(_xll.qlIndexFixing(Index1M,$H2137,TRUE,_xll.ohTrigger(RecalcTrigger,Trigger1M)),NA())</f>
        <v>2.5571294718835791E-2</v>
      </c>
      <c r="K2137" s="52">
        <f>IFERROR(_xll.qlIndexFixing(ONIndex1M,I2137,TRUE,_xll.ohTrigger(RecalcTrigger,Trigger1M)),NA())</f>
        <v>2.5554295368648283E-2</v>
      </c>
      <c r="L2137" s="52">
        <f>IFERROR(_xll.qlIndexFixing(Index3M,H2137,TRUE,_xll.ohTrigger(RecalcTrigger,Trigger3M)),NA())</f>
        <v>2.7113874824919702E-2</v>
      </c>
      <c r="M2137" s="52">
        <f>IFERROR(_xll.qlIndexFixing(ONIndex3M,I2137,TRUE,_xll.ohTrigger(RecalcTrigger,Trigger3M)),NA())</f>
        <v>2.7049584867109289E-2</v>
      </c>
      <c r="N2137" s="52">
        <f>IFERROR(_xll.qlIndexFixing(Index6M,$H2137,TRUE,_xll.ohTrigger(RecalcTrigger,Trigger6M)),NA())</f>
        <v>2.8522945501621731E-2</v>
      </c>
      <c r="O2137" s="52">
        <f>IFERROR(_xll.qlIndexFixing(ONIndex6M,I2137,TRUE,_xll.ohTrigger(RecalcTrigger,Trigger6M)),NA())</f>
        <v>2.8371819912322849E-2</v>
      </c>
      <c r="P2137" s="52">
        <f>IFERROR(_xll.qlIndexFixing(Index1Y,$H2137,TRUE,_xll.ohTrigger(RecalcTrigger,Trigger1Y)),NA())</f>
        <v>3.0252414640864821E-2</v>
      </c>
      <c r="Q2137" s="52">
        <f>IFERROR(_xll.qlIndexFixing(ONIndex1Y,I2137,TRUE,_xll.ohTrigger(RecalcTrigger,Trigger1Y)),NA())</f>
        <v>2.9910640373698172E-2</v>
      </c>
    </row>
    <row r="2138" spans="2:17" x14ac:dyDescent="0.2">
      <c r="B2138" s="46" t="s">
        <v>51</v>
      </c>
      <c r="D2138" s="49">
        <f>_xll.qlCalendarAdvance(LocalCalendar,$D2137,B2138,"f",FALSE)</f>
        <v>54477</v>
      </c>
      <c r="E2138" s="49">
        <f>_xll.qlInterestRateIndexValueDate(IndexON,D2138)</f>
        <v>54477</v>
      </c>
      <c r="F2138" s="52">
        <f>IFERROR(_xll.qlIndexFixing(IndexON,D2138,TRUE,_xll.ohTrigger(RecalcTrigger,TriggerON)),NA())</f>
        <v>2.505797227554396E-2</v>
      </c>
      <c r="H2138" s="49">
        <f>_xll.qlCalendarAdvance(IborCalendar,$H2137,B2138,"f",FALSE)</f>
        <v>54470</v>
      </c>
      <c r="I2138" s="49">
        <f>_xll.qlInterestRateIndexValueDate(Index1M,$H2138)</f>
        <v>54472</v>
      </c>
      <c r="J2138" s="52">
        <f>IFERROR(_xll.qlIndexFixing(Index1M,$H2138,TRUE,_xll.ohTrigger(RecalcTrigger,Trigger1M)),NA())</f>
        <v>2.5567400675185401E-2</v>
      </c>
      <c r="K2138" s="52">
        <f>IFERROR(_xll.qlIndexFixing(ONIndex1M,I2138,TRUE,_xll.ohTrigger(RecalcTrigger,Trigger1M)),NA())</f>
        <v>2.5550414038031377E-2</v>
      </c>
      <c r="L2138" s="52">
        <f>IFERROR(_xll.qlIndexFixing(Index3M,H2138,TRUE,_xll.ohTrigger(RecalcTrigger,Trigger3M)),NA())</f>
        <v>2.7109838743300672E-2</v>
      </c>
      <c r="M2138" s="52">
        <f>IFERROR(_xll.qlIndexFixing(ONIndex3M,I2138,TRUE,_xll.ohTrigger(RecalcTrigger,Trigger3M)),NA())</f>
        <v>2.704558963808168E-2</v>
      </c>
      <c r="N2138" s="52">
        <f>IFERROR(_xll.qlIndexFixing(Index6M,$H2138,TRUE,_xll.ohTrigger(RecalcTrigger,Trigger6M)),NA())</f>
        <v>2.8518949849645377E-2</v>
      </c>
      <c r="O2138" s="52">
        <f>IFERROR(_xll.qlIndexFixing(ONIndex6M,I2138,TRUE,_xll.ohTrigger(RecalcTrigger,Trigger6M)),NA())</f>
        <v>2.8367944472034168E-2</v>
      </c>
      <c r="P2138" s="52">
        <f>IFERROR(_xll.qlIndexFixing(Index1Y,$H2138,TRUE,_xll.ohTrigger(RecalcTrigger,Trigger1Y)),NA())</f>
        <v>3.0248081173910341E-2</v>
      </c>
      <c r="Q2138" s="52">
        <f>IFERROR(_xll.qlIndexFixing(ONIndex1Y,I2138,TRUE,_xll.ohTrigger(RecalcTrigger,Trigger1Y)),NA())</f>
        <v>2.9906178283241047E-2</v>
      </c>
    </row>
    <row r="2139" spans="2:17" x14ac:dyDescent="0.2">
      <c r="B2139" s="46" t="s">
        <v>51</v>
      </c>
      <c r="D2139" s="49">
        <f>_xll.qlCalendarAdvance(LocalCalendar,$D2138,B2139,"f",FALSE)</f>
        <v>54484</v>
      </c>
      <c r="E2139" s="49">
        <f>_xll.qlInterestRateIndexValueDate(IndexON,D2139)</f>
        <v>54484</v>
      </c>
      <c r="F2139" s="52">
        <f>IFERROR(_xll.qlIndexFixing(IndexON,D2139,TRUE,_xll.ohTrigger(RecalcTrigger,TriggerON)),NA())</f>
        <v>2.5056472548881104E-2</v>
      </c>
      <c r="H2139" s="49">
        <f>_xll.qlCalendarAdvance(IborCalendar,$H2138,B2139,"f",FALSE)</f>
        <v>54477</v>
      </c>
      <c r="I2139" s="49">
        <f>_xll.qlInterestRateIndexValueDate(Index1M,$H2139)</f>
        <v>54479</v>
      </c>
      <c r="J2139" s="52">
        <f>IFERROR(_xll.qlIndexFixing(Index1M,$H2139,TRUE,_xll.ohTrigger(RecalcTrigger,Trigger1M)),NA())</f>
        <v>2.5563503900025708E-2</v>
      </c>
      <c r="K2139" s="52">
        <f>IFERROR(_xll.qlIndexFixing(ONIndex1M,I2139,TRUE,_xll.ohTrigger(RecalcTrigger,Trigger1M)),NA())</f>
        <v>2.554652997999618E-2</v>
      </c>
      <c r="L2139" s="52">
        <f>IFERROR(_xll.qlIndexFixing(Index3M,H2139,TRUE,_xll.ohTrigger(RecalcTrigger,Trigger3M)),NA())</f>
        <v>2.7105800378582089E-2</v>
      </c>
      <c r="M2139" s="52">
        <f>IFERROR(_xll.qlIndexFixing(ONIndex3M,I2139,TRUE,_xll.ohTrigger(RecalcTrigger,Trigger3M)),NA())</f>
        <v>2.7041592136951564E-2</v>
      </c>
      <c r="N2139" s="52">
        <f>IFERROR(_xll.qlIndexFixing(Index6M,$H2139,TRUE,_xll.ohTrigger(RecalcTrigger,Trigger6M)),NA())</f>
        <v>2.8514949154014684E-2</v>
      </c>
      <c r="O2139" s="52">
        <f>IFERROR(_xll.qlIndexFixing(ONIndex6M,I2139,TRUE,_xll.ohTrigger(RecalcTrigger,Trigger6M)),NA())</f>
        <v>2.8364064051489279E-2</v>
      </c>
      <c r="P2139" s="52">
        <f>IFERROR(_xll.qlIndexFixing(Index1Y,$H2139,TRUE,_xll.ohTrigger(RecalcTrigger,Trigger1Y)),NA())</f>
        <v>3.0243757921343661E-2</v>
      </c>
      <c r="Q2139" s="52">
        <f>IFERROR(_xll.qlIndexFixing(ONIndex1Y,I2139,TRUE,_xll.ohTrigger(RecalcTrigger,Trigger1Y)),NA())</f>
        <v>2.9901726086309921E-2</v>
      </c>
    </row>
    <row r="2140" spans="2:17" x14ac:dyDescent="0.2">
      <c r="B2140" s="46" t="s">
        <v>51</v>
      </c>
      <c r="D2140" s="49">
        <f>_xll.qlCalendarAdvance(LocalCalendar,$D2139,B2140,"f",FALSE)</f>
        <v>54491</v>
      </c>
      <c r="E2140" s="49">
        <f>_xll.qlInterestRateIndexValueDate(IndexON,D2140)</f>
        <v>54491</v>
      </c>
      <c r="F2140" s="52">
        <f>IFERROR(_xll.qlIndexFixing(IndexON,D2140,TRUE,_xll.ohTrigger(RecalcTrigger,TriggerON)),NA())</f>
        <v>2.5054955691361513E-2</v>
      </c>
      <c r="H2140" s="49">
        <f>_xll.qlCalendarAdvance(IborCalendar,$H2139,B2140,"f",FALSE)</f>
        <v>54484</v>
      </c>
      <c r="I2140" s="49">
        <f>_xll.qlInterestRateIndexValueDate(Index1M,$H2140)</f>
        <v>54486</v>
      </c>
      <c r="J2140" s="52">
        <f>IFERROR(_xll.qlIndexFixing(Index1M,$H2140,TRUE,_xll.ohTrigger(RecalcTrigger,Trigger1M)),NA())</f>
        <v>2.5562116220831654E-2</v>
      </c>
      <c r="K2140" s="52">
        <f>IFERROR(_xll.qlIndexFixing(ONIndex1M,I2140,TRUE,_xll.ohTrigger(RecalcTrigger,Trigger1M)),NA())</f>
        <v>2.5542643194622627E-2</v>
      </c>
      <c r="L2140" s="52">
        <f>IFERROR(_xll.qlIndexFixing(Index3M,H2140,TRUE,_xll.ohTrigger(RecalcTrigger,Trigger3M)),NA())</f>
        <v>2.7103946185390922E-2</v>
      </c>
      <c r="M2140" s="52">
        <f>IFERROR(_xll.qlIndexFixing(ONIndex3M,I2140,TRUE,_xll.ohTrigger(RecalcTrigger,Trigger3M)),NA())</f>
        <v>2.7037592363958751E-2</v>
      </c>
      <c r="N2140" s="52">
        <f>IFERROR(_xll.qlIndexFixing(Index6M,$H2140,TRUE,_xll.ohTrigger(RecalcTrigger,Trigger6M)),NA())</f>
        <v>2.8515957698863819E-2</v>
      </c>
      <c r="O2140" s="52">
        <f>IFERROR(_xll.qlIndexFixing(ONIndex6M,I2140,TRUE,_xll.ohTrigger(RecalcTrigger,Trigger6M)),NA())</f>
        <v>2.8360178650288503E-2</v>
      </c>
      <c r="P2140" s="52">
        <f>IFERROR(_xll.qlIndexFixing(Index1Y,$H2140,TRUE,_xll.ohTrigger(RecalcTrigger,Trigger1Y)),NA())</f>
        <v>3.0239444883034476E-2</v>
      </c>
      <c r="Q2140" s="52">
        <f>IFERROR(_xll.qlIndexFixing(ONIndex1Y,I2140,TRUE,_xll.ohTrigger(RecalcTrigger,Trigger1Y)),NA())</f>
        <v>2.9897283782824857E-2</v>
      </c>
    </row>
    <row r="2141" spans="2:17" x14ac:dyDescent="0.2">
      <c r="B2141" s="46" t="s">
        <v>51</v>
      </c>
      <c r="D2141" s="49">
        <f>_xll.qlCalendarAdvance(LocalCalendar,$D2140,B2141,"f",FALSE)</f>
        <v>54498</v>
      </c>
      <c r="E2141" s="49">
        <f>_xll.qlInterestRateIndexValueDate(IndexON,D2141)</f>
        <v>54498</v>
      </c>
      <c r="F2141" s="52">
        <f>IFERROR(_xll.qlIndexFixing(IndexON,D2141,TRUE,_xll.ohTrigger(RecalcTrigger,TriggerON)),NA())</f>
        <v>2.5053421703464807E-2</v>
      </c>
      <c r="H2141" s="49">
        <f>_xll.qlCalendarAdvance(IborCalendar,$H2140,B2141,"f",FALSE)</f>
        <v>54491</v>
      </c>
      <c r="I2141" s="49">
        <f>_xll.qlInterestRateIndexValueDate(Index1M,$H2141)</f>
        <v>54493</v>
      </c>
      <c r="J2141" s="52">
        <f>IFERROR(_xll.qlIndexFixing(Index1M,$H2141,TRUE,_xll.ohTrigger(RecalcTrigger,Trigger1M)),NA())</f>
        <v>2.5558212094856647E-2</v>
      </c>
      <c r="K2141" s="52">
        <f>IFERROR(_xll.qlIndexFixing(ONIndex1M,I2141,TRUE,_xll.ohTrigger(RecalcTrigger,Trigger1M)),NA())</f>
        <v>2.553875368191072E-2</v>
      </c>
      <c r="L2141" s="52">
        <f>IFERROR(_xll.qlIndexFixing(Index3M,H2141,TRUE,_xll.ohTrigger(RecalcTrigger,Trigger3M)),NA())</f>
        <v>2.7099901855105472E-2</v>
      </c>
      <c r="M2141" s="52">
        <f>IFERROR(_xll.qlIndexFixing(ONIndex3M,I2141,TRUE,_xll.ohTrigger(RecalcTrigger,Trigger3M)),NA())</f>
        <v>2.7033590318863432E-2</v>
      </c>
      <c r="N2141" s="52">
        <f>IFERROR(_xll.qlIndexFixing(Index6M,$H2141,TRUE,_xll.ohTrigger(RecalcTrigger,Trigger6M)),NA())</f>
        <v>2.8511107874607405E-2</v>
      </c>
      <c r="O2141" s="52">
        <f>IFERROR(_xll.qlIndexFixing(ONIndex6M,I2141,TRUE,_xll.ohTrigger(RecalcTrigger,Trigger6M)),NA())</f>
        <v>2.8356288268591712E-2</v>
      </c>
      <c r="P2141" s="52">
        <f>IFERROR(_xll.qlIndexFixing(Index1Y,$H2141,TRUE,_xll.ohTrigger(RecalcTrigger,Trigger1Y)),NA())</f>
        <v>3.0235142058853137E-2</v>
      </c>
      <c r="Q2141" s="52">
        <f>IFERROR(_xll.qlIndexFixing(ONIndex1Y,I2141,TRUE,_xll.ohTrigger(RecalcTrigger,Trigger1Y)),NA())</f>
        <v>2.989285137270592E-2</v>
      </c>
    </row>
    <row r="2142" spans="2:17" x14ac:dyDescent="0.2">
      <c r="B2142" s="46" t="s">
        <v>51</v>
      </c>
      <c r="D2142" s="49">
        <f>_xll.qlCalendarAdvance(LocalCalendar,$D2141,B2142,"f",FALSE)</f>
        <v>54505</v>
      </c>
      <c r="E2142" s="49">
        <f>_xll.qlInterestRateIndexValueDate(IndexON,D2142)</f>
        <v>54505</v>
      </c>
      <c r="F2142" s="52">
        <f>IFERROR(_xll.qlIndexFixing(IndexON,D2142,TRUE,_xll.ohTrigger(RecalcTrigger,TriggerON)),NA())</f>
        <v>2.5051870584791303E-2</v>
      </c>
      <c r="H2142" s="49">
        <f>_xll.qlCalendarAdvance(IborCalendar,$H2141,B2142,"f",FALSE)</f>
        <v>54498</v>
      </c>
      <c r="I2142" s="49">
        <f>_xll.qlInterestRateIndexValueDate(Index1M,$H2142)</f>
        <v>54500</v>
      </c>
      <c r="J2142" s="52">
        <f>IFERROR(_xll.qlIndexFixing(Index1M,$H2142,TRUE,_xll.ohTrigger(RecalcTrigger,Trigger1M)),NA())</f>
        <v>2.5554932211231802E-2</v>
      </c>
      <c r="K2142" s="52">
        <f>IFERROR(_xll.qlIndexFixing(ONIndex1M,I2142,TRUE,_xll.ohTrigger(RecalcTrigger,Trigger1M)),NA())</f>
        <v>2.5534861441540713E-2</v>
      </c>
      <c r="L2142" s="52">
        <f>IFERROR(_xll.qlIndexFixing(Index3M,H2142,TRUE,_xll.ohTrigger(RecalcTrigger,Trigger3M)),NA())</f>
        <v>2.7095855241363986E-2</v>
      </c>
      <c r="M2142" s="52">
        <f>IFERROR(_xll.qlIndexFixing(ONIndex3M,I2142,TRUE,_xll.ohTrigger(RecalcTrigger,Trigger3M)),NA())</f>
        <v>2.7029586001745542E-2</v>
      </c>
      <c r="N2142" s="52">
        <f>IFERROR(_xll.qlIndexFixing(Index6M,$H2142,TRUE,_xll.ohTrigger(RecalcTrigger,Trigger6M)),NA())</f>
        <v>2.8507088667414537E-2</v>
      </c>
      <c r="O2142" s="52">
        <f>IFERROR(_xll.qlIndexFixing(ONIndex6M,I2142,TRUE,_xll.ohTrigger(RecalcTrigger,Trigger6M)),NA())</f>
        <v>2.8352392906239032E-2</v>
      </c>
      <c r="P2142" s="52">
        <f>IFERROR(_xll.qlIndexFixing(Index1Y,$H2142,TRUE,_xll.ohTrigger(RecalcTrigger,Trigger1Y)),NA())</f>
        <v>3.0230849448669991E-2</v>
      </c>
      <c r="Q2142" s="52">
        <f>IFERROR(_xll.qlIndexFixing(ONIndex1Y,I2142,TRUE,_xll.ohTrigger(RecalcTrigger,Trigger1Y)),NA())</f>
        <v>2.9888428856033045E-2</v>
      </c>
    </row>
    <row r="2143" spans="2:17" x14ac:dyDescent="0.2">
      <c r="B2143" s="46" t="s">
        <v>51</v>
      </c>
      <c r="D2143" s="49">
        <f>_xll.qlCalendarAdvance(LocalCalendar,$D2142,B2143,"f",FALSE)</f>
        <v>54512</v>
      </c>
      <c r="E2143" s="49">
        <f>_xll.qlInterestRateIndexValueDate(IndexON,D2143)</f>
        <v>54512</v>
      </c>
      <c r="F2143" s="52">
        <f>IFERROR(_xll.qlIndexFixing(IndexON,D2143,TRUE,_xll.ohTrigger(RecalcTrigger,TriggerON)),NA())</f>
        <v>2.5050302335420938E-2</v>
      </c>
      <c r="H2143" s="49">
        <f>_xll.qlCalendarAdvance(IborCalendar,$H2142,B2143,"f",FALSE)</f>
        <v>54505</v>
      </c>
      <c r="I2143" s="49">
        <f>_xll.qlInterestRateIndexValueDate(Index1M,$H2143)</f>
        <v>54507</v>
      </c>
      <c r="J2143" s="52">
        <f>IFERROR(_xll.qlIndexFixing(Index1M,$H2143,TRUE,_xll.ohTrigger(RecalcTrigger,Trigger1M)),NA())</f>
        <v>2.5550395646570523E-2</v>
      </c>
      <c r="K2143" s="52">
        <f>IFERROR(_xll.qlIndexFixing(ONIndex1M,I2143,TRUE,_xll.ohTrigger(RecalcTrigger,Trigger1M)),NA())</f>
        <v>2.5530966473912287E-2</v>
      </c>
      <c r="L2143" s="52">
        <f>IFERROR(_xll.qlIndexFixing(Index3M,H2143,TRUE,_xll.ohTrigger(RecalcTrigger,Trigger3M)),NA())</f>
        <v>2.7091806344173418E-2</v>
      </c>
      <c r="M2143" s="52">
        <f>IFERROR(_xll.qlIndexFixing(ONIndex3M,I2143,TRUE,_xll.ohTrigger(RecalcTrigger,Trigger3M)),NA())</f>
        <v>2.7025579412764955E-2</v>
      </c>
      <c r="N2143" s="52">
        <f>IFERROR(_xll.qlIndexFixing(Index6M,$H2143,TRUE,_xll.ohTrigger(RecalcTrigger,Trigger6M)),NA())</f>
        <v>2.8503064414938765E-2</v>
      </c>
      <c r="O2143" s="52">
        <f>IFERROR(_xll.qlIndexFixing(ONIndex6M,I2143,TRUE,_xll.ohTrigger(RecalcTrigger,Trigger6M)),NA())</f>
        <v>2.8348492563630145E-2</v>
      </c>
      <c r="P2143" s="52">
        <f>IFERROR(_xll.qlIndexFixing(Index1Y,$H2143,TRUE,_xll.ohTrigger(RecalcTrigger,Trigger1Y)),NA())</f>
        <v>3.0226567052355827E-2</v>
      </c>
      <c r="Q2143" s="52">
        <f>IFERROR(_xll.qlIndexFixing(ONIndex1Y,I2143,TRUE,_xll.ohTrigger(RecalcTrigger,Trigger1Y)),NA())</f>
        <v>2.9884016232966104E-2</v>
      </c>
    </row>
    <row r="2144" spans="2:17" x14ac:dyDescent="0.2">
      <c r="B2144" s="46" t="s">
        <v>51</v>
      </c>
      <c r="D2144" s="49">
        <f>_xll.qlCalendarAdvance(LocalCalendar,$D2143,B2144,"f",FALSE)</f>
        <v>54519</v>
      </c>
      <c r="E2144" s="49">
        <f>_xll.qlInterestRateIndexValueDate(IndexON,D2144)</f>
        <v>54519</v>
      </c>
      <c r="F2144" s="52">
        <f>IFERROR(_xll.qlIndexFixing(IndexON,D2144,TRUE,_xll.ohTrigger(RecalcTrigger,TriggerON)),NA())</f>
        <v>2.5048716955353711E-2</v>
      </c>
      <c r="H2144" s="49">
        <f>_xll.qlCalendarAdvance(IborCalendar,$H2143,B2144,"f",FALSE)</f>
        <v>54512</v>
      </c>
      <c r="I2144" s="49">
        <f>_xll.qlInterestRateIndexValueDate(Index1M,$H2144)</f>
        <v>54514</v>
      </c>
      <c r="J2144" s="52">
        <f>IFERROR(_xll.qlIndexFixing(Index1M,$H2144,TRUE,_xll.ohTrigger(RecalcTrigger,Trigger1M)),NA())</f>
        <v>2.5547109353875962E-2</v>
      </c>
      <c r="K2144" s="52">
        <f>IFERROR(_xll.qlIndexFixing(ONIndex1M,I2144,TRUE,_xll.ohTrigger(RecalcTrigger,Trigger1M)),NA())</f>
        <v>2.5527068778865569E-2</v>
      </c>
      <c r="L2144" s="52">
        <f>IFERROR(_xll.qlIndexFixing(Index3M,H2144,TRUE,_xll.ohTrigger(RecalcTrigger,Trigger3M)),NA())</f>
        <v>2.7087028220081313E-2</v>
      </c>
      <c r="M2144" s="52">
        <f>IFERROR(_xll.qlIndexFixing(ONIndex3M,I2144,TRUE,_xll.ohTrigger(RecalcTrigger,Trigger3M)),NA())</f>
        <v>2.7021570551601926E-2</v>
      </c>
      <c r="N2144" s="52">
        <f>IFERROR(_xll.qlIndexFixing(Index6M,$H2144,TRUE,_xll.ohTrigger(RecalcTrigger,Trigger6M)),NA())</f>
        <v>2.8496536122963406E-2</v>
      </c>
      <c r="O2144" s="52">
        <f>IFERROR(_xll.qlIndexFixing(ONIndex6M,I2144,TRUE,_xll.ohTrigger(RecalcTrigger,Trigger6M)),NA())</f>
        <v>2.8344587240285435E-2</v>
      </c>
      <c r="P2144" s="52">
        <f>IFERROR(_xll.qlIndexFixing(Index1Y,$H2144,TRUE,_xll.ohTrigger(RecalcTrigger,Trigger1Y)),NA())</f>
        <v>3.0222294869781657E-2</v>
      </c>
      <c r="Q2144" s="52">
        <f>IFERROR(_xll.qlIndexFixing(ONIndex1Y,I2144,TRUE,_xll.ohTrigger(RecalcTrigger,Trigger1Y)),NA())</f>
        <v>2.9879613503185354E-2</v>
      </c>
    </row>
    <row r="2145" spans="2:17" x14ac:dyDescent="0.2">
      <c r="B2145" s="46" t="s">
        <v>51</v>
      </c>
      <c r="D2145" s="49">
        <f>_xll.qlCalendarAdvance(LocalCalendar,$D2144,B2145,"f",FALSE)</f>
        <v>54526</v>
      </c>
      <c r="E2145" s="49">
        <f>_xll.qlInterestRateIndexValueDate(IndexON,D2145)</f>
        <v>54526</v>
      </c>
      <c r="F2145" s="52">
        <f>IFERROR(_xll.qlIndexFixing(IndexON,D2145,TRUE,_xll.ohTrigger(RecalcTrigger,TriggerON)),NA())</f>
        <v>2.504711444466956E-2</v>
      </c>
      <c r="H2145" s="49">
        <f>_xll.qlCalendarAdvance(IborCalendar,$H2144,B2145,"f",FALSE)</f>
        <v>54519</v>
      </c>
      <c r="I2145" s="49">
        <f>_xll.qlInterestRateIndexValueDate(Index1M,$H2145)</f>
        <v>54521</v>
      </c>
      <c r="J2145" s="52">
        <f>IFERROR(_xll.qlIndexFixing(Index1M,$H2145,TRUE,_xll.ohTrigger(RecalcTrigger,Trigger1M)),NA())</f>
        <v>2.5542568269868726E-2</v>
      </c>
      <c r="K2145" s="52">
        <f>IFERROR(_xll.qlIndexFixing(ONIndex1M,I2145,TRUE,_xll.ohTrigger(RecalcTrigger,Trigger1M)),NA())</f>
        <v>2.5523168356400561E-2</v>
      </c>
      <c r="L2145" s="52">
        <f>IFERROR(_xll.qlIndexFixing(Index3M,H2145,TRUE,_xll.ohTrigger(RecalcTrigger,Trigger3M)),NA())</f>
        <v>2.708297522301983E-2</v>
      </c>
      <c r="M2145" s="52">
        <f>IFERROR(_xll.qlIndexFixing(ONIndex3M,I2145,TRUE,_xll.ohTrigger(RecalcTrigger,Trigger3M)),NA())</f>
        <v>2.7017559418576198E-2</v>
      </c>
      <c r="N2145" s="52">
        <f>IFERROR(_xll.qlIndexFixing(Index6M,$H2145,TRUE,_xll.ohTrigger(RecalcTrigger,Trigger6M)),NA())</f>
        <v>2.8492503811850197E-2</v>
      </c>
      <c r="O2145" s="52">
        <f>IFERROR(_xll.qlIndexFixing(ONIndex6M,I2145,TRUE,_xll.ohTrigger(RecalcTrigger,Trigger6M)),NA())</f>
        <v>2.8340676936524645E-2</v>
      </c>
      <c r="P2145" s="52">
        <f>IFERROR(_xll.qlIndexFixing(Index1Y,$H2145,TRUE,_xll.ohTrigger(RecalcTrigger,Trigger1Y)),NA())</f>
        <v>3.022186460036792E-2</v>
      </c>
      <c r="Q2145" s="52">
        <f>IFERROR(_xll.qlIndexFixing(ONIndex1Y,I2145,TRUE,_xll.ohTrigger(RecalcTrigger,Trigger1Y)),NA())</f>
        <v>2.9875220666930602E-2</v>
      </c>
    </row>
    <row r="2146" spans="2:17" x14ac:dyDescent="0.2">
      <c r="B2146" s="46" t="s">
        <v>51</v>
      </c>
      <c r="D2146" s="49">
        <f>_xll.qlCalendarAdvance(LocalCalendar,$D2145,B2146,"f",FALSE)</f>
        <v>54533</v>
      </c>
      <c r="E2146" s="49">
        <f>_xll.qlInterestRateIndexValueDate(IndexON,D2146)</f>
        <v>54533</v>
      </c>
      <c r="F2146" s="52">
        <f>IFERROR(_xll.qlIndexFixing(IndexON,D2146,TRUE,_xll.ohTrigger(RecalcTrigger,TriggerON)),NA())</f>
        <v>2.5045494803288548E-2</v>
      </c>
      <c r="H2146" s="49">
        <f>_xll.qlCalendarAdvance(IborCalendar,$H2145,B2146,"f",FALSE)</f>
        <v>54526</v>
      </c>
      <c r="I2146" s="49">
        <f>_xll.qlInterestRateIndexValueDate(Index1M,$H2146)</f>
        <v>54528</v>
      </c>
      <c r="J2146" s="52">
        <f>IFERROR(_xll.qlIndexFixing(Index1M,$H2146,TRUE,_xll.ohTrigger(RecalcTrigger,Trigger1M)),NA())</f>
        <v>2.5538650483363512E-2</v>
      </c>
      <c r="K2146" s="52">
        <f>IFERROR(_xll.qlIndexFixing(ONIndex1M,I2146,TRUE,_xll.ohTrigger(RecalcTrigger,Trigger1M)),NA())</f>
        <v>2.5521767364709902E-2</v>
      </c>
      <c r="L2146" s="52">
        <f>IFERROR(_xll.qlIndexFixing(Index3M,H2146,TRUE,_xll.ohTrigger(RecalcTrigger,Trigger3M)),NA())</f>
        <v>2.7078919942654253E-2</v>
      </c>
      <c r="M2146" s="52">
        <f>IFERROR(_xll.qlIndexFixing(ONIndex3M,I2146,TRUE,_xll.ohTrigger(RecalcTrigger,Trigger3M)),NA())</f>
        <v>2.7016452887341558E-2</v>
      </c>
      <c r="N2146" s="52">
        <f>IFERROR(_xll.qlIndexFixing(Index6M,$H2146,TRUE,_xll.ohTrigger(RecalcTrigger,Trigger6M)),NA())</f>
        <v>2.8488466456593527E-2</v>
      </c>
      <c r="O2146" s="52">
        <f>IFERROR(_xll.qlIndexFixing(ONIndex6M,I2146,TRUE,_xll.ohTrigger(RecalcTrigger,Trigger6M)),NA())</f>
        <v>2.8340102937532308E-2</v>
      </c>
      <c r="P2146" s="52">
        <f>IFERROR(_xll.qlIndexFixing(Index1Y,$H2146,TRUE,_xll.ohTrigger(RecalcTrigger,Trigger1Y)),NA())</f>
        <v>3.0213781145339506E-2</v>
      </c>
      <c r="Q2146" s="52">
        <f>IFERROR(_xll.qlIndexFixing(ONIndex1Y,I2146,TRUE,_xll.ohTrigger(RecalcTrigger,Trigger1Y)),NA())</f>
        <v>2.987454450863325E-2</v>
      </c>
    </row>
    <row r="2147" spans="2:17" x14ac:dyDescent="0.2">
      <c r="B2147" s="46" t="s">
        <v>51</v>
      </c>
      <c r="D2147" s="49">
        <f>_xll.qlCalendarAdvance(LocalCalendar,$D2146,B2147,"f",FALSE)</f>
        <v>54540</v>
      </c>
      <c r="E2147" s="49">
        <f>_xll.qlInterestRateIndexValueDate(IndexON,D2147)</f>
        <v>54540</v>
      </c>
      <c r="F2147" s="52">
        <f>IFERROR(_xll.qlIndexFixing(IndexON,D2147,TRUE,_xll.ohTrigger(RecalcTrigger,TriggerON)),NA())</f>
        <v>2.5043858031130739E-2</v>
      </c>
      <c r="H2147" s="49">
        <f>_xll.qlCalendarAdvance(IborCalendar,$H2146,B2147,"f",FALSE)</f>
        <v>54533</v>
      </c>
      <c r="I2147" s="49">
        <f>_xll.qlInterestRateIndexValueDate(Index1M,$H2147)</f>
        <v>54535</v>
      </c>
      <c r="J2147" s="52">
        <f>IFERROR(_xll.qlIndexFixing(Index1M,$H2147,TRUE,_xll.ohTrigger(RecalcTrigger,Trigger1M)),NA())</f>
        <v>2.5534729964763747E-2</v>
      </c>
      <c r="K2147" s="52">
        <f>IFERROR(_xll.qlIndexFixing(ONIndex1M,I2147,TRUE,_xll.ohTrigger(RecalcTrigger,Trigger1M)),NA())</f>
        <v>2.5515359329055798E-2</v>
      </c>
      <c r="L2147" s="52">
        <f>IFERROR(_xll.qlIndexFixing(Index3M,H2147,TRUE,_xll.ohTrigger(RecalcTrigger,Trigger3M)),NA())</f>
        <v>2.7074862378995999E-2</v>
      </c>
      <c r="M2147" s="52">
        <f>IFERROR(_xll.qlIndexFixing(ONIndex3M,I2147,TRUE,_xll.ohTrigger(RecalcTrigger,Trigger3M)),NA())</f>
        <v>2.7009530336457033E-2</v>
      </c>
      <c r="N2147" s="52">
        <f>IFERROR(_xll.qlIndexFixing(Index6M,$H2147,TRUE,_xll.ohTrigger(RecalcTrigger,Trigger6M)),NA())</f>
        <v>2.8484424057225278E-2</v>
      </c>
      <c r="O2147" s="52">
        <f>IFERROR(_xll.qlIndexFixing(ONIndex6M,I2147,TRUE,_xll.ohTrigger(RecalcTrigger,Trigger6M)),NA())</f>
        <v>2.8332841387435082E-2</v>
      </c>
      <c r="P2147" s="52">
        <f>IFERROR(_xll.qlIndexFixing(Index1Y,$H2147,TRUE,_xll.ohTrigger(RecalcTrigger,Trigger1Y)),NA())</f>
        <v>3.0209539603215076E-2</v>
      </c>
      <c r="Q2147" s="52">
        <f>IFERROR(_xll.qlIndexFixing(ONIndex1Y,I2147,TRUE,_xll.ohTrigger(RecalcTrigger,Trigger1Y)),NA())</f>
        <v>2.9866464674679349E-2</v>
      </c>
    </row>
    <row r="2148" spans="2:17" x14ac:dyDescent="0.2">
      <c r="B2148" s="46" t="s">
        <v>51</v>
      </c>
      <c r="D2148" s="49">
        <f>_xll.qlCalendarAdvance(LocalCalendar,$D2147,B2148,"f",FALSE)</f>
        <v>54547</v>
      </c>
      <c r="E2148" s="49">
        <f>_xll.qlInterestRateIndexValueDate(IndexON,D2148)</f>
        <v>54547</v>
      </c>
      <c r="F2148" s="52">
        <f>IFERROR(_xll.qlIndexFixing(IndexON,D2148,TRUE,_xll.ohTrigger(RecalcTrigger,TriggerON)),NA())</f>
        <v>2.5042204128435941E-2</v>
      </c>
      <c r="H2148" s="49">
        <f>_xll.qlCalendarAdvance(IborCalendar,$H2147,B2148,"f",FALSE)</f>
        <v>54540</v>
      </c>
      <c r="I2148" s="49">
        <f>_xll.qlInterestRateIndexValueDate(Index1M,$H2148)</f>
        <v>54542</v>
      </c>
      <c r="J2148" s="52">
        <f>IFERROR(_xll.qlIndexFixing(Index1M,$H2148,TRUE,_xll.ohTrigger(RecalcTrigger,Trigger1M)),NA())</f>
        <v>2.5528934206297402E-2</v>
      </c>
      <c r="K2148" s="52">
        <f>IFERROR(_xll.qlIndexFixing(ONIndex1M,I2148,TRUE,_xll.ohTrigger(RecalcTrigger,Trigger1M)),NA())</f>
        <v>2.5511450724335916E-2</v>
      </c>
      <c r="L2148" s="52">
        <f>IFERROR(_xll.qlIndexFixing(Index3M,H2148,TRUE,_xll.ohTrigger(RecalcTrigger,Trigger3M)),NA())</f>
        <v>2.7070802532047706E-2</v>
      </c>
      <c r="M2148" s="52">
        <f>IFERROR(_xll.qlIndexFixing(ONIndex3M,I2148,TRUE,_xll.ohTrigger(RecalcTrigger,Trigger3M)),NA())</f>
        <v>2.7005512387363595E-2</v>
      </c>
      <c r="N2148" s="52">
        <f>IFERROR(_xll.qlIndexFixing(Index6M,$H2148,TRUE,_xll.ohTrigger(RecalcTrigger,Trigger6M)),NA())</f>
        <v>2.8480376613775595E-2</v>
      </c>
      <c r="O2148" s="52">
        <f>IFERROR(_xll.qlIndexFixing(ONIndex6M,I2148,TRUE,_xll.ohTrigger(RecalcTrigger,Trigger6M)),NA())</f>
        <v>2.8328916142026372E-2</v>
      </c>
      <c r="P2148" s="52">
        <f>IFERROR(_xll.qlIndexFixing(Index1Y,$H2148,TRUE,_xll.ohTrigger(RecalcTrigger,Trigger1Y)),NA())</f>
        <v>3.0205308274318384E-2</v>
      </c>
      <c r="Q2148" s="52">
        <f>IFERROR(_xll.qlIndexFixing(ONIndex1Y,I2148,TRUE,_xll.ohTrigger(RecalcTrigger,Trigger1Y)),NA())</f>
        <v>2.9862101518682849E-2</v>
      </c>
    </row>
    <row r="2149" spans="2:17" x14ac:dyDescent="0.2">
      <c r="B2149" s="46" t="s">
        <v>51</v>
      </c>
      <c r="D2149" s="49">
        <f>_xll.qlCalendarAdvance(LocalCalendar,$D2148,B2149,"f",FALSE)</f>
        <v>54554</v>
      </c>
      <c r="E2149" s="49">
        <f>_xll.qlInterestRateIndexValueDate(IndexON,D2149)</f>
        <v>54554</v>
      </c>
      <c r="F2149" s="52">
        <f>IFERROR(_xll.qlIndexFixing(IndexON,D2149,TRUE,_xll.ohTrigger(RecalcTrigger,TriggerON)),NA())</f>
        <v>2.5040533095044282E-2</v>
      </c>
      <c r="H2149" s="49">
        <f>_xll.qlCalendarAdvance(IborCalendar,$H2148,B2149,"f",FALSE)</f>
        <v>54547</v>
      </c>
      <c r="I2149" s="49">
        <f>_xll.qlInterestRateIndexValueDate(Index1M,$H2149)</f>
        <v>54549</v>
      </c>
      <c r="J2149" s="52">
        <f>IFERROR(_xll.qlIndexFixing(Index1M,$H2149,TRUE,_xll.ohTrigger(RecalcTrigger,Trigger1M)),NA())</f>
        <v>2.5526880731283064E-2</v>
      </c>
      <c r="K2149" s="52">
        <f>IFERROR(_xll.qlIndexFixing(ONIndex1M,I2149,TRUE,_xll.ohTrigger(RecalcTrigger,Trigger1M)),NA())</f>
        <v>2.5507539392117806E-2</v>
      </c>
      <c r="L2149" s="52">
        <f>IFERROR(_xll.qlIndexFixing(Index3M,H2149,TRUE,_xll.ohTrigger(RecalcTrigger,Trigger3M)),NA())</f>
        <v>2.7067465008994637E-2</v>
      </c>
      <c r="M2149" s="52">
        <f>IFERROR(_xll.qlIndexFixing(ONIndex3M,I2149,TRUE,_xll.ohTrigger(RecalcTrigger,Trigger3M)),NA())</f>
        <v>2.7001492166167651E-2</v>
      </c>
      <c r="N2149" s="52">
        <f>IFERROR(_xll.qlIndexFixing(Index6M,$H2149,TRUE,_xll.ohTrigger(RecalcTrigger,Trigger6M)),NA())</f>
        <v>2.8478812950833914E-2</v>
      </c>
      <c r="O2149" s="52">
        <f>IFERROR(_xll.qlIndexFixing(ONIndex6M,I2149,TRUE,_xll.ohTrigger(RecalcTrigger,Trigger6M)),NA())</f>
        <v>2.8324985916041712E-2</v>
      </c>
      <c r="P2149" s="52">
        <f>IFERROR(_xll.qlIndexFixing(Index1Y,$H2149,TRUE,_xll.ohTrigger(RecalcTrigger,Trigger1Y)),NA())</f>
        <v>3.0201087158521541E-2</v>
      </c>
      <c r="Q2149" s="52">
        <f>IFERROR(_xll.qlIndexFixing(ONIndex1Y,I2149,TRUE,_xll.ohTrigger(RecalcTrigger,Trigger1Y)),NA())</f>
        <v>2.985774825613241E-2</v>
      </c>
    </row>
    <row r="2150" spans="2:17" x14ac:dyDescent="0.2">
      <c r="B2150" s="46" t="s">
        <v>51</v>
      </c>
      <c r="D2150" s="49">
        <f>_xll.qlCalendarAdvance(LocalCalendar,$D2149,B2150,"f",FALSE)</f>
        <v>54561</v>
      </c>
      <c r="E2150" s="49">
        <f>_xll.qlInterestRateIndexValueDate(IndexON,D2150)</f>
        <v>54561</v>
      </c>
      <c r="F2150" s="52">
        <f>IFERROR(_xll.qlIndexFixing(IndexON,D2150,TRUE,_xll.ohTrigger(RecalcTrigger,TriggerON)),NA())</f>
        <v>2.5038844930955761E-2</v>
      </c>
      <c r="H2150" s="49">
        <f>_xll.qlCalendarAdvance(IborCalendar,$H2149,B2150,"f",FALSE)</f>
        <v>54554</v>
      </c>
      <c r="I2150" s="49">
        <f>_xll.qlInterestRateIndexValueDate(Index1M,$H2150)</f>
        <v>54556</v>
      </c>
      <c r="J2150" s="52">
        <f>IFERROR(_xll.qlIndexFixing(Index1M,$H2150,TRUE,_xll.ohTrigger(RecalcTrigger,Trigger1M)),NA())</f>
        <v>2.5522952016409639E-2</v>
      </c>
      <c r="K2150" s="52">
        <f>IFERROR(_xll.qlIndexFixing(ONIndex1M,I2150,TRUE,_xll.ohTrigger(RecalcTrigger,Trigger1M)),NA())</f>
        <v>2.5503625332481406E-2</v>
      </c>
      <c r="L2150" s="52">
        <f>IFERROR(_xll.qlIndexFixing(Index3M,H2150,TRUE,_xll.ohTrigger(RecalcTrigger,Trigger3M)),NA())</f>
        <v>2.7063400127859467E-2</v>
      </c>
      <c r="M2150" s="52">
        <f>IFERROR(_xll.qlIndexFixing(ONIndex3M,I2150,TRUE,_xll.ohTrigger(RecalcTrigger,Trigger3M)),NA())</f>
        <v>2.6997469673109009E-2</v>
      </c>
      <c r="N2150" s="52">
        <f>IFERROR(_xll.qlIndexFixing(Index6M,$H2150,TRUE,_xll.ohTrigger(RecalcTrigger,Trigger6M)),NA())</f>
        <v>2.8474753382233924E-2</v>
      </c>
      <c r="O2150" s="52">
        <f>IFERROR(_xll.qlIndexFixing(ONIndex6M,I2150,TRUE,_xll.ohTrigger(RecalcTrigger,Trigger6M)),NA())</f>
        <v>2.8321050709640971E-2</v>
      </c>
      <c r="P2150" s="52">
        <f>IFERROR(_xll.qlIndexFixing(Index1Y,$H2150,TRUE,_xll.ohTrigger(RecalcTrigger,Trigger1Y)),NA())</f>
        <v>3.0196876255697742E-2</v>
      </c>
      <c r="Q2150" s="52">
        <f>IFERROR(_xll.qlIndexFixing(ONIndex1Y,I2150,TRUE,_xll.ohTrigger(RecalcTrigger,Trigger1Y)),NA())</f>
        <v>2.9853404887028034E-2</v>
      </c>
    </row>
    <row r="2151" spans="2:17" x14ac:dyDescent="0.2">
      <c r="B2151" s="46" t="s">
        <v>51</v>
      </c>
      <c r="D2151" s="49">
        <f>_xll.qlCalendarAdvance(LocalCalendar,$D2150,B2151,"f",FALSE)</f>
        <v>54568</v>
      </c>
      <c r="E2151" s="49">
        <f>_xll.qlInterestRateIndexValueDate(IndexON,D2151)</f>
        <v>54568</v>
      </c>
      <c r="F2151" s="52">
        <f>IFERROR(_xll.qlIndexFixing(IndexON,D2151,TRUE,_xll.ohTrigger(RecalcTrigger,TriggerON)),NA())</f>
        <v>2.5037139636090444E-2</v>
      </c>
      <c r="H2151" s="49">
        <f>_xll.qlCalendarAdvance(IborCalendar,$H2150,B2151,"f",FALSE)</f>
        <v>54561</v>
      </c>
      <c r="I2151" s="49">
        <f>_xll.qlInterestRateIndexValueDate(Index1M,$H2151)</f>
        <v>54563</v>
      </c>
      <c r="J2151" s="52">
        <f>IFERROR(_xll.qlIndexFixing(Index1M,$H2151,TRUE,_xll.ohTrigger(RecalcTrigger,Trigger1M)),NA())</f>
        <v>2.5519020569454154E-2</v>
      </c>
      <c r="K2151" s="52">
        <f>IFERROR(_xll.qlIndexFixing(ONIndex1M,I2151,TRUE,_xll.ohTrigger(RecalcTrigger,Trigger1M)),NA())</f>
        <v>2.549970854550665E-2</v>
      </c>
      <c r="L2151" s="52">
        <f>IFERROR(_xll.qlIndexFixing(Index3M,H2151,TRUE,_xll.ohTrigger(RecalcTrigger,Trigger3M)),NA())</f>
        <v>2.7059332963331694E-2</v>
      </c>
      <c r="M2151" s="52">
        <f>IFERROR(_xll.qlIndexFixing(ONIndex3M,I2151,TRUE,_xll.ohTrigger(RecalcTrigger,Trigger3M)),NA())</f>
        <v>2.6993444908187669E-2</v>
      </c>
      <c r="N2151" s="52">
        <f>IFERROR(_xll.qlIndexFixing(Index6M,$H2151,TRUE,_xll.ohTrigger(RecalcTrigger,Trigger6M)),NA())</f>
        <v>2.8470688768598148E-2</v>
      </c>
      <c r="O2151" s="52">
        <f>IFERROR(_xll.qlIndexFixing(ONIndex6M,I2151,TRUE,_xll.ohTrigger(RecalcTrigger,Trigger6M)),NA())</f>
        <v>2.8317110522824152E-2</v>
      </c>
      <c r="P2151" s="52">
        <f>IFERROR(_xll.qlIndexFixing(Index1Y,$H2151,TRUE,_xll.ohTrigger(RecalcTrigger,Trigger1Y)),NA())</f>
        <v>3.0192675565719741E-2</v>
      </c>
      <c r="Q2151" s="52">
        <f>IFERROR(_xll.qlIndexFixing(ONIndex1Y,I2151,TRUE,_xll.ohTrigger(RecalcTrigger,Trigger1Y)),NA())</f>
        <v>2.9849071411449657E-2</v>
      </c>
    </row>
    <row r="2152" spans="2:17" x14ac:dyDescent="0.2">
      <c r="B2152" s="46" t="s">
        <v>51</v>
      </c>
      <c r="D2152" s="49">
        <f>_xll.qlCalendarAdvance(LocalCalendar,$D2151,B2152,"f",FALSE)</f>
        <v>54575</v>
      </c>
      <c r="E2152" s="49">
        <f>_xll.qlInterestRateIndexValueDate(IndexON,D2152)</f>
        <v>54575</v>
      </c>
      <c r="F2152" s="52">
        <f>IFERROR(_xll.qlIndexFixing(IndexON,D2152,TRUE,_xll.ohTrigger(RecalcTrigger,TriggerON)),NA())</f>
        <v>2.5035417210688138E-2</v>
      </c>
      <c r="H2152" s="49">
        <f>_xll.qlCalendarAdvance(IborCalendar,$H2151,B2152,"f",FALSE)</f>
        <v>54568</v>
      </c>
      <c r="I2152" s="49">
        <f>_xll.qlInterestRateIndexValueDate(Index1M,$H2152)</f>
        <v>54570</v>
      </c>
      <c r="J2152" s="52">
        <f>IFERROR(_xll.qlIndexFixing(Index1M,$H2152,TRUE,_xll.ohTrigger(RecalcTrigger,Trigger1M)),NA())</f>
        <v>2.5515086390411612E-2</v>
      </c>
      <c r="K2152" s="52">
        <f>IFERROR(_xll.qlIndexFixing(ONIndex1M,I2152,TRUE,_xll.ohTrigger(RecalcTrigger,Trigger1M)),NA())</f>
        <v>2.5495789031113603E-2</v>
      </c>
      <c r="L2152" s="52">
        <f>IFERROR(_xll.qlIndexFixing(Index3M,H2152,TRUE,_xll.ohTrigger(RecalcTrigger,Trigger3M)),NA())</f>
        <v>2.7055263515417396E-2</v>
      </c>
      <c r="M2152" s="52">
        <f>IFERROR(_xll.qlIndexFixing(ONIndex3M,I2152,TRUE,_xll.ohTrigger(RecalcTrigger,Trigger3M)),NA())</f>
        <v>2.6989417871003951E-2</v>
      </c>
      <c r="N2152" s="52">
        <f>IFERROR(_xll.qlIndexFixing(Index6M,$H2152,TRUE,_xll.ohTrigger(RecalcTrigger,Trigger6M)),NA())</f>
        <v>2.8466619109957958E-2</v>
      </c>
      <c r="O2152" s="52">
        <f>IFERROR(_xll.qlIndexFixing(ONIndex6M,I2152,TRUE,_xll.ohTrigger(RecalcTrigger,Trigger6M)),NA())</f>
        <v>2.831316535543138E-2</v>
      </c>
      <c r="P2152" s="52">
        <f>IFERROR(_xll.qlIndexFixing(Index1Y,$H2152,TRUE,_xll.ohTrigger(RecalcTrigger,Trigger1Y)),NA())</f>
        <v>3.0188485088461836E-2</v>
      </c>
      <c r="Q2152" s="52">
        <f>IFERROR(_xll.qlIndexFixing(ONIndex1Y,I2152,TRUE,_xll.ohTrigger(RecalcTrigger,Trigger1Y)),NA())</f>
        <v>2.9844747829317342E-2</v>
      </c>
    </row>
    <row r="2153" spans="2:17" x14ac:dyDescent="0.2">
      <c r="B2153" s="46" t="s">
        <v>51</v>
      </c>
      <c r="D2153" s="49">
        <f>_xll.qlCalendarAdvance(LocalCalendar,$D2152,B2153,"f",FALSE)</f>
        <v>54582</v>
      </c>
      <c r="E2153" s="49">
        <f>_xll.qlInterestRateIndexValueDate(IndexON,D2153)</f>
        <v>54582</v>
      </c>
      <c r="F2153" s="52">
        <f>IFERROR(_xll.qlIndexFixing(IndexON,D2153,TRUE,_xll.ohTrigger(RecalcTrigger,TriggerON)),NA())</f>
        <v>2.5033677654588971E-2</v>
      </c>
      <c r="H2153" s="49">
        <f>_xll.qlCalendarAdvance(IborCalendar,$H2152,B2153,"f",FALSE)</f>
        <v>54575</v>
      </c>
      <c r="I2153" s="49">
        <f>_xll.qlInterestRateIndexValueDate(Index1M,$H2153)</f>
        <v>54577</v>
      </c>
      <c r="J2153" s="52">
        <f>IFERROR(_xll.qlIndexFixing(Index1M,$H2153,TRUE,_xll.ohTrigger(RecalcTrigger,Trigger1M)),NA())</f>
        <v>2.5511771249559251E-2</v>
      </c>
      <c r="K2153" s="52">
        <f>IFERROR(_xll.qlIndexFixing(ONIndex1M,I2153,TRUE,_xll.ohTrigger(RecalcTrigger,Trigger1M)),NA())</f>
        <v>2.5491866789142392E-2</v>
      </c>
      <c r="L2153" s="52">
        <f>IFERROR(_xll.qlIndexFixing(Index3M,H2153,TRUE,_xll.ohTrigger(RecalcTrigger,Trigger3M)),NA())</f>
        <v>2.7051191784124393E-2</v>
      </c>
      <c r="M2153" s="52">
        <f>IFERROR(_xll.qlIndexFixing(ONIndex3M,I2153,TRUE,_xll.ohTrigger(RecalcTrigger,Trigger3M)),NA())</f>
        <v>2.6985388561877599E-2</v>
      </c>
      <c r="N2153" s="52">
        <f>IFERROR(_xll.qlIndexFixing(Index6M,$H2153,TRUE,_xll.ohTrigger(RecalcTrigger,Trigger6M)),NA())</f>
        <v>2.8460063736376676E-2</v>
      </c>
      <c r="O2153" s="52">
        <f>IFERROR(_xll.qlIndexFixing(ONIndex6M,I2153,TRUE,_xll.ohTrigger(RecalcTrigger,Trigger6M)),NA())</f>
        <v>2.8309215207382721E-2</v>
      </c>
      <c r="P2153" s="52">
        <f>IFERROR(_xll.qlIndexFixing(Index1Y,$H2153,TRUE,_xll.ohTrigger(RecalcTrigger,Trigger1Y)),NA())</f>
        <v>3.0184304823797223E-2</v>
      </c>
      <c r="Q2153" s="52">
        <f>IFERROR(_xll.qlIndexFixing(ONIndex1Y,I2153,TRUE,_xll.ohTrigger(RecalcTrigger,Trigger1Y)),NA())</f>
        <v>2.9840434140471217E-2</v>
      </c>
    </row>
    <row r="2154" spans="2:17" x14ac:dyDescent="0.2">
      <c r="B2154" s="46" t="s">
        <v>51</v>
      </c>
      <c r="D2154" s="49">
        <f>_xll.qlCalendarAdvance(LocalCalendar,$D2153,B2154,"f",FALSE)</f>
        <v>54589</v>
      </c>
      <c r="E2154" s="49">
        <f>_xll.qlInterestRateIndexValueDate(IndexON,D2154)</f>
        <v>54589</v>
      </c>
      <c r="F2154" s="52">
        <f>IFERROR(_xll.qlIndexFixing(IndexON,D2154,TRUE,_xll.ohTrigger(RecalcTrigger,TriggerON)),NA())</f>
        <v>2.5031920967792942E-2</v>
      </c>
      <c r="H2154" s="49">
        <f>_xll.qlCalendarAdvance(IborCalendar,$H2153,B2154,"f",FALSE)</f>
        <v>54582</v>
      </c>
      <c r="I2154" s="49">
        <f>_xll.qlInterestRateIndexValueDate(Index1M,$H2154)</f>
        <v>54584</v>
      </c>
      <c r="J2154" s="52">
        <f>IFERROR(_xll.qlIndexFixing(Index1M,$H2154,TRUE,_xll.ohTrigger(RecalcTrigger,Trigger1M)),NA())</f>
        <v>2.5507209836090339E-2</v>
      </c>
      <c r="K2154" s="52">
        <f>IFERROR(_xll.qlIndexFixing(ONIndex1M,I2154,TRUE,_xll.ohTrigger(RecalcTrigger,Trigger1M)),NA())</f>
        <v>2.5487941819992699E-2</v>
      </c>
      <c r="L2154" s="52">
        <f>IFERROR(_xll.qlIndexFixing(Index3M,H2154,TRUE,_xll.ohTrigger(RecalcTrigger,Trigger3M)),NA())</f>
        <v>2.7047117769460508E-2</v>
      </c>
      <c r="M2154" s="52">
        <f>IFERROR(_xll.qlIndexFixing(ONIndex3M,I2154,TRUE,_xll.ohTrigger(RecalcTrigger,Trigger3M)),NA())</f>
        <v>2.6981356980808613E-2</v>
      </c>
      <c r="N2154" s="52">
        <f>IFERROR(_xll.qlIndexFixing(Index6M,$H2154,TRUE,_xll.ohTrigger(RecalcTrigger,Trigger6M)),NA())</f>
        <v>2.8455986029082666E-2</v>
      </c>
      <c r="O2154" s="52">
        <f>IFERROR(_xll.qlIndexFixing(ONIndex6M,I2154,TRUE,_xll.ohTrigger(RecalcTrigger,Trigger6M)),NA())</f>
        <v>2.8305260078997918E-2</v>
      </c>
      <c r="P2154" s="52">
        <f>IFERROR(_xll.qlIndexFixing(Index1Y,$H2154,TRUE,_xll.ohTrigger(RecalcTrigger,Trigger1Y)),NA())</f>
        <v>3.0180134771600413E-2</v>
      </c>
      <c r="Q2154" s="52">
        <f>IFERROR(_xll.qlIndexFixing(ONIndex1Y,I2154,TRUE,_xll.ohTrigger(RecalcTrigger,Trigger1Y)),NA())</f>
        <v>2.9836130345231027E-2</v>
      </c>
    </row>
    <row r="2155" spans="2:17" x14ac:dyDescent="0.2">
      <c r="B2155" s="46" t="s">
        <v>51</v>
      </c>
      <c r="D2155" s="49">
        <f>_xll.qlCalendarAdvance(LocalCalendar,$D2154,B2155,"f",FALSE)</f>
        <v>54596</v>
      </c>
      <c r="E2155" s="49">
        <f>_xll.qlInterestRateIndexValueDate(IndexON,D2155)</f>
        <v>54596</v>
      </c>
      <c r="F2155" s="52">
        <f>IFERROR(_xll.qlIndexFixing(IndexON,D2155,TRUE,_xll.ohTrigger(RecalcTrigger,TriggerON)),NA())</f>
        <v>2.5030147150300053E-2</v>
      </c>
      <c r="H2155" s="49">
        <f>_xll.qlCalendarAdvance(IborCalendar,$H2154,B2155,"f",FALSE)</f>
        <v>54589</v>
      </c>
      <c r="I2155" s="49">
        <f>_xll.qlInterestRateIndexValueDate(Index1M,$H2155)</f>
        <v>54591</v>
      </c>
      <c r="J2155" s="52">
        <f>IFERROR(_xll.qlIndexFixing(Index1M,$H2155,TRUE,_xll.ohTrigger(RecalcTrigger,Trigger1M)),NA())</f>
        <v>2.5503267460819101E-2</v>
      </c>
      <c r="K2155" s="52">
        <f>IFERROR(_xll.qlIndexFixing(ONIndex1M,I2155,TRUE,_xll.ohTrigger(RecalcTrigger,Trigger1M)),NA())</f>
        <v>2.5484014123264842E-2</v>
      </c>
      <c r="L2155" s="52">
        <f>IFERROR(_xll.qlIndexFixing(Index3M,H2155,TRUE,_xll.ohTrigger(RecalcTrigger,Trigger3M)),NA())</f>
        <v>2.7043041471432692E-2</v>
      </c>
      <c r="M2155" s="52">
        <f>IFERROR(_xll.qlIndexFixing(ONIndex3M,I2155,TRUE,_xll.ohTrigger(RecalcTrigger,Trigger3M)),NA())</f>
        <v>2.6977323127717057E-2</v>
      </c>
      <c r="N2155" s="52">
        <f>IFERROR(_xll.qlIndexFixing(Index6M,$H2155,TRUE,_xll.ohTrigger(RecalcTrigger,Trigger6M)),NA())</f>
        <v>2.8451903277923438E-2</v>
      </c>
      <c r="O2155" s="52">
        <f>IFERROR(_xll.qlIndexFixing(ONIndex6M,I2155,TRUE,_xll.ohTrigger(RecalcTrigger,Trigger6M)),NA())</f>
        <v>2.8301299970037164E-2</v>
      </c>
      <c r="P2155" s="52">
        <f>IFERROR(_xll.qlIndexFixing(Index1Y,$H2155,TRUE,_xll.ohTrigger(RecalcTrigger,Trigger1Y)),NA())</f>
        <v>3.0175974931745696E-2</v>
      </c>
      <c r="Q2155" s="52">
        <f>IFERROR(_xll.qlIndexFixing(ONIndex1Y,I2155,TRUE,_xll.ohTrigger(RecalcTrigger,Trigger1Y)),NA())</f>
        <v>2.9831836443356963E-2</v>
      </c>
    </row>
    <row r="2156" spans="2:17" x14ac:dyDescent="0.2">
      <c r="B2156" s="46" t="s">
        <v>51</v>
      </c>
      <c r="D2156" s="49">
        <f>_xll.qlCalendarAdvance(LocalCalendar,$D2155,B2156,"f",FALSE)</f>
        <v>54603</v>
      </c>
      <c r="E2156" s="49">
        <f>_xll.qlInterestRateIndexValueDate(IndexON,D2156)</f>
        <v>54603</v>
      </c>
      <c r="F2156" s="52">
        <f>IFERROR(_xll.qlIndexFixing(IndexON,D2156,TRUE,_xll.ohTrigger(RecalcTrigger,TriggerON)),NA())</f>
        <v>2.5028356202270174E-2</v>
      </c>
      <c r="H2156" s="49">
        <f>_xll.qlCalendarAdvance(IborCalendar,$H2155,B2156,"f",FALSE)</f>
        <v>54596</v>
      </c>
      <c r="I2156" s="49">
        <f>_xll.qlInterestRateIndexValueDate(Index1M,$H2156)</f>
        <v>54598</v>
      </c>
      <c r="J2156" s="52">
        <f>IFERROR(_xll.qlIndexFixing(Index1M,$H2156,TRUE,_xll.ohTrigger(RecalcTrigger,Trigger1M)),NA())</f>
        <v>2.5499322353470799E-2</v>
      </c>
      <c r="K2156" s="52">
        <f>IFERROR(_xll.qlIndexFixing(ONIndex1M,I2156,TRUE,_xll.ohTrigger(RecalcTrigger,Trigger1M)),NA())</f>
        <v>2.5480083699118694E-2</v>
      </c>
      <c r="L2156" s="52">
        <f>IFERROR(_xll.qlIndexFixing(Index3M,H2156,TRUE,_xll.ohTrigger(RecalcTrigger,Trigger3M)),NA())</f>
        <v>2.7038962890047893E-2</v>
      </c>
      <c r="M2156" s="52">
        <f>IFERROR(_xll.qlIndexFixing(ONIndex3M,I2156,TRUE,_xll.ohTrigger(RecalcTrigger,Trigger3M)),NA())</f>
        <v>2.697328700260293E-2</v>
      </c>
      <c r="N2156" s="52">
        <f>IFERROR(_xll.qlIndexFixing(Index6M,$H2156,TRUE,_xll.ohTrigger(RecalcTrigger,Trigger6M)),NA())</f>
        <v>2.8451939612038363E-2</v>
      </c>
      <c r="O2156" s="52">
        <f>IFERROR(_xll.qlIndexFixing(ONIndex6M,I2156,TRUE,_xll.ohTrigger(RecalcTrigger,Trigger6M)),NA())</f>
        <v>2.8297334880420522E-2</v>
      </c>
      <c r="P2156" s="52">
        <f>IFERROR(_xll.qlIndexFixing(Index1Y,$H2156,TRUE,_xll.ohTrigger(RecalcTrigger,Trigger1Y)),NA())</f>
        <v>3.0171825304107808E-2</v>
      </c>
      <c r="Q2156" s="52">
        <f>IFERROR(_xll.qlIndexFixing(ONIndex1Y,I2156,TRUE,_xll.ohTrigger(RecalcTrigger,Trigger1Y)),NA())</f>
        <v>2.9827552434928961E-2</v>
      </c>
    </row>
    <row r="2157" spans="2:17" x14ac:dyDescent="0.2">
      <c r="B2157" s="46" t="s">
        <v>51</v>
      </c>
      <c r="D2157" s="49">
        <f>_xll.qlCalendarAdvance(LocalCalendar,$D2156,B2157,"f",FALSE)</f>
        <v>54610</v>
      </c>
      <c r="E2157" s="49">
        <f>_xll.qlInterestRateIndexValueDate(IndexON,D2157)</f>
        <v>54610</v>
      </c>
      <c r="F2157" s="52">
        <f>IFERROR(_xll.qlIndexFixing(IndexON,D2157,TRUE,_xll.ohTrigger(RecalcTrigger,TriggerON)),NA())</f>
        <v>2.5026548123463499E-2</v>
      </c>
      <c r="H2157" s="49">
        <f>_xll.qlCalendarAdvance(IborCalendar,$H2156,B2157,"f",FALSE)</f>
        <v>54603</v>
      </c>
      <c r="I2157" s="49">
        <f>_xll.qlInterestRateIndexValueDate(Index1M,$H2157)</f>
        <v>54605</v>
      </c>
      <c r="J2157" s="52">
        <f>IFERROR(_xll.qlIndexFixing(Index1M,$H2157,TRUE,_xll.ohTrigger(RecalcTrigger,Trigger1M)),NA())</f>
        <v>2.549537451406042E-2</v>
      </c>
      <c r="K2157" s="52">
        <f>IFERROR(_xll.qlIndexFixing(ONIndex1M,I2157,TRUE,_xll.ohTrigger(RecalcTrigger,Trigger1M)),NA())</f>
        <v>2.5476150547474319E-2</v>
      </c>
      <c r="L2157" s="52">
        <f>IFERROR(_xll.qlIndexFixing(Index3M,H2157,TRUE,_xll.ohTrigger(RecalcTrigger,Trigger3M)),NA())</f>
        <v>2.7034882025313064E-2</v>
      </c>
      <c r="M2157" s="52">
        <f>IFERROR(_xll.qlIndexFixing(ONIndex3M,I2157,TRUE,_xll.ohTrigger(RecalcTrigger,Trigger3M)),NA())</f>
        <v>2.6969248605466234E-2</v>
      </c>
      <c r="N2157" s="52">
        <f>IFERROR(_xll.qlIndexFixing(Index6M,$H2157,TRUE,_xll.ohTrigger(RecalcTrigger,Trigger6M)),NA())</f>
        <v>2.8447019265146731E-2</v>
      </c>
      <c r="O2157" s="52">
        <f>IFERROR(_xll.qlIndexFixing(ONIndex6M,I2157,TRUE,_xll.ohTrigger(RecalcTrigger,Trigger6M)),NA())</f>
        <v>2.8293364810467736E-2</v>
      </c>
      <c r="P2157" s="52">
        <f>IFERROR(_xll.qlIndexFixing(Index1Y,$H2157,TRUE,_xll.ohTrigger(RecalcTrigger,Trigger1Y)),NA())</f>
        <v>3.0167685888561911E-2</v>
      </c>
      <c r="Q2157" s="52">
        <f>IFERROR(_xll.qlIndexFixing(ONIndex1Y,I2157,TRUE,_xll.ohTrigger(RecalcTrigger,Trigger1Y)),NA())</f>
        <v>2.9823278319947022E-2</v>
      </c>
    </row>
    <row r="2158" spans="2:17" x14ac:dyDescent="0.2">
      <c r="B2158" s="46" t="s">
        <v>51</v>
      </c>
      <c r="D2158" s="49">
        <f>_xll.qlCalendarAdvance(LocalCalendar,$D2157,B2158,"f",FALSE)</f>
        <v>54617</v>
      </c>
      <c r="E2158" s="49">
        <f>_xll.qlInterestRateIndexValueDate(IndexON,D2158)</f>
        <v>54617</v>
      </c>
      <c r="F2158" s="52">
        <f>IFERROR(_xll.qlIndexFixing(IndexON,D2158,TRUE,_xll.ohTrigger(RecalcTrigger,TriggerON)),NA())</f>
        <v>2.5024722913880026E-2</v>
      </c>
      <c r="H2158" s="49">
        <f>_xll.qlCalendarAdvance(IborCalendar,$H2157,B2158,"f",FALSE)</f>
        <v>54610</v>
      </c>
      <c r="I2158" s="49">
        <f>_xll.qlInterestRateIndexValueDate(Index1M,$H2158)</f>
        <v>54612</v>
      </c>
      <c r="J2158" s="52">
        <f>IFERROR(_xll.qlIndexFixing(Index1M,$H2158,TRUE,_xll.ohTrigger(RecalcTrigger,Trigger1M)),NA())</f>
        <v>2.5491423942585467E-2</v>
      </c>
      <c r="K2158" s="52">
        <f>IFERROR(_xll.qlIndexFixing(ONIndex1M,I2158,TRUE,_xll.ohTrigger(RecalcTrigger,Trigger1M)),NA())</f>
        <v>2.5472214668651461E-2</v>
      </c>
      <c r="L2158" s="52">
        <f>IFERROR(_xll.qlIndexFixing(Index3M,H2158,TRUE,_xll.ohTrigger(RecalcTrigger,Trigger3M)),NA())</f>
        <v>2.7030798877236022E-2</v>
      </c>
      <c r="M2158" s="52">
        <f>IFERROR(_xll.qlIndexFixing(ONIndex3M,I2158,TRUE,_xll.ohTrigger(RecalcTrigger,Trigger3M)),NA())</f>
        <v>2.696520793646684E-2</v>
      </c>
      <c r="N2158" s="52">
        <f>IFERROR(_xll.qlIndexFixing(Index6M,$H2158,TRUE,_xll.ohTrigger(RecalcTrigger,Trigger6M)),NA())</f>
        <v>2.844209521479131E-2</v>
      </c>
      <c r="O2158" s="52">
        <f>IFERROR(_xll.qlIndexFixing(ONIndex6M,I2158,TRUE,_xll.ohTrigger(RecalcTrigger,Trigger6M)),NA())</f>
        <v>2.8289389759938999E-2</v>
      </c>
      <c r="P2158" s="52">
        <f>IFERROR(_xll.qlIndexFixing(Index1Y,$H2158,TRUE,_xll.ohTrigger(RecalcTrigger,Trigger1Y)),NA())</f>
        <v>3.0163556684983397E-2</v>
      </c>
      <c r="Q2158" s="52">
        <f>IFERROR(_xll.qlIndexFixing(ONIndex1Y,I2158,TRUE,_xll.ohTrigger(RecalcTrigger,Trigger1Y)),NA())</f>
        <v>2.9819014098491081E-2</v>
      </c>
    </row>
    <row r="2159" spans="2:17" x14ac:dyDescent="0.2">
      <c r="B2159" s="46" t="s">
        <v>51</v>
      </c>
      <c r="D2159" s="49">
        <f>_xll.qlCalendarAdvance(LocalCalendar,$D2158,B2159,"f",FALSE)</f>
        <v>54624</v>
      </c>
      <c r="E2159" s="49">
        <f>_xll.qlInterestRateIndexValueDate(IndexON,D2159)</f>
        <v>54624</v>
      </c>
      <c r="F2159" s="52">
        <f>IFERROR(_xll.qlIndexFixing(IndexON,D2159,TRUE,_xll.ohTrigger(RecalcTrigger,TriggerON)),NA())</f>
        <v>2.5022880573679629E-2</v>
      </c>
      <c r="H2159" s="49">
        <f>_xll.qlCalendarAdvance(IborCalendar,$H2158,B2159,"f",FALSE)</f>
        <v>54617</v>
      </c>
      <c r="I2159" s="49">
        <f>_xll.qlInterestRateIndexValueDate(Index1M,$H2159)</f>
        <v>54619</v>
      </c>
      <c r="J2159" s="52">
        <f>IFERROR(_xll.qlIndexFixing(Index1M,$H2159,TRUE,_xll.ohTrigger(RecalcTrigger,Trigger1M)),NA())</f>
        <v>2.5487470639045939E-2</v>
      </c>
      <c r="K2159" s="52">
        <f>IFERROR(_xll.qlIndexFixing(ONIndex1M,I2159,TRUE,_xll.ohTrigger(RecalcTrigger,Trigger1M)),NA())</f>
        <v>2.5468276062330375E-2</v>
      </c>
      <c r="L2159" s="52">
        <f>IFERROR(_xll.qlIndexFixing(Index3M,H2159,TRUE,_xll.ohTrigger(RecalcTrigger,Trigger3M)),NA())</f>
        <v>2.7026713445822852E-2</v>
      </c>
      <c r="M2159" s="52">
        <f>IFERROR(_xll.qlIndexFixing(ONIndex3M,I2159,TRUE,_xll.ohTrigger(RecalcTrigger,Trigger3M)),NA())</f>
        <v>2.6961164995364939E-2</v>
      </c>
      <c r="N2159" s="52">
        <f>IFERROR(_xll.qlIndexFixing(Index6M,$H2159,TRUE,_xll.ohTrigger(RecalcTrigger,Trigger6M)),NA())</f>
        <v>2.8438813000084596E-2</v>
      </c>
      <c r="O2159" s="52">
        <f>IFERROR(_xll.qlIndexFixing(ONIndex6M,I2159,TRUE,_xll.ohTrigger(RecalcTrigger,Trigger6M)),NA())</f>
        <v>2.8285409728914246E-2</v>
      </c>
      <c r="P2159" s="52">
        <f>IFERROR(_xll.qlIndexFixing(Index1Y,$H2159,TRUE,_xll.ohTrigger(RecalcTrigger,Trigger1Y)),NA())</f>
        <v>3.0159437693248088E-2</v>
      </c>
      <c r="Q2159" s="52">
        <f>IFERROR(_xll.qlIndexFixing(ONIndex1Y,I2159,TRUE,_xll.ohTrigger(RecalcTrigger,Trigger1Y)),NA())</f>
        <v>2.9814759770401267E-2</v>
      </c>
    </row>
    <row r="2160" spans="2:17" x14ac:dyDescent="0.2">
      <c r="B2160" s="46" t="s">
        <v>51</v>
      </c>
      <c r="D2160" s="49">
        <f>_xll.qlCalendarAdvance(LocalCalendar,$D2159,B2160,"f",FALSE)</f>
        <v>54631</v>
      </c>
      <c r="E2160" s="49">
        <f>_xll.qlInterestRateIndexValueDate(IndexON,D2160)</f>
        <v>54631</v>
      </c>
      <c r="F2160" s="52">
        <f>IFERROR(_xll.qlIndexFixing(IndexON,D2160,TRUE,_xll.ohTrigger(RecalcTrigger,TriggerON)),NA())</f>
        <v>2.5021021103022179E-2</v>
      </c>
      <c r="H2160" s="49">
        <f>_xll.qlCalendarAdvance(IborCalendar,$H2159,B2160,"f",FALSE)</f>
        <v>54624</v>
      </c>
      <c r="I2160" s="49">
        <f>_xll.qlInterestRateIndexValueDate(Index1M,$H2160)</f>
        <v>54626</v>
      </c>
      <c r="J2160" s="52">
        <f>IFERROR(_xll.qlIndexFixing(Index1M,$H2160,TRUE,_xll.ohTrigger(RecalcTrigger,Trigger1M)),NA())</f>
        <v>2.5483514603444335E-2</v>
      </c>
      <c r="K2160" s="52">
        <f>IFERROR(_xll.qlIndexFixing(ONIndex1M,I2160,TRUE,_xll.ohTrigger(RecalcTrigger,Trigger1M)),NA())</f>
        <v>2.5464334728431126E-2</v>
      </c>
      <c r="L2160" s="52">
        <f>IFERROR(_xll.qlIndexFixing(Index3M,H2160,TRUE,_xll.ohTrigger(RecalcTrigger,Trigger3M)),NA())</f>
        <v>2.7022625731079636E-2</v>
      </c>
      <c r="M2160" s="52">
        <f>IFERROR(_xll.qlIndexFixing(ONIndex3M,I2160,TRUE,_xll.ohTrigger(RecalcTrigger,Trigger3M)),NA())</f>
        <v>2.6957119782320405E-2</v>
      </c>
      <c r="N2160" s="52">
        <f>IFERROR(_xll.qlIndexFixing(Index6M,$H2160,TRUE,_xll.ohTrigger(RecalcTrigger,Trigger6M)),NA())</f>
        <v>2.8433880224462457E-2</v>
      </c>
      <c r="O2160" s="52">
        <f>IFERROR(_xll.qlIndexFixing(ONIndex6M,I2160,TRUE,_xll.ohTrigger(RecalcTrigger,Trigger6M)),NA())</f>
        <v>2.8281424717233605E-2</v>
      </c>
      <c r="P2160" s="52">
        <f>IFERROR(_xll.qlIndexFixing(Index1Y,$H2160,TRUE,_xll.ohTrigger(RecalcTrigger,Trigger1Y)),NA())</f>
        <v>3.0155328913231593E-2</v>
      </c>
      <c r="Q2160" s="52">
        <f>IFERROR(_xll.qlIndexFixing(ONIndex1Y,I2160,TRUE,_xll.ohTrigger(RecalcTrigger,Trigger1Y)),NA())</f>
        <v>2.9810515335757515E-2</v>
      </c>
    </row>
    <row r="2161" spans="2:17" x14ac:dyDescent="0.2">
      <c r="B2161" s="46" t="s">
        <v>51</v>
      </c>
      <c r="D2161" s="49">
        <f>_xll.qlCalendarAdvance(LocalCalendar,$D2160,B2161,"f",FALSE)</f>
        <v>54638</v>
      </c>
      <c r="E2161" s="49">
        <f>_xll.qlInterestRateIndexValueDate(IndexON,D2161)</f>
        <v>54638</v>
      </c>
      <c r="F2161" s="52">
        <f>IFERROR(_xll.qlIndexFixing(IndexON,D2161,TRUE,_xll.ohTrigger(RecalcTrigger,TriggerON)),NA())</f>
        <v>2.5019144501507995E-2</v>
      </c>
      <c r="H2161" s="49">
        <f>_xll.qlCalendarAdvance(IborCalendar,$H2160,B2161,"f",FALSE)</f>
        <v>54631</v>
      </c>
      <c r="I2161" s="49">
        <f>_xll.qlInterestRateIndexValueDate(Index1M,$H2161)</f>
        <v>54633</v>
      </c>
      <c r="J2161" s="52">
        <f>IFERROR(_xll.qlIndexFixing(Index1M,$H2161,TRUE,_xll.ohTrigger(RecalcTrigger,Trigger1M)),NA())</f>
        <v>2.5480173809772182E-2</v>
      </c>
      <c r="K2161" s="52">
        <f>IFERROR(_xll.qlIndexFixing(ONIndex1M,I2161,TRUE,_xll.ohTrigger(RecalcTrigger,Trigger1M)),NA())</f>
        <v>2.5460390667353394E-2</v>
      </c>
      <c r="L2161" s="52">
        <f>IFERROR(_xll.qlIndexFixing(Index3M,H2161,TRUE,_xll.ohTrigger(RecalcTrigger,Trigger3M)),NA())</f>
        <v>2.7018535733015929E-2</v>
      </c>
      <c r="M2161" s="52">
        <f>IFERROR(_xll.qlIndexFixing(ONIndex3M,I2161,TRUE,_xll.ohTrigger(RecalcTrigger,Trigger3M)),NA())</f>
        <v>2.69530722972533E-2</v>
      </c>
      <c r="N2161" s="52">
        <f>IFERROR(_xll.qlIndexFixing(Index6M,$H2161,TRUE,_xll.ohTrigger(RecalcTrigger,Trigger6M)),NA())</f>
        <v>2.842976516220291E-2</v>
      </c>
      <c r="O2161" s="52">
        <f>IFERROR(_xll.qlIndexFixing(ONIndex6M,I2161,TRUE,_xll.ohTrigger(RecalcTrigger,Trigger6M)),NA())</f>
        <v>2.8277434725296757E-2</v>
      </c>
      <c r="P2161" s="52">
        <f>IFERROR(_xll.qlIndexFixing(Index1Y,$H2161,TRUE,_xll.ohTrigger(RecalcTrigger,Trigger1Y)),NA())</f>
        <v>3.0151230344810397E-2</v>
      </c>
      <c r="Q2161" s="52">
        <f>IFERROR(_xll.qlIndexFixing(ONIndex1Y,I2161,TRUE,_xll.ohTrigger(RecalcTrigger,Trigger1Y)),NA())</f>
        <v>2.9806280794559825E-2</v>
      </c>
    </row>
    <row r="2162" spans="2:17" x14ac:dyDescent="0.2">
      <c r="B2162" s="46" t="s">
        <v>51</v>
      </c>
      <c r="D2162" s="49">
        <f>_xll.qlCalendarAdvance(LocalCalendar,$D2161,B2162,"f",FALSE)</f>
        <v>54645</v>
      </c>
      <c r="E2162" s="49">
        <f>_xll.qlInterestRateIndexValueDate(IndexON,D2162)</f>
        <v>54645</v>
      </c>
      <c r="F2162" s="52">
        <f>IFERROR(_xll.qlIndexFixing(IndexON,D2162,TRUE,_xll.ohTrigger(RecalcTrigger,TriggerON)),NA())</f>
        <v>2.501725076929695E-2</v>
      </c>
      <c r="H2162" s="49">
        <f>_xll.qlCalendarAdvance(IborCalendar,$H2161,B2162,"f",FALSE)</f>
        <v>54638</v>
      </c>
      <c r="I2162" s="49">
        <f>_xll.qlInterestRateIndexValueDate(Index1M,$H2162)</f>
        <v>54640</v>
      </c>
      <c r="J2162" s="52">
        <f>IFERROR(_xll.qlIndexFixing(Index1M,$H2162,TRUE,_xll.ohTrigger(RecalcTrigger,Trigger1M)),NA())</f>
        <v>2.5476211834851919E-2</v>
      </c>
      <c r="K2162" s="52">
        <f>IFERROR(_xll.qlIndexFixing(ONIndex1M,I2162,TRUE,_xll.ohTrigger(RecalcTrigger,Trigger1M)),NA())</f>
        <v>2.5456443878697499E-2</v>
      </c>
      <c r="L2162" s="52">
        <f>IFERROR(_xll.qlIndexFixing(Index3M,H2162,TRUE,_xll.ohTrigger(RecalcTrigger,Trigger3M)),NA())</f>
        <v>2.7014443451637817E-2</v>
      </c>
      <c r="M2162" s="52">
        <f>IFERROR(_xll.qlIndexFixing(ONIndex3M,I2162,TRUE,_xll.ohTrigger(RecalcTrigger,Trigger3M)),NA())</f>
        <v>2.6949022540083689E-2</v>
      </c>
      <c r="N2162" s="52">
        <f>IFERROR(_xll.qlIndexFixing(Index6M,$H2162,TRUE,_xll.ohTrigger(RecalcTrigger,Trigger6M)),NA())</f>
        <v>2.8425645055253964E-2</v>
      </c>
      <c r="O2162" s="52">
        <f>IFERROR(_xll.qlIndexFixing(ONIndex6M,I2162,TRUE,_xll.ohTrigger(RecalcTrigger,Trigger6M)),NA())</f>
        <v>2.8273439752624085E-2</v>
      </c>
      <c r="P2162" s="52">
        <f>IFERROR(_xll.qlIndexFixing(Index1Y,$H2162,TRUE,_xll.ohTrigger(RecalcTrigger,Trigger1Y)),NA())</f>
        <v>3.0147141987860972E-2</v>
      </c>
      <c r="Q2162" s="52">
        <f>IFERROR(_xll.qlIndexFixing(ONIndex1Y,I2162,TRUE,_xll.ohTrigger(RecalcTrigger,Trigger1Y)),NA())</f>
        <v>2.9802056146728262E-2</v>
      </c>
    </row>
    <row r="2163" spans="2:17" x14ac:dyDescent="0.2">
      <c r="B2163" s="46" t="s">
        <v>51</v>
      </c>
      <c r="D2163" s="49">
        <f>_xll.qlCalendarAdvance(LocalCalendar,$D2162,B2163,"f",FALSE)</f>
        <v>54652</v>
      </c>
      <c r="E2163" s="49">
        <f>_xll.qlInterestRateIndexValueDate(IndexON,D2163)</f>
        <v>54652</v>
      </c>
      <c r="F2163" s="52">
        <f>IFERROR(_xll.qlIndexFixing(IndexON,D2163,TRUE,_xll.ohTrigger(RecalcTrigger,TriggerON)),NA())</f>
        <v>2.5015339906548917E-2</v>
      </c>
      <c r="H2163" s="49">
        <f>_xll.qlCalendarAdvance(IborCalendar,$H2162,B2163,"f",FALSE)</f>
        <v>54645</v>
      </c>
      <c r="I2163" s="49">
        <f>_xll.qlInterestRateIndexValueDate(Index1M,$H2163)</f>
        <v>54647</v>
      </c>
      <c r="J2163" s="52">
        <f>IFERROR(_xll.qlIndexFixing(Index1M,$H2163,TRUE,_xll.ohTrigger(RecalcTrigger,Trigger1M)),NA())</f>
        <v>2.5471630104317022E-2</v>
      </c>
      <c r="K2163" s="52">
        <f>IFERROR(_xll.qlIndexFixing(ONIndex1M,I2163,TRUE,_xll.ohTrigger(RecalcTrigger,Trigger1M)),NA())</f>
        <v>2.5452494362623312E-2</v>
      </c>
      <c r="L2163" s="52">
        <f>IFERROR(_xll.qlIndexFixing(Index3M,H2163,TRUE,_xll.ohTrigger(RecalcTrigger,Trigger3M)),NA())</f>
        <v>2.7010348886953115E-2</v>
      </c>
      <c r="M2163" s="52">
        <f>IFERROR(_xll.qlIndexFixing(ONIndex3M,I2163,TRUE,_xll.ohTrigger(RecalcTrigger,Trigger3M)),NA())</f>
        <v>2.694497051105138E-2</v>
      </c>
      <c r="N2163" s="52">
        <f>IFERROR(_xll.qlIndexFixing(Index6M,$H2163,TRUE,_xll.ohTrigger(RecalcTrigger,Trigger6M)),NA())</f>
        <v>2.8421519903649141E-2</v>
      </c>
      <c r="O2163" s="52">
        <f>IFERROR(_xll.qlIndexFixing(ONIndex6M,I2163,TRUE,_xll.ohTrigger(RecalcTrigger,Trigger6M)),NA())</f>
        <v>2.8269439799535334E-2</v>
      </c>
      <c r="P2163" s="52">
        <f>IFERROR(_xll.qlIndexFixing(Index1Y,$H2163,TRUE,_xll.ohTrigger(RecalcTrigger,Trigger1Y)),NA())</f>
        <v>3.0143063842260689E-2</v>
      </c>
      <c r="Q2163" s="52">
        <f>IFERROR(_xll.qlIndexFixing(ONIndex1Y,I2163,TRUE,_xll.ohTrigger(RecalcTrigger,Trigger1Y)),NA())</f>
        <v>2.9797841392422697E-2</v>
      </c>
    </row>
    <row r="2164" spans="2:17" x14ac:dyDescent="0.2">
      <c r="B2164" s="46" t="s">
        <v>51</v>
      </c>
      <c r="D2164" s="49">
        <f>_xll.qlCalendarAdvance(LocalCalendar,$D2163,B2164,"f",FALSE)</f>
        <v>54659</v>
      </c>
      <c r="E2164" s="49">
        <f>_xll.qlInterestRateIndexValueDate(IndexON,D2164)</f>
        <v>54659</v>
      </c>
      <c r="F2164" s="52">
        <f>IFERROR(_xll.qlIndexFixing(IndexON,D2164,TRUE,_xll.ohTrigger(RecalcTrigger,TriggerON)),NA())</f>
        <v>2.5013411913024086E-2</v>
      </c>
      <c r="H2164" s="49">
        <f>_xll.qlCalendarAdvance(IborCalendar,$H2163,B2164,"f",FALSE)</f>
        <v>54652</v>
      </c>
      <c r="I2164" s="49">
        <f>_xll.qlInterestRateIndexValueDate(Index1M,$H2164)</f>
        <v>54654</v>
      </c>
      <c r="J2164" s="52">
        <f>IFERROR(_xll.qlIndexFixing(Index1M,$H2164,TRUE,_xll.ohTrigger(RecalcTrigger,Trigger1M)),NA())</f>
        <v>2.546766314050708E-2</v>
      </c>
      <c r="K2164" s="52">
        <f>IFERROR(_xll.qlIndexFixing(ONIndex1M,I2164,TRUE,_xll.ohTrigger(RecalcTrigger,Trigger1M)),NA())</f>
        <v>2.5448542119130835E-2</v>
      </c>
      <c r="L2164" s="52">
        <f>IFERROR(_xll.qlIndexFixing(Index3M,H2164,TRUE,_xll.ohTrigger(RecalcTrigger,Trigger3M)),NA())</f>
        <v>2.7006252038967039E-2</v>
      </c>
      <c r="M2164" s="52">
        <f>IFERROR(_xll.qlIndexFixing(ONIndex3M,I2164,TRUE,_xll.ohTrigger(RecalcTrigger,Trigger3M)),NA())</f>
        <v>2.6940916209916566E-2</v>
      </c>
      <c r="N2164" s="52">
        <f>IFERROR(_xll.qlIndexFixing(Index6M,$H2164,TRUE,_xll.ohTrigger(RecalcTrigger,Trigger6M)),NA())</f>
        <v>2.8418209048753636E-2</v>
      </c>
      <c r="O2164" s="52">
        <f>IFERROR(_xll.qlIndexFixing(ONIndex6M,I2164,TRUE,_xll.ohTrigger(RecalcTrigger,Trigger6M)),NA())</f>
        <v>2.8265434865870631E-2</v>
      </c>
      <c r="P2164" s="52">
        <f>IFERROR(_xll.qlIndexFixing(Index1Y,$H2164,TRUE,_xll.ohTrigger(RecalcTrigger,Trigger1Y)),NA())</f>
        <v>3.0138995907886459E-2</v>
      </c>
      <c r="Q2164" s="52">
        <f>IFERROR(_xll.qlIndexFixing(ONIndex1Y,I2164,TRUE,_xll.ohTrigger(RecalcTrigger,Trigger1Y)),NA())</f>
        <v>2.9793636531483259E-2</v>
      </c>
    </row>
    <row r="2165" spans="2:17" x14ac:dyDescent="0.2">
      <c r="B2165" s="46" t="s">
        <v>51</v>
      </c>
      <c r="D2165" s="49">
        <f>_xll.qlCalendarAdvance(LocalCalendar,$D2164,B2165,"f",FALSE)</f>
        <v>54666</v>
      </c>
      <c r="E2165" s="49">
        <f>_xll.qlInterestRateIndexValueDate(IndexON,D2165)</f>
        <v>54666</v>
      </c>
      <c r="F2165" s="52">
        <f>IFERROR(_xll.qlIndexFixing(IndexON,D2165,TRUE,_xll.ohTrigger(RecalcTrigger,TriggerON)),NA())</f>
        <v>2.5011466788722458E-2</v>
      </c>
      <c r="H2165" s="49">
        <f>_xll.qlCalendarAdvance(IborCalendar,$H2164,B2165,"f",FALSE)</f>
        <v>54659</v>
      </c>
      <c r="I2165" s="49">
        <f>_xll.qlInterestRateIndexValueDate(Index1M,$H2165)</f>
        <v>54661</v>
      </c>
      <c r="J2165" s="52">
        <f>IFERROR(_xll.qlIndexFixing(Index1M,$H2165,TRUE,_xll.ohTrigger(RecalcTrigger,Trigger1M)),NA())</f>
        <v>2.5463693444655044E-2</v>
      </c>
      <c r="K2165" s="52">
        <f>IFERROR(_xll.qlIndexFixing(ONIndex1M,I2165,TRUE,_xll.ohTrigger(RecalcTrigger,Trigger1M)),NA())</f>
        <v>2.5444587148300002E-2</v>
      </c>
      <c r="L2165" s="52">
        <f>IFERROR(_xll.qlIndexFixing(Index3M,H2165,TRUE,_xll.ohTrigger(RecalcTrigger,Trigger3M)),NA())</f>
        <v>2.7002152907687413E-2</v>
      </c>
      <c r="M2165" s="52">
        <f>IFERROR(_xll.qlIndexFixing(ONIndex3M,I2165,TRUE,_xll.ohTrigger(RecalcTrigger,Trigger3M)),NA())</f>
        <v>2.6936859636839117E-2</v>
      </c>
      <c r="N2165" s="52">
        <f>IFERROR(_xll.qlIndexFixing(Index6M,$H2165,TRUE,_xll.ohTrigger(RecalcTrigger,Trigger6M)),NA())</f>
        <v>2.8413254466596073E-2</v>
      </c>
      <c r="O2165" s="52">
        <f>IFERROR(_xll.qlIndexFixing(ONIndex6M,I2165,TRUE,_xll.ohTrigger(RecalcTrigger,Trigger6M)),NA())</f>
        <v>2.8261424951789849E-2</v>
      </c>
      <c r="P2165" s="52">
        <f>IFERROR(_xll.qlIndexFixing(Index1Y,$H2165,TRUE,_xll.ohTrigger(RecalcTrigger,Trigger1Y)),NA())</f>
        <v>3.0134938184615646E-2</v>
      </c>
      <c r="Q2165" s="52">
        <f>IFERROR(_xll.qlIndexFixing(ONIndex1Y,I2165,TRUE,_xll.ohTrigger(RecalcTrigger,Trigger1Y)),NA())</f>
        <v>2.9789441564069818E-2</v>
      </c>
    </row>
    <row r="2166" spans="2:17" x14ac:dyDescent="0.2">
      <c r="B2166" s="46" t="s">
        <v>51</v>
      </c>
      <c r="D2166" s="49">
        <f>_xll.qlCalendarAdvance(LocalCalendar,$D2165,B2166,"f",FALSE)</f>
        <v>54673</v>
      </c>
      <c r="E2166" s="49">
        <f>_xll.qlInterestRateIndexValueDate(IndexON,D2166)</f>
        <v>54673</v>
      </c>
      <c r="F2166" s="52">
        <f>IFERROR(_xll.qlIndexFixing(IndexON,D2166,TRUE,_xll.ohTrigger(RecalcTrigger,TriggerON)),NA())</f>
        <v>2.5009504533883842E-2</v>
      </c>
      <c r="H2166" s="49">
        <f>_xll.qlCalendarAdvance(IborCalendar,$H2165,B2166,"f",FALSE)</f>
        <v>54666</v>
      </c>
      <c r="I2166" s="49">
        <f>_xll.qlInterestRateIndexValueDate(Index1M,$H2166)</f>
        <v>54668</v>
      </c>
      <c r="J2166" s="52">
        <f>IFERROR(_xll.qlIndexFixing(Index1M,$H2166,TRUE,_xll.ohTrigger(RecalcTrigger,Trigger1M)),NA())</f>
        <v>2.5459721016758419E-2</v>
      </c>
      <c r="K2166" s="52">
        <f>IFERROR(_xll.qlIndexFixing(ONIndex1M,I2166,TRUE,_xll.ohTrigger(RecalcTrigger,Trigger1M)),NA())</f>
        <v>2.5440629450050878E-2</v>
      </c>
      <c r="L2166" s="52">
        <f>IFERROR(_xll.qlIndexFixing(Index3M,H2166,TRUE,_xll.ohTrigger(RecalcTrigger,Trigger3M)),NA())</f>
        <v>2.6997334852628955E-2</v>
      </c>
      <c r="M2166" s="52">
        <f>IFERROR(_xll.qlIndexFixing(ONIndex3M,I2166,TRUE,_xll.ohTrigger(RecalcTrigger,Trigger3M)),NA())</f>
        <v>2.6932800791739098E-2</v>
      </c>
      <c r="N2166" s="52">
        <f>IFERROR(_xll.qlIndexFixing(Index6M,$H2166,TRUE,_xll.ohTrigger(RecalcTrigger,Trigger6M)),NA())</f>
        <v>2.840502398110397E-2</v>
      </c>
      <c r="O2166" s="52">
        <f>IFERROR(_xll.qlIndexFixing(ONIndex6M,I2166,TRUE,_xll.ohTrigger(RecalcTrigger,Trigger6M)),NA())</f>
        <v>2.8257410057133114E-2</v>
      </c>
      <c r="P2166" s="52">
        <f>IFERROR(_xll.qlIndexFixing(Index1Y,$H2166,TRUE,_xll.ohTrigger(RecalcTrigger,Trigger1Y)),NA())</f>
        <v>3.0130890672326043E-2</v>
      </c>
      <c r="Q2166" s="52">
        <f>IFERROR(_xll.qlIndexFixing(ONIndex1Y,I2166,TRUE,_xll.ohTrigger(RecalcTrigger,Trigger1Y)),NA())</f>
        <v>2.9785256490022505E-2</v>
      </c>
    </row>
    <row r="2167" spans="2:17" x14ac:dyDescent="0.2">
      <c r="B2167" s="46" t="s">
        <v>51</v>
      </c>
      <c r="D2167" s="49">
        <f>_xll.qlCalendarAdvance(LocalCalendar,$D2166,B2167,"f",FALSE)</f>
        <v>54680</v>
      </c>
      <c r="E2167" s="49">
        <f>_xll.qlInterestRateIndexValueDate(IndexON,D2167)</f>
        <v>54680</v>
      </c>
      <c r="F2167" s="52">
        <f>IFERROR(_xll.qlIndexFixing(IndexON,D2167,TRUE,_xll.ohTrigger(RecalcTrigger,TriggerON)),NA())</f>
        <v>2.5007525148508236E-2</v>
      </c>
      <c r="H2167" s="49">
        <f>_xll.qlCalendarAdvance(IborCalendar,$H2166,B2167,"f",FALSE)</f>
        <v>54673</v>
      </c>
      <c r="I2167" s="49">
        <f>_xll.qlInterestRateIndexValueDate(Index1M,$H2167)</f>
        <v>54675</v>
      </c>
      <c r="J2167" s="52">
        <f>IFERROR(_xll.qlIndexFixing(Index1M,$H2167,TRUE,_xll.ohTrigger(RecalcTrigger,Trigger1M)),NA())</f>
        <v>2.5456360977305085E-2</v>
      </c>
      <c r="K2167" s="52">
        <f>IFERROR(_xll.qlIndexFixing(ONIndex1M,I2167,TRUE,_xll.ohTrigger(RecalcTrigger,Trigger1M)),NA())</f>
        <v>2.5436669024303526E-2</v>
      </c>
      <c r="L2167" s="52">
        <f>IFERROR(_xll.qlIndexFixing(Index3M,H2167,TRUE,_xll.ohTrigger(RecalcTrigger,Trigger3M)),NA())</f>
        <v>2.6993231624530562E-2</v>
      </c>
      <c r="M2167" s="52">
        <f>IFERROR(_xll.qlIndexFixing(ONIndex3M,I2167,TRUE,_xll.ohTrigger(RecalcTrigger,Trigger3M)),NA())</f>
        <v>2.6928739674616509E-2</v>
      </c>
      <c r="N2167" s="52">
        <f>IFERROR(_xll.qlIndexFixing(Index6M,$H2167,TRUE,_xll.ohTrigger(RecalcTrigger,Trigger6M)),NA())</f>
        <v>2.8400882075470913E-2</v>
      </c>
      <c r="O2167" s="52">
        <f>IFERROR(_xll.qlIndexFixing(ONIndex6M,I2167,TRUE,_xll.ohTrigger(RecalcTrigger,Trigger6M)),NA())</f>
        <v>2.8253390181900429E-2</v>
      </c>
      <c r="P2167" s="52">
        <f>IFERROR(_xll.qlIndexFixing(Index1Y,$H2167,TRUE,_xll.ohTrigger(RecalcTrigger,Trigger1Y)),NA())</f>
        <v>3.0126853370896541E-2</v>
      </c>
      <c r="Q2167" s="52">
        <f>IFERROR(_xll.qlIndexFixing(ONIndex1Y,I2167,TRUE,_xll.ohTrigger(RecalcTrigger,Trigger1Y)),NA())</f>
        <v>2.9781081309421253E-2</v>
      </c>
    </row>
    <row r="2168" spans="2:17" x14ac:dyDescent="0.2">
      <c r="B2168" s="46" t="s">
        <v>51</v>
      </c>
      <c r="D2168" s="49">
        <f>_xll.qlCalendarAdvance(LocalCalendar,$D2167,B2168,"f",FALSE)</f>
        <v>54687</v>
      </c>
      <c r="E2168" s="49">
        <f>_xll.qlInterestRateIndexValueDate(IndexON,D2168)</f>
        <v>54687</v>
      </c>
      <c r="F2168" s="52">
        <f>IFERROR(_xll.qlIndexFixing(IndexON,D2168,TRUE,_xll.ohTrigger(RecalcTrigger,TriggerON)),NA())</f>
        <v>2.5005528632275897E-2</v>
      </c>
      <c r="H2168" s="49">
        <f>_xll.qlCalendarAdvance(IborCalendar,$H2167,B2168,"f",FALSE)</f>
        <v>54680</v>
      </c>
      <c r="I2168" s="49">
        <f>_xll.qlInterestRateIndexValueDate(Index1M,$H2168)</f>
        <v>54682</v>
      </c>
      <c r="J2168" s="52">
        <f>IFERROR(_xll.qlIndexFixing(Index1M,$H2168,TRUE,_xll.ohTrigger(RecalcTrigger,Trigger1M)),NA())</f>
        <v>2.5451767964843885E-2</v>
      </c>
      <c r="K2168" s="52">
        <f>IFERROR(_xll.qlIndexFixing(ONIndex1M,I2168,TRUE,_xll.ohTrigger(RecalcTrigger,Trigger1M)),NA())</f>
        <v>2.5432705871137884E-2</v>
      </c>
      <c r="L2168" s="52">
        <f>IFERROR(_xll.qlIndexFixing(Index3M,H2168,TRUE,_xll.ohTrigger(RecalcTrigger,Trigger3M)),NA())</f>
        <v>2.6989126113284429E-2</v>
      </c>
      <c r="M2168" s="52">
        <f>IFERROR(_xll.qlIndexFixing(ONIndex3M,I2168,TRUE,_xll.ohTrigger(RecalcTrigger,Trigger3M)),NA())</f>
        <v>2.692467628547135E-2</v>
      </c>
      <c r="N2168" s="52">
        <f>IFERROR(_xll.qlIndexFixing(Index6M,$H2168,TRUE,_xll.ohTrigger(RecalcTrigger,Trigger6M)),NA())</f>
        <v>2.839673512706856E-2</v>
      </c>
      <c r="O2168" s="52">
        <f>IFERROR(_xll.qlIndexFixing(ONIndex6M,I2168,TRUE,_xll.ohTrigger(RecalcTrigger,Trigger6M)),NA())</f>
        <v>2.8249365326171727E-2</v>
      </c>
      <c r="P2168" s="52">
        <f>IFERROR(_xll.qlIndexFixing(Index1Y,$H2168,TRUE,_xll.ohTrigger(RecalcTrigger,Trigger1Y)),NA())</f>
        <v>3.0122826280204722E-2</v>
      </c>
      <c r="Q2168" s="52">
        <f>IFERROR(_xll.qlIndexFixing(ONIndex1Y,I2168,TRUE,_xll.ohTrigger(RecalcTrigger,Trigger1Y)),NA())</f>
        <v>2.9776916022346001E-2</v>
      </c>
    </row>
    <row r="2169" spans="2:17" x14ac:dyDescent="0.2">
      <c r="B2169" s="46" t="s">
        <v>51</v>
      </c>
      <c r="D2169" s="49">
        <f>_xll.qlCalendarAdvance(LocalCalendar,$D2168,B2169,"f",FALSE)</f>
        <v>54694</v>
      </c>
      <c r="E2169" s="49">
        <f>_xll.qlInterestRateIndexValueDate(IndexON,D2169)</f>
        <v>54694</v>
      </c>
      <c r="F2169" s="52">
        <f>IFERROR(_xll.qlIndexFixing(IndexON,D2169,TRUE,_xll.ohTrigger(RecalcTrigger,TriggerON)),NA())</f>
        <v>2.5003514985426634E-2</v>
      </c>
      <c r="H2169" s="49">
        <f>_xll.qlCalendarAdvance(IborCalendar,$H2168,B2169,"f",FALSE)</f>
        <v>54687</v>
      </c>
      <c r="I2169" s="49">
        <f>_xll.qlInterestRateIndexValueDate(Index1M,$H2169)</f>
        <v>54689</v>
      </c>
      <c r="J2169" s="52">
        <f>IFERROR(_xll.qlIndexFixing(Index1M,$H2169,TRUE,_xll.ohTrigger(RecalcTrigger,Trigger1M)),NA())</f>
        <v>2.5447787340838468E-2</v>
      </c>
      <c r="K2169" s="52">
        <f>IFERROR(_xll.qlIndexFixing(ONIndex1M,I2169,TRUE,_xll.ohTrigger(RecalcTrigger,Trigger1M)),NA())</f>
        <v>2.5428739990713822E-2</v>
      </c>
      <c r="L2169" s="52">
        <f>IFERROR(_xll.qlIndexFixing(Index3M,H2169,TRUE,_xll.ohTrigger(RecalcTrigger,Trigger3M)),NA())</f>
        <v>2.6985018318898466E-2</v>
      </c>
      <c r="M2169" s="52">
        <f>IFERROR(_xll.qlIndexFixing(ONIndex3M,I2169,TRUE,_xll.ohTrigger(RecalcTrigger,Trigger3M)),NA())</f>
        <v>2.6920610624463492E-2</v>
      </c>
      <c r="N2169" s="52">
        <f>IFERROR(_xll.qlIndexFixing(Index6M,$H2169,TRUE,_xll.ohTrigger(RecalcTrigger,Trigger6M)),NA())</f>
        <v>2.8392583135930034E-2</v>
      </c>
      <c r="O2169" s="52">
        <f>IFERROR(_xll.qlIndexFixing(ONIndex6M,I2169,TRUE,_xll.ohTrigger(RecalcTrigger,Trigger6M)),NA())</f>
        <v>2.8245335490026946E-2</v>
      </c>
      <c r="P2169" s="52">
        <f>IFERROR(_xll.qlIndexFixing(Index1Y,$H2169,TRUE,_xll.ohTrigger(RecalcTrigger,Trigger1Y)),NA())</f>
        <v>3.0118809400129912E-2</v>
      </c>
      <c r="Q2169" s="52">
        <f>IFERROR(_xll.qlIndexFixing(ONIndex1Y,I2169,TRUE,_xll.ohTrigger(RecalcTrigger,Trigger1Y)),NA())</f>
        <v>2.9772760628636874E-2</v>
      </c>
    </row>
    <row r="2170" spans="2:17" x14ac:dyDescent="0.2">
      <c r="B2170" s="46" t="s">
        <v>51</v>
      </c>
      <c r="D2170" s="49">
        <f>_xll.qlCalendarAdvance(LocalCalendar,$D2169,B2170,"f",FALSE)</f>
        <v>54701</v>
      </c>
      <c r="E2170" s="49">
        <f>_xll.qlInterestRateIndexValueDate(IndexON,D2170)</f>
        <v>54701</v>
      </c>
      <c r="F2170" s="52">
        <f>IFERROR(_xll.qlIndexFixing(IndexON,D2170,TRUE,_xll.ohTrigger(RecalcTrigger,TriggerON)),NA())</f>
        <v>2.5001484207960445E-2</v>
      </c>
      <c r="H2170" s="49">
        <f>_xll.qlCalendarAdvance(IborCalendar,$H2169,B2170,"f",FALSE)</f>
        <v>54694</v>
      </c>
      <c r="I2170" s="49">
        <f>_xll.qlInterestRateIndexValueDate(Index1M,$H2170)</f>
        <v>54696</v>
      </c>
      <c r="J2170" s="52">
        <f>IFERROR(_xll.qlIndexFixing(Index1M,$H2170,TRUE,_xll.ohTrigger(RecalcTrigger,Trigger1M)),NA())</f>
        <v>2.5441962810634201E-2</v>
      </c>
      <c r="K2170" s="52">
        <f>IFERROR(_xll.qlIndexFixing(ONIndex1M,I2170,TRUE,_xll.ohTrigger(RecalcTrigger,Trigger1M)),NA())</f>
        <v>2.5424771382791533E-2</v>
      </c>
      <c r="L2170" s="52">
        <f>IFERROR(_xll.qlIndexFixing(Index3M,H2170,TRUE,_xll.ohTrigger(RecalcTrigger,Trigger3M)),NA())</f>
        <v>2.6980908241377943E-2</v>
      </c>
      <c r="M2170" s="52">
        <f>IFERROR(_xll.qlIndexFixing(ONIndex3M,I2170,TRUE,_xll.ohTrigger(RecalcTrigger,Trigger3M)),NA())</f>
        <v>2.6916542691433065E-2</v>
      </c>
      <c r="N2170" s="52">
        <f>IFERROR(_xll.qlIndexFixing(Index6M,$H2170,TRUE,_xll.ohTrigger(RecalcTrigger,Trigger6M)),NA())</f>
        <v>2.8389241446383492E-2</v>
      </c>
      <c r="O2170" s="52">
        <f>IFERROR(_xll.qlIndexFixing(ONIndex6M,I2170,TRUE,_xll.ohTrigger(RecalcTrigger,Trigger6M)),NA())</f>
        <v>2.8241300673386149E-2</v>
      </c>
      <c r="P2170" s="52">
        <f>IFERROR(_xll.qlIndexFixing(Index1Y,$H2170,TRUE,_xll.ohTrigger(RecalcTrigger,Trigger1Y)),NA())</f>
        <v>3.0114802730550783E-2</v>
      </c>
      <c r="Q2170" s="52">
        <f>IFERROR(_xll.qlIndexFixing(ONIndex1Y,I2170,TRUE,_xll.ohTrigger(RecalcTrigger,Trigger1Y)),NA())</f>
        <v>2.9768615128293874E-2</v>
      </c>
    </row>
    <row r="2171" spans="2:17" x14ac:dyDescent="0.2">
      <c r="B2171" s="46" t="s">
        <v>51</v>
      </c>
      <c r="D2171" s="49">
        <f>_xll.qlCalendarAdvance(LocalCalendar,$D2170,B2171,"f",FALSE)</f>
        <v>54708</v>
      </c>
      <c r="E2171" s="49">
        <f>_xll.qlInterestRateIndexValueDate(IndexON,D2171)</f>
        <v>54708</v>
      </c>
      <c r="F2171" s="52">
        <f>IFERROR(_xll.qlIndexFixing(IndexON,D2171,TRUE,_xll.ohTrigger(RecalcTrigger,TriggerON)),NA())</f>
        <v>2.4999436299797395E-2</v>
      </c>
      <c r="H2171" s="49">
        <f>_xll.qlCalendarAdvance(IborCalendar,$H2170,B2171,"f",FALSE)</f>
        <v>54701</v>
      </c>
      <c r="I2171" s="49">
        <f>_xll.qlInterestRateIndexValueDate(Index1M,$H2171)</f>
        <v>54703</v>
      </c>
      <c r="J2171" s="52">
        <f>IFERROR(_xll.qlIndexFixing(Index1M,$H2171,TRUE,_xll.ohTrigger(RecalcTrigger,Trigger1M)),NA())</f>
        <v>2.543981789673383E-2</v>
      </c>
      <c r="K2171" s="52">
        <f>IFERROR(_xll.qlIndexFixing(ONIndex1M,I2171,TRUE,_xll.ohTrigger(RecalcTrigger,Trigger1M)),NA())</f>
        <v>2.5420800047291081E-2</v>
      </c>
      <c r="L2171" s="52">
        <f>IFERROR(_xll.qlIndexFixing(Index3M,H2171,TRUE,_xll.ohTrigger(RecalcTrigger,Trigger3M)),NA())</f>
        <v>2.6977510171262927E-2</v>
      </c>
      <c r="M2171" s="52">
        <f>IFERROR(_xll.qlIndexFixing(ONIndex3M,I2171,TRUE,_xll.ohTrigger(RecalcTrigger,Trigger3M)),NA())</f>
        <v>2.6912472486220196E-2</v>
      </c>
      <c r="N2171" s="52">
        <f>IFERROR(_xll.qlIndexFixing(Index6M,$H2171,TRUE,_xll.ohTrigger(RecalcTrigger,Trigger6M)),NA())</f>
        <v>2.8385078683775031E-2</v>
      </c>
      <c r="O2171" s="52">
        <f>IFERROR(_xll.qlIndexFixing(ONIndex6M,I2171,TRUE,_xll.ohTrigger(RecalcTrigger,Trigger6M)),NA())</f>
        <v>2.8237260876089465E-2</v>
      </c>
      <c r="P2171" s="52">
        <f>IFERROR(_xll.qlIndexFixing(Index1Y,$H2171,TRUE,_xll.ohTrigger(RecalcTrigger,Trigger1Y)),NA())</f>
        <v>3.0110806271347323E-2</v>
      </c>
      <c r="Q2171" s="52">
        <f>IFERROR(_xll.qlIndexFixing(ONIndex1Y,I2171,TRUE,_xll.ohTrigger(RecalcTrigger,Trigger1Y)),NA())</f>
        <v>2.9764479521476872E-2</v>
      </c>
    </row>
    <row r="2172" spans="2:17" x14ac:dyDescent="0.2">
      <c r="B2172" s="46" t="s">
        <v>51</v>
      </c>
      <c r="D2172" s="49">
        <f>_xll.qlCalendarAdvance(LocalCalendar,$D2171,B2172,"f",FALSE)</f>
        <v>54715</v>
      </c>
      <c r="E2172" s="49">
        <f>_xll.qlInterestRateIndexValueDate(IndexON,D2172)</f>
        <v>54715</v>
      </c>
      <c r="F2172" s="52">
        <f>IFERROR(_xll.qlIndexFixing(IndexON,D2172,TRUE,_xll.ohTrigger(RecalcTrigger,TriggerON)),NA())</f>
        <v>2.4997371260857548E-2</v>
      </c>
      <c r="H2172" s="49">
        <f>_xll.qlCalendarAdvance(IborCalendar,$H2171,B2172,"f",FALSE)</f>
        <v>54708</v>
      </c>
      <c r="I2172" s="49">
        <f>_xll.qlInterestRateIndexValueDate(Index1M,$H2172)</f>
        <v>54710</v>
      </c>
      <c r="J2172" s="52">
        <f>IFERROR(_xll.qlIndexFixing(Index1M,$H2172,TRUE,_xll.ohTrigger(RecalcTrigger,Trigger1M)),NA())</f>
        <v>2.5435829076647098E-2</v>
      </c>
      <c r="K2172" s="52">
        <f>IFERROR(_xll.qlIndexFixing(ONIndex1M,I2172,TRUE,_xll.ohTrigger(RecalcTrigger,Trigger1M)),NA())</f>
        <v>2.5416825984612146E-2</v>
      </c>
      <c r="L2172" s="52">
        <f>IFERROR(_xll.qlIndexFixing(Index3M,H2172,TRUE,_xll.ohTrigger(RecalcTrigger,Trigger3M)),NA())</f>
        <v>2.6973395057132605E-2</v>
      </c>
      <c r="M2172" s="52">
        <f>IFERROR(_xll.qlIndexFixing(ONIndex3M,I2172,TRUE,_xll.ohTrigger(RecalcTrigger,Trigger3M)),NA())</f>
        <v>2.6908400009224565E-2</v>
      </c>
      <c r="N2172" s="52">
        <f>IFERROR(_xll.qlIndexFixing(Index6M,$H2172,TRUE,_xll.ohTrigger(RecalcTrigger,Trigger6M)),NA())</f>
        <v>2.8380910878178123E-2</v>
      </c>
      <c r="O2172" s="52">
        <f>IFERROR(_xll.qlIndexFixing(ONIndex6M,I2172,TRUE,_xll.ohTrigger(RecalcTrigger,Trigger6M)),NA())</f>
        <v>2.8233216098376701E-2</v>
      </c>
      <c r="P2172" s="52">
        <f>IFERROR(_xll.qlIndexFixing(Index1Y,$H2172,TRUE,_xll.ohTrigger(RecalcTrigger,Trigger1Y)),NA())</f>
        <v>3.0106820022398201E-2</v>
      </c>
      <c r="Q2172" s="52">
        <f>IFERROR(_xll.qlIndexFixing(ONIndex1Y,I2172,TRUE,_xll.ohTrigger(RecalcTrigger,Trigger1Y)),NA())</f>
        <v>2.9760353808105933E-2</v>
      </c>
    </row>
    <row r="2173" spans="2:17" x14ac:dyDescent="0.2">
      <c r="B2173" s="46" t="s">
        <v>51</v>
      </c>
      <c r="D2173" s="49">
        <f>_xll.qlCalendarAdvance(LocalCalendar,$D2172,B2173,"f",FALSE)</f>
        <v>54722</v>
      </c>
      <c r="E2173" s="49">
        <f>_xll.qlInterestRateIndexValueDate(IndexON,D2173)</f>
        <v>54722</v>
      </c>
      <c r="F2173" s="52">
        <f>IFERROR(_xll.qlIndexFixing(IndexON,D2173,TRUE,_xll.ohTrigger(RecalcTrigger,TriggerON)),NA())</f>
        <v>2.4995289091300776E-2</v>
      </c>
      <c r="H2173" s="49">
        <f>_xll.qlCalendarAdvance(IborCalendar,$H2172,B2173,"f",FALSE)</f>
        <v>54715</v>
      </c>
      <c r="I2173" s="49">
        <f>_xll.qlInterestRateIndexValueDate(Index1M,$H2173)</f>
        <v>54717</v>
      </c>
      <c r="J2173" s="52">
        <f>IFERROR(_xll.qlIndexFixing(Index1M,$H2173,TRUE,_xll.ohTrigger(RecalcTrigger,Trigger1M)),NA())</f>
        <v>2.5431837524535761E-2</v>
      </c>
      <c r="K2173" s="52">
        <f>IFERROR(_xll.qlIndexFixing(ONIndex1M,I2173,TRUE,_xll.ohTrigger(RecalcTrigger,Trigger1M)),NA())</f>
        <v>2.5412849194434983E-2</v>
      </c>
      <c r="L2173" s="52">
        <f>IFERROR(_xll.qlIndexFixing(Index3M,H2173,TRUE,_xll.ohTrigger(RecalcTrigger,Trigger3M)),NA())</f>
        <v>2.6969277659766939E-2</v>
      </c>
      <c r="M2173" s="52">
        <f>IFERROR(_xll.qlIndexFixing(ONIndex3M,I2173,TRUE,_xll.ohTrigger(RecalcTrigger,Trigger3M)),NA())</f>
        <v>2.6904325260046491E-2</v>
      </c>
      <c r="N2173" s="52">
        <f>IFERROR(_xll.qlIndexFixing(Index6M,$H2173,TRUE,_xll.ohTrigger(RecalcTrigger,Trigger6M)),NA())</f>
        <v>2.8376738029624392E-2</v>
      </c>
      <c r="O2173" s="52">
        <f>IFERROR(_xll.qlIndexFixing(ONIndex6M,I2173,TRUE,_xll.ohTrigger(RecalcTrigger,Trigger6M)),NA())</f>
        <v>2.8229166340087986E-2</v>
      </c>
      <c r="P2173" s="52">
        <f>IFERROR(_xll.qlIndexFixing(Index1Y,$H2173,TRUE,_xll.ohTrigger(RecalcTrigger,Trigger1Y)),NA())</f>
        <v>3.0102843983584284E-2</v>
      </c>
      <c r="Q2173" s="52">
        <f>IFERROR(_xll.qlIndexFixing(ONIndex1Y,I2173,TRUE,_xll.ohTrigger(RecalcTrigger,Trigger1Y)),NA())</f>
        <v>2.9756237988181056E-2</v>
      </c>
    </row>
    <row r="2174" spans="2:17" x14ac:dyDescent="0.2">
      <c r="B2174" s="46" t="s">
        <v>51</v>
      </c>
      <c r="D2174" s="49">
        <f>_xll.qlCalendarAdvance(LocalCalendar,$D2173,B2174,"f",FALSE)</f>
        <v>54729</v>
      </c>
      <c r="E2174" s="49">
        <f>_xll.qlInterestRateIndexValueDate(IndexON,D2174)</f>
        <v>54729</v>
      </c>
      <c r="F2174" s="52">
        <f>IFERROR(_xll.qlIndexFixing(IndexON,D2174,TRUE,_xll.ohTrigger(RecalcTrigger,TriggerON)),NA())</f>
        <v>2.4993189791207016E-2</v>
      </c>
      <c r="H2174" s="49">
        <f>_xll.qlCalendarAdvance(IborCalendar,$H2173,B2174,"f",FALSE)</f>
        <v>54722</v>
      </c>
      <c r="I2174" s="49">
        <f>_xll.qlInterestRateIndexValueDate(Index1M,$H2174)</f>
        <v>54724</v>
      </c>
      <c r="J2174" s="52">
        <f>IFERROR(_xll.qlIndexFixing(Index1M,$H2174,TRUE,_xll.ohTrigger(RecalcTrigger,Trigger1M)),NA())</f>
        <v>2.5427843240399817E-2</v>
      </c>
      <c r="K2174" s="52">
        <f>IFERROR(_xll.qlIndexFixing(ONIndex1M,I2174,TRUE,_xll.ohTrigger(RecalcTrigger,Trigger1M)),NA())</f>
        <v>2.5408869676679657E-2</v>
      </c>
      <c r="L2174" s="52">
        <f>IFERROR(_xll.qlIndexFixing(Index3M,H2174,TRUE,_xll.ohTrigger(RecalcTrigger,Trigger3M)),NA())</f>
        <v>2.6965157979172018E-2</v>
      </c>
      <c r="M2174" s="52">
        <f>IFERROR(_xll.qlIndexFixing(ONIndex3M,I2174,TRUE,_xll.ohTrigger(RecalcTrigger,Trigger3M)),NA())</f>
        <v>2.690024823900572E-2</v>
      </c>
      <c r="N2174" s="52">
        <f>IFERROR(_xll.qlIndexFixing(Index6M,$H2174,TRUE,_xll.ohTrigger(RecalcTrigger,Trigger6M)),NA())</f>
        <v>2.837256013814371E-2</v>
      </c>
      <c r="O2174" s="52">
        <f>IFERROR(_xll.qlIndexFixing(ONIndex6M,I2174,TRUE,_xll.ohTrigger(RecalcTrigger,Trigger6M)),NA())</f>
        <v>2.8225111601303254E-2</v>
      </c>
      <c r="P2174" s="52">
        <f>IFERROR(_xll.qlIndexFixing(Index1Y,$H2174,TRUE,_xll.ohTrigger(RecalcTrigger,Trigger1Y)),NA())</f>
        <v>3.0098878154785558E-2</v>
      </c>
      <c r="Q2174" s="52">
        <f>IFERROR(_xll.qlIndexFixing(ONIndex1Y,I2174,TRUE,_xll.ohTrigger(RecalcTrigger,Trigger1Y)),NA())</f>
        <v>2.9752132061542369E-2</v>
      </c>
    </row>
    <row r="2175" spans="2:17" x14ac:dyDescent="0.2">
      <c r="B2175" s="46" t="s">
        <v>51</v>
      </c>
      <c r="D2175" s="49">
        <f>_xll.qlCalendarAdvance(LocalCalendar,$D2174,B2175,"f",FALSE)</f>
        <v>54736</v>
      </c>
      <c r="E2175" s="49">
        <f>_xll.qlInterestRateIndexValueDate(IndexON,D2175)</f>
        <v>54736</v>
      </c>
      <c r="F2175" s="52">
        <f>IFERROR(_xll.qlIndexFixing(IndexON,D2175,TRUE,_xll.ohTrigger(RecalcTrigger,TriggerON)),NA())</f>
        <v>2.4991073360336458E-2</v>
      </c>
      <c r="H2175" s="49">
        <f>_xll.qlCalendarAdvance(IborCalendar,$H2174,B2175,"f",FALSE)</f>
        <v>54729</v>
      </c>
      <c r="I2175" s="49">
        <f>_xll.qlInterestRateIndexValueDate(Index1M,$H2175)</f>
        <v>54731</v>
      </c>
      <c r="J2175" s="52">
        <f>IFERROR(_xll.qlIndexFixing(Index1M,$H2175,TRUE,_xll.ohTrigger(RecalcTrigger,Trigger1M)),NA())</f>
        <v>2.5423846224251756E-2</v>
      </c>
      <c r="K2175" s="52">
        <f>IFERROR(_xll.qlIndexFixing(ONIndex1M,I2175,TRUE,_xll.ohTrigger(RecalcTrigger,Trigger1M)),NA())</f>
        <v>2.5404887431665912E-2</v>
      </c>
      <c r="L2175" s="52">
        <f>IFERROR(_xll.qlIndexFixing(Index3M,H2175,TRUE,_xll.ohTrigger(RecalcTrigger,Trigger3M)),NA())</f>
        <v>2.6961036015356529E-2</v>
      </c>
      <c r="M2175" s="52">
        <f>IFERROR(_xll.qlIndexFixing(ONIndex3M,I2175,TRUE,_xll.ohTrigger(RecalcTrigger,Trigger3M)),NA())</f>
        <v>2.6896168945862442E-2</v>
      </c>
      <c r="N2175" s="52">
        <f>IFERROR(_xll.qlIndexFixing(Index6M,$H2175,TRUE,_xll.ohTrigger(RecalcTrigger,Trigger6M)),NA())</f>
        <v>2.8367565293360295E-2</v>
      </c>
      <c r="O2175" s="52">
        <f>IFERROR(_xll.qlIndexFixing(ONIndex6M,I2175,TRUE,_xll.ohTrigger(RecalcTrigger,Trigger6M)),NA())</f>
        <v>2.8221051882022508E-2</v>
      </c>
      <c r="P2175" s="52">
        <f>IFERROR(_xll.qlIndexFixing(Index1Y,$H2175,TRUE,_xll.ohTrigger(RecalcTrigger,Trigger1Y)),NA())</f>
        <v>3.0094922535882883E-2</v>
      </c>
      <c r="Q2175" s="52">
        <f>IFERROR(_xll.qlIndexFixing(ONIndex1Y,I2175,TRUE,_xll.ohTrigger(RecalcTrigger,Trigger1Y)),NA())</f>
        <v>2.9748036028509617E-2</v>
      </c>
    </row>
    <row r="2176" spans="2:17" x14ac:dyDescent="0.2">
      <c r="B2176" s="46" t="s">
        <v>51</v>
      </c>
      <c r="D2176" s="49">
        <f>_xll.qlCalendarAdvance(LocalCalendar,$D2175,B2176,"f",FALSE)</f>
        <v>54743</v>
      </c>
      <c r="E2176" s="49">
        <f>_xll.qlInterestRateIndexValueDate(IndexON,D2176)</f>
        <v>54743</v>
      </c>
      <c r="F2176" s="52">
        <f>IFERROR(_xll.qlIndexFixing(IndexON,D2176,TRUE,_xll.ohTrigger(RecalcTrigger,TriggerON)),NA())</f>
        <v>2.4988939798769039E-2</v>
      </c>
      <c r="H2176" s="49">
        <f>_xll.qlCalendarAdvance(IborCalendar,$H2175,B2176,"f",FALSE)</f>
        <v>54736</v>
      </c>
      <c r="I2176" s="49">
        <f>_xll.qlInterestRateIndexValueDate(Index1M,$H2176)</f>
        <v>54739</v>
      </c>
      <c r="J2176" s="52">
        <f>IFERROR(_xll.qlIndexFixing(Index1M,$H2176,TRUE,_xll.ohTrigger(RecalcTrigger,Trigger1M)),NA())</f>
        <v>2.5418664081721505E-2</v>
      </c>
      <c r="K2176" s="52">
        <f>IFERROR(_xll.qlIndexFixing(ONIndex1M,I2176,TRUE,_xll.ohTrigger(RecalcTrigger,Trigger1M)),NA())</f>
        <v>2.5401555496058492E-2</v>
      </c>
      <c r="L2176" s="52">
        <f>IFERROR(_xll.qlIndexFixing(Index3M,H2176,TRUE,_xll.ohTrigger(RecalcTrigger,Trigger3M)),NA())</f>
        <v>2.6957746115852676E-2</v>
      </c>
      <c r="M2176" s="52">
        <f>IFERROR(_xll.qlIndexFixing(ONIndex3M,I2176,TRUE,_xll.ohTrigger(RecalcTrigger,Trigger3M)),NA())</f>
        <v>2.6892929507811303E-2</v>
      </c>
      <c r="N2176" s="52">
        <f>IFERROR(_xll.qlIndexFixing(Index6M,$H2176,TRUE,_xll.ohTrigger(RecalcTrigger,Trigger6M)),NA())</f>
        <v>2.8362779408099163E-2</v>
      </c>
      <c r="O2176" s="52">
        <f>IFERROR(_xll.qlIndexFixing(ONIndex6M,I2176,TRUE,_xll.ohTrigger(RecalcTrigger,Trigger6M)),NA())</f>
        <v>2.8218036428455662E-2</v>
      </c>
      <c r="P2176" s="52">
        <f>IFERROR(_xll.qlIndexFixing(Index1Y,$H2176,TRUE,_xll.ohTrigger(RecalcTrigger,Trigger1Y)),NA())</f>
        <v>3.0092354377497341E-2</v>
      </c>
      <c r="Q2176" s="52">
        <f>IFERROR(_xll.qlIndexFixing(ONIndex1Y,I2176,TRUE,_xll.ohTrigger(RecalcTrigger,Trigger1Y)),NA())</f>
        <v>2.97452416870847E-2</v>
      </c>
    </row>
    <row r="2177" spans="2:17" x14ac:dyDescent="0.2">
      <c r="B2177" s="46" t="s">
        <v>51</v>
      </c>
      <c r="D2177" s="49">
        <f>_xll.qlCalendarAdvance(LocalCalendar,$D2176,B2177,"f",FALSE)</f>
        <v>54750</v>
      </c>
      <c r="E2177" s="49">
        <f>_xll.qlInterestRateIndexValueDate(IndexON,D2177)</f>
        <v>54750</v>
      </c>
      <c r="F2177" s="52">
        <f>IFERROR(_xll.qlIndexFixing(IndexON,D2177,TRUE,_xll.ohTrigger(RecalcTrigger,TriggerON)),NA())</f>
        <v>2.4986789106504759E-2</v>
      </c>
      <c r="H2177" s="49">
        <f>_xll.qlCalendarAdvance(IborCalendar,$H2176,B2177,"f",FALSE)</f>
        <v>54743</v>
      </c>
      <c r="I2177" s="49">
        <f>_xll.qlInterestRateIndexValueDate(Index1M,$H2177)</f>
        <v>54745</v>
      </c>
      <c r="J2177" s="52">
        <f>IFERROR(_xll.qlIndexFixing(Index1M,$H2177,TRUE,_xll.ohTrigger(RecalcTrigger,Trigger1M)),NA())</f>
        <v>2.5415843995919285E-2</v>
      </c>
      <c r="K2177" s="52">
        <f>IFERROR(_xll.qlIndexFixing(ONIndex1M,I2177,TRUE,_xll.ohTrigger(RecalcTrigger,Trigger1M)),NA())</f>
        <v>2.5396914759383549E-2</v>
      </c>
      <c r="L2177" s="52">
        <f>IFERROR(_xll.qlIndexFixing(Index3M,H2177,TRUE,_xll.ohTrigger(RecalcTrigger,Trigger3M)),NA())</f>
        <v>2.6952785238089038E-2</v>
      </c>
      <c r="M2177" s="52">
        <f>IFERROR(_xll.qlIndexFixing(ONIndex3M,I2177,TRUE,_xll.ohTrigger(RecalcTrigger,Trigger3M)),NA())</f>
        <v>2.6888003543827921E-2</v>
      </c>
      <c r="N2177" s="52">
        <f>IFERROR(_xll.qlIndexFixing(Index6M,$H2177,TRUE,_xll.ohTrigger(RecalcTrigger,Trigger6M)),NA())</f>
        <v>2.8359185672022703E-2</v>
      </c>
      <c r="O2177" s="52">
        <f>IFERROR(_xll.qlIndexFixing(ONIndex6M,I2177,TRUE,_xll.ohTrigger(RecalcTrigger,Trigger6M)),NA())</f>
        <v>2.8212917501893031E-2</v>
      </c>
      <c r="P2177" s="52">
        <f>IFERROR(_xll.qlIndexFixing(Index1Y,$H2177,TRUE,_xll.ohTrigger(RecalcTrigger,Trigger1Y)),NA())</f>
        <v>3.0087041927288481E-2</v>
      </c>
      <c r="Q2177" s="52">
        <f>IFERROR(_xll.qlIndexFixing(ONIndex1Y,I2177,TRUE,_xll.ohTrigger(RecalcTrigger,Trigger1Y)),NA())</f>
        <v>2.9739873642702364E-2</v>
      </c>
    </row>
    <row r="2178" spans="2:17" x14ac:dyDescent="0.2">
      <c r="B2178" s="46" t="s">
        <v>51</v>
      </c>
      <c r="D2178" s="49">
        <f>_xll.qlCalendarAdvance(LocalCalendar,$D2177,B2178,"f",FALSE)</f>
        <v>54757</v>
      </c>
      <c r="E2178" s="49">
        <f>_xll.qlInterestRateIndexValueDate(IndexON,D2178)</f>
        <v>54757</v>
      </c>
      <c r="F2178" s="52">
        <f>IFERROR(_xll.qlIndexFixing(IndexON,D2178,TRUE,_xll.ohTrigger(RecalcTrigger,TriggerON)),NA())</f>
        <v>2.4984621283783426E-2</v>
      </c>
      <c r="H2178" s="49">
        <f>_xll.qlCalendarAdvance(IborCalendar,$H2177,B2178,"f",FALSE)</f>
        <v>54750</v>
      </c>
      <c r="I2178" s="49">
        <f>_xll.qlInterestRateIndexValueDate(Index1M,$H2178)</f>
        <v>54753</v>
      </c>
      <c r="J2178" s="52">
        <f>IFERROR(_xll.qlIndexFixing(Index1M,$H2178,TRUE,_xll.ohTrigger(RecalcTrigger,Trigger1M)),NA())</f>
        <v>2.5411876194475595E-2</v>
      </c>
      <c r="K2178" s="52">
        <f>IFERROR(_xll.qlIndexFixing(ONIndex1M,I2178,TRUE,_xll.ohTrigger(RecalcTrigger,Trigger1M)),NA())</f>
        <v>2.5393574684500209E-2</v>
      </c>
      <c r="L2178" s="52">
        <f>IFERROR(_xll.qlIndexFixing(Index3M,H2178,TRUE,_xll.ohTrigger(RecalcTrigger,Trigger3M)),NA())</f>
        <v>2.6949488235364322E-2</v>
      </c>
      <c r="M2178" s="52">
        <f>IFERROR(_xll.qlIndexFixing(ONIndex3M,I2178,TRUE,_xll.ohTrigger(RecalcTrigger,Trigger3M)),NA())</f>
        <v>2.6884757042759944E-2</v>
      </c>
      <c r="N2178" s="52">
        <f>IFERROR(_xll.qlIndexFixing(Index6M,$H2178,TRUE,_xll.ohTrigger(RecalcTrigger,Trigger6M)),NA())</f>
        <v>2.8354388261118812E-2</v>
      </c>
      <c r="O2178" s="52">
        <f>IFERROR(_xll.qlIndexFixing(ONIndex6M,I2178,TRUE,_xll.ohTrigger(RecalcTrigger,Trigger6M)),NA())</f>
        <v>2.820988796431223E-2</v>
      </c>
      <c r="P2178" s="52">
        <f>IFERROR(_xll.qlIndexFixing(Index1Y,$H2178,TRUE,_xll.ohTrigger(RecalcTrigger,Trigger1Y)),NA())</f>
        <v>3.0084498728724551E-2</v>
      </c>
      <c r="Q2178" s="52">
        <f>IFERROR(_xll.qlIndexFixing(ONIndex1Y,I2178,TRUE,_xll.ohTrigger(RecalcTrigger,Trigger1Y)),NA())</f>
        <v>2.973710339704283E-2</v>
      </c>
    </row>
    <row r="2179" spans="2:17" x14ac:dyDescent="0.2">
      <c r="B2179" s="46" t="s">
        <v>51</v>
      </c>
      <c r="D2179" s="49">
        <f>_xll.qlCalendarAdvance(LocalCalendar,$D2178,B2179,"f",FALSE)</f>
        <v>54764</v>
      </c>
      <c r="E2179" s="49">
        <f>_xll.qlInterestRateIndexValueDate(IndexON,D2179)</f>
        <v>54764</v>
      </c>
      <c r="F2179" s="52">
        <f>IFERROR(_xll.qlIndexFixing(IndexON,D2179,TRUE,_xll.ohTrigger(RecalcTrigger,TriggerON)),NA())</f>
        <v>2.498243633020536E-2</v>
      </c>
      <c r="H2179" s="49">
        <f>_xll.qlCalendarAdvance(IborCalendar,$H2178,B2179,"f",FALSE)</f>
        <v>54757</v>
      </c>
      <c r="I2179" s="49">
        <f>_xll.qlInterestRateIndexValueDate(Index1M,$H2179)</f>
        <v>54759</v>
      </c>
      <c r="J2179" s="52">
        <f>IFERROR(_xll.qlIndexFixing(Index1M,$H2179,TRUE,_xll.ohTrigger(RecalcTrigger,Trigger1M)),NA())</f>
        <v>2.5408440236983736E-2</v>
      </c>
      <c r="K2179" s="52">
        <f>IFERROR(_xll.qlIndexFixing(ONIndex1M,I2179,TRUE,_xll.ohTrigger(RecalcTrigger,Trigger1M)),NA())</f>
        <v>2.538893117742802E-2</v>
      </c>
      <c r="L2179" s="52">
        <f>IFERROR(_xll.qlIndexFixing(Index3M,H2179,TRUE,_xll.ohTrigger(RecalcTrigger,Trigger3M)),NA())</f>
        <v>2.6943104270091389E-2</v>
      </c>
      <c r="M2179" s="52">
        <f>IFERROR(_xll.qlIndexFixing(ONIndex3M,I2179,TRUE,_xll.ohTrigger(RecalcTrigger,Trigger3M)),NA())</f>
        <v>2.6879829053623183E-2</v>
      </c>
      <c r="N2179" s="52">
        <f>IFERROR(_xll.qlIndexFixing(Index6M,$H2179,TRUE,_xll.ohTrigger(RecalcTrigger,Trigger6M)),NA())</f>
        <v>2.8351595037963848E-2</v>
      </c>
      <c r="O2179" s="52">
        <f>IFERROR(_xll.qlIndexFixing(ONIndex6M,I2179,TRUE,_xll.ohTrigger(RecalcTrigger,Trigger6M)),NA())</f>
        <v>2.8204763199779492E-2</v>
      </c>
      <c r="P2179" s="52">
        <f>IFERROR(_xll.qlIndexFixing(Index1Y,$H2179,TRUE,_xll.ohTrigger(RecalcTrigger,Trigger1Y)),NA())</f>
        <v>3.0079202156852575E-2</v>
      </c>
      <c r="Q2179" s="52">
        <f>IFERROR(_xll.qlIndexFixing(ONIndex1Y,I2179,TRUE,_xll.ohTrigger(RecalcTrigger,Trigger1Y)),NA())</f>
        <v>2.9731750830599424E-2</v>
      </c>
    </row>
    <row r="2180" spans="2:17" x14ac:dyDescent="0.2">
      <c r="B2180" s="46" t="s">
        <v>51</v>
      </c>
      <c r="D2180" s="49">
        <f>_xll.qlCalendarAdvance(LocalCalendar,$D2179,B2180,"f",FALSE)</f>
        <v>54771</v>
      </c>
      <c r="E2180" s="49">
        <f>_xll.qlInterestRateIndexValueDate(IndexON,D2180)</f>
        <v>54771</v>
      </c>
      <c r="F2180" s="52">
        <f>IFERROR(_xll.qlIndexFixing(IndexON,D2180,TRUE,_xll.ohTrigger(RecalcTrigger,TriggerON)),NA())</f>
        <v>2.4980234245930433E-2</v>
      </c>
      <c r="H2180" s="49">
        <f>_xll.qlCalendarAdvance(IborCalendar,$H2179,B2180,"f",FALSE)</f>
        <v>54764</v>
      </c>
      <c r="I2180" s="49">
        <f>_xll.qlInterestRateIndexValueDate(Index1M,$H2180)</f>
        <v>54766</v>
      </c>
      <c r="J2180" s="52">
        <f>IFERROR(_xll.qlIndexFixing(Index1M,$H2180,TRUE,_xll.ohTrigger(RecalcTrigger,Trigger1M)),NA())</f>
        <v>2.5403820163369673E-2</v>
      </c>
      <c r="K2180" s="52">
        <f>IFERROR(_xll.qlIndexFixing(ONIndex1M,I2180,TRUE,_xll.ohTrigger(RecalcTrigger,Trigger1M)),NA())</f>
        <v>2.5384935295322819E-2</v>
      </c>
      <c r="L2180" s="52">
        <f>IFERROR(_xll.qlIndexFixing(Index3M,H2180,TRUE,_xll.ohTrigger(RecalcTrigger,Trigger3M)),NA())</f>
        <v>2.6938971832926484E-2</v>
      </c>
      <c r="M2180" s="52">
        <f>IFERROR(_xll.qlIndexFixing(ONIndex3M,I2180,TRUE,_xll.ohTrigger(RecalcTrigger,Trigger3M)),NA())</f>
        <v>2.6875738400526927E-2</v>
      </c>
      <c r="N2180" s="52">
        <f>IFERROR(_xll.qlIndexFixing(Index6M,$H2180,TRUE,_xll.ohTrigger(RecalcTrigger,Trigger6M)),NA())</f>
        <v>2.8347386889592985E-2</v>
      </c>
      <c r="O2180" s="52">
        <f>IFERROR(_xll.qlIndexFixing(ONIndex6M,I2180,TRUE,_xll.ohTrigger(RecalcTrigger,Trigger6M)),NA())</f>
        <v>2.8200678577938731E-2</v>
      </c>
      <c r="P2180" s="52">
        <f>IFERROR(_xll.qlIndexFixing(Index1Y,$H2180,TRUE,_xll.ohTrigger(RecalcTrigger,Trigger1Y)),NA())</f>
        <v>3.007529758564835E-2</v>
      </c>
      <c r="Q2180" s="52">
        <f>IFERROR(_xll.qlIndexFixing(ONIndex1Y,I2180,TRUE,_xll.ohTrigger(RecalcTrigger,Trigger1Y)),NA())</f>
        <v>2.9727704264637111E-2</v>
      </c>
    </row>
    <row r="2181" spans="2:17" x14ac:dyDescent="0.2">
      <c r="B2181" s="46" t="s">
        <v>51</v>
      </c>
      <c r="D2181" s="49">
        <f>_xll.qlCalendarAdvance(LocalCalendar,$D2180,B2181,"f",FALSE)</f>
        <v>54778</v>
      </c>
      <c r="E2181" s="49">
        <f>_xll.qlInterestRateIndexValueDate(IndexON,D2181)</f>
        <v>54778</v>
      </c>
      <c r="F2181" s="52">
        <f>IFERROR(_xll.qlIndexFixing(IndexON,D2181,TRUE,_xll.ohTrigger(RecalcTrigger,TriggerON)),NA())</f>
        <v>2.4978015031278389E-2</v>
      </c>
      <c r="H2181" s="49">
        <f>_xll.qlCalendarAdvance(IborCalendar,$H2180,B2181,"f",FALSE)</f>
        <v>54771</v>
      </c>
      <c r="I2181" s="49">
        <f>_xll.qlInterestRateIndexValueDate(Index1M,$H2181)</f>
        <v>54773</v>
      </c>
      <c r="J2181" s="52">
        <f>IFERROR(_xll.qlIndexFixing(Index1M,$H2181,TRUE,_xll.ohTrigger(RecalcTrigger,Trigger1M)),NA())</f>
        <v>2.540041519669568E-2</v>
      </c>
      <c r="K2181" s="52">
        <f>IFERROR(_xll.qlIndexFixing(ONIndex1M,I2181,TRUE,_xll.ohTrigger(RecalcTrigger,Trigger1M)),NA())</f>
        <v>2.5380936685799327E-2</v>
      </c>
      <c r="L2181" s="52">
        <f>IFERROR(_xll.qlIndexFixing(Index3M,H2181,TRUE,_xll.ohTrigger(RecalcTrigger,Trigger3M)),NA())</f>
        <v>2.6934837112830401E-2</v>
      </c>
      <c r="M2181" s="52">
        <f>IFERROR(_xll.qlIndexFixing(ONIndex3M,I2181,TRUE,_xll.ohTrigger(RecalcTrigger,Trigger3M)),NA())</f>
        <v>2.6871645475408101E-2</v>
      </c>
      <c r="N2181" s="52">
        <f>IFERROR(_xll.qlIndexFixing(Index6M,$H2181,TRUE,_xll.ohTrigger(RecalcTrigger,Trigger6M)),NA())</f>
        <v>2.8343173698518284E-2</v>
      </c>
      <c r="O2181" s="52">
        <f>IFERROR(_xll.qlIndexFixing(ONIndex6M,I2181,TRUE,_xll.ohTrigger(RecalcTrigger,Trigger6M)),NA())</f>
        <v>2.8196588975522019E-2</v>
      </c>
      <c r="P2181" s="52">
        <f>IFERROR(_xll.qlIndexFixing(Index1Y,$H2181,TRUE,_xll.ohTrigger(RecalcTrigger,Trigger1Y)),NA())</f>
        <v>3.0071403223630829E-2</v>
      </c>
      <c r="Q2181" s="52">
        <f>IFERROR(_xll.qlIndexFixing(ONIndex1Y,I2181,TRUE,_xll.ohTrigger(RecalcTrigger,Trigger1Y)),NA())</f>
        <v>2.9723667592200798E-2</v>
      </c>
    </row>
    <row r="2182" spans="2:17" x14ac:dyDescent="0.2">
      <c r="B2182" s="46" t="s">
        <v>51</v>
      </c>
      <c r="D2182" s="49">
        <f>_xll.qlCalendarAdvance(LocalCalendar,$D2181,B2182,"f",FALSE)</f>
        <v>54785</v>
      </c>
      <c r="E2182" s="49">
        <f>_xll.qlInterestRateIndexValueDate(IndexON,D2182)</f>
        <v>54785</v>
      </c>
      <c r="F2182" s="52">
        <f>IFERROR(_xll.qlIndexFixing(IndexON,D2182,TRUE,_xll.ohTrigger(RecalcTrigger,TriggerON)),NA())</f>
        <v>2.4975778685689676E-2</v>
      </c>
      <c r="H2182" s="49">
        <f>_xll.qlCalendarAdvance(IborCalendar,$H2181,B2182,"f",FALSE)</f>
        <v>54778</v>
      </c>
      <c r="I2182" s="49">
        <f>_xll.qlInterestRateIndexValueDate(Index1M,$H2182)</f>
        <v>54780</v>
      </c>
      <c r="J2182" s="52">
        <f>IFERROR(_xll.qlIndexFixing(Index1M,$H2182,TRUE,_xll.ohTrigger(RecalcTrigger,Trigger1M)),NA())</f>
        <v>2.5395790615000968E-2</v>
      </c>
      <c r="K2182" s="52">
        <f>IFERROR(_xll.qlIndexFixing(ONIndex1M,I2182,TRUE,_xll.ohTrigger(RecalcTrigger,Trigger1M)),NA())</f>
        <v>2.5379977618853466E-2</v>
      </c>
      <c r="L2182" s="52">
        <f>IFERROR(_xll.qlIndexFixing(Index3M,H2182,TRUE,_xll.ohTrigger(RecalcTrigger,Trigger3M)),NA())</f>
        <v>2.693070010980847E-2</v>
      </c>
      <c r="M2182" s="52">
        <f>IFERROR(_xll.qlIndexFixing(ONIndex3M,I2182,TRUE,_xll.ohTrigger(RecalcTrigger,Trigger3M)),NA())</f>
        <v>2.6871099995666725E-2</v>
      </c>
      <c r="N2182" s="52">
        <f>IFERROR(_xll.qlIndexFixing(Index6M,$H2182,TRUE,_xll.ohTrigger(RecalcTrigger,Trigger6M)),NA())</f>
        <v>2.8338955464770488E-2</v>
      </c>
      <c r="O2182" s="52">
        <f>IFERROR(_xll.qlIndexFixing(ONIndex6M,I2182,TRUE,_xll.ohTrigger(RecalcTrigger,Trigger6M)),NA())</f>
        <v>2.8196550250192409E-2</v>
      </c>
      <c r="P2182" s="52">
        <f>IFERROR(_xll.qlIndexFixing(Index1Y,$H2182,TRUE,_xll.ohTrigger(RecalcTrigger,Trigger1Y)),NA())</f>
        <v>3.0067519069496285E-2</v>
      </c>
      <c r="Q2182" s="52">
        <f>IFERROR(_xll.qlIndexFixing(ONIndex1Y,I2182,TRUE,_xll.ohTrigger(RecalcTrigger,Trigger1Y)),NA())</f>
        <v>2.9724339181917969E-2</v>
      </c>
    </row>
    <row r="2183" spans="2:17" x14ac:dyDescent="0.2">
      <c r="B2183" s="46" t="s">
        <v>51</v>
      </c>
      <c r="D2183" s="49">
        <f>_xll.qlCalendarAdvance(LocalCalendar,$D2182,B2183,"f",FALSE)</f>
        <v>54792</v>
      </c>
      <c r="E2183" s="49">
        <f>_xll.qlInterestRateIndexValueDate(IndexON,D2183)</f>
        <v>54792</v>
      </c>
      <c r="F2183" s="52">
        <f>IFERROR(_xll.qlIndexFixing(IndexON,D2183,TRUE,_xll.ohTrigger(RecalcTrigger,TriggerON)),NA())</f>
        <v>2.4973525209484038E-2</v>
      </c>
      <c r="H2183" s="49">
        <f>_xll.qlCalendarAdvance(IborCalendar,$H2182,B2183,"f",FALSE)</f>
        <v>54786</v>
      </c>
      <c r="I2183" s="49">
        <f>_xll.qlInterestRateIndexValueDate(Index1M,$H2183)</f>
        <v>54792</v>
      </c>
      <c r="J2183" s="52">
        <f>IFERROR(_xll.qlIndexFixing(Index1M,$H2183,TRUE,_xll.ohTrigger(RecalcTrigger,Trigger1M)),NA())</f>
        <v>2.5388292286882393E-2</v>
      </c>
      <c r="K2183" s="52">
        <f>IFERROR(_xll.qlIndexFixing(ONIndex1M,I2183,TRUE,_xll.ohTrigger(RecalcTrigger,Trigger1M)),NA())</f>
        <v>2.5370069568673159E-2</v>
      </c>
      <c r="L2183" s="52">
        <f>IFERROR(_xll.qlIndexFixing(Index3M,H2183,TRUE,_xll.ohTrigger(RecalcTrigger,Trigger3M)),NA())</f>
        <v>2.6923602793349488E-2</v>
      </c>
      <c r="M2183" s="52">
        <f>IFERROR(_xll.qlIndexFixing(ONIndex3M,I2183,TRUE,_xll.ohTrigger(RecalcTrigger,Trigger3M)),NA())</f>
        <v>2.6860524654583884E-2</v>
      </c>
      <c r="N2183" s="52">
        <f>IFERROR(_xll.qlIndexFixing(Index6M,$H2183,TRUE,_xll.ohTrigger(RecalcTrigger,Trigger6M)),NA())</f>
        <v>2.833171247507852E-2</v>
      </c>
      <c r="O2183" s="52">
        <f>IFERROR(_xll.qlIndexFixing(ONIndex6M,I2183,TRUE,_xll.ohTrigger(RecalcTrigger,Trigger6M)),NA())</f>
        <v>2.8185463520404852E-2</v>
      </c>
      <c r="P2183" s="52">
        <f>IFERROR(_xll.qlIndexFixing(Index1Y,$H2183,TRUE,_xll.ohTrigger(RecalcTrigger,Trigger1Y)),NA())</f>
        <v>3.0060883867616843E-2</v>
      </c>
      <c r="Q2183" s="52">
        <f>IFERROR(_xll.qlIndexFixing(ONIndex1Y,I2183,TRUE,_xll.ohTrigger(RecalcTrigger,Trigger1Y)),NA())</f>
        <v>2.9712760780666869E-2</v>
      </c>
    </row>
    <row r="2184" spans="2:17" x14ac:dyDescent="0.2">
      <c r="B2184" s="46" t="s">
        <v>51</v>
      </c>
      <c r="D2184" s="49">
        <f>_xll.qlCalendarAdvance(LocalCalendar,$D2183,B2184,"f",FALSE)</f>
        <v>54799</v>
      </c>
      <c r="E2184" s="49">
        <f>_xll.qlInterestRateIndexValueDate(IndexON,D2184)</f>
        <v>54799</v>
      </c>
      <c r="F2184" s="52">
        <f>IFERROR(_xll.qlIndexFixing(IndexON,D2184,TRUE,_xll.ohTrigger(RecalcTrigger,TriggerON)),NA())</f>
        <v>2.4971254602581539E-2</v>
      </c>
      <c r="H2184" s="49">
        <f>_xll.qlCalendarAdvance(IborCalendar,$H2183,B2184,"f",FALSE)</f>
        <v>54793</v>
      </c>
      <c r="I2184" s="49">
        <f>_xll.qlInterestRateIndexValueDate(Index1M,$H2184)</f>
        <v>54795</v>
      </c>
      <c r="J2184" s="52">
        <f>IFERROR(_xll.qlIndexFixing(Index1M,$H2184,TRUE,_xll.ohTrigger(RecalcTrigger,Trigger1M)),NA())</f>
        <v>2.5386568445518544E-2</v>
      </c>
      <c r="K2184" s="52">
        <f>IFERROR(_xll.qlIndexFixing(ONIndex1M,I2184,TRUE,_xll.ohTrigger(RecalcTrigger,Trigger1M)),NA())</f>
        <v>2.5369566784751996E-2</v>
      </c>
      <c r="L2184" s="52">
        <f>IFERROR(_xll.qlIndexFixing(Index3M,H2184,TRUE,_xll.ohTrigger(RecalcTrigger,Trigger3M)),NA())</f>
        <v>2.6921827415959498E-2</v>
      </c>
      <c r="M2184" s="52">
        <f>IFERROR(_xll.qlIndexFixing(ONIndex3M,I2184,TRUE,_xll.ohTrigger(RecalcTrigger,Trigger3M)),NA())</f>
        <v>2.6860185113681823E-2</v>
      </c>
      <c r="N2184" s="52">
        <f>IFERROR(_xll.qlIndexFixing(Index6M,$H2184,TRUE,_xll.ohTrigger(RecalcTrigger,Trigger6M)),NA())</f>
        <v>2.8329093803122814E-2</v>
      </c>
      <c r="O2184" s="52">
        <f>IFERROR(_xll.qlIndexFixing(ONIndex6M,I2184,TRUE,_xll.ohTrigger(RecalcTrigger,Trigger6M)),NA())</f>
        <v>2.8185323023137698E-2</v>
      </c>
      <c r="P2184" s="52">
        <f>IFERROR(_xll.qlIndexFixing(Index1Y,$H2184,TRUE,_xll.ohTrigger(RecalcTrigger,Trigger1Y)),NA())</f>
        <v>3.0061175835467541E-2</v>
      </c>
      <c r="Q2184" s="52">
        <f>IFERROR(_xll.qlIndexFixing(ONIndex1Y,I2184,TRUE,_xll.ohTrigger(RecalcTrigger,Trigger1Y)),NA())</f>
        <v>2.9712926010789786E-2</v>
      </c>
    </row>
    <row r="2185" spans="2:17" x14ac:dyDescent="0.2">
      <c r="B2185" s="46" t="s">
        <v>51</v>
      </c>
      <c r="D2185" s="49">
        <f>_xll.qlCalendarAdvance(LocalCalendar,$D2184,B2185,"f",FALSE)</f>
        <v>54806</v>
      </c>
      <c r="E2185" s="49">
        <f>_xll.qlInterestRateIndexValueDate(IndexON,D2185)</f>
        <v>54806</v>
      </c>
      <c r="F2185" s="52">
        <f>IFERROR(_xll.qlIndexFixing(IndexON,D2185,TRUE,_xll.ohTrigger(RecalcTrigger,TriggerON)),NA())</f>
        <v>2.496896686514205E-2</v>
      </c>
      <c r="H2185" s="49">
        <f>_xll.qlCalendarAdvance(IborCalendar,$H2184,B2185,"f",FALSE)</f>
        <v>54800</v>
      </c>
      <c r="I2185" s="49">
        <f>_xll.qlInterestRateIndexValueDate(Index1M,$H2185)</f>
        <v>54802</v>
      </c>
      <c r="J2185" s="52">
        <f>IFERROR(_xll.qlIndexFixing(Index1M,$H2185,TRUE,_xll.ohTrigger(RecalcTrigger,Trigger1M)),NA())</f>
        <v>2.538254419768551E-2</v>
      </c>
      <c r="K2185" s="52">
        <f>IFERROR(_xll.qlIndexFixing(ONIndex1M,I2185,TRUE,_xll.ohTrigger(RecalcTrigger,Trigger1M)),NA())</f>
        <v>2.5366162875064546E-2</v>
      </c>
      <c r="L2185" s="52">
        <f>IFERROR(_xll.qlIndexFixing(Index3M,H2185,TRUE,_xll.ohTrigger(RecalcTrigger,Trigger3M)),NA())</f>
        <v>2.6917683238072421E-2</v>
      </c>
      <c r="M2185" s="52">
        <f>IFERROR(_xll.qlIndexFixing(ONIndex3M,I2185,TRUE,_xll.ohTrigger(RecalcTrigger,Trigger3M)),NA())</f>
        <v>2.6856790311049483E-2</v>
      </c>
      <c r="N2185" s="52">
        <f>IFERROR(_xll.qlIndexFixing(Index6M,$H2185,TRUE,_xll.ohTrigger(RecalcTrigger,Trigger6M)),NA())</f>
        <v>2.8324860412135659E-2</v>
      </c>
      <c r="O2185" s="52">
        <f>IFERROR(_xll.qlIndexFixing(ONIndex6M,I2185,TRUE,_xll.ohTrigger(RecalcTrigger,Trigger6M)),NA())</f>
        <v>2.8182020474896152E-2</v>
      </c>
      <c r="P2185" s="52">
        <f>IFERROR(_xll.qlIndexFixing(Index1Y,$H2185,TRUE,_xll.ohTrigger(RecalcTrigger,Trigger1Y)),NA())</f>
        <v>3.0058296554670731E-2</v>
      </c>
      <c r="Q2185" s="52">
        <f>IFERROR(_xll.qlIndexFixing(ONIndex1Y,I2185,TRUE,_xll.ohTrigger(RecalcTrigger,Trigger1Y)),NA())</f>
        <v>2.9709871935763577E-2</v>
      </c>
    </row>
    <row r="2186" spans="2:17" x14ac:dyDescent="0.2">
      <c r="B2186" s="46" t="s">
        <v>51</v>
      </c>
      <c r="D2186" s="49">
        <f>_xll.qlCalendarAdvance(LocalCalendar,$D2185,B2186,"f",FALSE)</f>
        <v>54813</v>
      </c>
      <c r="E2186" s="49">
        <f>_xll.qlInterestRateIndexValueDate(IndexON,D2186)</f>
        <v>54813</v>
      </c>
      <c r="F2186" s="52">
        <f>IFERROR(_xll.qlIndexFixing(IndexON,D2186,TRUE,_xll.ohTrigger(RecalcTrigger,TriggerON)),NA())</f>
        <v>2.4966661996925765E-2</v>
      </c>
      <c r="H2186" s="49">
        <f>_xll.qlCalendarAdvance(IborCalendar,$H2185,B2186,"f",FALSE)</f>
        <v>54807</v>
      </c>
      <c r="I2186" s="49">
        <f>_xll.qlInterestRateIndexValueDate(Index1M,$H2186)</f>
        <v>54809</v>
      </c>
      <c r="J2186" s="52">
        <f>IFERROR(_xll.qlIndexFixing(Index1M,$H2186,TRUE,_xll.ohTrigger(RecalcTrigger,Trigger1M)),NA())</f>
        <v>2.5379123215910071E-2</v>
      </c>
      <c r="K2186" s="52">
        <f>IFERROR(_xll.qlIndexFixing(ONIndex1M,I2186,TRUE,_xll.ohTrigger(RecalcTrigger,Trigger1M)),NA())</f>
        <v>2.5361542329811471E-2</v>
      </c>
      <c r="L2186" s="52">
        <f>IFERROR(_xll.qlIndexFixing(Index3M,H2186,TRUE,_xll.ohTrigger(RecalcTrigger,Trigger3M)),NA())</f>
        <v>2.6913536777287916E-2</v>
      </c>
      <c r="M2186" s="52">
        <f>IFERROR(_xll.qlIndexFixing(ONIndex3M,I2186,TRUE,_xll.ohTrigger(RecalcTrigger,Trigger3M)),NA())</f>
        <v>2.685197629272551E-2</v>
      </c>
      <c r="N2186" s="52">
        <f>IFERROR(_xll.qlIndexFixing(Index6M,$H2186,TRUE,_xll.ohTrigger(RecalcTrigger,Trigger6M)),NA())</f>
        <v>2.8320621978950685E-2</v>
      </c>
      <c r="O2186" s="52">
        <f>IFERROR(_xll.qlIndexFixing(ONIndex6M,I2186,TRUE,_xll.ohTrigger(RecalcTrigger,Trigger6M)),NA())</f>
        <v>2.8177094859787033E-2</v>
      </c>
      <c r="P2186" s="52">
        <f>IFERROR(_xll.qlIndexFixing(Index1Y,$H2186,TRUE,_xll.ohTrigger(RecalcTrigger,Trigger1Y)),NA())</f>
        <v>3.0053479274352458E-2</v>
      </c>
      <c r="Q2186" s="52">
        <f>IFERROR(_xll.qlIndexFixing(ONIndex1Y,I2186,TRUE,_xll.ohTrigger(RecalcTrigger,Trigger1Y)),NA())</f>
        <v>2.9704946043302982E-2</v>
      </c>
    </row>
    <row r="2187" spans="2:17" x14ac:dyDescent="0.2">
      <c r="B2187" s="46" t="s">
        <v>51</v>
      </c>
      <c r="D2187" s="49">
        <f>_xll.qlCalendarAdvance(LocalCalendar,$D2186,B2187,"f",FALSE)</f>
        <v>54820</v>
      </c>
      <c r="E2187" s="49">
        <f>_xll.qlInterestRateIndexValueDate(IndexON,D2187)</f>
        <v>54820</v>
      </c>
      <c r="F2187" s="52">
        <f>IFERROR(_xll.qlIndexFixing(IndexON,D2187,TRUE,_xll.ohTrigger(RecalcTrigger,TriggerON)),NA())</f>
        <v>2.4964339998012619E-2</v>
      </c>
      <c r="H2187" s="49">
        <f>_xll.qlCalendarAdvance(IborCalendar,$H2186,B2187,"f",FALSE)</f>
        <v>54814</v>
      </c>
      <c r="I2187" s="49">
        <f>_xll.qlInterestRateIndexValueDate(Index1M,$H2187)</f>
        <v>54816</v>
      </c>
      <c r="J2187" s="52">
        <f>IFERROR(_xll.qlIndexFixing(Index1M,$H2187,TRUE,_xll.ohTrigger(RecalcTrigger,Trigger1M)),NA())</f>
        <v>2.5374487506515817E-2</v>
      </c>
      <c r="K2187" s="52">
        <f>IFERROR(_xll.qlIndexFixing(ONIndex1M,I2187,TRUE,_xll.ohTrigger(RecalcTrigger,Trigger1M)),NA())</f>
        <v>2.5357526010774123E-2</v>
      </c>
      <c r="L2187" s="52">
        <f>IFERROR(_xll.qlIndexFixing(Index3M,H2187,TRUE,_xll.ohTrigger(RecalcTrigger,Trigger3M)),NA())</f>
        <v>2.6909388033613979E-2</v>
      </c>
      <c r="M2187" s="52">
        <f>IFERROR(_xll.qlIndexFixing(ONIndex3M,I2187,TRUE,_xll.ohTrigger(RecalcTrigger,Trigger3M)),NA())</f>
        <v>2.6847868473893755E-2</v>
      </c>
      <c r="N2187" s="52">
        <f>IFERROR(_xll.qlIndexFixing(Index6M,$H2187,TRUE,_xll.ohTrigger(RecalcTrigger,Trigger6M)),NA())</f>
        <v>2.8316378503599689E-2</v>
      </c>
      <c r="O2187" s="52">
        <f>IFERROR(_xll.qlIndexFixing(ONIndex6M,I2187,TRUE,_xll.ohTrigger(RecalcTrigger,Trigger6M)),NA())</f>
        <v>2.8172973306341831E-2</v>
      </c>
      <c r="P2187" s="52">
        <f>IFERROR(_xll.qlIndexFixing(Index1Y,$H2187,TRUE,_xll.ohTrigger(RecalcTrigger,Trigger1Y)),NA())</f>
        <v>3.0049644316222656E-2</v>
      </c>
      <c r="Q2187" s="52">
        <f>IFERROR(_xll.qlIndexFixing(ONIndex1Y,I2187,TRUE,_xll.ohTrigger(RecalcTrigger,Trigger1Y)),NA())</f>
        <v>2.9700970902259982E-2</v>
      </c>
    </row>
    <row r="2188" spans="2:17" x14ac:dyDescent="0.2">
      <c r="B2188" s="46" t="s">
        <v>51</v>
      </c>
      <c r="D2188" s="49">
        <f>_xll.qlCalendarAdvance(LocalCalendar,$D2187,B2188,"f",FALSE)</f>
        <v>54827</v>
      </c>
      <c r="E2188" s="49">
        <f>_xll.qlInterestRateIndexValueDate(IndexON,D2188)</f>
        <v>54827</v>
      </c>
      <c r="F2188" s="52">
        <f>IFERROR(_xll.qlIndexFixing(IndexON,D2188,TRUE,_xll.ohTrigger(RecalcTrigger,TriggerON)),NA())</f>
        <v>2.4962000868562484E-2</v>
      </c>
      <c r="H2188" s="49">
        <f>_xll.qlCalendarAdvance(IborCalendar,$H2187,B2188,"f",FALSE)</f>
        <v>54821</v>
      </c>
      <c r="I2188" s="49">
        <f>_xll.qlInterestRateIndexValueDate(Index1M,$H2188)</f>
        <v>54823</v>
      </c>
      <c r="J2188" s="52">
        <f>IFERROR(_xll.qlIndexFixing(Index1M,$H2188,TRUE,_xll.ohTrigger(RecalcTrigger,Trigger1M)),NA())</f>
        <v>2.5368639839897789E-2</v>
      </c>
      <c r="K2188" s="52">
        <f>IFERROR(_xll.qlIndexFixing(ONIndex1M,I2188,TRUE,_xll.ohTrigger(RecalcTrigger,Trigger1M)),NA())</f>
        <v>2.5353506964025385E-2</v>
      </c>
      <c r="L2188" s="52">
        <f>IFERROR(_xll.qlIndexFixing(Index3M,H2188,TRUE,_xll.ohTrigger(RecalcTrigger,Trigger3M)),NA())</f>
        <v>2.6904530777019816E-2</v>
      </c>
      <c r="M2188" s="52">
        <f>IFERROR(_xll.qlIndexFixing(ONIndex3M,I2188,TRUE,_xll.ohTrigger(RecalcTrigger,Trigger3M)),NA())</f>
        <v>2.6843758382799621E-2</v>
      </c>
      <c r="N2188" s="52">
        <f>IFERROR(_xll.qlIndexFixing(Index6M,$H2188,TRUE,_xll.ohTrigger(RecalcTrigger,Trigger6M)),NA())</f>
        <v>2.831212998611491E-2</v>
      </c>
      <c r="O2188" s="52">
        <f>IFERROR(_xll.qlIndexFixing(ONIndex6M,I2188,TRUE,_xll.ohTrigger(RecalcTrigger,Trigger6M)),NA())</f>
        <v>2.8168846771681189E-2</v>
      </c>
      <c r="P2188" s="52">
        <f>IFERROR(_xll.qlIndexFixing(Index1Y,$H2188,TRUE,_xll.ohTrigger(RecalcTrigger,Trigger1Y)),NA())</f>
        <v>3.0045817835206799E-2</v>
      </c>
      <c r="Q2188" s="52">
        <f>IFERROR(_xll.qlIndexFixing(ONIndex1Y,I2188,TRUE,_xll.ohTrigger(RecalcTrigger,Trigger1Y)),NA())</f>
        <v>2.9697005656394992E-2</v>
      </c>
    </row>
    <row r="2189" spans="2:17" x14ac:dyDescent="0.2">
      <c r="B2189" s="46" t="s">
        <v>51</v>
      </c>
      <c r="D2189" s="49">
        <f>_xll.qlCalendarAdvance(LocalCalendar,$D2188,B2189,"f",FALSE)</f>
        <v>54834</v>
      </c>
      <c r="E2189" s="49">
        <f>_xll.qlInterestRateIndexValueDate(IndexON,D2189)</f>
        <v>54834</v>
      </c>
      <c r="F2189" s="52">
        <f>IFERROR(_xll.qlIndexFixing(IndexON,D2189,TRUE,_xll.ohTrigger(RecalcTrigger,TriggerON)),NA())</f>
        <v>2.4959644608415488E-2</v>
      </c>
      <c r="H2189" s="49">
        <f>_xll.qlCalendarAdvance(IborCalendar,$H2188,B2189,"f",FALSE)</f>
        <v>54828</v>
      </c>
      <c r="I2189" s="49">
        <f>_xll.qlInterestRateIndexValueDate(Index1M,$H2189)</f>
        <v>54830</v>
      </c>
      <c r="J2189" s="52">
        <f>IFERROR(_xll.qlIndexFixing(Index1M,$H2189,TRUE,_xll.ohTrigger(RecalcTrigger,Trigger1M)),NA())</f>
        <v>2.5364606102062606E-2</v>
      </c>
      <c r="K2189" s="52">
        <f>IFERROR(_xll.qlIndexFixing(ONIndex1M,I2189,TRUE,_xll.ohTrigger(RecalcTrigger,Trigger1M)),NA())</f>
        <v>2.5349485189591903E-2</v>
      </c>
      <c r="L2189" s="52">
        <f>IFERROR(_xll.qlIndexFixing(Index3M,H2189,TRUE,_xll.ohTrigger(RecalcTrigger,Trigger3M)),NA())</f>
        <v>2.6900377939971191E-2</v>
      </c>
      <c r="M2189" s="52">
        <f>IFERROR(_xll.qlIndexFixing(ONIndex3M,I2189,TRUE,_xll.ohTrigger(RecalcTrigger,Trigger3M)),NA())</f>
        <v>2.6839646019443109E-2</v>
      </c>
      <c r="N2189" s="52">
        <f>IFERROR(_xll.qlIndexFixing(Index6M,$H2189,TRUE,_xll.ohTrigger(RecalcTrigger,Trigger6M)),NA())</f>
        <v>2.8307876426527705E-2</v>
      </c>
      <c r="O2189" s="52">
        <f>IFERROR(_xll.qlIndexFixing(ONIndex6M,I2189,TRUE,_xll.ohTrigger(RecalcTrigger,Trigger6M)),NA())</f>
        <v>2.8164715255831752E-2</v>
      </c>
      <c r="P2189" s="52">
        <f>IFERROR(_xll.qlIndexFixing(Index1Y,$H2189,TRUE,_xll.ohTrigger(RecalcTrigger,Trigger1Y)),NA())</f>
        <v>3.0041999527932947E-2</v>
      </c>
      <c r="Q2189" s="52">
        <f>IFERROR(_xll.qlIndexFixing(ONIndex1Y,I2189,TRUE,_xll.ohTrigger(RecalcTrigger,Trigger1Y)),NA())</f>
        <v>2.9693050305654722E-2</v>
      </c>
    </row>
    <row r="2190" spans="2:17" x14ac:dyDescent="0.2">
      <c r="B2190" s="46" t="s">
        <v>51</v>
      </c>
      <c r="D2190" s="49">
        <f>_xll.qlCalendarAdvance(LocalCalendar,$D2189,B2190,"f",FALSE)</f>
        <v>54841</v>
      </c>
      <c r="E2190" s="49">
        <f>_xll.qlInterestRateIndexValueDate(IndexON,D2190)</f>
        <v>54841</v>
      </c>
      <c r="F2190" s="52">
        <f>IFERROR(_xll.qlIndexFixing(IndexON,D2190,TRUE,_xll.ohTrigger(RecalcTrigger,TriggerON)),NA())</f>
        <v>2.4957271217651567E-2</v>
      </c>
      <c r="H2190" s="49">
        <f>_xll.qlCalendarAdvance(IborCalendar,$H2189,B2190,"f",FALSE)</f>
        <v>54835</v>
      </c>
      <c r="I2190" s="49">
        <f>_xll.qlInterestRateIndexValueDate(Index1M,$H2190)</f>
        <v>54837</v>
      </c>
      <c r="J2190" s="52">
        <f>IFERROR(_xll.qlIndexFixing(Index1M,$H2190,TRUE,_xll.ohTrigger(RecalcTrigger,Trigger1M)),NA())</f>
        <v>2.5360569632846591E-2</v>
      </c>
      <c r="K2190" s="52">
        <f>IFERROR(_xll.qlIndexFixing(ONIndex1M,I2190,TRUE,_xll.ohTrigger(RecalcTrigger,Trigger1M)),NA())</f>
        <v>2.534606525187888E-2</v>
      </c>
      <c r="L2190" s="52">
        <f>IFERROR(_xll.qlIndexFixing(Index3M,H2190,TRUE,_xll.ohTrigger(RecalcTrigger,Trigger3M)),NA())</f>
        <v>2.6896222820174193E-2</v>
      </c>
      <c r="M2190" s="52">
        <f>IFERROR(_xll.qlIndexFixing(ONIndex3M,I2190,TRUE,_xll.ohTrigger(RecalcTrigger,Trigger3M)),NA())</f>
        <v>2.6836237511647099E-2</v>
      </c>
      <c r="N2190" s="52">
        <f>IFERROR(_xll.qlIndexFixing(Index6M,$H2190,TRUE,_xll.ohTrigger(RecalcTrigger,Trigger6M)),NA())</f>
        <v>2.8303617824870314E-2</v>
      </c>
      <c r="O2190" s="52">
        <f>IFERROR(_xll.qlIndexFixing(ONIndex6M,I2190,TRUE,_xll.ohTrigger(RecalcTrigger,Trigger6M)),NA())</f>
        <v>2.8161384408040835E-2</v>
      </c>
      <c r="P2190" s="52">
        <f>IFERROR(_xll.qlIndexFixing(Index1Y,$H2190,TRUE,_xll.ohTrigger(RecalcTrigger,Trigger1Y)),NA())</f>
        <v>3.0039163432060992E-2</v>
      </c>
      <c r="Q2190" s="52">
        <f>IFERROR(_xll.qlIndexFixing(ONIndex1Y,I2190,TRUE,_xll.ohTrigger(RecalcTrigger,Trigger1Y)),NA())</f>
        <v>2.969004760516647E-2</v>
      </c>
    </row>
    <row r="2191" spans="2:17" x14ac:dyDescent="0.2">
      <c r="B2191" s="46" t="s">
        <v>51</v>
      </c>
      <c r="D2191" s="49">
        <f>_xll.qlCalendarAdvance(LocalCalendar,$D2190,B2191,"f",FALSE)</f>
        <v>54848</v>
      </c>
      <c r="E2191" s="49">
        <f>_xll.qlInterestRateIndexValueDate(IndexON,D2191)</f>
        <v>54848</v>
      </c>
      <c r="F2191" s="52">
        <f>IFERROR(_xll.qlIndexFixing(IndexON,D2191,TRUE,_xll.ohTrigger(RecalcTrigger,TriggerON)),NA())</f>
        <v>2.4954880696110848E-2</v>
      </c>
      <c r="H2191" s="49">
        <f>_xll.qlCalendarAdvance(IborCalendar,$H2190,B2191,"f",FALSE)</f>
        <v>54842</v>
      </c>
      <c r="I2191" s="49">
        <f>_xll.qlInterestRateIndexValueDate(Index1M,$H2191)</f>
        <v>54844</v>
      </c>
      <c r="J2191" s="52">
        <f>IFERROR(_xll.qlIndexFixing(Index1M,$H2191,TRUE,_xll.ohTrigger(RecalcTrigger,Trigger1M)),NA())</f>
        <v>2.5356530432244031E-2</v>
      </c>
      <c r="K2191" s="52">
        <f>IFERROR(_xll.qlIndexFixing(ONIndex1M,I2191,TRUE,_xll.ohTrigger(RecalcTrigger,Trigger1M)),NA())</f>
        <v>2.5341433457564122E-2</v>
      </c>
      <c r="L2191" s="52">
        <f>IFERROR(_xll.qlIndexFixing(Index3M,H2191,TRUE,_xll.ohTrigger(RecalcTrigger,Trigger3M)),NA())</f>
        <v>2.6892065417637806E-2</v>
      </c>
      <c r="M2191" s="52">
        <f>IFERROR(_xll.qlIndexFixing(ONIndex3M,I2191,TRUE,_xll.ohTrigger(RecalcTrigger,Trigger3M)),NA())</f>
        <v>2.6831414476022886E-2</v>
      </c>
      <c r="N2191" s="52">
        <f>IFERROR(_xll.qlIndexFixing(Index6M,$H2191,TRUE,_xll.ohTrigger(RecalcTrigger,Trigger6M)),NA())</f>
        <v>2.8299354181174532E-2</v>
      </c>
      <c r="O2191" s="52">
        <f>IFERROR(_xll.qlIndexFixing(ONIndex6M,I2191,TRUE,_xll.ohTrigger(RecalcTrigger,Trigger6M)),NA())</f>
        <v>2.8156437280566493E-2</v>
      </c>
      <c r="P2191" s="52">
        <f>IFERROR(_xll.qlIndexFixing(Index1Y,$H2191,TRUE,_xll.ohTrigger(RecalcTrigger,Trigger1Y)),NA())</f>
        <v>3.0034386221143371E-2</v>
      </c>
      <c r="Q2191" s="52">
        <f>IFERROR(_xll.qlIndexFixing(ONIndex1Y,I2191,TRUE,_xll.ohTrigger(RecalcTrigger,Trigger1Y)),NA())</f>
        <v>2.9685169289654922E-2</v>
      </c>
    </row>
    <row r="2192" spans="2:17" x14ac:dyDescent="0.2">
      <c r="B2192" s="46" t="s">
        <v>51</v>
      </c>
      <c r="D2192" s="49">
        <f>_xll.qlCalendarAdvance(LocalCalendar,$D2191,B2192,"f",FALSE)</f>
        <v>54855</v>
      </c>
      <c r="E2192" s="49">
        <f>_xll.qlInterestRateIndexValueDate(IndexON,D2192)</f>
        <v>54855</v>
      </c>
      <c r="F2192" s="52">
        <f>IFERROR(_xll.qlIndexFixing(IndexON,D2192,TRUE,_xll.ohTrigger(RecalcTrigger,TriggerON)),NA())</f>
        <v>2.4952473044033141E-2</v>
      </c>
      <c r="H2192" s="49">
        <f>_xll.qlCalendarAdvance(IborCalendar,$H2191,B2192,"f",FALSE)</f>
        <v>54849</v>
      </c>
      <c r="I2192" s="49">
        <f>_xll.qlInterestRateIndexValueDate(Index1M,$H2192)</f>
        <v>54851</v>
      </c>
      <c r="J2192" s="52">
        <f>IFERROR(_xll.qlIndexFixing(Index1M,$H2192,TRUE,_xll.ohTrigger(RecalcTrigger,Trigger1M)),NA())</f>
        <v>2.5354297971594508E-2</v>
      </c>
      <c r="K2192" s="52">
        <f>IFERROR(_xll.qlIndexFixing(ONIndex1M,I2192,TRUE,_xll.ohTrigger(RecalcTrigger,Trigger1M)),NA())</f>
        <v>2.5337403499969824E-2</v>
      </c>
      <c r="L2192" s="52">
        <f>IFERROR(_xll.qlIndexFixing(Index3M,H2192,TRUE,_xll.ohTrigger(RecalcTrigger,Trigger3M)),NA())</f>
        <v>2.6891427330264409E-2</v>
      </c>
      <c r="M2192" s="52">
        <f>IFERROR(_xll.qlIndexFixing(ONIndex3M,I2192,TRUE,_xll.ohTrigger(RecalcTrigger,Trigger3M)),NA())</f>
        <v>2.6827295295959175E-2</v>
      </c>
      <c r="N2192" s="52">
        <f>IFERROR(_xll.qlIndexFixing(Index6M,$H2192,TRUE,_xll.ohTrigger(RecalcTrigger,Trigger6M)),NA())</f>
        <v>2.8299085609325161E-2</v>
      </c>
      <c r="O2192" s="52">
        <f>IFERROR(_xll.qlIndexFixing(ONIndex6M,I2192,TRUE,_xll.ohTrigger(RecalcTrigger,Trigger6M)),NA())</f>
        <v>2.8152290821097381E-2</v>
      </c>
      <c r="P2192" s="52">
        <f>IFERROR(_xll.qlIndexFixing(Index1Y,$H2192,TRUE,_xll.ohTrigger(RecalcTrigger,Trigger1Y)),NA())</f>
        <v>3.003059061490752E-2</v>
      </c>
      <c r="Q2192" s="52">
        <f>IFERROR(_xll.qlIndexFixing(ONIndex1Y,I2192,TRUE,_xll.ohTrigger(RecalcTrigger,Trigger1Y)),NA())</f>
        <v>2.9681243624368747E-2</v>
      </c>
    </row>
    <row r="2193" spans="2:17" x14ac:dyDescent="0.2">
      <c r="B2193" s="46" t="s">
        <v>51</v>
      </c>
      <c r="D2193" s="49">
        <f>_xll.qlCalendarAdvance(LocalCalendar,$D2192,B2193,"f",FALSE)</f>
        <v>54862</v>
      </c>
      <c r="E2193" s="49">
        <f>_xll.qlInterestRateIndexValueDate(IndexON,D2193)</f>
        <v>54862</v>
      </c>
      <c r="F2193" s="52">
        <f>IFERROR(_xll.qlIndexFixing(IndexON,D2193,TRUE,_xll.ohTrigger(RecalcTrigger,TriggerON)),NA())</f>
        <v>2.4950048261178637E-2</v>
      </c>
      <c r="H2193" s="49">
        <f>_xll.qlCalendarAdvance(IborCalendar,$H2192,B2193,"f",FALSE)</f>
        <v>54856</v>
      </c>
      <c r="I2193" s="49">
        <f>_xll.qlInterestRateIndexValueDate(Index1M,$H2193)</f>
        <v>54858</v>
      </c>
      <c r="J2193" s="52">
        <f>IFERROR(_xll.qlIndexFixing(Index1M,$H2193,TRUE,_xll.ohTrigger(RecalcTrigger,Trigger1M)),NA())</f>
        <v>2.5350854511682619E-2</v>
      </c>
      <c r="K2193" s="52">
        <f>IFERROR(_xll.qlIndexFixing(ONIndex1M,I2193,TRUE,_xll.ohTrigger(RecalcTrigger,Trigger1M)),NA())</f>
        <v>2.5333370814690781E-2</v>
      </c>
      <c r="L2193" s="52">
        <f>IFERROR(_xll.qlIndexFixing(Index3M,H2193,TRUE,_xll.ohTrigger(RecalcTrigger,Trigger3M)),NA())</f>
        <v>2.6887262997512585E-2</v>
      </c>
      <c r="M2193" s="52">
        <f>IFERROR(_xll.qlIndexFixing(ONIndex3M,I2193,TRUE,_xll.ohTrigger(RecalcTrigger,Trigger3M)),NA())</f>
        <v>2.6823173843659731E-2</v>
      </c>
      <c r="N2193" s="52">
        <f>IFERROR(_xll.qlIndexFixing(Index6M,$H2193,TRUE,_xll.ohTrigger(RecalcTrigger,Trigger6M)),NA())</f>
        <v>2.8294009132795124E-2</v>
      </c>
      <c r="O2193" s="52">
        <f>IFERROR(_xll.qlIndexFixing(ONIndex6M,I2193,TRUE,_xll.ohTrigger(RecalcTrigger,Trigger6M)),NA())</f>
        <v>2.814813938046612E-2</v>
      </c>
      <c r="P2193" s="52">
        <f>IFERROR(_xll.qlIndexFixing(Index1Y,$H2193,TRUE,_xll.ohTrigger(RecalcTrigger,Trigger1Y)),NA())</f>
        <v>3.0026801968970816E-2</v>
      </c>
      <c r="Q2193" s="52">
        <f>IFERROR(_xll.qlIndexFixing(ONIndex1Y,I2193,TRUE,_xll.ohTrigger(RecalcTrigger,Trigger1Y)),NA())</f>
        <v>2.9677327854207292E-2</v>
      </c>
    </row>
    <row r="2194" spans="2:17" x14ac:dyDescent="0.2">
      <c r="B2194" s="46" t="s">
        <v>51</v>
      </c>
      <c r="D2194" s="49">
        <f>_xll.qlCalendarAdvance(LocalCalendar,$D2193,B2194,"f",FALSE)</f>
        <v>54869</v>
      </c>
      <c r="E2194" s="49">
        <f>_xll.qlInterestRateIndexValueDate(IndexON,D2194)</f>
        <v>54869</v>
      </c>
      <c r="F2194" s="52">
        <f>IFERROR(_xll.qlIndexFixing(IndexON,D2194,TRUE,_xll.ohTrigger(RecalcTrigger,TriggerON)),NA())</f>
        <v>2.4947606347627271E-2</v>
      </c>
      <c r="H2194" s="49">
        <f>_xll.qlCalendarAdvance(IborCalendar,$H2193,B2194,"f",FALSE)</f>
        <v>54863</v>
      </c>
      <c r="I2194" s="49">
        <f>_xll.qlInterestRateIndexValueDate(Index1M,$H2194)</f>
        <v>54865</v>
      </c>
      <c r="J2194" s="52">
        <f>IFERROR(_xll.qlIndexFixing(Index1M,$H2194,TRUE,_xll.ohTrigger(RecalcTrigger,Trigger1M)),NA())</f>
        <v>2.5346203034891622E-2</v>
      </c>
      <c r="K2194" s="52">
        <f>IFERROR(_xll.qlIndexFixing(ONIndex1M,I2194,TRUE,_xll.ohTrigger(RecalcTrigger,Trigger1M)),NA())</f>
        <v>2.5329335401673703E-2</v>
      </c>
      <c r="L2194" s="52">
        <f>IFERROR(_xll.qlIndexFixing(Index3M,H2194,TRUE,_xll.ohTrigger(RecalcTrigger,Trigger3M)),NA())</f>
        <v>2.6883096381433193E-2</v>
      </c>
      <c r="M2194" s="52">
        <f>IFERROR(_xll.qlIndexFixing(ONIndex3M,I2194,TRUE,_xll.ohTrigger(RecalcTrigger,Trigger3M)),NA())</f>
        <v>2.6819050119097909E-2</v>
      </c>
      <c r="N2194" s="52">
        <f>IFERROR(_xll.qlIndexFixing(Index6M,$H2194,TRUE,_xll.ohTrigger(RecalcTrigger,Trigger6M)),NA())</f>
        <v>2.8289727586618928E-2</v>
      </c>
      <c r="O2194" s="52">
        <f>IFERROR(_xll.qlIndexFixing(ONIndex6M,I2194,TRUE,_xll.ohTrigger(RecalcTrigger,Trigger6M)),NA())</f>
        <v>2.8143982958619418E-2</v>
      </c>
      <c r="P2194" s="52">
        <f>IFERROR(_xll.qlIndexFixing(Index1Y,$H2194,TRUE,_xll.ohTrigger(RecalcTrigger,Trigger1Y)),NA())</f>
        <v>3.002301997998507E-2</v>
      </c>
      <c r="Q2194" s="52">
        <f>IFERROR(_xll.qlIndexFixing(ONIndex1Y,I2194,TRUE,_xll.ohTrigger(RecalcTrigger,Trigger1Y)),NA())</f>
        <v>2.9673421979197201E-2</v>
      </c>
    </row>
    <row r="2195" spans="2:17" x14ac:dyDescent="0.2">
      <c r="B2195" s="46" t="s">
        <v>51</v>
      </c>
      <c r="D2195" s="49">
        <f>_xll.qlCalendarAdvance(LocalCalendar,$D2194,B2195,"f",FALSE)</f>
        <v>54876</v>
      </c>
      <c r="E2195" s="49">
        <f>_xll.qlInterestRateIndexValueDate(IndexON,D2195)</f>
        <v>54876</v>
      </c>
      <c r="F2195" s="52">
        <f>IFERROR(_xll.qlIndexFixing(IndexON,D2195,TRUE,_xll.ohTrigger(RecalcTrigger,TriggerON)),NA())</f>
        <v>2.4945147303458981E-2</v>
      </c>
      <c r="H2195" s="49">
        <f>_xll.qlCalendarAdvance(IborCalendar,$H2194,B2195,"f",FALSE)</f>
        <v>54870</v>
      </c>
      <c r="I2195" s="49">
        <f>_xll.qlInterestRateIndexValueDate(Index1M,$H2195)</f>
        <v>54872</v>
      </c>
      <c r="J2195" s="52">
        <f>IFERROR(_xll.qlIndexFixing(Index1M,$H2195,TRUE,_xll.ohTrigger(RecalcTrigger,Trigger1M)),NA())</f>
        <v>2.5342151468823172E-2</v>
      </c>
      <c r="K2195" s="52">
        <f>IFERROR(_xll.qlIndexFixing(ONIndex1M,I2195,TRUE,_xll.ohTrigger(RecalcTrigger,Trigger1M)),NA())</f>
        <v>2.5325297260998525E-2</v>
      </c>
      <c r="L2195" s="52">
        <f>IFERROR(_xll.qlIndexFixing(Index3M,H2195,TRUE,_xll.ohTrigger(RecalcTrigger,Trigger3M)),NA())</f>
        <v>2.6878927482035582E-2</v>
      </c>
      <c r="M2195" s="52">
        <f>IFERROR(_xll.qlIndexFixing(ONIndex3M,I2195,TRUE,_xll.ohTrigger(RecalcTrigger,Trigger3M)),NA())</f>
        <v>2.6814924122327E-2</v>
      </c>
      <c r="N2195" s="52">
        <f>IFERROR(_xll.qlIndexFixing(Index6M,$H2195,TRUE,_xll.ohTrigger(RecalcTrigger,Trigger6M)),NA())</f>
        <v>2.8285440997168829E-2</v>
      </c>
      <c r="O2195" s="52">
        <f>IFERROR(_xll.qlIndexFixing(ONIndex6M,I2195,TRUE,_xll.ohTrigger(RecalcTrigger,Trigger6M)),NA())</f>
        <v>2.8139821555610567E-2</v>
      </c>
      <c r="P2195" s="52">
        <f>IFERROR(_xll.qlIndexFixing(Index1Y,$H2195,TRUE,_xll.ohTrigger(RecalcTrigger,Trigger1Y)),NA())</f>
        <v>3.0019244344606011E-2</v>
      </c>
      <c r="Q2195" s="52">
        <f>IFERROR(_xll.qlIndexFixing(ONIndex1Y,I2195,TRUE,_xll.ohTrigger(RecalcTrigger,Trigger1Y)),NA())</f>
        <v>2.9669525999391766E-2</v>
      </c>
    </row>
    <row r="2196" spans="2:17" x14ac:dyDescent="0.2">
      <c r="B2196" s="46" t="s">
        <v>51</v>
      </c>
      <c r="D2196" s="49">
        <f>_xll.qlCalendarAdvance(LocalCalendar,$D2195,B2196,"f",FALSE)</f>
        <v>54883</v>
      </c>
      <c r="E2196" s="49">
        <f>_xll.qlInterestRateIndexValueDate(IndexON,D2196)</f>
        <v>54883</v>
      </c>
      <c r="F2196" s="52">
        <f>IFERROR(_xll.qlIndexFixing(IndexON,D2196,TRUE,_xll.ohTrigger(RecalcTrigger,TriggerON)),NA())</f>
        <v>2.4942671128753702E-2</v>
      </c>
      <c r="H2196" s="49">
        <f>_xll.qlCalendarAdvance(IborCalendar,$H2195,B2196,"f",FALSE)</f>
        <v>54877</v>
      </c>
      <c r="I2196" s="49">
        <f>_xll.qlInterestRateIndexValueDate(Index1M,$H2196)</f>
        <v>54879</v>
      </c>
      <c r="J2196" s="52">
        <f>IFERROR(_xll.qlIndexFixing(Index1M,$H2196,TRUE,_xll.ohTrigger(RecalcTrigger,Trigger1M)),NA())</f>
        <v>2.533869837325925E-2</v>
      </c>
      <c r="K2196" s="52">
        <f>IFERROR(_xll.qlIndexFixing(ONIndex1M,I2196,TRUE,_xll.ohTrigger(RecalcTrigger,Trigger1M)),NA())</f>
        <v>2.5321256392558666E-2</v>
      </c>
      <c r="L2196" s="52">
        <f>IFERROR(_xll.qlIndexFixing(Index3M,H2196,TRUE,_xll.ohTrigger(RecalcTrigger,Trigger3M)),NA())</f>
        <v>2.6872649048976086E-2</v>
      </c>
      <c r="M2196" s="52">
        <f>IFERROR(_xll.qlIndexFixing(ONIndex3M,I2196,TRUE,_xll.ohTrigger(RecalcTrigger,Trigger3M)),NA())</f>
        <v>2.6810795853320357E-2</v>
      </c>
      <c r="N2196" s="52">
        <f>IFERROR(_xll.qlIndexFixing(Index6M,$H2196,TRUE,_xll.ohTrigger(RecalcTrigger,Trigger6M)),NA())</f>
        <v>2.8281149364478956E-2</v>
      </c>
      <c r="O2196" s="52">
        <f>IFERROR(_xll.qlIndexFixing(ONIndex6M,I2196,TRUE,_xll.ohTrigger(RecalcTrigger,Trigger6M)),NA())</f>
        <v>2.8135655171412921E-2</v>
      </c>
      <c r="P2196" s="52">
        <f>IFERROR(_xll.qlIndexFixing(Index1Y,$H2196,TRUE,_xll.ohTrigger(RecalcTrigger,Trigger1Y)),NA())</f>
        <v>3.0016448901221925E-2</v>
      </c>
      <c r="Q2196" s="52">
        <f>IFERROR(_xll.qlIndexFixing(ONIndex1Y,I2196,TRUE,_xll.ohTrigger(RecalcTrigger,Trigger1Y)),NA())</f>
        <v>2.9665639914684405E-2</v>
      </c>
    </row>
    <row r="2197" spans="2:17" x14ac:dyDescent="0.2">
      <c r="B2197" s="46" t="s">
        <v>51</v>
      </c>
      <c r="D2197" s="49">
        <f>_xll.qlCalendarAdvance(LocalCalendar,$D2196,B2197,"f",FALSE)</f>
        <v>54890</v>
      </c>
      <c r="E2197" s="49">
        <f>_xll.qlInterestRateIndexValueDate(IndexON,D2197)</f>
        <v>54890</v>
      </c>
      <c r="F2197" s="52">
        <f>IFERROR(_xll.qlIndexFixing(IndexON,D2197,TRUE,_xll.ohTrigger(RecalcTrigger,TriggerON)),NA())</f>
        <v>2.4940177823351561E-2</v>
      </c>
      <c r="H2197" s="49">
        <f>_xll.qlCalendarAdvance(IborCalendar,$H2196,B2197,"f",FALSE)</f>
        <v>54884</v>
      </c>
      <c r="I2197" s="49">
        <f>_xll.qlInterestRateIndexValueDate(Index1M,$H2197)</f>
        <v>54890</v>
      </c>
      <c r="J2197" s="52">
        <f>IFERROR(_xll.qlIndexFixing(Index1M,$H2197,TRUE,_xll.ohTrigger(RecalcTrigger,Trigger1M)),NA())</f>
        <v>2.5331120147033204E-2</v>
      </c>
      <c r="K2197" s="52">
        <f>IFERROR(_xll.qlIndexFixing(ONIndex1M,I2197,TRUE,_xll.ohTrigger(RecalcTrigger,Trigger1M)),NA())</f>
        <v>2.5313699014688495E-2</v>
      </c>
      <c r="L2197" s="52">
        <f>IFERROR(_xll.qlIndexFixing(Index3M,H2197,TRUE,_xll.ohTrigger(RecalcTrigger,Trigger3M)),NA())</f>
        <v>2.6866091952358322E-2</v>
      </c>
      <c r="M2197" s="52">
        <f>IFERROR(_xll.qlIndexFixing(ONIndex3M,I2197,TRUE,_xll.ohTrigger(RecalcTrigger,Trigger3M)),NA())</f>
        <v>2.6802898807689601E-2</v>
      </c>
      <c r="N2197" s="52">
        <f>IFERROR(_xll.qlIndexFixing(Index6M,$H2197,TRUE,_xll.ohTrigger(RecalcTrigger,Trigger6M)),NA())</f>
        <v>2.8272802900334713E-2</v>
      </c>
      <c r="O2197" s="52">
        <f>IFERROR(_xll.qlIndexFixing(ONIndex6M,I2197,TRUE,_xll.ohTrigger(RecalcTrigger,Trigger6M)),NA())</f>
        <v>2.8127496873961988E-2</v>
      </c>
      <c r="P2197" s="52">
        <f>IFERROR(_xll.qlIndexFixing(Index1Y,$H2197,TRUE,_xll.ohTrigger(RecalcTrigger,Trigger1Y)),NA())</f>
        <v>3.000761488294041E-2</v>
      </c>
      <c r="Q2197" s="52">
        <f>IFERROR(_xll.qlIndexFixing(ONIndex1Y,I2197,TRUE,_xll.ohTrigger(RecalcTrigger,Trigger1Y)),NA())</f>
        <v>2.9657662126467699E-2</v>
      </c>
    </row>
    <row r="2198" spans="2:17" x14ac:dyDescent="0.2">
      <c r="B2198" s="46" t="s">
        <v>51</v>
      </c>
      <c r="D2198" s="49">
        <f>_xll.qlCalendarAdvance(LocalCalendar,$D2197,B2198,"f",FALSE)</f>
        <v>54897</v>
      </c>
      <c r="E2198" s="49">
        <f>_xll.qlInterestRateIndexValueDate(IndexON,D2198)</f>
        <v>54897</v>
      </c>
      <c r="F2198" s="52">
        <f>IFERROR(_xll.qlIndexFixing(IndexON,D2198,TRUE,_xll.ohTrigger(RecalcTrigger,TriggerON)),NA())</f>
        <v>2.4937667387172624E-2</v>
      </c>
      <c r="H2198" s="49">
        <f>_xll.qlCalendarAdvance(IborCalendar,$H2197,B2198,"f",FALSE)</f>
        <v>54891</v>
      </c>
      <c r="I2198" s="49">
        <f>_xll.qlInterestRateIndexValueDate(Index1M,$H2198)</f>
        <v>54893</v>
      </c>
      <c r="J2198" s="52">
        <f>IFERROR(_xll.qlIndexFixing(Index1M,$H2198,TRUE,_xll.ohTrigger(RecalcTrigger,Trigger1M)),NA())</f>
        <v>2.5329980379775598E-2</v>
      </c>
      <c r="K2198" s="52">
        <f>IFERROR(_xll.qlIndexFixing(ONIndex1M,I2198,TRUE,_xll.ohTrigger(RecalcTrigger,Trigger1M)),NA())</f>
        <v>2.5313166472651361E-2</v>
      </c>
      <c r="L2198" s="52">
        <f>IFERROR(_xll.qlIndexFixing(Index3M,H2198,TRUE,_xll.ohTrigger(RecalcTrigger,Trigger3M)),NA())</f>
        <v>2.6864302674880491E-2</v>
      </c>
      <c r="M2198" s="52">
        <f>IFERROR(_xll.qlIndexFixing(ONIndex3M,I2198,TRUE,_xll.ohTrigger(RecalcTrigger,Trigger3M)),NA())</f>
        <v>2.6802532498519938E-2</v>
      </c>
      <c r="N2198" s="52">
        <f>IFERROR(_xll.qlIndexFixing(Index6M,$H2198,TRUE,_xll.ohTrigger(RecalcTrigger,Trigger6M)),NA())</f>
        <v>2.8272550969507794E-2</v>
      </c>
      <c r="O2198" s="52">
        <f>IFERROR(_xll.qlIndexFixing(ONIndex6M,I2198,TRUE,_xll.ohTrigger(RecalcTrigger,Trigger6M)),NA())</f>
        <v>2.8127307459397954E-2</v>
      </c>
      <c r="P2198" s="52">
        <f>IFERROR(_xll.qlIndexFixing(Index1Y,$H2198,TRUE,_xll.ohTrigger(RecalcTrigger,Trigger1Y)),NA())</f>
        <v>3.0007952526739219E-2</v>
      </c>
      <c r="Q2198" s="52">
        <f>IFERROR(_xll.qlIndexFixing(ONIndex1Y,I2198,TRUE,_xll.ohTrigger(RecalcTrigger,Trigger1Y)),NA())</f>
        <v>2.9657897430697133E-2</v>
      </c>
    </row>
    <row r="2199" spans="2:17" x14ac:dyDescent="0.2">
      <c r="B2199" s="46" t="s">
        <v>51</v>
      </c>
      <c r="D2199" s="49">
        <f>_xll.qlCalendarAdvance(LocalCalendar,$D2198,B2199,"f",FALSE)</f>
        <v>54904</v>
      </c>
      <c r="E2199" s="49">
        <f>_xll.qlInterestRateIndexValueDate(IndexON,D2199)</f>
        <v>54904</v>
      </c>
      <c r="F2199" s="52">
        <f>IFERROR(_xll.qlIndexFixing(IndexON,D2199,TRUE,_xll.ohTrigger(RecalcTrigger,TriggerON)),NA())</f>
        <v>2.4935139820456698E-2</v>
      </c>
      <c r="H2199" s="49">
        <f>_xll.qlCalendarAdvance(IborCalendar,$H2198,B2199,"f",FALSE)</f>
        <v>54898</v>
      </c>
      <c r="I2199" s="49">
        <f>_xll.qlInterestRateIndexValueDate(Index1M,$H2199)</f>
        <v>54900</v>
      </c>
      <c r="J2199" s="52">
        <f>IFERROR(_xll.qlIndexFixing(Index1M,$H2199,TRUE,_xll.ohTrigger(RecalcTrigger,Trigger1M)),NA())</f>
        <v>2.5325917886491887E-2</v>
      </c>
      <c r="K2199" s="52">
        <f>IFERROR(_xll.qlIndexFixing(ONIndex1M,I2199,TRUE,_xll.ohTrigger(RecalcTrigger,Trigger1M)),NA())</f>
        <v>2.5309117421103977E-2</v>
      </c>
      <c r="L2199" s="52">
        <f>IFERROR(_xll.qlIndexFixing(Index3M,H2199,TRUE,_xll.ohTrigger(RecalcTrigger,Trigger3M)),NA())</f>
        <v>2.6860126063441375E-2</v>
      </c>
      <c r="M2199" s="52">
        <f>IFERROR(_xll.qlIndexFixing(ONIndex3M,I2199,TRUE,_xll.ohTrigger(RecalcTrigger,Trigger3M)),NA())</f>
        <v>2.6798397412779451E-2</v>
      </c>
      <c r="N2199" s="52">
        <f>IFERROR(_xll.qlIndexFixing(Index6M,$H2199,TRUE,_xll.ohTrigger(RecalcTrigger,Trigger6M)),NA())</f>
        <v>2.8268244207293913E-2</v>
      </c>
      <c r="O2199" s="52">
        <f>IFERROR(_xll.qlIndexFixing(ONIndex6M,I2199,TRUE,_xll.ohTrigger(RecalcTrigger,Trigger6M)),NA())</f>
        <v>2.812312613166057E-2</v>
      </c>
      <c r="P2199" s="52">
        <f>IFERROR(_xll.qlIndexFixing(Index1Y,$H2199,TRUE,_xll.ohTrigger(RecalcTrigger,Trigger1Y)),NA())</f>
        <v>3.0004199272439823E-2</v>
      </c>
      <c r="Q2199" s="52">
        <f>IFERROR(_xll.qlIndexFixing(ONIndex1Y,I2199,TRUE,_xll.ohTrigger(RecalcTrigger,Trigger1Y)),NA())</f>
        <v>2.9654041031417222E-2</v>
      </c>
    </row>
    <row r="2200" spans="2:17" x14ac:dyDescent="0.2">
      <c r="B2200" s="46" t="s">
        <v>51</v>
      </c>
      <c r="D2200" s="49">
        <f>_xll.qlCalendarAdvance(LocalCalendar,$D2199,B2200,"f",FALSE)</f>
        <v>54911</v>
      </c>
      <c r="E2200" s="49">
        <f>_xll.qlInterestRateIndexValueDate(IndexON,D2200)</f>
        <v>54911</v>
      </c>
      <c r="F2200" s="52">
        <f>IFERROR(_xll.qlIndexFixing(IndexON,D2200,TRUE,_xll.ohTrigger(RecalcTrigger,TriggerON)),NA())</f>
        <v>2.493259512304391E-2</v>
      </c>
      <c r="H2200" s="49">
        <f>_xll.qlCalendarAdvance(IborCalendar,$H2199,B2200,"f",FALSE)</f>
        <v>54905</v>
      </c>
      <c r="I2200" s="49">
        <f>_xll.qlInterestRateIndexValueDate(Index1M,$H2200)</f>
        <v>54907</v>
      </c>
      <c r="J2200" s="52">
        <f>IFERROR(_xll.qlIndexFixing(Index1M,$H2200,TRUE,_xll.ohTrigger(RecalcTrigger,Trigger1M)),NA())</f>
        <v>2.5322451941391932E-2</v>
      </c>
      <c r="K2200" s="52">
        <f>IFERROR(_xll.qlIndexFixing(ONIndex1M,I2200,TRUE,_xll.ohTrigger(RecalcTrigger,Trigger1M)),NA())</f>
        <v>2.5305665416341938E-2</v>
      </c>
      <c r="L2200" s="52">
        <f>IFERROR(_xll.qlIndexFixing(Index3M,H2200,TRUE,_xll.ohTrigger(RecalcTrigger,Trigger3M)),NA())</f>
        <v>2.6855947169082909E-2</v>
      </c>
      <c r="M2200" s="52">
        <f>IFERROR(_xll.qlIndexFixing(ONIndex3M,I2200,TRUE,_xll.ohTrigger(RecalcTrigger,Trigger3M)),NA())</f>
        <v>2.6794961485570035E-2</v>
      </c>
      <c r="N2200" s="52">
        <f>IFERROR(_xll.qlIndexFixing(Index6M,$H2200,TRUE,_xll.ohTrigger(RecalcTrigger,Trigger6M)),NA())</f>
        <v>2.8263932401971177E-2</v>
      </c>
      <c r="O2200" s="52">
        <f>IFERROR(_xll.qlIndexFixing(ONIndex6M,I2200,TRUE,_xll.ohTrigger(RecalcTrigger,Trigger6M)),NA())</f>
        <v>2.8119738659191373E-2</v>
      </c>
      <c r="P2200" s="52">
        <f>IFERROR(_xll.qlIndexFixing(Index1Y,$H2200,TRUE,_xll.ohTrigger(RecalcTrigger,Trigger1Y)),NA())</f>
        <v>2.9997530783313929E-2</v>
      </c>
      <c r="Q2200" s="52">
        <f>IFERROR(_xll.qlIndexFixing(ONIndex1Y,I2200,TRUE,_xll.ohTrigger(RecalcTrigger,Trigger1Y)),NA())</f>
        <v>2.9651141144393378E-2</v>
      </c>
    </row>
    <row r="2201" spans="2:17" x14ac:dyDescent="0.2">
      <c r="B2201" s="46" t="s">
        <v>51</v>
      </c>
      <c r="D2201" s="49">
        <f>_xll.qlCalendarAdvance(LocalCalendar,$D2200,B2201,"f",FALSE)</f>
        <v>54918</v>
      </c>
      <c r="E2201" s="49">
        <f>_xll.qlInterestRateIndexValueDate(IndexON,D2201)</f>
        <v>54918</v>
      </c>
      <c r="F2201" s="52">
        <f>IFERROR(_xll.qlIndexFixing(IndexON,D2201,TRUE,_xll.ohTrigger(RecalcTrigger,TriggerON)),NA())</f>
        <v>2.4930033294934262E-2</v>
      </c>
      <c r="H2201" s="49">
        <f>_xll.qlCalendarAdvance(IborCalendar,$H2200,B2201,"f",FALSE)</f>
        <v>54912</v>
      </c>
      <c r="I2201" s="49">
        <f>_xll.qlInterestRateIndexValueDate(Index1M,$H2201)</f>
        <v>54914</v>
      </c>
      <c r="J2201" s="52">
        <f>IFERROR(_xll.qlIndexFixing(Index1M,$H2201,TRUE,_xll.ohTrigger(RecalcTrigger,Trigger1M)),NA())</f>
        <v>2.5317784704531717E-2</v>
      </c>
      <c r="K2201" s="52">
        <f>IFERROR(_xll.qlIndexFixing(ONIndex1M,I2201,TRUE,_xll.ohTrigger(RecalcTrigger,Trigger1M)),NA())</f>
        <v>2.530101113487504E-2</v>
      </c>
      <c r="L2201" s="52">
        <f>IFERROR(_xll.qlIndexFixing(Index3M,H2201,TRUE,_xll.ohTrigger(RecalcTrigger,Trigger3M)),NA())</f>
        <v>2.6853866136361985E-2</v>
      </c>
      <c r="M2201" s="52">
        <f>IFERROR(_xll.qlIndexFixing(ONIndex3M,I2201,TRUE,_xll.ohTrigger(RecalcTrigger,Trigger3M)),NA())</f>
        <v>2.6790120424511343E-2</v>
      </c>
      <c r="N2201" s="52">
        <f>IFERROR(_xll.qlIndexFixing(Index6M,$H2201,TRUE,_xll.ohTrigger(RecalcTrigger,Trigger6M)),NA())</f>
        <v>2.8259615553572433E-2</v>
      </c>
      <c r="O2201" s="52">
        <f>IFERROR(_xll.qlIndexFixing(ONIndex6M,I2201,TRUE,_xll.ohTrigger(RecalcTrigger,Trigger6M)),NA())</f>
        <v>2.8114748532459544E-2</v>
      </c>
      <c r="P2201" s="52">
        <f>IFERROR(_xll.qlIndexFixing(Index1Y,$H2201,TRUE,_xll.ohTrigger(RecalcTrigger,Trigger1Y)),NA())</f>
        <v>2.9996706971392128E-2</v>
      </c>
      <c r="Q2201" s="52">
        <f>IFERROR(_xll.qlIndexFixing(ONIndex1Y,I2201,TRUE,_xll.ohTrigger(RecalcTrigger,Trigger1Y)),NA())</f>
        <v>2.9646357918204913E-2</v>
      </c>
    </row>
    <row r="2202" spans="2:17" x14ac:dyDescent="0.2">
      <c r="B2202" s="46" t="s">
        <v>51</v>
      </c>
      <c r="D2202" s="49">
        <f>_xll.qlCalendarAdvance(LocalCalendar,$D2201,B2202,"f",FALSE)</f>
        <v>54925</v>
      </c>
      <c r="E2202" s="49">
        <f>_xll.qlInterestRateIndexValueDate(IndexON,D2202)</f>
        <v>54925</v>
      </c>
      <c r="F2202" s="52">
        <f>IFERROR(_xll.qlIndexFixing(IndexON,D2202,TRUE,_xll.ohTrigger(RecalcTrigger,TriggerON)),NA())</f>
        <v>2.4927454336127752E-2</v>
      </c>
      <c r="H2202" s="49">
        <f>_xll.qlCalendarAdvance(IborCalendar,$H2201,B2202,"f",FALSE)</f>
        <v>54919</v>
      </c>
      <c r="I2202" s="49">
        <f>_xll.qlInterestRateIndexValueDate(Index1M,$H2202)</f>
        <v>54921</v>
      </c>
      <c r="J2202" s="52">
        <f>IFERROR(_xll.qlIndexFixing(Index1M,$H2202,TRUE,_xll.ohTrigger(RecalcTrigger,Trigger1M)),NA())</f>
        <v>2.531371401586557E-2</v>
      </c>
      <c r="K2202" s="52">
        <f>IFERROR(_xll.qlIndexFixing(ONIndex1M,I2202,TRUE,_xll.ohTrigger(RecalcTrigger,Trigger1M)),NA())</f>
        <v>2.5296953900246777E-2</v>
      </c>
      <c r="L2202" s="52">
        <f>IFERROR(_xll.qlIndexFixing(Index3M,H2202,TRUE,_xll.ohTrigger(RecalcTrigger,Trigger3M)),NA())</f>
        <v>2.6849681253936709E-2</v>
      </c>
      <c r="M2202" s="52">
        <f>IFERROR(_xll.qlIndexFixing(ONIndex3M,I2202,TRUE,_xll.ohTrigger(RecalcTrigger,Trigger3M)),NA())</f>
        <v>2.6785978522037013E-2</v>
      </c>
      <c r="N2202" s="52">
        <f>IFERROR(_xll.qlIndexFixing(Index6M,$H2202,TRUE,_xll.ohTrigger(RecalcTrigger,Trigger6M)),NA())</f>
        <v>2.8255293662131812E-2</v>
      </c>
      <c r="O2202" s="52">
        <f>IFERROR(_xll.qlIndexFixing(ONIndex6M,I2202,TRUE,_xll.ohTrigger(RecalcTrigger,Trigger6M)),NA())</f>
        <v>2.8110552261129129E-2</v>
      </c>
      <c r="P2202" s="52">
        <f>IFERROR(_xll.qlIndexFixing(Index1Y,$H2202,TRUE,_xll.ohTrigger(RecalcTrigger,Trigger1Y)),NA())</f>
        <v>2.9992967318015842E-2</v>
      </c>
      <c r="Q2202" s="52">
        <f>IFERROR(_xll.qlIndexFixing(ONIndex1Y,I2202,TRUE,_xll.ohTrigger(RecalcTrigger,Trigger1Y)),NA())</f>
        <v>2.9642531204352451E-2</v>
      </c>
    </row>
    <row r="2203" spans="2:17" x14ac:dyDescent="0.2">
      <c r="B2203" s="46" t="s">
        <v>51</v>
      </c>
      <c r="D2203" s="49">
        <f>_xll.qlCalendarAdvance(LocalCalendar,$D2202,B2203,"f",FALSE)</f>
        <v>54932</v>
      </c>
      <c r="E2203" s="49">
        <f>_xll.qlInterestRateIndexValueDate(IndexON,D2203)</f>
        <v>54932</v>
      </c>
      <c r="F2203" s="52">
        <f>IFERROR(_xll.qlIndexFixing(IndexON,D2203,TRUE,_xll.ohTrigger(RecalcTrigger,TriggerON)),NA())</f>
        <v>2.4924858246784254E-2</v>
      </c>
      <c r="H2203" s="49">
        <f>_xll.qlCalendarAdvance(IborCalendar,$H2202,B2203,"f",FALSE)</f>
        <v>54926</v>
      </c>
      <c r="I2203" s="49">
        <f>_xll.qlInterestRateIndexValueDate(Index1M,$H2203)</f>
        <v>54928</v>
      </c>
      <c r="J2203" s="52">
        <f>IFERROR(_xll.qlIndexFixing(Index1M,$H2203,TRUE,_xll.ohTrigger(RecalcTrigger,Trigger1M)),NA())</f>
        <v>2.5309640595413015E-2</v>
      </c>
      <c r="K2203" s="52">
        <f>IFERROR(_xll.qlIndexFixing(ONIndex1M,I2203,TRUE,_xll.ohTrigger(RecalcTrigger,Trigger1M)),NA())</f>
        <v>2.5292893937907124E-2</v>
      </c>
      <c r="L2203" s="52">
        <f>IFERROR(_xll.qlIndexFixing(Index3M,H2203,TRUE,_xll.ohTrigger(RecalcTrigger,Trigger3M)),NA())</f>
        <v>2.6845494088254443E-2</v>
      </c>
      <c r="M2203" s="52">
        <f>IFERROR(_xll.qlIndexFixing(ONIndex3M,I2203,TRUE,_xll.ohTrigger(RecalcTrigger,Trigger3M)),NA())</f>
        <v>2.6781834347353595E-2</v>
      </c>
      <c r="N2203" s="52">
        <f>IFERROR(_xll.qlIndexFixing(Index6M,$H2203,TRUE,_xll.ohTrigger(RecalcTrigger,Trigger6M)),NA())</f>
        <v>2.8250966727682156E-2</v>
      </c>
      <c r="O2203" s="52">
        <f>IFERROR(_xll.qlIndexFixing(ONIndex6M,I2203,TRUE,_xll.ohTrigger(RecalcTrigger,Trigger6M)),NA())</f>
        <v>2.8106351008583275E-2</v>
      </c>
      <c r="P2203" s="52">
        <f>IFERROR(_xll.qlIndexFixing(Index1Y,$H2203,TRUE,_xll.ohTrigger(RecalcTrigger,Trigger1Y)),NA())</f>
        <v>2.9989231591660444E-2</v>
      </c>
      <c r="Q2203" s="52">
        <f>IFERROR(_xll.qlIndexFixing(ONIndex1Y,I2203,TRUE,_xll.ohTrigger(RecalcTrigger,Trigger1Y)),NA())</f>
        <v>2.9638714385651355E-2</v>
      </c>
    </row>
    <row r="2204" spans="2:17" x14ac:dyDescent="0.2">
      <c r="B2204" s="46" t="s">
        <v>51</v>
      </c>
      <c r="D2204" s="49">
        <f>_xll.qlCalendarAdvance(LocalCalendar,$D2203,B2204,"f",FALSE)</f>
        <v>54939</v>
      </c>
      <c r="E2204" s="49">
        <f>_xll.qlInterestRateIndexValueDate(IndexON,D2204)</f>
        <v>54939</v>
      </c>
      <c r="F2204" s="52">
        <f>IFERROR(_xll.qlIndexFixing(IndexON,D2204,TRUE,_xll.ohTrigger(RecalcTrigger,TriggerON)),NA())</f>
        <v>2.4922245026663958E-2</v>
      </c>
      <c r="H2204" s="49">
        <f>_xll.qlCalendarAdvance(IborCalendar,$H2203,B2204,"f",FALSE)</f>
        <v>54933</v>
      </c>
      <c r="I2204" s="49">
        <f>_xll.qlInterestRateIndexValueDate(Index1M,$H2204)</f>
        <v>54935</v>
      </c>
      <c r="J2204" s="52">
        <f>IFERROR(_xll.qlIndexFixing(Index1M,$H2204,TRUE,_xll.ohTrigger(RecalcTrigger,Trigger1M)),NA())</f>
        <v>2.5305564443174045E-2</v>
      </c>
      <c r="K2204" s="52">
        <f>IFERROR(_xll.qlIndexFixing(ONIndex1M,I2204,TRUE,_xll.ohTrigger(RecalcTrigger,Trigger1M)),NA())</f>
        <v>2.5289429102248739E-2</v>
      </c>
      <c r="L2204" s="52">
        <f>IFERROR(_xll.qlIndexFixing(Index3M,H2204,TRUE,_xll.ohTrigger(RecalcTrigger,Trigger3M)),NA())</f>
        <v>2.6842003243702263E-2</v>
      </c>
      <c r="M2204" s="52">
        <f>IFERROR(_xll.qlIndexFixing(ONIndex3M,I2204,TRUE,_xll.ohTrigger(RecalcTrigger,Trigger3M)),NA())</f>
        <v>2.6778387448966878E-2</v>
      </c>
      <c r="N2204" s="52">
        <f>IFERROR(_xll.qlIndexFixing(Index6M,$H2204,TRUE,_xll.ohTrigger(RecalcTrigger,Trigger6M)),NA())</f>
        <v>2.8246634750256298E-2</v>
      </c>
      <c r="O2204" s="52">
        <f>IFERROR(_xll.qlIndexFixing(ONIndex6M,I2204,TRUE,_xll.ohTrigger(RecalcTrigger,Trigger6M)),NA())</f>
        <v>2.8102940876766347E-2</v>
      </c>
      <c r="P2204" s="52">
        <f>IFERROR(_xll.qlIndexFixing(Index1Y,$H2204,TRUE,_xll.ohTrigger(RecalcTrigger,Trigger1Y)),NA())</f>
        <v>2.9986471682638179E-2</v>
      </c>
      <c r="Q2204" s="52">
        <f>IFERROR(_xll.qlIndexFixing(ONIndex1Y,I2204,TRUE,_xll.ohTrigger(RecalcTrigger,Trigger1Y)),NA())</f>
        <v>2.9635855647964782E-2</v>
      </c>
    </row>
    <row r="2205" spans="2:17" x14ac:dyDescent="0.2">
      <c r="B2205" s="46" t="s">
        <v>51</v>
      </c>
      <c r="D2205" s="49">
        <f>_xll.qlCalendarAdvance(LocalCalendar,$D2204,B2205,"f",FALSE)</f>
        <v>54946</v>
      </c>
      <c r="E2205" s="49">
        <f>_xll.qlInterestRateIndexValueDate(IndexON,D2205)</f>
        <v>54946</v>
      </c>
      <c r="F2205" s="52">
        <f>IFERROR(_xll.qlIndexFixing(IndexON,D2205,TRUE,_xll.ohTrigger(RecalcTrigger,TriggerON)),NA())</f>
        <v>2.4919614675926738E-2</v>
      </c>
      <c r="H2205" s="49">
        <f>_xll.qlCalendarAdvance(IborCalendar,$H2204,B2205,"f",FALSE)</f>
        <v>54940</v>
      </c>
      <c r="I2205" s="49">
        <f>_xll.qlInterestRateIndexValueDate(Index1M,$H2205)</f>
        <v>54942</v>
      </c>
      <c r="J2205" s="52">
        <f>IFERROR(_xll.qlIndexFixing(Index1M,$H2205,TRUE,_xll.ohTrigger(RecalcTrigger,Trigger1M)),NA())</f>
        <v>2.5302082432936968E-2</v>
      </c>
      <c r="K2205" s="52">
        <f>IFERROR(_xll.qlIndexFixing(ONIndex1M,I2205,TRUE,_xll.ohTrigger(RecalcTrigger,Trigger1M)),NA())</f>
        <v>2.5284765830093647E-2</v>
      </c>
      <c r="L2205" s="52">
        <f>IFERROR(_xll.qlIndexFixing(Index3M,H2205,TRUE,_xll.ohTrigger(RecalcTrigger,Trigger3M)),NA())</f>
        <v>2.6837811036995854E-2</v>
      </c>
      <c r="M2205" s="52">
        <f>IFERROR(_xll.qlIndexFixing(ONIndex3M,I2205,TRUE,_xll.ohTrigger(RecalcTrigger,Trigger3M)),NA())</f>
        <v>2.6773539181199624E-2</v>
      </c>
      <c r="N2205" s="52">
        <f>IFERROR(_xll.qlIndexFixing(Index6M,$H2205,TRUE,_xll.ohTrigger(RecalcTrigger,Trigger6M)),NA())</f>
        <v>2.8242297729887515E-2</v>
      </c>
      <c r="O2205" s="52">
        <f>IFERROR(_xll.qlIndexFixing(ONIndex6M,I2205,TRUE,_xll.ohTrigger(RecalcTrigger,Trigger6M)),NA())</f>
        <v>2.8097933559925181E-2</v>
      </c>
      <c r="P2205" s="52">
        <f>IFERROR(_xll.qlIndexFixing(Index1Y,$H2205,TRUE,_xll.ohTrigger(RecalcTrigger,Trigger1Y)),NA())</f>
        <v>2.9981770706803818E-2</v>
      </c>
      <c r="Q2205" s="52">
        <f>IFERROR(_xll.qlIndexFixing(ONIndex1Y,I2205,TRUE,_xll.ohTrigger(RecalcTrigger,Trigger1Y)),NA())</f>
        <v>2.9631110433570029E-2</v>
      </c>
    </row>
    <row r="2206" spans="2:17" x14ac:dyDescent="0.2">
      <c r="B2206" s="46" t="s">
        <v>51</v>
      </c>
      <c r="D2206" s="49">
        <f>_xll.qlCalendarAdvance(LocalCalendar,$D2205,B2206,"f",FALSE)</f>
        <v>54953</v>
      </c>
      <c r="E2206" s="49">
        <f>_xll.qlInterestRateIndexValueDate(IndexON,D2206)</f>
        <v>54953</v>
      </c>
      <c r="F2206" s="52">
        <f>IFERROR(_xll.qlIndexFixing(IndexON,D2206,TRUE,_xll.ohTrigger(RecalcTrigger,TriggerON)),NA())</f>
        <v>2.4916967194492656E-2</v>
      </c>
      <c r="H2206" s="49">
        <f>_xll.qlCalendarAdvance(IborCalendar,$H2205,B2206,"f",FALSE)</f>
        <v>54947</v>
      </c>
      <c r="I2206" s="49">
        <f>_xll.qlInterestRateIndexValueDate(Index1M,$H2206)</f>
        <v>54949</v>
      </c>
      <c r="J2206" s="52">
        <f>IFERROR(_xll.qlIndexFixing(Index1M,$H2206,TRUE,_xll.ohTrigger(RecalcTrigger,Trigger1M)),NA())</f>
        <v>2.5297403943349776E-2</v>
      </c>
      <c r="K2206" s="52">
        <f>IFERROR(_xll.qlIndexFixing(ONIndex1M,I2206,TRUE,_xll.ohTrigger(RecalcTrigger,Trigger1M)),NA())</f>
        <v>2.5280697684593179E-2</v>
      </c>
      <c r="L2206" s="52">
        <f>IFERROR(_xll.qlIndexFixing(Index3M,H2206,TRUE,_xll.ohTrigger(RecalcTrigger,Trigger3M)),NA())</f>
        <v>2.68329188917176E-2</v>
      </c>
      <c r="M2206" s="52">
        <f>IFERROR(_xll.qlIndexFixing(ONIndex3M,I2206,TRUE,_xll.ohTrigger(RecalcTrigger,Trigger3M)),NA())</f>
        <v>2.6769388189755716E-2</v>
      </c>
      <c r="N2206" s="52">
        <f>IFERROR(_xll.qlIndexFixing(Index6M,$H2206,TRUE,_xll.ohTrigger(RecalcTrigger,Trigger6M)),NA())</f>
        <v>2.8237955666609502E-2</v>
      </c>
      <c r="O2206" s="52">
        <f>IFERROR(_xll.qlIndexFixing(ONIndex6M,I2206,TRUE,_xll.ohTrigger(RecalcTrigger,Trigger6M)),NA())</f>
        <v>2.8093717363812942E-2</v>
      </c>
      <c r="P2206" s="52">
        <f>IFERROR(_xll.qlIndexFixing(Index1Y,$H2206,TRUE,_xll.ohTrigger(RecalcTrigger,Trigger1Y)),NA())</f>
        <v>2.9978044941711406E-2</v>
      </c>
      <c r="Q2206" s="52">
        <f>IFERROR(_xll.qlIndexFixing(ONIndex1Y,I2206,TRUE,_xll.ohTrigger(RecalcTrigger,Trigger1Y)),NA())</f>
        <v>2.9627323300243091E-2</v>
      </c>
    </row>
    <row r="2207" spans="2:17" x14ac:dyDescent="0.2">
      <c r="B2207" s="46" t="s">
        <v>51</v>
      </c>
      <c r="D2207" s="49">
        <f>_xll.qlCalendarAdvance(LocalCalendar,$D2206,B2207,"f",FALSE)</f>
        <v>54960</v>
      </c>
      <c r="E2207" s="49">
        <f>_xll.qlInterestRateIndexValueDate(IndexON,D2207)</f>
        <v>54960</v>
      </c>
      <c r="F2207" s="52">
        <f>IFERROR(_xll.qlIndexFixing(IndexON,D2207,TRUE,_xll.ohTrigger(RecalcTrigger,TriggerON)),NA())</f>
        <v>2.4914302582601522E-2</v>
      </c>
      <c r="H2207" s="49">
        <f>_xll.qlCalendarAdvance(IborCalendar,$H2206,B2207,"f",FALSE)</f>
        <v>54954</v>
      </c>
      <c r="I2207" s="49">
        <f>_xll.qlInterestRateIndexValueDate(Index1M,$H2207)</f>
        <v>54956</v>
      </c>
      <c r="J2207" s="52">
        <f>IFERROR(_xll.qlIndexFixing(Index1M,$H2207,TRUE,_xll.ohTrigger(RecalcTrigger,Trigger1M)),NA())</f>
        <v>2.529331959576963E-2</v>
      </c>
      <c r="K2207" s="52">
        <f>IFERROR(_xll.qlIndexFixing(ONIndex1M,I2207,TRUE,_xll.ohTrigger(RecalcTrigger,Trigger1M)),NA())</f>
        <v>2.5276626811407965E-2</v>
      </c>
      <c r="L2207" s="52">
        <f>IFERROR(_xll.qlIndexFixing(Index3M,H2207,TRUE,_xll.ohTrigger(RecalcTrigger,Trigger3M)),NA())</f>
        <v>2.6828722593070311E-2</v>
      </c>
      <c r="M2207" s="52">
        <f>IFERROR(_xll.qlIndexFixing(ONIndex3M,I2207,TRUE,_xll.ohTrigger(RecalcTrigger,Trigger3M)),NA())</f>
        <v>2.6765234926076076E-2</v>
      </c>
      <c r="N2207" s="52">
        <f>IFERROR(_xll.qlIndexFixing(Index6M,$H2207,TRUE,_xll.ohTrigger(RecalcTrigger,Trigger6M)),NA())</f>
        <v>2.8233608560454676E-2</v>
      </c>
      <c r="O2207" s="52">
        <f>IFERROR(_xll.qlIndexFixing(ONIndex6M,I2207,TRUE,_xll.ohTrigger(RecalcTrigger,Trigger6M)),NA())</f>
        <v>2.8089496186511909E-2</v>
      </c>
      <c r="P2207" s="52">
        <f>IFERROR(_xll.qlIndexFixing(Index1Y,$H2207,TRUE,_xll.ohTrigger(RecalcTrigger,Trigger1Y)),NA())</f>
        <v>2.9974321890455128E-2</v>
      </c>
      <c r="Q2207" s="52">
        <f>IFERROR(_xll.qlIndexFixing(ONIndex1Y,I2207,TRUE,_xll.ohTrigger(RecalcTrigger,Trigger1Y)),NA())</f>
        <v>2.9623546062040873E-2</v>
      </c>
    </row>
    <row r="2208" spans="2:17" x14ac:dyDescent="0.2">
      <c r="B2208" s="46" t="s">
        <v>51</v>
      </c>
      <c r="D2208" s="49">
        <f>_xll.qlCalendarAdvance(LocalCalendar,$D2207,B2208,"f",FALSE)</f>
        <v>54967</v>
      </c>
      <c r="E2208" s="49">
        <f>_xll.qlInterestRateIndexValueDate(IndexON,D2208)</f>
        <v>54967</v>
      </c>
      <c r="F2208" s="52">
        <f>IFERROR(_xll.qlIndexFixing(IndexON,D2208,TRUE,_xll.ohTrigger(RecalcTrigger,TriggerON)),NA())</f>
        <v>2.4911620839853654E-2</v>
      </c>
      <c r="H2208" s="49">
        <f>_xll.qlCalendarAdvance(IborCalendar,$H2207,B2208,"f",FALSE)</f>
        <v>54961</v>
      </c>
      <c r="I2208" s="49">
        <f>_xll.qlInterestRateIndexValueDate(Index1M,$H2208)</f>
        <v>54963</v>
      </c>
      <c r="J2208" s="52">
        <f>IFERROR(_xll.qlIndexFixing(Index1M,$H2208,TRUE,_xll.ohTrigger(RecalcTrigger,Trigger1M)),NA())</f>
        <v>2.5289232516418545E-2</v>
      </c>
      <c r="K2208" s="52">
        <f>IFERROR(_xll.qlIndexFixing(ONIndex1M,I2208,TRUE,_xll.ohTrigger(RecalcTrigger,Trigger1M)),NA())</f>
        <v>2.5272553210538007E-2</v>
      </c>
      <c r="L2208" s="52">
        <f>IFERROR(_xll.qlIndexFixing(Index3M,H2208,TRUE,_xll.ohTrigger(RecalcTrigger,Trigger3M)),NA())</f>
        <v>2.6824524011198354E-2</v>
      </c>
      <c r="M2208" s="52">
        <f>IFERROR(_xll.qlIndexFixing(ONIndex3M,I2208,TRUE,_xll.ohTrigger(RecalcTrigger,Trigger3M)),NA())</f>
        <v>2.6761079390134057E-2</v>
      </c>
      <c r="N2208" s="52">
        <f>IFERROR(_xll.qlIndexFixing(Index6M,$H2208,TRUE,_xll.ohTrigger(RecalcTrigger,Trigger6M)),NA())</f>
        <v>2.8230834064923646E-2</v>
      </c>
      <c r="O2208" s="52">
        <f>IFERROR(_xll.qlIndexFixing(ONIndex6M,I2208,TRUE,_xll.ohTrigger(RecalcTrigger,Trigger6M)),NA())</f>
        <v>2.8085270027995435E-2</v>
      </c>
      <c r="P2208" s="52">
        <f>IFERROR(_xll.qlIndexFixing(Index1Y,$H2208,TRUE,_xll.ohTrigger(RecalcTrigger,Trigger1Y)),NA())</f>
        <v>2.9970601249750824E-2</v>
      </c>
      <c r="Q2208" s="52">
        <f>IFERROR(_xll.qlIndexFixing(ONIndex1Y,I2208,TRUE,_xll.ohTrigger(RecalcTrigger,Trigger1Y)),NA())</f>
        <v>2.9619778718963374E-2</v>
      </c>
    </row>
    <row r="2209" spans="2:17" x14ac:dyDescent="0.2">
      <c r="B2209" s="46" t="s">
        <v>51</v>
      </c>
      <c r="D2209" s="49">
        <f>_xll.qlCalendarAdvance(LocalCalendar,$D2208,B2209,"f",FALSE)</f>
        <v>54974</v>
      </c>
      <c r="E2209" s="49">
        <f>_xll.qlInterestRateIndexValueDate(IndexON,D2209)</f>
        <v>54974</v>
      </c>
      <c r="F2209" s="52">
        <f>IFERROR(_xll.qlIndexFixing(IndexON,D2209,TRUE,_xll.ohTrigger(RecalcTrigger,TriggerON)),NA())</f>
        <v>2.4908921966488862E-2</v>
      </c>
      <c r="H2209" s="49">
        <f>_xll.qlCalendarAdvance(IborCalendar,$H2208,B2209,"f",FALSE)</f>
        <v>54968</v>
      </c>
      <c r="I2209" s="49">
        <f>_xll.qlInterestRateIndexValueDate(Index1M,$H2209)</f>
        <v>54970</v>
      </c>
      <c r="J2209" s="52">
        <f>IFERROR(_xll.qlIndexFixing(Index1M,$H2209,TRUE,_xll.ohTrigger(RecalcTrigger,Trigger1M)),NA())</f>
        <v>2.52851427052991E-2</v>
      </c>
      <c r="K2209" s="52">
        <f>IFERROR(_xll.qlIndexFixing(ONIndex1M,I2209,TRUE,_xll.ohTrigger(RecalcTrigger,Trigger1M)),NA())</f>
        <v>2.5269072332958498E-2</v>
      </c>
      <c r="L2209" s="52">
        <f>IFERROR(_xll.qlIndexFixing(Index3M,H2209,TRUE,_xll.ohTrigger(RecalcTrigger,Trigger3M)),NA())</f>
        <v>2.6820323146113625E-2</v>
      </c>
      <c r="M2209" s="52">
        <f>IFERROR(_xll.qlIndexFixing(ONIndex3M,I2209,TRUE,_xll.ohTrigger(RecalcTrigger,Trigger3M)),NA())</f>
        <v>2.67576187750862E-2</v>
      </c>
      <c r="N2209" s="52">
        <f>IFERROR(_xll.qlIndexFixing(Index6M,$H2209,TRUE,_xll.ohTrigger(RecalcTrigger,Trigger6M)),NA())</f>
        <v>2.8225687485215423E-2</v>
      </c>
      <c r="O2209" s="52">
        <f>IFERROR(_xll.qlIndexFixing(ONIndex6M,I2209,TRUE,_xll.ohTrigger(RecalcTrigger,Trigger6M)),NA())</f>
        <v>2.8081831564328308E-2</v>
      </c>
      <c r="P2209" s="52">
        <f>IFERROR(_xll.qlIndexFixing(Index1Y,$H2209,TRUE,_xll.ohTrigger(RecalcTrigger,Trigger1Y)),NA())</f>
        <v>2.9966882716317825E-2</v>
      </c>
      <c r="Q2209" s="52">
        <f>IFERROR(_xll.qlIndexFixing(ONIndex1Y,I2209,TRUE,_xll.ohTrigger(RecalcTrigger,Trigger1Y)),NA())</f>
        <v>2.9616971437129713E-2</v>
      </c>
    </row>
    <row r="2210" spans="2:17" x14ac:dyDescent="0.2">
      <c r="B2210" s="46" t="s">
        <v>51</v>
      </c>
      <c r="D2210" s="49">
        <f>_xll.qlCalendarAdvance(LocalCalendar,$D2209,B2210,"f",FALSE)</f>
        <v>54981</v>
      </c>
      <c r="E2210" s="49">
        <f>_xll.qlInterestRateIndexValueDate(IndexON,D2210)</f>
        <v>54981</v>
      </c>
      <c r="F2210" s="52">
        <f>IFERROR(_xll.qlIndexFixing(IndexON,D2210,TRUE,_xll.ohTrigger(RecalcTrigger,TriggerON)),NA())</f>
        <v>2.490620596258708E-2</v>
      </c>
      <c r="H2210" s="49">
        <f>_xll.qlCalendarAdvance(IborCalendar,$H2209,B2210,"f",FALSE)</f>
        <v>54975</v>
      </c>
      <c r="I2210" s="49">
        <f>_xll.qlInterestRateIndexValueDate(Index1M,$H2210)</f>
        <v>54977</v>
      </c>
      <c r="J2210" s="52">
        <f>IFERROR(_xll.qlIndexFixing(Index1M,$H2210,TRUE,_xll.ohTrigger(RecalcTrigger,Trigger1M)),NA())</f>
        <v>2.5281050162408714E-2</v>
      </c>
      <c r="K2210" s="52">
        <f>IFERROR(_xll.qlIndexFixing(ONIndex1M,I2210,TRUE,_xll.ohTrigger(RecalcTrigger,Trigger1M)),NA())</f>
        <v>2.5264397825690565E-2</v>
      </c>
      <c r="L2210" s="52">
        <f>IFERROR(_xll.qlIndexFixing(Index3M,H2210,TRUE,_xll.ohTrigger(RecalcTrigger,Trigger3M)),NA())</f>
        <v>2.6816815753240943E-2</v>
      </c>
      <c r="M2210" s="52">
        <f>IFERROR(_xll.qlIndexFixing(ONIndex3M,I2210,TRUE,_xll.ohTrigger(RecalcTrigger,Trigger3M)),NA())</f>
        <v>2.6752761501649402E-2</v>
      </c>
      <c r="N2210" s="52">
        <f>IFERROR(_xll.qlIndexFixing(Index6M,$H2210,TRUE,_xll.ohTrigger(RecalcTrigger,Trigger6M)),NA())</f>
        <v>2.8220537411668623E-2</v>
      </c>
      <c r="O2210" s="52">
        <f>IFERROR(_xll.qlIndexFixing(ONIndex6M,I2210,TRUE,_xll.ohTrigger(RecalcTrigger,Trigger6M)),NA())</f>
        <v>2.807680276752933E-2</v>
      </c>
      <c r="P2210" s="52">
        <f>IFERROR(_xll.qlIndexFixing(Index1Y,$H2210,TRUE,_xll.ohTrigger(RecalcTrigger,Trigger1Y)),NA())</f>
        <v>2.9963165986881125E-2</v>
      </c>
      <c r="Q2210" s="52">
        <f>IFERROR(_xll.qlIndexFixing(ONIndex1Y,I2210,TRUE,_xll.ohTrigger(RecalcTrigger,Trigger1Y)),NA())</f>
        <v>2.9612273718262472E-2</v>
      </c>
    </row>
    <row r="2211" spans="2:17" x14ac:dyDescent="0.2">
      <c r="B2211" s="46" t="s">
        <v>51</v>
      </c>
      <c r="D2211" s="49">
        <f>_xll.qlCalendarAdvance(LocalCalendar,$D2210,B2211,"f",FALSE)</f>
        <v>54988</v>
      </c>
      <c r="E2211" s="49">
        <f>_xll.qlInterestRateIndexValueDate(IndexON,D2211)</f>
        <v>54988</v>
      </c>
      <c r="F2211" s="52">
        <f>IFERROR(_xll.qlIndexFixing(IndexON,D2211,TRUE,_xll.ohTrigger(RecalcTrigger,TriggerON)),NA())</f>
        <v>2.4903472827908502E-2</v>
      </c>
      <c r="H2211" s="49">
        <f>_xll.qlCalendarAdvance(IborCalendar,$H2210,B2211,"f",FALSE)</f>
        <v>54982</v>
      </c>
      <c r="I2211" s="49">
        <f>_xll.qlInterestRateIndexValueDate(Index1M,$H2211)</f>
        <v>54984</v>
      </c>
      <c r="J2211" s="52">
        <f>IFERROR(_xll.qlIndexFixing(Index1M,$H2211,TRUE,_xll.ohTrigger(RecalcTrigger,Trigger1M)),NA())</f>
        <v>2.5276954887752553E-2</v>
      </c>
      <c r="K2211" s="52">
        <f>IFERROR(_xll.qlIndexFixing(ONIndex1M,I2211,TRUE,_xll.ohTrigger(RecalcTrigger,Trigger1M)),NA())</f>
        <v>2.5260316041686437E-2</v>
      </c>
      <c r="L2211" s="52">
        <f>IFERROR(_xll.qlIndexFixing(Index3M,H2211,TRUE,_xll.ohTrigger(RecalcTrigger,Trigger3M)),NA())</f>
        <v>2.6811914566327127E-2</v>
      </c>
      <c r="M2211" s="52">
        <f>IFERROR(_xll.qlIndexFixing(ONIndex3M,I2211,TRUE,_xll.ohTrigger(RecalcTrigger,Trigger3M)),NA())</f>
        <v>2.674859914902683E-2</v>
      </c>
      <c r="N2211" s="52">
        <f>IFERROR(_xll.qlIndexFixing(Index6M,$H2211,TRUE,_xll.ohTrigger(RecalcTrigger,Trigger6M)),NA())</f>
        <v>2.8216957655240387E-2</v>
      </c>
      <c r="O2211" s="52">
        <f>IFERROR(_xll.qlIndexFixing(ONIndex6M,I2211,TRUE,_xll.ohTrigger(RecalcTrigger,Trigger6M)),NA())</f>
        <v>2.8072561665473117E-2</v>
      </c>
      <c r="P2211" s="52">
        <f>IFERROR(_xll.qlIndexFixing(Index1Y,$H2211,TRUE,_xll.ohTrigger(RecalcTrigger,Trigger1Y)),NA())</f>
        <v>2.9959450758168547E-2</v>
      </c>
      <c r="Q2211" s="52">
        <f>IFERROR(_xll.qlIndexFixing(ONIndex1Y,I2211,TRUE,_xll.ohTrigger(RecalcTrigger,Trigger1Y)),NA())</f>
        <v>2.9608536060559132E-2</v>
      </c>
    </row>
    <row r="2212" spans="2:17" x14ac:dyDescent="0.2">
      <c r="B2212" s="46" t="s">
        <v>51</v>
      </c>
      <c r="D2212" s="49">
        <f>_xll.qlCalendarAdvance(LocalCalendar,$D2211,B2212,"f",FALSE)</f>
        <v>54995</v>
      </c>
      <c r="E2212" s="49">
        <f>_xll.qlInterestRateIndexValueDate(IndexON,D2212)</f>
        <v>54995</v>
      </c>
      <c r="F2212" s="52">
        <f>IFERROR(_xll.qlIndexFixing(IndexON,D2212,TRUE,_xll.ohTrigger(RecalcTrigger,TriggerON)),NA())</f>
        <v>2.4900722562533062E-2</v>
      </c>
      <c r="H2212" s="49">
        <f>_xll.qlCalendarAdvance(IborCalendar,$H2211,B2212,"f",FALSE)</f>
        <v>54989</v>
      </c>
      <c r="I2212" s="49">
        <f>_xll.qlInterestRateIndexValueDate(Index1M,$H2212)</f>
        <v>54991</v>
      </c>
      <c r="J2212" s="52">
        <f>IFERROR(_xll.qlIndexFixing(Index1M,$H2212,TRUE,_xll.ohTrigger(RecalcTrigger,Trigger1M)),NA())</f>
        <v>2.5272856881335761E-2</v>
      </c>
      <c r="K2212" s="52">
        <f>IFERROR(_xll.qlIndexFixing(ONIndex1M,I2212,TRUE,_xll.ohTrigger(RecalcTrigger,Trigger1M)),NA())</f>
        <v>2.5256231529970918E-2</v>
      </c>
      <c r="L2212" s="52">
        <f>IFERROR(_xll.qlIndexFixing(Index3M,H2212,TRUE,_xll.ohTrigger(RecalcTrigger,Trigger3M)),NA())</f>
        <v>2.6807706851640661E-2</v>
      </c>
      <c r="M2212" s="52">
        <f>IFERROR(_xll.qlIndexFixing(ONIndex3M,I2212,TRUE,_xll.ohTrigger(RecalcTrigger,Trigger3M)),NA())</f>
        <v>2.6744434524115235E-2</v>
      </c>
      <c r="N2212" s="52">
        <f>IFERROR(_xll.qlIndexFixing(Index6M,$H2212,TRUE,_xll.ohTrigger(RecalcTrigger,Trigger6M)),NA())</f>
        <v>2.8211799622824153E-2</v>
      </c>
      <c r="O2212" s="52">
        <f>IFERROR(_xll.qlIndexFixing(ONIndex6M,I2212,TRUE,_xll.ohTrigger(RecalcTrigger,Trigger6M)),NA())</f>
        <v>2.8068315582228109E-2</v>
      </c>
      <c r="P2212" s="52">
        <f>IFERROR(_xll.qlIndexFixing(Index1Y,$H2212,TRUE,_xll.ohTrigger(RecalcTrigger,Trigger1Y)),NA())</f>
        <v>2.9955736726913582E-2</v>
      </c>
      <c r="Q2212" s="52">
        <f>IFERROR(_xll.qlIndexFixing(ONIndex1Y,I2212,TRUE,_xll.ohTrigger(RecalcTrigger,Trigger1Y)),NA())</f>
        <v>2.9604808298007157E-2</v>
      </c>
    </row>
    <row r="2213" spans="2:17" x14ac:dyDescent="0.2">
      <c r="B2213" s="46" t="s">
        <v>51</v>
      </c>
      <c r="D2213" s="49">
        <f>_xll.qlCalendarAdvance(LocalCalendar,$D2212,B2213,"f",FALSE)</f>
        <v>55002</v>
      </c>
      <c r="E2213" s="49">
        <f>_xll.qlInterestRateIndexValueDate(IndexON,D2213)</f>
        <v>55002</v>
      </c>
      <c r="F2213" s="52">
        <f>IFERROR(_xll.qlIndexFixing(IndexON,D2213,TRUE,_xll.ohTrigger(RecalcTrigger,TriggerON)),NA())</f>
        <v>2.4897955166620633E-2</v>
      </c>
      <c r="H2213" s="49">
        <f>_xll.qlCalendarAdvance(IborCalendar,$H2212,B2213,"f",FALSE)</f>
        <v>54996</v>
      </c>
      <c r="I2213" s="49">
        <f>_xll.qlInterestRateIndexValueDate(Index1M,$H2213)</f>
        <v>54998</v>
      </c>
      <c r="J2213" s="52">
        <f>IFERROR(_xll.qlIndexFixing(Index1M,$H2213,TRUE,_xll.ohTrigger(RecalcTrigger,Trigger1M)),NA())</f>
        <v>2.5269942157520573E-2</v>
      </c>
      <c r="K2213" s="52">
        <f>IFERROR(_xll.qlIndexFixing(ONIndex1M,I2213,TRUE,_xll.ohTrigger(RecalcTrigger,Trigger1M)),NA())</f>
        <v>2.52521442905973E-2</v>
      </c>
      <c r="L2213" s="52">
        <f>IFERROR(_xll.qlIndexFixing(Index3M,H2213,TRUE,_xll.ohTrigger(RecalcTrigger,Trigger3M)),NA())</f>
        <v>2.6803496853769492E-2</v>
      </c>
      <c r="M2213" s="52">
        <f>IFERROR(_xll.qlIndexFixing(ONIndex3M,I2213,TRUE,_xll.ohTrigger(RecalcTrigger,Trigger3M)),NA())</f>
        <v>2.6740267627047842E-2</v>
      </c>
      <c r="N2213" s="52">
        <f>IFERROR(_xll.qlIndexFixing(Index6M,$H2213,TRUE,_xll.ohTrigger(RecalcTrigger,Trigger6M)),NA())</f>
        <v>2.8208209617425813E-2</v>
      </c>
      <c r="O2213" s="52">
        <f>IFERROR(_xll.qlIndexFixing(ONIndex6M,I2213,TRUE,_xll.ohTrigger(RecalcTrigger,Trigger6M)),NA())</f>
        <v>2.8064064517874243E-2</v>
      </c>
      <c r="P2213" s="52">
        <f>IFERROR(_xll.qlIndexFixing(Index1Y,$H2213,TRUE,_xll.ohTrigger(RecalcTrigger,Trigger1Y)),NA())</f>
        <v>2.9952023589853851E-2</v>
      </c>
      <c r="Q2213" s="52">
        <f>IFERROR(_xll.qlIndexFixing(ONIndex1Y,I2213,TRUE,_xll.ohTrigger(RecalcTrigger,Trigger1Y)),NA())</f>
        <v>2.9601090430606547E-2</v>
      </c>
    </row>
    <row r="2214" spans="2:17" x14ac:dyDescent="0.2">
      <c r="B2214" s="46" t="s">
        <v>51</v>
      </c>
      <c r="D2214" s="49">
        <f>_xll.qlCalendarAdvance(LocalCalendar,$D2213,B2214,"f",FALSE)</f>
        <v>55009</v>
      </c>
      <c r="E2214" s="49">
        <f>_xll.qlInterestRateIndexValueDate(IndexON,D2214)</f>
        <v>55009</v>
      </c>
      <c r="F2214" s="52">
        <f>IFERROR(_xll.qlIndexFixing(IndexON,D2214,TRUE,_xll.ohTrigger(RecalcTrigger,TriggerON)),NA())</f>
        <v>2.4895170640011344E-2</v>
      </c>
      <c r="H2214" s="49">
        <f>_xll.qlCalendarAdvance(IborCalendar,$H2213,B2214,"f",FALSE)</f>
        <v>55003</v>
      </c>
      <c r="I2214" s="49">
        <f>_xll.qlInterestRateIndexValueDate(Index1M,$H2214)</f>
        <v>55005</v>
      </c>
      <c r="J2214" s="52">
        <f>IFERROR(_xll.qlIndexFixing(Index1M,$H2214,TRUE,_xll.ohTrigger(RecalcTrigger,Trigger1M)),NA())</f>
        <v>2.5265245206705089E-2</v>
      </c>
      <c r="K2214" s="52">
        <f>IFERROR(_xll.qlIndexFixing(ONIndex1M,I2214,TRUE,_xll.ohTrigger(RecalcTrigger,Trigger1M)),NA())</f>
        <v>2.5248054323485647E-2</v>
      </c>
      <c r="L2214" s="52">
        <f>IFERROR(_xll.qlIndexFixing(Index3M,H2214,TRUE,_xll.ohTrigger(RecalcTrigger,Trigger3M)),NA())</f>
        <v>2.6799284572722123E-2</v>
      </c>
      <c r="M2214" s="52">
        <f>IFERROR(_xll.qlIndexFixing(ONIndex3M,I2214,TRUE,_xll.ohTrigger(RecalcTrigger,Trigger3M)),NA())</f>
        <v>2.6736098457718072E-2</v>
      </c>
      <c r="N2214" s="52">
        <f>IFERROR(_xll.qlIndexFixing(Index6M,$H2214,TRUE,_xll.ohTrigger(RecalcTrigger,Trigger6M)),NA())</f>
        <v>2.8203044076928502E-2</v>
      </c>
      <c r="O2214" s="52">
        <f>IFERROR(_xll.qlIndexFixing(ONIndex6M,I2214,TRUE,_xll.ohTrigger(RecalcTrigger,Trigger6M)),NA())</f>
        <v>2.8059808472278291E-2</v>
      </c>
      <c r="P2214" s="52">
        <f>IFERROR(_xll.qlIndexFixing(Index1Y,$H2214,TRUE,_xll.ohTrigger(RecalcTrigger,Trigger1Y)),NA())</f>
        <v>2.9948311043731551E-2</v>
      </c>
      <c r="Q2214" s="52">
        <f>IFERROR(_xll.qlIndexFixing(ONIndex1Y,I2214,TRUE,_xll.ohTrigger(RecalcTrigger,Trigger1Y)),NA())</f>
        <v>2.9597382458304011E-2</v>
      </c>
    </row>
    <row r="2215" spans="2:17" x14ac:dyDescent="0.2">
      <c r="B2215" s="46" t="s">
        <v>51</v>
      </c>
      <c r="D2215" s="49">
        <f>_xll.qlCalendarAdvance(LocalCalendar,$D2214,B2215,"f",FALSE)</f>
        <v>55016</v>
      </c>
      <c r="E2215" s="49">
        <f>_xll.qlInterestRateIndexValueDate(IndexON,D2215)</f>
        <v>55016</v>
      </c>
      <c r="F2215" s="52">
        <f>IFERROR(_xll.qlIndexFixing(IndexON,D2215,TRUE,_xll.ohTrigger(RecalcTrigger,TriggerON)),NA())</f>
        <v>2.4892368982785129E-2</v>
      </c>
      <c r="H2215" s="49">
        <f>_xll.qlCalendarAdvance(IborCalendar,$H2214,B2215,"f",FALSE)</f>
        <v>55010</v>
      </c>
      <c r="I2215" s="49">
        <f>_xll.qlInterestRateIndexValueDate(Index1M,$H2215)</f>
        <v>55012</v>
      </c>
      <c r="J2215" s="52">
        <f>IFERROR(_xll.qlIndexFixing(Index1M,$H2215,TRUE,_xll.ohTrigger(RecalcTrigger,Trigger1M)),NA())</f>
        <v>2.526054647153712E-2</v>
      </c>
      <c r="K2215" s="52">
        <f>IFERROR(_xll.qlIndexFixing(ONIndex1M,I2215,TRUE,_xll.ohTrigger(RecalcTrigger,Trigger1M)),NA())</f>
        <v>2.5243961628689249E-2</v>
      </c>
      <c r="L2215" s="52">
        <f>IFERROR(_xll.qlIndexFixing(Index3M,H2215,TRUE,_xll.ohTrigger(RecalcTrigger,Trigger3M)),NA())</f>
        <v>2.67950700085028E-2</v>
      </c>
      <c r="M2215" s="52">
        <f>IFERROR(_xll.qlIndexFixing(ONIndex3M,I2215,TRUE,_xll.ohTrigger(RecalcTrigger,Trigger3M)),NA())</f>
        <v>2.6731927016125923E-2</v>
      </c>
      <c r="N2215" s="52">
        <f>IFERROR(_xll.qlIndexFixing(Index6M,$H2215,TRUE,_xll.ohTrigger(RecalcTrigger,Trigger6M)),NA())</f>
        <v>2.8198659965153052E-2</v>
      </c>
      <c r="O2215" s="52">
        <f>IFERROR(_xll.qlIndexFixing(ONIndex6M,I2215,TRUE,_xll.ohTrigger(RecalcTrigger,Trigger6M)),NA())</f>
        <v>2.8055547445493545E-2</v>
      </c>
      <c r="P2215" s="52">
        <f>IFERROR(_xll.qlIndexFixing(Index1Y,$H2215,TRUE,_xll.ohTrigger(RecalcTrigger,Trigger1Y)),NA())</f>
        <v>2.9944598785293465E-2</v>
      </c>
      <c r="Q2215" s="52">
        <f>IFERROR(_xll.qlIndexFixing(ONIndex1Y,I2215,TRUE,_xll.ohTrigger(RecalcTrigger,Trigger1Y)),NA())</f>
        <v>2.9593684381126195E-2</v>
      </c>
    </row>
    <row r="2216" spans="2:17" x14ac:dyDescent="0.2">
      <c r="B2216" s="46" t="s">
        <v>51</v>
      </c>
      <c r="D2216" s="49">
        <f>_xll.qlCalendarAdvance(LocalCalendar,$D2215,B2216,"f",FALSE)</f>
        <v>55023</v>
      </c>
      <c r="E2216" s="49">
        <f>_xll.qlInterestRateIndexValueDate(IndexON,D2216)</f>
        <v>55023</v>
      </c>
      <c r="F2216" s="52">
        <f>IFERROR(_xll.qlIndexFixing(IndexON,D2216,TRUE,_xll.ohTrigger(RecalcTrigger,TriggerON)),NA())</f>
        <v>2.4889550194782117E-2</v>
      </c>
      <c r="H2216" s="49">
        <f>_xll.qlCalendarAdvance(IborCalendar,$H2215,B2216,"f",FALSE)</f>
        <v>55017</v>
      </c>
      <c r="I2216" s="49">
        <f>_xll.qlInterestRateIndexValueDate(Index1M,$H2216)</f>
        <v>55019</v>
      </c>
      <c r="J2216" s="52">
        <f>IFERROR(_xll.qlIndexFixing(Index1M,$H2216,TRUE,_xll.ohTrigger(RecalcTrigger,Trigger1M)),NA())</f>
        <v>2.5256437538101043E-2</v>
      </c>
      <c r="K2216" s="52">
        <f>IFERROR(_xll.qlIndexFixing(ONIndex1M,I2216,TRUE,_xll.ohTrigger(RecalcTrigger,Trigger1M)),NA())</f>
        <v>2.523986620618146E-2</v>
      </c>
      <c r="L2216" s="52">
        <f>IFERROR(_xll.qlIndexFixing(Index3M,H2216,TRUE,_xll.ohTrigger(RecalcTrigger,Trigger3M)),NA())</f>
        <v>2.6790853161120884E-2</v>
      </c>
      <c r="M2216" s="52">
        <f>IFERROR(_xll.qlIndexFixing(ONIndex3M,I2216,TRUE,_xll.ohTrigger(RecalcTrigger,Trigger3M)),NA())</f>
        <v>2.6727753302324686E-2</v>
      </c>
      <c r="N2216" s="52">
        <f>IFERROR(_xll.qlIndexFixing(Index6M,$H2216,TRUE,_xll.ohTrigger(RecalcTrigger,Trigger6M)),NA())</f>
        <v>2.8195055649615341E-2</v>
      </c>
      <c r="O2216" s="52">
        <f>IFERROR(_xll.qlIndexFixing(ONIndex6M,I2216,TRUE,_xll.ohTrigger(RecalcTrigger,Trigger6M)),NA())</f>
        <v>2.8051281437546649E-2</v>
      </c>
      <c r="P2216" s="52">
        <f>IFERROR(_xll.qlIndexFixing(Index1Y,$H2216,TRUE,_xll.ohTrigger(RecalcTrigger,Trigger1Y)),NA())</f>
        <v>2.994088651128941E-2</v>
      </c>
      <c r="Q2216" s="52">
        <f>IFERROR(_xll.qlIndexFixing(ONIndex1Y,I2216,TRUE,_xll.ohTrigger(RecalcTrigger,Trigger1Y)),NA())</f>
        <v>2.9589996199073099E-2</v>
      </c>
    </row>
    <row r="2217" spans="2:17" x14ac:dyDescent="0.2">
      <c r="B2217" s="46" t="s">
        <v>51</v>
      </c>
      <c r="D2217" s="49">
        <f>_xll.qlCalendarAdvance(LocalCalendar,$D2216,B2217,"f",FALSE)</f>
        <v>55030</v>
      </c>
      <c r="E2217" s="49">
        <f>_xll.qlInterestRateIndexValueDate(IndexON,D2217)</f>
        <v>55030</v>
      </c>
      <c r="F2217" s="52">
        <f>IFERROR(_xll.qlIndexFixing(IndexON,D2217,TRUE,_xll.ohTrigger(RecalcTrigger,TriggerON)),NA())</f>
        <v>2.4886714276242117E-2</v>
      </c>
      <c r="H2217" s="49">
        <f>_xll.qlCalendarAdvance(IborCalendar,$H2216,B2217,"f",FALSE)</f>
        <v>55024</v>
      </c>
      <c r="I2217" s="49">
        <f>_xll.qlInterestRateIndexValueDate(Index1M,$H2217)</f>
        <v>55026</v>
      </c>
      <c r="J2217" s="52">
        <f>IFERROR(_xll.qlIndexFixing(Index1M,$H2217,TRUE,_xll.ohTrigger(RecalcTrigger,Trigger1M)),NA())</f>
        <v>2.5252325872917234E-2</v>
      </c>
      <c r="K2217" s="52">
        <f>IFERROR(_xll.qlIndexFixing(ONIndex1M,I2217,TRUE,_xll.ohTrigger(RecalcTrigger,Trigger1M)),NA())</f>
        <v>2.523635965401283E-2</v>
      </c>
      <c r="L2217" s="52">
        <f>IFERROR(_xll.qlIndexFixing(Index3M,H2217,TRUE,_xll.ohTrigger(RecalcTrigger,Trigger3M)),NA())</f>
        <v>2.6786634030584029E-2</v>
      </c>
      <c r="M2217" s="52">
        <f>IFERROR(_xll.qlIndexFixing(ONIndex3M,I2217,TRUE,_xll.ohTrigger(RecalcTrigger,Trigger3M)),NA())</f>
        <v>2.6724270734237443E-2</v>
      </c>
      <c r="N2217" s="52">
        <f>IFERROR(_xll.qlIndexFixing(Index6M,$H2217,TRUE,_xll.ohTrigger(RecalcTrigger,Trigger6M)),NA())</f>
        <v>2.8189879704071826E-2</v>
      </c>
      <c r="O2217" s="52">
        <f>IFERROR(_xll.qlIndexFixing(ONIndex6M,I2217,TRUE,_xll.ohTrigger(RecalcTrigger,Trigger6M)),NA())</f>
        <v>2.8047797625301296E-2</v>
      </c>
      <c r="P2217" s="52">
        <f>IFERROR(_xll.qlIndexFixing(Index1Y,$H2217,TRUE,_xll.ohTrigger(RecalcTrigger,Trigger1Y)),NA())</f>
        <v>2.993813982781332E-2</v>
      </c>
      <c r="Q2217" s="52">
        <f>IFERROR(_xll.qlIndexFixing(ONIndex1Y,I2217,TRUE,_xll.ohTrigger(RecalcTrigger,Trigger1Y)),NA())</f>
        <v>2.9587271290907324E-2</v>
      </c>
    </row>
    <row r="2218" spans="2:17" x14ac:dyDescent="0.2">
      <c r="B2218" s="46" t="s">
        <v>51</v>
      </c>
      <c r="D2218" s="49">
        <f>_xll.qlCalendarAdvance(LocalCalendar,$D2217,B2218,"f",FALSE)</f>
        <v>55037</v>
      </c>
      <c r="E2218" s="49">
        <f>_xll.qlInterestRateIndexValueDate(IndexON,D2218)</f>
        <v>55037</v>
      </c>
      <c r="F2218" s="52">
        <f>IFERROR(_xll.qlIndexFixing(IndexON,D2218,TRUE,_xll.ohTrigger(RecalcTrigger,TriggerON)),NA())</f>
        <v>2.4883861227005255E-2</v>
      </c>
      <c r="H2218" s="49">
        <f>_xll.qlCalendarAdvance(IborCalendar,$H2217,B2218,"f",FALSE)</f>
        <v>55031</v>
      </c>
      <c r="I2218" s="49">
        <f>_xll.qlInterestRateIndexValueDate(Index1M,$H2218)</f>
        <v>55033</v>
      </c>
      <c r="J2218" s="52">
        <f>IFERROR(_xll.qlIndexFixing(Index1M,$H2218,TRUE,_xll.ohTrigger(RecalcTrigger,Trigger1M)),NA())</f>
        <v>2.5248211475988273E-2</v>
      </c>
      <c r="K2218" s="52">
        <f>IFERROR(_xll.qlIndexFixing(ONIndex1M,I2218,TRUE,_xll.ohTrigger(RecalcTrigger,Trigger1M)),NA())</f>
        <v>2.5232258293861332E-2</v>
      </c>
      <c r="L2218" s="52">
        <f>IFERROR(_xll.qlIndexFixing(Index3M,H2218,TRUE,_xll.ohTrigger(RecalcTrigger,Trigger3M)),NA())</f>
        <v>2.6780336699730976E-2</v>
      </c>
      <c r="M2218" s="52">
        <f>IFERROR(_xll.qlIndexFixing(ONIndex3M,I2218,TRUE,_xll.ohTrigger(RecalcTrigger,Trigger3M)),NA())</f>
        <v>2.6720092003555962E-2</v>
      </c>
      <c r="N2218" s="52">
        <f>IFERROR(_xll.qlIndexFixing(Index6M,$H2218,TRUE,_xll.ohTrigger(RecalcTrigger,Trigger6M)),NA())</f>
        <v>2.8182352773784999E-2</v>
      </c>
      <c r="O2218" s="52">
        <f>IFERROR(_xll.qlIndexFixing(ONIndex6M,I2218,TRUE,_xll.ohTrigger(RecalcTrigger,Trigger6M)),NA())</f>
        <v>2.8043520966094526E-2</v>
      </c>
      <c r="P2218" s="52">
        <f>IFERROR(_xll.qlIndexFixing(Index1Y,$H2218,TRUE,_xll.ohTrigger(RecalcTrigger,Trigger1Y)),NA())</f>
        <v>2.9934426010657995E-2</v>
      </c>
      <c r="Q2218" s="52">
        <f>IFERROR(_xll.qlIndexFixing(ONIndex1Y,I2218,TRUE,_xll.ohTrigger(RecalcTrigger,Trigger1Y)),NA())</f>
        <v>2.9583603304572659E-2</v>
      </c>
    </row>
    <row r="2219" spans="2:17" x14ac:dyDescent="0.2">
      <c r="B2219" s="46" t="s">
        <v>51</v>
      </c>
      <c r="D2219" s="49">
        <f>_xll.qlCalendarAdvance(LocalCalendar,$D2218,B2219,"f",FALSE)</f>
        <v>55044</v>
      </c>
      <c r="E2219" s="49">
        <f>_xll.qlInterestRateIndexValueDate(IndexON,D2219)</f>
        <v>55044</v>
      </c>
      <c r="F2219" s="52">
        <f>IFERROR(_xll.qlIndexFixing(IndexON,D2219,TRUE,_xll.ohTrigger(RecalcTrigger,TriggerON)),NA())</f>
        <v>2.4880991047151468E-2</v>
      </c>
      <c r="H2219" s="49">
        <f>_xll.qlCalendarAdvance(IborCalendar,$H2218,B2219,"f",FALSE)</f>
        <v>55038</v>
      </c>
      <c r="I2219" s="49">
        <f>_xll.qlInterestRateIndexValueDate(Index1M,$H2219)</f>
        <v>55040</v>
      </c>
      <c r="J2219" s="52">
        <f>IFERROR(_xll.qlIndexFixing(Index1M,$H2219,TRUE,_xll.ohTrigger(RecalcTrigger,Trigger1M)),NA())</f>
        <v>2.5244684464446332E-2</v>
      </c>
      <c r="K2219" s="52">
        <f>IFERROR(_xll.qlIndexFixing(ONIndex1M,I2219,TRUE,_xll.ohTrigger(RecalcTrigger,Trigger1M)),NA())</f>
        <v>2.5227563572443046E-2</v>
      </c>
      <c r="L2219" s="52">
        <f>IFERROR(_xll.qlIndexFixing(Index3M,H2219,TRUE,_xll.ohTrigger(RecalcTrigger,Trigger3M)),NA())</f>
        <v>2.6776114431285771E-2</v>
      </c>
      <c r="M2219" s="52">
        <f>IFERROR(_xll.qlIndexFixing(ONIndex3M,I2219,TRUE,_xll.ohTrigger(RecalcTrigger,Trigger3M)),NA())</f>
        <v>2.6715218527399998E-2</v>
      </c>
      <c r="N2219" s="52">
        <f>IFERROR(_xll.qlIndexFixing(Index6M,$H2219,TRUE,_xll.ohTrigger(RecalcTrigger,Trigger6M)),NA())</f>
        <v>2.8177955378536623E-2</v>
      </c>
      <c r="O2219" s="52">
        <f>IFERROR(_xll.qlIndexFixing(ONIndex6M,I2219,TRUE,_xll.ohTrigger(RecalcTrigger,Trigger6M)),NA())</f>
        <v>2.8038453526573193E-2</v>
      </c>
      <c r="P2219" s="52">
        <f>IFERROR(_xll.qlIndexFixing(Index1Y,$H2219,TRUE,_xll.ohTrigger(RecalcTrigger,Trigger1Y)),NA())</f>
        <v>2.9929746563464827E-2</v>
      </c>
      <c r="Q2219" s="52">
        <f>IFERROR(_xll.qlIndexFixing(ONIndex1Y,I2219,TRUE,_xll.ohTrigger(RecalcTrigger,Trigger1Y)),NA())</f>
        <v>2.9578991023635481E-2</v>
      </c>
    </row>
    <row r="2220" spans="2:17" x14ac:dyDescent="0.2">
      <c r="B2220" s="46" t="s">
        <v>51</v>
      </c>
      <c r="D2220" s="49">
        <f>_xll.qlCalendarAdvance(LocalCalendar,$D2219,B2220,"f",FALSE)</f>
        <v>55051</v>
      </c>
      <c r="E2220" s="49">
        <f>_xll.qlInterestRateIndexValueDate(IndexON,D2220)</f>
        <v>55051</v>
      </c>
      <c r="F2220" s="52">
        <f>IFERROR(_xll.qlIndexFixing(IndexON,D2220,TRUE,_xll.ohTrigger(RecalcTrigger,TriggerON)),NA())</f>
        <v>2.4878103736520885E-2</v>
      </c>
      <c r="H2220" s="49">
        <f>_xll.qlCalendarAdvance(IborCalendar,$H2219,B2220,"f",FALSE)</f>
        <v>55045</v>
      </c>
      <c r="I2220" s="49">
        <f>_xll.qlInterestRateIndexValueDate(Index1M,$H2220)</f>
        <v>55047</v>
      </c>
      <c r="J2220" s="52">
        <f>IFERROR(_xll.qlIndexFixing(Index1M,$H2220,TRUE,_xll.ohTrigger(RecalcTrigger,Trigger1M)),NA())</f>
        <v>2.5239974486905202E-2</v>
      </c>
      <c r="K2220" s="52">
        <f>IFERROR(_xll.qlIndexFixing(ONIndex1M,I2220,TRUE,_xll.ohTrigger(RecalcTrigger,Trigger1M)),NA())</f>
        <v>2.5223457239142988E-2</v>
      </c>
      <c r="L2220" s="52">
        <f>IFERROR(_xll.qlIndexFixing(Index3M,H2220,TRUE,_xll.ohTrigger(RecalcTrigger,Trigger3M)),NA())</f>
        <v>2.6771889880067033E-2</v>
      </c>
      <c r="M2220" s="52">
        <f>IFERROR(_xll.qlIndexFixing(ONIndex3M,I2220,TRUE,_xll.ohTrigger(RecalcTrigger,Trigger3M)),NA())</f>
        <v>2.671103572470912E-2</v>
      </c>
      <c r="N2220" s="52">
        <f>IFERROR(_xll.qlIndexFixing(Index6M,$H2220,TRUE,_xll.ohTrigger(RecalcTrigger,Trigger6M)),NA())</f>
        <v>2.8173554399466831E-2</v>
      </c>
      <c r="O2220" s="52">
        <f>IFERROR(_xll.qlIndexFixing(ONIndex6M,I2220,TRUE,_xll.ohTrigger(RecalcTrigger,Trigger6M)),NA())</f>
        <v>2.8034167593897763E-2</v>
      </c>
      <c r="P2220" s="52">
        <f>IFERROR(_xll.qlIndexFixing(Index1Y,$H2220,TRUE,_xll.ohTrigger(RecalcTrigger,Trigger1Y)),NA())</f>
        <v>2.9926031194799894E-2</v>
      </c>
      <c r="Q2220" s="52">
        <f>IFERROR(_xll.qlIndexFixing(ONIndex1Y,I2220,TRUE,_xll.ohTrigger(RecalcTrigger,Trigger1Y)),NA())</f>
        <v>2.9575342422134554E-2</v>
      </c>
    </row>
    <row r="2221" spans="2:17" x14ac:dyDescent="0.2">
      <c r="B2221" s="46" t="s">
        <v>51</v>
      </c>
      <c r="D2221" s="49">
        <f>_xll.qlCalendarAdvance(LocalCalendar,$D2220,B2221,"f",FALSE)</f>
        <v>55058</v>
      </c>
      <c r="E2221" s="49">
        <f>_xll.qlInterestRateIndexValueDate(IndexON,D2221)</f>
        <v>55058</v>
      </c>
      <c r="F2221" s="52">
        <f>IFERROR(_xll.qlIndexFixing(IndexON,D2221,TRUE,_xll.ohTrigger(RecalcTrigger,TriggerON)),NA())</f>
        <v>2.4875199295433248E-2</v>
      </c>
      <c r="H2221" s="49">
        <f>_xll.qlCalendarAdvance(IborCalendar,$H2220,B2221,"f",FALSE)</f>
        <v>55052</v>
      </c>
      <c r="I2221" s="49">
        <f>_xll.qlInterestRateIndexValueDate(Index1M,$H2221)</f>
        <v>55054</v>
      </c>
      <c r="J2221" s="52">
        <f>IFERROR(_xll.qlIndexFixing(Index1M,$H2221,TRUE,_xll.ohTrigger(RecalcTrigger,Trigger1M)),NA())</f>
        <v>2.5235851894756255E-2</v>
      </c>
      <c r="K2221" s="52">
        <f>IFERROR(_xll.qlIndexFixing(ONIndex1M,I2221,TRUE,_xll.ohTrigger(RecalcTrigger,Trigger1M)),NA())</f>
        <v>2.521934817813154E-2</v>
      </c>
      <c r="L2221" s="52">
        <f>IFERROR(_xll.qlIndexFixing(Index3M,H2221,TRUE,_xll.ohTrigger(RecalcTrigger,Trigger3M)),NA())</f>
        <v>2.6767663046082673E-2</v>
      </c>
      <c r="M2221" s="52">
        <f>IFERROR(_xll.qlIndexFixing(ONIndex3M,I2221,TRUE,_xll.ohTrigger(RecalcTrigger,Trigger3M)),NA())</f>
        <v>2.6706850649702574E-2</v>
      </c>
      <c r="N2221" s="52">
        <f>IFERROR(_xll.qlIndexFixing(Index6M,$H2221,TRUE,_xll.ohTrigger(RecalcTrigger,Trigger6M)),NA())</f>
        <v>2.8169149967383251E-2</v>
      </c>
      <c r="O2221" s="52">
        <f>IFERROR(_xll.qlIndexFixing(ONIndex6M,I2221,TRUE,_xll.ohTrigger(RecalcTrigger,Trigger6M)),NA())</f>
        <v>2.8029876680060184E-2</v>
      </c>
      <c r="P2221" s="52">
        <f>IFERROR(_xll.qlIndexFixing(Index1Y,$H2221,TRUE,_xll.ohTrigger(RecalcTrigger,Trigger1Y)),NA())</f>
        <v>2.9922314294391513E-2</v>
      </c>
      <c r="Q2221" s="52">
        <f>IFERROR(_xll.qlIndexFixing(ONIndex1Y,I2221,TRUE,_xll.ohTrigger(RecalcTrigger,Trigger1Y)),NA())</f>
        <v>2.957170371567841E-2</v>
      </c>
    </row>
    <row r="2222" spans="2:17" x14ac:dyDescent="0.2">
      <c r="B2222" s="46" t="s">
        <v>51</v>
      </c>
      <c r="D2222" s="49">
        <f>_xll.qlCalendarAdvance(LocalCalendar,$D2221,B2222,"f",FALSE)</f>
        <v>55065</v>
      </c>
      <c r="E2222" s="49">
        <f>_xll.qlInterestRateIndexValueDate(IndexON,D2222)</f>
        <v>55065</v>
      </c>
      <c r="F2222" s="52">
        <f>IFERROR(_xll.qlIndexFixing(IndexON,D2222,TRUE,_xll.ohTrigger(RecalcTrigger,TriggerON)),NA())</f>
        <v>2.487227772364875E-2</v>
      </c>
      <c r="H2222" s="49">
        <f>_xll.qlCalendarAdvance(IborCalendar,$H2221,B2222,"f",FALSE)</f>
        <v>55059</v>
      </c>
      <c r="I2222" s="49">
        <f>_xll.qlInterestRateIndexValueDate(Index1M,$H2222)</f>
        <v>55061</v>
      </c>
      <c r="J2222" s="52">
        <f>IFERROR(_xll.qlIndexFixing(Index1M,$H2222,TRUE,_xll.ohTrigger(RecalcTrigger,Trigger1M)),NA())</f>
        <v>2.5231726570880204E-2</v>
      </c>
      <c r="K2222" s="52">
        <f>IFERROR(_xll.qlIndexFixing(ONIndex1M,I2222,TRUE,_xll.ohTrigger(RecalcTrigger,Trigger1M)),NA())</f>
        <v>2.5215236389461992E-2</v>
      </c>
      <c r="L2222" s="52">
        <f>IFERROR(_xll.qlIndexFixing(Index3M,H2222,TRUE,_xll.ohTrigger(RecalcTrigger,Trigger3M)),NA())</f>
        <v>2.6763433929337083E-2</v>
      </c>
      <c r="M2222" s="52">
        <f>IFERROR(_xll.qlIndexFixing(ONIndex3M,I2222,TRUE,_xll.ohTrigger(RecalcTrigger,Trigger3M)),NA())</f>
        <v>2.670266330248694E-2</v>
      </c>
      <c r="N2222" s="52">
        <f>IFERROR(_xll.qlIndexFixing(Index6M,$H2222,TRUE,_xll.ohTrigger(RecalcTrigger,Trigger6M)),NA())</f>
        <v>2.8164742213089983E-2</v>
      </c>
      <c r="O2222" s="52">
        <f>IFERROR(_xll.qlIndexFixing(ONIndex6M,I2222,TRUE,_xll.ohTrigger(RecalcTrigger,Trigger6M)),NA())</f>
        <v>2.802558078503381E-2</v>
      </c>
      <c r="P2222" s="52">
        <f>IFERROR(_xll.qlIndexFixing(Index1Y,$H2222,TRUE,_xll.ohTrigger(RecalcTrigger,Trigger1Y)),NA())</f>
        <v>2.9915707146687037E-2</v>
      </c>
      <c r="Q2222" s="52">
        <f>IFERROR(_xll.qlIndexFixing(ONIndex1Y,I2222,TRUE,_xll.ohTrigger(RecalcTrigger,Trigger1Y)),NA())</f>
        <v>2.9568074904346986E-2</v>
      </c>
    </row>
    <row r="2223" spans="2:17" x14ac:dyDescent="0.2">
      <c r="B2223" s="46" t="s">
        <v>51</v>
      </c>
      <c r="D2223" s="49">
        <f>_xll.qlCalendarAdvance(LocalCalendar,$D2222,B2223,"f",FALSE)</f>
        <v>55072</v>
      </c>
      <c r="E2223" s="49">
        <f>_xll.qlInterestRateIndexValueDate(IndexON,D2223)</f>
        <v>55072</v>
      </c>
      <c r="F2223" s="52">
        <f>IFERROR(_xll.qlIndexFixing(IndexON,D2223,TRUE,_xll.ohTrigger(RecalcTrigger,TriggerON)),NA())</f>
        <v>2.4869339021087455E-2</v>
      </c>
      <c r="H2223" s="49">
        <f>_xll.qlCalendarAdvance(IborCalendar,$H2222,B2223,"f",FALSE)</f>
        <v>55066</v>
      </c>
      <c r="I2223" s="49">
        <f>_xll.qlInterestRateIndexValueDate(Index1M,$H2223)</f>
        <v>55068</v>
      </c>
      <c r="J2223" s="52">
        <f>IFERROR(_xll.qlIndexFixing(Index1M,$H2223,TRUE,_xll.ohTrigger(RecalcTrigger,Trigger1M)),NA())</f>
        <v>2.5227598515269314E-2</v>
      </c>
      <c r="K2223" s="52">
        <f>IFERROR(_xll.qlIndexFixing(ONIndex1M,I2223,TRUE,_xll.ohTrigger(RecalcTrigger,Trigger1M)),NA())</f>
        <v>2.5211710575274715E-2</v>
      </c>
      <c r="L2223" s="52">
        <f>IFERROR(_xll.qlIndexFixing(Index3M,H2223,TRUE,_xll.ohTrigger(RecalcTrigger,Trigger3M)),NA())</f>
        <v>2.6761271301529201E-2</v>
      </c>
      <c r="M2223" s="52">
        <f>IFERROR(_xll.qlIndexFixing(ONIndex3M,I2223,TRUE,_xll.ohTrigger(RecalcTrigger,Trigger3M)),NA())</f>
        <v>2.6699164264654129E-2</v>
      </c>
      <c r="N2223" s="52">
        <f>IFERROR(_xll.qlIndexFixing(Index6M,$H2223,TRUE,_xll.ohTrigger(RecalcTrigger,Trigger6M)),NA())</f>
        <v>2.8161111417844453E-2</v>
      </c>
      <c r="O2223" s="52">
        <f>IFERROR(_xll.qlIndexFixing(ONIndex6M,I2223,TRUE,_xll.ohTrigger(RecalcTrigger,Trigger6M)),NA())</f>
        <v>2.8022062947212767E-2</v>
      </c>
      <c r="P2223" s="52">
        <f>IFERROR(_xll.qlIndexFixing(Index1Y,$H2223,TRUE,_xll.ohTrigger(RecalcTrigger,Trigger1Y)),NA())</f>
        <v>2.9915836802238249E-2</v>
      </c>
      <c r="Q2223" s="52">
        <f>IFERROR(_xll.qlIndexFixing(ONIndex1Y,I2223,TRUE,_xll.ohTrigger(RecalcTrigger,Trigger1Y)),NA())</f>
        <v>2.9565411812160214E-2</v>
      </c>
    </row>
    <row r="2224" spans="2:17" x14ac:dyDescent="0.2">
      <c r="B2224" s="46" t="s">
        <v>51</v>
      </c>
      <c r="D2224" s="49">
        <f>_xll.qlCalendarAdvance(LocalCalendar,$D2223,B2224,"f",FALSE)</f>
        <v>55079</v>
      </c>
      <c r="E2224" s="49">
        <f>_xll.qlInterestRateIndexValueDate(IndexON,D2224)</f>
        <v>55079</v>
      </c>
      <c r="F2224" s="52">
        <f>IFERROR(_xll.qlIndexFixing(IndexON,D2224,TRUE,_xll.ohTrigger(RecalcTrigger,TriggerON)),NA())</f>
        <v>2.4866383187989172E-2</v>
      </c>
      <c r="H2224" s="49">
        <f>_xll.qlCalendarAdvance(IborCalendar,$H2223,B2224,"f",FALSE)</f>
        <v>55073</v>
      </c>
      <c r="I2224" s="49">
        <f>_xll.qlInterestRateIndexValueDate(Index1M,$H2224)</f>
        <v>55075</v>
      </c>
      <c r="J2224" s="52">
        <f>IFERROR(_xll.qlIndexFixing(Index1M,$H2224,TRUE,_xll.ohTrigger(RecalcTrigger,Trigger1M)),NA())</f>
        <v>2.5223467727931322E-2</v>
      </c>
      <c r="K2224" s="52">
        <f>IFERROR(_xll.qlIndexFixing(ONIndex1M,I2224,TRUE,_xll.ohTrigger(RecalcTrigger,Trigger1M)),NA())</f>
        <v>2.5207004628935437E-2</v>
      </c>
      <c r="L2224" s="52">
        <f>IFERROR(_xll.qlIndexFixing(Index3M,H2224,TRUE,_xll.ohTrigger(RecalcTrigger,Trigger3M)),NA())</f>
        <v>2.675772528015875E-2</v>
      </c>
      <c r="M2224" s="52">
        <f>IFERROR(_xll.qlIndexFixing(ONIndex3M,I2224,TRUE,_xll.ohTrigger(RecalcTrigger,Trigger3M)),NA())</f>
        <v>2.6694281791321828E-2</v>
      </c>
      <c r="N2224" s="52">
        <f>IFERROR(_xll.qlIndexFixing(Index6M,$H2224,TRUE,_xll.ohTrigger(RecalcTrigger,Trigger6M)),NA())</f>
        <v>2.8156696912657559E-2</v>
      </c>
      <c r="O2224" s="52">
        <f>IFERROR(_xll.qlIndexFixing(ONIndex6M,I2224,TRUE,_xll.ohTrigger(RecalcTrigger,Trigger6M)),NA())</f>
        <v>2.8016974051414678E-2</v>
      </c>
      <c r="P2224" s="52">
        <f>IFERROR(_xll.qlIndexFixing(Index1Y,$H2224,TRUE,_xll.ohTrigger(RecalcTrigger,Trigger1Y)),NA())</f>
        <v>2.9911151370506203E-2</v>
      </c>
      <c r="Q2224" s="52">
        <f>IFERROR(_xll.qlIndexFixing(ONIndex1Y,I2224,TRUE,_xll.ohTrigger(RecalcTrigger,Trigger1Y)),NA())</f>
        <v>2.9560846967058296E-2</v>
      </c>
    </row>
    <row r="2225" spans="2:17" x14ac:dyDescent="0.2">
      <c r="B2225" s="46" t="s">
        <v>51</v>
      </c>
      <c r="D2225" s="49">
        <f>_xll.qlCalendarAdvance(LocalCalendar,$D2224,B2225,"f",FALSE)</f>
        <v>55086</v>
      </c>
      <c r="E2225" s="49">
        <f>_xll.qlInterestRateIndexValueDate(IndexON,D2225)</f>
        <v>55086</v>
      </c>
      <c r="F2225" s="52">
        <f>IFERROR(_xll.qlIndexFixing(IndexON,D2225,TRUE,_xll.ohTrigger(RecalcTrigger,TriggerON)),NA())</f>
        <v>2.4863410224194027E-2</v>
      </c>
      <c r="H2225" s="49">
        <f>_xll.qlCalendarAdvance(IborCalendar,$H2224,B2225,"f",FALSE)</f>
        <v>55080</v>
      </c>
      <c r="I2225" s="49">
        <f>_xll.qlInterestRateIndexValueDate(Index1M,$H2225)</f>
        <v>55082</v>
      </c>
      <c r="J2225" s="52">
        <f>IFERROR(_xll.qlIndexFixing(Index1M,$H2225,TRUE,_xll.ohTrigger(RecalcTrigger,Trigger1M)),NA())</f>
        <v>2.5219334208868804E-2</v>
      </c>
      <c r="K2225" s="52">
        <f>IFERROR(_xll.qlIndexFixing(ONIndex1M,I2225,TRUE,_xll.ohTrigger(RecalcTrigger,Trigger1M)),NA())</f>
        <v>2.5202884657105074E-2</v>
      </c>
      <c r="L2225" s="52">
        <f>IFERROR(_xll.qlIndexFixing(Index3M,H2225,TRUE,_xll.ohTrigger(RecalcTrigger,Trigger3M)),NA())</f>
        <v>2.6752798793611827E-2</v>
      </c>
      <c r="M2225" s="52">
        <f>IFERROR(_xll.qlIndexFixing(ONIndex3M,I2225,TRUE,_xll.ohTrigger(RecalcTrigger,Trigger3M)),NA())</f>
        <v>2.6690087627398995E-2</v>
      </c>
      <c r="N2225" s="52">
        <f>IFERROR(_xll.qlIndexFixing(Index6M,$H2225,TRUE,_xll.ohTrigger(RecalcTrigger,Trigger6M)),NA())</f>
        <v>2.815227948448178E-2</v>
      </c>
      <c r="O2225" s="52">
        <f>IFERROR(_xll.qlIndexFixing(ONIndex6M,I2225,TRUE,_xll.ohTrigger(RecalcTrigger,Trigger6M)),NA())</f>
        <v>2.8012663212848565E-2</v>
      </c>
      <c r="P2225" s="52">
        <f>IFERROR(_xll.qlIndexFixing(Index1Y,$H2225,TRUE,_xll.ohTrigger(RecalcTrigger,Trigger1Y)),NA())</f>
        <v>2.9907425310946343E-2</v>
      </c>
      <c r="Q2225" s="52">
        <f>IFERROR(_xll.qlIndexFixing(ONIndex1Y,I2225,TRUE,_xll.ohTrigger(RecalcTrigger,Trigger1Y)),NA())</f>
        <v>2.955724784104774E-2</v>
      </c>
    </row>
    <row r="2226" spans="2:17" x14ac:dyDescent="0.2">
      <c r="B2226" s="46" t="s">
        <v>51</v>
      </c>
      <c r="D2226" s="49">
        <f>_xll.qlCalendarAdvance(LocalCalendar,$D2225,B2226,"f",FALSE)</f>
        <v>55093</v>
      </c>
      <c r="E2226" s="49">
        <f>_xll.qlInterestRateIndexValueDate(IndexON,D2226)</f>
        <v>55093</v>
      </c>
      <c r="F2226" s="52">
        <f>IFERROR(_xll.qlIndexFixing(IndexON,D2226,TRUE,_xll.ohTrigger(RecalcTrigger,TriggerON)),NA())</f>
        <v>2.4860420129781957E-2</v>
      </c>
      <c r="H2226" s="49">
        <f>_xll.qlCalendarAdvance(IborCalendar,$H2225,B2226,"f",FALSE)</f>
        <v>55087</v>
      </c>
      <c r="I2226" s="49">
        <f>_xll.qlInterestRateIndexValueDate(Index1M,$H2226)</f>
        <v>55089</v>
      </c>
      <c r="J2226" s="52">
        <f>IFERROR(_xll.qlIndexFixing(Index1M,$H2226,TRUE,_xll.ohTrigger(RecalcTrigger,Trigger1M)),NA())</f>
        <v>2.5215197958084343E-2</v>
      </c>
      <c r="K2226" s="52">
        <f>IFERROR(_xll.qlIndexFixing(ONIndex1M,I2226,TRUE,_xll.ohTrigger(RecalcTrigger,Trigger1M)),NA())</f>
        <v>2.5198761957589966E-2</v>
      </c>
      <c r="L2226" s="52">
        <f>IFERROR(_xll.qlIndexFixing(Index3M,H2226,TRUE,_xll.ohTrigger(RecalcTrigger,Trigger3M)),NA())</f>
        <v>2.6748559115016397E-2</v>
      </c>
      <c r="M2226" s="52">
        <f>IFERROR(_xll.qlIndexFixing(ONIndex3M,I2226,TRUE,_xll.ohTrigger(RecalcTrigger,Trigger3M)),NA())</f>
        <v>2.6685891191213784E-2</v>
      </c>
      <c r="N2226" s="52">
        <f>IFERROR(_xll.qlIndexFixing(Index6M,$H2226,TRUE,_xll.ohTrigger(RecalcTrigger,Trigger6M)),NA())</f>
        <v>2.8147859263409538E-2</v>
      </c>
      <c r="O2226" s="52">
        <f>IFERROR(_xll.qlIndexFixing(ONIndex6M,I2226,TRUE,_xll.ohTrigger(RecalcTrigger,Trigger6M)),NA())</f>
        <v>2.8008347393093658E-2</v>
      </c>
      <c r="P2226" s="52">
        <f>IFERROR(_xll.qlIndexFixing(Index1Y,$H2226,TRUE,_xll.ohTrigger(RecalcTrigger,Trigger1Y)),NA())</f>
        <v>2.9903696203577069E-2</v>
      </c>
      <c r="Q2226" s="52">
        <f>IFERROR(_xll.qlIndexFixing(ONIndex1Y,I2226,TRUE,_xll.ohTrigger(RecalcTrigger,Trigger1Y)),NA())</f>
        <v>2.9553658610188549E-2</v>
      </c>
    </row>
    <row r="2227" spans="2:17" x14ac:dyDescent="0.2">
      <c r="B2227" s="46" t="s">
        <v>51</v>
      </c>
      <c r="D2227" s="49">
        <f>_xll.qlCalendarAdvance(LocalCalendar,$D2226,B2227,"f",FALSE)</f>
        <v>55100</v>
      </c>
      <c r="E2227" s="49">
        <f>_xll.qlInterestRateIndexValueDate(IndexON,D2227)</f>
        <v>55100</v>
      </c>
      <c r="F2227" s="52">
        <f>IFERROR(_xll.qlIndexFixing(IndexON,D2227,TRUE,_xll.ohTrigger(RecalcTrigger,TriggerON)),NA())</f>
        <v>2.4857412904673026E-2</v>
      </c>
      <c r="H2227" s="49">
        <f>_xll.qlCalendarAdvance(IborCalendar,$H2226,B2227,"f",FALSE)</f>
        <v>55094</v>
      </c>
      <c r="I2227" s="49">
        <f>_xll.qlInterestRateIndexValueDate(Index1M,$H2227)</f>
        <v>55096</v>
      </c>
      <c r="J2227" s="52">
        <f>IFERROR(_xll.qlIndexFixing(Index1M,$H2227,TRUE,_xll.ohTrigger(RecalcTrigger,Trigger1M)),NA())</f>
        <v>2.5211058975580514E-2</v>
      </c>
      <c r="K2227" s="52">
        <f>IFERROR(_xll.qlIndexFixing(ONIndex1M,I2227,TRUE,_xll.ohTrigger(RecalcTrigger,Trigger1M)),NA())</f>
        <v>2.5194636530363468E-2</v>
      </c>
      <c r="L2227" s="52">
        <f>IFERROR(_xll.qlIndexFixing(Index3M,H2227,TRUE,_xll.ohTrigger(RecalcTrigger,Trigger3M)),NA())</f>
        <v>2.6744317153341707E-2</v>
      </c>
      <c r="M2227" s="52">
        <f>IFERROR(_xll.qlIndexFixing(ONIndex3M,I2227,TRUE,_xll.ohTrigger(RecalcTrigger,Trigger3M)),NA())</f>
        <v>2.6681692482819486E-2</v>
      </c>
      <c r="N2227" s="52">
        <f>IFERROR(_xll.qlIndexFixing(Index6M,$H2227,TRUE,_xll.ohTrigger(RecalcTrigger,Trigger6M)),NA())</f>
        <v>2.8142658186623891E-2</v>
      </c>
      <c r="O2227" s="52">
        <f>IFERROR(_xll.qlIndexFixing(ONIndex6M,I2227,TRUE,_xll.ohTrigger(RecalcTrigger,Trigger6M)),NA())</f>
        <v>2.8004026592203246E-2</v>
      </c>
      <c r="P2227" s="52">
        <f>IFERROR(_xll.qlIndexFixing(Index1Y,$H2227,TRUE,_xll.ohTrigger(RecalcTrigger,Trigger1Y)),NA())</f>
        <v>2.9899963745198297E-2</v>
      </c>
      <c r="Q2227" s="52">
        <f>IFERROR(_xll.qlIndexFixing(ONIndex1Y,I2227,TRUE,_xll.ohTrigger(RecalcTrigger,Trigger1Y)),NA())</f>
        <v>2.9550079274480723E-2</v>
      </c>
    </row>
    <row r="2228" spans="2:17" x14ac:dyDescent="0.2">
      <c r="B2228" s="46" t="s">
        <v>51</v>
      </c>
      <c r="D2228" s="49">
        <f>_xll.qlCalendarAdvance(LocalCalendar,$D2227,B2228,"f",FALSE)</f>
        <v>55107</v>
      </c>
      <c r="E2228" s="49">
        <f>_xll.qlInterestRateIndexValueDate(IndexON,D2228)</f>
        <v>55107</v>
      </c>
      <c r="F2228" s="52">
        <f>IFERROR(_xll.qlIndexFixing(IndexON,D2228,TRUE,_xll.ohTrigger(RecalcTrigger,TriggerON)),NA())</f>
        <v>2.4854388549027107E-2</v>
      </c>
      <c r="H2228" s="49">
        <f>_xll.qlCalendarAdvance(IborCalendar,$H2227,B2228,"f",FALSE)</f>
        <v>55101</v>
      </c>
      <c r="I2228" s="49">
        <f>_xll.qlInterestRateIndexValueDate(Index1M,$H2228)</f>
        <v>55106</v>
      </c>
      <c r="J2228" s="52">
        <f>IFERROR(_xll.qlIndexFixing(Index1M,$H2228,TRUE,_xll.ohTrigger(RecalcTrigger,Trigger1M)),NA())</f>
        <v>2.52045558350531E-2</v>
      </c>
      <c r="K2228" s="52">
        <f>IFERROR(_xll.qlIndexFixing(ONIndex1M,I2228,TRUE,_xll.ohTrigger(RecalcTrigger,Trigger1M)),NA())</f>
        <v>2.5187566119440064E-2</v>
      </c>
      <c r="L2228" s="52">
        <f>IFERROR(_xll.qlIndexFixing(Index3M,H2228,TRUE,_xll.ohTrigger(RecalcTrigger,Trigger3M)),NA())</f>
        <v>2.673687925681997E-2</v>
      </c>
      <c r="M2228" s="52">
        <f>IFERROR(_xll.qlIndexFixing(ONIndex3M,I2228,TRUE,_xll.ohTrigger(RecalcTrigger,Trigger3M)),NA())</f>
        <v>2.6674314329504512E-2</v>
      </c>
      <c r="N2228" s="52">
        <f>IFERROR(_xll.qlIndexFixing(Index6M,$H2228,TRUE,_xll.ohTrigger(RecalcTrigger,Trigger6M)),NA())</f>
        <v>2.813711361274707E-2</v>
      </c>
      <c r="O2228" s="52">
        <f>IFERROR(_xll.qlIndexFixing(ONIndex6M,I2228,TRUE,_xll.ohTrigger(RecalcTrigger,Trigger6M)),NA())</f>
        <v>2.7996286734728315E-2</v>
      </c>
      <c r="P2228" s="52">
        <f>IFERROR(_xll.qlIndexFixing(Index1Y,$H2228,TRUE,_xll.ohTrigger(RecalcTrigger,Trigger1Y)),NA())</f>
        <v>2.9892708396994871E-2</v>
      </c>
      <c r="Q2228" s="52">
        <f>IFERROR(_xll.qlIndexFixing(ONIndex1Y,I2228,TRUE,_xll.ohTrigger(RecalcTrigger,Trigger1Y)),NA())</f>
        <v>2.9543067253037236E-2</v>
      </c>
    </row>
    <row r="2229" spans="2:17" x14ac:dyDescent="0.2">
      <c r="B2229" s="46" t="s">
        <v>51</v>
      </c>
      <c r="D2229" s="49">
        <f>_xll.qlCalendarAdvance(LocalCalendar,$D2228,B2229,"f",FALSE)</f>
        <v>55114</v>
      </c>
      <c r="E2229" s="49">
        <f>_xll.qlInterestRateIndexValueDate(IndexON,D2229)</f>
        <v>55114</v>
      </c>
      <c r="F2229" s="52">
        <f>IFERROR(_xll.qlIndexFixing(IndexON,D2229,TRUE,_xll.ohTrigger(RecalcTrigger,TriggerON)),NA())</f>
        <v>2.485134706260439E-2</v>
      </c>
      <c r="H2229" s="49">
        <f>_xll.qlCalendarAdvance(IborCalendar,$H2228,B2229,"f",FALSE)</f>
        <v>55108</v>
      </c>
      <c r="I2229" s="49">
        <f>_xll.qlInterestRateIndexValueDate(Index1M,$H2229)</f>
        <v>55110</v>
      </c>
      <c r="J2229" s="52">
        <f>IFERROR(_xll.qlIndexFixing(Index1M,$H2229,TRUE,_xll.ohTrigger(RecalcTrigger,Trigger1M)),NA())</f>
        <v>2.5202772815432806E-2</v>
      </c>
      <c r="K2229" s="52">
        <f>IFERROR(_xll.qlIndexFixing(ONIndex1M,I2229,TRUE,_xll.ohTrigger(RecalcTrigger,Trigger1M)),NA())</f>
        <v>2.5186377492882883E-2</v>
      </c>
      <c r="L2229" s="52">
        <f>IFERROR(_xll.qlIndexFixing(Index3M,H2229,TRUE,_xll.ohTrigger(RecalcTrigger,Trigger3M)),NA())</f>
        <v>2.6736513086022814E-2</v>
      </c>
      <c r="M2229" s="52">
        <f>IFERROR(_xll.qlIndexFixing(ONIndex3M,I2229,TRUE,_xll.ohTrigger(RecalcTrigger,Trigger3M)),NA())</f>
        <v>2.667328824932369E-2</v>
      </c>
      <c r="N2229" s="52">
        <f>IFERROR(_xll.qlIndexFixing(Index6M,$H2229,TRUE,_xll.ohTrigger(RecalcTrigger,Trigger6M)),NA())</f>
        <v>2.8133805898656928E-2</v>
      </c>
      <c r="O2229" s="52">
        <f>IFERROR(_xll.qlIndexFixing(ONIndex6M,I2229,TRUE,_xll.ohTrigger(RecalcTrigger,Trigger6M)),NA())</f>
        <v>2.7995370046829393E-2</v>
      </c>
      <c r="P2229" s="52">
        <f>IFERROR(_xll.qlIndexFixing(Index1Y,$H2229,TRUE,_xll.ohTrigger(RecalcTrigger,Trigger1Y)),NA())</f>
        <v>2.9892487562634587E-2</v>
      </c>
      <c r="Q2229" s="52">
        <f>IFERROR(_xll.qlIndexFixing(ONIndex1Y,I2229,TRUE,_xll.ohTrigger(RecalcTrigger,Trigger1Y)),NA())</f>
        <v>2.9542950288332648E-2</v>
      </c>
    </row>
    <row r="2230" spans="2:17" x14ac:dyDescent="0.2">
      <c r="B2230" s="46" t="s">
        <v>51</v>
      </c>
      <c r="D2230" s="49">
        <f>_xll.qlCalendarAdvance(LocalCalendar,$D2229,B2230,"f",FALSE)</f>
        <v>55121</v>
      </c>
      <c r="E2230" s="49">
        <f>_xll.qlInterestRateIndexValueDate(IndexON,D2230)</f>
        <v>55121</v>
      </c>
      <c r="F2230" s="52">
        <f>IFERROR(_xll.qlIndexFixing(IndexON,D2230,TRUE,_xll.ohTrigger(RecalcTrigger,TriggerON)),NA())</f>
        <v>2.4848288445564748E-2</v>
      </c>
      <c r="H2230" s="49">
        <f>_xll.qlCalendarAdvance(IborCalendar,$H2229,B2230,"f",FALSE)</f>
        <v>55115</v>
      </c>
      <c r="I2230" s="49">
        <f>_xll.qlInterestRateIndexValueDate(Index1M,$H2230)</f>
        <v>55117</v>
      </c>
      <c r="J2230" s="52">
        <f>IFERROR(_xll.qlIndexFixing(Index1M,$H2230,TRUE,_xll.ohTrigger(RecalcTrigger,Trigger1M)),NA())</f>
        <v>2.5199795195831601E-2</v>
      </c>
      <c r="K2230" s="52">
        <f>IFERROR(_xll.qlIndexFixing(ONIndex1M,I2230,TRUE,_xll.ohTrigger(RecalcTrigger,Trigger1M)),NA())</f>
        <v>2.518224388254886E-2</v>
      </c>
      <c r="L2230" s="52">
        <f>IFERROR(_xll.qlIndexFixing(Index3M,H2230,TRUE,_xll.ohTrigger(RecalcTrigger,Trigger3M)),NA())</f>
        <v>2.6731577569915229E-2</v>
      </c>
      <c r="M2230" s="52">
        <f>IFERROR(_xll.qlIndexFixing(ONIndex3M,I2230,TRUE,_xll.ohTrigger(RecalcTrigger,Trigger3M)),NA())</f>
        <v>2.6669082724168902E-2</v>
      </c>
      <c r="N2230" s="52">
        <f>IFERROR(_xll.qlIndexFixing(Index6M,$H2230,TRUE,_xll.ohTrigger(RecalcTrigger,Trigger6M)),NA())</f>
        <v>2.8129376275571355E-2</v>
      </c>
      <c r="O2230" s="52">
        <f>IFERROR(_xll.qlIndexFixing(ONIndex6M,I2230,TRUE,_xll.ohTrigger(RecalcTrigger,Trigger6M)),NA())</f>
        <v>2.7991034302345952E-2</v>
      </c>
      <c r="P2230" s="52">
        <f>IFERROR(_xll.qlIndexFixing(Index1Y,$H2230,TRUE,_xll.ohTrigger(RecalcTrigger,Trigger1Y)),NA())</f>
        <v>2.9888743232072797E-2</v>
      </c>
      <c r="Q2230" s="52">
        <f>IFERROR(_xll.qlIndexFixing(ONIndex1Y,I2230,TRUE,_xll.ohTrigger(RecalcTrigger,Trigger1Y)),NA())</f>
        <v>2.9539400637919044E-2</v>
      </c>
    </row>
    <row r="2231" spans="2:17" x14ac:dyDescent="0.2">
      <c r="B2231" s="46" t="s">
        <v>51</v>
      </c>
      <c r="D2231" s="49">
        <f>_xll.qlCalendarAdvance(LocalCalendar,$D2230,B2231,"f",FALSE)</f>
        <v>55128</v>
      </c>
      <c r="E2231" s="49">
        <f>_xll.qlInterestRateIndexValueDate(IndexON,D2231)</f>
        <v>55128</v>
      </c>
      <c r="F2231" s="52">
        <f>IFERROR(_xll.qlIndexFixing(IndexON,D2231,TRUE,_xll.ohTrigger(RecalcTrigger,TriggerON)),NA())</f>
        <v>2.4845212697908181E-2</v>
      </c>
      <c r="H2231" s="49">
        <f>_xll.qlCalendarAdvance(IborCalendar,$H2230,B2231,"f",FALSE)</f>
        <v>55122</v>
      </c>
      <c r="I2231" s="49">
        <f>_xll.qlInterestRateIndexValueDate(Index1M,$H2231)</f>
        <v>55124</v>
      </c>
      <c r="J2231" s="52">
        <f>IFERROR(_xll.qlIndexFixing(Index1M,$H2231,TRUE,_xll.ohTrigger(RecalcTrigger,Trigger1M)),NA())</f>
        <v>2.5195060031665828E-2</v>
      </c>
      <c r="K2231" s="52">
        <f>IFERROR(_xll.qlIndexFixing(ONIndex1M,I2231,TRUE,_xll.ohTrigger(RecalcTrigger,Trigger1M)),NA())</f>
        <v>2.5178107544583384E-2</v>
      </c>
      <c r="L2231" s="52">
        <f>IFERROR(_xll.qlIndexFixing(Index3M,H2231,TRUE,_xll.ohTrigger(RecalcTrigger,Trigger3M)),NA())</f>
        <v>2.6724583358852527E-2</v>
      </c>
      <c r="M2231" s="52">
        <f>IFERROR(_xll.qlIndexFixing(ONIndex3M,I2231,TRUE,_xll.ohTrigger(RecalcTrigger,Trigger3M)),NA())</f>
        <v>2.6664874926858317E-2</v>
      </c>
      <c r="N2231" s="52">
        <f>IFERROR(_xll.qlIndexFixing(Index6M,$H2231,TRUE,_xll.ohTrigger(RecalcTrigger,Trigger6M)),NA())</f>
        <v>2.8125720817770202E-2</v>
      </c>
      <c r="O2231" s="52">
        <f>IFERROR(_xll.qlIndexFixing(ONIndex6M,I2231,TRUE,_xll.ohTrigger(RecalcTrigger,Trigger6M)),NA())</f>
        <v>2.7986693576753652E-2</v>
      </c>
      <c r="P2231" s="52">
        <f>IFERROR(_xll.qlIndexFixing(Index1Y,$H2231,TRUE,_xll.ohTrigger(RecalcTrigger,Trigger1Y)),NA())</f>
        <v>2.9884994337747144E-2</v>
      </c>
      <c r="Q2231" s="52">
        <f>IFERROR(_xll.qlIndexFixing(ONIndex1Y,I2231,TRUE,_xll.ohTrigger(RecalcTrigger,Trigger1Y)),NA())</f>
        <v>2.9535860882603515E-2</v>
      </c>
    </row>
    <row r="2232" spans="2:17" x14ac:dyDescent="0.2">
      <c r="B2232" s="46" t="s">
        <v>51</v>
      </c>
      <c r="D2232" s="49">
        <f>_xll.qlCalendarAdvance(LocalCalendar,$D2231,B2232,"f",FALSE)</f>
        <v>55135</v>
      </c>
      <c r="E2232" s="49">
        <f>_xll.qlInterestRateIndexValueDate(IndexON,D2232)</f>
        <v>55135</v>
      </c>
      <c r="F2232" s="52">
        <f>IFERROR(_xll.qlIndexFixing(IndexON,D2232,TRUE,_xll.ohTrigger(RecalcTrigger,TriggerON)),NA())</f>
        <v>2.4842119819634689E-2</v>
      </c>
      <c r="H2232" s="49">
        <f>_xll.qlCalendarAdvance(IborCalendar,$H2231,B2232,"f",FALSE)</f>
        <v>55129</v>
      </c>
      <c r="I2232" s="49">
        <f>_xll.qlInterestRateIndexValueDate(Index1M,$H2232)</f>
        <v>55131</v>
      </c>
      <c r="J2232" s="52">
        <f>IFERROR(_xll.qlIndexFixing(Index1M,$H2232,TRUE,_xll.ohTrigger(RecalcTrigger,Trigger1M)),NA())</f>
        <v>2.5190323087394641E-2</v>
      </c>
      <c r="K2232" s="52">
        <f>IFERROR(_xll.qlIndexFixing(ONIndex1M,I2232,TRUE,_xll.ohTrigger(RecalcTrigger,Trigger1M)),NA())</f>
        <v>2.5173968478879871E-2</v>
      </c>
      <c r="L2232" s="52">
        <f>IFERROR(_xll.qlIndexFixing(Index3M,H2232,TRUE,_xll.ohTrigger(RecalcTrigger,Trigger3M)),NA())</f>
        <v>2.6720331892504667E-2</v>
      </c>
      <c r="M2232" s="52">
        <f>IFERROR(_xll.qlIndexFixing(ONIndex3M,I2232,TRUE,_xll.ohTrigger(RecalcTrigger,Trigger3M)),NA())</f>
        <v>2.6660664857312E-2</v>
      </c>
      <c r="N2232" s="52">
        <f>IFERROR(_xll.qlIndexFixing(Index6M,$H2232,TRUE,_xll.ohTrigger(RecalcTrigger,Trigger6M)),NA())</f>
        <v>2.8121286571206425E-2</v>
      </c>
      <c r="O2232" s="52">
        <f>IFERROR(_xll.qlIndexFixing(ONIndex6M,I2232,TRUE,_xll.ohTrigger(RecalcTrigger,Trigger6M)),NA())</f>
        <v>2.7982347869972557E-2</v>
      </c>
      <c r="P2232" s="52">
        <f>IFERROR(_xll.qlIndexFixing(Index1Y,$H2232,TRUE,_xll.ohTrigger(RecalcTrigger,Trigger1Y)),NA())</f>
        <v>2.9881240576481071E-2</v>
      </c>
      <c r="Q2232" s="52">
        <f>IFERROR(_xll.qlIndexFixing(ONIndex1Y,I2232,TRUE,_xll.ohTrigger(RecalcTrigger,Trigger1Y)),NA())</f>
        <v>2.9532331022465996E-2</v>
      </c>
    </row>
    <row r="2233" spans="2:17" x14ac:dyDescent="0.2">
      <c r="B2233" s="46" t="s">
        <v>51</v>
      </c>
      <c r="D2233" s="49">
        <f>_xll.qlCalendarAdvance(LocalCalendar,$D2232,B2233,"f",FALSE)</f>
        <v>55142</v>
      </c>
      <c r="E2233" s="49">
        <f>_xll.qlInterestRateIndexValueDate(IndexON,D2233)</f>
        <v>55142</v>
      </c>
      <c r="F2233" s="52">
        <f>IFERROR(_xll.qlIndexFixing(IndexON,D2233,TRUE,_xll.ohTrigger(RecalcTrigger,TriggerON)),NA())</f>
        <v>2.4839009810664336E-2</v>
      </c>
      <c r="H2233" s="49">
        <f>_xll.qlCalendarAdvance(IborCalendar,$H2232,B2233,"f",FALSE)</f>
        <v>55136</v>
      </c>
      <c r="I2233" s="49">
        <f>_xll.qlInterestRateIndexValueDate(Index1M,$H2233)</f>
        <v>55138</v>
      </c>
      <c r="J2233" s="52">
        <f>IFERROR(_xll.qlIndexFixing(Index1M,$H2233,TRUE,_xll.ohTrigger(RecalcTrigger,Trigger1M)),NA())</f>
        <v>2.5186751046870626E-2</v>
      </c>
      <c r="K2233" s="52">
        <f>IFERROR(_xll.qlIndexFixing(ONIndex1M,I2233,TRUE,_xll.ohTrigger(RecalcTrigger,Trigger1M)),NA())</f>
        <v>2.5169826685464969E-2</v>
      </c>
      <c r="L2233" s="52">
        <f>IFERROR(_xll.qlIndexFixing(Index3M,H2233,TRUE,_xll.ohTrigger(RecalcTrigger,Trigger3M)),NA())</f>
        <v>2.6716078143596E-2</v>
      </c>
      <c r="M2233" s="52">
        <f>IFERROR(_xll.qlIndexFixing(ONIndex3M,I2233,TRUE,_xll.ohTrigger(RecalcTrigger,Trigger3M)),NA())</f>
        <v>2.6656452515529949E-2</v>
      </c>
      <c r="N2233" s="52">
        <f>IFERROR(_xll.qlIndexFixing(Index6M,$H2233,TRUE,_xll.ohTrigger(RecalcTrigger,Trigger6M)),NA())</f>
        <v>2.8116850442364574E-2</v>
      </c>
      <c r="O2233" s="52">
        <f>IFERROR(_xll.qlIndexFixing(ONIndex6M,I2233,TRUE,_xll.ohTrigger(RecalcTrigger,Trigger6M)),NA())</f>
        <v>2.7977997181976022E-2</v>
      </c>
      <c r="P2233" s="52">
        <f>IFERROR(_xll.qlIndexFixing(Index1Y,$H2233,TRUE,_xll.ohTrigger(RecalcTrigger,Trigger1Y)),NA())</f>
        <v>2.9877481645101067E-2</v>
      </c>
      <c r="Q2233" s="52">
        <f>IFERROR(_xll.qlIndexFixing(ONIndex1Y,I2233,TRUE,_xll.ohTrigger(RecalcTrigger,Trigger1Y)),NA())</f>
        <v>2.9528811057399906E-2</v>
      </c>
    </row>
    <row r="2234" spans="2:17" x14ac:dyDescent="0.2">
      <c r="B2234" s="46" t="s">
        <v>51</v>
      </c>
      <c r="D2234" s="49">
        <f>_xll.qlCalendarAdvance(LocalCalendar,$D2233,B2234,"f",FALSE)</f>
        <v>55149</v>
      </c>
      <c r="E2234" s="49">
        <f>_xll.qlInterestRateIndexValueDate(IndexON,D2234)</f>
        <v>55149</v>
      </c>
      <c r="F2234" s="52">
        <f>IFERROR(_xll.qlIndexFixing(IndexON,D2234,TRUE,_xll.ohTrigger(RecalcTrigger,TriggerON)),NA())</f>
        <v>2.4835882670997123E-2</v>
      </c>
      <c r="H2234" s="49">
        <f>_xll.qlCalendarAdvance(IborCalendar,$H2233,B2234,"f",FALSE)</f>
        <v>55143</v>
      </c>
      <c r="I2234" s="49">
        <f>_xll.qlInterestRateIndexValueDate(Index1M,$H2234)</f>
        <v>55145</v>
      </c>
      <c r="J2234" s="52">
        <f>IFERROR(_xll.qlIndexFixing(Index1M,$H2234,TRUE,_xll.ohTrigger(RecalcTrigger,Trigger1M)),NA())</f>
        <v>2.518200961018735E-2</v>
      </c>
      <c r="K2234" s="52">
        <f>IFERROR(_xll.qlIndexFixing(ONIndex1M,I2234,TRUE,_xll.ohTrigger(RecalcTrigger,Trigger1M)),NA())</f>
        <v>2.5166848905127992E-2</v>
      </c>
      <c r="L2234" s="52">
        <f>IFERROR(_xll.qlIndexFixing(Index3M,H2234,TRUE,_xll.ohTrigger(RecalcTrigger,Trigger3M)),NA())</f>
        <v>2.671182211213452E-2</v>
      </c>
      <c r="M2234" s="52">
        <f>IFERROR(_xll.qlIndexFixing(ONIndex3M,I2234,TRUE,_xll.ohTrigger(RecalcTrigger,Trigger3M)),NA())</f>
        <v>2.6653608631100667E-2</v>
      </c>
      <c r="N2234" s="52">
        <f>IFERROR(_xll.qlIndexFixing(Index6M,$H2234,TRUE,_xll.ohTrigger(RecalcTrigger,Trigger6M)),NA())</f>
        <v>2.811241256082276E-2</v>
      </c>
      <c r="O2234" s="52">
        <f>IFERROR(_xll.qlIndexFixing(ONIndex6M,I2234,TRUE,_xll.ohTrigger(RecalcTrigger,Trigger6M)),NA())</f>
        <v>2.7975193086604122E-2</v>
      </c>
      <c r="P2234" s="52">
        <f>IFERROR(_xll.qlIndexFixing(Index1Y,$H2234,TRUE,_xll.ohTrigger(RecalcTrigger,Trigger1Y)),NA())</f>
        <v>2.9875626121148663E-2</v>
      </c>
      <c r="Q2234" s="52">
        <f>IFERROR(_xll.qlIndexFixing(ONIndex1Y,I2234,TRUE,_xll.ohTrigger(RecalcTrigger,Trigger1Y)),NA())</f>
        <v>2.9527218335067218E-2</v>
      </c>
    </row>
    <row r="2235" spans="2:17" x14ac:dyDescent="0.2">
      <c r="B2235" s="46" t="s">
        <v>51</v>
      </c>
      <c r="D2235" s="49">
        <f>_xll.qlCalendarAdvance(LocalCalendar,$D2234,B2235,"f",FALSE)</f>
        <v>55156</v>
      </c>
      <c r="E2235" s="49">
        <f>_xll.qlInterestRateIndexValueDate(IndexON,D2235)</f>
        <v>55156</v>
      </c>
      <c r="F2235" s="52">
        <f>IFERROR(_xll.qlIndexFixing(IndexON,D2235,TRUE,_xll.ohTrigger(RecalcTrigger,TriggerON)),NA())</f>
        <v>2.4832738400712984E-2</v>
      </c>
      <c r="H2235" s="49">
        <f>_xll.qlCalendarAdvance(IborCalendar,$H2234,B2235,"f",FALSE)</f>
        <v>55150</v>
      </c>
      <c r="I2235" s="49">
        <f>_xll.qlInterestRateIndexValueDate(Index1M,$H2235)</f>
        <v>55152</v>
      </c>
      <c r="J2235" s="52">
        <f>IFERROR(_xll.qlIndexFixing(Index1M,$H2235,TRUE,_xll.ohTrigger(RecalcTrigger,Trigger1M)),NA())</f>
        <v>2.517843113471141E-2</v>
      </c>
      <c r="K2235" s="52">
        <f>IFERROR(_xll.qlIndexFixing(ONIndex1M,I2235,TRUE,_xll.ohTrigger(RecalcTrigger,Trigger1M)),NA())</f>
        <v>2.5162117810739737E-2</v>
      </c>
      <c r="L2235" s="52">
        <f>IFERROR(_xll.qlIndexFixing(Index3M,H2235,TRUE,_xll.ohTrigger(RecalcTrigger,Trigger3M)),NA())</f>
        <v>2.6707563798125555E-2</v>
      </c>
      <c r="M2235" s="52">
        <f>IFERROR(_xll.qlIndexFixing(ONIndex3M,I2235,TRUE,_xll.ohTrigger(RecalcTrigger,Trigger3M)),NA())</f>
        <v>2.6648705911238579E-2</v>
      </c>
      <c r="N2235" s="52">
        <f>IFERROR(_xll.qlIndexFixing(Index6M,$H2235,TRUE,_xll.ohTrigger(RecalcTrigger,Trigger6M)),NA())</f>
        <v>2.8107973012105977E-2</v>
      </c>
      <c r="O2235" s="52">
        <f>IFERROR(_xll.qlIndexFixing(ONIndex6M,I2235,TRUE,_xll.ohTrigger(RecalcTrigger,Trigger6M)),NA())</f>
        <v>2.7970059751383225E-2</v>
      </c>
      <c r="P2235" s="52">
        <f>IFERROR(_xll.qlIndexFixing(Index1Y,$H2235,TRUE,_xll.ohTrigger(RecalcTrigger,Trigger1Y)),NA())</f>
        <v>2.9867085868793958E-2</v>
      </c>
      <c r="Q2235" s="52">
        <f>IFERROR(_xll.qlIndexFixing(ONIndex1Y,I2235,TRUE,_xll.ohTrigger(RecalcTrigger,Trigger1Y)),NA())</f>
        <v>2.952274235371366E-2</v>
      </c>
    </row>
    <row r="2236" spans="2:17" x14ac:dyDescent="0.2">
      <c r="B2236" s="46" t="s">
        <v>51</v>
      </c>
      <c r="D2236" s="49">
        <f>_xll.qlCalendarAdvance(LocalCalendar,$D2235,B2236,"f",FALSE)</f>
        <v>55163</v>
      </c>
      <c r="E2236" s="49">
        <f>_xll.qlInterestRateIndexValueDate(IndexON,D2236)</f>
        <v>55163</v>
      </c>
      <c r="F2236" s="52">
        <f>IFERROR(_xll.qlIndexFixing(IndexON,D2236,TRUE,_xll.ohTrigger(RecalcTrigger,TriggerON)),NA())</f>
        <v>2.4829576999971792E-2</v>
      </c>
      <c r="H2236" s="49">
        <f>_xll.qlCalendarAdvance(IborCalendar,$H2235,B2236,"f",FALSE)</f>
        <v>55157</v>
      </c>
      <c r="I2236" s="49">
        <f>_xll.qlInterestRateIndexValueDate(Index1M,$H2236)</f>
        <v>55159</v>
      </c>
      <c r="J2236" s="52">
        <f>IFERROR(_xll.qlIndexFixing(Index1M,$H2236,TRUE,_xll.ohTrigger(RecalcTrigger,Trigger1M)),NA())</f>
        <v>2.5173685206205738E-2</v>
      </c>
      <c r="K2236" s="52">
        <f>IFERROR(_xll.qlIndexFixing(ONIndex1M,I2236,TRUE,_xll.ohTrigger(RecalcTrigger,Trigger1M)),NA())</f>
        <v>2.5157384939111793E-2</v>
      </c>
      <c r="L2236" s="52">
        <f>IFERROR(_xll.qlIndexFixing(Index3M,H2236,TRUE,_xll.ohTrigger(RecalcTrigger,Trigger3M)),NA())</f>
        <v>2.6703303201577988E-2</v>
      </c>
      <c r="M2236" s="52">
        <f>IFERROR(_xll.qlIndexFixing(ONIndex3M,I2236,TRUE,_xll.ohTrigger(RecalcTrigger,Trigger3M)),NA())</f>
        <v>2.6643801856716109E-2</v>
      </c>
      <c r="N2236" s="52">
        <f>IFERROR(_xll.qlIndexFixing(Index6M,$H2236,TRUE,_xll.ohTrigger(RecalcTrigger,Trigger6M)),NA())</f>
        <v>2.8102757809409934E-2</v>
      </c>
      <c r="O2236" s="52">
        <f>IFERROR(_xll.qlIndexFixing(ONIndex6M,I2236,TRUE,_xll.ohTrigger(RecalcTrigger,Trigger6M)),NA())</f>
        <v>2.7964925679189179E-2</v>
      </c>
      <c r="P2236" s="52">
        <f>IFERROR(_xll.qlIndexFixing(Index1Y,$H2236,TRUE,_xll.ohTrigger(RecalcTrigger,Trigger1Y)),NA())</f>
        <v>2.986617140212303E-2</v>
      </c>
      <c r="Q2236" s="52">
        <f>IFERROR(_xll.qlIndexFixing(ONIndex1Y,I2236,TRUE,_xll.ohTrigger(RecalcTrigger,Trigger1Y)),NA())</f>
        <v>2.951826219079301E-2</v>
      </c>
    </row>
    <row r="2237" spans="2:17" x14ac:dyDescent="0.2">
      <c r="B2237" s="46" t="s">
        <v>51</v>
      </c>
      <c r="D2237" s="49">
        <f>_xll.qlCalendarAdvance(LocalCalendar,$D2236,B2237,"f",FALSE)</f>
        <v>55170</v>
      </c>
      <c r="E2237" s="49">
        <f>_xll.qlInterestRateIndexValueDate(IndexON,D2237)</f>
        <v>55170</v>
      </c>
      <c r="F2237" s="52">
        <f>IFERROR(_xll.qlIndexFixing(IndexON,D2237,TRUE,_xll.ohTrigger(RecalcTrigger,TriggerON)),NA())</f>
        <v>2.4826398468373867E-2</v>
      </c>
      <c r="H2237" s="49">
        <f>_xll.qlCalendarAdvance(IborCalendar,$H2236,B2237,"f",FALSE)</f>
        <v>55164</v>
      </c>
      <c r="I2237" s="49">
        <f>_xll.qlInterestRateIndexValueDate(Index1M,$H2237)</f>
        <v>55166</v>
      </c>
      <c r="J2237" s="52">
        <f>IFERROR(_xll.qlIndexFixing(Index1M,$H2237,TRUE,_xll.ohTrigger(RecalcTrigger,Trigger1M)),NA())</f>
        <v>2.5169518906675847E-2</v>
      </c>
      <c r="K2237" s="52">
        <f>IFERROR(_xll.qlIndexFixing(ONIndex1M,I2237,TRUE,_xll.ohTrigger(RecalcTrigger,Trigger1M)),NA())</f>
        <v>2.5153814160212562E-2</v>
      </c>
      <c r="L2237" s="52">
        <f>IFERROR(_xll.qlIndexFixing(Index3M,H2237,TRUE,_xll.ohTrigger(RecalcTrigger,Trigger3M)),NA())</f>
        <v>2.6699040322498924E-2</v>
      </c>
      <c r="M2237" s="52">
        <f>IFERROR(_xll.qlIndexFixing(ONIndex3M,I2237,TRUE,_xll.ohTrigger(RecalcTrigger,Trigger3M)),NA())</f>
        <v>2.6640264372750355E-2</v>
      </c>
      <c r="N2237" s="52">
        <f>IFERROR(_xll.qlIndexFixing(Index6M,$H2237,TRUE,_xll.ohTrigger(RecalcTrigger,Trigger6M)),NA())</f>
        <v>2.8098315405041149E-2</v>
      </c>
      <c r="O2237" s="52">
        <f>IFERROR(_xll.qlIndexFixing(ONIndex6M,I2237,TRUE,_xll.ohTrigger(RecalcTrigger,Trigger6M)),NA())</f>
        <v>2.7961339271025398E-2</v>
      </c>
      <c r="P2237" s="52">
        <f>IFERROR(_xll.qlIndexFixing(Index1Y,$H2237,TRUE,_xll.ohTrigger(RecalcTrigger,Trigger1Y)),NA())</f>
        <v>2.9863342250644371E-2</v>
      </c>
      <c r="Q2237" s="52">
        <f>IFERROR(_xll.qlIndexFixing(ONIndex1Y,I2237,TRUE,_xll.ohTrigger(RecalcTrigger,Trigger1Y)),NA())</f>
        <v>2.9515693162283085E-2</v>
      </c>
    </row>
    <row r="2238" spans="2:17" x14ac:dyDescent="0.2">
      <c r="B2238" s="46" t="s">
        <v>51</v>
      </c>
      <c r="D2238" s="49">
        <f>_xll.qlCalendarAdvance(LocalCalendar,$D2237,B2238,"f",FALSE)</f>
        <v>55177</v>
      </c>
      <c r="E2238" s="49">
        <f>_xll.qlInterestRateIndexValueDate(IndexON,D2238)</f>
        <v>55177</v>
      </c>
      <c r="F2238" s="52">
        <f>IFERROR(_xll.qlIndexFixing(IndexON,D2238,TRUE,_xll.ohTrigger(RecalcTrigger,TriggerON)),NA())</f>
        <v>2.4823202806159017E-2</v>
      </c>
      <c r="H2238" s="49">
        <f>_xll.qlCalendarAdvance(IborCalendar,$H2237,B2238,"f",FALSE)</f>
        <v>55171</v>
      </c>
      <c r="I2238" s="49">
        <f>_xll.qlInterestRateIndexValueDate(Index1M,$H2238)</f>
        <v>55173</v>
      </c>
      <c r="J2238" s="52">
        <f>IFERROR(_xll.qlIndexFixing(Index1M,$H2238,TRUE,_xll.ohTrigger(RecalcTrigger,Trigger1M)),NA())</f>
        <v>2.5165930777711898E-2</v>
      </c>
      <c r="K2238" s="52">
        <f>IFERROR(_xll.qlIndexFixing(ONIndex1M,I2238,TRUE,_xll.ohTrigger(RecalcTrigger,Trigger1M)),NA())</f>
        <v>2.514907680303935E-2</v>
      </c>
      <c r="L2238" s="52">
        <f>IFERROR(_xll.qlIndexFixing(Index3M,H2238,TRUE,_xll.ohTrigger(RecalcTrigger,Trigger3M)),NA())</f>
        <v>2.6694775160895468E-2</v>
      </c>
      <c r="M2238" s="52">
        <f>IFERROR(_xll.qlIndexFixing(ONIndex3M,I2238,TRUE,_xll.ohTrigger(RecalcTrigger,Trigger3M)),NA())</f>
        <v>2.6635356723030412E-2</v>
      </c>
      <c r="N2238" s="52">
        <f>IFERROR(_xll.qlIndexFixing(Index6M,$H2238,TRUE,_xll.ohTrigger(RecalcTrigger,Trigger6M)),NA())</f>
        <v>2.8093871341505417E-2</v>
      </c>
      <c r="O2238" s="52">
        <f>IFERROR(_xll.qlIndexFixing(ONIndex6M,I2238,TRUE,_xll.ohTrigger(RecalcTrigger,Trigger6M)),NA())</f>
        <v>2.7956202819394704E-2</v>
      </c>
      <c r="P2238" s="52">
        <f>IFERROR(_xll.qlIndexFixing(Index1Y,$H2238,TRUE,_xll.ohTrigger(RecalcTrigger,Trigger1Y)),NA())</f>
        <v>2.9858602803900982E-2</v>
      </c>
      <c r="Q2238" s="52">
        <f>IFERROR(_xll.qlIndexFixing(ONIndex1Y,I2238,TRUE,_xll.ohTrigger(RecalcTrigger,Trigger1Y)),NA())</f>
        <v>2.9511203295138344E-2</v>
      </c>
    </row>
    <row r="2239" spans="2:17" x14ac:dyDescent="0.2">
      <c r="B2239" s="46" t="s">
        <v>51</v>
      </c>
      <c r="D2239" s="49">
        <f>_xll.qlCalendarAdvance(LocalCalendar,$D2238,B2239,"f",FALSE)</f>
        <v>55184</v>
      </c>
      <c r="E2239" s="49">
        <f>_xll.qlInterestRateIndexValueDate(IndexON,D2239)</f>
        <v>55184</v>
      </c>
      <c r="F2239" s="52">
        <f>IFERROR(_xll.qlIndexFixing(IndexON,D2239,TRUE,_xll.ohTrigger(RecalcTrigger,TriggerON)),NA())</f>
        <v>2.4819990013407178E-2</v>
      </c>
      <c r="H2239" s="49">
        <f>_xll.qlCalendarAdvance(IborCalendar,$H2238,B2239,"f",FALSE)</f>
        <v>55178</v>
      </c>
      <c r="I2239" s="49">
        <f>_xll.qlInterestRateIndexValueDate(Index1M,$H2239)</f>
        <v>55180</v>
      </c>
      <c r="J2239" s="52">
        <f>IFERROR(_xll.qlIndexFixing(Index1M,$H2239,TRUE,_xll.ohTrigger(RecalcTrigger,Trigger1M)),NA())</f>
        <v>2.5161178112566268E-2</v>
      </c>
      <c r="K2239" s="52">
        <f>IFERROR(_xll.qlIndexFixing(ONIndex1M,I2239,TRUE,_xll.ohTrigger(RecalcTrigger,Trigger1M)),NA())</f>
        <v>2.5144918643489333E-2</v>
      </c>
      <c r="L2239" s="52">
        <f>IFERROR(_xll.qlIndexFixing(Index3M,H2239,TRUE,_xll.ohTrigger(RecalcTrigger,Trigger3M)),NA())</f>
        <v>2.6690507716772949E-2</v>
      </c>
      <c r="M2239" s="52">
        <f>IFERROR(_xll.qlIndexFixing(ONIndex3M,I2239,TRUE,_xll.ohTrigger(RecalcTrigger,Trigger3M)),NA())</f>
        <v>2.6631130747807319E-2</v>
      </c>
      <c r="N2239" s="52">
        <f>IFERROR(_xll.qlIndexFixing(Index6M,$H2239,TRUE,_xll.ohTrigger(RecalcTrigger,Trigger6M)),NA())</f>
        <v>2.8089425618813779E-2</v>
      </c>
      <c r="O2239" s="52">
        <f>IFERROR(_xll.qlIndexFixing(ONIndex6M,I2239,TRUE,_xll.ohTrigger(RecalcTrigger,Trigger6M)),NA())</f>
        <v>2.7951838920605709E-2</v>
      </c>
      <c r="P2239" s="52">
        <f>IFERROR(_xll.qlIndexFixing(Index1Y,$H2239,TRUE,_xll.ohTrigger(RecalcTrigger,Trigger1Y)),NA())</f>
        <v>2.9854809970427203E-2</v>
      </c>
      <c r="Q2239" s="52">
        <f>IFERROR(_xll.qlIndexFixing(ONIndex1Y,I2239,TRUE,_xll.ohTrigger(RecalcTrigger,Trigger1Y)),NA())</f>
        <v>2.9507665542514161E-2</v>
      </c>
    </row>
    <row r="2240" spans="2:17" x14ac:dyDescent="0.2">
      <c r="B2240" s="46" t="s">
        <v>51</v>
      </c>
      <c r="D2240" s="49">
        <f>_xll.qlCalendarAdvance(LocalCalendar,$D2239,B2240,"f",FALSE)</f>
        <v>55191</v>
      </c>
      <c r="E2240" s="49">
        <f>_xll.qlInterestRateIndexValueDate(IndexON,D2240)</f>
        <v>55191</v>
      </c>
      <c r="F2240" s="52">
        <f>IFERROR(_xll.qlIndexFixing(IndexON,D2240,TRUE,_xll.ohTrigger(RecalcTrigger,TriggerON)),NA())</f>
        <v>2.4816760089958478E-2</v>
      </c>
      <c r="H2240" s="49">
        <f>_xll.qlCalendarAdvance(IborCalendar,$H2239,B2240,"f",FALSE)</f>
        <v>55185</v>
      </c>
      <c r="I2240" s="49">
        <f>_xll.qlInterestRateIndexValueDate(Index1M,$H2240)</f>
        <v>55187</v>
      </c>
      <c r="J2240" s="52">
        <f>IFERROR(_xll.qlIndexFixing(Index1M,$H2240,TRUE,_xll.ohTrigger(RecalcTrigger,Trigger1M)),NA())</f>
        <v>2.5155263714026686E-2</v>
      </c>
      <c r="K2240" s="52">
        <f>IFERROR(_xll.qlIndexFixing(ONIndex1M,I2240,TRUE,_xll.ohTrigger(RecalcTrigger,Trigger1M)),NA())</f>
        <v>2.5140757756201282E-2</v>
      </c>
      <c r="L2240" s="52">
        <f>IFERROR(_xll.qlIndexFixing(Index3M,H2240,TRUE,_xll.ohTrigger(RecalcTrigger,Trigger3M)),NA())</f>
        <v>2.6685556483912808E-2</v>
      </c>
      <c r="M2240" s="52">
        <f>IFERROR(_xll.qlIndexFixing(ONIndex3M,I2240,TRUE,_xll.ohTrigger(RecalcTrigger,Trigger3M)),NA())</f>
        <v>2.6626902500401783E-2</v>
      </c>
      <c r="N2240" s="52">
        <f>IFERROR(_xll.qlIndexFixing(Index6M,$H2240,TRUE,_xll.ohTrigger(RecalcTrigger,Trigger6M)),NA())</f>
        <v>2.808497823697639E-2</v>
      </c>
      <c r="O2240" s="52">
        <f>IFERROR(_xll.qlIndexFixing(ONIndex6M,I2240,TRUE,_xll.ohTrigger(RecalcTrigger,Trigger6M)),NA())</f>
        <v>2.7947473375879994E-2</v>
      </c>
      <c r="P2240" s="52">
        <f>IFERROR(_xll.qlIndexFixing(Index1Y,$H2240,TRUE,_xll.ohTrigger(RecalcTrigger,Trigger1Y)),NA())</f>
        <v>2.9851011447464219E-2</v>
      </c>
      <c r="Q2240" s="52">
        <f>IFERROR(_xll.qlIndexFixing(ONIndex1Y,I2240,TRUE,_xll.ohTrigger(RecalcTrigger,Trigger1Y)),NA())</f>
        <v>2.9504122253358744E-2</v>
      </c>
    </row>
    <row r="2241" spans="2:17" x14ac:dyDescent="0.2">
      <c r="B2241" s="46" t="s">
        <v>51</v>
      </c>
      <c r="D2241" s="49">
        <f>_xll.qlCalendarAdvance(LocalCalendar,$D2240,B2241,"f",FALSE)</f>
        <v>55198</v>
      </c>
      <c r="E2241" s="49">
        <f>_xll.qlInterestRateIndexValueDate(IndexON,D2241)</f>
        <v>55198</v>
      </c>
      <c r="F2241" s="52">
        <f>IFERROR(_xll.qlIndexFixing(IndexON,D2241,TRUE,_xll.ohTrigger(RecalcTrigger,TriggerON)),NA())</f>
        <v>2.4813513035812917E-2</v>
      </c>
      <c r="H2241" s="49">
        <f>_xll.qlCalendarAdvance(IborCalendar,$H2240,B2241,"f",FALSE)</f>
        <v>55192</v>
      </c>
      <c r="I2241" s="49">
        <f>_xll.qlInterestRateIndexValueDate(Index1M,$H2241)</f>
        <v>55194</v>
      </c>
      <c r="J2241" s="52">
        <f>IFERROR(_xll.qlIndexFixing(Index1M,$H2241,TRUE,_xll.ohTrigger(RecalcTrigger,Trigger1M)),NA())</f>
        <v>2.5151087947648292E-2</v>
      </c>
      <c r="K2241" s="52">
        <f>IFERROR(_xll.qlIndexFixing(ONIndex1M,I2241,TRUE,_xll.ohTrigger(RecalcTrigger,Trigger1M)),NA())</f>
        <v>2.5136594141228485E-2</v>
      </c>
      <c r="L2241" s="52">
        <f>IFERROR(_xll.qlIndexFixing(Index3M,H2241,TRUE,_xll.ohTrigger(RecalcTrigger,Trigger3M)),NA())</f>
        <v>2.668128495339385E-2</v>
      </c>
      <c r="M2241" s="52">
        <f>IFERROR(_xll.qlIndexFixing(ONIndex3M,I2241,TRUE,_xll.ohTrigger(RecalcTrigger,Trigger3M)),NA())</f>
        <v>2.662267198073387E-2</v>
      </c>
      <c r="N2241" s="52">
        <f>IFERROR(_xll.qlIndexFixing(Index6M,$H2241,TRUE,_xll.ohTrigger(RecalcTrigger,Trigger6M)),NA())</f>
        <v>2.8080529196003852E-2</v>
      </c>
      <c r="O2241" s="52">
        <f>IFERROR(_xll.qlIndexFixing(ONIndex6M,I2241,TRUE,_xll.ohTrigger(RecalcTrigger,Trigger6M)),NA())</f>
        <v>2.7943106185190913E-2</v>
      </c>
      <c r="P2241" s="52">
        <f>IFERROR(_xll.qlIndexFixing(Index1Y,$H2241,TRUE,_xll.ohTrigger(RecalcTrigger,Trigger1Y)),NA())</f>
        <v>2.9847207235075193E-2</v>
      </c>
      <c r="Q2241" s="52">
        <f>IFERROR(_xll.qlIndexFixing(ONIndex1Y,I2241,TRUE,_xll.ohTrigger(RecalcTrigger,Trigger1Y)),NA())</f>
        <v>2.9500573427618804E-2</v>
      </c>
    </row>
    <row r="2242" spans="2:17" x14ac:dyDescent="0.2">
      <c r="B2242" s="46" t="s">
        <v>51</v>
      </c>
      <c r="D2242" s="49">
        <f>_xll.qlCalendarAdvance(LocalCalendar,$D2241,B2242,"f",FALSE)</f>
        <v>55205</v>
      </c>
      <c r="E2242" s="49">
        <f>_xll.qlInterestRateIndexValueDate(IndexON,D2242)</f>
        <v>55205</v>
      </c>
      <c r="F2242" s="52">
        <f>IFERROR(_xll.qlIndexFixing(IndexON,D2242,TRUE,_xll.ohTrigger(RecalcTrigger,TriggerON)),NA())</f>
        <v>2.4810248851050432E-2</v>
      </c>
      <c r="H2242" s="49">
        <f>_xll.qlCalendarAdvance(IborCalendar,$H2241,B2242,"f",FALSE)</f>
        <v>55199</v>
      </c>
      <c r="I2242" s="49">
        <f>_xll.qlInterestRateIndexValueDate(Index1M,$H2242)</f>
        <v>55201</v>
      </c>
      <c r="J2242" s="52">
        <f>IFERROR(_xll.qlIndexFixing(Index1M,$H2242,TRUE,_xll.ohTrigger(RecalcTrigger,Trigger1M)),NA())</f>
        <v>2.5146909450023243E-2</v>
      </c>
      <c r="K2242" s="52">
        <f>IFERROR(_xll.qlIndexFixing(ONIndex1M,I2242,TRUE,_xll.ohTrigger(RecalcTrigger,Trigger1M)),NA())</f>
        <v>2.5133007296740395E-2</v>
      </c>
      <c r="L2242" s="52">
        <f>IFERROR(_xll.qlIndexFixing(Index3M,H2242,TRUE,_xll.ohTrigger(RecalcTrigger,Trigger3M)),NA())</f>
        <v>2.6677011140496559E-2</v>
      </c>
      <c r="M2242" s="52">
        <f>IFERROR(_xll.qlIndexFixing(ONIndex3M,I2242,TRUE,_xll.ohTrigger(RecalcTrigger,Trigger3M)),NA())</f>
        <v>2.6619120760389414E-2</v>
      </c>
      <c r="N2242" s="52">
        <f>IFERROR(_xll.qlIndexFixing(Index6M,$H2242,TRUE,_xll.ohTrigger(RecalcTrigger,Trigger6M)),NA())</f>
        <v>2.807607849590853E-2</v>
      </c>
      <c r="O2242" s="52">
        <f>IFERROR(_xll.qlIndexFixing(ONIndex6M,I2242,TRUE,_xll.ohTrigger(RecalcTrigger,Trigger6M)),NA())</f>
        <v>2.7939509265002549E-2</v>
      </c>
      <c r="P2242" s="52">
        <f>IFERROR(_xll.qlIndexFixing(Index1Y,$H2242,TRUE,_xll.ohTrigger(RecalcTrigger,Trigger1Y)),NA())</f>
        <v>2.9844346052585461E-2</v>
      </c>
      <c r="Q2242" s="52">
        <f>IFERROR(_xll.qlIndexFixing(ONIndex1Y,I2242,TRUE,_xll.ohTrigger(RecalcTrigger,Trigger1Y)),NA())</f>
        <v>2.9497973287055945E-2</v>
      </c>
    </row>
    <row r="2243" spans="2:17" x14ac:dyDescent="0.2">
      <c r="B2243" s="46" t="s">
        <v>51</v>
      </c>
      <c r="D2243" s="49">
        <f>_xll.qlCalendarAdvance(LocalCalendar,$D2242,B2243,"f",FALSE)</f>
        <v>55212</v>
      </c>
      <c r="E2243" s="49">
        <f>_xll.qlInterestRateIndexValueDate(IndexON,D2243)</f>
        <v>55212</v>
      </c>
      <c r="F2243" s="52">
        <f>IFERROR(_xll.qlIndexFixing(IndexON,D2243,TRUE,_xll.ohTrigger(RecalcTrigger,TriggerON)),NA())</f>
        <v>2.4806967535671021E-2</v>
      </c>
      <c r="H2243" s="49">
        <f>_xll.qlCalendarAdvance(IborCalendar,$H2242,B2243,"f",FALSE)</f>
        <v>55206</v>
      </c>
      <c r="I2243" s="49">
        <f>_xll.qlInterestRateIndexValueDate(Index1M,$H2243)</f>
        <v>55208</v>
      </c>
      <c r="J2243" s="52">
        <f>IFERROR(_xll.qlIndexFixing(Index1M,$H2243,TRUE,_xll.ohTrigger(RecalcTrigger,Trigger1M)),NA())</f>
        <v>2.5142728221145827E-2</v>
      </c>
      <c r="K2243" s="52">
        <f>IFERROR(_xll.qlIndexFixing(ONIndex1M,I2243,TRUE,_xll.ohTrigger(RecalcTrigger,Trigger1M)),NA())</f>
        <v>2.5128258728255304E-2</v>
      </c>
      <c r="L2243" s="52">
        <f>IFERROR(_xll.qlIndexFixing(Index3M,H2243,TRUE,_xll.ohTrigger(RecalcTrigger,Trigger3M)),NA())</f>
        <v>2.667273504522992E-2</v>
      </c>
      <c r="M2243" s="52">
        <f>IFERROR(_xll.qlIndexFixing(ONIndex3M,I2243,TRUE,_xll.ohTrigger(RecalcTrigger,Trigger3M)),NA())</f>
        <v>2.6614204124744134E-2</v>
      </c>
      <c r="N2243" s="52">
        <f>IFERROR(_xll.qlIndexFixing(Index6M,$H2243,TRUE,_xll.ohTrigger(RecalcTrigger,Trigger6M)),NA())</f>
        <v>2.807162613670014E-2</v>
      </c>
      <c r="O2243" s="52">
        <f>IFERROR(_xll.qlIndexFixing(ONIndex6M,I2243,TRUE,_xll.ohTrigger(RecalcTrigger,Trigger6M)),NA())</f>
        <v>2.7934366866109173E-2</v>
      </c>
      <c r="P2243" s="52">
        <f>IFERROR(_xll.qlIndexFixing(Index1Y,$H2243,TRUE,_xll.ohTrigger(RecalcTrigger,Trigger1Y)),NA())</f>
        <v>2.9839581742279079E-2</v>
      </c>
      <c r="Q2243" s="52">
        <f>IFERROR(_xll.qlIndexFixing(ONIndex1Y,I2243,TRUE,_xll.ohTrigger(RecalcTrigger,Trigger1Y)),NA())</f>
        <v>2.9493459166651803E-2</v>
      </c>
    </row>
    <row r="2244" spans="2:17" x14ac:dyDescent="0.2">
      <c r="B2244" s="46" t="s">
        <v>51</v>
      </c>
      <c r="D2244" s="49">
        <f>_xll.qlCalendarAdvance(LocalCalendar,$D2243,B2244,"f",FALSE)</f>
        <v>55219</v>
      </c>
      <c r="E2244" s="49">
        <f>_xll.qlInterestRateIndexValueDate(IndexON,D2244)</f>
        <v>55219</v>
      </c>
      <c r="F2244" s="52">
        <f>IFERROR(_xll.qlIndexFixing(IndexON,D2244,TRUE,_xll.ohTrigger(RecalcTrigger,TriggerON)),NA())</f>
        <v>2.4803669089754621E-2</v>
      </c>
      <c r="H2244" s="49">
        <f>_xll.qlCalendarAdvance(IborCalendar,$H2243,B2244,"f",FALSE)</f>
        <v>55213</v>
      </c>
      <c r="I2244" s="49">
        <f>_xll.qlInterestRateIndexValueDate(Index1M,$H2244)</f>
        <v>55215</v>
      </c>
      <c r="J2244" s="52">
        <f>IFERROR(_xll.qlIndexFixing(Index1M,$H2244,TRUE,_xll.ohTrigger(RecalcTrigger,Trigger1M)),NA())</f>
        <v>2.5140856304509129E-2</v>
      </c>
      <c r="K2244" s="52">
        <f>IFERROR(_xll.qlIndexFixing(ONIndex1M,I2244,TRUE,_xll.ohTrigger(RecalcTrigger,Trigger1M)),NA())</f>
        <v>2.5124086930201628E-2</v>
      </c>
      <c r="L2244" s="52">
        <f>IFERROR(_xll.qlIndexFixing(Index3M,H2244,TRUE,_xll.ohTrigger(RecalcTrigger,Trigger3M)),NA())</f>
        <v>2.6671854500984062E-2</v>
      </c>
      <c r="M2244" s="52">
        <f>IFERROR(_xll.qlIndexFixing(ONIndex3M,I2244,TRUE,_xll.ohTrigger(RecalcTrigger,Trigger3M)),NA())</f>
        <v>2.6609966788422312E-2</v>
      </c>
      <c r="N2244" s="52">
        <f>IFERROR(_xll.qlIndexFixing(Index6M,$H2244,TRUE,_xll.ohTrigger(RecalcTrigger,Trigger6M)),NA())</f>
        <v>2.8071023523220408E-2</v>
      </c>
      <c r="O2244" s="52">
        <f>IFERROR(_xll.qlIndexFixing(ONIndex6M,I2244,TRUE,_xll.ohTrigger(RecalcTrigger,Trigger6M)),NA())</f>
        <v>2.7929994737663222E-2</v>
      </c>
      <c r="P2244" s="52">
        <f>IFERROR(_xll.qlIndexFixing(Index1Y,$H2244,TRUE,_xll.ohTrigger(RecalcTrigger,Trigger1Y)),NA())</f>
        <v>2.9835760462000933E-2</v>
      </c>
      <c r="Q2244" s="52">
        <f>IFERROR(_xll.qlIndexFixing(ONIndex1Y,I2244,TRUE,_xll.ohTrigger(RecalcTrigger,Trigger1Y)),NA())</f>
        <v>2.9489893731371453E-2</v>
      </c>
    </row>
    <row r="2245" spans="2:17" x14ac:dyDescent="0.2">
      <c r="B2245" s="46" t="s">
        <v>51</v>
      </c>
      <c r="D2245" s="49">
        <f>_xll.qlCalendarAdvance(LocalCalendar,$D2244,B2245,"f",FALSE)</f>
        <v>55226</v>
      </c>
      <c r="E2245" s="49">
        <f>_xll.qlInterestRateIndexValueDate(IndexON,D2245)</f>
        <v>55226</v>
      </c>
      <c r="F2245" s="52">
        <f>IFERROR(_xll.qlIndexFixing(IndexON,D2245,TRUE,_xll.ohTrigger(RecalcTrigger,TriggerON)),NA())</f>
        <v>2.4800353512981488E-2</v>
      </c>
      <c r="H2245" s="49">
        <f>_xll.qlCalendarAdvance(IborCalendar,$H2244,B2245,"f",FALSE)</f>
        <v>55220</v>
      </c>
      <c r="I2245" s="49">
        <f>_xll.qlInterestRateIndexValueDate(Index1M,$H2245)</f>
        <v>55222</v>
      </c>
      <c r="J2245" s="52">
        <f>IFERROR(_xll.qlIndexFixing(Index1M,$H2245,TRUE,_xll.ohTrigger(RecalcTrigger,Trigger1M)),NA())</f>
        <v>2.5136090169986112E-2</v>
      </c>
      <c r="K2245" s="52">
        <f>IFERROR(_xll.qlIndexFixing(ONIndex1M,I2245,TRUE,_xll.ohTrigger(RecalcTrigger,Trigger1M)),NA())</f>
        <v>2.5119912404463207E-2</v>
      </c>
      <c r="L2245" s="52">
        <f>IFERROR(_xll.qlIndexFixing(Index3M,H2245,TRUE,_xll.ohTrigger(RecalcTrigger,Trigger3M)),NA())</f>
        <v>2.6667571445165114E-2</v>
      </c>
      <c r="M2245" s="52">
        <f>IFERROR(_xll.qlIndexFixing(ONIndex3M,I2245,TRUE,_xll.ohTrigger(RecalcTrigger,Trigger3M)),NA())</f>
        <v>2.6605727179864758E-2</v>
      </c>
      <c r="N2245" s="52">
        <f>IFERROR(_xll.qlIndexFixing(Index6M,$H2245,TRUE,_xll.ohTrigger(RecalcTrigger,Trigger6M)),NA())</f>
        <v>2.8065795719608429E-2</v>
      </c>
      <c r="O2245" s="52">
        <f>IFERROR(_xll.qlIndexFixing(ONIndex6M,I2245,TRUE,_xll.ohTrigger(RecalcTrigger,Trigger6M)),NA())</f>
        <v>2.7925620963280551E-2</v>
      </c>
      <c r="P2245" s="52">
        <f>IFERROR(_xll.qlIndexFixing(Index1Y,$H2245,TRUE,_xll.ohTrigger(RecalcTrigger,Trigger1Y)),NA())</f>
        <v>2.9831933492554634E-2</v>
      </c>
      <c r="Q2245" s="52">
        <f>IFERROR(_xll.qlIndexFixing(ONIndex1Y,I2245,TRUE,_xll.ohTrigger(RecalcTrigger,Trigger1Y)),NA())</f>
        <v>2.9486322759533223E-2</v>
      </c>
    </row>
    <row r="2246" spans="2:17" x14ac:dyDescent="0.2">
      <c r="B2246" s="46" t="s">
        <v>51</v>
      </c>
      <c r="D2246" s="49">
        <f>_xll.qlCalendarAdvance(LocalCalendar,$D2245,B2246,"f",FALSE)</f>
        <v>55233</v>
      </c>
      <c r="E2246" s="49">
        <f>_xll.qlInterestRateIndexValueDate(IndexON,D2246)</f>
        <v>55233</v>
      </c>
      <c r="F2246" s="52">
        <f>IFERROR(_xll.qlIndexFixing(IndexON,D2246,TRUE,_xll.ohTrigger(RecalcTrigger,TriggerON)),NA())</f>
        <v>2.4797020805671366E-2</v>
      </c>
      <c r="H2246" s="49">
        <f>_xll.qlCalendarAdvance(IborCalendar,$H2245,B2246,"f",FALSE)</f>
        <v>55227</v>
      </c>
      <c r="I2246" s="49">
        <f>_xll.qlInterestRateIndexValueDate(Index1M,$H2246)</f>
        <v>55229</v>
      </c>
      <c r="J2246" s="52">
        <f>IFERROR(_xll.qlIndexFixing(Index1M,$H2246,TRUE,_xll.ohTrigger(RecalcTrigger,Trigger1M)),NA())</f>
        <v>2.5131899285386759E-2</v>
      </c>
      <c r="K2246" s="52">
        <f>IFERROR(_xll.qlIndexFixing(ONIndex1M,I2246,TRUE,_xll.ohTrigger(RecalcTrigger,Trigger1M)),NA())</f>
        <v>2.5115735151013396E-2</v>
      </c>
      <c r="L2246" s="52">
        <f>IFERROR(_xll.qlIndexFixing(Index3M,H2246,TRUE,_xll.ohTrigger(RecalcTrigger,Trigger3M)),NA())</f>
        <v>2.6663286106409778E-2</v>
      </c>
      <c r="M2246" s="52">
        <f>IFERROR(_xll.qlIndexFixing(ONIndex3M,I2246,TRUE,_xll.ohTrigger(RecalcTrigger,Trigger3M)),NA())</f>
        <v>2.6601485299018179E-2</v>
      </c>
      <c r="N2246" s="52">
        <f>IFERROR(_xll.qlIndexFixing(Index6M,$H2246,TRUE,_xll.ohTrigger(RecalcTrigger,Trigger6M)),NA())</f>
        <v>2.8061336528804146E-2</v>
      </c>
      <c r="O2246" s="52">
        <f>IFERROR(_xll.qlIndexFixing(ONIndex6M,I2246,TRUE,_xll.ohTrigger(RecalcTrigger,Trigger6M)),NA())</f>
        <v>2.7921245542961159E-2</v>
      </c>
      <c r="P2246" s="52">
        <f>IFERROR(_xll.qlIndexFixing(Index1Y,$H2246,TRUE,_xll.ohTrigger(RecalcTrigger,Trigger1Y)),NA())</f>
        <v>2.9828100834005958E-2</v>
      </c>
      <c r="Q2246" s="52">
        <f>IFERROR(_xll.qlIndexFixing(ONIndex1Y,I2246,TRUE,_xll.ohTrigger(RecalcTrigger,Trigger1Y)),NA())</f>
        <v>2.9482746251190406E-2</v>
      </c>
    </row>
    <row r="2247" spans="2:17" x14ac:dyDescent="0.2">
      <c r="B2247" s="46" t="s">
        <v>51</v>
      </c>
      <c r="D2247" s="49">
        <f>_xll.qlCalendarAdvance(LocalCalendar,$D2246,B2247,"f",FALSE)</f>
        <v>55240</v>
      </c>
      <c r="E2247" s="49">
        <f>_xll.qlInterestRateIndexValueDate(IndexON,D2247)</f>
        <v>55240</v>
      </c>
      <c r="F2247" s="52">
        <f>IFERROR(_xll.qlIndexFixing(IndexON,D2247,TRUE,_xll.ohTrigger(RecalcTrigger,TriggerON)),NA())</f>
        <v>2.4793670967744319E-2</v>
      </c>
      <c r="H2247" s="49">
        <f>_xll.qlCalendarAdvance(IborCalendar,$H2246,B2247,"f",FALSE)</f>
        <v>55234</v>
      </c>
      <c r="I2247" s="49">
        <f>_xll.qlInterestRateIndexValueDate(Index1M,$H2247)</f>
        <v>55236</v>
      </c>
      <c r="J2247" s="52">
        <f>IFERROR(_xll.qlIndexFixing(Index1M,$H2247,TRUE,_xll.ohTrigger(RecalcTrigger,Trigger1M)),NA())</f>
        <v>2.5127705669127347E-2</v>
      </c>
      <c r="K2247" s="52">
        <f>IFERROR(_xll.qlIndexFixing(ONIndex1M,I2247,TRUE,_xll.ohTrigger(RecalcTrigger,Trigger1M)),NA())</f>
        <v>2.5111555169932132E-2</v>
      </c>
      <c r="L2247" s="52">
        <f>IFERROR(_xll.qlIndexFixing(Index3M,H2247,TRUE,_xll.ohTrigger(RecalcTrigger,Trigger3M)),NA())</f>
        <v>2.66589984847291E-2</v>
      </c>
      <c r="M2247" s="52">
        <f>IFERROR(_xll.qlIndexFixing(ONIndex3M,I2247,TRUE,_xll.ohTrigger(RecalcTrigger,Trigger3M)),NA())</f>
        <v>2.6597241145989159E-2</v>
      </c>
      <c r="N2247" s="52">
        <f>IFERROR(_xll.qlIndexFixing(Index6M,$H2247,TRUE,_xll.ohTrigger(RecalcTrigger,Trigger6M)),NA())</f>
        <v>2.8056875678639216E-2</v>
      </c>
      <c r="O2247" s="52">
        <f>IFERROR(_xll.qlIndexFixing(ONIndex6M,I2247,TRUE,_xll.ohTrigger(RecalcTrigger,Trigger6M)),NA())</f>
        <v>2.7916868476731693E-2</v>
      </c>
      <c r="P2247" s="52">
        <f>IFERROR(_xll.qlIndexFixing(Index1Y,$H2247,TRUE,_xll.ohTrigger(RecalcTrigger,Trigger1Y)),NA())</f>
        <v>2.9824262486419811E-2</v>
      </c>
      <c r="Q2247" s="52">
        <f>IFERROR(_xll.qlIndexFixing(ONIndex1Y,I2247,TRUE,_xll.ohTrigger(RecalcTrigger,Trigger1Y)),NA())</f>
        <v>2.9479164206316355E-2</v>
      </c>
    </row>
    <row r="2248" spans="2:17" x14ac:dyDescent="0.2">
      <c r="B2248" s="46" t="s">
        <v>51</v>
      </c>
      <c r="D2248" s="49">
        <f>_xll.qlCalendarAdvance(LocalCalendar,$D2247,B2248,"f",FALSE)</f>
        <v>55247</v>
      </c>
      <c r="E2248" s="49">
        <f>_xll.qlInterestRateIndexValueDate(IndexON,D2248)</f>
        <v>55247</v>
      </c>
      <c r="F2248" s="52">
        <f>IFERROR(_xll.qlIndexFixing(IndexON,D2248,TRUE,_xll.ohTrigger(RecalcTrigger,TriggerON)),NA())</f>
        <v>2.4790303999120411E-2</v>
      </c>
      <c r="H2248" s="49">
        <f>_xll.qlCalendarAdvance(IborCalendar,$H2247,B2248,"f",FALSE)</f>
        <v>55241</v>
      </c>
      <c r="I2248" s="49">
        <f>_xll.qlInterestRateIndexValueDate(Index1M,$H2248)</f>
        <v>55247</v>
      </c>
      <c r="J2248" s="52">
        <f>IFERROR(_xll.qlIndexFixing(Index1M,$H2248,TRUE,_xll.ohTrigger(RecalcTrigger,Trigger1M)),NA())</f>
        <v>2.512053440905504E-2</v>
      </c>
      <c r="K2248" s="52">
        <f>IFERROR(_xll.qlIndexFixing(ONIndex1M,I2248,TRUE,_xll.ohTrigger(RecalcTrigger,Trigger1M)),NA())</f>
        <v>2.5103828452799348E-2</v>
      </c>
      <c r="L2248" s="52">
        <f>IFERROR(_xll.qlIndexFixing(Index3M,H2248,TRUE,_xll.ohTrigger(RecalcTrigger,Trigger3M)),NA())</f>
        <v>2.6650901467732583E-2</v>
      </c>
      <c r="M2248" s="52">
        <f>IFERROR(_xll.qlIndexFixing(ONIndex3M,I2248,TRUE,_xll.ohTrigger(RecalcTrigger,Trigger3M)),NA())</f>
        <v>2.6589210245484551E-2</v>
      </c>
      <c r="N2248" s="52">
        <f>IFERROR(_xll.qlIndexFixing(Index6M,$H2248,TRUE,_xll.ohTrigger(RecalcTrigger,Trigger6M)),NA())</f>
        <v>2.8048326100452915E-2</v>
      </c>
      <c r="O2248" s="52">
        <f>IFERROR(_xll.qlIndexFixing(ONIndex6M,I2248,TRUE,_xll.ohTrigger(RecalcTrigger,Trigger6M)),NA())</f>
        <v>2.7908449065270347E-2</v>
      </c>
      <c r="P2248" s="52">
        <f>IFERROR(_xll.qlIndexFixing(Index1Y,$H2248,TRUE,_xll.ohTrigger(RecalcTrigger,Trigger1Y)),NA())</f>
        <v>2.9817275292380402E-2</v>
      </c>
      <c r="Q2248" s="52">
        <f>IFERROR(_xll.qlIndexFixing(ONIndex1Y,I2248,TRUE,_xll.ohTrigger(RecalcTrigger,Trigger1Y)),NA())</f>
        <v>2.9471624654080486E-2</v>
      </c>
    </row>
    <row r="2249" spans="2:17" x14ac:dyDescent="0.2">
      <c r="B2249" s="46" t="s">
        <v>51</v>
      </c>
      <c r="D2249" s="49">
        <f>_xll.qlCalendarAdvance(LocalCalendar,$D2248,B2249,"f",FALSE)</f>
        <v>55254</v>
      </c>
      <c r="E2249" s="49">
        <f>_xll.qlInterestRateIndexValueDate(IndexON,D2249)</f>
        <v>55254</v>
      </c>
      <c r="F2249" s="52">
        <f>IFERROR(_xll.qlIndexFixing(IndexON,D2249,TRUE,_xll.ohTrigger(RecalcTrigger,TriggerON)),NA())</f>
        <v>2.4786919899959514E-2</v>
      </c>
      <c r="H2249" s="49">
        <f>_xll.qlCalendarAdvance(IborCalendar,$H2248,B2249,"f",FALSE)</f>
        <v>55248</v>
      </c>
      <c r="I2249" s="49">
        <f>_xll.qlInterestRateIndexValueDate(Index1M,$H2249)</f>
        <v>55250</v>
      </c>
      <c r="J2249" s="52">
        <f>IFERROR(_xll.qlIndexFixing(Index1M,$H2249,TRUE,_xll.ohTrigger(RecalcTrigger,Trigger1M)),NA())</f>
        <v>2.5119310241636078E-2</v>
      </c>
      <c r="K2249" s="52">
        <f>IFERROR(_xll.qlIndexFixing(ONIndex1M,I2249,TRUE,_xll.ohTrigger(RecalcTrigger,Trigger1M)),NA())</f>
        <v>2.5103187024555496E-2</v>
      </c>
      <c r="L2249" s="52">
        <f>IFERROR(_xll.qlIndexFixing(Index3M,H2249,TRUE,_xll.ohTrigger(RecalcTrigger,Trigger3M)),NA())</f>
        <v>2.6648384920775359E-2</v>
      </c>
      <c r="M2249" s="52">
        <f>IFERROR(_xll.qlIndexFixing(ONIndex3M,I2249,TRUE,_xll.ohTrigger(RecalcTrigger,Trigger3M)),NA())</f>
        <v>2.6588746023250565E-2</v>
      </c>
      <c r="N2249" s="52">
        <f>IFERROR(_xll.qlIndexFixing(Index6M,$H2249,TRUE,_xll.ohTrigger(RecalcTrigger,Trigger6M)),NA())</f>
        <v>2.8048716953716194E-2</v>
      </c>
      <c r="O2249" s="52">
        <f>IFERROR(_xll.qlIndexFixing(ONIndex6M,I2249,TRUE,_xll.ohTrigger(RecalcTrigger,Trigger6M)),NA())</f>
        <v>2.79081094064626E-2</v>
      </c>
      <c r="P2249" s="52">
        <f>IFERROR(_xll.qlIndexFixing(Index1Y,$H2249,TRUE,_xll.ohTrigger(RecalcTrigger,Trigger1Y)),NA())</f>
        <v>2.9816568724392555E-2</v>
      </c>
      <c r="Q2249" s="52">
        <f>IFERROR(_xll.qlIndexFixing(ONIndex1Y,I2249,TRUE,_xll.ohTrigger(RecalcTrigger,Trigger1Y)),NA())</f>
        <v>2.9471983506974553E-2</v>
      </c>
    </row>
    <row r="2250" spans="2:17" x14ac:dyDescent="0.2">
      <c r="B2250" s="46" t="s">
        <v>51</v>
      </c>
      <c r="D2250" s="49">
        <f>_xll.qlCalendarAdvance(LocalCalendar,$D2249,B2250,"f",FALSE)</f>
        <v>55261</v>
      </c>
      <c r="E2250" s="49">
        <f>_xll.qlInterestRateIndexValueDate(IndexON,D2250)</f>
        <v>55261</v>
      </c>
      <c r="F2250" s="52">
        <f>IFERROR(_xll.qlIndexFixing(IndexON,D2250,TRUE,_xll.ohTrigger(RecalcTrigger,TriggerON)),NA())</f>
        <v>2.4783518670101756E-2</v>
      </c>
      <c r="H2250" s="49">
        <f>_xll.qlCalendarAdvance(IborCalendar,$H2249,B2250,"f",FALSE)</f>
        <v>55255</v>
      </c>
      <c r="I2250" s="49">
        <f>_xll.qlInterestRateIndexValueDate(Index1M,$H2250)</f>
        <v>55257</v>
      </c>
      <c r="J2250" s="52">
        <f>IFERROR(_xll.qlIndexFixing(Index1M,$H2250,TRUE,_xll.ohTrigger(RecalcTrigger,Trigger1M)),NA())</f>
        <v>2.511510843041196E-2</v>
      </c>
      <c r="K2250" s="52">
        <f>IFERROR(_xll.qlIndexFixing(ONIndex1M,I2250,TRUE,_xll.ohTrigger(RecalcTrigger,Trigger1M)),NA())</f>
        <v>2.5098998860366706E-2</v>
      </c>
      <c r="L2250" s="52">
        <f>IFERROR(_xll.qlIndexFixing(Index3M,H2250,TRUE,_xll.ohTrigger(RecalcTrigger,Trigger3M)),NA())</f>
        <v>2.6644091889731738E-2</v>
      </c>
      <c r="M2250" s="52">
        <f>IFERROR(_xll.qlIndexFixing(ONIndex3M,I2250,TRUE,_xll.ohTrigger(RecalcTrigger,Trigger3M)),NA())</f>
        <v>2.6584495053540991E-2</v>
      </c>
      <c r="N2250" s="52">
        <f>IFERROR(_xll.qlIndexFixing(Index6M,$H2250,TRUE,_xll.ohTrigger(RecalcTrigger,Trigger6M)),NA())</f>
        <v>2.8043483172092872E-2</v>
      </c>
      <c r="O2250" s="52">
        <f>IFERROR(_xll.qlIndexFixing(ONIndex6M,I2250,TRUE,_xll.ohTrigger(RecalcTrigger,Trigger6M)),NA())</f>
        <v>2.7903727402449618E-2</v>
      </c>
      <c r="P2250" s="52">
        <f>IFERROR(_xll.qlIndexFixing(Index1Y,$H2250,TRUE,_xll.ohTrigger(RecalcTrigger,Trigger1Y)),NA())</f>
        <v>2.9812713310082572E-2</v>
      </c>
      <c r="Q2250" s="52">
        <f>IFERROR(_xll.qlIndexFixing(ONIndex1Y,I2250,TRUE,_xll.ohTrigger(RecalcTrigger,Trigger1Y)),NA())</f>
        <v>2.9468384852533447E-2</v>
      </c>
    </row>
    <row r="2251" spans="2:17" x14ac:dyDescent="0.2">
      <c r="B2251" s="46" t="s">
        <v>51</v>
      </c>
      <c r="D2251" s="49">
        <f>_xll.qlCalendarAdvance(LocalCalendar,$D2250,B2251,"f",FALSE)</f>
        <v>55268</v>
      </c>
      <c r="E2251" s="49">
        <f>_xll.qlInterestRateIndexValueDate(IndexON,D2251)</f>
        <v>55268</v>
      </c>
      <c r="F2251" s="52">
        <f>IFERROR(_xll.qlIndexFixing(IndexON,D2251,TRUE,_xll.ohTrigger(RecalcTrigger,TriggerON)),NA())</f>
        <v>2.4780100309627073E-2</v>
      </c>
      <c r="H2251" s="49">
        <f>_xll.qlCalendarAdvance(IborCalendar,$H2250,B2251,"f",FALSE)</f>
        <v>55262</v>
      </c>
      <c r="I2251" s="49">
        <f>_xll.qlInterestRateIndexValueDate(Index1M,$H2251)</f>
        <v>55264</v>
      </c>
      <c r="J2251" s="52">
        <f>IFERROR(_xll.qlIndexFixing(Index1M,$H2251,TRUE,_xll.ohTrigger(RecalcTrigger,Trigger1M)),NA())</f>
        <v>2.5110903887543251E-2</v>
      </c>
      <c r="K2251" s="52">
        <f>IFERROR(_xll.qlIndexFixing(ONIndex1M,I2251,TRUE,_xll.ohTrigger(RecalcTrigger,Trigger1M)),NA())</f>
        <v>2.5094807968466526E-2</v>
      </c>
      <c r="L2251" s="52">
        <f>IFERROR(_xll.qlIndexFixing(Index3M,H2251,TRUE,_xll.ohTrigger(RecalcTrigger,Trigger3M)),NA())</f>
        <v>2.6639796576141215E-2</v>
      </c>
      <c r="M2251" s="52">
        <f>IFERROR(_xll.qlIndexFixing(ONIndex3M,I2251,TRUE,_xll.ohTrigger(RecalcTrigger,Trigger3M)),NA())</f>
        <v>2.6580241811569039E-2</v>
      </c>
      <c r="N2251" s="52">
        <f>IFERROR(_xll.qlIndexFixing(Index6M,$H2251,TRUE,_xll.ohTrigger(RecalcTrigger,Trigger6M)),NA())</f>
        <v>2.8039015684597254E-2</v>
      </c>
      <c r="O2251" s="52">
        <f>IFERROR(_xll.qlIndexFixing(ONIndex6M,I2251,TRUE,_xll.ohTrigger(RecalcTrigger,Trigger6M)),NA())</f>
        <v>2.7899343752499917E-2</v>
      </c>
      <c r="P2251" s="52">
        <f>IFERROR(_xll.qlIndexFixing(Index1Y,$H2251,TRUE,_xll.ohTrigger(RecalcTrigger,Trigger1Y)),NA())</f>
        <v>2.9809794449347168E-2</v>
      </c>
      <c r="Q2251" s="52">
        <f>IFERROR(_xll.qlIndexFixing(ONIndex1Y,I2251,TRUE,_xll.ohTrigger(RecalcTrigger,Trigger1Y)),NA())</f>
        <v>2.9464780661534462E-2</v>
      </c>
    </row>
    <row r="2252" spans="2:17" x14ac:dyDescent="0.2">
      <c r="B2252" s="46" t="s">
        <v>51</v>
      </c>
      <c r="D2252" s="49">
        <f>_xll.qlCalendarAdvance(LocalCalendar,$D2251,B2252,"f",FALSE)</f>
        <v>55275</v>
      </c>
      <c r="E2252" s="49">
        <f>_xll.qlInterestRateIndexValueDate(IndexON,D2252)</f>
        <v>55275</v>
      </c>
      <c r="F2252" s="52">
        <f>IFERROR(_xll.qlIndexFixing(IndexON,D2252,TRUE,_xll.ohTrigger(RecalcTrigger,TriggerON)),NA())</f>
        <v>2.4776664818375593E-2</v>
      </c>
      <c r="H2252" s="49">
        <f>_xll.qlCalendarAdvance(IborCalendar,$H2251,B2252,"f",FALSE)</f>
        <v>55269</v>
      </c>
      <c r="I2252" s="49">
        <f>_xll.qlInterestRateIndexValueDate(Index1M,$H2252)</f>
        <v>55271</v>
      </c>
      <c r="J2252" s="52">
        <f>IFERROR(_xll.qlIndexFixing(Index1M,$H2252,TRUE,_xll.ohTrigger(RecalcTrigger,Trigger1M)),NA())</f>
        <v>2.5107844752022244E-2</v>
      </c>
      <c r="K2252" s="52">
        <f>IFERROR(_xll.qlIndexFixing(ONIndex1M,I2252,TRUE,_xll.ohTrigger(RecalcTrigger,Trigger1M)),NA())</f>
        <v>2.5091188982109269E-2</v>
      </c>
      <c r="L2252" s="52">
        <f>IFERROR(_xll.qlIndexFixing(Index3M,H2252,TRUE,_xll.ohTrigger(RecalcTrigger,Trigger3M)),NA())</f>
        <v>2.6637526132659937E-2</v>
      </c>
      <c r="M2252" s="52">
        <f>IFERROR(_xll.qlIndexFixing(ONIndex3M,I2252,TRUE,_xll.ohTrigger(RecalcTrigger,Trigger3M)),NA())</f>
        <v>2.6576663109594278E-2</v>
      </c>
      <c r="N2252" s="52">
        <f>IFERROR(_xll.qlIndexFixing(Index6M,$H2252,TRUE,_xll.ohTrigger(RecalcTrigger,Trigger6M)),NA())</f>
        <v>2.8035313099122629E-2</v>
      </c>
      <c r="O2252" s="52">
        <f>IFERROR(_xll.qlIndexFixing(ONIndex6M,I2252,TRUE,_xll.ohTrigger(RecalcTrigger,Trigger6M)),NA())</f>
        <v>2.7895725802626892E-2</v>
      </c>
      <c r="P2252" s="52">
        <f>IFERROR(_xll.qlIndexFixing(Index1Y,$H2252,TRUE,_xll.ohTrigger(RecalcTrigger,Trigger1Y)),NA())</f>
        <v>2.9805926935792756E-2</v>
      </c>
      <c r="Q2252" s="52">
        <f>IFERROR(_xll.qlIndexFixing(ONIndex1Y,I2252,TRUE,_xll.ohTrigger(RecalcTrigger,Trigger1Y)),NA())</f>
        <v>2.9462118265444204E-2</v>
      </c>
    </row>
    <row r="2253" spans="2:17" x14ac:dyDescent="0.2">
      <c r="B2253" s="46" t="s">
        <v>51</v>
      </c>
      <c r="D2253" s="49">
        <f>_xll.qlCalendarAdvance(LocalCalendar,$D2252,B2253,"f",FALSE)</f>
        <v>55282</v>
      </c>
      <c r="E2253" s="49">
        <f>_xll.qlInterestRateIndexValueDate(IndexON,D2253)</f>
        <v>55282</v>
      </c>
      <c r="F2253" s="52">
        <f>IFERROR(_xll.qlIndexFixing(IndexON,D2253,TRUE,_xll.ohTrigger(RecalcTrigger,TriggerON)),NA())</f>
        <v>2.477321219666706E-2</v>
      </c>
      <c r="H2253" s="49">
        <f>_xll.qlCalendarAdvance(IborCalendar,$H2252,B2253,"f",FALSE)</f>
        <v>55276</v>
      </c>
      <c r="I2253" s="49">
        <f>_xll.qlInterestRateIndexValueDate(Index1M,$H2253)</f>
        <v>55278</v>
      </c>
      <c r="J2253" s="52">
        <f>IFERROR(_xll.qlIndexFixing(Index1M,$H2253,TRUE,_xll.ohTrigger(RecalcTrigger,Trigger1M)),NA())</f>
        <v>2.5102486606869496E-2</v>
      </c>
      <c r="K2253" s="52">
        <f>IFERROR(_xll.qlIndexFixing(ONIndex1M,I2253,TRUE,_xll.ohTrigger(RecalcTrigger,Trigger1M)),NA())</f>
        <v>2.5086418001585287E-2</v>
      </c>
      <c r="L2253" s="52">
        <f>IFERROR(_xll.qlIndexFixing(Index3M,H2253,TRUE,_xll.ohTrigger(RecalcTrigger,Trigger3M)),NA())</f>
        <v>2.6633224813566694E-2</v>
      </c>
      <c r="M2253" s="52">
        <f>IFERROR(_xll.qlIndexFixing(ONIndex3M,I2253,TRUE,_xll.ohTrigger(RecalcTrigger,Trigger3M)),NA())</f>
        <v>2.6571728510971226E-2</v>
      </c>
      <c r="N2253" s="52">
        <f>IFERROR(_xll.qlIndexFixing(Index6M,$H2253,TRUE,_xll.ohTrigger(RecalcTrigger,Trigger6M)),NA())</f>
        <v>2.8030075731704254E-2</v>
      </c>
      <c r="O2253" s="52">
        <f>IFERROR(_xll.qlIndexFixing(ONIndex6M,I2253,TRUE,_xll.ohTrigger(RecalcTrigger,Trigger6M)),NA())</f>
        <v>2.7890571514790352E-2</v>
      </c>
      <c r="P2253" s="52">
        <f>IFERROR(_xll.qlIndexFixing(Index1Y,$H2253,TRUE,_xll.ohTrigger(RecalcTrigger,Trigger1Y)),NA())</f>
        <v>2.9802053733172604E-2</v>
      </c>
      <c r="Q2253" s="52">
        <f>IFERROR(_xll.qlIndexFixing(ONIndex1Y,I2253,TRUE,_xll.ohTrigger(RecalcTrigger,Trigger1Y)),NA())</f>
        <v>2.9457555669996083E-2</v>
      </c>
    </row>
    <row r="2254" spans="2:17" x14ac:dyDescent="0.2">
      <c r="B2254" s="46" t="s">
        <v>51</v>
      </c>
      <c r="D2254" s="49">
        <f>_xll.qlCalendarAdvance(LocalCalendar,$D2253,B2254,"f",FALSE)</f>
        <v>55289</v>
      </c>
      <c r="E2254" s="49">
        <f>_xll.qlInterestRateIndexValueDate(IndexON,D2254)</f>
        <v>55289</v>
      </c>
      <c r="F2254" s="52">
        <f>IFERROR(_xll.qlIndexFixing(IndexON,D2254,TRUE,_xll.ohTrigger(RecalcTrigger,TriggerON)),NA())</f>
        <v>2.4769742444341603E-2</v>
      </c>
      <c r="H2254" s="49">
        <f>_xll.qlCalendarAdvance(IborCalendar,$H2253,B2254,"f",FALSE)</f>
        <v>55283</v>
      </c>
      <c r="I2254" s="49">
        <f>_xll.qlInterestRateIndexValueDate(Index1M,$H2254)</f>
        <v>55285</v>
      </c>
      <c r="J2254" s="52">
        <f>IFERROR(_xll.qlIndexFixing(Index1M,$H2254,TRUE,_xll.ohTrigger(RecalcTrigger,Trigger1M)),NA())</f>
        <v>2.509827386907218E-2</v>
      </c>
      <c r="K2254" s="52">
        <f>IFERROR(_xll.qlIndexFixing(ONIndex1M,I2254,TRUE,_xll.ohTrigger(RecalcTrigger,Trigger1M)),NA())</f>
        <v>2.5082218926630873E-2</v>
      </c>
      <c r="L2254" s="52">
        <f>IFERROR(_xll.qlIndexFixing(Index3M,H2254,TRUE,_xll.ohTrigger(RecalcTrigger,Trigger3M)),NA())</f>
        <v>2.6628921211602537E-2</v>
      </c>
      <c r="M2254" s="52">
        <f>IFERROR(_xll.qlIndexFixing(ONIndex3M,I2254,TRUE,_xll.ohTrigger(RecalcTrigger,Trigger3M)),NA())</f>
        <v>2.6567468452345366E-2</v>
      </c>
      <c r="N2254" s="52">
        <f>IFERROR(_xll.qlIndexFixing(Index6M,$H2254,TRUE,_xll.ohTrigger(RecalcTrigger,Trigger6M)),NA())</f>
        <v>2.802560326632934E-2</v>
      </c>
      <c r="O2254" s="52">
        <f>IFERROR(_xll.qlIndexFixing(ONIndex6M,I2254,TRUE,_xll.ohTrigger(RecalcTrigger,Trigger6M)),NA())</f>
        <v>2.788618292708378E-2</v>
      </c>
      <c r="P2254" s="52">
        <f>IFERROR(_xll.qlIndexFixing(Index1Y,$H2254,TRUE,_xll.ohTrigger(RecalcTrigger,Trigger1Y)),NA())</f>
        <v>2.9797234765719386E-2</v>
      </c>
      <c r="Q2254" s="52">
        <f>IFERROR(_xll.qlIndexFixing(ONIndex1Y,I2254,TRUE,_xll.ohTrigger(RecalcTrigger,Trigger1Y)),NA())</f>
        <v>2.9453934869430043E-2</v>
      </c>
    </row>
    <row r="2255" spans="2:17" x14ac:dyDescent="0.2">
      <c r="B2255" s="46" t="s">
        <v>51</v>
      </c>
      <c r="D2255" s="49">
        <f>_xll.qlCalendarAdvance(LocalCalendar,$D2254,B2255,"f",FALSE)</f>
        <v>55296</v>
      </c>
      <c r="E2255" s="49">
        <f>_xll.qlInterestRateIndexValueDate(IndexON,D2255)</f>
        <v>55296</v>
      </c>
      <c r="F2255" s="52">
        <f>IFERROR(_xll.qlIndexFixing(IndexON,D2255,TRUE,_xll.ohTrigger(RecalcTrigger,TriggerON)),NA())</f>
        <v>2.4766255561239348E-2</v>
      </c>
      <c r="H2255" s="49">
        <f>_xll.qlCalendarAdvance(IborCalendar,$H2254,B2255,"f",FALSE)</f>
        <v>55290</v>
      </c>
      <c r="I2255" s="49">
        <f>_xll.qlInterestRateIndexValueDate(Index1M,$H2255)</f>
        <v>55292</v>
      </c>
      <c r="J2255" s="52">
        <f>IFERROR(_xll.qlIndexFixing(Index1M,$H2255,TRUE,_xll.ohTrigger(RecalcTrigger,Trigger1M)),NA())</f>
        <v>2.5094058399638016E-2</v>
      </c>
      <c r="K2255" s="52">
        <f>IFERROR(_xll.qlIndexFixing(ONIndex1M,I2255,TRUE,_xll.ohTrigger(RecalcTrigger,Trigger1M)),NA())</f>
        <v>2.5078017123938423E-2</v>
      </c>
      <c r="L2255" s="52">
        <f>IFERROR(_xll.qlIndexFixing(Index3M,H2255,TRUE,_xll.ohTrigger(RecalcTrigger,Trigger3M)),NA())</f>
        <v>2.6624615326768318E-2</v>
      </c>
      <c r="M2255" s="52">
        <f>IFERROR(_xll.qlIndexFixing(ONIndex3M,I2255,TRUE,_xll.ohTrigger(RecalcTrigger,Trigger3M)),NA())</f>
        <v>2.6563206121483773E-2</v>
      </c>
      <c r="N2255" s="52">
        <f>IFERROR(_xll.qlIndexFixing(Index6M,$H2255,TRUE,_xll.ohTrigger(RecalcTrigger,Trigger6M)),NA())</f>
        <v>2.8021129141684083E-2</v>
      </c>
      <c r="O2255" s="52">
        <f>IFERROR(_xll.qlIndexFixing(ONIndex6M,I2255,TRUE,_xll.ohTrigger(RecalcTrigger,Trigger6M)),NA())</f>
        <v>2.7881792693413843E-2</v>
      </c>
      <c r="P2255" s="52">
        <f>IFERROR(_xll.qlIndexFixing(Index1Y,$H2255,TRUE,_xll.ohTrigger(RecalcTrigger,Trigger1Y)),NA())</f>
        <v>2.9793350908175368E-2</v>
      </c>
      <c r="Q2255" s="52">
        <f>IFERROR(_xll.qlIndexFixing(ONIndex1Y,I2255,TRUE,_xll.ohTrigger(RecalcTrigger,Trigger1Y)),NA())</f>
        <v>2.945030853233277E-2</v>
      </c>
    </row>
    <row r="2256" spans="2:17" x14ac:dyDescent="0.2">
      <c r="B2256" s="46" t="s">
        <v>51</v>
      </c>
      <c r="D2256" s="49">
        <f>_xll.qlCalendarAdvance(LocalCalendar,$D2255,B2256,"f",FALSE)</f>
        <v>55303</v>
      </c>
      <c r="E2256" s="49">
        <f>_xll.qlInterestRateIndexValueDate(IndexON,D2256)</f>
        <v>55303</v>
      </c>
      <c r="F2256" s="52">
        <f>IFERROR(_xll.qlIndexFixing(IndexON,D2256,TRUE,_xll.ohTrigger(RecalcTrigger,TriggerON)),NA())</f>
        <v>2.4762751547520168E-2</v>
      </c>
      <c r="H2256" s="49">
        <f>_xll.qlCalendarAdvance(IborCalendar,$H2255,B2256,"f",FALSE)</f>
        <v>55297</v>
      </c>
      <c r="I2256" s="49">
        <f>_xll.qlInterestRateIndexValueDate(Index1M,$H2256)</f>
        <v>55299</v>
      </c>
      <c r="J2256" s="52">
        <f>IFERROR(_xll.qlIndexFixing(Index1M,$H2256,TRUE,_xll.ohTrigger(RecalcTrigger,Trigger1M)),NA())</f>
        <v>2.5089840198569576E-2</v>
      </c>
      <c r="K2256" s="52">
        <f>IFERROR(_xll.qlIndexFixing(ONIndex1M,I2256,TRUE,_xll.ohTrigger(RecalcTrigger,Trigger1M)),NA())</f>
        <v>2.5074385276901978E-2</v>
      </c>
      <c r="L2256" s="52">
        <f>IFERROR(_xll.qlIndexFixing(Index3M,H2256,TRUE,_xll.ohTrigger(RecalcTrigger,Trigger3M)),NA())</f>
        <v>2.662098092998293E-2</v>
      </c>
      <c r="M2256" s="52">
        <f>IFERROR(_xll.qlIndexFixing(ONIndex3M,I2256,TRUE,_xll.ohTrigger(RecalcTrigger,Trigger3M)),NA())</f>
        <v>2.6559616423551535E-2</v>
      </c>
      <c r="N2256" s="52">
        <f>IFERROR(_xll.qlIndexFixing(Index6M,$H2256,TRUE,_xll.ohTrigger(RecalcTrigger,Trigger6M)),NA())</f>
        <v>2.8016653357779718E-2</v>
      </c>
      <c r="O2256" s="52">
        <f>IFERROR(_xll.qlIndexFixing(ONIndex6M,I2256,TRUE,_xll.ohTrigger(RecalcTrigger,Trigger6M)),NA())</f>
        <v>2.7878166329611265E-2</v>
      </c>
      <c r="P2256" s="52">
        <f>IFERROR(_xll.qlIndexFixing(Index1Y,$H2256,TRUE,_xll.ohTrigger(RecalcTrigger,Trigger1Y)),NA())</f>
        <v>2.9790399991574571E-2</v>
      </c>
      <c r="Q2256" s="52">
        <f>IFERROR(_xll.qlIndexFixing(ONIndex1Y,I2256,TRUE,_xll.ohTrigger(RecalcTrigger,Trigger1Y)),NA())</f>
        <v>2.9447621222418174E-2</v>
      </c>
    </row>
    <row r="2257" spans="2:17" x14ac:dyDescent="0.2">
      <c r="B2257" s="46" t="s">
        <v>51</v>
      </c>
      <c r="D2257" s="49">
        <f>_xll.qlCalendarAdvance(LocalCalendar,$D2256,B2257,"f",FALSE)</f>
        <v>55310</v>
      </c>
      <c r="E2257" s="49">
        <f>_xll.qlInterestRateIndexValueDate(IndexON,D2257)</f>
        <v>55310</v>
      </c>
      <c r="F2257" s="52">
        <f>IFERROR(_xll.qlIndexFixing(IndexON,D2257,TRUE,_xll.ohTrigger(RecalcTrigger,TriggerON)),NA())</f>
        <v>2.4759230403263999E-2</v>
      </c>
      <c r="H2257" s="49">
        <f>_xll.qlCalendarAdvance(IborCalendar,$H2256,B2257,"f",FALSE)</f>
        <v>55304</v>
      </c>
      <c r="I2257" s="49">
        <f>_xll.qlInterestRateIndexValueDate(Index1M,$H2257)</f>
        <v>55306</v>
      </c>
      <c r="J2257" s="52">
        <f>IFERROR(_xll.qlIndexFixing(Index1M,$H2257,TRUE,_xll.ohTrigger(RecalcTrigger,Trigger1M)),NA())</f>
        <v>2.5085619265874597E-2</v>
      </c>
      <c r="K2257" s="52">
        <f>IFERROR(_xll.qlIndexFixing(ONIndex1M,I2257,TRUE,_xll.ohTrigger(RecalcTrigger,Trigger1M)),NA())</f>
        <v>2.5069605335579226E-2</v>
      </c>
      <c r="L2257" s="52">
        <f>IFERROR(_xll.qlIndexFixing(Index3M,H2257,TRUE,_xll.ohTrigger(RecalcTrigger,Trigger3M)),NA())</f>
        <v>2.6616669998748208E-2</v>
      </c>
      <c r="M2257" s="52">
        <f>IFERROR(_xll.qlIndexFixing(ONIndex3M,I2257,TRUE,_xll.ohTrigger(RecalcTrigger,Trigger3M)),NA())</f>
        <v>2.6554674643106679E-2</v>
      </c>
      <c r="N2257" s="52">
        <f>IFERROR(_xll.qlIndexFixing(Index6M,$H2257,TRUE,_xll.ohTrigger(RecalcTrigger,Trigger6M)),NA())</f>
        <v>2.8012175914627478E-2</v>
      </c>
      <c r="O2257" s="52">
        <f>IFERROR(_xll.qlIndexFixing(ONIndex6M,I2257,TRUE,_xll.ohTrigger(RecalcTrigger,Trigger6M)),NA())</f>
        <v>2.7873007288290452E-2</v>
      </c>
      <c r="P2257" s="52">
        <f>IFERROR(_xll.qlIndexFixing(Index1Y,$H2257,TRUE,_xll.ohTrigger(RecalcTrigger,Trigger1Y)),NA())</f>
        <v>2.9785566127802556E-2</v>
      </c>
      <c r="Q2257" s="52">
        <f>IFERROR(_xll.qlIndexFixing(ONIndex1Y,I2257,TRUE,_xll.ohTrigger(RecalcTrigger,Trigger1Y)),NA())</f>
        <v>2.9443039248597813E-2</v>
      </c>
    </row>
    <row r="2258" spans="2:17" x14ac:dyDescent="0.2">
      <c r="B2258" s="46" t="s">
        <v>51</v>
      </c>
      <c r="D2258" s="49">
        <f>_xll.qlCalendarAdvance(LocalCalendar,$D2257,B2258,"f",FALSE)</f>
        <v>55317</v>
      </c>
      <c r="E2258" s="49">
        <f>_xll.qlInterestRateIndexValueDate(IndexON,D2258)</f>
        <v>55317</v>
      </c>
      <c r="F2258" s="52">
        <f>IFERROR(_xll.qlIndexFixing(IndexON,D2258,TRUE,_xll.ohTrigger(RecalcTrigger,TriggerON)),NA())</f>
        <v>2.4755692128310969E-2</v>
      </c>
      <c r="H2258" s="49">
        <f>_xll.qlCalendarAdvance(IborCalendar,$H2257,B2258,"f",FALSE)</f>
        <v>55311</v>
      </c>
      <c r="I2258" s="49">
        <f>_xll.qlInterestRateIndexValueDate(Index1M,$H2258)</f>
        <v>55313</v>
      </c>
      <c r="J2258" s="52">
        <f>IFERROR(_xll.qlIndexFixing(Index1M,$H2258,TRUE,_xll.ohTrigger(RecalcTrigger,Trigger1M)),NA())</f>
        <v>2.5081395601550503E-2</v>
      </c>
      <c r="K2258" s="52">
        <f>IFERROR(_xll.qlIndexFixing(ONIndex1M,I2258,TRUE,_xll.ohTrigger(RecalcTrigger,Trigger1M)),NA())</f>
        <v>2.5065395349805897E-2</v>
      </c>
      <c r="L2258" s="52">
        <f>IFERROR(_xll.qlIndexFixing(Index3M,H2258,TRUE,_xll.ohTrigger(RecalcTrigger,Trigger3M)),NA())</f>
        <v>2.6611683975141371E-2</v>
      </c>
      <c r="M2258" s="52">
        <f>IFERROR(_xll.qlIndexFixing(ONIndex3M,I2258,TRUE,_xll.ohTrigger(RecalcTrigger,Trigger3M)),NA())</f>
        <v>2.6550405495537888E-2</v>
      </c>
      <c r="N2258" s="52">
        <f>IFERROR(_xll.qlIndexFixing(Index6M,$H2258,TRUE,_xll.ohTrigger(RecalcTrigger,Trigger6M)),NA())</f>
        <v>2.8007696812238598E-2</v>
      </c>
      <c r="O2258" s="52">
        <f>IFERROR(_xll.qlIndexFixing(ONIndex6M,I2258,TRUE,_xll.ohTrigger(RecalcTrigger,Trigger6M)),NA())</f>
        <v>2.7868612116836999E-2</v>
      </c>
      <c r="P2258" s="52">
        <f>IFERROR(_xll.qlIndexFixing(Index1Y,$H2258,TRUE,_xll.ohTrigger(RecalcTrigger,Trigger1Y)),NA())</f>
        <v>2.9781665205105754E-2</v>
      </c>
      <c r="Q2258" s="52">
        <f>IFERROR(_xll.qlIndexFixing(ONIndex1Y,I2258,TRUE,_xll.ohTrigger(RecalcTrigger,Trigger1Y)),NA())</f>
        <v>2.943939630196013E-2</v>
      </c>
    </row>
    <row r="2259" spans="2:17" x14ac:dyDescent="0.2">
      <c r="B2259" s="46" t="s">
        <v>51</v>
      </c>
      <c r="D2259" s="49">
        <f>_xll.qlCalendarAdvance(LocalCalendar,$D2258,B2259,"f",FALSE)</f>
        <v>55324</v>
      </c>
      <c r="E2259" s="49">
        <f>_xll.qlInterestRateIndexValueDate(IndexON,D2259)</f>
        <v>55324</v>
      </c>
      <c r="F2259" s="52">
        <f>IFERROR(_xll.qlIndexFixing(IndexON,D2259,TRUE,_xll.ohTrigger(RecalcTrigger,TriggerON)),NA())</f>
        <v>2.4752136722661078E-2</v>
      </c>
      <c r="H2259" s="49">
        <f>_xll.qlCalendarAdvance(IborCalendar,$H2258,B2259,"f",FALSE)</f>
        <v>55318</v>
      </c>
      <c r="I2259" s="49">
        <f>_xll.qlInterestRateIndexValueDate(Index1M,$H2259)</f>
        <v>55320</v>
      </c>
      <c r="J2259" s="52">
        <f>IFERROR(_xll.qlIndexFixing(Index1M,$H2259,TRUE,_xll.ohTrigger(RecalcTrigger,Trigger1M)),NA())</f>
        <v>2.507716920559987E-2</v>
      </c>
      <c r="K2259" s="52">
        <f>IFERROR(_xll.qlIndexFixing(ONIndex1M,I2259,TRUE,_xll.ohTrigger(RecalcTrigger,Trigger1M)),NA())</f>
        <v>2.5061182636374468E-2</v>
      </c>
      <c r="L2259" s="52">
        <f>IFERROR(_xll.qlIndexFixing(Index3M,H2259,TRUE,_xll.ohTrigger(RecalcTrigger,Trigger3M)),NA())</f>
        <v>2.6607368958916189E-2</v>
      </c>
      <c r="M2259" s="52">
        <f>IFERROR(_xll.qlIndexFixing(ONIndex3M,I2259,TRUE,_xll.ohTrigger(RecalcTrigger,Trigger3M)),NA())</f>
        <v>2.6546134075760008E-2</v>
      </c>
      <c r="N2259" s="52">
        <f>IFERROR(_xll.qlIndexFixing(Index6M,$H2259,TRUE,_xll.ohTrigger(RecalcTrigger,Trigger6M)),NA())</f>
        <v>2.8003216050625179E-2</v>
      </c>
      <c r="O2259" s="52">
        <f>IFERROR(_xll.qlIndexFixing(ONIndex6M,I2259,TRUE,_xll.ohTrigger(RecalcTrigger,Trigger6M)),NA())</f>
        <v>2.7864215299473472E-2</v>
      </c>
      <c r="P2259" s="52">
        <f>IFERROR(_xll.qlIndexFixing(Index1Y,$H2259,TRUE,_xll.ohTrigger(RecalcTrigger,Trigger1Y)),NA())</f>
        <v>2.977775859415582E-2</v>
      </c>
      <c r="Q2259" s="52">
        <f>IFERROR(_xll.qlIndexFixing(ONIndex1Y,I2259,TRUE,_xll.ohTrigger(RecalcTrigger,Trigger1Y)),NA())</f>
        <v>2.9435747818737923E-2</v>
      </c>
    </row>
    <row r="2260" spans="2:17" x14ac:dyDescent="0.2">
      <c r="B2260" s="46" t="s">
        <v>51</v>
      </c>
      <c r="D2260" s="49">
        <f>_xll.qlCalendarAdvance(LocalCalendar,$D2259,B2260,"f",FALSE)</f>
        <v>55331</v>
      </c>
      <c r="E2260" s="49">
        <f>_xll.qlInterestRateIndexValueDate(IndexON,D2260)</f>
        <v>55331</v>
      </c>
      <c r="F2260" s="52">
        <f>IFERROR(_xll.qlIndexFixing(IndexON,D2260,TRUE,_xll.ohTrigger(RecalcTrigger,TriggerON)),NA())</f>
        <v>2.4748564186474198E-2</v>
      </c>
      <c r="H2260" s="49">
        <f>_xll.qlCalendarAdvance(IborCalendar,$H2259,B2260,"f",FALSE)</f>
        <v>55325</v>
      </c>
      <c r="I2260" s="49">
        <f>_xll.qlInterestRateIndexValueDate(Index1M,$H2260)</f>
        <v>55327</v>
      </c>
      <c r="J2260" s="52">
        <f>IFERROR(_xll.qlIndexFixing(Index1M,$H2260,TRUE,_xll.ohTrigger(RecalcTrigger,Trigger1M)),NA())</f>
        <v>2.5072940078027857E-2</v>
      </c>
      <c r="K2260" s="52">
        <f>IFERROR(_xll.qlIndexFixing(ONIndex1M,I2260,TRUE,_xll.ohTrigger(RecalcTrigger,Trigger1M)),NA())</f>
        <v>2.505696719528494E-2</v>
      </c>
      <c r="L2260" s="52">
        <f>IFERROR(_xll.qlIndexFixing(Index3M,H2260,TRUE,_xll.ohTrigger(RecalcTrigger,Trigger3M)),NA())</f>
        <v>2.6603051659860912E-2</v>
      </c>
      <c r="M2260" s="52">
        <f>IFERROR(_xll.qlIndexFixing(ONIndex3M,I2260,TRUE,_xll.ohTrigger(RecalcTrigger,Trigger3M)),NA())</f>
        <v>2.6541860383799687E-2</v>
      </c>
      <c r="N2260" s="52">
        <f>IFERROR(_xll.qlIndexFixing(Index6M,$H2260,TRUE,_xll.ohTrigger(RecalcTrigger,Trigger6M)),NA())</f>
        <v>2.8000259316431051E-2</v>
      </c>
      <c r="O2260" s="52">
        <f>IFERROR(_xll.qlIndexFixing(ONIndex6M,I2260,TRUE,_xll.ohTrigger(RecalcTrigger,Trigger6M)),NA())</f>
        <v>2.7859816836173223E-2</v>
      </c>
      <c r="P2260" s="52">
        <f>IFERROR(_xll.qlIndexFixing(Index1Y,$H2260,TRUE,_xll.ohTrigger(RecalcTrigger,Trigger1Y)),NA())</f>
        <v>2.9773846295020265E-2</v>
      </c>
      <c r="Q2260" s="52">
        <f>IFERROR(_xll.qlIndexFixing(ONIndex1Y,I2260,TRUE,_xll.ohTrigger(RecalcTrigger,Trigger1Y)),NA())</f>
        <v>2.9432093799064418E-2</v>
      </c>
    </row>
    <row r="2261" spans="2:17" x14ac:dyDescent="0.2">
      <c r="B2261" s="46" t="s">
        <v>51</v>
      </c>
      <c r="D2261" s="49">
        <f>_xll.qlCalendarAdvance(LocalCalendar,$D2260,B2261,"f",FALSE)</f>
        <v>55339</v>
      </c>
      <c r="E2261" s="49">
        <f>_xll.qlInterestRateIndexValueDate(IndexON,D2261)</f>
        <v>55339</v>
      </c>
      <c r="F2261" s="52">
        <f>IFERROR(_xll.qlIndexFixing(IndexON,D2261,TRUE,_xll.ohTrigger(RecalcTrigger,TriggerON)),NA())</f>
        <v>2.4744460311634242E-2</v>
      </c>
      <c r="H2261" s="49">
        <f>_xll.qlCalendarAdvance(IborCalendar,$H2260,B2261,"f",FALSE)</f>
        <v>55332</v>
      </c>
      <c r="I2261" s="49">
        <f>_xll.qlInterestRateIndexValueDate(Index1M,$H2261)</f>
        <v>55334</v>
      </c>
      <c r="J2261" s="52">
        <f>IFERROR(_xll.qlIndexFixing(Index1M,$H2261,TRUE,_xll.ohTrigger(RecalcTrigger,Trigger1M)),NA())</f>
        <v>2.50687082188422E-2</v>
      </c>
      <c r="K2261" s="52">
        <f>IFERROR(_xll.qlIndexFixing(ONIndex1M,I2261,TRUE,_xll.ohTrigger(RecalcTrigger,Trigger1M)),NA())</f>
        <v>2.5052749026510668E-2</v>
      </c>
      <c r="L2261" s="52">
        <f>IFERROR(_xll.qlIndexFixing(Index3M,H2261,TRUE,_xll.ohTrigger(RecalcTrigger,Trigger3M)),NA())</f>
        <v>2.6596717901782516E-2</v>
      </c>
      <c r="M2261" s="52">
        <f>IFERROR(_xll.qlIndexFixing(ONIndex3M,I2261,TRUE,_xll.ohTrigger(RecalcTrigger,Trigger3M)),NA())</f>
        <v>2.6537584419576987E-2</v>
      </c>
      <c r="N2261" s="52">
        <f>IFERROR(_xll.qlIndexFixing(Index6M,$H2261,TRUE,_xll.ohTrigger(RecalcTrigger,Trigger6M)),NA())</f>
        <v>2.7991962376462998E-2</v>
      </c>
      <c r="O2261" s="52">
        <f>IFERROR(_xll.qlIndexFixing(ONIndex6M,I2261,TRUE,_xll.ohTrigger(RecalcTrigger,Trigger6M)),NA())</f>
        <v>2.78554167269629E-2</v>
      </c>
      <c r="P2261" s="52">
        <f>IFERROR(_xll.qlIndexFixing(Index1Y,$H2261,TRUE,_xll.ohTrigger(RecalcTrigger,Trigger1Y)),NA())</f>
        <v>2.9767123178384106E-2</v>
      </c>
      <c r="Q2261" s="52">
        <f>IFERROR(_xll.qlIndexFixing(ONIndex1Y,I2261,TRUE,_xll.ohTrigger(RecalcTrigger,Trigger1Y)),NA())</f>
        <v>2.9428434242833035E-2</v>
      </c>
    </row>
    <row r="2262" spans="2:17" x14ac:dyDescent="0.2">
      <c r="B2262" s="46" t="s">
        <v>51</v>
      </c>
      <c r="D2262" s="49">
        <f>_xll.qlCalendarAdvance(LocalCalendar,$D2261,B2262,"f",FALSE)</f>
        <v>55346</v>
      </c>
      <c r="E2262" s="49">
        <f>_xll.qlInterestRateIndexValueDate(IndexON,D2262)</f>
        <v>55346</v>
      </c>
      <c r="F2262" s="52">
        <f>IFERROR(_xll.qlIndexFixing(IndexON,D2262,TRUE,_xll.ohTrigger(RecalcTrigger,TriggerON)),NA())</f>
        <v>2.4740851066971103E-2</v>
      </c>
      <c r="H2262" s="49">
        <f>_xll.qlCalendarAdvance(IborCalendar,$H2261,B2262,"f",FALSE)</f>
        <v>55339</v>
      </c>
      <c r="I2262" s="49">
        <f>_xll.qlInterestRateIndexValueDate(Index1M,$H2262)</f>
        <v>55341</v>
      </c>
      <c r="J2262" s="52">
        <f>IFERROR(_xll.qlIndexFixing(Index1M,$H2262,TRUE,_xll.ohTrigger(RecalcTrigger,Trigger1M)),NA())</f>
        <v>2.506447362803774E-2</v>
      </c>
      <c r="K2262" s="52">
        <f>IFERROR(_xll.qlIndexFixing(ONIndex1M,I2262,TRUE,_xll.ohTrigger(RecalcTrigger,Trigger1M)),NA())</f>
        <v>2.5048528130025005E-2</v>
      </c>
      <c r="L2262" s="52">
        <f>IFERROR(_xll.qlIndexFixing(Index3M,H2262,TRUE,_xll.ohTrigger(RecalcTrigger,Trigger3M)),NA())</f>
        <v>2.6595081098325056E-2</v>
      </c>
      <c r="M2262" s="52">
        <f>IFERROR(_xll.qlIndexFixing(ONIndex3M,I2262,TRUE,_xll.ohTrigger(RecalcTrigger,Trigger3M)),NA())</f>
        <v>2.6533306183118555E-2</v>
      </c>
      <c r="N2262" s="52">
        <f>IFERROR(_xll.qlIndexFixing(Index6M,$H2262,TRUE,_xll.ohTrigger(RecalcTrigger,Trigger6M)),NA())</f>
        <v>2.7989763810546551E-2</v>
      </c>
      <c r="O2262" s="52">
        <f>IFERROR(_xll.qlIndexFixing(ONIndex6M,I2262,TRUE,_xll.ohTrigger(RecalcTrigger,Trigger6M)),NA())</f>
        <v>2.7851014971789212E-2</v>
      </c>
      <c r="P2262" s="52">
        <f>IFERROR(_xll.qlIndexFixing(Index1Y,$H2262,TRUE,_xll.ohTrigger(RecalcTrigger,Trigger1Y)),NA())</f>
        <v>2.9766004632454327E-2</v>
      </c>
      <c r="Q2262" s="52">
        <f>IFERROR(_xll.qlIndexFixing(ONIndex1Y,I2262,TRUE,_xll.ohTrigger(RecalcTrigger,Trigger1Y)),NA())</f>
        <v>2.9424769150070418E-2</v>
      </c>
    </row>
    <row r="2263" spans="2:17" x14ac:dyDescent="0.2">
      <c r="B2263" s="46" t="s">
        <v>51</v>
      </c>
      <c r="D2263" s="49">
        <f>_xll.qlCalendarAdvance(LocalCalendar,$D2262,B2263,"f",FALSE)</f>
        <v>55353</v>
      </c>
      <c r="E2263" s="49">
        <f>_xll.qlInterestRateIndexValueDate(IndexON,D2263)</f>
        <v>55353</v>
      </c>
      <c r="F2263" s="52">
        <f>IFERROR(_xll.qlIndexFixing(IndexON,D2263,TRUE,_xll.ohTrigger(RecalcTrigger,TriggerON)),NA())</f>
        <v>2.473722469169104E-2</v>
      </c>
      <c r="H2263" s="49">
        <f>_xll.qlCalendarAdvance(IborCalendar,$H2262,B2263,"f",FALSE)</f>
        <v>55346</v>
      </c>
      <c r="I2263" s="49">
        <f>_xll.qlInterestRateIndexValueDate(Index1M,$H2263)</f>
        <v>55348</v>
      </c>
      <c r="J2263" s="52">
        <f>IFERROR(_xll.qlIndexFixing(Index1M,$H2263,TRUE,_xll.ohTrigger(RecalcTrigger,Trigger1M)),NA())</f>
        <v>2.5060236305619633E-2</v>
      </c>
      <c r="K2263" s="52">
        <f>IFERROR(_xll.qlIndexFixing(ONIndex1M,I2263,TRUE,_xll.ohTrigger(RecalcTrigger,Trigger1M)),NA())</f>
        <v>2.5044304505827952E-2</v>
      </c>
      <c r="L2263" s="52">
        <f>IFERROR(_xll.qlIndexFixing(Index3M,H2263,TRUE,_xll.ohTrigger(RecalcTrigger,Trigger3M)),NA())</f>
        <v>2.6590086065802945E-2</v>
      </c>
      <c r="M2263" s="52">
        <f>IFERROR(_xll.qlIndexFixing(ONIndex3M,I2263,TRUE,_xll.ohTrigger(RecalcTrigger,Trigger3M)),NA())</f>
        <v>2.652902567447768E-2</v>
      </c>
      <c r="N2263" s="52">
        <f>IFERROR(_xll.qlIndexFixing(Index6M,$H2263,TRUE,_xll.ohTrigger(RecalcTrigger,Trigger6M)),NA())</f>
        <v>2.7986037863449349E-2</v>
      </c>
      <c r="O2263" s="52">
        <f>IFERROR(_xll.qlIndexFixing(ONIndex6M,I2263,TRUE,_xll.ohTrigger(RecalcTrigger,Trigger6M)),NA())</f>
        <v>2.7846611570705448E-2</v>
      </c>
      <c r="P2263" s="52">
        <f>IFERROR(_xll.qlIndexFixing(Index1Y,$H2263,TRUE,_xll.ohTrigger(RecalcTrigger,Trigger1Y)),NA())</f>
        <v>2.9762075269156807E-2</v>
      </c>
      <c r="Q2263" s="52">
        <f>IFERROR(_xll.qlIndexFixing(ONIndex1Y,I2263,TRUE,_xll.ohTrigger(RecalcTrigger,Trigger1Y)),NA())</f>
        <v>2.9421098520829858E-2</v>
      </c>
    </row>
    <row r="2264" spans="2:17" x14ac:dyDescent="0.2">
      <c r="B2264" s="46" t="s">
        <v>51</v>
      </c>
      <c r="D2264" s="49">
        <f>_xll.qlCalendarAdvance(LocalCalendar,$D2263,B2264,"f",FALSE)</f>
        <v>55360</v>
      </c>
      <c r="E2264" s="49">
        <f>_xll.qlInterestRateIndexValueDate(IndexON,D2264)</f>
        <v>55360</v>
      </c>
      <c r="F2264" s="52">
        <f>IFERROR(_xll.qlIndexFixing(IndexON,D2264,TRUE,_xll.ohTrigger(RecalcTrigger,TriggerON)),NA())</f>
        <v>2.4733581185634179E-2</v>
      </c>
      <c r="H2264" s="49">
        <f>_xll.qlCalendarAdvance(IborCalendar,$H2263,B2264,"f",FALSE)</f>
        <v>55353</v>
      </c>
      <c r="I2264" s="49">
        <f>_xll.qlInterestRateIndexValueDate(Index1M,$H2264)</f>
        <v>55355</v>
      </c>
      <c r="J2264" s="52">
        <f>IFERROR(_xll.qlIndexFixing(Index1M,$H2264,TRUE,_xll.ohTrigger(RecalcTrigger,Trigger1M)),NA())</f>
        <v>2.5055996251590464E-2</v>
      </c>
      <c r="K2264" s="52">
        <f>IFERROR(_xll.qlIndexFixing(ONIndex1M,I2264,TRUE,_xll.ohTrigger(RecalcTrigger,Trigger1M)),NA())</f>
        <v>2.5040078153946155E-2</v>
      </c>
      <c r="L2264" s="52">
        <f>IFERROR(_xll.qlIndexFixing(Index3M,H2264,TRUE,_xll.ohTrigger(RecalcTrigger,Trigger3M)),NA())</f>
        <v>2.6585759635509774E-2</v>
      </c>
      <c r="M2264" s="52">
        <f>IFERROR(_xll.qlIndexFixing(ONIndex3M,I2264,TRUE,_xll.ohTrigger(RecalcTrigger,Trigger3M)),NA())</f>
        <v>2.6524742893574427E-2</v>
      </c>
      <c r="N2264" s="52">
        <f>IFERROR(_xll.qlIndexFixing(Index6M,$H2264,TRUE,_xll.ohTrigger(RecalcTrigger,Trigger6M)),NA())</f>
        <v>2.7980787354577097E-2</v>
      </c>
      <c r="O2264" s="52">
        <f>IFERROR(_xll.qlIndexFixing(ONIndex6M,I2264,TRUE,_xll.ohTrigger(RecalcTrigger,Trigger6M)),NA())</f>
        <v>2.784220652371161E-2</v>
      </c>
      <c r="P2264" s="52">
        <f>IFERROR(_xll.qlIndexFixing(Index1Y,$H2264,TRUE,_xll.ohTrigger(RecalcTrigger,Trigger1Y)),NA())</f>
        <v>2.9758140217938094E-2</v>
      </c>
      <c r="Q2264" s="52">
        <f>IFERROR(_xll.qlIndexFixing(ONIndex1Y,I2264,TRUE,_xll.ohTrigger(RecalcTrigger,Trigger1Y)),NA())</f>
        <v>2.941742235503142E-2</v>
      </c>
    </row>
    <row r="2265" spans="2:17" x14ac:dyDescent="0.2">
      <c r="B2265" s="46" t="s">
        <v>51</v>
      </c>
      <c r="D2265" s="49">
        <f>_xll.qlCalendarAdvance(LocalCalendar,$D2264,B2265,"f",FALSE)</f>
        <v>55367</v>
      </c>
      <c r="E2265" s="49">
        <f>_xll.qlInterestRateIndexValueDate(IndexON,D2265)</f>
        <v>55367</v>
      </c>
      <c r="F2265" s="52">
        <f>IFERROR(_xll.qlIndexFixing(IndexON,D2265,TRUE,_xll.ohTrigger(RecalcTrigger,TriggerON)),NA())</f>
        <v>2.472992054904033E-2</v>
      </c>
      <c r="H2265" s="49">
        <f>_xll.qlCalendarAdvance(IborCalendar,$H2264,B2265,"f",FALSE)</f>
        <v>55360</v>
      </c>
      <c r="I2265" s="49">
        <f>_xll.qlInterestRateIndexValueDate(Index1M,$H2265)</f>
        <v>55362</v>
      </c>
      <c r="J2265" s="52">
        <f>IFERROR(_xll.qlIndexFixing(Index1M,$H2265,TRUE,_xll.ohTrigger(RecalcTrigger,Trigger1M)),NA())</f>
        <v>2.5052321185155824E-2</v>
      </c>
      <c r="K2265" s="52">
        <f>IFERROR(_xll.qlIndexFixing(ONIndex1M,I2265,TRUE,_xll.ohTrigger(RecalcTrigger,Trigger1M)),NA())</f>
        <v>2.5035849074406258E-2</v>
      </c>
      <c r="L2265" s="52">
        <f>IFERROR(_xll.qlIndexFixing(Index3M,H2265,TRUE,_xll.ohTrigger(RecalcTrigger,Trigger3M)),NA())</f>
        <v>2.6581430922428179E-2</v>
      </c>
      <c r="M2265" s="52">
        <f>IFERROR(_xll.qlIndexFixing(ONIndex3M,I2265,TRUE,_xll.ohTrigger(RecalcTrigger,Trigger3M)),NA())</f>
        <v>2.6520457840462086E-2</v>
      </c>
      <c r="N2265" s="52">
        <f>IFERROR(_xll.qlIndexFixing(Index6M,$H2265,TRUE,_xll.ohTrigger(RecalcTrigger,Trigger6M)),NA())</f>
        <v>2.7976296637851047E-2</v>
      </c>
      <c r="O2265" s="52">
        <f>IFERROR(_xll.qlIndexFixing(ONIndex6M,I2265,TRUE,_xll.ohTrigger(RecalcTrigger,Trigger6M)),NA())</f>
        <v>2.7837799830781051E-2</v>
      </c>
      <c r="P2265" s="52">
        <f>IFERROR(_xll.qlIndexFixing(Index1Y,$H2265,TRUE,_xll.ohTrigger(RecalcTrigger,Trigger1Y)),NA())</f>
        <v>2.975419947886505E-2</v>
      </c>
      <c r="Q2265" s="52">
        <f>IFERROR(_xll.qlIndexFixing(ONIndex1Y,I2265,TRUE,_xll.ohTrigger(RecalcTrigger,Trigger1Y)),NA())</f>
        <v>2.9413740652728393E-2</v>
      </c>
    </row>
    <row r="2266" spans="2:17" x14ac:dyDescent="0.2">
      <c r="B2266" s="46" t="s">
        <v>51</v>
      </c>
      <c r="D2266" s="49">
        <f>_xll.qlCalendarAdvance(LocalCalendar,$D2265,B2266,"f",FALSE)</f>
        <v>55374</v>
      </c>
      <c r="E2266" s="49">
        <f>_xll.qlInterestRateIndexValueDate(IndexON,D2266)</f>
        <v>55374</v>
      </c>
      <c r="F2266" s="52">
        <f>IFERROR(_xll.qlIndexFixing(IndexON,D2266,TRUE,_xll.ohTrigger(RecalcTrigger,TriggerON)),NA())</f>
        <v>2.4726242781909491E-2</v>
      </c>
      <c r="H2266" s="49">
        <f>_xll.qlCalendarAdvance(IborCalendar,$H2265,B2266,"f",FALSE)</f>
        <v>55367</v>
      </c>
      <c r="I2266" s="49">
        <f>_xll.qlInterestRateIndexValueDate(Index1M,$H2266)</f>
        <v>55369</v>
      </c>
      <c r="J2266" s="52">
        <f>IFERROR(_xll.qlIndexFixing(Index1M,$H2266,TRUE,_xll.ohTrigger(RecalcTrigger,Trigger1M)),NA())</f>
        <v>2.5048075177687701E-2</v>
      </c>
      <c r="K2266" s="52">
        <f>IFERROR(_xll.qlIndexFixing(ONIndex1M,I2266,TRUE,_xll.ohTrigger(RecalcTrigger,Trigger1M)),NA())</f>
        <v>2.5031617267128325E-2</v>
      </c>
      <c r="L2266" s="52">
        <f>IFERROR(_xll.qlIndexFixing(Index3M,H2266,TRUE,_xll.ohTrigger(RecalcTrigger,Trigger3M)),NA())</f>
        <v>2.6577099926561557E-2</v>
      </c>
      <c r="M2266" s="52">
        <f>IFERROR(_xll.qlIndexFixing(ONIndex3M,I2266,TRUE,_xll.ohTrigger(RecalcTrigger,Trigger3M)),NA())</f>
        <v>2.6516170515060722E-2</v>
      </c>
      <c r="N2266" s="52">
        <f>IFERROR(_xll.qlIndexFixing(Index6M,$H2266,TRUE,_xll.ohTrigger(RecalcTrigger,Trigger6M)),NA())</f>
        <v>2.7971804261979101E-2</v>
      </c>
      <c r="O2266" s="52">
        <f>IFERROR(_xll.qlIndexFixing(ONIndex6M,I2266,TRUE,_xll.ohTrigger(RecalcTrigger,Trigger6M)),NA())</f>
        <v>2.7833391491887127E-2</v>
      </c>
      <c r="P2266" s="52">
        <f>IFERROR(_xll.qlIndexFixing(Index1Y,$H2266,TRUE,_xll.ohTrigger(RecalcTrigger,Trigger1Y)),NA())</f>
        <v>2.9750253052003888E-2</v>
      </c>
      <c r="Q2266" s="52">
        <f>IFERROR(_xll.qlIndexFixing(ONIndex1Y,I2266,TRUE,_xll.ohTrigger(RecalcTrigger,Trigger1Y)),NA())</f>
        <v>2.9410053413894133E-2</v>
      </c>
    </row>
    <row r="2267" spans="2:17" x14ac:dyDescent="0.2">
      <c r="B2267" s="46" t="s">
        <v>51</v>
      </c>
      <c r="D2267" s="49">
        <f>_xll.qlCalendarAdvance(LocalCalendar,$D2266,B2267,"f",FALSE)</f>
        <v>55381</v>
      </c>
      <c r="E2267" s="49">
        <f>_xll.qlInterestRateIndexValueDate(IndexON,D2267)</f>
        <v>55381</v>
      </c>
      <c r="F2267" s="52">
        <f>IFERROR(_xll.qlIndexFixing(IndexON,D2267,TRUE,_xll.ohTrigger(RecalcTrigger,TriggerON)),NA())</f>
        <v>2.4722547884001855E-2</v>
      </c>
      <c r="H2267" s="49">
        <f>_xll.qlCalendarAdvance(IborCalendar,$H2266,B2267,"f",FALSE)</f>
        <v>55374</v>
      </c>
      <c r="I2267" s="49">
        <f>_xll.qlInterestRateIndexValueDate(Index1M,$H2267)</f>
        <v>55376</v>
      </c>
      <c r="J2267" s="52">
        <f>IFERROR(_xll.qlIndexFixing(Index1M,$H2267,TRUE,_xll.ohTrigger(RecalcTrigger,Trigger1M)),NA())</f>
        <v>2.5043259699885544E-2</v>
      </c>
      <c r="K2267" s="52">
        <f>IFERROR(_xll.qlIndexFixing(ONIndex1M,I2267,TRUE,_xll.ohTrigger(RecalcTrigger,Trigger1M)),NA())</f>
        <v>2.5027382732192294E-2</v>
      </c>
      <c r="L2267" s="52">
        <f>IFERROR(_xll.qlIndexFixing(Index3M,H2267,TRUE,_xll.ohTrigger(RecalcTrigger,Trigger3M)),NA())</f>
        <v>2.6572766647920111E-2</v>
      </c>
      <c r="M2267" s="52">
        <f>IFERROR(_xll.qlIndexFixing(ONIndex3M,I2267,TRUE,_xll.ohTrigger(RecalcTrigger,Trigger3M)),NA())</f>
        <v>2.6511880917530206E-2</v>
      </c>
      <c r="N2267" s="52">
        <f>IFERROR(_xll.qlIndexFixing(Index6M,$H2267,TRUE,_xll.ohTrigger(RecalcTrigger,Trigger6M)),NA())</f>
        <v>2.7967310226973779E-2</v>
      </c>
      <c r="O2267" s="52">
        <f>IFERROR(_xll.qlIndexFixing(ONIndex6M,I2267,TRUE,_xll.ohTrigger(RecalcTrigger,Trigger6M)),NA())</f>
        <v>2.7828981507109773E-2</v>
      </c>
      <c r="P2267" s="52">
        <f>IFERROR(_xll.qlIndexFixing(Index1Y,$H2267,TRUE,_xll.ohTrigger(RecalcTrigger,Trigger1Y)),NA())</f>
        <v>2.9746300937421699E-2</v>
      </c>
      <c r="Q2267" s="52">
        <f>IFERROR(_xll.qlIndexFixing(ONIndex1Y,I2267,TRUE,_xll.ohTrigger(RecalcTrigger,Trigger1Y)),NA())</f>
        <v>2.940636063858193E-2</v>
      </c>
    </row>
    <row r="2268" spans="2:17" x14ac:dyDescent="0.2">
      <c r="B2268" s="46" t="s">
        <v>51</v>
      </c>
      <c r="D2268" s="49">
        <f>_xll.qlCalendarAdvance(LocalCalendar,$D2267,B2268,"f",FALSE)</f>
        <v>55388</v>
      </c>
      <c r="E2268" s="49">
        <f>_xll.qlInterestRateIndexValueDate(IndexON,D2268)</f>
        <v>55388</v>
      </c>
      <c r="F2268" s="52">
        <f>IFERROR(_xll.qlIndexFixing(IndexON,D2268,TRUE,_xll.ohTrigger(RecalcTrigger,TriggerON)),NA())</f>
        <v>2.4718835855477295E-2</v>
      </c>
      <c r="H2268" s="49">
        <f>_xll.qlCalendarAdvance(IborCalendar,$H2267,B2268,"f",FALSE)</f>
        <v>55381</v>
      </c>
      <c r="I2268" s="49">
        <f>_xll.qlInterestRateIndexValueDate(Index1M,$H2268)</f>
        <v>55383</v>
      </c>
      <c r="J2268" s="52">
        <f>IFERROR(_xll.qlIndexFixing(Index1M,$H2268,TRUE,_xll.ohTrigger(RecalcTrigger,Trigger1M)),NA())</f>
        <v>2.5039008719450785E-2</v>
      </c>
      <c r="K2268" s="52">
        <f>IFERROR(_xll.qlIndexFixing(ONIndex1M,I2268,TRUE,_xll.ohTrigger(RecalcTrigger,Trigger1M)),NA())</f>
        <v>2.5023145469571517E-2</v>
      </c>
      <c r="L2268" s="52">
        <f>IFERROR(_xll.qlIndexFixing(Index3M,H2268,TRUE,_xll.ohTrigger(RecalcTrigger,Trigger3M)),NA())</f>
        <v>2.6568431086514053E-2</v>
      </c>
      <c r="M2268" s="52">
        <f>IFERROR(_xll.qlIndexFixing(ONIndex3M,I2268,TRUE,_xll.ohTrigger(RecalcTrigger,Trigger3M)),NA())</f>
        <v>2.6507589047763958E-2</v>
      </c>
      <c r="N2268" s="52">
        <f>IFERROR(_xll.qlIndexFixing(Index6M,$H2268,TRUE,_xll.ohTrigger(RecalcTrigger,Trigger6M)),NA())</f>
        <v>2.7963573658522999E-2</v>
      </c>
      <c r="O2268" s="52">
        <f>IFERROR(_xll.qlIndexFixing(ONIndex6M,I2268,TRUE,_xll.ohTrigger(RecalcTrigger,Trigger6M)),NA())</f>
        <v>2.7824569876395699E-2</v>
      </c>
      <c r="P2268" s="52">
        <f>IFERROR(_xll.qlIndexFixing(Index1Y,$H2268,TRUE,_xll.ohTrigger(RecalcTrigger,Trigger1Y)),NA())</f>
        <v>2.9742343135184694E-2</v>
      </c>
      <c r="Q2268" s="52">
        <f>IFERROR(_xll.qlIndexFixing(ONIndex1Y,I2268,TRUE,_xll.ohTrigger(RecalcTrigger,Trigger1Y)),NA())</f>
        <v>2.9402662326711848E-2</v>
      </c>
    </row>
    <row r="2269" spans="2:17" x14ac:dyDescent="0.2">
      <c r="B2269" s="46" t="s">
        <v>51</v>
      </c>
      <c r="D2269" s="49">
        <f>_xll.qlCalendarAdvance(LocalCalendar,$D2268,B2269,"f",FALSE)</f>
        <v>55395</v>
      </c>
      <c r="E2269" s="49">
        <f>_xll.qlInterestRateIndexValueDate(IndexON,D2269)</f>
        <v>55395</v>
      </c>
      <c r="F2269" s="52">
        <f>IFERROR(_xll.qlIndexFixing(IndexON,D2269,TRUE,_xll.ohTrigger(RecalcTrigger,TriggerON)),NA())</f>
        <v>2.4715106696415745E-2</v>
      </c>
      <c r="H2269" s="49">
        <f>_xll.qlCalendarAdvance(IborCalendar,$H2268,B2269,"f",FALSE)</f>
        <v>55388</v>
      </c>
      <c r="I2269" s="49">
        <f>_xll.qlInterestRateIndexValueDate(Index1M,$H2269)</f>
        <v>55390</v>
      </c>
      <c r="J2269" s="52">
        <f>IFERROR(_xll.qlIndexFixing(Index1M,$H2269,TRUE,_xll.ohTrigger(RecalcTrigger,Trigger1M)),NA())</f>
        <v>2.5034755007423012E-2</v>
      </c>
      <c r="K2269" s="52">
        <f>IFERROR(_xll.qlIndexFixing(ONIndex1M,I2269,TRUE,_xll.ohTrigger(RecalcTrigger,Trigger1M)),NA())</f>
        <v>2.5019471809828442E-2</v>
      </c>
      <c r="L2269" s="52">
        <f>IFERROR(_xll.qlIndexFixing(Index3M,H2269,TRUE,_xll.ohTrigger(RecalcTrigger,Trigger3M)),NA())</f>
        <v>2.6564093242345932E-2</v>
      </c>
      <c r="M2269" s="52">
        <f>IFERROR(_xll.qlIndexFixing(ONIndex3M,I2269,TRUE,_xll.ohTrigger(RecalcTrigger,Trigger3M)),NA())</f>
        <v>2.6503963600141844E-2</v>
      </c>
      <c r="N2269" s="52">
        <f>IFERROR(_xll.qlIndexFixing(Index6M,$H2269,TRUE,_xll.ohTrigger(RecalcTrigger,Trigger6M)),NA())</f>
        <v>2.7958317179604505E-2</v>
      </c>
      <c r="O2269" s="52">
        <f>IFERROR(_xll.qlIndexFixing(ONIndex6M,I2269,TRUE,_xll.ohTrigger(RecalcTrigger,Trigger6M)),NA())</f>
        <v>2.7820916159206899E-2</v>
      </c>
      <c r="P2269" s="52">
        <f>IFERROR(_xll.qlIndexFixing(Index1Y,$H2269,TRUE,_xll.ohTrigger(RecalcTrigger,Trigger1Y)),NA())</f>
        <v>2.9739308832199433E-2</v>
      </c>
      <c r="Q2269" s="52">
        <f>IFERROR(_xll.qlIndexFixing(ONIndex1Y,I2269,TRUE,_xll.ohTrigger(RecalcTrigger,Trigger1Y)),NA())</f>
        <v>2.9399894000903259E-2</v>
      </c>
    </row>
    <row r="2270" spans="2:17" x14ac:dyDescent="0.2">
      <c r="B2270" s="46" t="s">
        <v>51</v>
      </c>
      <c r="D2270" s="49">
        <f>_xll.qlCalendarAdvance(LocalCalendar,$D2269,B2270,"f",FALSE)</f>
        <v>55402</v>
      </c>
      <c r="E2270" s="49">
        <f>_xll.qlInterestRateIndexValueDate(IndexON,D2270)</f>
        <v>55402</v>
      </c>
      <c r="F2270" s="52">
        <f>IFERROR(_xll.qlIndexFixing(IndexON,D2270,TRUE,_xll.ohTrigger(RecalcTrigger,TriggerON)),NA())</f>
        <v>2.4711360406737271E-2</v>
      </c>
      <c r="H2270" s="49">
        <f>_xll.qlCalendarAdvance(IborCalendar,$H2269,B2270,"f",FALSE)</f>
        <v>55395</v>
      </c>
      <c r="I2270" s="49">
        <f>_xll.qlInterestRateIndexValueDate(Index1M,$H2270)</f>
        <v>55397</v>
      </c>
      <c r="J2270" s="52">
        <f>IFERROR(_xll.qlIndexFixing(Index1M,$H2270,TRUE,_xll.ohTrigger(RecalcTrigger,Trigger1M)),NA())</f>
        <v>2.5030498563802222E-2</v>
      </c>
      <c r="K2270" s="52">
        <f>IFERROR(_xll.qlIndexFixing(ONIndex1M,I2270,TRUE,_xll.ohTrigger(RecalcTrigger,Trigger1M)),NA())</f>
        <v>2.5015228602163209E-2</v>
      </c>
      <c r="L2270" s="52">
        <f>IFERROR(_xll.qlIndexFixing(Index3M,H2270,TRUE,_xll.ohTrigger(RecalcTrigger,Trigger3M)),NA())</f>
        <v>2.6557751943865511E-2</v>
      </c>
      <c r="M2270" s="52">
        <f>IFERROR(_xll.qlIndexFixing(ONIndex3M,I2270,TRUE,_xll.ohTrigger(RecalcTrigger,Trigger3M)),NA())</f>
        <v>2.6499666707320291E-2</v>
      </c>
      <c r="N2270" s="52">
        <f>IFERROR(_xll.qlIndexFixing(Index6M,$H2270,TRUE,_xll.ohTrigger(RecalcTrigger,Trigger6M)),NA())</f>
        <v>2.7951543550332563E-2</v>
      </c>
      <c r="O2270" s="52">
        <f>IFERROR(_xll.qlIndexFixing(ONIndex6M,I2270,TRUE,_xll.ohTrigger(RecalcTrigger,Trigger6M)),NA())</f>
        <v>2.7816500777946285E-2</v>
      </c>
      <c r="P2270" s="52">
        <f>IFERROR(_xll.qlIndexFixing(Index1Y,$H2270,TRUE,_xll.ohTrigger(RecalcTrigger,Trigger1Y)),NA())</f>
        <v>2.9735338925589681E-2</v>
      </c>
      <c r="Q2270" s="52">
        <f>IFERROR(_xll.qlIndexFixing(ONIndex1Y,I2270,TRUE,_xll.ohTrigger(RecalcTrigger,Trigger1Y)),NA())</f>
        <v>2.9396183917602681E-2</v>
      </c>
    </row>
    <row r="2271" spans="2:17" x14ac:dyDescent="0.2">
      <c r="B2271" s="46" t="s">
        <v>51</v>
      </c>
      <c r="D2271" s="49">
        <f>_xll.qlCalendarAdvance(LocalCalendar,$D2270,B2271,"f",FALSE)</f>
        <v>55409</v>
      </c>
      <c r="E2271" s="49">
        <f>_xll.qlInterestRateIndexValueDate(IndexON,D2271)</f>
        <v>55409</v>
      </c>
      <c r="F2271" s="52">
        <f>IFERROR(_xll.qlIndexFixing(IndexON,D2271,TRUE,_xll.ohTrigger(RecalcTrigger,TriggerON)),NA())</f>
        <v>2.4707596986281999E-2</v>
      </c>
      <c r="H2271" s="49">
        <f>_xll.qlCalendarAdvance(IborCalendar,$H2270,B2271,"f",FALSE)</f>
        <v>55402</v>
      </c>
      <c r="I2271" s="49">
        <f>_xll.qlInterestRateIndexValueDate(Index1M,$H2271)</f>
        <v>55404</v>
      </c>
      <c r="J2271" s="52">
        <f>IFERROR(_xll.qlIndexFixing(Index1M,$H2271,TRUE,_xll.ohTrigger(RecalcTrigger,Trigger1M)),NA())</f>
        <v>2.5026804164322014E-2</v>
      </c>
      <c r="K2271" s="52">
        <f>IFERROR(_xll.qlIndexFixing(ONIndex1M,I2271,TRUE,_xll.ohTrigger(RecalcTrigger,Trigger1M)),NA())</f>
        <v>2.5010417315627365E-2</v>
      </c>
      <c r="L2271" s="52">
        <f>IFERROR(_xll.qlIndexFixing(Index3M,H2271,TRUE,_xll.ohTrigger(RecalcTrigger,Trigger3M)),NA())</f>
        <v>2.6553410980896204E-2</v>
      </c>
      <c r="M2271" s="52">
        <f>IFERROR(_xll.qlIndexFixing(ONIndex3M,I2271,TRUE,_xll.ohTrigger(RecalcTrigger,Trigger3M)),NA())</f>
        <v>2.6494699804997524E-2</v>
      </c>
      <c r="N2271" s="52">
        <f>IFERROR(_xll.qlIndexFixing(Index6M,$H2271,TRUE,_xll.ohTrigger(RecalcTrigger,Trigger6M)),NA())</f>
        <v>2.7947044275133559E-2</v>
      </c>
      <c r="O2271" s="52">
        <f>IFERROR(_xll.qlIndexFixing(ONIndex6M,I2271,TRUE,_xll.ohTrigger(RecalcTrigger,Trigger6M)),NA())</f>
        <v>2.7811325108739737E-2</v>
      </c>
      <c r="P2271" s="52">
        <f>IFERROR(_xll.qlIndexFixing(Index1Y,$H2271,TRUE,_xll.ohTrigger(RecalcTrigger,Trigger1Y)),NA())</f>
        <v>2.9730435603218686E-2</v>
      </c>
      <c r="Q2271" s="52">
        <f>IFERROR(_xll.qlIndexFixing(ONIndex1Y,I2271,TRUE,_xll.ohTrigger(RecalcTrigger,Trigger1Y)),NA())</f>
        <v>2.9391534172047429E-2</v>
      </c>
    </row>
    <row r="2272" spans="2:17" x14ac:dyDescent="0.2">
      <c r="B2272" s="46" t="s">
        <v>51</v>
      </c>
      <c r="D2272" s="49">
        <f>_xll.qlCalendarAdvance(LocalCalendar,$D2271,B2272,"f",FALSE)</f>
        <v>55416</v>
      </c>
      <c r="E2272" s="49">
        <f>_xll.qlInterestRateIndexValueDate(IndexON,D2272)</f>
        <v>55416</v>
      </c>
      <c r="F2272" s="52">
        <f>IFERROR(_xll.qlIndexFixing(IndexON,D2272,TRUE,_xll.ohTrigger(RecalcTrigger,TriggerON)),NA())</f>
        <v>2.4703816435289738E-2</v>
      </c>
      <c r="H2272" s="49">
        <f>_xll.qlCalendarAdvance(IborCalendar,$H2271,B2272,"f",FALSE)</f>
        <v>55409</v>
      </c>
      <c r="I2272" s="49">
        <f>_xll.qlInterestRateIndexValueDate(Index1M,$H2272)</f>
        <v>55411</v>
      </c>
      <c r="J2272" s="52">
        <f>IFERROR(_xll.qlIndexFixing(Index1M,$H2272,TRUE,_xll.ohTrigger(RecalcTrigger,Trigger1M)),NA())</f>
        <v>2.5021977481799643E-2</v>
      </c>
      <c r="K2272" s="52">
        <f>IFERROR(_xll.qlIndexFixing(ONIndex1M,I2272,TRUE,_xll.ohTrigger(RecalcTrigger,Trigger1M)),NA())</f>
        <v>2.5006169142267609E-2</v>
      </c>
      <c r="L2272" s="52">
        <f>IFERROR(_xll.qlIndexFixing(Index3M,H2272,TRUE,_xll.ohTrigger(RecalcTrigger,Trigger3M)),NA())</f>
        <v>2.6549067735535482E-2</v>
      </c>
      <c r="M2272" s="52">
        <f>IFERROR(_xll.qlIndexFixing(ONIndex3M,I2272,TRUE,_xll.ohTrigger(RecalcTrigger,Trigger3M)),NA())</f>
        <v>2.6490398846341634E-2</v>
      </c>
      <c r="N2272" s="52">
        <f>IFERROR(_xll.qlIndexFixing(Index6M,$H2272,TRUE,_xll.ohTrigger(RecalcTrigger,Trigger6M)),NA())</f>
        <v>2.7942543341072497E-2</v>
      </c>
      <c r="O2272" s="52">
        <f>IFERROR(_xll.qlIndexFixing(ONIndex6M,I2272,TRUE,_xll.ohTrigger(RecalcTrigger,Trigger6M)),NA())</f>
        <v>2.7806906894305428E-2</v>
      </c>
      <c r="P2272" s="52">
        <f>IFERROR(_xll.qlIndexFixing(Index1Y,$H2272,TRUE,_xll.ohTrigger(RecalcTrigger,Trigger1Y)),NA())</f>
        <v>2.9726455051035452E-2</v>
      </c>
      <c r="Q2272" s="52">
        <f>IFERROR(_xll.qlIndexFixing(ONIndex1Y,I2272,TRUE,_xll.ohTrigger(RecalcTrigger,Trigger1Y)),NA())</f>
        <v>2.9387813714132349E-2</v>
      </c>
    </row>
    <row r="2273" spans="2:17" x14ac:dyDescent="0.2">
      <c r="B2273" s="46" t="s">
        <v>51</v>
      </c>
      <c r="D2273" s="49">
        <f>_xll.qlCalendarAdvance(LocalCalendar,$D2272,B2273,"f",FALSE)</f>
        <v>55423</v>
      </c>
      <c r="E2273" s="49">
        <f>_xll.qlInterestRateIndexValueDate(IndexON,D2273)</f>
        <v>55423</v>
      </c>
      <c r="F2273" s="52">
        <f>IFERROR(_xll.qlIndexFixing(IndexON,D2273,TRUE,_xll.ohTrigger(RecalcTrigger,TriggerON)),NA())</f>
        <v>2.4700018753680553E-2</v>
      </c>
      <c r="H2273" s="49">
        <f>_xll.qlCalendarAdvance(IborCalendar,$H2272,B2273,"f",FALSE)</f>
        <v>55416</v>
      </c>
      <c r="I2273" s="49">
        <f>_xll.qlInterestRateIndexValueDate(Index1M,$H2273)</f>
        <v>55418</v>
      </c>
      <c r="J2273" s="52">
        <f>IFERROR(_xll.qlIndexFixing(Index1M,$H2273,TRUE,_xll.ohTrigger(RecalcTrigger,Trigger1M)),NA())</f>
        <v>2.501771284341785E-2</v>
      </c>
      <c r="K2273" s="52">
        <f>IFERROR(_xll.qlIndexFixing(ONIndex1M,I2273,TRUE,_xll.ohTrigger(RecalcTrigger,Trigger1M)),NA())</f>
        <v>2.5001918241169818E-2</v>
      </c>
      <c r="L2273" s="52">
        <f>IFERROR(_xll.qlIndexFixing(Index3M,H2273,TRUE,_xll.ohTrigger(RecalcTrigger,Trigger3M)),NA())</f>
        <v>2.6544722207790368E-2</v>
      </c>
      <c r="M2273" s="52">
        <f>IFERROR(_xll.qlIndexFixing(ONIndex3M,I2273,TRUE,_xll.ohTrigger(RecalcTrigger,Trigger3M)),NA())</f>
        <v>2.6486095615396721E-2</v>
      </c>
      <c r="N2273" s="52">
        <f>IFERROR(_xll.qlIndexFixing(Index6M,$H2273,TRUE,_xll.ohTrigger(RecalcTrigger,Trigger6M)),NA())</f>
        <v>2.7938040748159917E-2</v>
      </c>
      <c r="O2273" s="52">
        <f>IFERROR(_xll.qlIndexFixing(ONIndex6M,I2273,TRUE,_xll.ohTrigger(RecalcTrigger,Trigger6M)),NA())</f>
        <v>2.7802487033934398E-2</v>
      </c>
      <c r="P2273" s="52">
        <f>IFERROR(_xll.qlIndexFixing(Index1Y,$H2273,TRUE,_xll.ohTrigger(RecalcTrigger,Trigger1Y)),NA())</f>
        <v>2.9722468811533259E-2</v>
      </c>
      <c r="Q2273" s="52">
        <f>IFERROR(_xll.qlIndexFixing(ONIndex1Y,I2273,TRUE,_xll.ohTrigger(RecalcTrigger,Trigger1Y)),NA())</f>
        <v>2.9384087719632745E-2</v>
      </c>
    </row>
    <row r="2274" spans="2:17" x14ac:dyDescent="0.2">
      <c r="B2274" s="46" t="s">
        <v>51</v>
      </c>
      <c r="D2274" s="49">
        <f>_xll.qlCalendarAdvance(LocalCalendar,$D2273,B2274,"f",FALSE)</f>
        <v>55430</v>
      </c>
      <c r="E2274" s="49">
        <f>_xll.qlInterestRateIndexValueDate(IndexON,D2274)</f>
        <v>55430</v>
      </c>
      <c r="F2274" s="52">
        <f>IFERROR(_xll.qlIndexFixing(IndexON,D2274,TRUE,_xll.ohTrigger(RecalcTrigger,TriggerON)),NA())</f>
        <v>2.4696203941454442E-2</v>
      </c>
      <c r="H2274" s="49">
        <f>_xll.qlCalendarAdvance(IborCalendar,$H2273,B2274,"f",FALSE)</f>
        <v>55423</v>
      </c>
      <c r="I2274" s="49">
        <f>_xll.qlInterestRateIndexValueDate(Index1M,$H2274)</f>
        <v>55425</v>
      </c>
      <c r="J2274" s="52">
        <f>IFERROR(_xll.qlIndexFixing(Index1M,$H2274,TRUE,_xll.ohTrigger(RecalcTrigger,Trigger1M)),NA())</f>
        <v>2.5014008775575969E-2</v>
      </c>
      <c r="K2274" s="52">
        <f>IFERROR(_xll.qlIndexFixing(ONIndex1M,I2274,TRUE,_xll.ohTrigger(RecalcTrigger,Trigger1M)),NA())</f>
        <v>2.4997664612467219E-2</v>
      </c>
      <c r="L2274" s="52">
        <f>IFERROR(_xll.qlIndexFixing(Index3M,H2274,TRUE,_xll.ohTrigger(RecalcTrigger,Trigger3M)),NA())</f>
        <v>2.6540374397669646E-2</v>
      </c>
      <c r="M2274" s="52">
        <f>IFERROR(_xll.qlIndexFixing(ONIndex3M,I2274,TRUE,_xll.ohTrigger(RecalcTrigger,Trigger3M)),NA())</f>
        <v>2.6481790112269366E-2</v>
      </c>
      <c r="N2274" s="52">
        <f>IFERROR(_xll.qlIndexFixing(Index6M,$H2274,TRUE,_xll.ohTrigger(RecalcTrigger,Trigger6M)),NA())</f>
        <v>2.7933536496407237E-2</v>
      </c>
      <c r="O2274" s="52">
        <f>IFERROR(_xll.qlIndexFixing(ONIndex6M,I2274,TRUE,_xll.ohTrigger(RecalcTrigger,Trigger6M)),NA())</f>
        <v>2.7798065527733229E-2</v>
      </c>
      <c r="P2274" s="52">
        <f>IFERROR(_xll.qlIndexFixing(Index1Y,$H2274,TRUE,_xll.ohTrigger(RecalcTrigger,Trigger1Y)),NA())</f>
        <v>2.9718476884779854E-2</v>
      </c>
      <c r="Q2274" s="52">
        <f>IFERROR(_xll.qlIndexFixing(ONIndex1Y,I2274,TRUE,_xll.ohTrigger(RecalcTrigger,Trigger1Y)),NA())</f>
        <v>2.938035618870849E-2</v>
      </c>
    </row>
    <row r="2275" spans="2:17" x14ac:dyDescent="0.2">
      <c r="B2275" s="46" t="s">
        <v>51</v>
      </c>
      <c r="D2275" s="49">
        <f>_xll.qlCalendarAdvance(LocalCalendar,$D2274,B2275,"f",FALSE)</f>
        <v>55437</v>
      </c>
      <c r="E2275" s="49">
        <f>_xll.qlInterestRateIndexValueDate(IndexON,D2275)</f>
        <v>55437</v>
      </c>
      <c r="F2275" s="52">
        <f>IFERROR(_xll.qlIndexFixing(IndexON,D2275,TRUE,_xll.ohTrigger(RecalcTrigger,TriggerON)),NA())</f>
        <v>2.4692371998451534E-2</v>
      </c>
      <c r="H2275" s="49">
        <f>_xll.qlCalendarAdvance(IborCalendar,$H2274,B2275,"f",FALSE)</f>
        <v>55430</v>
      </c>
      <c r="I2275" s="49">
        <f>_xll.qlInterestRateIndexValueDate(Index1M,$H2275)</f>
        <v>55432</v>
      </c>
      <c r="J2275" s="52">
        <f>IFERROR(_xll.qlIndexFixing(Index1M,$H2275,TRUE,_xll.ohTrigger(RecalcTrigger,Trigger1M)),NA())</f>
        <v>2.5009175371934533E-2</v>
      </c>
      <c r="K2275" s="52">
        <f>IFERROR(_xll.qlIndexFixing(ONIndex1M,I2275,TRUE,_xll.ohTrigger(RecalcTrigger,Trigger1M)),NA())</f>
        <v>2.499397164656747E-2</v>
      </c>
      <c r="L2275" s="52">
        <f>IFERROR(_xll.qlIndexFixing(Index3M,H2275,TRUE,_xll.ohTrigger(RecalcTrigger,Trigger3M)),NA())</f>
        <v>2.6538018239821961E-2</v>
      </c>
      <c r="M2275" s="52">
        <f>IFERROR(_xll.qlIndexFixing(ONIndex3M,I2275,TRUE,_xll.ohTrigger(RecalcTrigger,Trigger3M)),NA())</f>
        <v>2.6478148158217696E-2</v>
      </c>
      <c r="N2275" s="52">
        <f>IFERROR(_xll.qlIndexFixing(Index6M,$H2275,TRUE,_xll.ohTrigger(RecalcTrigger,Trigger6M)),NA())</f>
        <v>2.7931298219460679E-2</v>
      </c>
      <c r="O2275" s="52">
        <f>IFERROR(_xll.qlIndexFixing(ONIndex6M,I2275,TRUE,_xll.ohTrigger(RecalcTrigger,Trigger6M)),NA())</f>
        <v>2.779439918169313E-2</v>
      </c>
      <c r="P2275" s="52">
        <f>IFERROR(_xll.qlIndexFixing(Index1Y,$H2275,TRUE,_xll.ohTrigger(RecalcTrigger,Trigger1Y)),NA())</f>
        <v>2.9714479270842538E-2</v>
      </c>
      <c r="Q2275" s="52">
        <f>IFERROR(_xll.qlIndexFixing(ONIndex1Y,I2275,TRUE,_xll.ohTrigger(RecalcTrigger,Trigger1Y)),NA())</f>
        <v>2.9377550447355905E-2</v>
      </c>
    </row>
    <row r="2276" spans="2:17" x14ac:dyDescent="0.2">
      <c r="B2276" s="46" t="s">
        <v>51</v>
      </c>
      <c r="D2276" s="49">
        <f>_xll.qlCalendarAdvance(LocalCalendar,$D2275,B2276,"f",FALSE)</f>
        <v>55444</v>
      </c>
      <c r="E2276" s="49">
        <f>_xll.qlInterestRateIndexValueDate(IndexON,D2276)</f>
        <v>55444</v>
      </c>
      <c r="F2276" s="52">
        <f>IFERROR(_xll.qlIndexFixing(IndexON,D2276,TRUE,_xll.ohTrigger(RecalcTrigger,TriggerON)),NA())</f>
        <v>2.468852292507151E-2</v>
      </c>
      <c r="H2276" s="49">
        <f>_xll.qlCalendarAdvance(IborCalendar,$H2275,B2276,"f",FALSE)</f>
        <v>55437</v>
      </c>
      <c r="I2276" s="49">
        <f>_xll.qlInterestRateIndexValueDate(Index1M,$H2276)</f>
        <v>55439</v>
      </c>
      <c r="J2276" s="52">
        <f>IFERROR(_xll.qlIndexFixing(Index1M,$H2276,TRUE,_xll.ohTrigger(RecalcTrigger,Trigger1M)),NA())</f>
        <v>2.5004902538825265E-2</v>
      </c>
      <c r="K2276" s="52">
        <f>IFERROR(_xll.qlIndexFixing(ONIndex1M,I2276,TRUE,_xll.ohTrigger(RecalcTrigger,Trigger1M)),NA())</f>
        <v>2.4989149171927849E-2</v>
      </c>
      <c r="L2276" s="52">
        <f>IFERROR(_xll.qlIndexFixing(Index3M,H2276,TRUE,_xll.ohTrigger(RecalcTrigger,Trigger3M)),NA())</f>
        <v>2.6534328551657573E-2</v>
      </c>
      <c r="M2276" s="52">
        <f>IFERROR(_xll.qlIndexFixing(ONIndex3M,I2276,TRUE,_xll.ohTrigger(RecalcTrigger,Trigger3M)),NA())</f>
        <v>2.6473172289334101E-2</v>
      </c>
      <c r="N2276" s="52">
        <f>IFERROR(_xll.qlIndexFixing(Index6M,$H2276,TRUE,_xll.ohTrigger(RecalcTrigger,Trigger6M)),NA())</f>
        <v>2.7926789252759696E-2</v>
      </c>
      <c r="O2276" s="52">
        <f>IFERROR(_xll.qlIndexFixing(ONIndex6M,I2276,TRUE,_xll.ohTrigger(RecalcTrigger,Trigger6M)),NA())</f>
        <v>2.7789217577414149E-2</v>
      </c>
      <c r="P2276" s="52">
        <f>IFERROR(_xll.qlIndexFixing(Index1Y,$H2276,TRUE,_xll.ohTrigger(RecalcTrigger,Trigger1Y)),NA())</f>
        <v>2.97114000430545E-2</v>
      </c>
      <c r="Q2276" s="52">
        <f>IFERROR(_xll.qlIndexFixing(ONIndex1Y,I2276,TRUE,_xll.ohTrigger(RecalcTrigger,Trigger1Y)),NA())</f>
        <v>2.9372876517266278E-2</v>
      </c>
    </row>
    <row r="2277" spans="2:17" x14ac:dyDescent="0.2">
      <c r="B2277" s="46" t="s">
        <v>51</v>
      </c>
      <c r="D2277" s="49">
        <f>_xll.qlCalendarAdvance(LocalCalendar,$D2276,B2277,"f",FALSE)</f>
        <v>55451</v>
      </c>
      <c r="E2277" s="49">
        <f>_xll.qlInterestRateIndexValueDate(IndexON,D2277)</f>
        <v>55451</v>
      </c>
      <c r="F2277" s="52">
        <f>IFERROR(_xll.qlIndexFixing(IndexON,D2277,TRUE,_xll.ohTrigger(RecalcTrigger,TriggerON)),NA())</f>
        <v>2.4684656720994624E-2</v>
      </c>
      <c r="H2277" s="49">
        <f>_xll.qlCalendarAdvance(IborCalendar,$H2276,B2277,"f",FALSE)</f>
        <v>55444</v>
      </c>
      <c r="I2277" s="49">
        <f>_xll.qlInterestRateIndexValueDate(Index1M,$H2277)</f>
        <v>55446</v>
      </c>
      <c r="J2277" s="52">
        <f>IFERROR(_xll.qlIndexFixing(Index1M,$H2277,TRUE,_xll.ohTrigger(RecalcTrigger,Trigger1M)),NA())</f>
        <v>2.5000626974148767E-2</v>
      </c>
      <c r="K2277" s="52">
        <f>IFERROR(_xll.qlIndexFixing(ONIndex1M,I2277,TRUE,_xll.ohTrigger(RecalcTrigger,Trigger1M)),NA())</f>
        <v>2.4984887360117725E-2</v>
      </c>
      <c r="L2277" s="52">
        <f>IFERROR(_xll.qlIndexFixing(Index3M,H2277,TRUE,_xll.ohTrigger(RecalcTrigger,Trigger3M)),NA())</f>
        <v>2.6529308310587939E-2</v>
      </c>
      <c r="M2277" s="52">
        <f>IFERROR(_xll.qlIndexFixing(ONIndex3M,I2277,TRUE,_xll.ohTrigger(RecalcTrigger,Trigger3M)),NA())</f>
        <v>2.6468859969499547E-2</v>
      </c>
      <c r="N2277" s="52">
        <f>IFERROR(_xll.qlIndexFixing(Index6M,$H2277,TRUE,_xll.ohTrigger(RecalcTrigger,Trigger6M)),NA())</f>
        <v>2.792303356207371E-2</v>
      </c>
      <c r="O2277" s="52">
        <f>IFERROR(_xll.qlIndexFixing(ONIndex6M,I2277,TRUE,_xll.ohTrigger(RecalcTrigger,Trigger6M)),NA())</f>
        <v>2.778479113340282E-2</v>
      </c>
      <c r="P2277" s="52">
        <f>IFERROR(_xll.qlIndexFixing(Index1Y,$H2277,TRUE,_xll.ohTrigger(RecalcTrigger,Trigger1Y)),NA())</f>
        <v>2.9706466981687992E-2</v>
      </c>
      <c r="Q2277" s="52">
        <f>IFERROR(_xll.qlIndexFixing(ONIndex1Y,I2277,TRUE,_xll.ohTrigger(RecalcTrigger,Trigger1Y)),NA())</f>
        <v>2.9369128376748321E-2</v>
      </c>
    </row>
    <row r="2278" spans="2:17" x14ac:dyDescent="0.2">
      <c r="B2278" s="46" t="s">
        <v>51</v>
      </c>
      <c r="D2278" s="49">
        <f>_xll.qlCalendarAdvance(LocalCalendar,$D2277,B2278,"f",FALSE)</f>
        <v>55458</v>
      </c>
      <c r="E2278" s="49">
        <f>_xll.qlInterestRateIndexValueDate(IndexON,D2278)</f>
        <v>55458</v>
      </c>
      <c r="F2278" s="52">
        <f>IFERROR(_xll.qlIndexFixing(IndexON,D2278,TRUE,_xll.ohTrigger(RecalcTrigger,TriggerON)),NA())</f>
        <v>2.4680773386220878E-2</v>
      </c>
      <c r="H2278" s="49">
        <f>_xll.qlCalendarAdvance(IborCalendar,$H2277,B2278,"f",FALSE)</f>
        <v>55451</v>
      </c>
      <c r="I2278" s="49">
        <f>_xll.qlInterestRateIndexValueDate(Index1M,$H2278)</f>
        <v>55453</v>
      </c>
      <c r="J2278" s="52">
        <f>IFERROR(_xll.qlIndexFixing(Index1M,$H2278,TRUE,_xll.ohTrigger(RecalcTrigger,Trigger1M)),NA())</f>
        <v>2.4996348677902461E-2</v>
      </c>
      <c r="K2278" s="52">
        <f>IFERROR(_xll.qlIndexFixing(ONIndex1M,I2278,TRUE,_xll.ohTrigger(RecalcTrigger,Trigger1M)),NA())</f>
        <v>2.4980622820676146E-2</v>
      </c>
      <c r="L2278" s="52">
        <f>IFERROR(_xll.qlIndexFixing(Index3M,H2278,TRUE,_xll.ohTrigger(RecalcTrigger,Trigger3M)),NA())</f>
        <v>2.6524949921932002E-2</v>
      </c>
      <c r="M2278" s="52">
        <f>IFERROR(_xll.qlIndexFixing(ONIndex3M,I2278,TRUE,_xll.ohTrigger(RecalcTrigger,Trigger3M)),NA())</f>
        <v>2.6464545377509197E-2</v>
      </c>
      <c r="N2278" s="52">
        <f>IFERROR(_xll.qlIndexFixing(Index6M,$H2278,TRUE,_xll.ohTrigger(RecalcTrigger,Trigger6M)),NA())</f>
        <v>2.7917766342307603E-2</v>
      </c>
      <c r="O2278" s="52">
        <f>IFERROR(_xll.qlIndexFixing(ONIndex6M,I2278,TRUE,_xll.ohTrigger(RecalcTrigger,Trigger6M)),NA())</f>
        <v>2.7780363043428125E-2</v>
      </c>
      <c r="P2278" s="52">
        <f>IFERROR(_xll.qlIndexFixing(Index1Y,$H2278,TRUE,_xll.ohTrigger(RecalcTrigger,Trigger1Y)),NA())</f>
        <v>2.9702452306605374E-2</v>
      </c>
      <c r="Q2278" s="52">
        <f>IFERROR(_xll.qlIndexFixing(ONIndex1Y,I2278,TRUE,_xll.ohTrigger(RecalcTrigger,Trigger1Y)),NA())</f>
        <v>2.9365374699725777E-2</v>
      </c>
    </row>
    <row r="2279" spans="2:17" x14ac:dyDescent="0.2">
      <c r="B2279" s="46" t="s">
        <v>51</v>
      </c>
      <c r="D2279" s="49">
        <f>_xll.qlCalendarAdvance(LocalCalendar,$D2278,B2279,"f",FALSE)</f>
        <v>55465</v>
      </c>
      <c r="E2279" s="49">
        <f>_xll.qlInterestRateIndexValueDate(IndexON,D2279)</f>
        <v>55465</v>
      </c>
      <c r="F2279" s="52">
        <f>IFERROR(_xll.qlIndexFixing(IndexON,D2279,TRUE,_xll.ohTrigger(RecalcTrigger,TriggerON)),NA())</f>
        <v>2.467687292075027E-2</v>
      </c>
      <c r="H2279" s="49">
        <f>_xll.qlCalendarAdvance(IborCalendar,$H2278,B2279,"f",FALSE)</f>
        <v>55458</v>
      </c>
      <c r="I2279" s="49">
        <f>_xll.qlInterestRateIndexValueDate(Index1M,$H2279)</f>
        <v>55460</v>
      </c>
      <c r="J2279" s="52">
        <f>IFERROR(_xll.qlIndexFixing(Index1M,$H2279,TRUE,_xll.ohTrigger(RecalcTrigger,Trigger1M)),NA())</f>
        <v>2.4992067650094082E-2</v>
      </c>
      <c r="K2279" s="52">
        <f>IFERROR(_xll.qlIndexFixing(ONIndex1M,I2279,TRUE,_xll.ohTrigger(RecalcTrigger,Trigger1M)),NA())</f>
        <v>2.4976355553523177E-2</v>
      </c>
      <c r="L2279" s="52">
        <f>IFERROR(_xll.qlIndexFixing(Index3M,H2279,TRUE,_xll.ohTrigger(RecalcTrigger,Trigger3M)),NA())</f>
        <v>2.6520589250594789E-2</v>
      </c>
      <c r="M2279" s="52">
        <f>IFERROR(_xll.qlIndexFixing(ONIndex3M,I2279,TRUE,_xll.ohTrigger(RecalcTrigger,Trigger3M)),NA())</f>
        <v>2.6460228513283113E-2</v>
      </c>
      <c r="N2279" s="52">
        <f>IFERROR(_xll.qlIndexFixing(Index6M,$H2279,TRUE,_xll.ohTrigger(RecalcTrigger,Trigger6M)),NA())</f>
        <v>2.7910990355433707E-2</v>
      </c>
      <c r="O2279" s="52">
        <f>IFERROR(_xll.qlIndexFixing(ONIndex6M,I2279,TRUE,_xll.ohTrigger(RecalcTrigger,Trigger6M)),NA())</f>
        <v>2.777593330757E-2</v>
      </c>
      <c r="P2279" s="52">
        <f>IFERROR(_xll.qlIndexFixing(Index1Y,$H2279,TRUE,_xll.ohTrigger(RecalcTrigger,Trigger1Y)),NA())</f>
        <v>2.9698431944610665E-2</v>
      </c>
      <c r="Q2279" s="52">
        <f>IFERROR(_xll.qlIndexFixing(ONIndex1Y,I2279,TRUE,_xll.ohTrigger(RecalcTrigger,Trigger1Y)),NA())</f>
        <v>2.936161548622529E-2</v>
      </c>
    </row>
    <row r="2280" spans="2:17" x14ac:dyDescent="0.2">
      <c r="B2280" s="46" t="s">
        <v>51</v>
      </c>
      <c r="D2280" s="49">
        <f>_xll.qlCalendarAdvance(LocalCalendar,$D2279,B2280,"f",FALSE)</f>
        <v>55472</v>
      </c>
      <c r="E2280" s="49">
        <f>_xll.qlInterestRateIndexValueDate(IndexON,D2280)</f>
        <v>55472</v>
      </c>
      <c r="F2280" s="52">
        <f>IFERROR(_xll.qlIndexFixing(IndexON,D2280,TRUE,_xll.ohTrigger(RecalcTrigger,TriggerON)),NA())</f>
        <v>2.4672955324902546E-2</v>
      </c>
      <c r="H2280" s="49">
        <f>_xll.qlCalendarAdvance(IborCalendar,$H2279,B2280,"f",FALSE)</f>
        <v>55465</v>
      </c>
      <c r="I2280" s="49">
        <f>_xll.qlInterestRateIndexValueDate(Index1M,$H2280)</f>
        <v>55470</v>
      </c>
      <c r="J2280" s="52">
        <f>IFERROR(_xll.qlIndexFixing(Index1M,$H2280,TRUE,_xll.ohTrigger(RecalcTrigger,Trigger1M)),NA())</f>
        <v>2.4985386996492664E-2</v>
      </c>
      <c r="K2280" s="52">
        <f>IFERROR(_xll.qlIndexFixing(ONIndex1M,I2280,TRUE,_xll.ohTrigger(RecalcTrigger,Trigger1M)),NA())</f>
        <v>2.4969133210959171E-2</v>
      </c>
      <c r="L2280" s="52">
        <f>IFERROR(_xll.qlIndexFixing(Index3M,H2280,TRUE,_xll.ohTrigger(RecalcTrigger,Trigger3M)),NA())</f>
        <v>2.6513031728923636E-2</v>
      </c>
      <c r="M2280" s="52">
        <f>IFERROR(_xll.qlIndexFixing(ONIndex3M,I2280,TRUE,_xll.ohTrigger(RecalcTrigger,Trigger3M)),NA())</f>
        <v>2.6452731146742181E-2</v>
      </c>
      <c r="N2280" s="52">
        <f>IFERROR(_xll.qlIndexFixing(Index6M,$H2280,TRUE,_xll.ohTrigger(RecalcTrigger,Trigger6M)),NA())</f>
        <v>2.7904540983995488E-2</v>
      </c>
      <c r="O2280" s="52">
        <f>IFERROR(_xll.qlIndexFixing(ONIndex6M,I2280,TRUE,_xll.ohTrigger(RecalcTrigger,Trigger6M)),NA())</f>
        <v>2.7768093617686063E-2</v>
      </c>
      <c r="P2280" s="52">
        <f>IFERROR(_xll.qlIndexFixing(Index1Y,$H2280,TRUE,_xll.ohTrigger(RecalcTrigger,Trigger1Y)),NA())</f>
        <v>2.9691757857506218E-2</v>
      </c>
      <c r="Q2280" s="52">
        <f>IFERROR(_xll.qlIndexFixing(ONIndex1Y,I2280,TRUE,_xll.ohTrigger(RecalcTrigger,Trigger1Y)),NA())</f>
        <v>2.935438049441963E-2</v>
      </c>
    </row>
    <row r="2281" spans="2:17" x14ac:dyDescent="0.2">
      <c r="B2281" s="46" t="s">
        <v>51</v>
      </c>
      <c r="D2281" s="49">
        <f>_xll.qlCalendarAdvance(LocalCalendar,$D2280,B2281,"f",FALSE)</f>
        <v>55479</v>
      </c>
      <c r="E2281" s="49">
        <f>_xll.qlInterestRateIndexValueDate(IndexON,D2281)</f>
        <v>55479</v>
      </c>
      <c r="F2281" s="52">
        <f>IFERROR(_xll.qlIndexFixing(IndexON,D2281,TRUE,_xll.ohTrigger(RecalcTrigger,TriggerON)),NA())</f>
        <v>2.466958405084263E-2</v>
      </c>
      <c r="H2281" s="49">
        <f>_xll.qlCalendarAdvance(IborCalendar,$H2280,B2281,"f",FALSE)</f>
        <v>55472</v>
      </c>
      <c r="I2281" s="49">
        <f>_xll.qlInterestRateIndexValueDate(Index1M,$H2281)</f>
        <v>55474</v>
      </c>
      <c r="J2281" s="52">
        <f>IFERROR(_xll.qlIndexFixing(Index1M,$H2281,TRUE,_xll.ohTrigger(RecalcTrigger,Trigger1M)),NA())</f>
        <v>2.4983497399793681E-2</v>
      </c>
      <c r="K2281" s="52">
        <f>IFERROR(_xll.qlIndexFixing(ONIndex1M,I2281,TRUE,_xll.ohTrigger(RecalcTrigger,Trigger1M)),NA())</f>
        <v>2.4967812836163006E-2</v>
      </c>
      <c r="L2281" s="52">
        <f>IFERROR(_xll.qlIndexFixing(Index3M,H2281,TRUE,_xll.ohTrigger(RecalcTrigger,Trigger3M)),NA())</f>
        <v>2.6512522778854998E-2</v>
      </c>
      <c r="M2281" s="52">
        <f>IFERROR(_xll.qlIndexFixing(ONIndex3M,I2281,TRUE,_xll.ohTrigger(RecalcTrigger,Trigger3M)),NA())</f>
        <v>2.6451587968123746E-2</v>
      </c>
      <c r="N2281" s="52">
        <f>IFERROR(_xll.qlIndexFixing(Index6M,$H2281,TRUE,_xll.ohTrigger(RecalcTrigger,Trigger6M)),NA())</f>
        <v>2.7901960287556964E-2</v>
      </c>
      <c r="O2281" s="52">
        <f>IFERROR(_xll.qlIndexFixing(ONIndex6M,I2281,TRUE,_xll.ohTrigger(RecalcTrigger,Trigger6M)),NA())</f>
        <v>2.7767068897990299E-2</v>
      </c>
      <c r="P2281" s="52">
        <f>IFERROR(_xll.qlIndexFixing(Index1Y,$H2281,TRUE,_xll.ohTrigger(RecalcTrigger,Trigger1Y)),NA())</f>
        <v>2.9690374160154645E-2</v>
      </c>
      <c r="Q2281" s="52">
        <f>IFERROR(_xll.qlIndexFixing(ONIndex1Y,I2281,TRUE,_xll.ohTrigger(RecalcTrigger,Trigger1Y)),NA())</f>
        <v>2.9354080449630615E-2</v>
      </c>
    </row>
    <row r="2282" spans="2:17" x14ac:dyDescent="0.2">
      <c r="B2282" s="46" t="s">
        <v>51</v>
      </c>
      <c r="D2282" s="49">
        <f>_xll.qlCalendarAdvance(LocalCalendar,$D2281,B2282,"f",FALSE)</f>
        <v>55486</v>
      </c>
      <c r="E2282" s="49">
        <f>_xll.qlInterestRateIndexValueDate(IndexON,D2282)</f>
        <v>55486</v>
      </c>
      <c r="F2282" s="52">
        <f>IFERROR(_xll.qlIndexFixing(IndexON,D2282,TRUE,_xll.ohTrigger(RecalcTrigger,TriggerON)),NA())</f>
        <v>2.4665068740876706E-2</v>
      </c>
      <c r="H2282" s="49">
        <f>_xll.qlCalendarAdvance(IborCalendar,$H2281,B2282,"f",FALSE)</f>
        <v>55479</v>
      </c>
      <c r="I2282" s="49">
        <f>_xll.qlInterestRateIndexValueDate(Index1M,$H2282)</f>
        <v>55481</v>
      </c>
      <c r="J2282" s="52">
        <f>IFERROR(_xll.qlIndexFixing(Index1M,$H2282,TRUE,_xll.ohTrigger(RecalcTrigger,Trigger1M)),NA())</f>
        <v>2.4980326888980029E-2</v>
      </c>
      <c r="K2282" s="52">
        <f>IFERROR(_xll.qlIndexFixing(ONIndex1M,I2282,TRUE,_xll.ohTrigger(RecalcTrigger,Trigger1M)),NA())</f>
        <v>2.4963537385929158E-2</v>
      </c>
      <c r="L2282" s="52">
        <f>IFERROR(_xll.qlIndexFixing(Index3M,H2282,TRUE,_xll.ohTrigger(RecalcTrigger,Trigger3M)),NA())</f>
        <v>2.6507493540563511E-2</v>
      </c>
      <c r="M2282" s="52">
        <f>IFERROR(_xll.qlIndexFixing(ONIndex3M,I2282,TRUE,_xll.ohTrigger(RecalcTrigger,Trigger3M)),NA())</f>
        <v>2.6447264287190464E-2</v>
      </c>
      <c r="N2282" s="52">
        <f>IFERROR(_xll.qlIndexFixing(Index6M,$H2282,TRUE,_xll.ohTrigger(RecalcTrigger,Trigger6M)),NA())</f>
        <v>2.7897442765488011E-2</v>
      </c>
      <c r="O2282" s="52">
        <f>IFERROR(_xll.qlIndexFixing(ONIndex6M,I2282,TRUE,_xll.ohTrigger(RecalcTrigger,Trigger6M)),NA())</f>
        <v>2.7762634224375304E-2</v>
      </c>
      <c r="P2282" s="52">
        <f>IFERROR(_xll.qlIndexFixing(Index1Y,$H2282,TRUE,_xll.ohTrigger(RecalcTrigger,Trigger1Y)),NA())</f>
        <v>2.9686336737829895E-2</v>
      </c>
      <c r="Q2282" s="52">
        <f>IFERROR(_xll.qlIndexFixing(ONIndex1Y,I2282,TRUE,_xll.ohTrigger(RecalcTrigger,Trigger1Y)),NA())</f>
        <v>2.9350304626563073E-2</v>
      </c>
    </row>
    <row r="2283" spans="2:17" x14ac:dyDescent="0.2">
      <c r="B2283" s="46" t="s">
        <v>51</v>
      </c>
      <c r="D2283" s="49">
        <f>_xll.qlCalendarAdvance(LocalCalendar,$D2282,B2283,"f",FALSE)</f>
        <v>55493</v>
      </c>
      <c r="E2283" s="49">
        <f>_xll.qlInterestRateIndexValueDate(IndexON,D2283)</f>
        <v>55493</v>
      </c>
      <c r="F2283" s="52">
        <f>IFERROR(_xll.qlIndexFixing(IndexON,D2283,TRUE,_xll.ohTrigger(RecalcTrigger,TriggerON)),NA())</f>
        <v>2.4661099753178206E-2</v>
      </c>
      <c r="H2283" s="49">
        <f>_xll.qlCalendarAdvance(IborCalendar,$H2282,B2283,"f",FALSE)</f>
        <v>55486</v>
      </c>
      <c r="I2283" s="49">
        <f>_xll.qlInterestRateIndexValueDate(Index1M,$H2283)</f>
        <v>55488</v>
      </c>
      <c r="J2283" s="52">
        <f>IFERROR(_xll.qlIndexFixing(Index1M,$H2283,TRUE,_xll.ohTrigger(RecalcTrigger,Trigger1M)),NA())</f>
        <v>2.4975475097052946E-2</v>
      </c>
      <c r="K2283" s="52">
        <f>IFERROR(_xll.qlIndexFixing(ONIndex1M,I2283,TRUE,_xll.ohTrigger(RecalcTrigger,Trigger1M)),NA())</f>
        <v>2.495925920803721E-2</v>
      </c>
      <c r="L2283" s="52">
        <f>IFERROR(_xll.qlIndexFixing(Index3M,H2283,TRUE,_xll.ohTrigger(RecalcTrigger,Trigger3M)),NA())</f>
        <v>2.6501141400917638E-2</v>
      </c>
      <c r="M2283" s="52">
        <f>IFERROR(_xll.qlIndexFixing(ONIndex3M,I2283,TRUE,_xll.ohTrigger(RecalcTrigger,Trigger3M)),NA())</f>
        <v>2.6442938334074739E-2</v>
      </c>
      <c r="N2283" s="52">
        <f>IFERROR(_xll.qlIndexFixing(Index6M,$H2283,TRUE,_xll.ohTrigger(RecalcTrigger,Trigger6M)),NA())</f>
        <v>2.7895180033922502E-2</v>
      </c>
      <c r="O2283" s="52">
        <f>IFERROR(_xll.qlIndexFixing(ONIndex6M,I2283,TRUE,_xll.ohTrigger(RecalcTrigger,Trigger6M)),NA())</f>
        <v>2.7758197904770299E-2</v>
      </c>
      <c r="P2283" s="52">
        <f>IFERROR(_xll.qlIndexFixing(Index1Y,$H2283,TRUE,_xll.ohTrigger(RecalcTrigger,Trigger1Y)),NA())</f>
        <v>2.9682293628865541E-2</v>
      </c>
      <c r="Q2283" s="52">
        <f>IFERROR(_xll.qlIndexFixing(ONIndex1Y,I2283,TRUE,_xll.ohTrigger(RecalcTrigger,Trigger1Y)),NA())</f>
        <v>2.9346523267017588E-2</v>
      </c>
    </row>
    <row r="2284" spans="2:17" x14ac:dyDescent="0.2">
      <c r="B2284" s="46" t="s">
        <v>51</v>
      </c>
      <c r="D2284" s="49">
        <f>_xll.qlCalendarAdvance(LocalCalendar,$D2283,B2284,"f",FALSE)</f>
        <v>55500</v>
      </c>
      <c r="E2284" s="49">
        <f>_xll.qlInterestRateIndexValueDate(IndexON,D2284)</f>
        <v>55500</v>
      </c>
      <c r="F2284" s="52">
        <f>IFERROR(_xll.qlIndexFixing(IndexON,D2284,TRUE,_xll.ohTrigger(RecalcTrigger,TriggerON)),NA())</f>
        <v>2.465711363470291E-2</v>
      </c>
      <c r="H2284" s="49">
        <f>_xll.qlCalendarAdvance(IborCalendar,$H2283,B2284,"f",FALSE)</f>
        <v>55493</v>
      </c>
      <c r="I2284" s="49">
        <f>_xll.qlInterestRateIndexValueDate(Index1M,$H2284)</f>
        <v>55495</v>
      </c>
      <c r="J2284" s="52">
        <f>IFERROR(_xll.qlIndexFixing(Index1M,$H2284,TRUE,_xll.ohTrigger(RecalcTrigger,Trigger1M)),NA())</f>
        <v>2.4970621537682969E-2</v>
      </c>
      <c r="K2284" s="52">
        <f>IFERROR(_xll.qlIndexFixing(ONIndex1M,I2284,TRUE,_xll.ohTrigger(RecalcTrigger,Trigger1M)),NA())</f>
        <v>2.4954978302460518E-2</v>
      </c>
      <c r="L2284" s="52">
        <f>IFERROR(_xll.qlIndexFixing(Index3M,H2284,TRUE,_xll.ohTrigger(RecalcTrigger,Trigger3M)),NA())</f>
        <v>2.6496770767451067E-2</v>
      </c>
      <c r="M2284" s="52">
        <f>IFERROR(_xll.qlIndexFixing(ONIndex3M,I2284,TRUE,_xll.ohTrigger(RecalcTrigger,Trigger3M)),NA())</f>
        <v>2.6438610108696636E-2</v>
      </c>
      <c r="N2284" s="52">
        <f>IFERROR(_xll.qlIndexFixing(Index6M,$H2284,TRUE,_xll.ohTrigger(RecalcTrigger,Trigger6M)),NA())</f>
        <v>2.7890657795379515E-2</v>
      </c>
      <c r="O2284" s="52">
        <f>IFERROR(_xll.qlIndexFixing(ONIndex6M,I2284,TRUE,_xll.ohTrigger(RecalcTrigger,Trigger6M)),NA())</f>
        <v>2.7753759939281863E-2</v>
      </c>
      <c r="P2284" s="52">
        <f>IFERROR(_xll.qlIndexFixing(Index1Y,$H2284,TRUE,_xll.ohTrigger(RecalcTrigger,Trigger1Y)),NA())</f>
        <v>2.9678244833328666E-2</v>
      </c>
      <c r="Q2284" s="52">
        <f>IFERROR(_xll.qlIndexFixing(ONIndex1Y,I2284,TRUE,_xll.ohTrigger(RecalcTrigger,Trigger1Y)),NA())</f>
        <v>2.9342736370914224E-2</v>
      </c>
    </row>
    <row r="2285" spans="2:17" x14ac:dyDescent="0.2">
      <c r="B2285" s="46" t="s">
        <v>51</v>
      </c>
      <c r="D2285" s="49">
        <f>_xll.qlCalendarAdvance(LocalCalendar,$D2284,B2285,"f",FALSE)</f>
        <v>55507</v>
      </c>
      <c r="E2285" s="49">
        <f>_xll.qlInterestRateIndexValueDate(IndexON,D2285)</f>
        <v>55507</v>
      </c>
      <c r="F2285" s="52">
        <f>IFERROR(_xll.qlIndexFixing(IndexON,D2285,TRUE,_xll.ohTrigger(RecalcTrigger,TriggerON)),NA())</f>
        <v>2.4653110385610688E-2</v>
      </c>
      <c r="H2285" s="49">
        <f>_xll.qlCalendarAdvance(IborCalendar,$H2284,B2285,"f",FALSE)</f>
        <v>55500</v>
      </c>
      <c r="I2285" s="49">
        <f>_xll.qlInterestRateIndexValueDate(Index1M,$H2285)</f>
        <v>55502</v>
      </c>
      <c r="J2285" s="52">
        <f>IFERROR(_xll.qlIndexFixing(Index1M,$H2285,TRUE,_xll.ohTrigger(RecalcTrigger,Trigger1M)),NA())</f>
        <v>2.4966882008739533E-2</v>
      </c>
      <c r="K2285" s="52">
        <f>IFERROR(_xll.qlIndexFixing(ONIndex1M,I2285,TRUE,_xll.ohTrigger(RecalcTrigger,Trigger1M)),NA())</f>
        <v>2.4950694669199081E-2</v>
      </c>
      <c r="L2285" s="52">
        <f>IFERROR(_xll.qlIndexFixing(Index3M,H2285,TRUE,_xll.ohTrigger(RecalcTrigger,Trigger3M)),NA())</f>
        <v>2.6492397851693213E-2</v>
      </c>
      <c r="M2285" s="52">
        <f>IFERROR(_xll.qlIndexFixing(ONIndex3M,I2285,TRUE,_xll.ohTrigger(RecalcTrigger,Trigger3M)),NA())</f>
        <v>2.6434279611162737E-2</v>
      </c>
      <c r="N2285" s="52">
        <f>IFERROR(_xll.qlIndexFixing(Index6M,$H2285,TRUE,_xll.ohTrigger(RecalcTrigger,Trigger6M)),NA())</f>
        <v>2.78861338979071E-2</v>
      </c>
      <c r="O2285" s="52">
        <f>IFERROR(_xll.qlIndexFixing(ONIndex6M,I2285,TRUE,_xll.ohTrigger(RecalcTrigger,Trigger6M)),NA())</f>
        <v>2.7749320327883353E-2</v>
      </c>
      <c r="P2285" s="52">
        <f>IFERROR(_xll.qlIndexFixing(Index1Y,$H2285,TRUE,_xll.ohTrigger(RecalcTrigger,Trigger1Y)),NA())</f>
        <v>2.9674190351288751E-2</v>
      </c>
      <c r="Q2285" s="52">
        <f>IFERROR(_xll.qlIndexFixing(ONIndex1Y,I2285,TRUE,_xll.ohTrigger(RecalcTrigger,Trigger1Y)),NA())</f>
        <v>2.9338943938359563E-2</v>
      </c>
    </row>
    <row r="2286" spans="2:17" x14ac:dyDescent="0.2">
      <c r="B2286" s="46" t="s">
        <v>51</v>
      </c>
      <c r="D2286" s="49">
        <f>_xll.qlCalendarAdvance(LocalCalendar,$D2285,B2286,"f",FALSE)</f>
        <v>55514</v>
      </c>
      <c r="E2286" s="49">
        <f>_xll.qlInterestRateIndexValueDate(IndexON,D2286)</f>
        <v>55514</v>
      </c>
      <c r="F2286" s="52">
        <f>IFERROR(_xll.qlIndexFixing(IndexON,D2286,TRUE,_xll.ohTrigger(RecalcTrigger,TriggerON)),NA())</f>
        <v>2.4649090005821606E-2</v>
      </c>
      <c r="H2286" s="49">
        <f>_xll.qlCalendarAdvance(IborCalendar,$H2285,B2286,"f",FALSE)</f>
        <v>55507</v>
      </c>
      <c r="I2286" s="49">
        <f>_xll.qlInterestRateIndexValueDate(Index1M,$H2286)</f>
        <v>55509</v>
      </c>
      <c r="J2286" s="52">
        <f>IFERROR(_xll.qlIndexFixing(Index1M,$H2286,TRUE,_xll.ohTrigger(RecalcTrigger,Trigger1M)),NA())</f>
        <v>2.4962023971875295E-2</v>
      </c>
      <c r="K2286" s="52">
        <f>IFERROR(_xll.qlIndexFixing(ONIndex1M,I2286,TRUE,_xll.ohTrigger(RecalcTrigger,Trigger1M)),NA())</f>
        <v>2.4947524262168841E-2</v>
      </c>
      <c r="L2286" s="52">
        <f>IFERROR(_xll.qlIndexFixing(Index3M,H2286,TRUE,_xll.ohTrigger(RecalcTrigger,Trigger3M)),NA())</f>
        <v>2.6488022653649353E-2</v>
      </c>
      <c r="M2286" s="52">
        <f>IFERROR(_xll.qlIndexFixing(ONIndex3M,I2286,TRUE,_xll.ohTrigger(RecalcTrigger,Trigger3M)),NA())</f>
        <v>2.6431267914142964E-2</v>
      </c>
      <c r="N2286" s="52">
        <f>IFERROR(_xll.qlIndexFixing(Index6M,$H2286,TRUE,_xll.ohTrigger(RecalcTrigger,Trigger6M)),NA())</f>
        <v>2.7881608341518222E-2</v>
      </c>
      <c r="O2286" s="52">
        <f>IFERROR(_xll.qlIndexFixing(ONIndex6M,I2286,TRUE,_xll.ohTrigger(RecalcTrigger,Trigger6M)),NA())</f>
        <v>2.7746382568807348E-2</v>
      </c>
      <c r="P2286" s="52">
        <f>IFERROR(_xll.qlIndexFixing(Index1Y,$H2286,TRUE,_xll.ohTrigger(RecalcTrigger,Trigger1Y)),NA())</f>
        <v>2.9670130182814187E-2</v>
      </c>
      <c r="Q2286" s="52">
        <f>IFERROR(_xll.qlIndexFixing(ONIndex1Y,I2286,TRUE,_xll.ohTrigger(RecalcTrigger,Trigger1Y)),NA())</f>
        <v>2.9336993140383072E-2</v>
      </c>
    </row>
    <row r="2287" spans="2:17" x14ac:dyDescent="0.2">
      <c r="B2287" s="46" t="s">
        <v>51</v>
      </c>
      <c r="D2287" s="49">
        <f>_xll.qlCalendarAdvance(LocalCalendar,$D2286,B2287,"f",FALSE)</f>
        <v>55521</v>
      </c>
      <c r="E2287" s="49">
        <f>_xll.qlInterestRateIndexValueDate(IndexON,D2287)</f>
        <v>55521</v>
      </c>
      <c r="F2287" s="52">
        <f>IFERROR(_xll.qlIndexFixing(IndexON,D2287,TRUE,_xll.ohTrigger(RecalcTrigger,TriggerON)),NA())</f>
        <v>2.464505249557547E-2</v>
      </c>
      <c r="H2287" s="49">
        <f>_xll.qlCalendarAdvance(IborCalendar,$H2286,B2287,"f",FALSE)</f>
        <v>55514</v>
      </c>
      <c r="I2287" s="49">
        <f>_xll.qlInterestRateIndexValueDate(Index1M,$H2287)</f>
        <v>55516</v>
      </c>
      <c r="J2287" s="52">
        <f>IFERROR(_xll.qlIndexFixing(Index1M,$H2287,TRUE,_xll.ohTrigger(RecalcTrigger,Trigger1M)),NA())</f>
        <v>2.4958834874474985E-2</v>
      </c>
      <c r="K2287" s="52">
        <f>IFERROR(_xll.qlIndexFixing(ONIndex1M,I2287,TRUE,_xll.ohTrigger(RecalcTrigger,Trigger1M)),NA())</f>
        <v>2.4942676715125067E-2</v>
      </c>
      <c r="L2287" s="52">
        <f>IFERROR(_xll.qlIndexFixing(Index3M,H2287,TRUE,_xll.ohTrigger(RecalcTrigger,Trigger3M)),NA())</f>
        <v>2.6483645173326513E-2</v>
      </c>
      <c r="M2287" s="52">
        <f>IFERROR(_xll.qlIndexFixing(ONIndex3M,I2287,TRUE,_xll.ohTrigger(RecalcTrigger,Trigger3M)),NA())</f>
        <v>2.6426271861959005E-2</v>
      </c>
      <c r="N2287" s="52">
        <f>IFERROR(_xll.qlIndexFixing(Index6M,$H2287,TRUE,_xll.ohTrigger(RecalcTrigger,Trigger6M)),NA())</f>
        <v>2.7874830274283238E-2</v>
      </c>
      <c r="O2287" s="52">
        <f>IFERROR(_xll.qlIndexFixing(ONIndex6M,I2287,TRUE,_xll.ohTrigger(RecalcTrigger,Trigger6M)),NA())</f>
        <v>2.7741187459044969E-2</v>
      </c>
      <c r="P2287" s="52">
        <f>IFERROR(_xll.qlIndexFixing(Index1Y,$H2287,TRUE,_xll.ohTrigger(RecalcTrigger,Trigger1Y)),NA())</f>
        <v>2.9666980324639033E-2</v>
      </c>
      <c r="Q2287" s="52">
        <f>IFERROR(_xll.qlIndexFixing(ONIndex1Y,I2287,TRUE,_xll.ohTrigger(RecalcTrigger,Trigger1Y)),NA())</f>
        <v>2.9332265352361997E-2</v>
      </c>
    </row>
    <row r="2288" spans="2:17" x14ac:dyDescent="0.2">
      <c r="B2288" s="46" t="s">
        <v>51</v>
      </c>
      <c r="D2288" s="49">
        <f>_xll.qlCalendarAdvance(LocalCalendar,$D2287,B2288,"f",FALSE)</f>
        <v>55528</v>
      </c>
      <c r="E2288" s="49">
        <f>_xll.qlInterestRateIndexValueDate(IndexON,D2288)</f>
        <v>55528</v>
      </c>
      <c r="F2288" s="52">
        <f>IFERROR(_xll.qlIndexFixing(IndexON,D2288,TRUE,_xll.ohTrigger(RecalcTrigger,TriggerON)),NA())</f>
        <v>2.4640997854632474E-2</v>
      </c>
      <c r="H2288" s="49">
        <f>_xll.qlCalendarAdvance(IborCalendar,$H2287,B2288,"f",FALSE)</f>
        <v>55521</v>
      </c>
      <c r="I2288" s="49">
        <f>_xll.qlInterestRateIndexValueDate(Index1M,$H2288)</f>
        <v>55523</v>
      </c>
      <c r="J2288" s="52">
        <f>IFERROR(_xll.qlIndexFixing(Index1M,$H2288,TRUE,_xll.ohTrigger(RecalcTrigger,Trigger1M)),NA())</f>
        <v>2.4953415479906999E-2</v>
      </c>
      <c r="K2288" s="52">
        <f>IFERROR(_xll.qlIndexFixing(ONIndex1M,I2288,TRUE,_xll.ohTrigger(RecalcTrigger,Trigger1M)),NA())</f>
        <v>2.4937827403306301E-2</v>
      </c>
      <c r="L2288" s="52">
        <f>IFERROR(_xll.qlIndexFixing(Index3M,H2288,TRUE,_xll.ohTrigger(RecalcTrigger,Trigger3M)),NA())</f>
        <v>2.6479265410732596E-2</v>
      </c>
      <c r="M2288" s="52">
        <f>IFERROR(_xll.qlIndexFixing(ONIndex3M,I2288,TRUE,_xll.ohTrigger(RecalcTrigger,Trigger3M)),NA())</f>
        <v>2.6421274485093349E-2</v>
      </c>
      <c r="N2288" s="52">
        <f>IFERROR(_xll.qlIndexFixing(Index6M,$H2288,TRUE,_xll.ohTrigger(RecalcTrigger,Trigger6M)),NA())</f>
        <v>2.7870302799949339E-2</v>
      </c>
      <c r="O2288" s="52">
        <f>IFERROR(_xll.qlIndexFixing(ONIndex6M,I2288,TRUE,_xll.ohTrigger(RecalcTrigger,Trigger6M)),NA())</f>
        <v>2.7735991618067501E-2</v>
      </c>
      <c r="P2288" s="52">
        <f>IFERROR(_xll.qlIndexFixing(Index1Y,$H2288,TRUE,_xll.ohTrigger(RecalcTrigger,Trigger1Y)),NA())</f>
        <v>2.9661992786835779E-2</v>
      </c>
      <c r="Q2288" s="52">
        <f>IFERROR(_xll.qlIndexFixing(ONIndex1Y,I2288,TRUE,_xll.ohTrigger(RecalcTrigger,Trigger1Y)),NA())</f>
        <v>2.9327533421508178E-2</v>
      </c>
    </row>
    <row r="2289" spans="2:17" x14ac:dyDescent="0.2">
      <c r="B2289" s="46" t="s">
        <v>51</v>
      </c>
      <c r="D2289" s="49">
        <f>_xll.qlCalendarAdvance(LocalCalendar,$D2288,B2289,"f",FALSE)</f>
        <v>55535</v>
      </c>
      <c r="E2289" s="49">
        <f>_xll.qlInterestRateIndexValueDate(IndexON,D2289)</f>
        <v>55535</v>
      </c>
      <c r="F2289" s="52">
        <f>IFERROR(_xll.qlIndexFixing(IndexON,D2289,TRUE,_xll.ohTrigger(RecalcTrigger,TriggerON)),NA())</f>
        <v>2.4636926083072552E-2</v>
      </c>
      <c r="H2289" s="49">
        <f>_xll.qlCalendarAdvance(IborCalendar,$H2288,B2289,"f",FALSE)</f>
        <v>55528</v>
      </c>
      <c r="I2289" s="49">
        <f>_xll.qlInterestRateIndexValueDate(Index1M,$H2289)</f>
        <v>55530</v>
      </c>
      <c r="J2289" s="52">
        <f>IFERROR(_xll.qlIndexFixing(Index1M,$H2289,TRUE,_xll.ohTrigger(RecalcTrigger,Trigger1M)),NA())</f>
        <v>2.4949107136617129E-2</v>
      </c>
      <c r="K2289" s="52">
        <f>IFERROR(_xll.qlIndexFixing(ONIndex1M,I2289,TRUE,_xll.ohTrigger(RecalcTrigger,Trigger1M)),NA())</f>
        <v>2.4934089370389767E-2</v>
      </c>
      <c r="L2289" s="52">
        <f>IFERROR(_xll.qlIndexFixing(Index3M,H2289,TRUE,_xll.ohTrigger(RecalcTrigger,Trigger3M)),NA())</f>
        <v>2.6474883365877267E-2</v>
      </c>
      <c r="M2289" s="52">
        <f>IFERROR(_xll.qlIndexFixing(ONIndex3M,I2289,TRUE,_xll.ohTrigger(RecalcTrigger,Trigger3M)),NA())</f>
        <v>2.6417593999870093E-2</v>
      </c>
      <c r="N2289" s="52">
        <f>IFERROR(_xll.qlIndexFixing(Index6M,$H2289,TRUE,_xll.ohTrigger(RecalcTrigger,Trigger6M)),NA())</f>
        <v>2.7865773666943559E-2</v>
      </c>
      <c r="O2289" s="52">
        <f>IFERROR(_xll.qlIndexFixing(ONIndex6M,I2289,TRUE,_xll.ohTrigger(RecalcTrigger,Trigger6M)),NA())</f>
        <v>2.7732295794700157E-2</v>
      </c>
      <c r="P2289" s="52">
        <f>IFERROR(_xll.qlIndexFixing(Index1Y,$H2289,TRUE,_xll.ohTrigger(RecalcTrigger,Trigger1Y)),NA())</f>
        <v>2.965791555946937E-2</v>
      </c>
      <c r="Q2289" s="52">
        <f>IFERROR(_xll.qlIndexFixing(ONIndex1Y,I2289,TRUE,_xll.ohTrigger(RecalcTrigger,Trigger1Y)),NA())</f>
        <v>2.932464031961679E-2</v>
      </c>
    </row>
    <row r="2290" spans="2:17" x14ac:dyDescent="0.2">
      <c r="B2290" s="46" t="s">
        <v>51</v>
      </c>
      <c r="D2290" s="49">
        <f>_xll.qlCalendarAdvance(LocalCalendar,$D2289,B2290,"f",FALSE)</f>
        <v>55542</v>
      </c>
      <c r="E2290" s="49">
        <f>_xll.qlInterestRateIndexValueDate(IndexON,D2290)</f>
        <v>55542</v>
      </c>
      <c r="F2290" s="52">
        <f>IFERROR(_xll.qlIndexFixing(IndexON,D2290,TRUE,_xll.ohTrigger(RecalcTrigger,TriggerON)),NA())</f>
        <v>2.463283718081577E-2</v>
      </c>
      <c r="H2290" s="49">
        <f>_xll.qlCalendarAdvance(IborCalendar,$H2289,B2290,"f",FALSE)</f>
        <v>55535</v>
      </c>
      <c r="I2290" s="49">
        <f>_xll.qlInterestRateIndexValueDate(Index1M,$H2290)</f>
        <v>55537</v>
      </c>
      <c r="J2290" s="52">
        <f>IFERROR(_xll.qlIndexFixing(Index1M,$H2290,TRUE,_xll.ohTrigger(RecalcTrigger,Trigger1M)),NA())</f>
        <v>2.4945351483591782E-2</v>
      </c>
      <c r="K2290" s="52">
        <f>IFERROR(_xll.qlIndexFixing(ONIndex1M,I2290,TRUE,_xll.ohTrigger(RecalcTrigger,Trigger1M)),NA())</f>
        <v>2.4929235587674015E-2</v>
      </c>
      <c r="L2290" s="52">
        <f>IFERROR(_xll.qlIndexFixing(Index3M,H2290,TRUE,_xll.ohTrigger(RecalcTrigger,Trigger3M)),NA())</f>
        <v>2.6473128573751087E-2</v>
      </c>
      <c r="M2290" s="52">
        <f>IFERROR(_xll.qlIndexFixing(ONIndex3M,I2290,TRUE,_xll.ohTrigger(RecalcTrigger,Trigger3M)),NA())</f>
        <v>2.6412593040010535E-2</v>
      </c>
      <c r="N2290" s="52">
        <f>IFERROR(_xll.qlIndexFixing(Index6M,$H2290,TRUE,_xll.ohTrigger(RecalcTrigger,Trigger6M)),NA())</f>
        <v>2.7861242875278195E-2</v>
      </c>
      <c r="O2290" s="52">
        <f>IFERROR(_xll.qlIndexFixing(ONIndex6M,I2290,TRUE,_xll.ohTrigger(RecalcTrigger,Trigger6M)),NA())</f>
        <v>2.772709758194658E-2</v>
      </c>
      <c r="P2290" s="52">
        <f>IFERROR(_xll.qlIndexFixing(Index1Y,$H2290,TRUE,_xll.ohTrigger(RecalcTrigger,Trigger1Y)),NA())</f>
        <v>2.9654746431235276E-2</v>
      </c>
      <c r="Q2290" s="52">
        <f>IFERROR(_xll.qlIndexFixing(ONIndex1Y,I2290,TRUE,_xll.ohTrigger(RecalcTrigger,Trigger1Y)),NA())</f>
        <v>2.9319898727804272E-2</v>
      </c>
    </row>
    <row r="2291" spans="2:17" x14ac:dyDescent="0.2">
      <c r="B2291" s="46" t="s">
        <v>51</v>
      </c>
      <c r="D2291" s="49">
        <f>_xll.qlCalendarAdvance(LocalCalendar,$D2290,B2291,"f",FALSE)</f>
        <v>55549</v>
      </c>
      <c r="E2291" s="49">
        <f>_xll.qlInterestRateIndexValueDate(IndexON,D2291)</f>
        <v>55549</v>
      </c>
      <c r="F2291" s="52">
        <f>IFERROR(_xll.qlIndexFixing(IndexON,D2291,TRUE,_xll.ohTrigger(RecalcTrigger,TriggerON)),NA())</f>
        <v>2.462873114818187E-2</v>
      </c>
      <c r="H2291" s="49">
        <f>_xll.qlCalendarAdvance(IborCalendar,$H2290,B2291,"f",FALSE)</f>
        <v>55542</v>
      </c>
      <c r="I2291" s="49">
        <f>_xll.qlInterestRateIndexValueDate(Index1M,$H2291)</f>
        <v>55544</v>
      </c>
      <c r="J2291" s="52">
        <f>IFERROR(_xll.qlIndexFixing(Index1M,$H2291,TRUE,_xll.ohTrigger(RecalcTrigger,Trigger1M)),NA())</f>
        <v>2.4940482255451736E-2</v>
      </c>
      <c r="K2291" s="52">
        <f>IFERROR(_xll.qlIndexFixing(ONIndex1M,I2291,TRUE,_xll.ohTrigger(RecalcTrigger,Trigger1M)),NA())</f>
        <v>2.4924935588330754E-2</v>
      </c>
      <c r="L2291" s="52">
        <f>IFERROR(_xll.qlIndexFixing(Index3M,H2291,TRUE,_xll.ohTrigger(RecalcTrigger,Trigger3M)),NA())</f>
        <v>2.6466112429405209E-2</v>
      </c>
      <c r="M2291" s="52">
        <f>IFERROR(_xll.qlIndexFixing(ONIndex3M,I2291,TRUE,_xll.ohTrigger(RecalcTrigger,Trigger3M)),NA())</f>
        <v>2.6408248909142173E-2</v>
      </c>
      <c r="N2291" s="52">
        <f>IFERROR(_xll.qlIndexFixing(Index6M,$H2291,TRUE,_xll.ohTrigger(RecalcTrigger,Trigger6M)),NA())</f>
        <v>2.7856710424964227E-2</v>
      </c>
      <c r="O2291" s="52">
        <f>IFERROR(_xll.qlIndexFixing(ONIndex6M,I2291,TRUE,_xll.ohTrigger(RecalcTrigger,Trigger6M)),NA())</f>
        <v>2.7722648095007685E-2</v>
      </c>
      <c r="P2291" s="52">
        <f>IFERROR(_xll.qlIndexFixing(Index1Y,$H2291,TRUE,_xll.ohTrigger(RecalcTrigger,Trigger1Y)),NA())</f>
        <v>2.9649744046327805E-2</v>
      </c>
      <c r="Q2291" s="52">
        <f>IFERROR(_xll.qlIndexFixing(ONIndex1Y,I2291,TRUE,_xll.ohTrigger(RecalcTrigger,Trigger1Y)),NA())</f>
        <v>2.9316073076195437E-2</v>
      </c>
    </row>
    <row r="2292" spans="2:17" x14ac:dyDescent="0.2">
      <c r="B2292" s="46" t="s">
        <v>51</v>
      </c>
      <c r="D2292" s="49">
        <f>_xll.qlCalendarAdvance(LocalCalendar,$D2291,B2292,"f",FALSE)</f>
        <v>55556</v>
      </c>
      <c r="E2292" s="49">
        <f>_xll.qlInterestRateIndexValueDate(IndexON,D2292)</f>
        <v>55556</v>
      </c>
      <c r="F2292" s="52">
        <f>IFERROR(_xll.qlIndexFixing(IndexON,D2292,TRUE,_xll.ohTrigger(RecalcTrigger,TriggerON)),NA())</f>
        <v>2.4624607984771174E-2</v>
      </c>
      <c r="H2292" s="49">
        <f>_xll.qlCalendarAdvance(IborCalendar,$H2291,B2292,"f",FALSE)</f>
        <v>55549</v>
      </c>
      <c r="I2292" s="49">
        <f>_xll.qlInterestRateIndexValueDate(Index1M,$H2292)</f>
        <v>55551</v>
      </c>
      <c r="J2292" s="52">
        <f>IFERROR(_xll.qlIndexFixing(Index1M,$H2292,TRUE,_xll.ohTrigger(RecalcTrigger,Trigger1M)),NA())</f>
        <v>2.493616571757621E-2</v>
      </c>
      <c r="K2292" s="52">
        <f>IFERROR(_xll.qlIndexFixing(ONIndex1M,I2292,TRUE,_xll.ohTrigger(RecalcTrigger,Trigger1M)),NA())</f>
        <v>2.4920632861302749E-2</v>
      </c>
      <c r="L2292" s="52">
        <f>IFERROR(_xll.qlIndexFixing(Index3M,H2292,TRUE,_xll.ohTrigger(RecalcTrigger,Trigger3M)),NA())</f>
        <v>2.6461067087960366E-2</v>
      </c>
      <c r="M2292" s="52">
        <f>IFERROR(_xll.qlIndexFixing(ONIndex3M,I2292,TRUE,_xll.ohTrigger(RecalcTrigger,Trigger3M)),NA())</f>
        <v>2.6403902506011434E-2</v>
      </c>
      <c r="N2292" s="52">
        <f>IFERROR(_xll.qlIndexFixing(Index6M,$H2292,TRUE,_xll.ohTrigger(RecalcTrigger,Trigger6M)),NA())</f>
        <v>2.7852176316012198E-2</v>
      </c>
      <c r="O2292" s="52">
        <f>IFERROR(_xll.qlIndexFixing(ONIndex6M,I2292,TRUE,_xll.ohTrigger(RecalcTrigger,Trigger6M)),NA())</f>
        <v>2.7718196962105424E-2</v>
      </c>
      <c r="P2292" s="52">
        <f>IFERROR(_xll.qlIndexFixing(Index1Y,$H2292,TRUE,_xll.ohTrigger(RecalcTrigger,Trigger1Y)),NA())</f>
        <v>2.9645649760689872E-2</v>
      </c>
      <c r="Q2292" s="52">
        <f>IFERROR(_xll.qlIndexFixing(ONIndex1Y,I2292,TRUE,_xll.ohTrigger(RecalcTrigger,Trigger1Y)),NA())</f>
        <v>2.9312241888055368E-2</v>
      </c>
    </row>
    <row r="2293" spans="2:17" x14ac:dyDescent="0.2">
      <c r="B2293" s="46" t="s">
        <v>51</v>
      </c>
      <c r="D2293" s="49">
        <f>_xll.qlCalendarAdvance(LocalCalendar,$D2292,B2293,"f",FALSE)</f>
        <v>55563</v>
      </c>
      <c r="E2293" s="49">
        <f>_xll.qlInterestRateIndexValueDate(IndexON,D2293)</f>
        <v>55563</v>
      </c>
      <c r="F2293" s="52">
        <f>IFERROR(_xll.qlIndexFixing(IndexON,D2293,TRUE,_xll.ohTrigger(RecalcTrigger,TriggerON)),NA())</f>
        <v>2.4620467690663617E-2</v>
      </c>
      <c r="H2293" s="49">
        <f>_xll.qlCalendarAdvance(IborCalendar,$H2292,B2293,"f",FALSE)</f>
        <v>55556</v>
      </c>
      <c r="I2293" s="49">
        <f>_xll.qlInterestRateIndexValueDate(Index1M,$H2293)</f>
        <v>55558</v>
      </c>
      <c r="J2293" s="52">
        <f>IFERROR(_xll.qlIndexFixing(Index1M,$H2293,TRUE,_xll.ohTrigger(RecalcTrigger,Trigger1M)),NA())</f>
        <v>2.4931846448185028E-2</v>
      </c>
      <c r="K2293" s="52">
        <f>IFERROR(_xll.qlIndexFixing(ONIndex1M,I2293,TRUE,_xll.ohTrigger(RecalcTrigger,Trigger1M)),NA())</f>
        <v>2.4916327406616645E-2</v>
      </c>
      <c r="L2293" s="52">
        <f>IFERROR(_xll.qlIndexFixing(Index3M,H2293,TRUE,_xll.ohTrigger(RecalcTrigger,Trigger3M)),NA())</f>
        <v>2.6456676398793455E-2</v>
      </c>
      <c r="M2293" s="52">
        <f>IFERROR(_xll.qlIndexFixing(ONIndex3M,I2293,TRUE,_xll.ohTrigger(RecalcTrigger,Trigger3M)),NA())</f>
        <v>2.6399553830698252E-2</v>
      </c>
      <c r="N2293" s="52">
        <f>IFERROR(_xll.qlIndexFixing(Index6M,$H2293,TRUE,_xll.ohTrigger(RecalcTrigger,Trigger6M)),NA())</f>
        <v>2.7847640548434405E-2</v>
      </c>
      <c r="O2293" s="52">
        <f>IFERROR(_xll.qlIndexFixing(ONIndex6M,I2293,TRUE,_xll.ohTrigger(RecalcTrigger,Trigger6M)),NA())</f>
        <v>2.7713744183346378E-2</v>
      </c>
      <c r="P2293" s="52">
        <f>IFERROR(_xll.qlIndexFixing(Index1Y,$H2293,TRUE,_xll.ohTrigger(RecalcTrigger,Trigger1Y)),NA())</f>
        <v>2.9641549789100174E-2</v>
      </c>
      <c r="Q2293" s="52">
        <f>IFERROR(_xll.qlIndexFixing(ONIndex1Y,I2293,TRUE,_xll.ohTrigger(RecalcTrigger,Trigger1Y)),NA())</f>
        <v>2.9308405163384066E-2</v>
      </c>
    </row>
    <row r="2294" spans="2:17" x14ac:dyDescent="0.2">
      <c r="B2294" s="46" t="s">
        <v>51</v>
      </c>
      <c r="D2294" s="49">
        <f>_xll.qlCalendarAdvance(LocalCalendar,$D2293,B2294,"f",FALSE)</f>
        <v>55570</v>
      </c>
      <c r="E2294" s="49">
        <f>_xll.qlInterestRateIndexValueDate(IndexON,D2294)</f>
        <v>55570</v>
      </c>
      <c r="F2294" s="52">
        <f>IFERROR(_xll.qlIndexFixing(IndexON,D2294,TRUE,_xll.ohTrigger(RecalcTrigger,TriggerON)),NA())</f>
        <v>2.461631026601907E-2</v>
      </c>
      <c r="H2294" s="49">
        <f>_xll.qlCalendarAdvance(IborCalendar,$H2293,B2294,"f",FALSE)</f>
        <v>55563</v>
      </c>
      <c r="I2294" s="49">
        <f>_xll.qlInterestRateIndexValueDate(Index1M,$H2294)</f>
        <v>55565</v>
      </c>
      <c r="J2294" s="52">
        <f>IFERROR(_xll.qlIndexFixing(Index1M,$H2294,TRUE,_xll.ohTrigger(RecalcTrigger,Trigger1M)),NA())</f>
        <v>2.4927524447270449E-2</v>
      </c>
      <c r="K2294" s="52">
        <f>IFERROR(_xll.qlIndexFixing(ONIndex1M,I2294,TRUE,_xll.ohTrigger(RecalcTrigger,Trigger1M)),NA())</f>
        <v>2.4912573271786975E-2</v>
      </c>
      <c r="L2294" s="52">
        <f>IFERROR(_xll.qlIndexFixing(Index3M,H2294,TRUE,_xll.ohTrigger(RecalcTrigger,Trigger3M)),NA())</f>
        <v>2.6452283427516043E-2</v>
      </c>
      <c r="M2294" s="52">
        <f>IFERROR(_xll.qlIndexFixing(ONIndex3M,I2294,TRUE,_xll.ohTrigger(RecalcTrigger,Trigger3M)),NA())</f>
        <v>2.6395859578887126E-2</v>
      </c>
      <c r="N2294" s="52">
        <f>IFERROR(_xll.qlIndexFixing(Index6M,$H2294,TRUE,_xll.ohTrigger(RecalcTrigger,Trigger6M)),NA())</f>
        <v>2.7843103122242269E-2</v>
      </c>
      <c r="O2294" s="52">
        <f>IFERROR(_xll.qlIndexFixing(ONIndex6M,I2294,TRUE,_xll.ohTrigger(RecalcTrigger,Trigger6M)),NA())</f>
        <v>2.7710037828909684E-2</v>
      </c>
      <c r="P2294" s="52">
        <f>IFERROR(_xll.qlIndexFixing(Index1Y,$H2294,TRUE,_xll.ohTrigger(RecalcTrigger,Trigger1Y)),NA())</f>
        <v>2.963835496266216E-2</v>
      </c>
      <c r="Q2294" s="52">
        <f>IFERROR(_xll.qlIndexFixing(ONIndex1Y,I2294,TRUE,_xll.ohTrigger(RecalcTrigger,Trigger1Y)),NA())</f>
        <v>2.9305480841752551E-2</v>
      </c>
    </row>
    <row r="2295" spans="2:17" x14ac:dyDescent="0.2">
      <c r="B2295" s="46" t="s">
        <v>51</v>
      </c>
      <c r="D2295" s="49">
        <f>_xll.qlCalendarAdvance(LocalCalendar,$D2294,B2295,"f",FALSE)</f>
        <v>55577</v>
      </c>
      <c r="E2295" s="49">
        <f>_xll.qlInterestRateIndexValueDate(IndexON,D2295)</f>
        <v>55577</v>
      </c>
      <c r="F2295" s="52">
        <f>IFERROR(_xll.qlIndexFixing(IndexON,D2295,TRUE,_xll.ohTrigger(RecalcTrigger,TriggerON)),NA())</f>
        <v>2.4612135710837535E-2</v>
      </c>
      <c r="H2295" s="49">
        <f>_xll.qlCalendarAdvance(IborCalendar,$H2294,B2295,"f",FALSE)</f>
        <v>55570</v>
      </c>
      <c r="I2295" s="49">
        <f>_xll.qlInterestRateIndexValueDate(Index1M,$H2295)</f>
        <v>55572</v>
      </c>
      <c r="J2295" s="52">
        <f>IFERROR(_xll.qlIndexFixing(Index1M,$H2295,TRUE,_xll.ohTrigger(RecalcTrigger,Trigger1M)),NA())</f>
        <v>2.4923199714840215E-2</v>
      </c>
      <c r="K2295" s="52">
        <f>IFERROR(_xll.qlIndexFixing(ONIndex1M,I2295,TRUE,_xll.ohTrigger(RecalcTrigger,Trigger1M)),NA())</f>
        <v>2.4907708314136912E-2</v>
      </c>
      <c r="L2295" s="52">
        <f>IFERROR(_xll.qlIndexFixing(Index3M,H2295,TRUE,_xll.ohTrigger(RecalcTrigger,Trigger3M)),NA())</f>
        <v>2.644788817413346E-2</v>
      </c>
      <c r="M2295" s="52">
        <f>IFERROR(_xll.qlIndexFixing(ONIndex3M,I2295,TRUE,_xll.ohTrigger(RecalcTrigger,Trigger3M)),NA())</f>
        <v>2.6390849663391336E-2</v>
      </c>
      <c r="N2295" s="52">
        <f>IFERROR(_xll.qlIndexFixing(Index6M,$H2295,TRUE,_xll.ohTrigger(RecalcTrigger,Trigger6M)),NA())</f>
        <v>2.7838564037445009E-2</v>
      </c>
      <c r="O2295" s="52">
        <f>IFERROR(_xll.qlIndexFixing(ONIndex6M,I2295,TRUE,_xll.ohTrigger(RecalcTrigger,Trigger6M)),NA())</f>
        <v>2.7704833687964836E-2</v>
      </c>
      <c r="P2295" s="52">
        <f>IFERROR(_xll.qlIndexFixing(Index1Y,$H2295,TRUE,_xll.ohTrigger(RecalcTrigger,Trigger1Y)),NA())</f>
        <v>2.9633332788342973E-2</v>
      </c>
      <c r="Q2295" s="52">
        <f>IFERROR(_xll.qlIndexFixing(ONIndex1Y,I2295,TRUE,_xll.ohTrigger(RecalcTrigger,Trigger1Y)),NA())</f>
        <v>2.9300715104580988E-2</v>
      </c>
    </row>
    <row r="2296" spans="2:17" x14ac:dyDescent="0.2">
      <c r="B2296" s="46" t="s">
        <v>51</v>
      </c>
      <c r="D2296" s="49">
        <f>_xll.qlCalendarAdvance(LocalCalendar,$D2295,B2296,"f",FALSE)</f>
        <v>55584</v>
      </c>
      <c r="E2296" s="49">
        <f>_xll.qlInterestRateIndexValueDate(IndexON,D2296)</f>
        <v>55584</v>
      </c>
      <c r="F2296" s="52">
        <f>IFERROR(_xll.qlIndexFixing(IndexON,D2296,TRUE,_xll.ohTrigger(RecalcTrigger,TriggerON)),NA())</f>
        <v>2.4607944024959139E-2</v>
      </c>
      <c r="H2296" s="49">
        <f>_xll.qlCalendarAdvance(IborCalendar,$H2295,B2296,"f",FALSE)</f>
        <v>55577</v>
      </c>
      <c r="I2296" s="49">
        <f>_xll.qlInterestRateIndexValueDate(Index1M,$H2296)</f>
        <v>55579</v>
      </c>
      <c r="J2296" s="52">
        <f>IFERROR(_xll.qlIndexFixing(Index1M,$H2296,TRUE,_xll.ohTrigger(RecalcTrigger,Trigger1M)),NA())</f>
        <v>2.4918872250899476E-2</v>
      </c>
      <c r="K2296" s="52">
        <f>IFERROR(_xll.qlIndexFixing(ONIndex1M,I2296,TRUE,_xll.ohTrigger(RecalcTrigger,Trigger1M)),NA())</f>
        <v>2.4903394676423218E-2</v>
      </c>
      <c r="L2296" s="52">
        <f>IFERROR(_xll.qlIndexFixing(Index3M,H2296,TRUE,_xll.ohTrigger(RecalcTrigger,Trigger3M)),NA())</f>
        <v>2.6446108594996038E-2</v>
      </c>
      <c r="M2296" s="52">
        <f>IFERROR(_xll.qlIndexFixing(ONIndex3M,I2296,TRUE,_xll.ohTrigger(RecalcTrigger,Trigger3M)),NA())</f>
        <v>2.6386494171450892E-2</v>
      </c>
      <c r="N2296" s="52">
        <f>IFERROR(_xll.qlIndexFixing(Index6M,$H2296,TRUE,_xll.ohTrigger(RecalcTrigger,Trigger6M)),NA())</f>
        <v>2.7837007608933356E-2</v>
      </c>
      <c r="O2296" s="52">
        <f>IFERROR(_xll.qlIndexFixing(ONIndex6M,I2296,TRUE,_xll.ohTrigger(RecalcTrigger,Trigger6M)),NA())</f>
        <v>2.7700375971448921E-2</v>
      </c>
      <c r="P2296" s="52">
        <f>IFERROR(_xll.qlIndexFixing(Index1Y,$H2296,TRUE,_xll.ohTrigger(RecalcTrigger,Trigger1Y)),NA())</f>
        <v>2.9629215759313998E-2</v>
      </c>
      <c r="Q2296" s="52">
        <f>IFERROR(_xll.qlIndexFixing(ONIndex1Y,I2296,TRUE,_xll.ohTrigger(RecalcTrigger,Trigger1Y)),NA())</f>
        <v>2.9296861770475857E-2</v>
      </c>
    </row>
    <row r="2297" spans="2:17" x14ac:dyDescent="0.2">
      <c r="B2297" s="46" t="s">
        <v>51</v>
      </c>
      <c r="D2297" s="49">
        <f>_xll.qlCalendarAdvance(LocalCalendar,$D2296,B2297,"f",FALSE)</f>
        <v>55591</v>
      </c>
      <c r="E2297" s="49">
        <f>_xll.qlInterestRateIndexValueDate(IndexON,D2297)</f>
        <v>55591</v>
      </c>
      <c r="F2297" s="52">
        <f>IFERROR(_xll.qlIndexFixing(IndexON,D2297,TRUE,_xll.ohTrigger(RecalcTrigger,TriggerON)),NA())</f>
        <v>2.4603735208383881E-2</v>
      </c>
      <c r="H2297" s="49">
        <f>_xll.qlCalendarAdvance(IborCalendar,$H2296,B2297,"f",FALSE)</f>
        <v>55584</v>
      </c>
      <c r="I2297" s="49">
        <f>_xll.qlInterestRateIndexValueDate(Index1M,$H2297)</f>
        <v>55586</v>
      </c>
      <c r="J2297" s="52">
        <f>IFERROR(_xll.qlIndexFixing(Index1M,$H2297,TRUE,_xll.ohTrigger(RecalcTrigger,Trigger1M)),NA())</f>
        <v>2.4914542055445656E-2</v>
      </c>
      <c r="K2297" s="52">
        <f>IFERROR(_xll.qlIndexFixing(ONIndex1M,I2297,TRUE,_xll.ohTrigger(RecalcTrigger,Trigger1M)),NA())</f>
        <v>2.4899078310998135E-2</v>
      </c>
      <c r="L2297" s="52">
        <f>IFERROR(_xll.qlIndexFixing(Index3M,H2297,TRUE,_xll.ohTrigger(RecalcTrigger,Trigger3M)),NA())</f>
        <v>2.6441706836708809E-2</v>
      </c>
      <c r="M2297" s="52">
        <f>IFERROR(_xll.qlIndexFixing(ONIndex3M,I2297,TRUE,_xll.ohTrigger(RecalcTrigger,Trigger3M)),NA())</f>
        <v>2.6382136407248069E-2</v>
      </c>
      <c r="N2297" s="52">
        <f>IFERROR(_xll.qlIndexFixing(Index6M,$H2297,TRUE,_xll.ohTrigger(RecalcTrigger,Trigger6M)),NA())</f>
        <v>2.7831717735970419E-2</v>
      </c>
      <c r="O2297" s="52">
        <f>IFERROR(_xll.qlIndexFixing(ONIndex6M,I2297,TRUE,_xll.ohTrigger(RecalcTrigger,Trigger6M)),NA())</f>
        <v>2.769591660896964E-2</v>
      </c>
      <c r="P2297" s="52">
        <f>IFERROR(_xll.qlIndexFixing(Index1Y,$H2297,TRUE,_xll.ohTrigger(RecalcTrigger,Trigger1Y)),NA())</f>
        <v>2.9625093044610532E-2</v>
      </c>
      <c r="Q2297" s="52">
        <f>IFERROR(_xll.qlIndexFixing(ONIndex1Y,I2297,TRUE,_xll.ohTrigger(RecalcTrigger,Trigger1Y)),NA())</f>
        <v>2.9293002899786202E-2</v>
      </c>
    </row>
    <row r="2298" spans="2:17" x14ac:dyDescent="0.2">
      <c r="B2298" s="46" t="s">
        <v>51</v>
      </c>
      <c r="D2298" s="49">
        <f>_xll.qlCalendarAdvance(LocalCalendar,$D2297,B2298,"f",FALSE)</f>
        <v>55598</v>
      </c>
      <c r="E2298" s="49">
        <f>_xll.qlInterestRateIndexValueDate(IndexON,D2298)</f>
        <v>55598</v>
      </c>
      <c r="F2298" s="52">
        <f>IFERROR(_xll.qlIndexFixing(IndexON,D2298,TRUE,_xll.ohTrigger(RecalcTrigger,TriggerON)),NA())</f>
        <v>2.4599509261351571E-2</v>
      </c>
      <c r="H2298" s="49">
        <f>_xll.qlCalendarAdvance(IborCalendar,$H2297,B2298,"f",FALSE)</f>
        <v>55591</v>
      </c>
      <c r="I2298" s="49">
        <f>_xll.qlInterestRateIndexValueDate(Index1M,$H2298)</f>
        <v>55593</v>
      </c>
      <c r="J2298" s="52">
        <f>IFERROR(_xll.qlIndexFixing(Index1M,$H2298,TRUE,_xll.ohTrigger(RecalcTrigger,Trigger1M)),NA())</f>
        <v>2.4910209128486495E-2</v>
      </c>
      <c r="K2298" s="52">
        <f>IFERROR(_xll.qlIndexFixing(ONIndex1M,I2298,TRUE,_xll.ohTrigger(RecalcTrigger,Trigger1M)),NA())</f>
        <v>2.4894759217914952E-2</v>
      </c>
      <c r="L2298" s="52">
        <f>IFERROR(_xll.qlIndexFixing(Index3M,H2298,TRUE,_xll.ohTrigger(RecalcTrigger,Trigger3M)),NA())</f>
        <v>2.6437302795885721E-2</v>
      </c>
      <c r="M2298" s="52">
        <f>IFERROR(_xll.qlIndexFixing(ONIndex3M,I2298,TRUE,_xll.ohTrigger(RecalcTrigger,Trigger3M)),NA())</f>
        <v>2.6377776370836159E-2</v>
      </c>
      <c r="N2298" s="52">
        <f>IFERROR(_xll.qlIndexFixing(Index6M,$H2298,TRUE,_xll.ohTrigger(RecalcTrigger,Trigger6M)),NA())</f>
        <v>2.7827172273467593E-2</v>
      </c>
      <c r="O2298" s="52">
        <f>IFERROR(_xll.qlIndexFixing(ONIndex6M,I2298,TRUE,_xll.ohTrigger(RecalcTrigger,Trigger6M)),NA())</f>
        <v>2.7691455600553638E-2</v>
      </c>
      <c r="P2298" s="52">
        <f>IFERROR(_xll.qlIndexFixing(Index1Y,$H2298,TRUE,_xll.ohTrigger(RecalcTrigger,Trigger1Y)),NA())</f>
        <v>2.962096464430336E-2</v>
      </c>
      <c r="Q2298" s="52">
        <f>IFERROR(_xll.qlIndexFixing(ONIndex1Y,I2298,TRUE,_xll.ohTrigger(RecalcTrigger,Trigger1Y)),NA())</f>
        <v>2.928913849264525E-2</v>
      </c>
    </row>
    <row r="2299" spans="2:17" x14ac:dyDescent="0.2">
      <c r="B2299" s="46" t="s">
        <v>51</v>
      </c>
      <c r="D2299" s="49">
        <f>_xll.qlCalendarAdvance(LocalCalendar,$D2298,B2299,"f",FALSE)</f>
        <v>55605</v>
      </c>
      <c r="E2299" s="49">
        <f>_xll.qlInterestRateIndexValueDate(IndexON,D2299)</f>
        <v>55605</v>
      </c>
      <c r="F2299" s="52">
        <f>IFERROR(_xll.qlIndexFixing(IndexON,D2299,TRUE,_xll.ohTrigger(RecalcTrigger,TriggerON)),NA())</f>
        <v>2.45952661836224E-2</v>
      </c>
      <c r="H2299" s="49">
        <f>_xll.qlCalendarAdvance(IborCalendar,$H2298,B2299,"f",FALSE)</f>
        <v>55598</v>
      </c>
      <c r="I2299" s="49">
        <f>_xll.qlInterestRateIndexValueDate(Index1M,$H2299)</f>
        <v>55600</v>
      </c>
      <c r="J2299" s="52">
        <f>IFERROR(_xll.qlIndexFixing(Index1M,$H2299,TRUE,_xll.ohTrigger(RecalcTrigger,Trigger1M)),NA())</f>
        <v>2.4906424443662811E-2</v>
      </c>
      <c r="K2299" s="52">
        <f>IFERROR(_xll.qlIndexFixing(ONIndex1M,I2299,TRUE,_xll.ohTrigger(RecalcTrigger,Trigger1M)),NA())</f>
        <v>2.4890437397093734E-2</v>
      </c>
      <c r="L2299" s="52">
        <f>IFERROR(_xll.qlIndexFixing(Index3M,H2299,TRUE,_xll.ohTrigger(RecalcTrigger,Trigger3M)),NA())</f>
        <v>2.6432896472536976E-2</v>
      </c>
      <c r="M2299" s="52">
        <f>IFERROR(_xll.qlIndexFixing(ONIndex3M,I2299,TRUE,_xll.ohTrigger(RecalcTrigger,Trigger3M)),NA())</f>
        <v>2.6373414062215161E-2</v>
      </c>
      <c r="N2299" s="52">
        <f>IFERROR(_xll.qlIndexFixing(Index6M,$H2299,TRUE,_xll.ohTrigger(RecalcTrigger,Trigger6M)),NA())</f>
        <v>2.7822625152196943E-2</v>
      </c>
      <c r="O2299" s="52">
        <f>IFERROR(_xll.qlIndexFixing(ONIndex6M,I2299,TRUE,_xll.ohTrigger(RecalcTrigger,Trigger6M)),NA())</f>
        <v>2.7686992946254207E-2</v>
      </c>
      <c r="P2299" s="52">
        <f>IFERROR(_xll.qlIndexFixing(Index1Y,$H2299,TRUE,_xll.ohTrigger(RecalcTrigger,Trigger1Y)),NA())</f>
        <v>2.9616830558461094E-2</v>
      </c>
      <c r="Q2299" s="52">
        <f>IFERROR(_xll.qlIndexFixing(ONIndex1Y,I2299,TRUE,_xll.ohTrigger(RecalcTrigger,Trigger1Y)),NA())</f>
        <v>2.9285268549026355E-2</v>
      </c>
    </row>
    <row r="2300" spans="2:17" x14ac:dyDescent="0.2">
      <c r="B2300" s="46" t="s">
        <v>51</v>
      </c>
      <c r="D2300" s="49">
        <f>_xll.qlCalendarAdvance(LocalCalendar,$D2299,B2300,"f",FALSE)</f>
        <v>55612</v>
      </c>
      <c r="E2300" s="49">
        <f>_xll.qlInterestRateIndexValueDate(IndexON,D2300)</f>
        <v>55612</v>
      </c>
      <c r="F2300" s="52">
        <f>IFERROR(_xll.qlIndexFixing(IndexON,D2300,TRUE,_xll.ohTrigger(RecalcTrigger,TriggerON)),NA())</f>
        <v>2.4591005975356239E-2</v>
      </c>
      <c r="H2300" s="49">
        <f>_xll.qlCalendarAdvance(IborCalendar,$H2299,B2300,"f",FALSE)</f>
        <v>55605</v>
      </c>
      <c r="I2300" s="49">
        <f>_xll.qlInterestRateIndexValueDate(Index1M,$H2300)</f>
        <v>55607</v>
      </c>
      <c r="J2300" s="52">
        <f>IFERROR(_xll.qlIndexFixing(Index1M,$H2300,TRUE,_xll.ohTrigger(RecalcTrigger,Trigger1M)),NA())</f>
        <v>2.490208555877893E-2</v>
      </c>
      <c r="K2300" s="52">
        <f>IFERROR(_xll.qlIndexFixing(ONIndex1M,I2300,TRUE,_xll.ohTrigger(RecalcTrigger,Trigger1M)),NA())</f>
        <v>2.4886112848667707E-2</v>
      </c>
      <c r="L2300" s="52">
        <f>IFERROR(_xll.qlIndexFixing(Index3M,H2300,TRUE,_xll.ohTrigger(RecalcTrigger,Trigger3M)),NA())</f>
        <v>2.6426530245253328E-2</v>
      </c>
      <c r="M2300" s="52">
        <f>IFERROR(_xll.qlIndexFixing(ONIndex3M,I2300,TRUE,_xll.ohTrigger(RecalcTrigger,Trigger3M)),NA())</f>
        <v>2.6369049481385076E-2</v>
      </c>
      <c r="N2300" s="52">
        <f>IFERROR(_xll.qlIndexFixing(Index6M,$H2300,TRUE,_xll.ohTrigger(RecalcTrigger,Trigger6M)),NA())</f>
        <v>2.7818076372170136E-2</v>
      </c>
      <c r="O2300" s="52">
        <f>IFERROR(_xll.qlIndexFixing(ONIndex6M,I2300,TRUE,_xll.ohTrigger(RecalcTrigger,Trigger6M)),NA())</f>
        <v>2.7682528645991411E-2</v>
      </c>
      <c r="P2300" s="52">
        <f>IFERROR(_xll.qlIndexFixing(Index1Y,$H2300,TRUE,_xll.ohTrigger(RecalcTrigger,Trigger1Y)),NA())</f>
        <v>2.9612690787154304E-2</v>
      </c>
      <c r="Q2300" s="52">
        <f>IFERROR(_xll.qlIndexFixing(ONIndex1Y,I2300,TRUE,_xll.ohTrigger(RecalcTrigger,Trigger1Y)),NA())</f>
        <v>2.9281393068849582E-2</v>
      </c>
    </row>
    <row r="2301" spans="2:17" x14ac:dyDescent="0.2">
      <c r="B2301" s="46" t="s">
        <v>51</v>
      </c>
      <c r="D2301" s="49">
        <f>_xll.qlCalendarAdvance(LocalCalendar,$D2300,B2301,"f",FALSE)</f>
        <v>55619</v>
      </c>
      <c r="E2301" s="49">
        <f>_xll.qlInterestRateIndexValueDate(IndexON,D2301)</f>
        <v>55619</v>
      </c>
      <c r="F2301" s="52">
        <f>IFERROR(_xll.qlIndexFixing(IndexON,D2301,TRUE,_xll.ohTrigger(RecalcTrigger,TriggerON)),NA())</f>
        <v>2.4586728636473154E-2</v>
      </c>
      <c r="H2301" s="49">
        <f>_xll.qlCalendarAdvance(IborCalendar,$H2300,B2301,"f",FALSE)</f>
        <v>55612</v>
      </c>
      <c r="I2301" s="49">
        <f>_xll.qlInterestRateIndexValueDate(Index1M,$H2301)</f>
        <v>55614</v>
      </c>
      <c r="J2301" s="52">
        <f>IFERROR(_xll.qlIndexFixing(Index1M,$H2301,TRUE,_xll.ohTrigger(RecalcTrigger,Trigger1M)),NA())</f>
        <v>2.4897743942257633E-2</v>
      </c>
      <c r="K2301" s="52">
        <f>IFERROR(_xll.qlIndexFixing(ONIndex1M,I2301,TRUE,_xll.ohTrigger(RecalcTrigger,Trigger1M)),NA())</f>
        <v>2.4881785572530291E-2</v>
      </c>
      <c r="L2301" s="52">
        <f>IFERROR(_xll.qlIndexFixing(Index3M,H2301,TRUE,_xll.ohTrigger(RecalcTrigger,Trigger3M)),NA())</f>
        <v>2.642212081383026E-2</v>
      </c>
      <c r="M2301" s="52">
        <f>IFERROR(_xll.qlIndexFixing(ONIndex3M,I2301,TRUE,_xll.ohTrigger(RecalcTrigger,Trigger3M)),NA())</f>
        <v>2.6364682628319258E-2</v>
      </c>
      <c r="N2301" s="52">
        <f>IFERROR(_xll.qlIndexFixing(Index6M,$H2301,TRUE,_xll.ohTrigger(RecalcTrigger,Trigger6M)),NA())</f>
        <v>2.7813525933398399E-2</v>
      </c>
      <c r="O2301" s="52">
        <f>IFERROR(_xll.qlIndexFixing(ONIndex6M,I2301,TRUE,_xll.ohTrigger(RecalcTrigger,Trigger6M)),NA())</f>
        <v>2.767806269987183E-2</v>
      </c>
      <c r="P2301" s="52">
        <f>IFERROR(_xll.qlIndexFixing(Index1Y,$H2301,TRUE,_xll.ohTrigger(RecalcTrigger,Trigger1Y)),NA())</f>
        <v>2.960945097573283E-2</v>
      </c>
      <c r="Q2301" s="52">
        <f>IFERROR(_xll.qlIndexFixing(ONIndex1Y,I2301,TRUE,_xll.ohTrigger(RecalcTrigger,Trigger1Y)),NA())</f>
        <v>2.9277512052141574E-2</v>
      </c>
    </row>
    <row r="2302" spans="2:17" x14ac:dyDescent="0.2">
      <c r="B2302" s="46" t="s">
        <v>51</v>
      </c>
      <c r="D2302" s="49">
        <f>_xll.qlCalendarAdvance(LocalCalendar,$D2301,B2302,"f",FALSE)</f>
        <v>55626</v>
      </c>
      <c r="E2302" s="49">
        <f>_xll.qlInterestRateIndexValueDate(IndexON,D2302)</f>
        <v>55626</v>
      </c>
      <c r="F2302" s="52">
        <f>IFERROR(_xll.qlIndexFixing(IndexON,D2302,TRUE,_xll.ohTrigger(RecalcTrigger,TriggerON)),NA())</f>
        <v>2.4582434166893208E-2</v>
      </c>
      <c r="H2302" s="49">
        <f>_xll.qlCalendarAdvance(IborCalendar,$H2301,B2302,"f",FALSE)</f>
        <v>55619</v>
      </c>
      <c r="I2302" s="49">
        <f>_xll.qlInterestRateIndexValueDate(Index1M,$H2302)</f>
        <v>55621</v>
      </c>
      <c r="J2302" s="52">
        <f>IFERROR(_xll.qlIndexFixing(Index1M,$H2302,TRUE,_xll.ohTrigger(RecalcTrigger,Trigger1M)),NA())</f>
        <v>2.4892850105637656E-2</v>
      </c>
      <c r="K2302" s="52">
        <f>IFERROR(_xll.qlIndexFixing(ONIndex1M,I2302,TRUE,_xll.ohTrigger(RecalcTrigger,Trigger1M)),NA())</f>
        <v>2.4877455568681484E-2</v>
      </c>
      <c r="L2302" s="52">
        <f>IFERROR(_xll.qlIndexFixing(Index3M,H2302,TRUE,_xll.ohTrigger(RecalcTrigger,Trigger3M)),NA())</f>
        <v>2.6417709100239769E-2</v>
      </c>
      <c r="M2302" s="52">
        <f>IFERROR(_xll.qlIndexFixing(ONIndex3M,I2302,TRUE,_xll.ohTrigger(RecalcTrigger,Trigger3M)),NA())</f>
        <v>2.6360313503017707E-2</v>
      </c>
      <c r="N2302" s="52">
        <f>IFERROR(_xll.qlIndexFixing(Index6M,$H2302,TRUE,_xll.ohTrigger(RecalcTrigger,Trigger6M)),NA())</f>
        <v>2.7809717100136903E-2</v>
      </c>
      <c r="O2302" s="52">
        <f>IFERROR(_xll.qlIndexFixing(ONIndex6M,I2302,TRUE,_xll.ohTrigger(RecalcTrigger,Trigger6M)),NA())</f>
        <v>2.7673595107788884E-2</v>
      </c>
      <c r="P2302" s="52">
        <f>IFERROR(_xll.qlIndexFixing(Index1Y,$H2302,TRUE,_xll.ohTrigger(RecalcTrigger,Trigger1Y)),NA())</f>
        <v>2.9604394188427252E-2</v>
      </c>
      <c r="Q2302" s="52">
        <f>IFERROR(_xll.qlIndexFixing(ONIndex1Y,I2302,TRUE,_xll.ohTrigger(RecalcTrigger,Trigger1Y)),NA())</f>
        <v>2.927362549898227E-2</v>
      </c>
    </row>
    <row r="2303" spans="2:17" x14ac:dyDescent="0.2">
      <c r="B2303" s="46" t="s">
        <v>51</v>
      </c>
      <c r="D2303" s="49">
        <f>_xll.qlCalendarAdvance(LocalCalendar,$D2302,B2303,"f",FALSE)</f>
        <v>55633</v>
      </c>
      <c r="E2303" s="49">
        <f>_xll.qlInterestRateIndexValueDate(IndexON,D2303)</f>
        <v>55633</v>
      </c>
      <c r="F2303" s="52">
        <f>IFERROR(_xll.qlIndexFixing(IndexON,D2303,TRUE,_xll.ohTrigger(RecalcTrigger,TriggerON)),NA())</f>
        <v>2.4578122566856209E-2</v>
      </c>
      <c r="H2303" s="49">
        <f>_xll.qlCalendarAdvance(IborCalendar,$H2302,B2303,"f",FALSE)</f>
        <v>55626</v>
      </c>
      <c r="I2303" s="49">
        <f>_xll.qlInterestRateIndexValueDate(Index1M,$H2303)</f>
        <v>55632</v>
      </c>
      <c r="J2303" s="52">
        <f>IFERROR(_xll.qlIndexFixing(Index1M,$H2303,TRUE,_xll.ohTrigger(RecalcTrigger,Trigger1M)),NA())</f>
        <v>2.4885469800306481E-2</v>
      </c>
      <c r="K2303" s="52">
        <f>IFERROR(_xll.qlIndexFixing(ONIndex1M,I2303,TRUE,_xll.ohTrigger(RecalcTrigger,Trigger1M)),NA())</f>
        <v>2.4869547056356467E-2</v>
      </c>
      <c r="L2303" s="52">
        <f>IFERROR(_xll.qlIndexFixing(Index3M,H2303,TRUE,_xll.ohTrigger(RecalcTrigger,Trigger3M)),NA())</f>
        <v>2.6410771796572863E-2</v>
      </c>
      <c r="M2303" s="52">
        <f>IFERROR(_xll.qlIndexFixing(ONIndex3M,I2303,TRUE,_xll.ohTrigger(RecalcTrigger,Trigger3M)),NA())</f>
        <v>2.6352138935541447E-2</v>
      </c>
      <c r="N2303" s="52">
        <f>IFERROR(_xll.qlIndexFixing(Index6M,$H2303,TRUE,_xll.ohTrigger(RecalcTrigger,Trigger6M)),NA())</f>
        <v>2.7800332110348814E-2</v>
      </c>
      <c r="O2303" s="52">
        <f>IFERROR(_xll.qlIndexFixing(ONIndex6M,I2303,TRUE,_xll.ohTrigger(RecalcTrigger,Trigger6M)),NA())</f>
        <v>2.7665083943775315E-2</v>
      </c>
      <c r="P2303" s="52">
        <f>IFERROR(_xll.qlIndexFixing(Index1Y,$H2303,TRUE,_xll.ohTrigger(RecalcTrigger,Trigger1Y)),NA())</f>
        <v>2.9596051941499044E-2</v>
      </c>
      <c r="Q2303" s="52">
        <f>IFERROR(_xll.qlIndexFixing(ONIndex1Y,I2303,TRUE,_xll.ohTrigger(RecalcTrigger,Trigger1Y)),NA())</f>
        <v>2.926568453736067E-2</v>
      </c>
    </row>
    <row r="2304" spans="2:17" x14ac:dyDescent="0.2">
      <c r="B2304" s="46" t="s">
        <v>51</v>
      </c>
      <c r="D2304" s="49">
        <f>_xll.qlCalendarAdvance(LocalCalendar,$D2303,B2304,"f",FALSE)</f>
        <v>55640</v>
      </c>
      <c r="E2304" s="49">
        <f>_xll.qlInterestRateIndexValueDate(IndexON,D2304)</f>
        <v>55640</v>
      </c>
      <c r="F2304" s="52">
        <f>IFERROR(_xll.qlIndexFixing(IndexON,D2304,TRUE,_xll.ohTrigger(RecalcTrigger,TriggerON)),NA())</f>
        <v>2.4573793835962476E-2</v>
      </c>
      <c r="H2304" s="49">
        <f>_xll.qlCalendarAdvance(IborCalendar,$H2303,B2304,"f",FALSE)</f>
        <v>55633</v>
      </c>
      <c r="I2304" s="49">
        <f>_xll.qlInterestRateIndexValueDate(Index1M,$H2304)</f>
        <v>55635</v>
      </c>
      <c r="J2304" s="52">
        <f>IFERROR(_xll.qlIndexFixing(Index1M,$H2304,TRUE,_xll.ohTrigger(RecalcTrigger,Trigger1M)),NA())</f>
        <v>2.48847027029242E-2</v>
      </c>
      <c r="K2304" s="52">
        <f>IFERROR(_xll.qlIndexFixing(ONIndex1M,I2304,TRUE,_xll.ohTrigger(RecalcTrigger,Trigger1M)),NA())</f>
        <v>2.4868787378036217E-2</v>
      </c>
      <c r="L2304" s="52">
        <f>IFERROR(_xll.qlIndexFixing(Index3M,H2304,TRUE,_xll.ohTrigger(RecalcTrigger,Trigger3M)),NA())</f>
        <v>2.6408878826600441E-2</v>
      </c>
      <c r="M2304" s="52">
        <f>IFERROR(_xll.qlIndexFixing(ONIndex3M,I2304,TRUE,_xll.ohTrigger(RecalcTrigger,Trigger3M)),NA())</f>
        <v>2.6351568435840633E-2</v>
      </c>
      <c r="N2304" s="52">
        <f>IFERROR(_xll.qlIndexFixing(Index6M,$H2304,TRUE,_xll.ohTrigger(RecalcTrigger,Trigger6M)),NA())</f>
        <v>2.7799864664727714E-2</v>
      </c>
      <c r="O2304" s="52">
        <f>IFERROR(_xll.qlIndexFixing(ONIndex6M,I2304,TRUE,_xll.ohTrigger(RecalcTrigger,Trigger6M)),NA())</f>
        <v>2.7664654985892767E-2</v>
      </c>
      <c r="P2304" s="52">
        <f>IFERROR(_xll.qlIndexFixing(Index1Y,$H2304,TRUE,_xll.ohTrigger(RecalcTrigger,Trigger1Y)),NA())</f>
        <v>2.959607484868285E-2</v>
      </c>
      <c r="Q2304" s="52">
        <f>IFERROR(_xll.qlIndexFixing(ONIndex1Y,I2304,TRUE,_xll.ohTrigger(RecalcTrigger,Trigger1Y)),NA())</f>
        <v>2.9265835783203187E-2</v>
      </c>
    </row>
    <row r="2305" spans="2:17" x14ac:dyDescent="0.2">
      <c r="B2305" s="46" t="s">
        <v>51</v>
      </c>
      <c r="D2305" s="49">
        <f>_xll.qlCalendarAdvance(LocalCalendar,$D2304,B2305,"f",FALSE)</f>
        <v>55647</v>
      </c>
      <c r="E2305" s="49">
        <f>_xll.qlInterestRateIndexValueDate(IndexON,D2305)</f>
        <v>55647</v>
      </c>
      <c r="F2305" s="52">
        <f>IFERROR(_xll.qlIndexFixing(IndexON,D2305,TRUE,_xll.ohTrigger(RecalcTrigger,TriggerON)),NA())</f>
        <v>2.4569447974691627E-2</v>
      </c>
      <c r="H2305" s="49">
        <f>_xll.qlCalendarAdvance(IborCalendar,$H2304,B2305,"f",FALSE)</f>
        <v>55640</v>
      </c>
      <c r="I2305" s="49">
        <f>_xll.qlInterestRateIndexValueDate(Index1M,$H2305)</f>
        <v>55642</v>
      </c>
      <c r="J2305" s="52">
        <f>IFERROR(_xll.qlIndexFixing(Index1M,$H2305,TRUE,_xll.ohTrigger(RecalcTrigger,Trigger1M)),NA())</f>
        <v>2.4879802157834151E-2</v>
      </c>
      <c r="K2305" s="52">
        <f>IFERROR(_xll.qlIndexFixing(ONIndex1M,I2305,TRUE,_xll.ohTrigger(RecalcTrigger,Trigger1M)),NA())</f>
        <v>2.4864997806999245E-2</v>
      </c>
      <c r="L2305" s="52">
        <f>IFERROR(_xll.qlIndexFixing(Index3M,H2305,TRUE,_xll.ohTrigger(RecalcTrigger,Trigger3M)),NA())</f>
        <v>2.6406410599830021E-2</v>
      </c>
      <c r="M2305" s="52">
        <f>IFERROR(_xll.qlIndexFixing(ONIndex3M,I2305,TRUE,_xll.ohTrigger(RecalcTrigger,Trigger3M)),NA())</f>
        <v>2.6347843887584155E-2</v>
      </c>
      <c r="N2305" s="52">
        <f>IFERROR(_xll.qlIndexFixing(Index6M,$H2305,TRUE,_xll.ohTrigger(RecalcTrigger,Trigger6M)),NA())</f>
        <v>2.7795307591090782E-2</v>
      </c>
      <c r="O2305" s="52">
        <f>IFERROR(_xll.qlIndexFixing(ONIndex6M,I2305,TRUE,_xll.ohTrigger(RecalcTrigger,Trigger6M)),NA())</f>
        <v>2.7660925456920449E-2</v>
      </c>
      <c r="P2305" s="52">
        <f>IFERROR(_xll.qlIndexFixing(Index1Y,$H2305,TRUE,_xll.ohTrigger(RecalcTrigger,Trigger1Y)),NA())</f>
        <v>2.9592809324089149E-2</v>
      </c>
      <c r="Q2305" s="52">
        <f>IFERROR(_xll.qlIndexFixing(ONIndex1Y,I2305,TRUE,_xll.ohTrigger(RecalcTrigger,Trigger1Y)),NA())</f>
        <v>2.926284274226143E-2</v>
      </c>
    </row>
    <row r="2306" spans="2:17" x14ac:dyDescent="0.2">
      <c r="B2306" s="46" t="s">
        <v>51</v>
      </c>
      <c r="D2306" s="49">
        <f>_xll.qlCalendarAdvance(LocalCalendar,$D2305,B2306,"f",FALSE)</f>
        <v>55654</v>
      </c>
      <c r="E2306" s="49">
        <f>_xll.qlInterestRateIndexValueDate(IndexON,D2306)</f>
        <v>55654</v>
      </c>
      <c r="F2306" s="52">
        <f>IFERROR(_xll.qlIndexFixing(IndexON,D2306,TRUE,_xll.ohTrigger(RecalcTrigger,TriggerON)),NA())</f>
        <v>2.4565084982803853E-2</v>
      </c>
      <c r="H2306" s="49">
        <f>_xll.qlCalendarAdvance(IborCalendar,$H2305,B2306,"f",FALSE)</f>
        <v>55647</v>
      </c>
      <c r="I2306" s="49">
        <f>_xll.qlInterestRateIndexValueDate(Index1M,$H2306)</f>
        <v>55649</v>
      </c>
      <c r="J2306" s="52">
        <f>IFERROR(_xll.qlIndexFixing(Index1M,$H2306,TRUE,_xll.ohTrigger(RecalcTrigger,Trigger1M)),NA())</f>
        <v>2.4875447378930219E-2</v>
      </c>
      <c r="K2306" s="52">
        <f>IFERROR(_xll.qlIndexFixing(ONIndex1M,I2306,TRUE,_xll.ohTrigger(RecalcTrigger,Trigger1M)),NA())</f>
        <v>2.4860108276678616E-2</v>
      </c>
      <c r="L2306" s="52">
        <f>IFERROR(_xll.qlIndexFixing(Index3M,H2306,TRUE,_xll.ohTrigger(RecalcTrigger,Trigger3M)),NA())</f>
        <v>2.6401988299015966E-2</v>
      </c>
      <c r="M2306" s="52">
        <f>IFERROR(_xll.qlIndexFixing(ONIndex3M,I2306,TRUE,_xll.ohTrigger(RecalcTrigger,Trigger3M)),NA())</f>
        <v>2.6342814279747273E-2</v>
      </c>
      <c r="N2306" s="52">
        <f>IFERROR(_xll.qlIndexFixing(Index6M,$H2306,TRUE,_xll.ohTrigger(RecalcTrigger,Trigger6M)),NA())</f>
        <v>2.7791490251619963E-2</v>
      </c>
      <c r="O2306" s="52">
        <f>IFERROR(_xll.qlIndexFixing(ONIndex6M,I2306,TRUE,_xll.ohTrigger(RecalcTrigger,Trigger6M)),NA())</f>
        <v>2.7655708280276414E-2</v>
      </c>
      <c r="P2306" s="52">
        <f>IFERROR(_xll.qlIndexFixing(Index1Y,$H2306,TRUE,_xll.ohTrigger(RecalcTrigger,Trigger1Y)),NA())</f>
        <v>2.9587732768484133E-2</v>
      </c>
      <c r="Q2306" s="52">
        <f>IFERROR(_xll.qlIndexFixing(ONIndex1Y,I2306,TRUE,_xll.ohTrigger(RecalcTrigger,Trigger1Y)),NA())</f>
        <v>2.9258023921352461E-2</v>
      </c>
    </row>
    <row r="2307" spans="2:17" x14ac:dyDescent="0.2">
      <c r="B2307" s="46" t="s">
        <v>51</v>
      </c>
      <c r="D2307" s="49">
        <f>_xll.qlCalendarAdvance(LocalCalendar,$D2306,B2307,"f",FALSE)</f>
        <v>55661</v>
      </c>
      <c r="E2307" s="49">
        <f>_xll.qlInterestRateIndexValueDate(IndexON,D2307)</f>
        <v>55661</v>
      </c>
      <c r="F2307" s="52">
        <f>IFERROR(_xll.qlIndexFixing(IndexON,D2307,TRUE,_xll.ohTrigger(RecalcTrigger,TriggerON)),NA())</f>
        <v>2.4560704860219218E-2</v>
      </c>
      <c r="H2307" s="49">
        <f>_xll.qlCalendarAdvance(IborCalendar,$H2306,B2307,"f",FALSE)</f>
        <v>55654</v>
      </c>
      <c r="I2307" s="49">
        <f>_xll.qlInterestRateIndexValueDate(Index1M,$H2307)</f>
        <v>55656</v>
      </c>
      <c r="J2307" s="52">
        <f>IFERROR(_xll.qlIndexFixing(Index1M,$H2307,TRUE,_xll.ohTrigger(RecalcTrigger,Trigger1M)),NA())</f>
        <v>2.4871089868546727E-2</v>
      </c>
      <c r="K2307" s="52">
        <f>IFERROR(_xll.qlIndexFixing(ONIndex1M,I2307,TRUE,_xll.ohTrigger(RecalcTrigger,Trigger1M)),NA())</f>
        <v>2.4855764634486022E-2</v>
      </c>
      <c r="L2307" s="52">
        <f>IFERROR(_xll.qlIndexFixing(Index3M,H2307,TRUE,_xll.ohTrigger(RecalcTrigger,Trigger3M)),NA())</f>
        <v>2.6397563715738332E-2</v>
      </c>
      <c r="M2307" s="52">
        <f>IFERROR(_xll.qlIndexFixing(ONIndex3M,I2307,TRUE,_xll.ohTrigger(RecalcTrigger,Trigger3M)),NA())</f>
        <v>2.633843379342693E-2</v>
      </c>
      <c r="N2307" s="52">
        <f>IFERROR(_xll.qlIndexFixing(Index6M,$H2307,TRUE,_xll.ohTrigger(RecalcTrigger,Trigger6M)),NA())</f>
        <v>2.7786188467766645E-2</v>
      </c>
      <c r="O2307" s="52">
        <f>IFERROR(_xll.qlIndexFixing(ONIndex6M,I2307,TRUE,_xll.ohTrigger(RecalcTrigger,Trigger6M)),NA())</f>
        <v>2.7651232458643094E-2</v>
      </c>
      <c r="P2307" s="52">
        <f>IFERROR(_xll.qlIndexFixing(Index1Y,$H2307,TRUE,_xll.ohTrigger(RecalcTrigger,Trigger1Y)),NA())</f>
        <v>2.958355320089075E-2</v>
      </c>
      <c r="Q2307" s="52">
        <f>IFERROR(_xll.qlIndexFixing(ONIndex1Y,I2307,TRUE,_xll.ohTrigger(RecalcTrigger,Trigger1Y)),NA())</f>
        <v>2.9254109685750151E-2</v>
      </c>
    </row>
    <row r="2308" spans="2:17" x14ac:dyDescent="0.2">
      <c r="B2308" s="46" t="s">
        <v>51</v>
      </c>
      <c r="D2308" s="49">
        <f>_xll.qlCalendarAdvance(LocalCalendar,$D2307,B2308,"f",FALSE)</f>
        <v>55668</v>
      </c>
      <c r="E2308" s="49">
        <f>_xll.qlInterestRateIndexValueDate(IndexON,D2308)</f>
        <v>55668</v>
      </c>
      <c r="F2308" s="52">
        <f>IFERROR(_xll.qlIndexFixing(IndexON,D2308,TRUE,_xll.ohTrigger(RecalcTrigger,TriggerON)),NA())</f>
        <v>2.4556307606937722E-2</v>
      </c>
      <c r="H2308" s="49">
        <f>_xll.qlCalendarAdvance(IborCalendar,$H2307,B2308,"f",FALSE)</f>
        <v>55661</v>
      </c>
      <c r="I2308" s="49">
        <f>_xll.qlInterestRateIndexValueDate(Index1M,$H2308)</f>
        <v>55663</v>
      </c>
      <c r="J2308" s="52">
        <f>IFERROR(_xll.qlIndexFixing(Index1M,$H2308,TRUE,_xll.ohTrigger(RecalcTrigger,Trigger1M)),NA())</f>
        <v>2.4866729626686256E-2</v>
      </c>
      <c r="K2308" s="52">
        <f>IFERROR(_xll.qlIndexFixing(ONIndex1M,I2308,TRUE,_xll.ohTrigger(RecalcTrigger,Trigger1M)),NA())</f>
        <v>2.485196539616874E-2</v>
      </c>
      <c r="L2308" s="52">
        <f>IFERROR(_xll.qlIndexFixing(Index3M,H2308,TRUE,_xll.ohTrigger(RecalcTrigger,Trigger3M)),NA())</f>
        <v>2.6393785472598304E-2</v>
      </c>
      <c r="M2308" s="52">
        <f>IFERROR(_xll.qlIndexFixing(ONIndex3M,I2308,TRUE,_xll.ohTrigger(RecalcTrigger,Trigger3M)),NA())</f>
        <v>2.6334700980121806E-2</v>
      </c>
      <c r="N2308" s="52">
        <f>IFERROR(_xll.qlIndexFixing(Index6M,$H2308,TRUE,_xll.ohTrigger(RecalcTrigger,Trigger6M)),NA())</f>
        <v>2.7781626418102768E-2</v>
      </c>
      <c r="O2308" s="52">
        <f>IFERROR(_xll.qlIndexFixing(ONIndex6M,I2308,TRUE,_xll.ohTrigger(RecalcTrigger,Trigger6M)),NA())</f>
        <v>2.764749660784771E-2</v>
      </c>
      <c r="P2308" s="52">
        <f>IFERROR(_xll.qlIndexFixing(Index1Y,$H2308,TRUE,_xll.ohTrigger(RecalcTrigger,Trigger1Y)),NA())</f>
        <v>2.9580268387868786E-2</v>
      </c>
      <c r="Q2308" s="52">
        <f>IFERROR(_xll.qlIndexFixing(ONIndex1Y,I2308,TRUE,_xll.ohTrigger(RecalcTrigger,Trigger1Y)),NA())</f>
        <v>2.9251097894607003E-2</v>
      </c>
    </row>
    <row r="2309" spans="2:17" x14ac:dyDescent="0.2">
      <c r="B2309" s="46" t="s">
        <v>51</v>
      </c>
      <c r="D2309" s="49">
        <f>_xll.qlCalendarAdvance(LocalCalendar,$D2308,B2309,"f",FALSE)</f>
        <v>55675</v>
      </c>
      <c r="E2309" s="49">
        <f>_xll.qlInterestRateIndexValueDate(IndexON,D2309)</f>
        <v>55675</v>
      </c>
      <c r="F2309" s="52">
        <f>IFERROR(_xll.qlIndexFixing(IndexON,D2309,TRUE,_xll.ohTrigger(RecalcTrigger,TriggerON)),NA())</f>
        <v>2.4551893223279109E-2</v>
      </c>
      <c r="H2309" s="49">
        <f>_xll.qlCalendarAdvance(IborCalendar,$H2308,B2309,"f",FALSE)</f>
        <v>55668</v>
      </c>
      <c r="I2309" s="49">
        <f>_xll.qlInterestRateIndexValueDate(Index1M,$H2309)</f>
        <v>55670</v>
      </c>
      <c r="J2309" s="52">
        <f>IFERROR(_xll.qlIndexFixing(Index1M,$H2309,TRUE,_xll.ohTrigger(RecalcTrigger,Trigger1M)),NA())</f>
        <v>2.4860728465575996E-2</v>
      </c>
      <c r="K2309" s="52">
        <f>IFERROR(_xll.qlIndexFixing(ONIndex1M,I2309,TRUE,_xll.ohTrigger(RecalcTrigger,Trigger1M)),NA())</f>
        <v>2.4847069167073244E-2</v>
      </c>
      <c r="L2309" s="52">
        <f>IFERROR(_xll.qlIndexFixing(Index3M,H2309,TRUE,_xll.ohTrigger(RecalcTrigger,Trigger3M)),NA())</f>
        <v>2.6386763205146727E-2</v>
      </c>
      <c r="M2309" s="52">
        <f>IFERROR(_xll.qlIndexFixing(ONIndex3M,I2309,TRUE,_xll.ohTrigger(RecalcTrigger,Trigger3M)),NA())</f>
        <v>2.6329666004079044E-2</v>
      </c>
      <c r="N2309" s="52">
        <f>IFERROR(_xll.qlIndexFixing(Index6M,$H2309,TRUE,_xll.ohTrigger(RecalcTrigger,Trigger6M)),NA())</f>
        <v>2.7774842703256915E-2</v>
      </c>
      <c r="O2309" s="52">
        <f>IFERROR(_xll.qlIndexFixing(ONIndex6M,I2309,TRUE,_xll.ohTrigger(RecalcTrigger,Trigger6M)),NA())</f>
        <v>2.7642275877566291E-2</v>
      </c>
      <c r="P2309" s="52">
        <f>IFERROR(_xll.qlIndexFixing(Index1Y,$H2309,TRUE,_xll.ohTrigger(RecalcTrigger,Trigger1Y)),NA())</f>
        <v>2.9572477792432536E-2</v>
      </c>
      <c r="Q2309" s="52">
        <f>IFERROR(_xll.qlIndexFixing(ONIndex1Y,I2309,TRUE,_xll.ohTrigger(RecalcTrigger,Trigger1Y)),NA())</f>
        <v>2.9246264604925187E-2</v>
      </c>
    </row>
    <row r="2310" spans="2:17" x14ac:dyDescent="0.2">
      <c r="B2310" s="46" t="s">
        <v>51</v>
      </c>
      <c r="D2310" s="49">
        <f>_xll.qlCalendarAdvance(LocalCalendar,$D2309,B2310,"f",FALSE)</f>
        <v>55682</v>
      </c>
      <c r="E2310" s="49">
        <f>_xll.qlInterestRateIndexValueDate(IndexON,D2310)</f>
        <v>55682</v>
      </c>
      <c r="F2310" s="52">
        <f>IFERROR(_xll.qlIndexFixing(IndexON,D2310,TRUE,_xll.ohTrigger(RecalcTrigger,TriggerON)),NA())</f>
        <v>2.4547461708923635E-2</v>
      </c>
      <c r="H2310" s="49">
        <f>_xll.qlCalendarAdvance(IborCalendar,$H2309,B2310,"f",FALSE)</f>
        <v>55675</v>
      </c>
      <c r="I2310" s="49">
        <f>_xll.qlInterestRateIndexValueDate(Index1M,$H2310)</f>
        <v>55677</v>
      </c>
      <c r="J2310" s="52">
        <f>IFERROR(_xll.qlIndexFixing(Index1M,$H2310,TRUE,_xll.ohTrigger(RecalcTrigger,Trigger1M)),NA())</f>
        <v>2.4858000948549844E-2</v>
      </c>
      <c r="K2310" s="52">
        <f>IFERROR(_xll.qlIndexFixing(ONIndex1M,I2310,TRUE,_xll.ohTrigger(RecalcTrigger,Trigger1M)),NA())</f>
        <v>2.4842717341879705E-2</v>
      </c>
      <c r="L2310" s="52">
        <f>IFERROR(_xll.qlIndexFixing(Index3M,H2310,TRUE,_xll.ohTrigger(RecalcTrigger,Trigger3M)),NA())</f>
        <v>2.6384276271203884E-2</v>
      </c>
      <c r="M2310" s="52">
        <f>IFERROR(_xll.qlIndexFixing(ONIndex3M,I2310,TRUE,_xll.ohTrigger(RecalcTrigger,Trigger3M)),NA())</f>
        <v>2.6325278701104793E-2</v>
      </c>
      <c r="N2310" s="52">
        <f>IFERROR(_xll.qlIndexFixing(Index6M,$H2310,TRUE,_xll.ohTrigger(RecalcTrigger,Trigger6M)),NA())</f>
        <v>2.7772497342827582E-2</v>
      </c>
      <c r="O2310" s="52">
        <f>IFERROR(_xll.qlIndexFixing(ONIndex6M,I2310,TRUE,_xll.ohTrigger(RecalcTrigger,Trigger6M)),NA())</f>
        <v>2.763779511812281E-2</v>
      </c>
      <c r="P2310" s="52">
        <f>IFERROR(_xll.qlIndexFixing(Index1Y,$H2310,TRUE,_xll.ohTrigger(RecalcTrigger,Trigger1Y)),NA())</f>
        <v>2.9570980388982652E-2</v>
      </c>
      <c r="Q2310" s="52">
        <f>IFERROR(_xll.qlIndexFixing(ONIndex1Y,I2310,TRUE,_xll.ohTrigger(RecalcTrigger,Trigger1Y)),NA())</f>
        <v>2.9242333759809114E-2</v>
      </c>
    </row>
    <row r="2311" spans="2:17" x14ac:dyDescent="0.2">
      <c r="B2311" s="46" t="s">
        <v>51</v>
      </c>
      <c r="D2311" s="49">
        <f>_xll.qlCalendarAdvance(LocalCalendar,$D2310,B2311,"f",FALSE)</f>
        <v>55689</v>
      </c>
      <c r="E2311" s="49">
        <f>_xll.qlInterestRateIndexValueDate(IndexON,D2311)</f>
        <v>55689</v>
      </c>
      <c r="F2311" s="52">
        <f>IFERROR(_xll.qlIndexFixing(IndexON,D2311,TRUE,_xll.ohTrigger(RecalcTrigger,TriggerON)),NA())</f>
        <v>2.45430130638713E-2</v>
      </c>
      <c r="H2311" s="49">
        <f>_xll.qlCalendarAdvance(IborCalendar,$H2310,B2311,"f",FALSE)</f>
        <v>55682</v>
      </c>
      <c r="I2311" s="49">
        <f>_xll.qlInterestRateIndexValueDate(Index1M,$H2311)</f>
        <v>55684</v>
      </c>
      <c r="J2311" s="52">
        <f>IFERROR(_xll.qlIndexFixing(Index1M,$H2311,TRUE,_xll.ohTrigger(RecalcTrigger,Trigger1M)),NA())</f>
        <v>2.4853632512279063E-2</v>
      </c>
      <c r="K2311" s="52">
        <f>IFERROR(_xll.qlIndexFixing(ONIndex1M,I2311,TRUE,_xll.ohTrigger(RecalcTrigger,Trigger1M)),NA())</f>
        <v>2.4838362788974777E-2</v>
      </c>
      <c r="L2311" s="52">
        <f>IFERROR(_xll.qlIndexFixing(Index3M,H2311,TRUE,_xll.ohTrigger(RecalcTrigger,Trigger3M)),NA())</f>
        <v>2.6379842558151866E-2</v>
      </c>
      <c r="M2311" s="52">
        <f>IFERROR(_xll.qlIndexFixing(ONIndex3M,I2311,TRUE,_xll.ohTrigger(RecalcTrigger,Trigger3M)),NA())</f>
        <v>2.6320889125894809E-2</v>
      </c>
      <c r="N2311" s="52">
        <f>IFERROR(_xll.qlIndexFixing(Index6M,$H2311,TRUE,_xll.ohTrigger(RecalcTrigger,Trigger6M)),NA())</f>
        <v>2.7767930317240036E-2</v>
      </c>
      <c r="O2311" s="52">
        <f>IFERROR(_xll.qlIndexFixing(ONIndex6M,I2311,TRUE,_xll.ohTrigger(RecalcTrigger,Trigger6M)),NA())</f>
        <v>2.7633312712769253E-2</v>
      </c>
      <c r="P2311" s="52">
        <f>IFERROR(_xll.qlIndexFixing(Index1Y,$H2311,TRUE,_xll.ohTrigger(RecalcTrigger,Trigger1Y)),NA())</f>
        <v>2.9566778082206743E-2</v>
      </c>
      <c r="Q2311" s="52">
        <f>IFERROR(_xll.qlIndexFixing(ONIndex1Y,I2311,TRUE,_xll.ohTrigger(RecalcTrigger,Trigger1Y)),NA())</f>
        <v>2.9238397378135161E-2</v>
      </c>
    </row>
    <row r="2312" spans="2:17" x14ac:dyDescent="0.2">
      <c r="B2312" s="46" t="s">
        <v>51</v>
      </c>
      <c r="D2312" s="49">
        <f>_xll.qlCalendarAdvance(LocalCalendar,$D2311,B2312,"f",FALSE)</f>
        <v>55696</v>
      </c>
      <c r="E2312" s="49">
        <f>_xll.qlInterestRateIndexValueDate(IndexON,D2312)</f>
        <v>55696</v>
      </c>
      <c r="F2312" s="52">
        <f>IFERROR(_xll.qlIndexFixing(IndexON,D2312,TRUE,_xll.ohTrigger(RecalcTrigger,TriggerON)),NA())</f>
        <v>2.4538547288281976E-2</v>
      </c>
      <c r="H2312" s="49">
        <f>_xll.qlCalendarAdvance(IborCalendar,$H2311,B2312,"f",FALSE)</f>
        <v>55689</v>
      </c>
      <c r="I2312" s="49">
        <f>_xll.qlInterestRateIndexValueDate(Index1M,$H2312)</f>
        <v>55691</v>
      </c>
      <c r="J2312" s="52">
        <f>IFERROR(_xll.qlIndexFixing(Index1M,$H2312,TRUE,_xll.ohTrigger(RecalcTrigger,Trigger1M)),NA())</f>
        <v>2.4849261344546771E-2</v>
      </c>
      <c r="K2312" s="52">
        <f>IFERROR(_xll.qlIndexFixing(ONIndex1M,I2312,TRUE,_xll.ohTrigger(RecalcTrigger,Trigger1M)),NA())</f>
        <v>2.4834005508411749E-2</v>
      </c>
      <c r="L2312" s="52">
        <f>IFERROR(_xll.qlIndexFixing(Index3M,H2312,TRUE,_xll.ohTrigger(RecalcTrigger,Trigger3M)),NA())</f>
        <v>2.6375406562675386E-2</v>
      </c>
      <c r="M2312" s="52">
        <f>IFERROR(_xll.qlIndexFixing(ONIndex3M,I2312,TRUE,_xll.ohTrigger(RecalcTrigger,Trigger3M)),NA())</f>
        <v>2.6316497278475737E-2</v>
      </c>
      <c r="N2312" s="52">
        <f>IFERROR(_xll.qlIndexFixing(Index6M,$H2312,TRUE,_xll.ohTrigger(RecalcTrigger,Trigger6M)),NA())</f>
        <v>2.7763361633034164E-2</v>
      </c>
      <c r="O2312" s="52">
        <f>IFERROR(_xll.qlIndexFixing(ONIndex6M,I2312,TRUE,_xll.ohTrigger(RecalcTrigger,Trigger6M)),NA())</f>
        <v>2.7628828661532268E-2</v>
      </c>
      <c r="P2312" s="52">
        <f>IFERROR(_xll.qlIndexFixing(Index1Y,$H2312,TRUE,_xll.ohTrigger(RecalcTrigger,Trigger1Y)),NA())</f>
        <v>2.9562570090813152E-2</v>
      </c>
      <c r="Q2312" s="52">
        <f>IFERROR(_xll.qlIndexFixing(ONIndex1Y,I2312,TRUE,_xll.ohTrigger(RecalcTrigger,Trigger1Y)),NA())</f>
        <v>2.9234455460009912E-2</v>
      </c>
    </row>
    <row r="2313" spans="2:17" x14ac:dyDescent="0.2">
      <c r="B2313" s="46" t="s">
        <v>51</v>
      </c>
      <c r="D2313" s="49">
        <f>_xll.qlCalendarAdvance(LocalCalendar,$D2312,B2313,"f",FALSE)</f>
        <v>55703</v>
      </c>
      <c r="E2313" s="49">
        <f>_xll.qlInterestRateIndexValueDate(IndexON,D2313)</f>
        <v>55703</v>
      </c>
      <c r="F2313" s="52">
        <f>IFERROR(_xll.qlIndexFixing(IndexON,D2313,TRUE,_xll.ohTrigger(RecalcTrigger,TriggerON)),NA())</f>
        <v>2.4534579453900918E-2</v>
      </c>
      <c r="H2313" s="49">
        <f>_xll.qlCalendarAdvance(IborCalendar,$H2312,B2313,"f",FALSE)</f>
        <v>55696</v>
      </c>
      <c r="I2313" s="49">
        <f>_xll.qlInterestRateIndexValueDate(Index1M,$H2313)</f>
        <v>55698</v>
      </c>
      <c r="J2313" s="52">
        <f>IFERROR(_xll.qlIndexFixing(Index1M,$H2313,TRUE,_xll.ohTrigger(RecalcTrigger,Trigger1M)),NA())</f>
        <v>2.4845975487751592E-2</v>
      </c>
      <c r="K2313" s="52">
        <f>IFERROR(_xll.qlIndexFixing(ONIndex1M,I2313,TRUE,_xll.ohTrigger(RecalcTrigger,Trigger1M)),NA())</f>
        <v>2.4829645500137332E-2</v>
      </c>
      <c r="L2313" s="52">
        <f>IFERROR(_xll.qlIndexFixing(Index3M,H2313,TRUE,_xll.ohTrigger(RecalcTrigger,Trigger3M)),NA())</f>
        <v>2.6370968284781249E-2</v>
      </c>
      <c r="M2313" s="52">
        <f>IFERROR(_xll.qlIndexFixing(ONIndex3M,I2313,TRUE,_xll.ohTrigger(RecalcTrigger,Trigger3M)),NA())</f>
        <v>2.6312103158820932E-2</v>
      </c>
      <c r="N2313" s="52">
        <f>IFERROR(_xll.qlIndexFixing(Index6M,$H2313,TRUE,_xll.ohTrigger(RecalcTrigger,Trigger6M)),NA())</f>
        <v>2.7759529405472678E-2</v>
      </c>
      <c r="O2313" s="52">
        <f>IFERROR(_xll.qlIndexFixing(ONIndex6M,I2313,TRUE,_xll.ohTrigger(RecalcTrigger,Trigger6M)),NA())</f>
        <v>2.7624342964305271E-2</v>
      </c>
      <c r="P2313" s="52">
        <f>IFERROR(_xll.qlIndexFixing(Index1Y,$H2313,TRUE,_xll.ohTrigger(RecalcTrigger,Trigger1Y)),NA())</f>
        <v>2.9558356414872231E-2</v>
      </c>
      <c r="Q2313" s="52">
        <f>IFERROR(_xll.qlIndexFixing(ONIndex1Y,I2313,TRUE,_xll.ohTrigger(RecalcTrigger,Trigger1Y)),NA())</f>
        <v>2.9230508005380074E-2</v>
      </c>
    </row>
    <row r="2314" spans="2:17" x14ac:dyDescent="0.2">
      <c r="B2314" s="46" t="s">
        <v>51</v>
      </c>
      <c r="D2314" s="49">
        <f>_xll.qlCalendarAdvance(LocalCalendar,$D2313,B2314,"f",FALSE)</f>
        <v>55710</v>
      </c>
      <c r="E2314" s="49">
        <f>_xll.qlInterestRateIndexValueDate(IndexON,D2314)</f>
        <v>55710</v>
      </c>
      <c r="F2314" s="52">
        <f>IFERROR(_xll.qlIndexFixing(IndexON,D2314,TRUE,_xll.ohTrigger(RecalcTrigger,TriggerON)),NA())</f>
        <v>2.4529564345332489E-2</v>
      </c>
      <c r="H2314" s="49">
        <f>_xll.qlCalendarAdvance(IborCalendar,$H2313,B2314,"f",FALSE)</f>
        <v>55703</v>
      </c>
      <c r="I2314" s="49">
        <f>_xll.qlInterestRateIndexValueDate(Index1M,$H2314)</f>
        <v>55705</v>
      </c>
      <c r="J2314" s="52">
        <f>IFERROR(_xll.qlIndexFixing(Index1M,$H2314,TRUE,_xll.ohTrigger(RecalcTrigger,Trigger1M)),NA())</f>
        <v>2.484051081469766E-2</v>
      </c>
      <c r="K2314" s="52">
        <f>IFERROR(_xll.qlIndexFixing(ONIndex1M,I2314,TRUE,_xll.ohTrigger(RecalcTrigger,Trigger1M)),NA())</f>
        <v>2.4825282764258105E-2</v>
      </c>
      <c r="L2314" s="52">
        <f>IFERROR(_xll.qlIndexFixing(Index3M,H2314,TRUE,_xll.ohTrigger(RecalcTrigger,Trigger3M)),NA())</f>
        <v>2.6366527724479654E-2</v>
      </c>
      <c r="M2314" s="52">
        <f>IFERROR(_xll.qlIndexFixing(ONIndex3M,I2314,TRUE,_xll.ohTrigger(RecalcTrigger,Trigger3M)),NA())</f>
        <v>2.630770676701033E-2</v>
      </c>
      <c r="N2314" s="52">
        <f>IFERROR(_xll.qlIndexFixing(Index6M,$H2314,TRUE,_xll.ohTrigger(RecalcTrigger,Trigger6M)),NA())</f>
        <v>2.7754219288814115E-2</v>
      </c>
      <c r="O2314" s="52">
        <f>IFERROR(_xll.qlIndexFixing(ONIndex6M,I2314,TRUE,_xll.ohTrigger(RecalcTrigger,Trigger6M)),NA())</f>
        <v>2.7619855621248135E-2</v>
      </c>
      <c r="P2314" s="52">
        <f>IFERROR(_xll.qlIndexFixing(Index1Y,$H2314,TRUE,_xll.ohTrigger(RecalcTrigger,Trigger1Y)),NA())</f>
        <v>2.9554137054455427E-2</v>
      </c>
      <c r="Q2314" s="52">
        <f>IFERROR(_xll.qlIndexFixing(ONIndex1Y,I2314,TRUE,_xll.ohTrigger(RecalcTrigger,Trigger1Y)),NA())</f>
        <v>2.9226555014272293E-2</v>
      </c>
    </row>
    <row r="2315" spans="2:17" x14ac:dyDescent="0.2">
      <c r="B2315" s="46" t="s">
        <v>51</v>
      </c>
      <c r="D2315" s="49">
        <f>_xll.qlCalendarAdvance(LocalCalendar,$D2314,B2315,"f",FALSE)</f>
        <v>55717</v>
      </c>
      <c r="E2315" s="49">
        <f>_xll.qlInterestRateIndexValueDate(IndexON,D2315)</f>
        <v>55717</v>
      </c>
      <c r="F2315" s="52">
        <f>IFERROR(_xll.qlIndexFixing(IndexON,D2315,TRUE,_xll.ohTrigger(RecalcTrigger,TriggerON)),NA())</f>
        <v>2.4525047177972326E-2</v>
      </c>
      <c r="H2315" s="49">
        <f>_xll.qlCalendarAdvance(IborCalendar,$H2314,B2315,"f",FALSE)</f>
        <v>55710</v>
      </c>
      <c r="I2315" s="49">
        <f>_xll.qlInterestRateIndexValueDate(Index1M,$H2315)</f>
        <v>55712</v>
      </c>
      <c r="J2315" s="52">
        <f>IFERROR(_xll.qlIndexFixing(Index1M,$H2315,TRUE,_xll.ohTrigger(RecalcTrigger,Trigger1M)),NA())</f>
        <v>2.4836131452588579E-2</v>
      </c>
      <c r="K2315" s="52">
        <f>IFERROR(_xll.qlIndexFixing(ONIndex1M,I2315,TRUE,_xll.ohTrigger(RecalcTrigger,Trigger1M)),NA())</f>
        <v>2.4820917300640843E-2</v>
      </c>
      <c r="L2315" s="52">
        <f>IFERROR(_xll.qlIndexFixing(Index3M,H2315,TRUE,_xll.ohTrigger(RecalcTrigger,Trigger3M)),NA())</f>
        <v>2.6362730095610829E-2</v>
      </c>
      <c r="M2315" s="52">
        <f>IFERROR(_xll.qlIndexFixing(ONIndex3M,I2315,TRUE,_xll.ohTrigger(RecalcTrigger,Trigger3M)),NA())</f>
        <v>2.6303308102963996E-2</v>
      </c>
      <c r="N2315" s="52">
        <f>IFERROR(_xll.qlIndexFixing(Index6M,$H2315,TRUE,_xll.ohTrigger(RecalcTrigger,Trigger6M)),NA())</f>
        <v>2.7749645628823701E-2</v>
      </c>
      <c r="O2315" s="52">
        <f>IFERROR(_xll.qlIndexFixing(ONIndex6M,I2315,TRUE,_xll.ohTrigger(RecalcTrigger,Trigger6M)),NA())</f>
        <v>2.7615366632254279E-2</v>
      </c>
      <c r="P2315" s="52">
        <f>IFERROR(_xll.qlIndexFixing(Index1Y,$H2315,TRUE,_xll.ohTrigger(RecalcTrigger,Trigger1Y)),NA())</f>
        <v>2.954991200963461E-2</v>
      </c>
      <c r="Q2315" s="52">
        <f>IFERROR(_xll.qlIndexFixing(ONIndex1Y,I2315,TRUE,_xll.ohTrigger(RecalcTrigger,Trigger1Y)),NA())</f>
        <v>2.9222596486659924E-2</v>
      </c>
    </row>
    <row r="2316" spans="2:17" x14ac:dyDescent="0.2">
      <c r="B2316" s="46" t="s">
        <v>51</v>
      </c>
      <c r="D2316" s="49">
        <f>_xll.qlCalendarAdvance(LocalCalendar,$D2315,B2316,"f",FALSE)</f>
        <v>55724</v>
      </c>
      <c r="E2316" s="49">
        <f>_xll.qlInterestRateIndexValueDate(IndexON,D2316)</f>
        <v>55724</v>
      </c>
      <c r="F2316" s="52">
        <f>IFERROR(_xll.qlIndexFixing(IndexON,D2316,TRUE,_xll.ohTrigger(RecalcTrigger,TriggerON)),NA())</f>
        <v>2.4520512879995238E-2</v>
      </c>
      <c r="H2316" s="49">
        <f>_xll.qlCalendarAdvance(IborCalendar,$H2315,B2316,"f",FALSE)</f>
        <v>55717</v>
      </c>
      <c r="I2316" s="49">
        <f>_xll.qlInterestRateIndexValueDate(Index1M,$H2316)</f>
        <v>55719</v>
      </c>
      <c r="J2316" s="52">
        <f>IFERROR(_xll.qlIndexFixing(Index1M,$H2316,TRUE,_xll.ohTrigger(RecalcTrigger,Trigger1M)),NA())</f>
        <v>2.4831749359030882E-2</v>
      </c>
      <c r="K2316" s="52">
        <f>IFERROR(_xll.qlIndexFixing(ONIndex1M,I2316,TRUE,_xll.ohTrigger(RecalcTrigger,Trigger1M)),NA())</f>
        <v>2.4816549109392128E-2</v>
      </c>
      <c r="L2316" s="52">
        <f>IFERROR(_xll.qlIndexFixing(Index3M,H2316,TRUE,_xll.ohTrigger(RecalcTrigger,Trigger3M)),NA())</f>
        <v>2.6357639756683867E-2</v>
      </c>
      <c r="M2316" s="52">
        <f>IFERROR(_xll.qlIndexFixing(ONIndex3M,I2316,TRUE,_xll.ohTrigger(RecalcTrigger,Trigger3M)),NA())</f>
        <v>2.6298907166681929E-2</v>
      </c>
      <c r="N2316" s="52">
        <f>IFERROR(_xll.qlIndexFixing(Index6M,$H2316,TRUE,_xll.ohTrigger(RecalcTrigger,Trigger6M)),NA())</f>
        <v>2.7745807019791159E-2</v>
      </c>
      <c r="O2316" s="52">
        <f>IFERROR(_xll.qlIndexFixing(ONIndex6M,I2316,TRUE,_xll.ohTrigger(RecalcTrigger,Trigger6M)),NA())</f>
        <v>2.7610875997350348E-2</v>
      </c>
      <c r="P2316" s="52">
        <f>IFERROR(_xll.qlIndexFixing(Index1Y,$H2316,TRUE,_xll.ohTrigger(RecalcTrigger,Trigger1Y)),NA())</f>
        <v>2.9545681280481007E-2</v>
      </c>
      <c r="Q2316" s="52">
        <f>IFERROR(_xll.qlIndexFixing(ONIndex1Y,I2316,TRUE,_xll.ohTrigger(RecalcTrigger,Trigger1Y)),NA())</f>
        <v>2.9218632422596258E-2</v>
      </c>
    </row>
    <row r="2317" spans="2:17" x14ac:dyDescent="0.2">
      <c r="B2317" s="46" t="s">
        <v>51</v>
      </c>
      <c r="D2317" s="49">
        <f>_xll.qlCalendarAdvance(LocalCalendar,$D2316,B2317,"f",FALSE)</f>
        <v>55731</v>
      </c>
      <c r="E2317" s="49">
        <f>_xll.qlInterestRateIndexValueDate(IndexON,D2317)</f>
        <v>55731</v>
      </c>
      <c r="F2317" s="52">
        <f>IFERROR(_xll.qlIndexFixing(IndexON,D2317,TRUE,_xll.ohTrigger(RecalcTrigger,TriggerON)),NA())</f>
        <v>2.4515961451401225E-2</v>
      </c>
      <c r="H2317" s="49">
        <f>_xll.qlCalendarAdvance(IborCalendar,$H2316,B2317,"f",FALSE)</f>
        <v>55724</v>
      </c>
      <c r="I2317" s="49">
        <f>_xll.qlInterestRateIndexValueDate(Index1M,$H2317)</f>
        <v>55726</v>
      </c>
      <c r="J2317" s="52">
        <f>IFERROR(_xll.qlIndexFixing(Index1M,$H2317,TRUE,_xll.ohTrigger(RecalcTrigger,Trigger1M)),NA())</f>
        <v>2.4827906578283321E-2</v>
      </c>
      <c r="K2317" s="52">
        <f>IFERROR(_xll.qlIndexFixing(ONIndex1M,I2317,TRUE,_xll.ohTrigger(RecalcTrigger,Trigger1M)),NA())</f>
        <v>2.4812178190458667E-2</v>
      </c>
      <c r="L2317" s="52">
        <f>IFERROR(_xll.qlIndexFixing(Index3M,H2317,TRUE,_xll.ohTrigger(RecalcTrigger,Trigger3M)),NA())</f>
        <v>2.6353192349203278E-2</v>
      </c>
      <c r="M2317" s="52">
        <f>IFERROR(_xll.qlIndexFixing(ONIndex3M,I2317,TRUE,_xll.ohTrigger(RecalcTrigger,Trigger3M)),NA())</f>
        <v>2.6294503958164128E-2</v>
      </c>
      <c r="N2317" s="52">
        <f>IFERROR(_xll.qlIndexFixing(Index6M,$H2317,TRUE,_xll.ohTrigger(RecalcTrigger,Trigger6M)),NA())</f>
        <v>2.7740493333139136E-2</v>
      </c>
      <c r="O2317" s="52">
        <f>IFERROR(_xll.qlIndexFixing(ONIndex6M,I2317,TRUE,_xll.ohTrigger(RecalcTrigger,Trigger6M)),NA())</f>
        <v>2.7606383716483052E-2</v>
      </c>
      <c r="P2317" s="52">
        <f>IFERROR(_xll.qlIndexFixing(Index1Y,$H2317,TRUE,_xll.ohTrigger(RecalcTrigger,Trigger1Y)),NA())</f>
        <v>2.9541444867065406E-2</v>
      </c>
      <c r="Q2317" s="52">
        <f>IFERROR(_xll.qlIndexFixing(ONIndex1Y,I2317,TRUE,_xll.ohTrigger(RecalcTrigger,Trigger1Y)),NA())</f>
        <v>2.9214662821974713E-2</v>
      </c>
    </row>
    <row r="2318" spans="2:17" x14ac:dyDescent="0.2">
      <c r="B2318" s="46" t="s">
        <v>51</v>
      </c>
      <c r="D2318" s="49">
        <f>_xll.qlCalendarAdvance(LocalCalendar,$D2317,B2318,"f",FALSE)</f>
        <v>55738</v>
      </c>
      <c r="E2318" s="49">
        <f>_xll.qlInterestRateIndexValueDate(IndexON,D2318)</f>
        <v>55738</v>
      </c>
      <c r="F2318" s="52">
        <f>IFERROR(_xll.qlIndexFixing(IndexON,D2318,TRUE,_xll.ohTrigger(RecalcTrigger,TriggerON)),NA())</f>
        <v>2.4511392892270223E-2</v>
      </c>
      <c r="H2318" s="49">
        <f>_xll.qlCalendarAdvance(IborCalendar,$H2317,B2318,"f",FALSE)</f>
        <v>55731</v>
      </c>
      <c r="I2318" s="49">
        <f>_xll.qlInterestRateIndexValueDate(Index1M,$H2318)</f>
        <v>55733</v>
      </c>
      <c r="J2318" s="52">
        <f>IFERROR(_xll.qlIndexFixing(Index1M,$H2318,TRUE,_xll.ohTrigger(RecalcTrigger,Trigger1M)),NA())</f>
        <v>2.4823518524475507E-2</v>
      </c>
      <c r="K2318" s="52">
        <f>IFERROR(_xll.qlIndexFixing(ONIndex1M,I2318,TRUE,_xll.ohTrigger(RecalcTrigger,Trigger1M)),NA())</f>
        <v>2.4807804543867107E-2</v>
      </c>
      <c r="L2318" s="52">
        <f>IFERROR(_xll.qlIndexFixing(Index3M,H2318,TRUE,_xll.ohTrigger(RecalcTrigger,Trigger3M)),NA())</f>
        <v>2.634874265934755E-2</v>
      </c>
      <c r="M2318" s="52">
        <f>IFERROR(_xll.qlIndexFixing(ONIndex3M,I2318,TRUE,_xll.ohTrigger(RecalcTrigger,Trigger3M)),NA())</f>
        <v>2.6290098477490531E-2</v>
      </c>
      <c r="N2318" s="52">
        <f>IFERROR(_xll.qlIndexFixing(Index6M,$H2318,TRUE,_xll.ohTrigger(RecalcTrigger,Trigger6M)),NA())</f>
        <v>2.7735914697468316E-2</v>
      </c>
      <c r="O2318" s="52">
        <f>IFERROR(_xll.qlIndexFixing(ONIndex6M,I2318,TRUE,_xll.ohTrigger(RecalcTrigger,Trigger6M)),NA())</f>
        <v>2.7601889789732326E-2</v>
      </c>
      <c r="P2318" s="52">
        <f>IFERROR(_xll.qlIndexFixing(Index1Y,$H2318,TRUE,_xll.ohTrigger(RecalcTrigger,Trigger1Y)),NA())</f>
        <v>2.9537202769460334E-2</v>
      </c>
      <c r="Q2318" s="52">
        <f>IFERROR(_xll.qlIndexFixing(ONIndex1Y,I2318,TRUE,_xll.ohTrigger(RecalcTrigger,Trigger1Y)),NA())</f>
        <v>2.921068768490187E-2</v>
      </c>
    </row>
    <row r="2319" spans="2:17" x14ac:dyDescent="0.2">
      <c r="B2319" s="46" t="s">
        <v>51</v>
      </c>
      <c r="D2319" s="49">
        <f>_xll.qlCalendarAdvance(LocalCalendar,$D2318,B2319,"f",FALSE)</f>
        <v>55745</v>
      </c>
      <c r="E2319" s="49">
        <f>_xll.qlInterestRateIndexValueDate(IndexON,D2319)</f>
        <v>55745</v>
      </c>
      <c r="F2319" s="52">
        <f>IFERROR(_xll.qlIndexFixing(IndexON,D2319,TRUE,_xll.ohTrigger(RecalcTrigger,TriggerON)),NA())</f>
        <v>2.4506807202362424E-2</v>
      </c>
      <c r="H2319" s="49">
        <f>_xll.qlCalendarAdvance(IborCalendar,$H2318,B2319,"f",FALSE)</f>
        <v>55738</v>
      </c>
      <c r="I2319" s="49">
        <f>_xll.qlInterestRateIndexValueDate(Index1M,$H2319)</f>
        <v>55740</v>
      </c>
      <c r="J2319" s="52">
        <f>IFERROR(_xll.qlIndexFixing(Index1M,$H2319,TRUE,_xll.ohTrigger(RecalcTrigger,Trigger1M)),NA())</f>
        <v>2.4818586689673832E-2</v>
      </c>
      <c r="K2319" s="52">
        <f>IFERROR(_xll.qlIndexFixing(ONIndex1M,I2319,TRUE,_xll.ohTrigger(RecalcTrigger,Trigger1M)),NA())</f>
        <v>2.4803428169564157E-2</v>
      </c>
      <c r="L2319" s="52">
        <f>IFERROR(_xll.qlIndexFixing(Index3M,H2319,TRUE,_xll.ohTrigger(RecalcTrigger,Trigger3M)),NA())</f>
        <v>2.6344933950638014E-2</v>
      </c>
      <c r="M2319" s="52">
        <f>IFERROR(_xll.qlIndexFixing(ONIndex3M,I2319,TRUE,_xll.ohTrigger(RecalcTrigger,Trigger3M)),NA())</f>
        <v>2.6285690724607846E-2</v>
      </c>
      <c r="N2319" s="52">
        <f>IFERROR(_xll.qlIndexFixing(Index6M,$H2319,TRUE,_xll.ohTrigger(RecalcTrigger,Trigger6M)),NA())</f>
        <v>2.7731334403260404E-2</v>
      </c>
      <c r="O2319" s="52">
        <f>IFERROR(_xll.qlIndexFixing(ONIndex6M,I2319,TRUE,_xll.ohTrigger(RecalcTrigger,Trigger6M)),NA())</f>
        <v>2.7597394217044879E-2</v>
      </c>
      <c r="P2319" s="52">
        <f>IFERROR(_xll.qlIndexFixing(Index1Y,$H2319,TRUE,_xll.ohTrigger(RecalcTrigger,Trigger1Y)),NA())</f>
        <v>2.9532954987737239E-2</v>
      </c>
      <c r="Q2319" s="52">
        <f>IFERROR(_xll.qlIndexFixing(ONIndex1Y,I2319,TRUE,_xll.ohTrigger(RecalcTrigger,Trigger1Y)),NA())</f>
        <v>2.920670701132444E-2</v>
      </c>
    </row>
    <row r="2320" spans="2:17" x14ac:dyDescent="0.2">
      <c r="B2320" s="46" t="s">
        <v>51</v>
      </c>
      <c r="D2320" s="49">
        <f>_xll.qlCalendarAdvance(LocalCalendar,$D2319,B2320,"f",FALSE)</f>
        <v>55752</v>
      </c>
      <c r="E2320" s="49">
        <f>_xll.qlInterestRateIndexValueDate(IndexON,D2320)</f>
        <v>55752</v>
      </c>
      <c r="F2320" s="52">
        <f>IFERROR(_xll.qlIndexFixing(IndexON,D2320,TRUE,_xll.ohTrigger(RecalcTrigger,TriggerON)),NA())</f>
        <v>2.4502204382077508E-2</v>
      </c>
      <c r="H2320" s="49">
        <f>_xll.qlCalendarAdvance(IborCalendar,$H2319,B2320,"f",FALSE)</f>
        <v>55745</v>
      </c>
      <c r="I2320" s="49">
        <f>_xll.qlInterestRateIndexValueDate(Index1M,$H2320)</f>
        <v>55747</v>
      </c>
      <c r="J2320" s="52">
        <f>IFERROR(_xll.qlIndexFixing(Index1M,$H2320,TRUE,_xll.ohTrigger(RecalcTrigger,Trigger1M)),NA())</f>
        <v>2.4814193670337142E-2</v>
      </c>
      <c r="K2320" s="52">
        <f>IFERROR(_xll.qlIndexFixing(ONIndex1M,I2320,TRUE,_xll.ohTrigger(RecalcTrigger,Trigger1M)),NA())</f>
        <v>2.4799049067576462E-2</v>
      </c>
      <c r="L2320" s="52">
        <f>IFERROR(_xll.qlIndexFixing(Index3M,H2320,TRUE,_xll.ohTrigger(RecalcTrigger,Trigger3M)),NA())</f>
        <v>2.6339836432535336E-2</v>
      </c>
      <c r="M2320" s="52">
        <f>IFERROR(_xll.qlIndexFixing(ONIndex3M,I2320,TRUE,_xll.ohTrigger(RecalcTrigger,Trigger3M)),NA())</f>
        <v>2.6281280699462783E-2</v>
      </c>
      <c r="N2320" s="52">
        <f>IFERROR(_xll.qlIndexFixing(Index6M,$H2320,TRUE,_xll.ohTrigger(RecalcTrigger,Trigger6M)),NA())</f>
        <v>2.7727487284798073E-2</v>
      </c>
      <c r="O2320" s="52">
        <f>IFERROR(_xll.qlIndexFixing(ONIndex6M,I2320,TRUE,_xll.ohTrigger(RecalcTrigger,Trigger6M)),NA())</f>
        <v>2.7592896998447358E-2</v>
      </c>
      <c r="P2320" s="52">
        <f>IFERROR(_xll.qlIndexFixing(Index1Y,$H2320,TRUE,_xll.ohTrigger(RecalcTrigger,Trigger1Y)),NA())</f>
        <v>2.9528701521968213E-2</v>
      </c>
      <c r="Q2320" s="52">
        <f>IFERROR(_xll.qlIndexFixing(ONIndex1Y,I2320,TRUE,_xll.ohTrigger(RecalcTrigger,Trigger1Y)),NA())</f>
        <v>2.920272080118913E-2</v>
      </c>
    </row>
    <row r="2321" spans="2:17" x14ac:dyDescent="0.2">
      <c r="B2321" s="46" t="s">
        <v>51</v>
      </c>
      <c r="D2321" s="49">
        <f>_xll.qlCalendarAdvance(LocalCalendar,$D2320,B2321,"f",FALSE)</f>
        <v>55759</v>
      </c>
      <c r="E2321" s="49">
        <f>_xll.qlInterestRateIndexValueDate(IndexON,D2321)</f>
        <v>55759</v>
      </c>
      <c r="F2321" s="52">
        <f>IFERROR(_xll.qlIndexFixing(IndexON,D2321,TRUE,_xll.ohTrigger(RecalcTrigger,TriggerON)),NA())</f>
        <v>2.4497584431095731E-2</v>
      </c>
      <c r="H2321" s="49">
        <f>_xll.qlCalendarAdvance(IborCalendar,$H2320,B2321,"f",FALSE)</f>
        <v>55752</v>
      </c>
      <c r="I2321" s="49">
        <f>_xll.qlInterestRateIndexValueDate(Index1M,$H2321)</f>
        <v>55754</v>
      </c>
      <c r="J2321" s="52">
        <f>IFERROR(_xll.qlIndexFixing(Index1M,$H2321,TRUE,_xll.ohTrigger(RecalcTrigger,Trigger1M)),NA())</f>
        <v>2.4809797919567309E-2</v>
      </c>
      <c r="K2321" s="52">
        <f>IFERROR(_xll.qlIndexFixing(ONIndex1M,I2321,TRUE,_xll.ohTrigger(RecalcTrigger,Trigger1M)),NA())</f>
        <v>2.4795207923666851E-2</v>
      </c>
      <c r="L2321" s="52">
        <f>IFERROR(_xll.qlIndexFixing(Index3M,H2321,TRUE,_xll.ohTrigger(RecalcTrigger,Trigger3M)),NA())</f>
        <v>2.6335379895596707E-2</v>
      </c>
      <c r="M2321" s="52">
        <f>IFERROR(_xll.qlIndexFixing(ONIndex3M,I2321,TRUE,_xll.ohTrigger(RecalcTrigger,Trigger3M)),NA())</f>
        <v>2.6277512059302843E-2</v>
      </c>
      <c r="N2321" s="52">
        <f>IFERROR(_xll.qlIndexFixing(Index6M,$H2321,TRUE,_xll.ohTrigger(RecalcTrigger,Trigger6M)),NA())</f>
        <v>2.772216883927997E-2</v>
      </c>
      <c r="O2321" s="52">
        <f>IFERROR(_xll.qlIndexFixing(ONIndex6M,I2321,TRUE,_xll.ohTrigger(RecalcTrigger,Trigger6M)),NA())</f>
        <v>2.7589133745784533E-2</v>
      </c>
      <c r="P2321" s="52">
        <f>IFERROR(_xll.qlIndexFixing(Index1Y,$H2321,TRUE,_xll.ohTrigger(RecalcTrigger,Trigger1Y)),NA())</f>
        <v>2.9525333090808733E-2</v>
      </c>
      <c r="Q2321" s="52">
        <f>IFERROR(_xll.qlIndexFixing(ONIndex1Y,I2321,TRUE,_xll.ohTrigger(RecalcTrigger,Trigger1Y)),NA())</f>
        <v>2.9199627717086951E-2</v>
      </c>
    </row>
    <row r="2322" spans="2:17" x14ac:dyDescent="0.2">
      <c r="B2322" s="46" t="s">
        <v>51</v>
      </c>
      <c r="D2322" s="49">
        <f>_xll.qlCalendarAdvance(LocalCalendar,$D2321,B2322,"f",FALSE)</f>
        <v>55766</v>
      </c>
      <c r="E2322" s="49">
        <f>_xll.qlInterestRateIndexValueDate(IndexON,D2322)</f>
        <v>55766</v>
      </c>
      <c r="F2322" s="52">
        <f>IFERROR(_xll.qlIndexFixing(IndexON,D2322,TRUE,_xll.ohTrigger(RecalcTrigger,TriggerON)),NA())</f>
        <v>2.4492947349417094E-2</v>
      </c>
      <c r="H2322" s="49">
        <f>_xll.qlCalendarAdvance(IborCalendar,$H2321,B2322,"f",FALSE)</f>
        <v>55759</v>
      </c>
      <c r="I2322" s="49">
        <f>_xll.qlInterestRateIndexValueDate(Index1M,$H2322)</f>
        <v>55761</v>
      </c>
      <c r="J2322" s="52">
        <f>IFERROR(_xll.qlIndexFixing(Index1M,$H2322,TRUE,_xll.ohTrigger(RecalcTrigger,Trigger1M)),NA())</f>
        <v>2.4805399437364335E-2</v>
      </c>
      <c r="K2322" s="52">
        <f>IFERROR(_xll.qlIndexFixing(ONIndex1M,I2322,TRUE,_xll.ohTrigger(RecalcTrigger,Trigger1M)),NA())</f>
        <v>2.4790822869606988E-2</v>
      </c>
      <c r="L2322" s="52">
        <f>IFERROR(_xll.qlIndexFixing(Index3M,H2322,TRUE,_xll.ohTrigger(RecalcTrigger,Trigger3M)),NA())</f>
        <v>2.6328995585604316E-2</v>
      </c>
      <c r="M2322" s="52">
        <f>IFERROR(_xll.qlIndexFixing(ONIndex3M,I2322,TRUE,_xll.ohTrigger(RecalcTrigger,Trigger3M)),NA())</f>
        <v>2.627309700530045E-2</v>
      </c>
      <c r="N2322" s="52">
        <f>IFERROR(_xll.qlIndexFixing(Index6M,$H2322,TRUE,_xll.ohTrigger(RecalcTrigger,Trigger6M)),NA())</f>
        <v>2.7715381837192611E-2</v>
      </c>
      <c r="O2322" s="52">
        <f>IFERROR(_xll.qlIndexFixing(ONIndex6M,I2322,TRUE,_xll.ohTrigger(RecalcTrigger,Trigger6M)),NA())</f>
        <v>2.7584632772970075E-2</v>
      </c>
      <c r="P2322" s="52">
        <f>IFERROR(_xll.qlIndexFixing(Index1Y,$H2322,TRUE,_xll.ohTrigger(RecalcTrigger,Trigger1Y)),NA())</f>
        <v>2.9517507491754802E-2</v>
      </c>
      <c r="Q2322" s="52">
        <f>IFERROR(_xll.qlIndexFixing(ONIndex1Y,I2322,TRUE,_xll.ohTrigger(RecalcTrigger,Trigger1Y)),NA())</f>
        <v>2.9195629714398041E-2</v>
      </c>
    </row>
    <row r="2323" spans="2:17" x14ac:dyDescent="0.2">
      <c r="B2323" s="46" t="s">
        <v>51</v>
      </c>
      <c r="D2323" s="49">
        <f>_xll.qlCalendarAdvance(LocalCalendar,$D2322,B2323,"f",FALSE)</f>
        <v>55773</v>
      </c>
      <c r="E2323" s="49">
        <f>_xll.qlInterestRateIndexValueDate(IndexON,D2323)</f>
        <v>55773</v>
      </c>
      <c r="F2323" s="52">
        <f>IFERROR(_xll.qlIndexFixing(IndexON,D2323,TRUE,_xll.ohTrigger(RecalcTrigger,TriggerON)),NA())</f>
        <v>2.4488293137201467E-2</v>
      </c>
      <c r="H2323" s="49">
        <f>_xll.qlCalendarAdvance(IborCalendar,$H2322,B2323,"f",FALSE)</f>
        <v>55766</v>
      </c>
      <c r="I2323" s="49">
        <f>_xll.qlInterestRateIndexValueDate(Index1M,$H2323)</f>
        <v>55768</v>
      </c>
      <c r="J2323" s="52">
        <f>IFERROR(_xll.qlIndexFixing(Index1M,$H2323,TRUE,_xll.ohTrigger(RecalcTrigger,Trigger1M)),NA())</f>
        <v>2.4800998223728211E-2</v>
      </c>
      <c r="K2323" s="52">
        <f>IFERROR(_xll.qlIndexFixing(ONIndex1M,I2323,TRUE,_xll.ohTrigger(RecalcTrigger,Trigger1M)),NA())</f>
        <v>2.4785895395718072E-2</v>
      </c>
      <c r="L2323" s="52">
        <f>IFERROR(_xll.qlIndexFixing(Index3M,H2323,TRUE,_xll.ohTrigger(RecalcTrigger,Trigger3M)),NA())</f>
        <v>2.6324535948317167E-2</v>
      </c>
      <c r="M2323" s="52">
        <f>IFERROR(_xll.qlIndexFixing(ONIndex3M,I2323,TRUE,_xll.ohTrigger(RecalcTrigger,Trigger3M)),NA())</f>
        <v>2.6268036990853005E-2</v>
      </c>
      <c r="N2323" s="52">
        <f>IFERROR(_xll.qlIndexFixing(Index6M,$H2323,TRUE,_xll.ohTrigger(RecalcTrigger,Trigger6M)),NA())</f>
        <v>2.7710062859765083E-2</v>
      </c>
      <c r="O2323" s="52">
        <f>IFERROR(_xll.qlIndexFixing(ONIndex6M,I2323,TRUE,_xll.ohTrigger(RecalcTrigger,Trigger6M)),NA())</f>
        <v>2.7579395467194345E-2</v>
      </c>
      <c r="P2323" s="52">
        <f>IFERROR(_xll.qlIndexFixing(Index1Y,$H2323,TRUE,_xll.ohTrigger(RecalcTrigger,Trigger1Y)),NA())</f>
        <v>2.9515907021103439E-2</v>
      </c>
      <c r="Q2323" s="52">
        <f>IFERROR(_xll.qlIndexFixing(ONIndex1Y,I2323,TRUE,_xll.ohTrigger(RecalcTrigger,Trigger1Y)),NA())</f>
        <v>2.9190728952102063E-2</v>
      </c>
    </row>
    <row r="2324" spans="2:17" x14ac:dyDescent="0.2">
      <c r="B2324" s="46" t="s">
        <v>51</v>
      </c>
      <c r="D2324" s="49">
        <f>_xll.qlCalendarAdvance(LocalCalendar,$D2323,B2324,"f",FALSE)</f>
        <v>55780</v>
      </c>
      <c r="E2324" s="49">
        <f>_xll.qlInterestRateIndexValueDate(IndexON,D2324)</f>
        <v>55780</v>
      </c>
      <c r="F2324" s="52">
        <f>IFERROR(_xll.qlIndexFixing(IndexON,D2324,TRUE,_xll.ohTrigger(RecalcTrigger,TriggerON)),NA())</f>
        <v>2.4483621794528787E-2</v>
      </c>
      <c r="H2324" s="49">
        <f>_xll.qlCalendarAdvance(IborCalendar,$H2323,B2324,"f",FALSE)</f>
        <v>55773</v>
      </c>
      <c r="I2324" s="49">
        <f>_xll.qlInterestRateIndexValueDate(Index1M,$H2324)</f>
        <v>55775</v>
      </c>
      <c r="J2324" s="52">
        <f>IFERROR(_xll.qlIndexFixing(Index1M,$H2324,TRUE,_xll.ohTrigger(RecalcTrigger,Trigger1M)),NA())</f>
        <v>2.4797132838584313E-2</v>
      </c>
      <c r="K2324" s="52">
        <f>IFERROR(_xll.qlIndexFixing(ONIndex1M,I2324,TRUE,_xll.ohTrigger(RecalcTrigger,Trigger1M)),NA())</f>
        <v>2.4781505383097979E-2</v>
      </c>
      <c r="L2324" s="52">
        <f>IFERROR(_xll.qlIndexFixing(Index3M,H2324,TRUE,_xll.ohTrigger(RecalcTrigger,Trigger3M)),NA())</f>
        <v>2.6320074029033007E-2</v>
      </c>
      <c r="M2324" s="52">
        <f>IFERROR(_xll.qlIndexFixing(ONIndex3M,I2324,TRUE,_xll.ohTrigger(RecalcTrigger,Trigger3M)),NA())</f>
        <v>2.6263617876871592E-2</v>
      </c>
      <c r="N2324" s="52">
        <f>IFERROR(_xll.qlIndexFixing(Index6M,$H2324,TRUE,_xll.ohTrigger(RecalcTrigger,Trigger6M)),NA())</f>
        <v>2.7705476149443034E-2</v>
      </c>
      <c r="O2324" s="52">
        <f>IFERROR(_xll.qlIndexFixing(ONIndex6M,I2324,TRUE,_xll.ohTrigger(RecalcTrigger,Trigger6M)),NA())</f>
        <v>2.7574891664929879E-2</v>
      </c>
      <c r="P2324" s="52">
        <f>IFERROR(_xll.qlIndexFixing(Index1Y,$H2324,TRUE,_xll.ohTrigger(RecalcTrigger,Trigger1Y)),NA())</f>
        <v>2.9511630819869676E-2</v>
      </c>
      <c r="Q2324" s="52">
        <f>IFERROR(_xll.qlIndexFixing(ONIndex1Y,I2324,TRUE,_xll.ohTrigger(RecalcTrigger,Trigger1Y)),NA())</f>
        <v>2.9186720596028337E-2</v>
      </c>
    </row>
    <row r="2325" spans="2:17" x14ac:dyDescent="0.2">
      <c r="B2325" s="46" t="s">
        <v>51</v>
      </c>
      <c r="D2325" s="49">
        <f>_xll.qlCalendarAdvance(LocalCalendar,$D2324,B2325,"f",FALSE)</f>
        <v>55787</v>
      </c>
      <c r="E2325" s="49">
        <f>_xll.qlInterestRateIndexValueDate(IndexON,D2325)</f>
        <v>55787</v>
      </c>
      <c r="F2325" s="52">
        <f>IFERROR(_xll.qlIndexFixing(IndexON,D2325,TRUE,_xll.ohTrigger(RecalcTrigger,TriggerON)),NA())</f>
        <v>2.4478933321159246E-2</v>
      </c>
      <c r="H2325" s="49">
        <f>_xll.qlCalendarAdvance(IborCalendar,$H2324,B2325,"f",FALSE)</f>
        <v>55780</v>
      </c>
      <c r="I2325" s="49">
        <f>_xll.qlInterestRateIndexValueDate(Index1M,$H2325)</f>
        <v>55782</v>
      </c>
      <c r="J2325" s="52">
        <f>IFERROR(_xll.qlIndexFixing(Index1M,$H2325,TRUE,_xll.ohTrigger(RecalcTrigger,Trigger1M)),NA())</f>
        <v>2.4792187602184903E-2</v>
      </c>
      <c r="K2325" s="52">
        <f>IFERROR(_xll.qlIndexFixing(ONIndex1M,I2325,TRUE,_xll.ohTrigger(RecalcTrigger,Trigger1M)),NA())</f>
        <v>2.4777112642766497E-2</v>
      </c>
      <c r="L2325" s="52">
        <f>IFERROR(_xll.qlIndexFixing(Index3M,H2325,TRUE,_xll.ohTrigger(RecalcTrigger,Trigger3M)),NA())</f>
        <v>2.6315609827760624E-2</v>
      </c>
      <c r="M2325" s="52">
        <f>IFERROR(_xll.qlIndexFixing(ONIndex3M,I2325,TRUE,_xll.ohTrigger(RecalcTrigger,Trigger3M)),NA())</f>
        <v>2.6259196490734382E-2</v>
      </c>
      <c r="N2325" s="52">
        <f>IFERROR(_xll.qlIndexFixing(Index6M,$H2325,TRUE,_xll.ohTrigger(RecalcTrigger,Trigger6M)),NA())</f>
        <v>2.7700887780927844E-2</v>
      </c>
      <c r="O2325" s="52">
        <f>IFERROR(_xll.qlIndexFixing(ONIndex6M,I2325,TRUE,_xll.ohTrigger(RecalcTrigger,Trigger6M)),NA())</f>
        <v>2.7570386216781984E-2</v>
      </c>
      <c r="P2325" s="52">
        <f>IFERROR(_xll.qlIndexFixing(Index1Y,$H2325,TRUE,_xll.ohTrigger(RecalcTrigger,Trigger1Y)),NA())</f>
        <v>2.9507348934950672E-2</v>
      </c>
      <c r="Q2325" s="52">
        <f>IFERROR(_xll.qlIndexFixing(ONIndex1Y,I2325,TRUE,_xll.ohTrigger(RecalcTrigger,Trigger1Y)),NA())</f>
        <v>2.918270670358325E-2</v>
      </c>
    </row>
    <row r="2326" spans="2:17" x14ac:dyDescent="0.2">
      <c r="B2326" s="46" t="s">
        <v>51</v>
      </c>
      <c r="D2326" s="49">
        <f>_xll.qlCalendarAdvance(LocalCalendar,$D2325,B2326,"f",FALSE)</f>
        <v>55794</v>
      </c>
      <c r="E2326" s="49">
        <f>_xll.qlInterestRateIndexValueDate(IndexON,D2326)</f>
        <v>55794</v>
      </c>
      <c r="F2326" s="52">
        <f>IFERROR(_xll.qlIndexFixing(IndexON,D2326,TRUE,_xll.ohTrigger(RecalcTrigger,TriggerON)),NA())</f>
        <v>2.4474227717172781E-2</v>
      </c>
      <c r="H2326" s="49">
        <f>_xll.qlCalendarAdvance(IborCalendar,$H2325,B2326,"f",FALSE)</f>
        <v>55787</v>
      </c>
      <c r="I2326" s="49">
        <f>_xll.qlInterestRateIndexValueDate(Index1M,$H2326)</f>
        <v>55789</v>
      </c>
      <c r="J2326" s="52">
        <f>IFERROR(_xll.qlIndexFixing(Index1M,$H2326,TRUE,_xll.ohTrigger(RecalcTrigger,Trigger1M)),NA())</f>
        <v>2.4787778194277712E-2</v>
      </c>
      <c r="K2326" s="52">
        <f>IFERROR(_xll.qlIndexFixing(ONIndex1M,I2326,TRUE,_xll.ohTrigger(RecalcTrigger,Trigger1M)),NA())</f>
        <v>2.477271717480356E-2</v>
      </c>
      <c r="L2326" s="52">
        <f>IFERROR(_xll.qlIndexFixing(Index3M,H2326,TRUE,_xll.ohTrigger(RecalcTrigger,Trigger3M)),NA())</f>
        <v>2.6311143344507924E-2</v>
      </c>
      <c r="M2326" s="52">
        <f>IFERROR(_xll.qlIndexFixing(ONIndex3M,I2326,TRUE,_xll.ohTrigger(RecalcTrigger,Trigger3M)),NA())</f>
        <v>2.6254772832361439E-2</v>
      </c>
      <c r="N2326" s="52">
        <f>IFERROR(_xll.qlIndexFixing(Index6M,$H2326,TRUE,_xll.ohTrigger(RecalcTrigger,Trigger6M)),NA())</f>
        <v>2.7696297754229229E-2</v>
      </c>
      <c r="O2326" s="52">
        <f>IFERROR(_xll.qlIndexFixing(ONIndex6M,I2326,TRUE,_xll.ohTrigger(RecalcTrigger,Trigger6M)),NA())</f>
        <v>2.7565879122697368E-2</v>
      </c>
      <c r="P2326" s="52">
        <f>IFERROR(_xll.qlIndexFixing(Index1Y,$H2326,TRUE,_xll.ohTrigger(RecalcTrigger,Trigger1Y)),NA())</f>
        <v>2.9503061366418306E-2</v>
      </c>
      <c r="Q2326" s="52">
        <f>IFERROR(_xll.qlIndexFixing(ONIndex1Y,I2326,TRUE,_xll.ohTrigger(RecalcTrigger,Trigger1Y)),NA())</f>
        <v>2.9178687274526993E-2</v>
      </c>
    </row>
    <row r="2327" spans="2:17" x14ac:dyDescent="0.2">
      <c r="B2327" s="46" t="s">
        <v>51</v>
      </c>
      <c r="D2327" s="49">
        <f>_xll.qlCalendarAdvance(LocalCalendar,$D2326,B2327,"f",FALSE)</f>
        <v>55801</v>
      </c>
      <c r="E2327" s="49">
        <f>_xll.qlInterestRateIndexValueDate(IndexON,D2327)</f>
        <v>55801</v>
      </c>
      <c r="F2327" s="52">
        <f>IFERROR(_xll.qlIndexFixing(IndexON,D2327,TRUE,_xll.ohTrigger(RecalcTrigger,TriggerON)),NA())</f>
        <v>2.4469504982729262E-2</v>
      </c>
      <c r="H2327" s="49">
        <f>_xll.qlCalendarAdvance(IborCalendar,$H2326,B2327,"f",FALSE)</f>
        <v>55794</v>
      </c>
      <c r="I2327" s="49">
        <f>_xll.qlInterestRateIndexValueDate(Index1M,$H2327)</f>
        <v>55796</v>
      </c>
      <c r="J2327" s="52">
        <f>IFERROR(_xll.qlIndexFixing(Index1M,$H2327,TRUE,_xll.ohTrigger(RecalcTrigger,Trigger1M)),NA())</f>
        <v>2.478336605495543E-2</v>
      </c>
      <c r="K2327" s="52">
        <f>IFERROR(_xll.qlIndexFixing(ONIndex1M,I2327,TRUE,_xll.ohTrigger(RecalcTrigger,Trigger1M)),NA())</f>
        <v>2.4768318979155879E-2</v>
      </c>
      <c r="L2327" s="52">
        <f>IFERROR(_xll.qlIndexFixing(Index3M,H2327,TRUE,_xll.ohTrigger(RecalcTrigger,Trigger3M)),NA())</f>
        <v>2.6308592744993507E-2</v>
      </c>
      <c r="M2327" s="52">
        <f>IFERROR(_xll.qlIndexFixing(ONIndex3M,I2327,TRUE,_xll.ohTrigger(RecalcTrigger,Trigger3M)),NA())</f>
        <v>2.6250346901752764E-2</v>
      </c>
      <c r="N2327" s="52">
        <f>IFERROR(_xll.qlIndexFixing(Index6M,$H2327,TRUE,_xll.ohTrigger(RecalcTrigger,Trigger6M)),NA())</f>
        <v>2.7695363893592513E-2</v>
      </c>
      <c r="O2327" s="52">
        <f>IFERROR(_xll.qlIndexFixing(ONIndex6M,I2327,TRUE,_xll.ohTrigger(RecalcTrigger,Trigger6M)),NA())</f>
        <v>2.7561370382676031E-2</v>
      </c>
      <c r="P2327" s="52">
        <f>IFERROR(_xll.qlIndexFixing(Index1Y,$H2327,TRUE,_xll.ohTrigger(RecalcTrigger,Trigger1Y)),NA())</f>
        <v>2.9498768114345764E-2</v>
      </c>
      <c r="Q2327" s="52">
        <f>IFERROR(_xll.qlIndexFixing(ONIndex1Y,I2327,TRUE,_xll.ohTrigger(RecalcTrigger,Trigger1Y)),NA())</f>
        <v>2.917466230907273E-2</v>
      </c>
    </row>
    <row r="2328" spans="2:17" x14ac:dyDescent="0.2">
      <c r="B2328" s="46" t="s">
        <v>51</v>
      </c>
      <c r="D2328" s="49">
        <f>_xll.qlCalendarAdvance(LocalCalendar,$D2327,B2328,"f",FALSE)</f>
        <v>55808</v>
      </c>
      <c r="E2328" s="49">
        <f>_xll.qlInterestRateIndexValueDate(IndexON,D2328)</f>
        <v>55808</v>
      </c>
      <c r="F2328" s="52">
        <f>IFERROR(_xll.qlIndexFixing(IndexON,D2328,TRUE,_xll.ohTrigger(RecalcTrigger,TriggerON)),NA())</f>
        <v>2.4464765117588883E-2</v>
      </c>
      <c r="H2328" s="49">
        <f>_xll.qlCalendarAdvance(IborCalendar,$H2327,B2328,"f",FALSE)</f>
        <v>55801</v>
      </c>
      <c r="I2328" s="49">
        <f>_xll.qlInterestRateIndexValueDate(Index1M,$H2328)</f>
        <v>55803</v>
      </c>
      <c r="J2328" s="52">
        <f>IFERROR(_xll.qlIndexFixing(Index1M,$H2328,TRUE,_xll.ohTrigger(RecalcTrigger,Trigger1M)),NA())</f>
        <v>2.4779487750128948E-2</v>
      </c>
      <c r="K2328" s="52">
        <f>IFERROR(_xll.qlIndexFixing(ONIndex1M,I2328,TRUE,_xll.ohTrigger(RecalcTrigger,Trigger1M)),NA())</f>
        <v>2.4764455261230278E-2</v>
      </c>
      <c r="L2328" s="52">
        <f>IFERROR(_xll.qlIndexFixing(Index3M,H2328,TRUE,_xll.ohTrigger(RecalcTrigger,Trigger3M)),NA())</f>
        <v>2.6304120231804767E-2</v>
      </c>
      <c r="M2328" s="52">
        <f>IFERROR(_xll.qlIndexFixing(ONIndex3M,I2328,TRUE,_xll.ohTrigger(RecalcTrigger,Trigger3M)),NA())</f>
        <v>2.6246558962377264E-2</v>
      </c>
      <c r="N2328" s="52">
        <f>IFERROR(_xll.qlIndexFixing(Index6M,$H2328,TRUE,_xll.ohTrigger(RecalcTrigger,Trigger6M)),NA())</f>
        <v>2.7687843836759225E-2</v>
      </c>
      <c r="O2328" s="52">
        <f>IFERROR(_xll.qlIndexFixing(ONIndex6M,I2328,TRUE,_xll.ohTrigger(RecalcTrigger,Trigger6M)),NA())</f>
        <v>2.755759237027311E-2</v>
      </c>
      <c r="P2328" s="52">
        <f>IFERROR(_xll.qlIndexFixing(Index1Y,$H2328,TRUE,_xll.ohTrigger(RecalcTrigger,Trigger1Y)),NA())</f>
        <v>2.9495354634675574E-2</v>
      </c>
      <c r="Q2328" s="52">
        <f>IFERROR(_xll.qlIndexFixing(ONIndex1Y,I2328,TRUE,_xll.ohTrigger(RecalcTrigger,Trigger1Y)),NA())</f>
        <v>2.9171525423414835E-2</v>
      </c>
    </row>
    <row r="2329" spans="2:17" x14ac:dyDescent="0.2">
      <c r="B2329" s="46" t="s">
        <v>51</v>
      </c>
      <c r="D2329" s="49">
        <f>_xll.qlCalendarAdvance(LocalCalendar,$D2328,B2329,"f",FALSE)</f>
        <v>55815</v>
      </c>
      <c r="E2329" s="49">
        <f>_xll.qlInterestRateIndexValueDate(IndexON,D2329)</f>
        <v>55815</v>
      </c>
      <c r="F2329" s="52">
        <f>IFERROR(_xll.qlIndexFixing(IndexON,D2329,TRUE,_xll.ohTrigger(RecalcTrigger,TriggerON)),NA())</f>
        <v>2.4460008121831578E-2</v>
      </c>
      <c r="H2329" s="49">
        <f>_xll.qlCalendarAdvance(IborCalendar,$H2328,B2329,"f",FALSE)</f>
        <v>55808</v>
      </c>
      <c r="I2329" s="49">
        <f>_xll.qlInterestRateIndexValueDate(Index1M,$H2329)</f>
        <v>55810</v>
      </c>
      <c r="J2329" s="52">
        <f>IFERROR(_xll.qlIndexFixing(Index1M,$H2329,TRUE,_xll.ohTrigger(RecalcTrigger,Trigger1M)),NA())</f>
        <v>2.4774533582065581E-2</v>
      </c>
      <c r="K2329" s="52">
        <f>IFERROR(_xll.qlIndexFixing(ONIndex1M,I2329,TRUE,_xll.ohTrigger(RecalcTrigger,Trigger1M)),NA())</f>
        <v>2.4759514404832927E-2</v>
      </c>
      <c r="L2329" s="52">
        <f>IFERROR(_xll.qlIndexFixing(Index3M,H2329,TRUE,_xll.ohTrigger(RecalcTrigger,Trigger3M)),NA())</f>
        <v>2.630028381627765E-2</v>
      </c>
      <c r="M2329" s="52">
        <f>IFERROR(_xll.qlIndexFixing(ONIndex3M,I2329,TRUE,_xll.ohTrigger(RecalcTrigger,Trigger3M)),NA())</f>
        <v>2.6241488223934795E-2</v>
      </c>
      <c r="N2329" s="52">
        <f>IFERROR(_xll.qlIndexFixing(Index6M,$H2329,TRUE,_xll.ohTrigger(RecalcTrigger,Trigger6M)),NA())</f>
        <v>2.7683248366195141E-2</v>
      </c>
      <c r="O2329" s="52">
        <f>IFERROR(_xll.qlIndexFixing(ONIndex6M,I2329,TRUE,_xll.ohTrigger(RecalcTrigger,Trigger6M)),NA())</f>
        <v>2.7552347964956425E-2</v>
      </c>
      <c r="P2329" s="52">
        <f>IFERROR(_xll.qlIndexFixing(Index1Y,$H2329,TRUE,_xll.ohTrigger(RecalcTrigger,Trigger1Y)),NA())</f>
        <v>2.949016455986787E-2</v>
      </c>
      <c r="Q2329" s="52">
        <f>IFERROR(_xll.qlIndexFixing(ONIndex1Y,I2329,TRUE,_xll.ohTrigger(RecalcTrigger,Trigger1Y)),NA())</f>
        <v>2.9166595768650438E-2</v>
      </c>
    </row>
    <row r="2330" spans="2:17" x14ac:dyDescent="0.2">
      <c r="B2330" s="46" t="s">
        <v>51</v>
      </c>
      <c r="D2330" s="49">
        <f>_xll.qlCalendarAdvance(LocalCalendar,$D2329,B2330,"f",FALSE)</f>
        <v>55822</v>
      </c>
      <c r="E2330" s="49">
        <f>_xll.qlInterestRateIndexValueDate(IndexON,D2330)</f>
        <v>55822</v>
      </c>
      <c r="F2330" s="52">
        <f>IFERROR(_xll.qlIndexFixing(IndexON,D2330,TRUE,_xll.ohTrigger(RecalcTrigger,TriggerON)),NA())</f>
        <v>2.4455233995457348E-2</v>
      </c>
      <c r="H2330" s="49">
        <f>_xll.qlCalendarAdvance(IborCalendar,$H2329,B2330,"f",FALSE)</f>
        <v>55815</v>
      </c>
      <c r="I2330" s="49">
        <f>_xll.qlInterestRateIndexValueDate(Index1M,$H2330)</f>
        <v>55817</v>
      </c>
      <c r="J2330" s="52">
        <f>IFERROR(_xll.qlIndexFixing(Index1M,$H2330,TRUE,_xll.ohTrigger(RecalcTrigger,Trigger1M)),NA())</f>
        <v>2.4770113248513487E-2</v>
      </c>
      <c r="K2330" s="52">
        <f>IFERROR(_xll.qlIndexFixing(ONIndex1M,I2330,TRUE,_xll.ohTrigger(RecalcTrigger,Trigger1M)),NA())</f>
        <v>2.4755108026184303E-2</v>
      </c>
      <c r="L2330" s="52">
        <f>IFERROR(_xll.qlIndexFixing(Index3M,H2330,TRUE,_xll.ohTrigger(RecalcTrigger,Trigger3M)),NA())</f>
        <v>2.6295168358568891E-2</v>
      </c>
      <c r="M2330" s="52">
        <f>IFERROR(_xll.qlIndexFixing(ONIndex3M,I2330,TRUE,_xll.ohTrigger(RecalcTrigger,Trigger3M)),NA())</f>
        <v>2.6237055476725502E-2</v>
      </c>
      <c r="N2330" s="52">
        <f>IFERROR(_xll.qlIndexFixing(Index6M,$H2330,TRUE,_xll.ohTrigger(RecalcTrigger,Trigger6M)),NA())</f>
        <v>2.7678651237425175E-2</v>
      </c>
      <c r="O2330" s="52">
        <f>IFERROR(_xll.qlIndexFixing(ONIndex6M,I2330,TRUE,_xll.ohTrigger(RecalcTrigger,Trigger6M)),NA())</f>
        <v>2.754783428723151E-2</v>
      </c>
      <c r="P2330" s="52">
        <f>IFERROR(_xll.qlIndexFixing(Index1Y,$H2330,TRUE,_xll.ohTrigger(RecalcTrigger,Trigger1Y)),NA())</f>
        <v>2.948585425760954E-2</v>
      </c>
      <c r="Q2330" s="52">
        <f>IFERROR(_xll.qlIndexFixing(ONIndex1Y,I2330,TRUE,_xll.ohTrigger(RecalcTrigger,Trigger1Y)),NA())</f>
        <v>2.9162554193709056E-2</v>
      </c>
    </row>
    <row r="2331" spans="2:17" x14ac:dyDescent="0.2">
      <c r="B2331" s="46" t="s">
        <v>51</v>
      </c>
      <c r="D2331" s="49">
        <f>_xll.qlCalendarAdvance(LocalCalendar,$D2330,B2331,"f",FALSE)</f>
        <v>55829</v>
      </c>
      <c r="E2331" s="49">
        <f>_xll.qlInterestRateIndexValueDate(IndexON,D2331)</f>
        <v>55829</v>
      </c>
      <c r="F2331" s="52">
        <f>IFERROR(_xll.qlIndexFixing(IndexON,D2331,TRUE,_xll.ohTrigger(RecalcTrigger,TriggerON)),NA())</f>
        <v>2.4450442738626066E-2</v>
      </c>
      <c r="H2331" s="49">
        <f>_xll.qlCalendarAdvance(IborCalendar,$H2330,B2331,"f",FALSE)</f>
        <v>55822</v>
      </c>
      <c r="I2331" s="49">
        <f>_xll.qlInterestRateIndexValueDate(Index1M,$H2331)</f>
        <v>55824</v>
      </c>
      <c r="J2331" s="52">
        <f>IFERROR(_xll.qlIndexFixing(Index1M,$H2331,TRUE,_xll.ohTrigger(RecalcTrigger,Trigger1M)),NA())</f>
        <v>2.4765690183548877E-2</v>
      </c>
      <c r="K2331" s="52">
        <f>IFERROR(_xll.qlIndexFixing(ONIndex1M,I2331,TRUE,_xll.ohTrigger(RecalcTrigger,Trigger1M)),NA())</f>
        <v>2.4750698919850933E-2</v>
      </c>
      <c r="L2331" s="52">
        <f>IFERROR(_xll.qlIndexFixing(Index3M,H2331,TRUE,_xll.ohTrigger(RecalcTrigger,Trigger3M)),NA())</f>
        <v>2.6290688998534508E-2</v>
      </c>
      <c r="M2331" s="52">
        <f>IFERROR(_xll.qlIndexFixing(ONIndex3M,I2331,TRUE,_xll.ohTrigger(RecalcTrigger,Trigger3M)),NA())</f>
        <v>2.6232620457280476E-2</v>
      </c>
      <c r="N2331" s="52">
        <f>IFERROR(_xll.qlIndexFixing(Index6M,$H2331,TRUE,_xll.ohTrigger(RecalcTrigger,Trigger6M)),NA())</f>
        <v>2.7673322748388438E-2</v>
      </c>
      <c r="O2331" s="52">
        <f>IFERROR(_xll.qlIndexFixing(ONIndex6M,I2331,TRUE,_xll.ohTrigger(RecalcTrigger,Trigger6M)),NA())</f>
        <v>2.7543318963516583E-2</v>
      </c>
      <c r="P2331" s="52">
        <f>IFERROR(_xll.qlIndexFixing(Index1Y,$H2331,TRUE,_xll.ohTrigger(RecalcTrigger,Trigger1Y)),NA())</f>
        <v>2.9481538272100934E-2</v>
      </c>
      <c r="Q2331" s="52">
        <f>IFERROR(_xll.qlIndexFixing(ONIndex1Y,I2331,TRUE,_xll.ohTrigger(RecalcTrigger,Trigger1Y)),NA())</f>
        <v>2.9158507082263085E-2</v>
      </c>
    </row>
    <row r="2332" spans="2:17" x14ac:dyDescent="0.2">
      <c r="B2332" s="46" t="s">
        <v>51</v>
      </c>
      <c r="D2332" s="49">
        <f>_xll.qlCalendarAdvance(LocalCalendar,$D2331,B2332,"f",FALSE)</f>
        <v>55836</v>
      </c>
      <c r="E2332" s="49">
        <f>_xll.qlInterestRateIndexValueDate(IndexON,D2332)</f>
        <v>55836</v>
      </c>
      <c r="F2332" s="52">
        <f>IFERROR(_xll.qlIndexFixing(IndexON,D2332,TRUE,_xll.ohTrigger(RecalcTrigger,TriggerON)),NA())</f>
        <v>2.4445634351097922E-2</v>
      </c>
      <c r="H2332" s="49">
        <f>_xll.qlCalendarAdvance(IborCalendar,$H2331,B2332,"f",FALSE)</f>
        <v>55829</v>
      </c>
      <c r="I2332" s="49">
        <f>_xll.qlInterestRateIndexValueDate(Index1M,$H2332)</f>
        <v>55831</v>
      </c>
      <c r="J2332" s="52">
        <f>IFERROR(_xll.qlIndexFixing(Index1M,$H2332,TRUE,_xll.ohTrigger(RecalcTrigger,Trigger1M)),NA())</f>
        <v>2.4761264387184644E-2</v>
      </c>
      <c r="K2332" s="52">
        <f>IFERROR(_xll.qlIndexFixing(ONIndex1M,I2332,TRUE,_xll.ohTrigger(RecalcTrigger,Trigger1M)),NA())</f>
        <v>2.4746822299619442E-2</v>
      </c>
      <c r="L2332" s="52">
        <f>IFERROR(_xll.qlIndexFixing(Index3M,H2332,TRUE,_xll.ohTrigger(RecalcTrigger,Trigger3M)),NA())</f>
        <v>2.6286207356236387E-2</v>
      </c>
      <c r="M2332" s="52">
        <f>IFERROR(_xll.qlIndexFixing(ONIndex3M,I2332,TRUE,_xll.ohTrigger(RecalcTrigger,Trigger3M)),NA())</f>
        <v>2.6228821487368492E-2</v>
      </c>
      <c r="N2332" s="52">
        <f>IFERROR(_xll.qlIndexFixing(Index6M,$H2332,TRUE,_xll.ohTrigger(RecalcTrigger,Trigger6M)),NA())</f>
        <v>2.7668722772831292E-2</v>
      </c>
      <c r="O2332" s="52">
        <f>IFERROR(_xll.qlIndexFixing(ONIndex6M,I2332,TRUE,_xll.ohTrigger(RecalcTrigger,Trigger6M)),NA())</f>
        <v>2.7539532515481469E-2</v>
      </c>
      <c r="P2332" s="52">
        <f>IFERROR(_xll.qlIndexFixing(Index1Y,$H2332,TRUE,_xll.ohTrigger(RecalcTrigger,Trigger1Y)),NA())</f>
        <v>2.947721660341546E-2</v>
      </c>
      <c r="Q2332" s="52">
        <f>IFERROR(_xll.qlIndexFixing(ONIndex1Y,I2332,TRUE,_xll.ohTrigger(RecalcTrigger,Trigger1Y)),NA())</f>
        <v>2.9155345158367041E-2</v>
      </c>
    </row>
    <row r="2333" spans="2:17" x14ac:dyDescent="0.2">
      <c r="B2333" s="46" t="s">
        <v>51</v>
      </c>
      <c r="D2333" s="49">
        <f>_xll.qlCalendarAdvance(LocalCalendar,$D2332,B2333,"f",FALSE)</f>
        <v>55843</v>
      </c>
      <c r="E2333" s="49">
        <f>_xll.qlInterestRateIndexValueDate(IndexON,D2333)</f>
        <v>55843</v>
      </c>
      <c r="F2333" s="52">
        <f>IFERROR(_xll.qlIndexFixing(IndexON,D2333,TRUE,_xll.ohTrigger(RecalcTrigger,TriggerON)),NA())</f>
        <v>2.4440808832952854E-2</v>
      </c>
      <c r="H2333" s="49">
        <f>_xll.qlCalendarAdvance(IborCalendar,$H2332,B2333,"f",FALSE)</f>
        <v>55836</v>
      </c>
      <c r="I2333" s="49">
        <f>_xll.qlInterestRateIndexValueDate(Index1M,$H2333)</f>
        <v>55838</v>
      </c>
      <c r="J2333" s="52">
        <f>IFERROR(_xll.qlIndexFixing(Index1M,$H2333,TRUE,_xll.ohTrigger(RecalcTrigger,Trigger1M)),NA())</f>
        <v>2.4756835859420789E-2</v>
      </c>
      <c r="K2333" s="52">
        <f>IFERROR(_xll.qlIndexFixing(ONIndex1M,I2333,TRUE,_xll.ohTrigger(RecalcTrigger,Trigger1M)),NA())</f>
        <v>2.474187252418325E-2</v>
      </c>
      <c r="L2333" s="52">
        <f>IFERROR(_xll.qlIndexFixing(Index3M,H2333,TRUE,_xll.ohTrigger(RecalcTrigger,Trigger3M)),NA())</f>
        <v>2.6282359855110994E-2</v>
      </c>
      <c r="M2333" s="52">
        <f>IFERROR(_xll.qlIndexFixing(ONIndex3M,I2333,TRUE,_xll.ohTrigger(RecalcTrigger,Trigger3M)),NA())</f>
        <v>2.6223743601816452E-2</v>
      </c>
      <c r="N2333" s="52">
        <f>IFERROR(_xll.qlIndexFixing(Index6M,$H2333,TRUE,_xll.ohTrigger(RecalcTrigger,Trigger6M)),NA())</f>
        <v>2.7664121139170213E-2</v>
      </c>
      <c r="O2333" s="52">
        <f>IFERROR(_xll.qlIndexFixing(ONIndex6M,I2333,TRUE,_xll.ohTrigger(RecalcTrigger,Trigger6M)),NA())</f>
        <v>2.7534283378516378E-2</v>
      </c>
      <c r="P2333" s="52">
        <f>IFERROR(_xll.qlIndexFixing(Index1Y,$H2333,TRUE,_xll.ohTrigger(RecalcTrigger,Trigger1Y)),NA())</f>
        <v>2.9472889251626732E-2</v>
      </c>
      <c r="Q2333" s="52">
        <f>IFERROR(_xll.qlIndexFixing(ONIndex1Y,I2333,TRUE,_xll.ohTrigger(RecalcTrigger,Trigger1Y)),NA())</f>
        <v>2.9150396249990607E-2</v>
      </c>
    </row>
    <row r="2334" spans="2:17" x14ac:dyDescent="0.2">
      <c r="B2334" s="46" t="s">
        <v>51</v>
      </c>
      <c r="D2334" s="49">
        <f>_xll.qlCalendarAdvance(LocalCalendar,$D2333,B2334,"f",FALSE)</f>
        <v>55850</v>
      </c>
      <c r="E2334" s="49">
        <f>_xll.qlInterestRateIndexValueDate(IndexON,D2334)</f>
        <v>55850</v>
      </c>
      <c r="F2334" s="52">
        <f>IFERROR(_xll.qlIndexFixing(IndexON,D2334,TRUE,_xll.ohTrigger(RecalcTrigger,TriggerON)),NA())</f>
        <v>2.4436448886469009E-2</v>
      </c>
      <c r="H2334" s="49">
        <f>_xll.qlCalendarAdvance(IborCalendar,$H2333,B2334,"f",FALSE)</f>
        <v>55843</v>
      </c>
      <c r="I2334" s="49">
        <f>_xll.qlInterestRateIndexValueDate(Index1M,$H2334)</f>
        <v>55845</v>
      </c>
      <c r="J2334" s="52">
        <f>IFERROR(_xll.qlIndexFixing(Index1M,$H2334,TRUE,_xll.ohTrigger(RecalcTrigger,Trigger1M)),NA())</f>
        <v>2.475240460026247E-2</v>
      </c>
      <c r="K2334" s="52">
        <f>IFERROR(_xll.qlIndexFixing(ONIndex1M,I2334,TRUE,_xll.ohTrigger(RecalcTrigger,Trigger1M)),NA())</f>
        <v>2.4737455234875583E-2</v>
      </c>
      <c r="L2334" s="52">
        <f>IFERROR(_xll.qlIndexFixing(Index3M,H2334,TRUE,_xll.ohTrigger(RecalcTrigger,Trigger3M)),NA())</f>
        <v>2.6277237224875283E-2</v>
      </c>
      <c r="M2334" s="52">
        <f>IFERROR(_xll.qlIndexFixing(ONIndex3M,I2334,TRUE,_xll.ohTrigger(RecalcTrigger,Trigger3M)),NA())</f>
        <v>2.6219301765770808E-2</v>
      </c>
      <c r="N2334" s="52">
        <f>IFERROR(_xll.qlIndexFixing(Index6M,$H2334,TRUE,_xll.ohTrigger(RecalcTrigger,Trigger6M)),NA())</f>
        <v>2.7659517847417128E-2</v>
      </c>
      <c r="O2334" s="52">
        <f>IFERROR(_xll.qlIndexFixing(ONIndex6M,I2334,TRUE,_xll.ohTrigger(RecalcTrigger,Trigger6M)),NA())</f>
        <v>2.7529763117124517E-2</v>
      </c>
      <c r="P2334" s="52">
        <f>IFERROR(_xll.qlIndexFixing(Index1Y,$H2334,TRUE,_xll.ohTrigger(RecalcTrigger,Trigger1Y)),NA())</f>
        <v>2.9468556216807718E-2</v>
      </c>
      <c r="Q2334" s="52">
        <f>IFERROR(_xll.qlIndexFixing(ONIndex1Y,I2334,TRUE,_xll.ohTrigger(RecalcTrigger,Trigger1Y)),NA())</f>
        <v>2.9146332529084162E-2</v>
      </c>
    </row>
    <row r="2335" spans="2:17" x14ac:dyDescent="0.2">
      <c r="B2335" s="46" t="s">
        <v>51</v>
      </c>
      <c r="D2335" s="49">
        <f>_xll.qlCalendarAdvance(LocalCalendar,$D2334,B2335,"f",FALSE)</f>
        <v>55857</v>
      </c>
      <c r="E2335" s="49">
        <f>_xll.qlInterestRateIndexValueDate(IndexON,D2335)</f>
        <v>55857</v>
      </c>
      <c r="F2335" s="52">
        <f>IFERROR(_xll.qlIndexFixing(IndexON,D2335,TRUE,_xll.ohTrigger(RecalcTrigger,TriggerON)),NA())</f>
        <v>2.443110640505175E-2</v>
      </c>
      <c r="H2335" s="49">
        <f>_xll.qlCalendarAdvance(IborCalendar,$H2334,B2335,"f",FALSE)</f>
        <v>55850</v>
      </c>
      <c r="I2335" s="49">
        <f>_xll.qlInterestRateIndexValueDate(Index1M,$H2335)</f>
        <v>55852</v>
      </c>
      <c r="J2335" s="52">
        <f>IFERROR(_xll.qlIndexFixing(Index1M,$H2335,TRUE,_xll.ohTrigger(RecalcTrigger,Trigger1M)),NA())</f>
        <v>2.4748503680981082E-2</v>
      </c>
      <c r="K2335" s="52">
        <f>IFERROR(_xll.qlIndexFixing(ONIndex1M,I2335,TRUE,_xll.ohTrigger(RecalcTrigger,Trigger1M)),NA())</f>
        <v>2.473303521788317E-2</v>
      </c>
      <c r="L2335" s="52">
        <f>IFERROR(_xll.qlIndexFixing(Index3M,H2335,TRUE,_xll.ohTrigger(RecalcTrigger,Trigger3M)),NA())</f>
        <v>2.6270842307328828E-2</v>
      </c>
      <c r="M2335" s="52">
        <f>IFERROR(_xll.qlIndexFixing(ONIndex3M,I2335,TRUE,_xll.ohTrigger(RecalcTrigger,Trigger3M)),NA())</f>
        <v>2.6214857657516077E-2</v>
      </c>
      <c r="N2335" s="52">
        <f>IFERROR(_xll.qlIndexFixing(Index6M,$H2335,TRUE,_xll.ohTrigger(RecalcTrigger,Trigger6M)),NA())</f>
        <v>2.7655640720893857E-2</v>
      </c>
      <c r="O2335" s="52">
        <f>IFERROR(_xll.qlIndexFixing(ONIndex6M,I2335,TRUE,_xll.ohTrigger(RecalcTrigger,Trigger6M)),NA())</f>
        <v>2.7525241209822582E-2</v>
      </c>
      <c r="P2335" s="52">
        <f>IFERROR(_xll.qlIndexFixing(Index1Y,$H2335,TRUE,_xll.ohTrigger(RecalcTrigger,Trigger1Y)),NA())</f>
        <v>2.94615768293085E-2</v>
      </c>
      <c r="Q2335" s="52">
        <f>IFERROR(_xll.qlIndexFixing(ONIndex1Y,I2335,TRUE,_xll.ohTrigger(RecalcTrigger,Trigger1Y)),NA())</f>
        <v>2.9142263271753066E-2</v>
      </c>
    </row>
    <row r="2336" spans="2:17" x14ac:dyDescent="0.2">
      <c r="B2336" s="46" t="s">
        <v>51</v>
      </c>
      <c r="D2336" s="49">
        <f>_xll.qlCalendarAdvance(LocalCalendar,$D2335,B2336,"f",FALSE)</f>
        <v>55864</v>
      </c>
      <c r="E2336" s="49">
        <f>_xll.qlInterestRateIndexValueDate(IndexON,D2336)</f>
        <v>55864</v>
      </c>
      <c r="F2336" s="52">
        <f>IFERROR(_xll.qlIndexFixing(IndexON,D2336,TRUE,_xll.ohTrigger(RecalcTrigger,TriggerON)),NA())</f>
        <v>2.4426229495135843E-2</v>
      </c>
      <c r="H2336" s="49">
        <f>_xll.qlCalendarAdvance(IborCalendar,$H2335,B2336,"f",FALSE)</f>
        <v>55857</v>
      </c>
      <c r="I2336" s="49">
        <f>_xll.qlInterestRateIndexValueDate(Index1M,$H2336)</f>
        <v>55859</v>
      </c>
      <c r="J2336" s="52">
        <f>IFERROR(_xll.qlIndexFixing(Index1M,$H2336,TRUE,_xll.ohTrigger(RecalcTrigger,Trigger1M)),NA())</f>
        <v>2.4743533887770168E-2</v>
      </c>
      <c r="K2336" s="52">
        <f>IFERROR(_xll.qlIndexFixing(ONIndex1M,I2336,TRUE,_xll.ohTrigger(RecalcTrigger,Trigger1M)),NA())</f>
        <v>2.4728612473206013E-2</v>
      </c>
      <c r="L2336" s="52">
        <f>IFERROR(_xll.qlIndexFixing(Index3M,H2336,TRUE,_xll.ohTrigger(RecalcTrigger,Trigger3M)),NA())</f>
        <v>2.6265717986349024E-2</v>
      </c>
      <c r="M2336" s="52">
        <f>IFERROR(_xll.qlIndexFixing(ONIndex3M,I2336,TRUE,_xll.ohTrigger(RecalcTrigger,Trigger3M)),NA())</f>
        <v>2.6210411277052259E-2</v>
      </c>
      <c r="N2336" s="52">
        <f>IFERROR(_xll.qlIndexFixing(Index6M,$H2336,TRUE,_xll.ohTrigger(RecalcTrigger,Trigger6M)),NA())</f>
        <v>2.7651033643131935E-2</v>
      </c>
      <c r="O2336" s="52">
        <f>IFERROR(_xll.qlIndexFixing(ONIndex6M,I2336,TRUE,_xll.ohTrigger(RecalcTrigger,Trigger6M)),NA())</f>
        <v>2.7520717656583926E-2</v>
      </c>
      <c r="P2336" s="52">
        <f>IFERROR(_xll.qlIndexFixing(Index1Y,$H2336,TRUE,_xll.ohTrigger(RecalcTrigger,Trigger1Y)),NA())</f>
        <v>2.9459873098371132E-2</v>
      </c>
      <c r="Q2336" s="52">
        <f>IFERROR(_xll.qlIndexFixing(ONIndex1Y,I2336,TRUE,_xll.ohTrigger(RecalcTrigger,Trigger1Y)),NA())</f>
        <v>2.9138188477917382E-2</v>
      </c>
    </row>
    <row r="2337" spans="2:17" x14ac:dyDescent="0.2">
      <c r="B2337" s="46" t="s">
        <v>51</v>
      </c>
      <c r="D2337" s="49">
        <f>_xll.qlCalendarAdvance(LocalCalendar,$D2336,B2337,"f",FALSE)</f>
        <v>55871</v>
      </c>
      <c r="E2337" s="49">
        <f>_xll.qlInterestRateIndexValueDate(IndexON,D2337)</f>
        <v>55871</v>
      </c>
      <c r="F2337" s="52">
        <f>IFERROR(_xll.qlIndexFixing(IndexON,D2337,TRUE,_xll.ohTrigger(RecalcTrigger,TriggerON)),NA())</f>
        <v>2.4421335454682946E-2</v>
      </c>
      <c r="H2337" s="49">
        <f>_xll.qlCalendarAdvance(IborCalendar,$H2336,B2337,"f",FALSE)</f>
        <v>55864</v>
      </c>
      <c r="I2337" s="49">
        <f>_xll.qlInterestRateIndexValueDate(Index1M,$H2337)</f>
        <v>55866</v>
      </c>
      <c r="J2337" s="52">
        <f>IFERROR(_xll.qlIndexFixing(Index1M,$H2337,TRUE,_xll.ohTrigger(RecalcTrigger,Trigger1M)),NA())</f>
        <v>2.4739094434443921E-2</v>
      </c>
      <c r="K2337" s="52">
        <f>IFERROR(_xll.qlIndexFixing(ONIndex1M,I2337,TRUE,_xll.ohTrigger(RecalcTrigger,Trigger1M)),NA())</f>
        <v>2.4724187000870756E-2</v>
      </c>
      <c r="L2337" s="52">
        <f>IFERROR(_xll.qlIndexFixing(Index3M,H2337,TRUE,_xll.ohTrigger(RecalcTrigger,Trigger3M)),NA())</f>
        <v>2.6261226891385547E-2</v>
      </c>
      <c r="M2337" s="52">
        <f>IFERROR(_xll.qlIndexFixing(ONIndex3M,I2337,TRUE,_xll.ohTrigger(RecalcTrigger,Trigger3M)),NA())</f>
        <v>2.6205962624352708E-2</v>
      </c>
      <c r="N2337" s="52">
        <f>IFERROR(_xll.qlIndexFixing(Index6M,$H2337,TRUE,_xll.ohTrigger(RecalcTrigger,Trigger6M)),NA())</f>
        <v>2.7646424907244505E-2</v>
      </c>
      <c r="O2337" s="52">
        <f>IFERROR(_xll.qlIndexFixing(ONIndex6M,I2337,TRUE,_xll.ohTrigger(RecalcTrigger,Trigger6M)),NA())</f>
        <v>2.7516192457435196E-2</v>
      </c>
      <c r="P2337" s="52">
        <f>IFERROR(_xll.qlIndexFixing(Index1Y,$H2337,TRUE,_xll.ohTrigger(RecalcTrigger,Trigger1Y)),NA())</f>
        <v>2.9455523014901019E-2</v>
      </c>
      <c r="Q2337" s="52">
        <f>IFERROR(_xll.qlIndexFixing(ONIndex1Y,I2337,TRUE,_xll.ohTrigger(RecalcTrigger,Trigger1Y)),NA())</f>
        <v>2.9134108147603754E-2</v>
      </c>
    </row>
    <row r="2338" spans="2:17" x14ac:dyDescent="0.2">
      <c r="B2338" s="46" t="s">
        <v>51</v>
      </c>
      <c r="D2338" s="49">
        <f>_xll.qlCalendarAdvance(LocalCalendar,$D2337,B2338,"f",FALSE)</f>
        <v>55879</v>
      </c>
      <c r="E2338" s="49">
        <f>_xll.qlInterestRateIndexValueDate(IndexON,D2338)</f>
        <v>55879</v>
      </c>
      <c r="F2338" s="52">
        <f>IFERROR(_xll.qlIndexFixing(IndexON,D2338,TRUE,_xll.ohTrigger(RecalcTrigger,TriggerON)),NA())</f>
        <v>2.4415721289390291E-2</v>
      </c>
      <c r="H2338" s="49">
        <f>_xll.qlCalendarAdvance(IborCalendar,$H2337,B2338,"f",FALSE)</f>
        <v>55871</v>
      </c>
      <c r="I2338" s="49">
        <f>_xll.qlInterestRateIndexValueDate(Index1M,$H2338)</f>
        <v>55873</v>
      </c>
      <c r="J2338" s="52">
        <f>IFERROR(_xll.qlIndexFixing(Index1M,$H2338,TRUE,_xll.ohTrigger(RecalcTrigger,Trigger1M)),NA())</f>
        <v>2.4735183821303353E-2</v>
      </c>
      <c r="K2338" s="52">
        <f>IFERROR(_xll.qlIndexFixing(ONIndex1M,I2338,TRUE,_xll.ohTrigger(RecalcTrigger,Trigger1M)),NA())</f>
        <v>2.4719758800904046E-2</v>
      </c>
      <c r="L2338" s="52">
        <f>IFERROR(_xll.qlIndexFixing(Index3M,H2338,TRUE,_xll.ohTrigger(RecalcTrigger,Trigger3M)),NA())</f>
        <v>2.6256733514641972E-2</v>
      </c>
      <c r="M2338" s="52">
        <f>IFERROR(_xll.qlIndexFixing(ONIndex3M,I2338,TRUE,_xll.ohTrigger(RecalcTrigger,Trigger3M)),NA())</f>
        <v>2.6201511699470714E-2</v>
      </c>
      <c r="N2338" s="52">
        <f>IFERROR(_xll.qlIndexFixing(Index6M,$H2338,TRUE,_xll.ohTrigger(RecalcTrigger,Trigger6M)),NA())</f>
        <v>2.7641814513243868E-2</v>
      </c>
      <c r="O2338" s="52">
        <f>IFERROR(_xll.qlIndexFixing(ONIndex6M,I2338,TRUE,_xll.ohTrigger(RecalcTrigger,Trigger6M)),NA())</f>
        <v>2.7511665612429681E-2</v>
      </c>
      <c r="P2338" s="52">
        <f>IFERROR(_xll.qlIndexFixing(Index1Y,$H2338,TRUE,_xll.ohTrigger(RecalcTrigger,Trigger1Y)),NA())</f>
        <v>2.9451167248693788E-2</v>
      </c>
      <c r="Q2338" s="52">
        <f>IFERROR(_xll.qlIndexFixing(ONIndex1Y,I2338,TRUE,_xll.ohTrigger(RecalcTrigger,Trigger1Y)),NA())</f>
        <v>2.9130022280785539E-2</v>
      </c>
    </row>
    <row r="2339" spans="2:17" x14ac:dyDescent="0.2">
      <c r="B2339" s="46" t="s">
        <v>51</v>
      </c>
      <c r="D2339" s="49">
        <f>_xll.qlCalendarAdvance(LocalCalendar,$D2338,B2339,"f",FALSE)</f>
        <v>55886</v>
      </c>
      <c r="E2339" s="49">
        <f>_xll.qlInterestRateIndexValueDate(IndexON,D2339)</f>
        <v>55886</v>
      </c>
      <c r="F2339" s="52">
        <f>IFERROR(_xll.qlIndexFixing(IndexON,D2339,TRUE,_xll.ohTrigger(RecalcTrigger,TriggerON)),NA())</f>
        <v>2.4410790540541072E-2</v>
      </c>
      <c r="H2339" s="49">
        <f>_xll.qlCalendarAdvance(IborCalendar,$H2338,B2339,"f",FALSE)</f>
        <v>55880</v>
      </c>
      <c r="I2339" s="49">
        <f>_xll.qlInterestRateIndexValueDate(Index1M,$H2339)</f>
        <v>55884</v>
      </c>
      <c r="J2339" s="52">
        <f>IFERROR(_xll.qlIndexFixing(Index1M,$H2339,TRUE,_xll.ohTrigger(RecalcTrigger,Trigger1M)),NA())</f>
        <v>2.4727666155258999E-2</v>
      </c>
      <c r="K2339" s="52">
        <f>IFERROR(_xll.qlIndexFixing(ONIndex1M,I2339,TRUE,_xll.ohTrigger(RecalcTrigger,Trigger1M)),NA())</f>
        <v>2.471226322867448E-2</v>
      </c>
      <c r="L2339" s="52">
        <f>IFERROR(_xll.qlIndexFixing(Index3M,H2339,TRUE,_xll.ohTrigger(RecalcTrigger,Trigger3M)),NA())</f>
        <v>2.6249667883939232E-2</v>
      </c>
      <c r="M2339" s="52">
        <f>IFERROR(_xll.qlIndexFixing(ONIndex3M,I2339,TRUE,_xll.ohTrigger(RecalcTrigger,Trigger3M)),NA())</f>
        <v>2.6193878141111959E-2</v>
      </c>
      <c r="N2339" s="52">
        <f>IFERROR(_xll.qlIndexFixing(Index6M,$H2339,TRUE,_xll.ohTrigger(RecalcTrigger,Trigger6M)),NA())</f>
        <v>2.7633840583514823E-2</v>
      </c>
      <c r="O2339" s="52">
        <f>IFERROR(_xll.qlIndexFixing(ONIndex6M,I2339,TRUE,_xll.ohTrigger(RecalcTrigger,Trigger6M)),NA())</f>
        <v>2.7503821653294125E-2</v>
      </c>
      <c r="P2339" s="52">
        <f>IFERROR(_xll.qlIndexFixing(Index1Y,$H2339,TRUE,_xll.ohTrigger(RecalcTrigger,Trigger1Y)),NA())</f>
        <v>2.9442557490078052E-2</v>
      </c>
      <c r="Q2339" s="52">
        <f>IFERROR(_xll.qlIndexFixing(ONIndex1Y,I2339,TRUE,_xll.ohTrigger(RecalcTrigger,Trigger1Y)),NA())</f>
        <v>2.9122705193915799E-2</v>
      </c>
    </row>
    <row r="2340" spans="2:17" x14ac:dyDescent="0.2">
      <c r="B2340" s="46" t="s">
        <v>51</v>
      </c>
      <c r="D2340" s="49">
        <f>_xll.qlCalendarAdvance(LocalCalendar,$D2339,B2340,"f",FALSE)</f>
        <v>55893</v>
      </c>
      <c r="E2340" s="49">
        <f>_xll.qlInterestRateIndexValueDate(IndexON,D2340)</f>
        <v>55893</v>
      </c>
      <c r="F2340" s="52">
        <f>IFERROR(_xll.qlIndexFixing(IndexON,D2340,TRUE,_xll.ohTrigger(RecalcTrigger,TriggerON)),NA())</f>
        <v>2.4405842661154864E-2</v>
      </c>
      <c r="H2340" s="49">
        <f>_xll.qlCalendarAdvance(IborCalendar,$H2339,B2340,"f",FALSE)</f>
        <v>55887</v>
      </c>
      <c r="I2340" s="49">
        <f>_xll.qlInterestRateIndexValueDate(Index1M,$H2340)</f>
        <v>55891</v>
      </c>
      <c r="J2340" s="52">
        <f>IFERROR(_xll.qlIndexFixing(Index1M,$H2340,TRUE,_xll.ohTrigger(RecalcTrigger,Trigger1M)),NA())</f>
        <v>2.4723216947002986E-2</v>
      </c>
      <c r="K2340" s="52">
        <f>IFERROR(_xll.qlIndexFixing(ONIndex1M,I2340,TRUE,_xll.ohTrigger(RecalcTrigger,Trigger1M)),NA())</f>
        <v>2.4707297528703265E-2</v>
      </c>
      <c r="L2340" s="52">
        <f>IFERROR(_xll.qlIndexFixing(Index3M,H2340,TRUE,_xll.ohTrigger(RecalcTrigger,Trigger3M)),NA())</f>
        <v>2.6245801419175471E-2</v>
      </c>
      <c r="M2340" s="52">
        <f>IFERROR(_xll.qlIndexFixing(ONIndex3M,I2340,TRUE,_xll.ohTrigger(RecalcTrigger,Trigger3M)),NA())</f>
        <v>2.6188787673824265E-2</v>
      </c>
      <c r="N2340" s="52">
        <f>IFERROR(_xll.qlIndexFixing(Index6M,$H2340,TRUE,_xll.ohTrigger(RecalcTrigger,Trigger6M)),NA())</f>
        <v>2.7629226396012903E-2</v>
      </c>
      <c r="O2340" s="52">
        <f>IFERROR(_xll.qlIndexFixing(ONIndex6M,I2340,TRUE,_xll.ohTrigger(RecalcTrigger,Trigger6M)),NA())</f>
        <v>2.7498564476120535E-2</v>
      </c>
      <c r="P2340" s="52">
        <f>IFERROR(_xll.qlIndexFixing(Index1Y,$H2340,TRUE,_xll.ohTrigger(RecalcTrigger,Trigger1Y)),NA())</f>
        <v>2.9438188627375649E-2</v>
      </c>
      <c r="Q2340" s="52">
        <f>IFERROR(_xll.qlIndexFixing(ONIndex1Y,I2340,TRUE,_xll.ohTrigger(RecalcTrigger,Trigger1Y)),NA())</f>
        <v>2.9117721270042196E-2</v>
      </c>
    </row>
    <row r="2341" spans="2:17" x14ac:dyDescent="0.2">
      <c r="B2341" s="46" t="s">
        <v>51</v>
      </c>
      <c r="D2341" s="49">
        <f>_xll.qlCalendarAdvance(LocalCalendar,$D2340,B2341,"f",FALSE)</f>
        <v>55900</v>
      </c>
      <c r="E2341" s="49">
        <f>_xll.qlInterestRateIndexValueDate(IndexON,D2341)</f>
        <v>55900</v>
      </c>
      <c r="F2341" s="52">
        <f>IFERROR(_xll.qlIndexFixing(IndexON,D2341,TRUE,_xll.ohTrigger(RecalcTrigger,TriggerON)),NA())</f>
        <v>2.4400877651231667E-2</v>
      </c>
      <c r="H2341" s="49">
        <f>_xll.qlCalendarAdvance(IborCalendar,$H2340,B2341,"f",FALSE)</f>
        <v>55894</v>
      </c>
      <c r="I2341" s="49">
        <f>_xll.qlInterestRateIndexValueDate(Index1M,$H2341)</f>
        <v>55898</v>
      </c>
      <c r="J2341" s="52">
        <f>IFERROR(_xll.qlIndexFixing(Index1M,$H2341,TRUE,_xll.ohTrigger(RecalcTrigger,Trigger1M)),NA())</f>
        <v>2.4718765007378296E-2</v>
      </c>
      <c r="K2341" s="52">
        <f>IFERROR(_xll.qlIndexFixing(ONIndex1M,I2341,TRUE,_xll.ohTrigger(RecalcTrigger,Trigger1M)),NA())</f>
        <v>2.4702860585650299E-2</v>
      </c>
      <c r="L2341" s="52">
        <f>IFERROR(_xll.qlIndexFixing(Index3M,H2341,TRUE,_xll.ohTrigger(RecalcTrigger,Trigger3M)),NA())</f>
        <v>2.6240667113906824E-2</v>
      </c>
      <c r="M2341" s="52">
        <f>IFERROR(_xll.qlIndexFixing(ONIndex3M,I2341,TRUE,_xll.ohTrigger(RecalcTrigger,Trigger3M)),NA())</f>
        <v>2.6184329607108481E-2</v>
      </c>
      <c r="N2341" s="52">
        <f>IFERROR(_xll.qlIndexFixing(Index6M,$H2341,TRUE,_xll.ohTrigger(RecalcTrigger,Trigger6M)),NA())</f>
        <v>2.7624610550505982E-2</v>
      </c>
      <c r="O2341" s="52">
        <f>IFERROR(_xll.qlIndexFixing(ONIndex6M,I2341,TRUE,_xll.ohTrigger(RecalcTrigger,Trigger6M)),NA())</f>
        <v>2.7494032680142055E-2</v>
      </c>
      <c r="P2341" s="52">
        <f>IFERROR(_xll.qlIndexFixing(Index1Y,$H2341,TRUE,_xll.ohTrigger(RecalcTrigger,Trigger1Y)),NA())</f>
        <v>2.9433814083002004E-2</v>
      </c>
      <c r="Q2341" s="52">
        <f>IFERROR(_xll.qlIndexFixing(ONIndex1Y,I2341,TRUE,_xll.ohTrigger(RecalcTrigger,Trigger1Y)),NA())</f>
        <v>2.9113617084730592E-2</v>
      </c>
    </row>
    <row r="2342" spans="2:17" x14ac:dyDescent="0.2">
      <c r="B2342" s="46" t="s">
        <v>51</v>
      </c>
      <c r="D2342" s="49">
        <f>_xll.qlCalendarAdvance(LocalCalendar,$D2341,B2342,"f",FALSE)</f>
        <v>55907</v>
      </c>
      <c r="E2342" s="49">
        <f>_xll.qlInterestRateIndexValueDate(IndexON,D2342)</f>
        <v>55907</v>
      </c>
      <c r="F2342" s="52">
        <f>IFERROR(_xll.qlIndexFixing(IndexON,D2342,TRUE,_xll.ohTrigger(RecalcTrigger,TriggerON)),NA())</f>
        <v>2.4395895510531673E-2</v>
      </c>
      <c r="H2342" s="49">
        <f>_xll.qlCalendarAdvance(IborCalendar,$H2341,B2342,"f",FALSE)</f>
        <v>55901</v>
      </c>
      <c r="I2342" s="49">
        <f>_xll.qlInterestRateIndexValueDate(Index1M,$H2342)</f>
        <v>55905</v>
      </c>
      <c r="J2342" s="52">
        <f>IFERROR(_xll.qlIndexFixing(Index1M,$H2342,TRUE,_xll.ohTrigger(RecalcTrigger,Trigger1M)),NA())</f>
        <v>2.4714310336382345E-2</v>
      </c>
      <c r="K2342" s="52">
        <f>IFERROR(_xll.qlIndexFixing(ONIndex1M,I2342,TRUE,_xll.ohTrigger(RecalcTrigger,Trigger1M)),NA())</f>
        <v>2.4698420915338914E-2</v>
      </c>
      <c r="L2342" s="52">
        <f>IFERROR(_xll.qlIndexFixing(Index3M,H2342,TRUE,_xll.ohTrigger(RecalcTrigger,Trigger3M)),NA())</f>
        <v>2.6236163306271543E-2</v>
      </c>
      <c r="M2342" s="52">
        <f>IFERROR(_xll.qlIndexFixing(ONIndex3M,I2342,TRUE,_xll.ohTrigger(RecalcTrigger,Trigger3M)),NA())</f>
        <v>2.6179869268450062E-2</v>
      </c>
      <c r="N2342" s="52">
        <f>IFERROR(_xll.qlIndexFixing(Index6M,$H2342,TRUE,_xll.ohTrigger(RecalcTrigger,Trigger6M)),NA())</f>
        <v>2.7619993047004656E-2</v>
      </c>
      <c r="O2342" s="52">
        <f>IFERROR(_xll.qlIndexFixing(ONIndex6M,I2342,TRUE,_xll.ohTrigger(RecalcTrigger,Trigger6M)),NA())</f>
        <v>2.7489499238519954E-2</v>
      </c>
      <c r="P2342" s="52">
        <f>IFERROR(_xll.qlIndexFixing(Index1Y,$H2342,TRUE,_xll.ohTrigger(RecalcTrigger,Trigger1Y)),NA())</f>
        <v>2.9429433857030261E-2</v>
      </c>
      <c r="Q2342" s="52">
        <f>IFERROR(_xll.qlIndexFixing(ONIndex1Y,I2342,TRUE,_xll.ohTrigger(RecalcTrigger,Trigger1Y)),NA())</f>
        <v>2.9109507364006859E-2</v>
      </c>
    </row>
    <row r="2343" spans="2:17" x14ac:dyDescent="0.2">
      <c r="B2343" s="46" t="s">
        <v>51</v>
      </c>
      <c r="D2343" s="49">
        <f>_xll.qlCalendarAdvance(LocalCalendar,$D2342,B2343,"f",FALSE)</f>
        <v>55914</v>
      </c>
      <c r="E2343" s="49">
        <f>_xll.qlInterestRateIndexValueDate(IndexON,D2343)</f>
        <v>55914</v>
      </c>
      <c r="F2343" s="52">
        <f>IFERROR(_xll.qlIndexFixing(IndexON,D2343,TRUE,_xll.ohTrigger(RecalcTrigger,TriggerON)),NA())</f>
        <v>2.4390896239454563E-2</v>
      </c>
      <c r="H2343" s="49">
        <f>_xll.qlCalendarAdvance(IborCalendar,$H2342,B2343,"f",FALSE)</f>
        <v>55908</v>
      </c>
      <c r="I2343" s="49">
        <f>_xll.qlInterestRateIndexValueDate(Index1M,$H2343)</f>
        <v>55912</v>
      </c>
      <c r="J2343" s="52">
        <f>IFERROR(_xll.qlIndexFixing(Index1M,$H2343,TRUE,_xll.ohTrigger(RecalcTrigger,Trigger1M)),NA())</f>
        <v>2.470985293402287E-2</v>
      </c>
      <c r="K2343" s="52">
        <f>IFERROR(_xll.qlIndexFixing(ONIndex1M,I2343,TRUE,_xll.ohTrigger(RecalcTrigger,Trigger1M)),NA())</f>
        <v>2.4693978517449366E-2</v>
      </c>
      <c r="L2343" s="52">
        <f>IFERROR(_xll.qlIndexFixing(Index3M,H2343,TRUE,_xll.ohTrigger(RecalcTrigger,Trigger3M)),NA())</f>
        <v>2.6231657216898796E-2</v>
      </c>
      <c r="M2343" s="52">
        <f>IFERROR(_xll.qlIndexFixing(ONIndex3M,I2343,TRUE,_xll.ohTrigger(RecalcTrigger,Trigger3M)),NA())</f>
        <v>2.6175406657769074E-2</v>
      </c>
      <c r="N2343" s="52">
        <f>IFERROR(_xll.qlIndexFixing(Index6M,$H2343,TRUE,_xll.ohTrigger(RecalcTrigger,Trigger6M)),NA())</f>
        <v>2.761537388552085E-2</v>
      </c>
      <c r="O2343" s="52">
        <f>IFERROR(_xll.qlIndexFixing(ONIndex6M,I2343,TRUE,_xll.ohTrigger(RecalcTrigger,Trigger6M)),NA())</f>
        <v>2.748496415109436E-2</v>
      </c>
      <c r="P2343" s="52">
        <f>IFERROR(_xll.qlIndexFixing(Index1Y,$H2343,TRUE,_xll.ohTrigger(RecalcTrigger,Trigger1Y)),NA())</f>
        <v>2.9425047949534665E-2</v>
      </c>
      <c r="Q2343" s="52">
        <f>IFERROR(_xll.qlIndexFixing(ONIndex1Y,I2343,TRUE,_xll.ohTrigger(RecalcTrigger,Trigger1Y)),NA())</f>
        <v>2.9105392107551253E-2</v>
      </c>
    </row>
    <row r="2344" spans="2:17" x14ac:dyDescent="0.2">
      <c r="B2344" s="46" t="s">
        <v>51</v>
      </c>
      <c r="D2344" s="49">
        <f>_xll.qlCalendarAdvance(LocalCalendar,$D2343,B2344,"f",FALSE)</f>
        <v>55921</v>
      </c>
      <c r="E2344" s="49">
        <f>_xll.qlInterestRateIndexValueDate(IndexON,D2344)</f>
        <v>55921</v>
      </c>
      <c r="F2344" s="52">
        <f>IFERROR(_xll.qlIndexFixing(IndexON,D2344,TRUE,_xll.ohTrigger(RecalcTrigger,TriggerON)),NA())</f>
        <v>2.4385879837600655E-2</v>
      </c>
      <c r="H2344" s="49">
        <f>_xll.qlCalendarAdvance(IborCalendar,$H2343,B2344,"f",FALSE)</f>
        <v>55915</v>
      </c>
      <c r="I2344" s="49">
        <f>_xll.qlInterestRateIndexValueDate(Index1M,$H2344)</f>
        <v>55919</v>
      </c>
      <c r="J2344" s="52">
        <f>IFERROR(_xll.qlIndexFixing(Index1M,$H2344,TRUE,_xll.ohTrigger(RecalcTrigger,Trigger1M)),NA())</f>
        <v>2.4703807811816372E-2</v>
      </c>
      <c r="K2344" s="52">
        <f>IFERROR(_xll.qlIndexFixing(ONIndex1M,I2344,TRUE,_xll.ohTrigger(RecalcTrigger,Trigger1M)),NA())</f>
        <v>2.4689533392221463E-2</v>
      </c>
      <c r="L2344" s="52">
        <f>IFERROR(_xll.qlIndexFixing(Index3M,H2344,TRUE,_xll.ohTrigger(RecalcTrigger,Trigger3M)),NA())</f>
        <v>2.6227779664210641E-2</v>
      </c>
      <c r="M2344" s="52">
        <f>IFERROR(_xll.qlIndexFixing(ONIndex3M,I2344,TRUE,_xll.ohTrigger(RecalcTrigger,Trigger3M)),NA())</f>
        <v>2.6170941775065515E-2</v>
      </c>
      <c r="N2344" s="52">
        <f>IFERROR(_xll.qlIndexFixing(Index6M,$H2344,TRUE,_xll.ohTrigger(RecalcTrigger,Trigger6M)),NA())</f>
        <v>2.7610753066065603E-2</v>
      </c>
      <c r="O2344" s="52">
        <f>IFERROR(_xll.qlIndexFixing(ONIndex6M,I2344,TRUE,_xll.ohTrigger(RecalcTrigger,Trigger6M)),NA())</f>
        <v>2.7480427417865272E-2</v>
      </c>
      <c r="P2344" s="52">
        <f>IFERROR(_xll.qlIndexFixing(Index1Y,$H2344,TRUE,_xll.ohTrigger(RecalcTrigger,Trigger1Y)),NA())</f>
        <v>2.9420656360589017E-2</v>
      </c>
      <c r="Q2344" s="52">
        <f>IFERROR(_xll.qlIndexFixing(ONIndex1Y,I2344,TRUE,_xll.ohTrigger(RecalcTrigger,Trigger1Y)),NA())</f>
        <v>2.9101271315363775E-2</v>
      </c>
    </row>
    <row r="2345" spans="2:17" x14ac:dyDescent="0.2">
      <c r="B2345" s="46" t="s">
        <v>51</v>
      </c>
      <c r="D2345" s="49">
        <f>_xll.qlCalendarAdvance(LocalCalendar,$D2344,B2345,"f",FALSE)</f>
        <v>55928</v>
      </c>
      <c r="E2345" s="49">
        <f>_xll.qlInterestRateIndexValueDate(IndexON,D2345)</f>
        <v>55928</v>
      </c>
      <c r="F2345" s="52">
        <f>IFERROR(_xll.qlIndexFixing(IndexON,D2345,TRUE,_xll.ohTrigger(RecalcTrigger,TriggerON)),NA())</f>
        <v>2.4380846305289694E-2</v>
      </c>
      <c r="H2345" s="49">
        <f>_xll.qlCalendarAdvance(IborCalendar,$H2344,B2345,"f",FALSE)</f>
        <v>55922</v>
      </c>
      <c r="I2345" s="49">
        <f>_xll.qlInterestRateIndexValueDate(Index1M,$H2345)</f>
        <v>55926</v>
      </c>
      <c r="J2345" s="52">
        <f>IFERROR(_xll.qlIndexFixing(Index1M,$H2345,TRUE,_xll.ohTrigger(RecalcTrigger,Trigger1M)),NA())</f>
        <v>2.4699346449593866E-2</v>
      </c>
      <c r="K2345" s="52">
        <f>IFERROR(_xll.qlIndexFixing(ONIndex1M,I2345,TRUE,_xll.ohTrigger(RecalcTrigger,Trigger1M)),NA())</f>
        <v>2.4685085539655205E-2</v>
      </c>
      <c r="L2345" s="52">
        <f>IFERROR(_xll.qlIndexFixing(Index3M,H2345,TRUE,_xll.ohTrigger(RecalcTrigger,Trigger3M)),NA())</f>
        <v>2.6222638192975545E-2</v>
      </c>
      <c r="M2345" s="52">
        <f>IFERROR(_xll.qlIndexFixing(ONIndex3M,I2345,TRUE,_xll.ohTrigger(RecalcTrigger,Trigger3M)),NA())</f>
        <v>2.6166474620419322E-2</v>
      </c>
      <c r="N2345" s="52">
        <f>IFERROR(_xll.qlIndexFixing(Index6M,$H2345,TRUE,_xll.ohTrigger(RecalcTrigger,Trigger6M)),NA())</f>
        <v>2.7606130588650839E-2</v>
      </c>
      <c r="O2345" s="52">
        <f>IFERROR(_xll.qlIndexFixing(ONIndex6M,I2345,TRUE,_xll.ohTrigger(RecalcTrigger,Trigger6M)),NA())</f>
        <v>2.747588903883269E-2</v>
      </c>
      <c r="P2345" s="52">
        <f>IFERROR(_xll.qlIndexFixing(Index1Y,$H2345,TRUE,_xll.ohTrigger(RecalcTrigger,Trigger1Y)),NA())</f>
        <v>2.9416259090266468E-2</v>
      </c>
      <c r="Q2345" s="52">
        <f>IFERROR(_xll.qlIndexFixing(ONIndex1Y,I2345,TRUE,_xll.ohTrigger(RecalcTrigger,Trigger1Y)),NA())</f>
        <v>2.9097144987524359E-2</v>
      </c>
    </row>
    <row r="2346" spans="2:17" x14ac:dyDescent="0.2">
      <c r="B2346" s="46" t="s">
        <v>51</v>
      </c>
      <c r="D2346" s="49">
        <f>_xll.qlCalendarAdvance(LocalCalendar,$D2345,B2346,"f",FALSE)</f>
        <v>55935</v>
      </c>
      <c r="E2346" s="49">
        <f>_xll.qlInterestRateIndexValueDate(IndexON,D2346)</f>
        <v>55935</v>
      </c>
      <c r="F2346" s="52">
        <f>IFERROR(_xll.qlIndexFixing(IndexON,D2346,TRUE,_xll.ohTrigger(RecalcTrigger,TriggerON)),NA())</f>
        <v>2.4375795642361808E-2</v>
      </c>
      <c r="H2346" s="49">
        <f>_xll.qlCalendarAdvance(IborCalendar,$H2345,B2346,"f",FALSE)</f>
        <v>55929</v>
      </c>
      <c r="I2346" s="49">
        <f>_xll.qlInterestRateIndexValueDate(Index1M,$H2346)</f>
        <v>55933</v>
      </c>
      <c r="J2346" s="52">
        <f>IFERROR(_xll.qlIndexFixing(Index1M,$H2346,TRUE,_xll.ohTrigger(RecalcTrigger,Trigger1M)),NA())</f>
        <v>2.4694882356410184E-2</v>
      </c>
      <c r="K2346" s="52">
        <f>IFERROR(_xll.qlIndexFixing(ONIndex1M,I2346,TRUE,_xll.ohTrigger(RecalcTrigger,Trigger1M)),NA())</f>
        <v>2.4680634959670655E-2</v>
      </c>
      <c r="L2346" s="52">
        <f>IFERROR(_xll.qlIndexFixing(Index3M,H2346,TRUE,_xll.ohTrigger(RecalcTrigger,Trigger3M)),NA())</f>
        <v>2.6218125258440139E-2</v>
      </c>
      <c r="M2346" s="52">
        <f>IFERROR(_xll.qlIndexFixing(ONIndex3M,I2346,TRUE,_xll.ohTrigger(RecalcTrigger,Trigger3M)),NA())</f>
        <v>2.6162005193830495E-2</v>
      </c>
      <c r="N2346" s="52">
        <f>IFERROR(_xll.qlIndexFixing(Index6M,$H2346,TRUE,_xll.ohTrigger(RecalcTrigger,Trigger6M)),NA())</f>
        <v>2.7601506453287603E-2</v>
      </c>
      <c r="O2346" s="52">
        <f>IFERROR(_xll.qlIndexFixing(ONIndex6M,I2346,TRUE,_xll.ohTrigger(RecalcTrigger,Trigger6M)),NA())</f>
        <v>2.7471349014236424E-2</v>
      </c>
      <c r="P2346" s="52">
        <f>IFERROR(_xll.qlIndexFixing(Index1Y,$H2346,TRUE,_xll.ohTrigger(RecalcTrigger,Trigger1Y)),NA())</f>
        <v>2.9411856138641914E-2</v>
      </c>
      <c r="Q2346" s="52">
        <f>IFERROR(_xll.qlIndexFixing(ONIndex1Y,I2346,TRUE,_xll.ohTrigger(RecalcTrigger,Trigger1Y)),NA())</f>
        <v>2.9093013124112943E-2</v>
      </c>
    </row>
    <row r="2347" spans="2:17" x14ac:dyDescent="0.2">
      <c r="B2347" s="46" t="s">
        <v>51</v>
      </c>
      <c r="D2347" s="49">
        <f>_xll.qlCalendarAdvance(LocalCalendar,$D2346,B2347,"f",FALSE)</f>
        <v>55942</v>
      </c>
      <c r="E2347" s="49">
        <f>_xll.qlInterestRateIndexValueDate(IndexON,D2347)</f>
        <v>55942</v>
      </c>
      <c r="F2347" s="52">
        <f>IFERROR(_xll.qlIndexFixing(IndexON,D2347,TRUE,_xll.ohTrigger(RecalcTrigger,TriggerON)),NA())</f>
        <v>2.437072784897687E-2</v>
      </c>
      <c r="H2347" s="49">
        <f>_xll.qlCalendarAdvance(IborCalendar,$H2346,B2347,"f",FALSE)</f>
        <v>55936</v>
      </c>
      <c r="I2347" s="49">
        <f>_xll.qlInterestRateIndexValueDate(Index1M,$H2347)</f>
        <v>55940</v>
      </c>
      <c r="J2347" s="52">
        <f>IFERROR(_xll.qlIndexFixing(Index1M,$H2347,TRUE,_xll.ohTrigger(RecalcTrigger,Trigger1M)),NA())</f>
        <v>2.469041553227104E-2</v>
      </c>
      <c r="K2347" s="52">
        <f>IFERROR(_xll.qlIndexFixing(ONIndex1M,I2347,TRUE,_xll.ohTrigger(RecalcTrigger,Trigger1M)),NA())</f>
        <v>2.4676181652267815E-2</v>
      </c>
      <c r="L2347" s="52">
        <f>IFERROR(_xll.qlIndexFixing(Index3M,H2347,TRUE,_xll.ohTrigger(RecalcTrigger,Trigger3M)),NA())</f>
        <v>2.6214239388742757E-2</v>
      </c>
      <c r="M2347" s="52">
        <f>IFERROR(_xll.qlIndexFixing(ONIndex3M,I2347,TRUE,_xll.ohTrigger(RecalcTrigger,Trigger3M)),NA())</f>
        <v>2.6157533495139162E-2</v>
      </c>
      <c r="N2347" s="52">
        <f>IFERROR(_xll.qlIndexFixing(Index6M,$H2347,TRUE,_xll.ohTrigger(RecalcTrigger,Trigger6M)),NA())</f>
        <v>2.7597602571602077E-2</v>
      </c>
      <c r="O2347" s="52">
        <f>IFERROR(_xll.qlIndexFixing(ONIndex6M,I2347,TRUE,_xll.ohTrigger(RecalcTrigger,Trigger6M)),NA())</f>
        <v>2.7466807343596855E-2</v>
      </c>
      <c r="P2347" s="52">
        <f>IFERROR(_xll.qlIndexFixing(Index1Y,$H2347,TRUE,_xll.ohTrigger(RecalcTrigger,Trigger1Y)),NA())</f>
        <v>2.9407447505788942E-2</v>
      </c>
      <c r="Q2347" s="52">
        <f>IFERROR(_xll.qlIndexFixing(ONIndex1Y,I2347,TRUE,_xll.ohTrigger(RecalcTrigger,Trigger1Y)),NA())</f>
        <v>2.9088875724969654E-2</v>
      </c>
    </row>
    <row r="2348" spans="2:17" x14ac:dyDescent="0.2">
      <c r="B2348" s="46" t="s">
        <v>51</v>
      </c>
      <c r="D2348" s="49">
        <f>_xll.qlCalendarAdvance(LocalCalendar,$D2347,B2348,"f",FALSE)</f>
        <v>55949</v>
      </c>
      <c r="E2348" s="49">
        <f>_xll.qlInterestRateIndexValueDate(IndexON,D2348)</f>
        <v>55949</v>
      </c>
      <c r="F2348" s="52">
        <f>IFERROR(_xll.qlIndexFixing(IndexON,D2348,TRUE,_xll.ohTrigger(RecalcTrigger,TriggerON)),NA())</f>
        <v>2.4365642924815134E-2</v>
      </c>
      <c r="H2348" s="49">
        <f>_xll.qlCalendarAdvance(IborCalendar,$H2347,B2348,"f",FALSE)</f>
        <v>55943</v>
      </c>
      <c r="I2348" s="49">
        <f>_xll.qlInterestRateIndexValueDate(Index1M,$H2348)</f>
        <v>55947</v>
      </c>
      <c r="J2348" s="52">
        <f>IFERROR(_xll.qlIndexFixing(Index1M,$H2348,TRUE,_xll.ohTrigger(RecalcTrigger,Trigger1M)),NA())</f>
        <v>2.4689629919113085E-2</v>
      </c>
      <c r="K2348" s="52">
        <f>IFERROR(_xll.qlIndexFixing(ONIndex1M,I2348,TRUE,_xll.ohTrigger(RecalcTrigger,Trigger1M)),NA())</f>
        <v>2.4671725617366747E-2</v>
      </c>
      <c r="L2348" s="52">
        <f>IFERROR(_xll.qlIndexFixing(Index3M,H2348,TRUE,_xll.ohTrigger(RecalcTrigger,Trigger3M)),NA())</f>
        <v>2.6210350239316525E-2</v>
      </c>
      <c r="M2348" s="52">
        <f>IFERROR(_xll.qlIndexFixing(ONIndex3M,I2348,TRUE,_xll.ohTrigger(RecalcTrigger,Trigger3M)),NA())</f>
        <v>2.6153059524505196E-2</v>
      </c>
      <c r="N2348" s="52">
        <f>IFERROR(_xll.qlIndexFixing(Index6M,$H2348,TRUE,_xll.ohTrigger(RecalcTrigger,Trigger6M)),NA())</f>
        <v>2.7594417506789783E-2</v>
      </c>
      <c r="O2348" s="52">
        <f>IFERROR(_xll.qlIndexFixing(ONIndex6M,I2348,TRUE,_xll.ohTrigger(RecalcTrigger,Trigger6M)),NA())</f>
        <v>2.7462264027313665E-2</v>
      </c>
      <c r="P2348" s="52">
        <f>IFERROR(_xll.qlIndexFixing(Index1Y,$H2348,TRUE,_xll.ohTrigger(RecalcTrigger,Trigger1Y)),NA())</f>
        <v>2.9403033191781353E-2</v>
      </c>
      <c r="Q2348" s="52">
        <f>IFERROR(_xll.qlIndexFixing(ONIndex1Y,I2348,TRUE,_xll.ohTrigger(RecalcTrigger,Trigger1Y)),NA())</f>
        <v>2.9084732790014556E-2</v>
      </c>
    </row>
    <row r="2349" spans="2:17" x14ac:dyDescent="0.2">
      <c r="B2349" s="46" t="s">
        <v>51</v>
      </c>
      <c r="D2349" s="49">
        <f>_xll.qlCalendarAdvance(LocalCalendar,$D2348,B2349,"f",FALSE)</f>
        <v>55956</v>
      </c>
      <c r="E2349" s="49">
        <f>_xll.qlInterestRateIndexValueDate(IndexON,D2349)</f>
        <v>55956</v>
      </c>
      <c r="F2349" s="52">
        <f>IFERROR(_xll.qlIndexFixing(IndexON,D2349,TRUE,_xll.ohTrigger(RecalcTrigger,TriggerON)),NA())</f>
        <v>2.4360540870116409E-2</v>
      </c>
      <c r="H2349" s="49">
        <f>_xll.qlCalendarAdvance(IborCalendar,$H2348,B2349,"f",FALSE)</f>
        <v>55950</v>
      </c>
      <c r="I2349" s="49">
        <f>_xll.qlInterestRateIndexValueDate(Index1M,$H2349)</f>
        <v>55954</v>
      </c>
      <c r="J2349" s="52">
        <f>IFERROR(_xll.qlIndexFixing(Index1M,$H2349,TRUE,_xll.ohTrigger(RecalcTrigger,Trigger1M)),NA())</f>
        <v>2.4683051161355836E-2</v>
      </c>
      <c r="K2349" s="52">
        <f>IFERROR(_xll.qlIndexFixing(ONIndex1M,I2349,TRUE,_xll.ohTrigger(RecalcTrigger,Trigger1M)),NA())</f>
        <v>2.4667266855367131E-2</v>
      </c>
      <c r="L2349" s="52">
        <f>IFERROR(_xll.qlIndexFixing(Index3M,H2349,TRUE,_xll.ohTrigger(RecalcTrigger,Trigger3M)),NA())</f>
        <v>2.620582947774969E-2</v>
      </c>
      <c r="M2349" s="52">
        <f>IFERROR(_xll.qlIndexFixing(ONIndex3M,I2349,TRUE,_xll.ohTrigger(RecalcTrigger,Trigger3M)),NA())</f>
        <v>2.6148583282008531E-2</v>
      </c>
      <c r="N2349" s="52">
        <f>IFERROR(_xll.qlIndexFixing(Index6M,$H2349,TRUE,_xll.ohTrigger(RecalcTrigger,Trigger6M)),NA())</f>
        <v>2.7589786985231419E-2</v>
      </c>
      <c r="O2349" s="52">
        <f>IFERROR(_xll.qlIndexFixing(ONIndex6M,I2349,TRUE,_xll.ohTrigger(RecalcTrigger,Trigger6M)),NA())</f>
        <v>2.7457719065226982E-2</v>
      </c>
      <c r="P2349" s="52">
        <f>IFERROR(_xll.qlIndexFixing(Index1Y,$H2349,TRUE,_xll.ohTrigger(RecalcTrigger,Trigger1Y)),NA())</f>
        <v>2.9398613196694047E-2</v>
      </c>
      <c r="Q2349" s="52">
        <f>IFERROR(_xll.qlIndexFixing(ONIndex1Y,I2349,TRUE,_xll.ohTrigger(RecalcTrigger,Trigger1Y)),NA())</f>
        <v>2.9080584319567393E-2</v>
      </c>
    </row>
    <row r="2350" spans="2:17" x14ac:dyDescent="0.2">
      <c r="B2350" s="46" t="s">
        <v>51</v>
      </c>
      <c r="D2350" s="49">
        <f>_xll.qlCalendarAdvance(LocalCalendar,$D2349,B2350,"f",FALSE)</f>
        <v>55963</v>
      </c>
      <c r="E2350" s="49">
        <f>_xll.qlInterestRateIndexValueDate(IndexON,D2350)</f>
        <v>55963</v>
      </c>
      <c r="F2350" s="52">
        <f>IFERROR(_xll.qlIndexFixing(IndexON,D2350,TRUE,_xll.ohTrigger(RecalcTrigger,TriggerON)),NA())</f>
        <v>2.4355421685040568E-2</v>
      </c>
      <c r="H2350" s="49">
        <f>_xll.qlCalendarAdvance(IborCalendar,$H2349,B2350,"f",FALSE)</f>
        <v>55957</v>
      </c>
      <c r="I2350" s="49">
        <f>_xll.qlInterestRateIndexValueDate(Index1M,$H2350)</f>
        <v>55961</v>
      </c>
      <c r="J2350" s="52">
        <f>IFERROR(_xll.qlIndexFixing(Index1M,$H2350,TRUE,_xll.ohTrigger(RecalcTrigger,Trigger1M)),NA())</f>
        <v>2.4678574639523908E-2</v>
      </c>
      <c r="K2350" s="52">
        <f>IFERROR(_xll.qlIndexFixing(ONIndex1M,I2350,TRUE,_xll.ohTrigger(RecalcTrigger,Trigger1M)),NA())</f>
        <v>2.4662805365709417E-2</v>
      </c>
      <c r="L2350" s="52">
        <f>IFERROR(_xll.qlIndexFixing(Index3M,H2350,TRUE,_xll.ohTrigger(RecalcTrigger,Trigger3M)),NA())</f>
        <v>2.62013064342821E-2</v>
      </c>
      <c r="M2350" s="52">
        <f>IFERROR(_xll.qlIndexFixing(ONIndex3M,I2350,TRUE,_xll.ohTrigger(RecalcTrigger,Trigger3M)),NA())</f>
        <v>2.614410476740936E-2</v>
      </c>
      <c r="N2350" s="52">
        <f>IFERROR(_xll.qlIndexFixing(Index6M,$H2350,TRUE,_xll.ohTrigger(RecalcTrigger,Trigger6M)),NA())</f>
        <v>2.7585154805571572E-2</v>
      </c>
      <c r="O2350" s="52">
        <f>IFERROR(_xll.qlIndexFixing(ONIndex6M,I2350,TRUE,_xll.ohTrigger(RecalcTrigger,Trigger6M)),NA())</f>
        <v>2.7453172457416741E-2</v>
      </c>
      <c r="P2350" s="52">
        <f>IFERROR(_xll.qlIndexFixing(Index1Y,$H2350,TRUE,_xll.ohTrigger(RecalcTrigger,Trigger1Y)),NA())</f>
        <v>2.9394187520601051E-2</v>
      </c>
      <c r="Q2350" s="52">
        <f>IFERROR(_xll.qlIndexFixing(ONIndex1Y,I2350,TRUE,_xll.ohTrigger(RecalcTrigger,Trigger1Y)),NA())</f>
        <v>2.9076430313388357E-2</v>
      </c>
    </row>
    <row r="2351" spans="2:17" x14ac:dyDescent="0.2">
      <c r="B2351" s="46" t="s">
        <v>51</v>
      </c>
      <c r="D2351" s="49">
        <f>_xll.qlCalendarAdvance(LocalCalendar,$D2350,B2351,"f",FALSE)</f>
        <v>55970</v>
      </c>
      <c r="E2351" s="49">
        <f>_xll.qlInterestRateIndexValueDate(IndexON,D2351)</f>
        <v>55970</v>
      </c>
      <c r="F2351" s="52">
        <f>IFERROR(_xll.qlIndexFixing(IndexON,D2351,TRUE,_xll.ohTrigger(RecalcTrigger,TriggerON)),NA())</f>
        <v>2.435028536918793E-2</v>
      </c>
      <c r="H2351" s="49">
        <f>_xll.qlCalendarAdvance(IborCalendar,$H2350,B2351,"f",FALSE)</f>
        <v>55964</v>
      </c>
      <c r="I2351" s="49">
        <f>_xll.qlInterestRateIndexValueDate(Index1M,$H2351)</f>
        <v>55968</v>
      </c>
      <c r="J2351" s="52">
        <f>IFERROR(_xll.qlIndexFixing(Index1M,$H2351,TRUE,_xll.ohTrigger(RecalcTrigger,Trigger1M)),NA())</f>
        <v>2.4674095386346503E-2</v>
      </c>
      <c r="K2351" s="52">
        <f>IFERROR(_xll.qlIndexFixing(ONIndex1M,I2351,TRUE,_xll.ohTrigger(RecalcTrigger,Trigger1M)),NA())</f>
        <v>2.4658341148633411E-2</v>
      </c>
      <c r="L2351" s="52">
        <f>IFERROR(_xll.qlIndexFixing(Index3M,H2351,TRUE,_xll.ohTrigger(RecalcTrigger,Trigger3M)),NA())</f>
        <v>2.6196781108922446E-2</v>
      </c>
      <c r="M2351" s="52">
        <f>IFERROR(_xll.qlIndexFixing(ONIndex3M,I2351,TRUE,_xll.ohTrigger(RecalcTrigger,Trigger3M)),NA())</f>
        <v>2.6139623980787619E-2</v>
      </c>
      <c r="N2351" s="52">
        <f>IFERROR(_xll.qlIndexFixing(Index6M,$H2351,TRUE,_xll.ohTrigger(RecalcTrigger,Trigger6M)),NA())</f>
        <v>2.7580520967820668E-2</v>
      </c>
      <c r="O2351" s="52">
        <f>IFERROR(_xll.qlIndexFixing(ONIndex6M,I2351,TRUE,_xll.ohTrigger(RecalcTrigger,Trigger6M)),NA())</f>
        <v>2.7448624203803007E-2</v>
      </c>
      <c r="P2351" s="52">
        <f>IFERROR(_xll.qlIndexFixing(Index1Y,$H2351,TRUE,_xll.ohTrigger(RecalcTrigger,Trigger1Y)),NA())</f>
        <v>2.9389756163576603E-2</v>
      </c>
      <c r="Q2351" s="52">
        <f>IFERROR(_xll.qlIndexFixing(ONIndex1Y,I2351,TRUE,_xll.ohTrigger(RecalcTrigger,Trigger1Y)),NA())</f>
        <v>2.9072270771477449E-2</v>
      </c>
    </row>
    <row r="2352" spans="2:17" x14ac:dyDescent="0.2">
      <c r="B2352" s="46" t="s">
        <v>51</v>
      </c>
      <c r="D2352" s="49">
        <f>_xll.qlCalendarAdvance(LocalCalendar,$D2351,B2352,"f",FALSE)</f>
        <v>55977</v>
      </c>
      <c r="E2352" s="49">
        <f>_xll.qlInterestRateIndexValueDate(IndexON,D2352)</f>
        <v>55977</v>
      </c>
      <c r="F2352" s="52">
        <f>IFERROR(_xll.qlIndexFixing(IndexON,D2352,TRUE,_xll.ohTrigger(RecalcTrigger,TriggerON)),NA())</f>
        <v>2.4345131922878238E-2</v>
      </c>
      <c r="H2352" s="49">
        <f>_xll.qlCalendarAdvance(IborCalendar,$H2351,B2352,"f",FALSE)</f>
        <v>55971</v>
      </c>
      <c r="I2352" s="49">
        <f>_xll.qlInterestRateIndexValueDate(Index1M,$H2352)</f>
        <v>55975</v>
      </c>
      <c r="J2352" s="52">
        <f>IFERROR(_xll.qlIndexFixing(Index1M,$H2352,TRUE,_xll.ohTrigger(RecalcTrigger,Trigger1M)),NA())</f>
        <v>2.4669089107537623E-2</v>
      </c>
      <c r="K2352" s="52">
        <f>IFERROR(_xll.qlIndexFixing(ONIndex1M,I2352,TRUE,_xll.ohTrigger(RecalcTrigger,Trigger1M)),NA())</f>
        <v>2.4653874204219051E-2</v>
      </c>
      <c r="L2352" s="52">
        <f>IFERROR(_xll.qlIndexFixing(Index3M,H2352,TRUE,_xll.ohTrigger(RecalcTrigger,Trigger3M)),NA())</f>
        <v>2.6191626626930271E-2</v>
      </c>
      <c r="M2352" s="52">
        <f>IFERROR(_xll.qlIndexFixing(ONIndex3M,I2352,TRUE,_xll.ohTrigger(RecalcTrigger,Trigger3M)),NA())</f>
        <v>2.6135140922223243E-2</v>
      </c>
      <c r="N2352" s="52">
        <f>IFERROR(_xll.qlIndexFixing(Index6M,$H2352,TRUE,_xll.ohTrigger(RecalcTrigger,Trigger6M)),NA())</f>
        <v>2.7575165931321338E-2</v>
      </c>
      <c r="O2352" s="52">
        <f>IFERROR(_xll.qlIndexFixing(ONIndex6M,I2352,TRUE,_xll.ohTrigger(RecalcTrigger,Trigger6M)),NA())</f>
        <v>2.7444074304305843E-2</v>
      </c>
      <c r="P2352" s="52">
        <f>IFERROR(_xll.qlIndexFixing(Index1Y,$H2352,TRUE,_xll.ohTrigger(RecalcTrigger,Trigger1Y)),NA())</f>
        <v>2.9385319125695381E-2</v>
      </c>
      <c r="Q2352" s="52">
        <f>IFERROR(_xll.qlIndexFixing(ONIndex1Y,I2352,TRUE,_xll.ohTrigger(RecalcTrigger,Trigger1Y)),NA())</f>
        <v>2.9068105693834667E-2</v>
      </c>
    </row>
    <row r="2353" spans="2:17" x14ac:dyDescent="0.2">
      <c r="B2353" s="46" t="s">
        <v>51</v>
      </c>
      <c r="D2353" s="49">
        <f>_xll.qlCalendarAdvance(LocalCalendar,$D2352,B2353,"f",FALSE)</f>
        <v>55984</v>
      </c>
      <c r="E2353" s="49">
        <f>_xll.qlInterestRateIndexValueDate(IndexON,D2353)</f>
        <v>55984</v>
      </c>
      <c r="F2353" s="52">
        <f>IFERROR(_xll.qlIndexFixing(IndexON,D2353,TRUE,_xll.ohTrigger(RecalcTrigger,TriggerON)),NA())</f>
        <v>2.433996134579175E-2</v>
      </c>
      <c r="H2353" s="49">
        <f>_xll.qlCalendarAdvance(IborCalendar,$H2352,B2353,"f",FALSE)</f>
        <v>55982</v>
      </c>
      <c r="I2353" s="49">
        <f>_xll.qlInterestRateIndexValueDate(Index1M,$H2353)</f>
        <v>55984</v>
      </c>
      <c r="J2353" s="52">
        <f>IFERROR(_xll.qlIndexFixing(Index1M,$H2353,TRUE,_xll.ohTrigger(RecalcTrigger,Trigger1M)),NA())</f>
        <v>2.4664370461779661E-2</v>
      </c>
      <c r="K2353" s="52">
        <f>IFERROR(_xll.qlIndexFixing(ONIndex1M,I2353,TRUE,_xll.ohTrigger(RecalcTrigger,Trigger1M)),NA())</f>
        <v>2.4648126982400598E-2</v>
      </c>
      <c r="L2353" s="52">
        <f>IFERROR(_xll.qlIndexFixing(Index3M,H2353,TRUE,_xll.ohTrigger(RecalcTrigger,Trigger3M)),NA())</f>
        <v>2.6185802696504879E-2</v>
      </c>
      <c r="M2353" s="52">
        <f>IFERROR(_xll.qlIndexFixing(ONIndex3M,I2353,TRUE,_xll.ohTrigger(RecalcTrigger,Trigger3M)),NA())</f>
        <v>2.6129373651402332E-2</v>
      </c>
      <c r="N2353" s="52">
        <f>IFERROR(_xll.qlIndexFixing(Index6M,$H2353,TRUE,_xll.ohTrigger(RecalcTrigger,Trigger6M)),NA())</f>
        <v>2.7569204177491931E-2</v>
      </c>
      <c r="O2353" s="52">
        <f>IFERROR(_xll.qlIndexFixing(ONIndex6M,I2353,TRUE,_xll.ohTrigger(RecalcTrigger,Trigger6M)),NA())</f>
        <v>2.7438222015332414E-2</v>
      </c>
      <c r="P2353" s="52">
        <f>IFERROR(_xll.qlIndexFixing(Index1Y,$H2353,TRUE,_xll.ohTrigger(RecalcTrigger,Trigger1Y)),NA())</f>
        <v>2.9379606015444197E-2</v>
      </c>
      <c r="Q2353" s="52">
        <f>IFERROR(_xll.qlIndexFixing(ONIndex1Y,I2353,TRUE,_xll.ohTrigger(RecalcTrigger,Trigger1Y)),NA())</f>
        <v>2.9062742460137514E-2</v>
      </c>
    </row>
    <row r="2354" spans="2:17" x14ac:dyDescent="0.2">
      <c r="B2354" s="46" t="s">
        <v>51</v>
      </c>
      <c r="D2354" s="49">
        <f>_xll.qlCalendarAdvance(LocalCalendar,$D2353,B2354,"f",FALSE)</f>
        <v>55991</v>
      </c>
      <c r="E2354" s="49">
        <f>_xll.qlInterestRateIndexValueDate(IndexON,D2354)</f>
        <v>55991</v>
      </c>
      <c r="F2354" s="52">
        <f>IFERROR(_xll.qlIndexFixing(IndexON,D2354,TRUE,_xll.ohTrigger(RecalcTrigger,TriggerON)),NA())</f>
        <v>2.4334773638328144E-2</v>
      </c>
      <c r="H2354" s="49">
        <f>_xll.qlCalendarAdvance(IborCalendar,$H2353,B2354,"f",FALSE)</f>
        <v>55989</v>
      </c>
      <c r="I2354" s="49">
        <f>_xll.qlInterestRateIndexValueDate(Index1M,$H2354)</f>
        <v>55991</v>
      </c>
      <c r="J2354" s="52">
        <f>IFERROR(_xll.qlIndexFixing(Index1M,$H2354,TRUE,_xll.ohTrigger(RecalcTrigger,Trigger1M)),NA())</f>
        <v>2.4659881731971811E-2</v>
      </c>
      <c r="K2354" s="52">
        <f>IFERROR(_xll.qlIndexFixing(ONIndex1M,I2354,TRUE,_xll.ohTrigger(RecalcTrigger,Trigger1M)),NA())</f>
        <v>2.4643653803932963E-2</v>
      </c>
      <c r="L2354" s="52">
        <f>IFERROR(_xll.qlIndexFixing(Index3M,H2354,TRUE,_xll.ohTrigger(RecalcTrigger,Trigger3M)),NA())</f>
        <v>2.6181270365117321E-2</v>
      </c>
      <c r="M2354" s="52">
        <f>IFERROR(_xll.qlIndexFixing(ONIndex3M,I2354,TRUE,_xll.ohTrigger(RecalcTrigger,Trigger3M)),NA())</f>
        <v>2.6124885399632092E-2</v>
      </c>
      <c r="N2354" s="52">
        <f>IFERROR(_xll.qlIndexFixing(Index6M,$H2354,TRUE,_xll.ohTrigger(RecalcTrigger,Trigger6M)),NA())</f>
        <v>2.7564565363005295E-2</v>
      </c>
      <c r="O2354" s="52">
        <f>IFERROR(_xll.qlIndexFixing(ONIndex6M,I2354,TRUE,_xll.ohTrigger(RecalcTrigger,Trigger6M)),NA())</f>
        <v>2.7433668354124308E-2</v>
      </c>
      <c r="P2354" s="52">
        <f>IFERROR(_xll.qlIndexFixing(Index1Y,$H2354,TRUE,_xll.ohTrigger(RecalcTrigger,Trigger1Y)),NA())</f>
        <v>2.9375155993027886E-2</v>
      </c>
      <c r="Q2354" s="52">
        <f>IFERROR(_xll.qlIndexFixing(ONIndex1Y,I2354,TRUE,_xll.ohTrigger(RecalcTrigger,Trigger1Y)),NA())</f>
        <v>2.9058564729655956E-2</v>
      </c>
    </row>
    <row r="2355" spans="2:17" x14ac:dyDescent="0.2">
      <c r="B2355" s="46" t="s">
        <v>51</v>
      </c>
      <c r="D2355" s="49">
        <f>_xll.qlCalendarAdvance(LocalCalendar,$D2354,B2355,"f",FALSE)</f>
        <v>55998</v>
      </c>
      <c r="E2355" s="49">
        <f>_xll.qlInterestRateIndexValueDate(IndexON,D2355)</f>
        <v>55998</v>
      </c>
      <c r="F2355" s="52">
        <f>IFERROR(_xll.qlIndexFixing(IndexON,D2355,TRUE,_xll.ohTrigger(RecalcTrigger,TriggerON)),NA())</f>
        <v>2.432956880032755E-2</v>
      </c>
      <c r="H2355" s="49">
        <f>_xll.qlCalendarAdvance(IborCalendar,$H2354,B2355,"f",FALSE)</f>
        <v>55996</v>
      </c>
      <c r="I2355" s="49">
        <f>_xll.qlInterestRateIndexValueDate(Index1M,$H2355)</f>
        <v>55998</v>
      </c>
      <c r="J2355" s="52">
        <f>IFERROR(_xll.qlIndexFixing(Index1M,$H2355,TRUE,_xll.ohTrigger(RecalcTrigger,Trigger1M)),NA())</f>
        <v>2.4655912866888036E-2</v>
      </c>
      <c r="K2355" s="52">
        <f>IFERROR(_xll.qlIndexFixing(ONIndex1M,I2355,TRUE,_xll.ohTrigger(RecalcTrigger,Trigger1M)),NA())</f>
        <v>2.4639177898047038E-2</v>
      </c>
      <c r="L2355" s="52">
        <f>IFERROR(_xll.qlIndexFixing(Index3M,H2355,TRUE,_xll.ohTrigger(RecalcTrigger,Trigger3M)),NA())</f>
        <v>2.6176735751980467E-2</v>
      </c>
      <c r="M2355" s="52">
        <f>IFERROR(_xll.qlIndexFixing(ONIndex3M,I2355,TRUE,_xll.ohTrigger(RecalcTrigger,Trigger3M)),NA())</f>
        <v>2.6120394875999153E-2</v>
      </c>
      <c r="N2355" s="52">
        <f>IFERROR(_xll.qlIndexFixing(Index6M,$H2355,TRUE,_xll.ohTrigger(RecalcTrigger,Trigger6M)),NA())</f>
        <v>2.755992489054436E-2</v>
      </c>
      <c r="O2355" s="52">
        <f>IFERROR(_xll.qlIndexFixing(ONIndex6M,I2355,TRUE,_xll.ohTrigger(RecalcTrigger,Trigger6M)),NA())</f>
        <v>2.7429113047192644E-2</v>
      </c>
      <c r="P2355" s="52">
        <f>IFERROR(_xll.qlIndexFixing(Index1Y,$H2355,TRUE,_xll.ohTrigger(RecalcTrigger,Trigger1Y)),NA())</f>
        <v>2.9370700290000086E-2</v>
      </c>
      <c r="Q2355" s="52">
        <f>IFERROR(_xll.qlIndexFixing(ONIndex1Y,I2355,TRUE,_xll.ohTrigger(RecalcTrigger,Trigger1Y)),NA())</f>
        <v>2.9054381463362589E-2</v>
      </c>
    </row>
    <row r="2356" spans="2:17" x14ac:dyDescent="0.2">
      <c r="B2356" s="46" t="s">
        <v>51</v>
      </c>
      <c r="D2356" s="49">
        <f>_xll.qlCalendarAdvance(LocalCalendar,$D2355,B2356,"f",FALSE)</f>
        <v>56005</v>
      </c>
      <c r="E2356" s="49">
        <f>_xll.qlInterestRateIndexValueDate(IndexON,D2356)</f>
        <v>56005</v>
      </c>
      <c r="F2356" s="52">
        <f>IFERROR(_xll.qlIndexFixing(IndexON,D2356,TRUE,_xll.ohTrigger(RecalcTrigger,TriggerON)),NA())</f>
        <v>2.4324346831550159E-2</v>
      </c>
      <c r="H2356" s="49">
        <f>_xll.qlCalendarAdvance(IborCalendar,$H2355,B2356,"f",FALSE)</f>
        <v>56003</v>
      </c>
      <c r="I2356" s="49">
        <f>_xll.qlInterestRateIndexValueDate(Index1M,$H2356)</f>
        <v>56005</v>
      </c>
      <c r="J2356" s="52">
        <f>IFERROR(_xll.qlIndexFixing(Index1M,$H2356,TRUE,_xll.ohTrigger(RecalcTrigger,Trigger1M)),NA())</f>
        <v>2.4650896077985929E-2</v>
      </c>
      <c r="K2356" s="52">
        <f>IFERROR(_xll.qlIndexFixing(ONIndex1M,I2356,TRUE,_xll.ohTrigger(RecalcTrigger,Trigger1M)),NA())</f>
        <v>2.4634699264822757E-2</v>
      </c>
      <c r="L2356" s="52">
        <f>IFERROR(_xll.qlIndexFixing(Index3M,H2356,TRUE,_xll.ohTrigger(RecalcTrigger,Trigger3M)),NA())</f>
        <v>2.6172823624993579E-2</v>
      </c>
      <c r="M2356" s="52">
        <f>IFERROR(_xll.qlIndexFixing(ONIndex3M,I2356,TRUE,_xll.ohTrigger(RecalcTrigger,Trigger3M)),NA())</f>
        <v>2.6115902080503517E-2</v>
      </c>
      <c r="N2356" s="52">
        <f>IFERROR(_xll.qlIndexFixing(Index6M,$H2356,TRUE,_xll.ohTrigger(RecalcTrigger,Trigger6M)),NA())</f>
        <v>2.7557435297981804E-2</v>
      </c>
      <c r="O2356" s="52">
        <f>IFERROR(_xll.qlIndexFixing(ONIndex6M,I2356,TRUE,_xll.ohTrigger(RecalcTrigger,Trigger6M)),NA())</f>
        <v>2.7424556094537422E-2</v>
      </c>
      <c r="P2356" s="52">
        <f>IFERROR(_xll.qlIndexFixing(Index1Y,$H2356,TRUE,_xll.ohTrigger(RecalcTrigger,Trigger1Y)),NA())</f>
        <v>2.9366238906436574E-2</v>
      </c>
      <c r="Q2356" s="52">
        <f>IFERROR(_xll.qlIndexFixing(ONIndex1Y,I2356,TRUE,_xll.ohTrigger(RecalcTrigger,Trigger1Y)),NA())</f>
        <v>2.9050192661737029E-2</v>
      </c>
    </row>
    <row r="2357" spans="2:17" x14ac:dyDescent="0.2">
      <c r="B2357" s="46" t="s">
        <v>51</v>
      </c>
      <c r="D2357" s="49">
        <f>_xll.qlCalendarAdvance(LocalCalendar,$D2356,B2357,"f",FALSE)</f>
        <v>56012</v>
      </c>
      <c r="E2357" s="49">
        <f>_xll.qlInterestRateIndexValueDate(IndexON,D2357)</f>
        <v>56012</v>
      </c>
      <c r="F2357" s="52">
        <f>IFERROR(_xll.qlIndexFixing(IndexON,D2357,TRUE,_xll.ohTrigger(RecalcTrigger,TriggerON)),NA())</f>
        <v>2.4319107732235778E-2</v>
      </c>
      <c r="H2357" s="49">
        <f>_xll.qlCalendarAdvance(IborCalendar,$H2356,B2357,"f",FALSE)</f>
        <v>56010</v>
      </c>
      <c r="I2357" s="49">
        <f>_xll.qlInterestRateIndexValueDate(Index1M,$H2357)</f>
        <v>56012</v>
      </c>
      <c r="J2357" s="52">
        <f>IFERROR(_xll.qlIndexFixing(Index1M,$H2357,TRUE,_xll.ohTrigger(RecalcTrigger,Trigger1M)),NA())</f>
        <v>2.4646399153812892E-2</v>
      </c>
      <c r="K2357" s="52">
        <f>IFERROR(_xll.qlIndexFixing(ONIndex1M,I2357,TRUE,_xll.ohTrigger(RecalcTrigger,Trigger1M)),NA())</f>
        <v>2.4630217904260121E-2</v>
      </c>
      <c r="L2357" s="52">
        <f>IFERROR(_xll.qlIndexFixing(Index3M,H2357,TRUE,_xll.ohTrigger(RecalcTrigger,Trigger3M)),NA())</f>
        <v>2.6168283956494204E-2</v>
      </c>
      <c r="M2357" s="52">
        <f>IFERROR(_xll.qlIndexFixing(ONIndex3M,I2357,TRUE,_xll.ohTrigger(RecalcTrigger,Trigger3M)),NA())</f>
        <v>2.6111407012825438E-2</v>
      </c>
      <c r="N2357" s="52">
        <f>IFERROR(_xll.qlIndexFixing(Index6M,$H2357,TRUE,_xll.ohTrigger(RecalcTrigger,Trigger6M)),NA())</f>
        <v>2.7552790095320141E-2</v>
      </c>
      <c r="O2357" s="52">
        <f>IFERROR(_xll.qlIndexFixing(ONIndex6M,I2357,TRUE,_xll.ohTrigger(RecalcTrigger,Trigger6M)),NA())</f>
        <v>2.7419997496078707E-2</v>
      </c>
      <c r="P2357" s="52">
        <f>IFERROR(_xll.qlIndexFixing(Index1Y,$H2357,TRUE,_xll.ohTrigger(RecalcTrigger,Trigger1Y)),NA())</f>
        <v>2.936177184241159E-2</v>
      </c>
      <c r="Q2357" s="52">
        <f>IFERROR(_xll.qlIndexFixing(ONIndex1Y,I2357,TRUE,_xll.ohTrigger(RecalcTrigger,Trigger1Y)),NA())</f>
        <v>2.9045998324139788E-2</v>
      </c>
    </row>
    <row r="2358" spans="2:17" x14ac:dyDescent="0.2">
      <c r="B2358" s="46" t="s">
        <v>51</v>
      </c>
      <c r="D2358" s="49">
        <f>_xll.qlCalendarAdvance(LocalCalendar,$D2357,B2358,"f",FALSE)</f>
        <v>56019</v>
      </c>
      <c r="E2358" s="49">
        <f>_xll.qlInterestRateIndexValueDate(IndexON,D2358)</f>
        <v>56019</v>
      </c>
      <c r="F2358" s="52">
        <f>IFERROR(_xll.qlIndexFixing(IndexON,D2358,TRUE,_xll.ohTrigger(RecalcTrigger,TriggerON)),NA())</f>
        <v>2.4313851502544281E-2</v>
      </c>
      <c r="H2358" s="49">
        <f>_xll.qlCalendarAdvance(IborCalendar,$H2357,B2358,"f",FALSE)</f>
        <v>56017</v>
      </c>
      <c r="I2358" s="49">
        <f>_xll.qlInterestRateIndexValueDate(Index1M,$H2358)</f>
        <v>56019</v>
      </c>
      <c r="J2358" s="52">
        <f>IFERROR(_xll.qlIndexFixing(Index1M,$H2358,TRUE,_xll.ohTrigger(RecalcTrigger,Trigger1M)),NA())</f>
        <v>2.464189949818979E-2</v>
      </c>
      <c r="K2358" s="52">
        <f>IFERROR(_xll.qlIndexFixing(ONIndex1M,I2358,TRUE,_xll.ohTrigger(RecalcTrigger,Trigger1M)),NA())</f>
        <v>2.4625733816119322E-2</v>
      </c>
      <c r="L2358" s="52">
        <f>IFERROR(_xll.qlIndexFixing(Index3M,H2358,TRUE,_xll.ohTrigger(RecalcTrigger,Trigger3M)),NA())</f>
        <v>2.6163742006160104E-2</v>
      </c>
      <c r="M2358" s="52">
        <f>IFERROR(_xll.qlIndexFixing(ONIndex3M,I2358,TRUE,_xll.ohTrigger(RecalcTrigger,Trigger3M)),NA())</f>
        <v>2.6106909673204726E-2</v>
      </c>
      <c r="N2358" s="52">
        <f>IFERROR(_xll.qlIndexFixing(Index6M,$H2358,TRUE,_xll.ohTrigger(RecalcTrigger,Trigger6M)),NA())</f>
        <v>2.7548143234520765E-2</v>
      </c>
      <c r="O2358" s="52">
        <f>IFERROR(_xll.qlIndexFixing(ONIndex6M,I2358,TRUE,_xll.ohTrigger(RecalcTrigger,Trigger6M)),NA())</f>
        <v>2.7415437251736563E-2</v>
      </c>
      <c r="P2358" s="52">
        <f>IFERROR(_xll.qlIndexFixing(Index1Y,$H2358,TRUE,_xll.ohTrigger(RecalcTrigger,Trigger1Y)),NA())</f>
        <v>2.9357299098000254E-2</v>
      </c>
      <c r="Q2358" s="52">
        <f>IFERROR(_xll.qlIndexFixing(ONIndex1Y,I2358,TRUE,_xll.ohTrigger(RecalcTrigger,Trigger1Y)),NA())</f>
        <v>2.9041798450810674E-2</v>
      </c>
    </row>
    <row r="2359" spans="2:17" x14ac:dyDescent="0.2">
      <c r="B2359" s="46" t="s">
        <v>51</v>
      </c>
      <c r="D2359" s="49">
        <f>_xll.qlCalendarAdvance(LocalCalendar,$D2358,B2359,"f",FALSE)</f>
        <v>56026</v>
      </c>
      <c r="E2359" s="49">
        <f>_xll.qlInterestRateIndexValueDate(IndexON,D2359)</f>
        <v>56026</v>
      </c>
      <c r="F2359" s="52">
        <f>IFERROR(_xll.qlIndexFixing(IndexON,D2359,TRUE,_xll.ohTrigger(RecalcTrigger,TriggerON)),NA())</f>
        <v>2.4308578142155923E-2</v>
      </c>
      <c r="H2359" s="49">
        <f>_xll.qlCalendarAdvance(IborCalendar,$H2358,B2359,"f",FALSE)</f>
        <v>56024</v>
      </c>
      <c r="I2359" s="49">
        <f>_xll.qlInterestRateIndexValueDate(Index1M,$H2359)</f>
        <v>56026</v>
      </c>
      <c r="J2359" s="52">
        <f>IFERROR(_xll.qlIndexFixing(Index1M,$H2359,TRUE,_xll.ohTrigger(RecalcTrigger,Trigger1M)),NA())</f>
        <v>2.4637397111126613E-2</v>
      </c>
      <c r="K2359" s="52">
        <f>IFERROR(_xll.qlIndexFixing(ONIndex1M,I2359,TRUE,_xll.ohTrigger(RecalcTrigger,Trigger1M)),NA())</f>
        <v>2.4621247000800039E-2</v>
      </c>
      <c r="L2359" s="52">
        <f>IFERROR(_xll.qlIndexFixing(Index3M,H2359,TRUE,_xll.ohTrigger(RecalcTrigger,Trigger3M)),NA())</f>
        <v>2.6159197773998239E-2</v>
      </c>
      <c r="M2359" s="52">
        <f>IFERROR(_xll.qlIndexFixing(ONIndex3M,I2359,TRUE,_xll.ohTrigger(RecalcTrigger,Trigger3M)),NA())</f>
        <v>2.6102410061721315E-2</v>
      </c>
      <c r="N2359" s="52">
        <f>IFERROR(_xll.qlIndexFixing(Index6M,$H2359,TRUE,_xll.ohTrigger(RecalcTrigger,Trigger6M)),NA())</f>
        <v>2.7543494715595706E-2</v>
      </c>
      <c r="O2359" s="52">
        <f>IFERROR(_xll.qlIndexFixing(ONIndex6M,I2359,TRUE,_xll.ohTrigger(RecalcTrigger,Trigger6M)),NA())</f>
        <v>2.7410875361750797E-2</v>
      </c>
      <c r="P2359" s="52">
        <f>IFERROR(_xll.qlIndexFixing(Index1Y,$H2359,TRUE,_xll.ohTrigger(RecalcTrigger,Trigger1Y)),NA())</f>
        <v>2.9352820673278119E-2</v>
      </c>
      <c r="Q2359" s="52">
        <f>IFERROR(_xll.qlIndexFixing(ONIndex1Y,I2359,TRUE,_xll.ohTrigger(RecalcTrigger,Trigger1Y)),NA())</f>
        <v>2.9037593041989496E-2</v>
      </c>
    </row>
    <row r="2360" spans="2:17" x14ac:dyDescent="0.2">
      <c r="B2360" s="46" t="s">
        <v>51</v>
      </c>
      <c r="D2360" s="49">
        <f>_xll.qlCalendarAdvance(LocalCalendar,$D2359,B2360,"f",FALSE)</f>
        <v>56033</v>
      </c>
      <c r="E2360" s="49">
        <f>_xll.qlInterestRateIndexValueDate(IndexON,D2360)</f>
        <v>56033</v>
      </c>
      <c r="F2360" s="52">
        <f>IFERROR(_xll.qlIndexFixing(IndexON,D2360,TRUE,_xll.ohTrigger(RecalcTrigger,TriggerON)),NA())</f>
        <v>2.430328765115064E-2</v>
      </c>
      <c r="H2360" s="49">
        <f>_xll.qlCalendarAdvance(IborCalendar,$H2359,B2360,"f",FALSE)</f>
        <v>56031</v>
      </c>
      <c r="I2360" s="49">
        <f>_xll.qlInterestRateIndexValueDate(Index1M,$H2360)</f>
        <v>56033</v>
      </c>
      <c r="J2360" s="52">
        <f>IFERROR(_xll.qlIndexFixing(Index1M,$H2360,TRUE,_xll.ohTrigger(RecalcTrigger,Trigger1M)),NA())</f>
        <v>2.4632891992618366E-2</v>
      </c>
      <c r="K2360" s="52">
        <f>IFERROR(_xll.qlIndexFixing(ONIndex1M,I2360,TRUE,_xll.ohTrigger(RecalcTrigger,Trigger1M)),NA())</f>
        <v>2.4616757457902594E-2</v>
      </c>
      <c r="L2360" s="52">
        <f>IFERROR(_xll.qlIndexFixing(Index3M,H2360,TRUE,_xll.ohTrigger(RecalcTrigger,Trigger3M)),NA())</f>
        <v>2.6154651260019895E-2</v>
      </c>
      <c r="M2360" s="52">
        <f>IFERROR(_xll.qlIndexFixing(ONIndex3M,I2360,TRUE,_xll.ohTrigger(RecalcTrigger,Trigger3M)),NA())</f>
        <v>2.6097908178135398E-2</v>
      </c>
      <c r="N2360" s="52">
        <f>IFERROR(_xll.qlIndexFixing(Index6M,$H2360,TRUE,_xll.ohTrigger(RecalcTrigger,Trigger6M)),NA())</f>
        <v>2.7536697659030902E-2</v>
      </c>
      <c r="O2360" s="52">
        <f>IFERROR(_xll.qlIndexFixing(ONIndex6M,I2360,TRUE,_xll.ohTrigger(RecalcTrigger,Trigger6M)),NA())</f>
        <v>2.7406311825961538E-2</v>
      </c>
      <c r="P2360" s="52">
        <f>IFERROR(_xll.qlIndexFixing(Index1Y,$H2360,TRUE,_xll.ohTrigger(RecalcTrigger,Trigger1Y)),NA())</f>
        <v>2.9348336568320525E-2</v>
      </c>
      <c r="Q2360" s="52">
        <f>IFERROR(_xll.qlIndexFixing(ONIndex1Y,I2360,TRUE,_xll.ohTrigger(RecalcTrigger,Trigger1Y)),NA())</f>
        <v>2.9033382097436444E-2</v>
      </c>
    </row>
    <row r="2361" spans="2:17" x14ac:dyDescent="0.2">
      <c r="B2361" s="46" t="s">
        <v>51</v>
      </c>
      <c r="D2361" s="49">
        <f>_xll.qlCalendarAdvance(LocalCalendar,$D2360,B2361,"f",FALSE)</f>
        <v>56040</v>
      </c>
      <c r="E2361" s="49">
        <f>_xll.qlInterestRateIndexValueDate(IndexON,D2361)</f>
        <v>56040</v>
      </c>
      <c r="F2361" s="52">
        <f>IFERROR(_xll.qlIndexFixing(IndexON,D2361,TRUE,_xll.ohTrigger(RecalcTrigger,TriggerON)),NA())</f>
        <v>2.4297980029688304E-2</v>
      </c>
      <c r="H2361" s="49">
        <f>_xll.qlCalendarAdvance(IborCalendar,$H2360,B2361,"f",FALSE)</f>
        <v>56038</v>
      </c>
      <c r="I2361" s="49">
        <f>_xll.qlInterestRateIndexValueDate(Index1M,$H2361)</f>
        <v>56040</v>
      </c>
      <c r="J2361" s="52">
        <f>IFERROR(_xll.qlIndexFixing(Index1M,$H2361,TRUE,_xll.ohTrigger(RecalcTrigger,Trigger1M)),NA())</f>
        <v>2.4628384142670046E-2</v>
      </c>
      <c r="K2361" s="52">
        <f>IFERROR(_xll.qlIndexFixing(ONIndex1M,I2361,TRUE,_xll.ohTrigger(RecalcTrigger,Trigger1M)),NA())</f>
        <v>2.4612265187586857E-2</v>
      </c>
      <c r="L2361" s="52">
        <f>IFERROR(_xll.qlIndexFixing(Index3M,H2361,TRUE,_xll.ohTrigger(RecalcTrigger,Trigger3M)),NA())</f>
        <v>2.6150102464229424E-2</v>
      </c>
      <c r="M2361" s="52">
        <f>IFERROR(_xll.qlIndexFixing(ONIndex3M,I2361,TRUE,_xll.ohTrigger(RecalcTrigger,Trigger3M)),NA())</f>
        <v>2.6093404022446975E-2</v>
      </c>
      <c r="N2361" s="52">
        <f>IFERROR(_xll.qlIndexFixing(Index6M,$H2361,TRUE,_xll.ohTrigger(RecalcTrigger,Trigger6M)),NA())</f>
        <v>2.753204723896744E-2</v>
      </c>
      <c r="O2361" s="52">
        <f>IFERROR(_xll.qlIndexFixing(ONIndex6M,I2361,TRUE,_xll.ohTrigger(RecalcTrigger,Trigger6M)),NA())</f>
        <v>2.7401746644368785E-2</v>
      </c>
      <c r="P2361" s="52">
        <f>IFERROR(_xll.qlIndexFixing(Index1Y,$H2361,TRUE,_xll.ohTrigger(RecalcTrigger,Trigger1Y)),NA())</f>
        <v>2.9343846783202371E-2</v>
      </c>
      <c r="Q2361" s="52">
        <f>IFERROR(_xll.qlIndexFixing(ONIndex1Y,I2361,TRUE,_xll.ohTrigger(RecalcTrigger,Trigger1Y)),NA())</f>
        <v>2.902916561715152E-2</v>
      </c>
    </row>
    <row r="2362" spans="2:17" x14ac:dyDescent="0.2">
      <c r="B2362" s="46" t="s">
        <v>51</v>
      </c>
      <c r="D2362" s="49">
        <f>_xll.qlCalendarAdvance(LocalCalendar,$D2361,B2362,"f",FALSE)</f>
        <v>56047</v>
      </c>
      <c r="E2362" s="49">
        <f>_xll.qlInterestRateIndexValueDate(IndexON,D2362)</f>
        <v>56047</v>
      </c>
      <c r="F2362" s="52">
        <f>IFERROR(_xll.qlIndexFixing(IndexON,D2362,TRUE,_xll.ohTrigger(RecalcTrigger,TriggerON)),NA())</f>
        <v>2.4292655277609043E-2</v>
      </c>
      <c r="H2362" s="49">
        <f>_xll.qlCalendarAdvance(IborCalendar,$H2361,B2362,"f",FALSE)</f>
        <v>56045</v>
      </c>
      <c r="I2362" s="49">
        <f>_xll.qlInterestRateIndexValueDate(Index1M,$H2362)</f>
        <v>56047</v>
      </c>
      <c r="J2362" s="52">
        <f>IFERROR(_xll.qlIndexFixing(Index1M,$H2362,TRUE,_xll.ohTrigger(RecalcTrigger,Trigger1M)),NA())</f>
        <v>2.4623873561291643E-2</v>
      </c>
      <c r="K2362" s="52">
        <f>IFERROR(_xll.qlIndexFixing(ONIndex1M,I2362,TRUE,_xll.ohTrigger(RecalcTrigger,Trigger1M)),NA())</f>
        <v>2.4607770189932765E-2</v>
      </c>
      <c r="L2362" s="52">
        <f>IFERROR(_xll.qlIndexFixing(Index3M,H2362,TRUE,_xll.ohTrigger(RecalcTrigger,Trigger3M)),NA())</f>
        <v>2.6145551386636379E-2</v>
      </c>
      <c r="M2362" s="52">
        <f>IFERROR(_xll.qlIndexFixing(ONIndex3M,I2362,TRUE,_xll.ohTrigger(RecalcTrigger,Trigger3M)),NA())</f>
        <v>2.6088897594895855E-2</v>
      </c>
      <c r="N2362" s="52">
        <f>IFERROR(_xll.qlIndexFixing(Index6M,$H2362,TRUE,_xll.ohTrigger(RecalcTrigger,Trigger6M)),NA())</f>
        <v>2.7527395161012234E-2</v>
      </c>
      <c r="O2362" s="52">
        <f>IFERROR(_xll.qlIndexFixing(ONIndex6M,I2362,TRUE,_xll.ohTrigger(RecalcTrigger,Trigger6M)),NA())</f>
        <v>2.7397179816972539E-2</v>
      </c>
      <c r="P2362" s="52">
        <f>IFERROR(_xll.qlIndexFixing(Index1Y,$H2362,TRUE,_xll.ohTrigger(RecalcTrigger,Trigger1Y)),NA())</f>
        <v>2.9339351317999869E-2</v>
      </c>
      <c r="Q2362" s="52">
        <f>IFERROR(_xll.qlIndexFixing(ONIndex1Y,I2362,TRUE,_xll.ohTrigger(RecalcTrigger,Trigger1Y)),NA())</f>
        <v>2.9024943601294595E-2</v>
      </c>
    </row>
    <row r="2363" spans="2:17" x14ac:dyDescent="0.2">
      <c r="B2363" s="46" t="s">
        <v>51</v>
      </c>
      <c r="D2363" s="49">
        <f>_xll.qlCalendarAdvance(LocalCalendar,$D2362,B2363,"f",FALSE)</f>
        <v>56054</v>
      </c>
      <c r="E2363" s="49">
        <f>_xll.qlInterestRateIndexValueDate(IndexON,D2363)</f>
        <v>56054</v>
      </c>
      <c r="F2363" s="52">
        <f>IFERROR(_xll.qlIndexFixing(IndexON,D2363,TRUE,_xll.ohTrigger(RecalcTrigger,TriggerON)),NA())</f>
        <v>2.4287313394832921E-2</v>
      </c>
      <c r="H2363" s="49">
        <f>_xll.qlCalendarAdvance(IborCalendar,$H2362,B2363,"f",FALSE)</f>
        <v>56052</v>
      </c>
      <c r="I2363" s="49">
        <f>_xll.qlInterestRateIndexValueDate(Index1M,$H2363)</f>
        <v>56054</v>
      </c>
      <c r="J2363" s="52">
        <f>IFERROR(_xll.qlIndexFixing(Index1M,$H2363,TRUE,_xll.ohTrigger(RecalcTrigger,Trigger1M)),NA())</f>
        <v>2.461936024848066E-2</v>
      </c>
      <c r="K2363" s="52">
        <f>IFERROR(_xll.qlIndexFixing(ONIndex1M,I2363,TRUE,_xll.ohTrigger(RecalcTrigger,Trigger1M)),NA())</f>
        <v>2.4603272465020254E-2</v>
      </c>
      <c r="L2363" s="52">
        <f>IFERROR(_xll.qlIndexFixing(Index3M,H2363,TRUE,_xll.ohTrigger(RecalcTrigger,Trigger3M)),NA())</f>
        <v>2.614099802724771E-2</v>
      </c>
      <c r="M2363" s="52">
        <f>IFERROR(_xll.qlIndexFixing(ONIndex3M,I2363,TRUE,_xll.ohTrigger(RecalcTrigger,Trigger3M)),NA())</f>
        <v>2.6084388895482036E-2</v>
      </c>
      <c r="N2363" s="52">
        <f>IFERROR(_xll.qlIndexFixing(Index6M,$H2363,TRUE,_xll.ohTrigger(RecalcTrigger,Trigger6M)),NA())</f>
        <v>2.7522741425175763E-2</v>
      </c>
      <c r="O2363" s="52">
        <f>IFERROR(_xll.qlIndexFixing(ONIndex6M,I2363,TRUE,_xll.ohTrigger(RecalcTrigger,Trigger6M)),NA())</f>
        <v>2.7392611343932671E-2</v>
      </c>
      <c r="P2363" s="52">
        <f>IFERROR(_xll.qlIndexFixing(Index1Y,$H2363,TRUE,_xll.ohTrigger(RecalcTrigger,Trigger1Y)),NA())</f>
        <v>2.9334850172788356E-2</v>
      </c>
      <c r="Q2363" s="52">
        <f>IFERROR(_xll.qlIndexFixing(ONIndex1Y,I2363,TRUE,_xll.ohTrigger(RecalcTrigger,Trigger1Y)),NA())</f>
        <v>2.9020716049785733E-2</v>
      </c>
    </row>
    <row r="2364" spans="2:17" x14ac:dyDescent="0.2">
      <c r="B2364" s="46" t="s">
        <v>51</v>
      </c>
      <c r="D2364" s="49">
        <f>_xll.qlCalendarAdvance(LocalCalendar,$D2363,B2364,"f",FALSE)</f>
        <v>56061</v>
      </c>
      <c r="E2364" s="49">
        <f>_xll.qlInterestRateIndexValueDate(IndexON,D2364)</f>
        <v>56061</v>
      </c>
      <c r="F2364" s="52">
        <f>IFERROR(_xll.qlIndexFixing(IndexON,D2364,TRUE,_xll.ohTrigger(RecalcTrigger,TriggerON)),NA())</f>
        <v>2.4281954381679682E-2</v>
      </c>
      <c r="H2364" s="49">
        <f>_xll.qlCalendarAdvance(IborCalendar,$H2363,B2364,"f",FALSE)</f>
        <v>56059</v>
      </c>
      <c r="I2364" s="49">
        <f>_xll.qlInterestRateIndexValueDate(Index1M,$H2364)</f>
        <v>56061</v>
      </c>
      <c r="J2364" s="52">
        <f>IFERROR(_xll.qlIndexFixing(Index1M,$H2364,TRUE,_xll.ohTrigger(RecalcTrigger,Trigger1M)),NA())</f>
        <v>2.4614844204242092E-2</v>
      </c>
      <c r="K2364" s="52">
        <f>IFERROR(_xll.qlIndexFixing(ONIndex1M,I2364,TRUE,_xll.ohTrigger(RecalcTrigger,Trigger1M)),NA())</f>
        <v>2.4598772012529579E-2</v>
      </c>
      <c r="L2364" s="52">
        <f>IFERROR(_xll.qlIndexFixing(Index3M,H2364,TRUE,_xll.ohTrigger(RecalcTrigger,Trigger3M)),NA())</f>
        <v>2.6136442386072978E-2</v>
      </c>
      <c r="M2364" s="52">
        <f>IFERROR(_xll.qlIndexFixing(ONIndex3M,I2364,TRUE,_xll.ohTrigger(RecalcTrigger,Trigger3M)),NA())</f>
        <v>2.6079877923965711E-2</v>
      </c>
      <c r="N2364" s="52">
        <f>IFERROR(_xll.qlIndexFixing(Index6M,$H2364,TRUE,_xll.ohTrigger(RecalcTrigger,Trigger6M)),NA())</f>
        <v>2.7520227249497802E-2</v>
      </c>
      <c r="O2364" s="52">
        <f>IFERROR(_xll.qlIndexFixing(ONIndex6M,I2364,TRUE,_xll.ohTrigger(RecalcTrigger,Trigger6M)),NA())</f>
        <v>2.7388041225009374E-2</v>
      </c>
      <c r="P2364" s="52">
        <f>IFERROR(_xll.qlIndexFixing(Index1Y,$H2364,TRUE,_xll.ohTrigger(RecalcTrigger,Trigger1Y)),NA())</f>
        <v>2.9330343347643385E-2</v>
      </c>
      <c r="Q2364" s="52">
        <f>IFERROR(_xll.qlIndexFixing(ONIndex1Y,I2364,TRUE,_xll.ohTrigger(RecalcTrigger,Trigger1Y)),NA())</f>
        <v>2.9016482962544998E-2</v>
      </c>
    </row>
    <row r="2365" spans="2:17" x14ac:dyDescent="0.2">
      <c r="B2365" s="46" t="s">
        <v>51</v>
      </c>
      <c r="D2365" s="49">
        <f>_xll.qlCalendarAdvance(LocalCalendar,$D2364,B2365,"f",FALSE)</f>
        <v>56068</v>
      </c>
      <c r="E2365" s="49">
        <f>_xll.qlInterestRateIndexValueDate(IndexON,D2365)</f>
        <v>56068</v>
      </c>
      <c r="F2365" s="52">
        <f>IFERROR(_xll.qlIndexFixing(IndexON,D2365,TRUE,_xll.ohTrigger(RecalcTrigger,TriggerON)),NA())</f>
        <v>2.4277879271090708E-2</v>
      </c>
      <c r="H2365" s="49">
        <f>_xll.qlCalendarAdvance(IborCalendar,$H2364,B2365,"f",FALSE)</f>
        <v>56066</v>
      </c>
      <c r="I2365" s="49">
        <f>_xll.qlInterestRateIndexValueDate(Index1M,$H2365)</f>
        <v>56068</v>
      </c>
      <c r="J2365" s="52">
        <f>IFERROR(_xll.qlIndexFixing(Index1M,$H2365,TRUE,_xll.ohTrigger(RecalcTrigger,Trigger1M)),NA())</f>
        <v>2.4610325428573443E-2</v>
      </c>
      <c r="K2365" s="52">
        <f>IFERROR(_xll.qlIndexFixing(ONIndex1M,I2365,TRUE,_xll.ohTrigger(RecalcTrigger,Trigger1M)),NA())</f>
        <v>2.4595823718081E-2</v>
      </c>
      <c r="L2365" s="52">
        <f>IFERROR(_xll.qlIndexFixing(Index3M,H2365,TRUE,_xll.ohTrigger(RecalcTrigger,Trigger3M)),NA())</f>
        <v>2.6131884463118264E-2</v>
      </c>
      <c r="M2365" s="52">
        <f>IFERROR(_xll.qlIndexFixing(ONIndex3M,I2365,TRUE,_xll.ohTrigger(RecalcTrigger,Trigger3M)),NA())</f>
        <v>2.607723017820307E-2</v>
      </c>
      <c r="N2365" s="52">
        <f>IFERROR(_xll.qlIndexFixing(Index6M,$H2365,TRUE,_xll.ohTrigger(RecalcTrigger,Trigger6M)),NA())</f>
        <v>2.7515568782066638E-2</v>
      </c>
      <c r="O2365" s="52">
        <f>IFERROR(_xll.qlIndexFixing(ONIndex6M,I2365,TRUE,_xll.ohTrigger(RecalcTrigger,Trigger6M)),NA())</f>
        <v>2.7385613889436833E-2</v>
      </c>
      <c r="P2365" s="52">
        <f>IFERROR(_xll.qlIndexFixing(Index1Y,$H2365,TRUE,_xll.ohTrigger(RecalcTrigger,Trigger1Y)),NA())</f>
        <v>2.9328400885572384E-2</v>
      </c>
      <c r="Q2365" s="52">
        <f>IFERROR(_xll.qlIndexFixing(ONIndex1Y,I2365,TRUE,_xll.ohTrigger(RecalcTrigger,Trigger1Y)),NA())</f>
        <v>2.9014842367405258E-2</v>
      </c>
    </row>
    <row r="2366" spans="2:17" x14ac:dyDescent="0.2">
      <c r="B2366" s="46" t="s">
        <v>51</v>
      </c>
      <c r="D2366" s="49">
        <f>_xll.qlCalendarAdvance(LocalCalendar,$D2365,B2366,"f",FALSE)</f>
        <v>56075</v>
      </c>
      <c r="E2366" s="49">
        <f>_xll.qlInterestRateIndexValueDate(IndexON,D2366)</f>
        <v>56075</v>
      </c>
      <c r="F2366" s="52">
        <f>IFERROR(_xll.qlIndexFixing(IndexON,D2366,TRUE,_xll.ohTrigger(RecalcTrigger,TriggerON)),NA())</f>
        <v>2.427118496352243E-2</v>
      </c>
      <c r="H2366" s="49">
        <f>_xll.qlCalendarAdvance(IborCalendar,$H2365,B2366,"f",FALSE)</f>
        <v>56073</v>
      </c>
      <c r="I2366" s="49">
        <f>_xll.qlInterestRateIndexValueDate(Index1M,$H2366)</f>
        <v>56075</v>
      </c>
      <c r="J2366" s="52">
        <f>IFERROR(_xll.qlIndexFixing(Index1M,$H2366,TRUE,_xll.ohTrigger(RecalcTrigger,Trigger1M)),NA())</f>
        <v>2.4605803921484704E-2</v>
      </c>
      <c r="K2366" s="52">
        <f>IFERROR(_xll.qlIndexFixing(ONIndex1M,I2366,TRUE,_xll.ohTrigger(RecalcTrigger,Trigger1M)),NA())</f>
        <v>2.4589762925453229E-2</v>
      </c>
      <c r="L2366" s="52">
        <f>IFERROR(_xll.qlIndexFixing(Index3M,H2366,TRUE,_xll.ohTrigger(RecalcTrigger,Trigger3M)),NA())</f>
        <v>2.6127324258393127E-2</v>
      </c>
      <c r="M2366" s="52">
        <f>IFERROR(_xll.qlIndexFixing(ONIndex3M,I2366,TRUE,_xll.ohTrigger(RecalcTrigger,Trigger3M)),NA())</f>
        <v>2.6070849165025223E-2</v>
      </c>
      <c r="N2366" s="52">
        <f>IFERROR(_xll.qlIndexFixing(Index6M,$H2366,TRUE,_xll.ohTrigger(RecalcTrigger,Trigger6M)),NA())</f>
        <v>2.7510908656592743E-2</v>
      </c>
      <c r="O2366" s="52">
        <f>IFERROR(_xll.qlIndexFixing(ONIndex6M,I2366,TRUE,_xll.ohTrigger(RecalcTrigger,Trigger6M)),NA())</f>
        <v>2.7378896049752299E-2</v>
      </c>
      <c r="P2366" s="52">
        <f>IFERROR(_xll.qlIndexFixing(Index1Y,$H2366,TRUE,_xll.ohTrigger(RecalcTrigger,Trigger1Y)),NA())</f>
        <v>2.93213126578564E-2</v>
      </c>
      <c r="Q2366" s="52">
        <f>IFERROR(_xll.qlIndexFixing(ONIndex1Y,I2366,TRUE,_xll.ohTrigger(RecalcTrigger,Trigger1Y)),NA())</f>
        <v>2.9008000181107718E-2</v>
      </c>
    </row>
    <row r="2367" spans="2:17" x14ac:dyDescent="0.2">
      <c r="B2367" s="46" t="s">
        <v>51</v>
      </c>
      <c r="D2367" s="49">
        <f>_xll.qlCalendarAdvance(LocalCalendar,$D2366,B2367,"f",FALSE)</f>
        <v>56082</v>
      </c>
      <c r="E2367" s="49">
        <f>_xll.qlInterestRateIndexValueDate(IndexON,D2367)</f>
        <v>56082</v>
      </c>
      <c r="F2367" s="52">
        <f>IFERROR(_xll.qlIndexFixing(IndexON,D2367,TRUE,_xll.ohTrigger(RecalcTrigger,TriggerON)),NA())</f>
        <v>2.4265774558598352E-2</v>
      </c>
      <c r="H2367" s="49">
        <f>_xll.qlCalendarAdvance(IborCalendar,$H2366,B2367,"f",FALSE)</f>
        <v>56080</v>
      </c>
      <c r="I2367" s="49">
        <f>_xll.qlInterestRateIndexValueDate(Index1M,$H2367)</f>
        <v>56082</v>
      </c>
      <c r="J2367" s="52">
        <f>IFERROR(_xll.qlIndexFixing(Index1M,$H2367,TRUE,_xll.ohTrigger(RecalcTrigger,Trigger1M)),NA())</f>
        <v>2.460127968298087E-2</v>
      </c>
      <c r="K2367" s="52">
        <f>IFERROR(_xll.qlIndexFixing(ONIndex1M,I2367,TRUE,_xll.ohTrigger(RecalcTrigger,Trigger1M)),NA())</f>
        <v>2.4585254290787617E-2</v>
      </c>
      <c r="L2367" s="52">
        <f>IFERROR(_xll.qlIndexFixing(Index3M,H2367,TRUE,_xll.ohTrigger(RecalcTrigger,Trigger3M)),NA())</f>
        <v>2.6122761771905381E-2</v>
      </c>
      <c r="M2367" s="52">
        <f>IFERROR(_xll.qlIndexFixing(ONIndex3M,I2367,TRUE,_xll.ohTrigger(RecalcTrigger,Trigger3M)),NA())</f>
        <v>2.606633137760106E-2</v>
      </c>
      <c r="N2367" s="52">
        <f>IFERROR(_xll.qlIndexFixing(Index6M,$H2367,TRUE,_xll.ohTrigger(RecalcTrigger,Trigger6M)),NA())</f>
        <v>2.7506959178471114E-2</v>
      </c>
      <c r="O2367" s="52">
        <f>IFERROR(_xll.qlIndexFixing(ONIndex6M,I2367,TRUE,_xll.ohTrigger(RecalcTrigger,Trigger6M)),NA())</f>
        <v>2.7374320993578394E-2</v>
      </c>
      <c r="P2367" s="52">
        <f>IFERROR(_xll.qlIndexFixing(Index1Y,$H2367,TRUE,_xll.ohTrigger(RecalcTrigger,Trigger1Y)),NA())</f>
        <v>2.9316788793366154E-2</v>
      </c>
      <c r="Q2367" s="52">
        <f>IFERROR(_xll.qlIndexFixing(ONIndex1Y,I2367,TRUE,_xll.ohTrigger(RecalcTrigger,Trigger1Y)),NA())</f>
        <v>2.9003750486751301E-2</v>
      </c>
    </row>
    <row r="2368" spans="2:17" x14ac:dyDescent="0.2">
      <c r="B2368" s="46" t="s">
        <v>51</v>
      </c>
      <c r="D2368" s="49">
        <f>_xll.qlCalendarAdvance(LocalCalendar,$D2367,B2368,"f",FALSE)</f>
        <v>56089</v>
      </c>
      <c r="E2368" s="49">
        <f>_xll.qlInterestRateIndexValueDate(IndexON,D2368)</f>
        <v>56089</v>
      </c>
      <c r="F2368" s="52">
        <f>IFERROR(_xll.qlIndexFixing(IndexON,D2368,TRUE,_xll.ohTrigger(RecalcTrigger,TriggerON)),NA())</f>
        <v>2.4260347023217221E-2</v>
      </c>
      <c r="H2368" s="49">
        <f>_xll.qlCalendarAdvance(IborCalendar,$H2367,B2368,"f",FALSE)</f>
        <v>56087</v>
      </c>
      <c r="I2368" s="49">
        <f>_xll.qlInterestRateIndexValueDate(Index1M,$H2368)</f>
        <v>56089</v>
      </c>
      <c r="J2368" s="52">
        <f>IFERROR(_xll.qlIndexFixing(Index1M,$H2368,TRUE,_xll.ohTrigger(RecalcTrigger,Trigger1M)),NA())</f>
        <v>2.4597268765892109E-2</v>
      </c>
      <c r="K2368" s="52">
        <f>IFERROR(_xll.qlIndexFixing(ONIndex1M,I2368,TRUE,_xll.ohTrigger(RecalcTrigger,Trigger1M)),NA())</f>
        <v>2.458074292878365E-2</v>
      </c>
      <c r="L2368" s="52">
        <f>IFERROR(_xll.qlIndexFixing(Index3M,H2368,TRUE,_xll.ohTrigger(RecalcTrigger,Trigger3M)),NA())</f>
        <v>2.6118197003661983E-2</v>
      </c>
      <c r="M2368" s="52">
        <f>IFERROR(_xll.qlIndexFixing(ONIndex3M,I2368,TRUE,_xll.ohTrigger(RecalcTrigger,Trigger3M)),NA())</f>
        <v>2.606181131807439E-2</v>
      </c>
      <c r="N2368" s="52">
        <f>IFERROR(_xll.qlIndexFixing(Index6M,$H2368,TRUE,_xll.ohTrigger(RecalcTrigger,Trigger6M)),NA())</f>
        <v>2.7501583431563156E-2</v>
      </c>
      <c r="O2368" s="52">
        <f>IFERROR(_xll.qlIndexFixing(ONIndex6M,I2368,TRUE,_xll.ohTrigger(RecalcTrigger,Trigger6M)),NA())</f>
        <v>2.7369744291600995E-2</v>
      </c>
      <c r="P2368" s="52">
        <f>IFERROR(_xll.qlIndexFixing(Index1Y,$H2368,TRUE,_xll.ohTrigger(RecalcTrigger,Trigger1Y)),NA())</f>
        <v>2.9312259249246211E-2</v>
      </c>
      <c r="Q2368" s="52">
        <f>IFERROR(_xll.qlIndexFixing(ONIndex1Y,I2368,TRUE,_xll.ohTrigger(RecalcTrigger,Trigger1Y)),NA())</f>
        <v>2.8999495256902819E-2</v>
      </c>
    </row>
    <row r="2369" spans="2:17" x14ac:dyDescent="0.2">
      <c r="B2369" s="46" t="s">
        <v>51</v>
      </c>
      <c r="D2369" s="49">
        <f>_xll.qlCalendarAdvance(LocalCalendar,$D2368,B2369,"f",FALSE)</f>
        <v>56096</v>
      </c>
      <c r="E2369" s="49">
        <f>_xll.qlInterestRateIndexValueDate(IndexON,D2369)</f>
        <v>56096</v>
      </c>
      <c r="F2369" s="52">
        <f>IFERROR(_xll.qlIndexFixing(IndexON,D2369,TRUE,_xll.ohTrigger(RecalcTrigger,TriggerON)),NA())</f>
        <v>2.425490235713923E-2</v>
      </c>
      <c r="H2369" s="49">
        <f>_xll.qlCalendarAdvance(IborCalendar,$H2368,B2369,"f",FALSE)</f>
        <v>56094</v>
      </c>
      <c r="I2369" s="49">
        <f>_xll.qlInterestRateIndexValueDate(Index1M,$H2369)</f>
        <v>56096</v>
      </c>
      <c r="J2369" s="52">
        <f>IFERROR(_xll.qlIndexFixing(Index1M,$H2369,TRUE,_xll.ohTrigger(RecalcTrigger,Trigger1M)),NA())</f>
        <v>2.4590676218477884E-2</v>
      </c>
      <c r="K2369" s="52">
        <f>IFERROR(_xll.qlIndexFixing(ONIndex1M,I2369,TRUE,_xll.ohTrigger(RecalcTrigger,Trigger1M)),NA())</f>
        <v>2.4576228839281455E-2</v>
      </c>
      <c r="L2369" s="52">
        <f>IFERROR(_xll.qlIndexFixing(Index3M,H2369,TRUE,_xll.ohTrigger(RecalcTrigger,Trigger3M)),NA())</f>
        <v>2.6113629953669882E-2</v>
      </c>
      <c r="M2369" s="52">
        <f>IFERROR(_xll.qlIndexFixing(ONIndex3M,I2369,TRUE,_xll.ohTrigger(RecalcTrigger,Trigger3M)),NA())</f>
        <v>2.6057288986685023E-2</v>
      </c>
      <c r="N2369" s="52">
        <f>IFERROR(_xll.qlIndexFixing(Index6M,$H2369,TRUE,_xll.ohTrigger(RecalcTrigger,Trigger6M)),NA())</f>
        <v>2.7494784195300794E-2</v>
      </c>
      <c r="O2369" s="52">
        <f>IFERROR(_xll.qlIndexFixing(ONIndex6M,I2369,TRUE,_xll.ohTrigger(RecalcTrigger,Trigger6M)),NA())</f>
        <v>2.7365165943740166E-2</v>
      </c>
      <c r="P2369" s="52">
        <f>IFERROR(_xll.qlIndexFixing(Index1Y,$H2369,TRUE,_xll.ohTrigger(RecalcTrigger,Trigger1Y)),NA())</f>
        <v>2.9307724025572999E-2</v>
      </c>
      <c r="Q2369" s="52">
        <f>IFERROR(_xll.qlIndexFixing(ONIndex1Y,I2369,TRUE,_xll.ohTrigger(RecalcTrigger,Trigger1Y)),NA())</f>
        <v>2.8995234491162591E-2</v>
      </c>
    </row>
    <row r="2370" spans="2:17" x14ac:dyDescent="0.2">
      <c r="B2370" s="46" t="s">
        <v>51</v>
      </c>
      <c r="D2370" s="49">
        <f>_xll.qlCalendarAdvance(LocalCalendar,$D2369,B2370,"f",FALSE)</f>
        <v>56103</v>
      </c>
      <c r="E2370" s="49">
        <f>_xll.qlInterestRateIndexValueDate(IndexON,D2370)</f>
        <v>56103</v>
      </c>
      <c r="F2370" s="52">
        <f>IFERROR(_xll.qlIndexFixing(IndexON,D2370,TRUE,_xll.ohTrigger(RecalcTrigger,TriggerON)),NA())</f>
        <v>2.4249440560604185E-2</v>
      </c>
      <c r="H2370" s="49">
        <f>_xll.qlCalendarAdvance(IborCalendar,$H2369,B2370,"f",FALSE)</f>
        <v>56101</v>
      </c>
      <c r="I2370" s="49">
        <f>_xll.qlInterestRateIndexValueDate(Index1M,$H2370)</f>
        <v>56103</v>
      </c>
      <c r="J2370" s="52">
        <f>IFERROR(_xll.qlIndexFixing(Index1M,$H2370,TRUE,_xll.ohTrigger(RecalcTrigger,Trigger1M)),NA())</f>
        <v>2.4587690578986299E-2</v>
      </c>
      <c r="K2370" s="52">
        <f>IFERROR(_xll.qlIndexFixing(ONIndex1M,I2370,TRUE,_xll.ohTrigger(RecalcTrigger,Trigger1M)),NA())</f>
        <v>2.4571712022520842E-2</v>
      </c>
      <c r="L2370" s="52">
        <f>IFERROR(_xll.qlIndexFixing(Index3M,H2370,TRUE,_xll.ohTrigger(RecalcTrigger,Trigger3M)),NA())</f>
        <v>2.6109060621940374E-2</v>
      </c>
      <c r="M2370" s="52">
        <f>IFERROR(_xll.qlIndexFixing(ONIndex3M,I2370,TRUE,_xll.ohTrigger(RecalcTrigger,Trigger3M)),NA())</f>
        <v>2.6052764383273086E-2</v>
      </c>
      <c r="N2370" s="52">
        <f>IFERROR(_xll.qlIndexFixing(Index6M,$H2370,TRUE,_xll.ohTrigger(RecalcTrigger,Trigger6M)),NA())</f>
        <v>2.749225157450488E-2</v>
      </c>
      <c r="O2370" s="52">
        <f>IFERROR(_xll.qlIndexFixing(ONIndex6M,I2370,TRUE,_xll.ohTrigger(RecalcTrigger,Trigger6M)),NA())</f>
        <v>2.7360585950315652E-2</v>
      </c>
      <c r="P2370" s="52">
        <f>IFERROR(_xll.qlIndexFixing(Index1Y,$H2370,TRUE,_xll.ohTrigger(RecalcTrigger,Trigger1Y)),NA())</f>
        <v>2.9303183122422298E-2</v>
      </c>
      <c r="Q2370" s="52">
        <f>IFERROR(_xll.qlIndexFixing(ONIndex1Y,I2370,TRUE,_xll.ohTrigger(RecalcTrigger,Trigger1Y)),NA())</f>
        <v>2.89909681899303E-2</v>
      </c>
    </row>
    <row r="2371" spans="2:17" x14ac:dyDescent="0.2">
      <c r="B2371" s="46" t="s">
        <v>51</v>
      </c>
      <c r="D2371" s="49">
        <f>_xll.qlCalendarAdvance(LocalCalendar,$D2370,B2371,"f",FALSE)</f>
        <v>56110</v>
      </c>
      <c r="E2371" s="49">
        <f>_xll.qlInterestRateIndexValueDate(IndexON,D2371)</f>
        <v>56110</v>
      </c>
      <c r="F2371" s="52">
        <f>IFERROR(_xll.qlIndexFixing(IndexON,D2371,TRUE,_xll.ohTrigger(RecalcTrigger,TriggerON)),NA())</f>
        <v>2.4243961633292344E-2</v>
      </c>
      <c r="H2371" s="49">
        <f>_xll.qlCalendarAdvance(IborCalendar,$H2370,B2371,"f",FALSE)</f>
        <v>56108</v>
      </c>
      <c r="I2371" s="49">
        <f>_xll.qlInterestRateIndexValueDate(Index1M,$H2371)</f>
        <v>56110</v>
      </c>
      <c r="J2371" s="52">
        <f>IFERROR(_xll.qlIndexFixing(Index1M,$H2371,TRUE,_xll.ohTrigger(RecalcTrigger,Trigger1M)),NA())</f>
        <v>2.4583155414837077E-2</v>
      </c>
      <c r="K2371" s="52">
        <f>IFERROR(_xll.qlIndexFixing(ONIndex1M,I2371,TRUE,_xll.ohTrigger(RecalcTrigger,Trigger1M)),NA())</f>
        <v>2.4567192478341937E-2</v>
      </c>
      <c r="L2371" s="52">
        <f>IFERROR(_xll.qlIndexFixing(Index3M,H2371,TRUE,_xll.ohTrigger(RecalcTrigger,Trigger3M)),NA())</f>
        <v>2.6104489008478671E-2</v>
      </c>
      <c r="M2371" s="52">
        <f>IFERROR(_xll.qlIndexFixing(ONIndex3M,I2371,TRUE,_xll.ohTrigger(RecalcTrigger,Trigger3M)),NA())</f>
        <v>2.6048237507918515E-2</v>
      </c>
      <c r="N2371" s="52">
        <f>IFERROR(_xll.qlIndexFixing(Index6M,$H2371,TRUE,_xll.ohTrigger(RecalcTrigger,Trigger6M)),NA())</f>
        <v>2.7488293575088616E-2</v>
      </c>
      <c r="O2371" s="52">
        <f>IFERROR(_xll.qlIndexFixing(ONIndex6M,I2371,TRUE,_xll.ohTrigger(RecalcTrigger,Trigger6M)),NA())</f>
        <v>2.7356004311007709E-2</v>
      </c>
      <c r="P2371" s="52">
        <f>IFERROR(_xll.qlIndexFixing(Index1Y,$H2371,TRUE,_xll.ohTrigger(RecalcTrigger,Trigger1Y)),NA())</f>
        <v>2.9298636539870977E-2</v>
      </c>
      <c r="Q2371" s="52">
        <f>IFERROR(_xll.qlIndexFixing(ONIndex1Y,I2371,TRUE,_xll.ohTrigger(RecalcTrigger,Trigger1Y)),NA())</f>
        <v>2.8986696353046071E-2</v>
      </c>
    </row>
    <row r="2372" spans="2:17" x14ac:dyDescent="0.2">
      <c r="B2372" s="46" t="s">
        <v>51</v>
      </c>
      <c r="D2372" s="49">
        <f>_xll.qlCalendarAdvance(LocalCalendar,$D2371,B2372,"f",FALSE)</f>
        <v>56117</v>
      </c>
      <c r="E2372" s="49">
        <f>_xll.qlInterestRateIndexValueDate(IndexON,D2372)</f>
        <v>56117</v>
      </c>
      <c r="F2372" s="52">
        <f>IFERROR(_xll.qlIndexFixing(IndexON,D2372,TRUE,_xll.ohTrigger(RecalcTrigger,TriggerON)),NA())</f>
        <v>2.4238465575683321E-2</v>
      </c>
      <c r="H2372" s="49">
        <f>_xll.qlCalendarAdvance(IborCalendar,$H2371,B2372,"f",FALSE)</f>
        <v>56115</v>
      </c>
      <c r="I2372" s="49">
        <f>_xll.qlInterestRateIndexValueDate(Index1M,$H2372)</f>
        <v>56117</v>
      </c>
      <c r="J2372" s="52">
        <f>IFERROR(_xll.qlIndexFixing(Index1M,$H2372,TRUE,_xll.ohTrigger(RecalcTrigger,Trigger1M)),NA())</f>
        <v>2.4578617519285251E-2</v>
      </c>
      <c r="K2372" s="52">
        <f>IFERROR(_xll.qlIndexFixing(ONIndex1M,I2372,TRUE,_xll.ohTrigger(RecalcTrigger,Trigger1M)),NA())</f>
        <v>2.4562670206584869E-2</v>
      </c>
      <c r="L2372" s="52">
        <f>IFERROR(_xll.qlIndexFixing(Index3M,H2372,TRUE,_xll.ohTrigger(RecalcTrigger,Trigger3M)),NA())</f>
        <v>2.6099915113293463E-2</v>
      </c>
      <c r="M2372" s="52">
        <f>IFERROR(_xll.qlIndexFixing(ONIndex3M,I2372,TRUE,_xll.ohTrigger(RecalcTrigger,Trigger3M)),NA())</f>
        <v>2.6043708360461437E-2</v>
      </c>
      <c r="N2372" s="52">
        <f>IFERROR(_xll.qlIndexFixing(Index6M,$H2372,TRUE,_xll.ohTrigger(RecalcTrigger,Trigger6M)),NA())</f>
        <v>2.7482913085512466E-2</v>
      </c>
      <c r="O2372" s="52">
        <f>IFERROR(_xll.qlIndexFixing(ONIndex6M,I2372,TRUE,_xll.ohTrigger(RecalcTrigger,Trigger6M)),NA())</f>
        <v>2.7351421025816336E-2</v>
      </c>
      <c r="P2372" s="52">
        <f>IFERROR(_xll.qlIndexFixing(Index1Y,$H2372,TRUE,_xll.ohTrigger(RecalcTrigger,Trigger1Y)),NA())</f>
        <v>2.9294084277995246E-2</v>
      </c>
      <c r="Q2372" s="52">
        <f>IFERROR(_xll.qlIndexFixing(ONIndex1Y,I2372,TRUE,_xll.ohTrigger(RecalcTrigger,Trigger1Y)),NA())</f>
        <v>2.8982418980350033E-2</v>
      </c>
    </row>
    <row r="2373" spans="2:17" x14ac:dyDescent="0.2">
      <c r="B2373" s="46" t="s">
        <v>51</v>
      </c>
      <c r="D2373" s="49">
        <f>_xll.qlCalendarAdvance(LocalCalendar,$D2372,B2373,"f",FALSE)</f>
        <v>56124</v>
      </c>
      <c r="E2373" s="49">
        <f>_xll.qlInterestRateIndexValueDate(IndexON,D2373)</f>
        <v>56124</v>
      </c>
      <c r="F2373" s="52">
        <f>IFERROR(_xll.qlIndexFixing(IndexON,D2373,TRUE,_xll.ohTrigger(RecalcTrigger,TriggerON)),NA())</f>
        <v>2.4232952387377438E-2</v>
      </c>
      <c r="H2373" s="49">
        <f>_xll.qlCalendarAdvance(IborCalendar,$H2372,B2373,"f",FALSE)</f>
        <v>56122</v>
      </c>
      <c r="I2373" s="49">
        <f>_xll.qlInterestRateIndexValueDate(Index1M,$H2373)</f>
        <v>56124</v>
      </c>
      <c r="J2373" s="52">
        <f>IFERROR(_xll.qlIndexFixing(Index1M,$H2373,TRUE,_xll.ohTrigger(RecalcTrigger,Trigger1M)),NA())</f>
        <v>2.4574076892335817E-2</v>
      </c>
      <c r="K2373" s="52">
        <f>IFERROR(_xll.qlIndexFixing(ONIndex1M,I2373,TRUE,_xll.ohTrigger(RecalcTrigger,Trigger1M)),NA())</f>
        <v>2.4558145207569382E-2</v>
      </c>
      <c r="L2373" s="52">
        <f>IFERROR(_xll.qlIndexFixing(Index3M,H2373,TRUE,_xll.ohTrigger(RecalcTrigger,Trigger3M)),NA())</f>
        <v>2.6095338936391696E-2</v>
      </c>
      <c r="M2373" s="52">
        <f>IFERROR(_xll.qlIndexFixing(ONIndex3M,I2373,TRUE,_xll.ohTrigger(RecalcTrigger,Trigger3M)),NA())</f>
        <v>2.6039176941141662E-2</v>
      </c>
      <c r="N2373" s="52">
        <f>IFERROR(_xll.qlIndexFixing(Index6M,$H2373,TRUE,_xll.ohTrigger(RecalcTrigger,Trigger6M)),NA())</f>
        <v>2.7476112885904281E-2</v>
      </c>
      <c r="O2373" s="52">
        <f>IFERROR(_xll.qlIndexFixing(ONIndex6M,I2373,TRUE,_xll.ohTrigger(RecalcTrigger,Trigger6M)),NA())</f>
        <v>2.7346836094901406E-2</v>
      </c>
      <c r="P2373" s="52">
        <f>IFERROR(_xll.qlIndexFixing(Index1Y,$H2373,TRUE,_xll.ohTrigger(RecalcTrigger,Trigger1Y)),NA())</f>
        <v>2.9289526336871759E-2</v>
      </c>
      <c r="Q2373" s="52">
        <f>IFERROR(_xll.qlIndexFixing(ONIndex1Y,I2373,TRUE,_xll.ohTrigger(RecalcTrigger,Trigger1Y)),NA())</f>
        <v>2.8978136072161931E-2</v>
      </c>
    </row>
    <row r="2374" spans="2:17" x14ac:dyDescent="0.2">
      <c r="B2374" s="46" t="s">
        <v>51</v>
      </c>
      <c r="D2374" s="49">
        <f>_xll.qlCalendarAdvance(LocalCalendar,$D2373,B2374,"f",FALSE)</f>
        <v>56131</v>
      </c>
      <c r="E2374" s="49">
        <f>_xll.qlInterestRateIndexValueDate(IndexON,D2374)</f>
        <v>56131</v>
      </c>
      <c r="F2374" s="52">
        <f>IFERROR(_xll.qlIndexFixing(IndexON,D2374,TRUE,_xll.ohTrigger(RecalcTrigger,TriggerON)),NA())</f>
        <v>2.4227422068454629E-2</v>
      </c>
      <c r="H2374" s="49">
        <f>_xll.qlCalendarAdvance(IborCalendar,$H2373,B2374,"f",FALSE)</f>
        <v>56129</v>
      </c>
      <c r="I2374" s="49">
        <f>_xll.qlInterestRateIndexValueDate(Index1M,$H2374)</f>
        <v>56131</v>
      </c>
      <c r="J2374" s="52">
        <f>IFERROR(_xll.qlIndexFixing(Index1M,$H2374,TRUE,_xll.ohTrigger(RecalcTrigger,Trigger1M)),NA())</f>
        <v>2.4569533533996268E-2</v>
      </c>
      <c r="K2374" s="52">
        <f>IFERROR(_xll.qlIndexFixing(ONIndex1M,I2374,TRUE,_xll.ohTrigger(RecalcTrigger,Trigger1M)),NA())</f>
        <v>2.4553617481215539E-2</v>
      </c>
      <c r="L2374" s="52">
        <f>IFERROR(_xll.qlIndexFixing(Index3M,H2374,TRUE,_xll.ohTrigger(RecalcTrigger,Trigger3M)),NA())</f>
        <v>2.6090144580260054E-2</v>
      </c>
      <c r="M2374" s="52">
        <f>IFERROR(_xll.qlIndexFixing(ONIndex3M,I2374,TRUE,_xll.ohTrigger(RecalcTrigger,Trigger3M)),NA())</f>
        <v>2.6034643249879252E-2</v>
      </c>
      <c r="N2374" s="52">
        <f>IFERROR(_xll.qlIndexFixing(Index6M,$H2374,TRUE,_xll.ohTrigger(RecalcTrigger,Trigger6M)),NA())</f>
        <v>2.747002283448963E-2</v>
      </c>
      <c r="O2374" s="52">
        <f>IFERROR(_xll.qlIndexFixing(ONIndex6M,I2374,TRUE,_xll.ohTrigger(RecalcTrigger,Trigger6M)),NA())</f>
        <v>2.7342249518342854E-2</v>
      </c>
      <c r="P2374" s="52">
        <f>IFERROR(_xll.qlIndexFixing(Index1Y,$H2374,TRUE,_xll.ohTrigger(RecalcTrigger,Trigger1Y)),NA())</f>
        <v>2.9284962716576945E-2</v>
      </c>
      <c r="Q2374" s="52">
        <f>IFERROR(_xll.qlIndexFixing(ONIndex1Y,I2374,TRUE,_xll.ohTrigger(RecalcTrigger,Trigger1Y)),NA())</f>
        <v>2.8973847628241955E-2</v>
      </c>
    </row>
    <row r="2375" spans="2:17" x14ac:dyDescent="0.2">
      <c r="B2375" s="46" t="s">
        <v>51</v>
      </c>
      <c r="D2375" s="49">
        <f>_xll.qlCalendarAdvance(LocalCalendar,$D2374,B2375,"f",FALSE)</f>
        <v>56138</v>
      </c>
      <c r="E2375" s="49">
        <f>_xll.qlInterestRateIndexValueDate(IndexON,D2375)</f>
        <v>56138</v>
      </c>
      <c r="F2375" s="52">
        <f>IFERROR(_xll.qlIndexFixing(IndexON,D2375,TRUE,_xll.ohTrigger(RecalcTrigger,TriggerON)),NA())</f>
        <v>2.4221874619074768E-2</v>
      </c>
      <c r="H2375" s="49">
        <f>_xll.qlCalendarAdvance(IborCalendar,$H2374,B2375,"f",FALSE)</f>
        <v>56136</v>
      </c>
      <c r="I2375" s="49">
        <f>_xll.qlInterestRateIndexValueDate(Index1M,$H2375)</f>
        <v>56138</v>
      </c>
      <c r="J2375" s="52">
        <f>IFERROR(_xll.qlIndexFixing(Index1M,$H2375,TRUE,_xll.ohTrigger(RecalcTrigger,Trigger1M)),NA())</f>
        <v>2.4565499964680597E-2</v>
      </c>
      <c r="K2375" s="52">
        <f>IFERROR(_xll.qlIndexFixing(ONIndex1M,I2375,TRUE,_xll.ohTrigger(RecalcTrigger,Trigger1M)),NA())</f>
        <v>2.4549087027443406E-2</v>
      </c>
      <c r="L2375" s="52">
        <f>IFERROR(_xll.qlIndexFixing(Index3M,H2375,TRUE,_xll.ohTrigger(RecalcTrigger,Trigger3M)),NA())</f>
        <v>2.6085564333765007E-2</v>
      </c>
      <c r="M2375" s="52">
        <f>IFERROR(_xll.qlIndexFixing(ONIndex3M,I2375,TRUE,_xll.ohTrigger(RecalcTrigger,Trigger3M)),NA())</f>
        <v>2.6030107286594273E-2</v>
      </c>
      <c r="N2375" s="52">
        <f>IFERROR(_xll.qlIndexFixing(Index6M,$H2375,TRUE,_xll.ohTrigger(RecalcTrigger,Trigger6M)),NA())</f>
        <v>2.7465350150023535E-2</v>
      </c>
      <c r="O2375" s="52">
        <f>IFERROR(_xll.qlIndexFixing(ONIndex6M,I2375,TRUE,_xll.ohTrigger(RecalcTrigger,Trigger6M)),NA())</f>
        <v>2.7337661295900872E-2</v>
      </c>
      <c r="P2375" s="52">
        <f>IFERROR(_xll.qlIndexFixing(Index1Y,$H2375,TRUE,_xll.ohTrigger(RecalcTrigger,Trigger1Y)),NA())</f>
        <v>2.9280393417187679E-2</v>
      </c>
      <c r="Q2375" s="52">
        <f>IFERROR(_xll.qlIndexFixing(ONIndex1Y,I2375,TRUE,_xll.ohTrigger(RecalcTrigger,Trigger1Y)),NA())</f>
        <v>2.8969553648670043E-2</v>
      </c>
    </row>
    <row r="2376" spans="2:17" x14ac:dyDescent="0.2">
      <c r="B2376" s="46" t="s">
        <v>51</v>
      </c>
      <c r="D2376" s="49">
        <f>_xll.qlCalendarAdvance(LocalCalendar,$D2375,B2376,"f",FALSE)</f>
        <v>56145</v>
      </c>
      <c r="E2376" s="49">
        <f>_xll.qlInterestRateIndexValueDate(IndexON,D2376)</f>
        <v>56145</v>
      </c>
      <c r="F2376" s="52">
        <f>IFERROR(_xll.qlIndexFixing(IndexON,D2376,TRUE,_xll.ohTrigger(RecalcTrigger,TriggerON)),NA())</f>
        <v>2.4216310039237854E-2</v>
      </c>
      <c r="H2376" s="49">
        <f>_xll.qlCalendarAdvance(IborCalendar,$H2375,B2376,"f",FALSE)</f>
        <v>56143</v>
      </c>
      <c r="I2376" s="49">
        <f>_xll.qlInterestRateIndexValueDate(Index1M,$H2376)</f>
        <v>56145</v>
      </c>
      <c r="J2376" s="52">
        <f>IFERROR(_xll.qlIndexFixing(Index1M,$H2376,TRUE,_xll.ohTrigger(RecalcTrigger,Trigger1M)),NA())</f>
        <v>2.4560438623131842E-2</v>
      </c>
      <c r="K2376" s="52">
        <f>IFERROR(_xll.qlIndexFixing(ONIndex1M,I2376,TRUE,_xll.ohTrigger(RecalcTrigger,Trigger1M)),NA())</f>
        <v>2.4544553846173045E-2</v>
      </c>
      <c r="L2376" s="52">
        <f>IFERROR(_xll.qlIndexFixing(Index3M,H2376,TRUE,_xll.ohTrigger(RecalcTrigger,Trigger3M)),NA())</f>
        <v>2.6080981805684054E-2</v>
      </c>
      <c r="M2376" s="52">
        <f>IFERROR(_xll.qlIndexFixing(ONIndex3M,I2376,TRUE,_xll.ohTrigger(RecalcTrigger,Trigger3M)),NA())</f>
        <v>2.6025569051126851E-2</v>
      </c>
      <c r="N2376" s="52">
        <f>IFERROR(_xll.qlIndexFixing(Index6M,$H2376,TRUE,_xll.ohTrigger(RecalcTrigger,Trigger6M)),NA())</f>
        <v>2.7460675807957857E-2</v>
      </c>
      <c r="O2376" s="52">
        <f>IFERROR(_xll.qlIndexFixing(ONIndex6M,I2376,TRUE,_xll.ohTrigger(RecalcTrigger,Trigger6M)),NA())</f>
        <v>2.7333071427735334E-2</v>
      </c>
      <c r="P2376" s="52">
        <f>IFERROR(_xll.qlIndexFixing(Index1Y,$H2376,TRUE,_xll.ohTrigger(RecalcTrigger,Trigger1Y)),NA())</f>
        <v>2.9275818438780826E-2</v>
      </c>
      <c r="Q2376" s="52">
        <f>IFERROR(_xll.qlIndexFixing(ONIndex1Y,I2376,TRUE,_xll.ohTrigger(RecalcTrigger,Trigger1Y)),NA())</f>
        <v>2.8965254133286322E-2</v>
      </c>
    </row>
    <row r="2377" spans="2:17" x14ac:dyDescent="0.2">
      <c r="B2377" s="46" t="s">
        <v>51</v>
      </c>
      <c r="D2377" s="49">
        <f>_xll.qlCalendarAdvance(LocalCalendar,$D2376,B2377,"f",FALSE)</f>
        <v>56152</v>
      </c>
      <c r="E2377" s="49">
        <f>_xll.qlInterestRateIndexValueDate(IndexON,D2377)</f>
        <v>56152</v>
      </c>
      <c r="F2377" s="52">
        <f>IFERROR(_xll.qlIndexFixing(IndexON,D2377,TRUE,_xll.ohTrigger(RecalcTrigger,TriggerON)),NA())</f>
        <v>2.4210728328624143E-2</v>
      </c>
      <c r="H2377" s="49">
        <f>_xll.qlCalendarAdvance(IborCalendar,$H2376,B2377,"f",FALSE)</f>
        <v>56150</v>
      </c>
      <c r="I2377" s="49">
        <f>_xll.qlInterestRateIndexValueDate(Index1M,$H2377)</f>
        <v>56152</v>
      </c>
      <c r="J2377" s="52">
        <f>IFERROR(_xll.qlIndexFixing(Index1M,$H2377,TRUE,_xll.ohTrigger(RecalcTrigger,Trigger1M)),NA())</f>
        <v>2.4555887070621951E-2</v>
      </c>
      <c r="K2377" s="52">
        <f>IFERROR(_xll.qlIndexFixing(ONIndex1M,I2377,TRUE,_xll.ohTrigger(RecalcTrigger,Trigger1M)),NA())</f>
        <v>2.4540017937564329E-2</v>
      </c>
      <c r="L2377" s="52">
        <f>IFERROR(_xll.qlIndexFixing(Index3M,H2377,TRUE,_xll.ohTrigger(RecalcTrigger,Trigger3M)),NA())</f>
        <v>2.6078854554043854E-2</v>
      </c>
      <c r="M2377" s="52">
        <f>IFERROR(_xll.qlIndexFixing(ONIndex3M,I2377,TRUE,_xll.ohTrigger(RecalcTrigger,Trigger3M)),NA())</f>
        <v>2.6021028543876668E-2</v>
      </c>
      <c r="N2377" s="52">
        <f>IFERROR(_xll.qlIndexFixing(Index6M,$H2377,TRUE,_xll.ohTrigger(RecalcTrigger,Trigger6M)),NA())</f>
        <v>2.7455999808304519E-2</v>
      </c>
      <c r="O2377" s="52">
        <f>IFERROR(_xll.qlIndexFixing(ONIndex6M,I2377,TRUE,_xll.ohTrigger(RecalcTrigger,Trigger6M)),NA())</f>
        <v>2.7328479913766301E-2</v>
      </c>
      <c r="P2377" s="52">
        <f>IFERROR(_xll.qlIndexFixing(Index1Y,$H2377,TRUE,_xll.ohTrigger(RecalcTrigger,Trigger1Y)),NA())</f>
        <v>2.9271237781433257E-2</v>
      </c>
      <c r="Q2377" s="52">
        <f>IFERROR(_xll.qlIndexFixing(ONIndex1Y,I2377,TRUE,_xll.ohTrigger(RecalcTrigger,Trigger1Y)),NA())</f>
        <v>2.8960949082410536E-2</v>
      </c>
    </row>
    <row r="2378" spans="2:17" x14ac:dyDescent="0.2">
      <c r="B2378" s="46" t="s">
        <v>51</v>
      </c>
      <c r="D2378" s="49">
        <f>_xll.qlCalendarAdvance(LocalCalendar,$D2377,B2378,"f",FALSE)</f>
        <v>56159</v>
      </c>
      <c r="E2378" s="49">
        <f>_xll.qlInterestRateIndexValueDate(IndexON,D2378)</f>
        <v>56159</v>
      </c>
      <c r="F2378" s="52">
        <f>IFERROR(_xll.qlIndexFixing(IndexON,D2378,TRUE,_xll.ohTrigger(RecalcTrigger,TriggerON)),NA())</f>
        <v>2.4205129487553378E-2</v>
      </c>
      <c r="H2378" s="49">
        <f>_xll.qlCalendarAdvance(IborCalendar,$H2377,B2378,"f",FALSE)</f>
        <v>56157</v>
      </c>
      <c r="I2378" s="49">
        <f>_xll.qlInterestRateIndexValueDate(Index1M,$H2378)</f>
        <v>56159</v>
      </c>
      <c r="J2378" s="52">
        <f>IFERROR(_xll.qlIndexFixing(Index1M,$H2378,TRUE,_xll.ohTrigger(RecalcTrigger,Trigger1M)),NA())</f>
        <v>2.4551332786731939E-2</v>
      </c>
      <c r="K2378" s="52">
        <f>IFERROR(_xll.qlIndexFixing(ONIndex1M,I2378,TRUE,_xll.ohTrigger(RecalcTrigger,Trigger1M)),NA())</f>
        <v>2.4535479301617258E-2</v>
      </c>
      <c r="L2378" s="52">
        <f>IFERROR(_xll.qlIndexFixing(Index3M,H2378,TRUE,_xll.ohTrigger(RecalcTrigger,Trigger3M)),NA())</f>
        <v>2.6072423826433447E-2</v>
      </c>
      <c r="M2378" s="52">
        <f>IFERROR(_xll.qlIndexFixing(ONIndex3M,I2378,TRUE,_xll.ohTrigger(RecalcTrigger,Trigger3M)),NA())</f>
        <v>2.601648576468385E-2</v>
      </c>
      <c r="N2378" s="52">
        <f>IFERROR(_xll.qlIndexFixing(Index6M,$H2378,TRUE,_xll.ohTrigger(RecalcTrigger,Trigger6M)),NA())</f>
        <v>2.7452029305107227E-2</v>
      </c>
      <c r="O2378" s="52">
        <f>IFERROR(_xll.qlIndexFixing(ONIndex6M,I2378,TRUE,_xll.ohTrigger(RecalcTrigger,Trigger6M)),NA())</f>
        <v>2.7323886754073712E-2</v>
      </c>
      <c r="P2378" s="52">
        <f>IFERROR(_xll.qlIndexFixing(Index1Y,$H2378,TRUE,_xll.ohTrigger(RecalcTrigger,Trigger1Y)),NA())</f>
        <v>2.9266651445222065E-2</v>
      </c>
      <c r="Q2378" s="52">
        <f>IFERROR(_xll.qlIndexFixing(ONIndex1Y,I2378,TRUE,_xll.ohTrigger(RecalcTrigger,Trigger1Y)),NA())</f>
        <v>2.8956638495802878E-2</v>
      </c>
    </row>
    <row r="2379" spans="2:17" x14ac:dyDescent="0.2">
      <c r="B2379" s="46" t="s">
        <v>51</v>
      </c>
      <c r="D2379" s="49">
        <f>_xll.qlCalendarAdvance(LocalCalendar,$D2378,B2379,"f",FALSE)</f>
        <v>56166</v>
      </c>
      <c r="E2379" s="49">
        <f>_xll.qlInterestRateIndexValueDate(IndexON,D2379)</f>
        <v>56166</v>
      </c>
      <c r="F2379" s="52">
        <f>IFERROR(_xll.qlIndexFixing(IndexON,D2379,TRUE,_xll.ohTrigger(RecalcTrigger,TriggerON)),NA())</f>
        <v>2.4199513515945625E-2</v>
      </c>
      <c r="H2379" s="49">
        <f>_xll.qlCalendarAdvance(IborCalendar,$H2378,B2379,"f",FALSE)</f>
        <v>56164</v>
      </c>
      <c r="I2379" s="49">
        <f>_xll.qlInterestRateIndexValueDate(Index1M,$H2379)</f>
        <v>56166</v>
      </c>
      <c r="J2379" s="52">
        <f>IFERROR(_xll.qlIndexFixing(Index1M,$H2379,TRUE,_xll.ohTrigger(RecalcTrigger,Trigger1M)),NA())</f>
        <v>2.454677577145431E-2</v>
      </c>
      <c r="K2379" s="52">
        <f>IFERROR(_xll.qlIndexFixing(ONIndex1M,I2379,TRUE,_xll.ohTrigger(RecalcTrigger,Trigger1M)),NA())</f>
        <v>2.4530937938092023E-2</v>
      </c>
      <c r="L2379" s="52">
        <f>IFERROR(_xll.qlIndexFixing(Index3M,H2379,TRUE,_xll.ohTrigger(RecalcTrigger,Trigger3M)),NA())</f>
        <v>2.6067833959406997E-2</v>
      </c>
      <c r="M2379" s="52">
        <f>IFERROR(_xll.qlIndexFixing(ONIndex3M,I2379,TRUE,_xll.ohTrigger(RecalcTrigger,Trigger3M)),NA())</f>
        <v>2.6011940713228654E-2</v>
      </c>
      <c r="N2379" s="52">
        <f>IFERROR(_xll.qlIndexFixing(Index6M,$H2379,TRUE,_xll.ohTrigger(RecalcTrigger,Trigger6M)),NA())</f>
        <v>2.744734951755327E-2</v>
      </c>
      <c r="O2379" s="52">
        <f>IFERROR(_xll.qlIndexFixing(ONIndex6M,I2379,TRUE,_xll.ohTrigger(RecalcTrigger,Trigger6M)),NA())</f>
        <v>2.7319291948497693E-2</v>
      </c>
      <c r="P2379" s="52">
        <f>IFERROR(_xll.qlIndexFixing(Index1Y,$H2379,TRUE,_xll.ohTrigger(RecalcTrigger,Trigger1Y)),NA())</f>
        <v>2.9262059430224117E-2</v>
      </c>
      <c r="Q2379" s="52">
        <f>IFERROR(_xll.qlIndexFixing(ONIndex1Y,I2379,TRUE,_xll.ohTrigger(RecalcTrigger,Trigger1Y)),NA())</f>
        <v>2.8952322373463346E-2</v>
      </c>
    </row>
    <row r="2380" spans="2:17" x14ac:dyDescent="0.2">
      <c r="B2380" s="46" t="s">
        <v>51</v>
      </c>
      <c r="D2380" s="49">
        <f>_xll.qlCalendarAdvance(LocalCalendar,$D2379,B2380,"f",FALSE)</f>
        <v>56173</v>
      </c>
      <c r="E2380" s="49">
        <f>_xll.qlInterestRateIndexValueDate(IndexON,D2380)</f>
        <v>56173</v>
      </c>
      <c r="F2380" s="52">
        <f>IFERROR(_xll.qlIndexFixing(IndexON,D2380,TRUE,_xll.ohTrigger(RecalcTrigger,TriggerON)),NA())</f>
        <v>2.4193880413720947E-2</v>
      </c>
      <c r="H2380" s="49">
        <f>_xll.qlCalendarAdvance(IborCalendar,$H2379,B2380,"f",FALSE)</f>
        <v>56171</v>
      </c>
      <c r="I2380" s="49">
        <f>_xll.qlInterestRateIndexValueDate(Index1M,$H2380)</f>
        <v>56173</v>
      </c>
      <c r="J2380" s="52">
        <f>IFERROR(_xll.qlIndexFixing(Index1M,$H2380,TRUE,_xll.ohTrigger(RecalcTrigger,Trigger1M)),NA())</f>
        <v>2.4542216024806551E-2</v>
      </c>
      <c r="K2380" s="52">
        <f>IFERROR(_xll.qlIndexFixing(ONIndex1M,I2380,TRUE,_xll.ohTrigger(RecalcTrigger,Trigger1M)),NA())</f>
        <v>2.452639384730837E-2</v>
      </c>
      <c r="L2380" s="52">
        <f>IFERROR(_xll.qlIndexFixing(Index3M,H2380,TRUE,_xll.ohTrigger(RecalcTrigger,Trigger3M)),NA())</f>
        <v>2.6063241810721338E-2</v>
      </c>
      <c r="M2380" s="52">
        <f>IFERROR(_xll.qlIndexFixing(ONIndex3M,I2380,TRUE,_xll.ohTrigger(RecalcTrigger,Trigger3M)),NA())</f>
        <v>2.6007393390070632E-2</v>
      </c>
      <c r="N2380" s="52">
        <f>IFERROR(_xll.qlIndexFixing(Index6M,$H2380,TRUE,_xll.ohTrigger(RecalcTrigger,Trigger6M)),NA())</f>
        <v>2.7442668072381531E-2</v>
      </c>
      <c r="O2380" s="52">
        <f>IFERROR(_xll.qlIndexFixing(ONIndex6M,I2380,TRUE,_xll.ohTrigger(RecalcTrigger,Trigger6M)),NA())</f>
        <v>2.7314695497278052E-2</v>
      </c>
      <c r="P2380" s="52">
        <f>IFERROR(_xll.qlIndexFixing(Index1Y,$H2380,TRUE,_xll.ohTrigger(RecalcTrigger,Trigger1Y)),NA())</f>
        <v>2.9257461736517158E-2</v>
      </c>
      <c r="Q2380" s="52">
        <f>IFERROR(_xll.qlIndexFixing(ONIndex1Y,I2380,TRUE,_xll.ohTrigger(RecalcTrigger,Trigger1Y)),NA())</f>
        <v>2.8948000715471878E-2</v>
      </c>
    </row>
    <row r="2381" spans="2:17" x14ac:dyDescent="0.2">
      <c r="B2381" s="46" t="s">
        <v>51</v>
      </c>
      <c r="D2381" s="49">
        <f>_xll.qlCalendarAdvance(LocalCalendar,$D2380,B2381,"f",FALSE)</f>
        <v>56180</v>
      </c>
      <c r="E2381" s="49">
        <f>_xll.qlInterestRateIndexValueDate(IndexON,D2381)</f>
        <v>56180</v>
      </c>
      <c r="F2381" s="52">
        <f>IFERROR(_xll.qlIndexFixing(IndexON,D2381,TRUE,_xll.ohTrigger(RecalcTrigger,TriggerON)),NA())</f>
        <v>2.4188230181039216E-2</v>
      </c>
      <c r="H2381" s="49">
        <f>_xll.qlCalendarAdvance(IborCalendar,$H2380,B2381,"f",FALSE)</f>
        <v>56178</v>
      </c>
      <c r="I2381" s="49">
        <f>_xll.qlInterestRateIndexValueDate(Index1M,$H2381)</f>
        <v>56180</v>
      </c>
      <c r="J2381" s="52">
        <f>IFERROR(_xll.qlIndexFixing(Index1M,$H2381,TRUE,_xll.ohTrigger(RecalcTrigger,Trigger1M)),NA())</f>
        <v>2.4537653546791161E-2</v>
      </c>
      <c r="K2381" s="52">
        <f>IFERROR(_xll.qlIndexFixing(ONIndex1M,I2381,TRUE,_xll.ohTrigger(RecalcTrigger,Trigger1M)),NA())</f>
        <v>2.4521847029186361E-2</v>
      </c>
      <c r="L2381" s="52">
        <f>IFERROR(_xll.qlIndexFixing(Index3M,H2381,TRUE,_xll.ohTrigger(RecalcTrigger,Trigger3M)),NA())</f>
        <v>2.605864738038342E-2</v>
      </c>
      <c r="M2381" s="52">
        <f>IFERROR(_xll.qlIndexFixing(ONIndex3M,I2381,TRUE,_xll.ohTrigger(RecalcTrigger,Trigger3M)),NA())</f>
        <v>2.6002843795049913E-2</v>
      </c>
      <c r="N2381" s="52">
        <f>IFERROR(_xll.qlIndexFixing(Index6M,$H2381,TRUE,_xll.ohTrigger(RecalcTrigger,Trigger6M)),NA())</f>
        <v>2.7437984969603875E-2</v>
      </c>
      <c r="O2381" s="52">
        <f>IFERROR(_xll.qlIndexFixing(ONIndex6M,I2381,TRUE,_xll.ohTrigger(RecalcTrigger,Trigger6M)),NA())</f>
        <v>2.7310097400334854E-2</v>
      </c>
      <c r="P2381" s="52">
        <f>IFERROR(_xll.qlIndexFixing(Index1Y,$H2381,TRUE,_xll.ohTrigger(RecalcTrigger,Trigger1Y)),NA())</f>
        <v>2.925285836417784E-2</v>
      </c>
      <c r="Q2381" s="52">
        <f>IFERROR(_xll.qlIndexFixing(ONIndex1Y,I2381,TRUE,_xll.ohTrigger(RecalcTrigger,Trigger1Y)),NA())</f>
        <v>2.8943673521828472E-2</v>
      </c>
    </row>
    <row r="2382" spans="2:17" x14ac:dyDescent="0.2">
      <c r="B2382" s="46" t="s">
        <v>51</v>
      </c>
      <c r="D2382" s="49">
        <f>_xll.qlCalendarAdvance(LocalCalendar,$D2381,B2382,"f",FALSE)</f>
        <v>56187</v>
      </c>
      <c r="E2382" s="49">
        <f>_xll.qlInterestRateIndexValueDate(IndexON,D2382)</f>
        <v>56187</v>
      </c>
      <c r="F2382" s="52">
        <f>IFERROR(_xll.qlIndexFixing(IndexON,D2382,TRUE,_xll.ohTrigger(RecalcTrigger,TriggerON)),NA())</f>
        <v>2.4182562817660624E-2</v>
      </c>
      <c r="H2382" s="49">
        <f>_xll.qlCalendarAdvance(IborCalendar,$H2381,B2382,"f",FALSE)</f>
        <v>56185</v>
      </c>
      <c r="I2382" s="49">
        <f>_xll.qlInterestRateIndexValueDate(Index1M,$H2382)</f>
        <v>56187</v>
      </c>
      <c r="J2382" s="52">
        <f>IFERROR(_xll.qlIndexFixing(Index1M,$H2382,TRUE,_xll.ohTrigger(RecalcTrigger,Trigger1M)),NA())</f>
        <v>2.4531561241715908E-2</v>
      </c>
      <c r="K2382" s="52">
        <f>IFERROR(_xll.qlIndexFixing(ONIndex1M,I2382,TRUE,_xll.ohTrigger(RecalcTrigger,Trigger1M)),NA())</f>
        <v>2.4517297483646061E-2</v>
      </c>
      <c r="L2382" s="52">
        <f>IFERROR(_xll.qlIndexFixing(Index3M,H2382,TRUE,_xll.ohTrigger(RecalcTrigger,Trigger3M)),NA())</f>
        <v>2.6054050668402801E-2</v>
      </c>
      <c r="M2382" s="52">
        <f>IFERROR(_xll.qlIndexFixing(ONIndex3M,I2382,TRUE,_xll.ohTrigger(RecalcTrigger,Trigger3M)),NA())</f>
        <v>2.5998291927766815E-2</v>
      </c>
      <c r="N2382" s="52">
        <f>IFERROR(_xll.qlIndexFixing(Index6M,$H2382,TRUE,_xll.ohTrigger(RecalcTrigger,Trigger6M)),NA())</f>
        <v>2.7433300209232157E-2</v>
      </c>
      <c r="O2382" s="52">
        <f>IFERROR(_xll.qlIndexFixing(ONIndex6M,I2382,TRUE,_xll.ohTrigger(RecalcTrigger,Trigger6M)),NA())</f>
        <v>2.730549765742829E-2</v>
      </c>
      <c r="P2382" s="52">
        <f>IFERROR(_xll.qlIndexFixing(Index1Y,$H2382,TRUE,_xll.ohTrigger(RecalcTrigger,Trigger1Y)),NA())</f>
        <v>2.9248249313284347E-2</v>
      </c>
      <c r="Q2382" s="52">
        <f>IFERROR(_xll.qlIndexFixing(ONIndex1Y,I2382,TRUE,_xll.ohTrigger(RecalcTrigger,Trigger1Y)),NA())</f>
        <v>2.893934079253313E-2</v>
      </c>
    </row>
    <row r="2383" spans="2:17" x14ac:dyDescent="0.2">
      <c r="B2383" s="46" t="s">
        <v>51</v>
      </c>
      <c r="D2383" s="49">
        <f>_xll.qlCalendarAdvance(LocalCalendar,$D2382,B2383,"f",FALSE)</f>
        <v>56194</v>
      </c>
      <c r="E2383" s="49">
        <f>_xll.qlInterestRateIndexValueDate(IndexON,D2383)</f>
        <v>56194</v>
      </c>
      <c r="F2383" s="52">
        <f>IFERROR(_xll.qlIndexFixing(IndexON,D2383,TRUE,_xll.ohTrigger(RecalcTrigger,TriggerON)),NA())</f>
        <v>2.4176878323984852E-2</v>
      </c>
      <c r="H2383" s="49">
        <f>_xll.qlCalendarAdvance(IborCalendar,$H2382,B2383,"f",FALSE)</f>
        <v>56192</v>
      </c>
      <c r="I2383" s="49">
        <f>_xll.qlInterestRateIndexValueDate(Index1M,$H2383)</f>
        <v>56194</v>
      </c>
      <c r="J2383" s="52">
        <f>IFERROR(_xll.qlIndexFixing(Index1M,$H2383,TRUE,_xll.ohTrigger(RecalcTrigger,Trigger1M)),NA())</f>
        <v>2.4528520396644993E-2</v>
      </c>
      <c r="K2383" s="52">
        <f>IFERROR(_xll.qlIndexFixing(ONIndex1M,I2383,TRUE,_xll.ohTrigger(RecalcTrigger,Trigger1M)),NA())</f>
        <v>2.4512745210607534E-2</v>
      </c>
      <c r="L2383" s="52">
        <f>IFERROR(_xll.qlIndexFixing(Index3M,H2383,TRUE,_xll.ohTrigger(RecalcTrigger,Trigger3M)),NA())</f>
        <v>2.6049451674784695E-2</v>
      </c>
      <c r="M2383" s="52">
        <f>IFERROR(_xll.qlIndexFixing(ONIndex3M,I2383,TRUE,_xll.ohTrigger(RecalcTrigger,Trigger3M)),NA())</f>
        <v>2.5993737788541083E-2</v>
      </c>
      <c r="N2383" s="52">
        <f>IFERROR(_xll.qlIndexFixing(Index6M,$H2383,TRUE,_xll.ohTrigger(RecalcTrigger,Trigger6M)),NA())</f>
        <v>2.7427909001684046E-2</v>
      </c>
      <c r="O2383" s="52">
        <f>IFERROR(_xll.qlIndexFixing(ONIndex6M,I2383,TRUE,_xll.ohTrigger(RecalcTrigger,Trigger6M)),NA())</f>
        <v>2.7300896268878105E-2</v>
      </c>
      <c r="P2383" s="52">
        <f>IFERROR(_xll.qlIndexFixing(Index1Y,$H2383,TRUE,_xll.ohTrigger(RecalcTrigger,Trigger1Y)),NA())</f>
        <v>2.924363458391311E-2</v>
      </c>
      <c r="Q2383" s="52">
        <f>IFERROR(_xll.qlIndexFixing(ONIndex1Y,I2383,TRUE,_xll.ohTrigger(RecalcTrigger,Trigger1Y)),NA())</f>
        <v>2.8935002527505915E-2</v>
      </c>
    </row>
    <row r="2384" spans="2:17" x14ac:dyDescent="0.2">
      <c r="B2384" s="46" t="s">
        <v>51</v>
      </c>
      <c r="D2384" s="49">
        <f>_xll.qlCalendarAdvance(LocalCalendar,$D2383,B2384,"f",FALSE)</f>
        <v>56201</v>
      </c>
      <c r="E2384" s="49">
        <f>_xll.qlInterestRateIndexValueDate(IndexON,D2384)</f>
        <v>56201</v>
      </c>
      <c r="F2384" s="52">
        <f>IFERROR(_xll.qlIndexFixing(IndexON,D2384,TRUE,_xll.ohTrigger(RecalcTrigger,TriggerON)),NA())</f>
        <v>2.4171176699532282E-2</v>
      </c>
      <c r="H2384" s="49">
        <f>_xll.qlCalendarAdvance(IborCalendar,$H2383,B2384,"f",FALSE)</f>
        <v>56199</v>
      </c>
      <c r="I2384" s="49">
        <f>_xll.qlInterestRateIndexValueDate(Index1M,$H2384)</f>
        <v>56201</v>
      </c>
      <c r="J2384" s="52">
        <f>IFERROR(_xll.qlIndexFixing(Index1M,$H2384,TRUE,_xll.ohTrigger(RecalcTrigger,Trigger1M)),NA())</f>
        <v>2.4523949724529204E-2</v>
      </c>
      <c r="K2384" s="52">
        <f>IFERROR(_xll.qlIndexFixing(ONIndex1M,I2384,TRUE,_xll.ohTrigger(RecalcTrigger,Trigger1M)),NA())</f>
        <v>2.4508190210310588E-2</v>
      </c>
      <c r="L2384" s="52">
        <f>IFERROR(_xll.qlIndexFixing(Index3M,H2384,TRUE,_xll.ohTrigger(RecalcTrigger,Trigger3M)),NA())</f>
        <v>2.6044850399539528E-2</v>
      </c>
      <c r="M2384" s="52">
        <f>IFERROR(_xll.qlIndexFixing(ONIndex3M,I2384,TRUE,_xll.ohTrigger(RecalcTrigger,Trigger3M)),NA())</f>
        <v>2.5989181377452653E-2</v>
      </c>
      <c r="N2384" s="52">
        <f>IFERROR(_xll.qlIndexFixing(Index6M,$H2384,TRUE,_xll.ohTrigger(RecalcTrigger,Trigger6M)),NA())</f>
        <v>2.7423221399239053E-2</v>
      </c>
      <c r="O2384" s="52">
        <f>IFERROR(_xll.qlIndexFixing(ONIndex6M,I2384,TRUE,_xll.ohTrigger(RecalcTrigger,Trigger6M)),NA())</f>
        <v>2.7296293234524427E-2</v>
      </c>
      <c r="P2384" s="52">
        <f>IFERROR(_xll.qlIndexFixing(Index1Y,$H2384,TRUE,_xll.ohTrigger(RecalcTrigger,Trigger1Y)),NA())</f>
        <v>2.9239014176143191E-2</v>
      </c>
      <c r="Q2384" s="52">
        <f>IFERROR(_xll.qlIndexFixing(ONIndex1Y,I2384,TRUE,_xll.ohTrigger(RecalcTrigger,Trigger1Y)),NA())</f>
        <v>2.8930658726986636E-2</v>
      </c>
    </row>
    <row r="2385" spans="2:17" x14ac:dyDescent="0.2">
      <c r="B2385" s="46" t="s">
        <v>51</v>
      </c>
      <c r="D2385" s="49">
        <f>_xll.qlCalendarAdvance(LocalCalendar,$D2384,B2385,"f",FALSE)</f>
        <v>56208</v>
      </c>
      <c r="E2385" s="49">
        <f>_xll.qlInterestRateIndexValueDate(IndexON,D2385)</f>
        <v>56208</v>
      </c>
      <c r="F2385" s="52">
        <f>IFERROR(_xll.qlIndexFixing(IndexON,D2385,TRUE,_xll.ohTrigger(RecalcTrigger,TriggerON)),NA())</f>
        <v>2.4165457944542723E-2</v>
      </c>
      <c r="H2385" s="49">
        <f>_xll.qlCalendarAdvance(IborCalendar,$H2384,B2385,"f",FALSE)</f>
        <v>56206</v>
      </c>
      <c r="I2385" s="49">
        <f>_xll.qlInterestRateIndexValueDate(Index1M,$H2385)</f>
        <v>56208</v>
      </c>
      <c r="J2385" s="52">
        <f>IFERROR(_xll.qlIndexFixing(Index1M,$H2385,TRUE,_xll.ohTrigger(RecalcTrigger,Trigger1M)),NA())</f>
        <v>2.4519376321053277E-2</v>
      </c>
      <c r="K2385" s="52">
        <f>IFERROR(_xll.qlIndexFixing(ONIndex1M,I2385,TRUE,_xll.ohTrigger(RecalcTrigger,Trigger1M)),NA())</f>
        <v>2.4503632482515414E-2</v>
      </c>
      <c r="L2385" s="52">
        <f>IFERROR(_xll.qlIndexFixing(Index3M,H2385,TRUE,_xll.ohTrigger(RecalcTrigger,Trigger3M)),NA())</f>
        <v>2.604024684267512E-2</v>
      </c>
      <c r="M2385" s="52">
        <f>IFERROR(_xll.qlIndexFixing(ONIndex3M,I2385,TRUE,_xll.ohTrigger(RecalcTrigger,Trigger3M)),NA())</f>
        <v>2.5984622694261716E-2</v>
      </c>
      <c r="N2385" s="52">
        <f>IFERROR(_xll.qlIndexFixing(Index6M,$H2385,TRUE,_xll.ohTrigger(RecalcTrigger,Trigger6M)),NA())</f>
        <v>2.7418532139299144E-2</v>
      </c>
      <c r="O2385" s="52">
        <f>IFERROR(_xll.qlIndexFixing(ONIndex6M,I2385,TRUE,_xll.ohTrigger(RecalcTrigger,Trigger6M)),NA())</f>
        <v>2.7291688554367255E-2</v>
      </c>
      <c r="P2385" s="52">
        <f>IFERROR(_xll.qlIndexFixing(Index1Y,$H2385,TRUE,_xll.ohTrigger(RecalcTrigger,Trigger1Y)),NA())</f>
        <v>2.9234388090051022E-2</v>
      </c>
      <c r="Q2385" s="52">
        <f>IFERROR(_xll.qlIndexFixing(ONIndex1Y,I2385,TRUE,_xll.ohTrigger(RecalcTrigger,Trigger1Y)),NA())</f>
        <v>2.8926309390735483E-2</v>
      </c>
    </row>
    <row r="2386" spans="2:17" x14ac:dyDescent="0.2">
      <c r="B2386" s="46" t="s">
        <v>51</v>
      </c>
      <c r="D2386" s="49">
        <f>_xll.qlCalendarAdvance(LocalCalendar,$D2385,B2386,"f",FALSE)</f>
        <v>56216</v>
      </c>
      <c r="E2386" s="49">
        <f>_xll.qlInterestRateIndexValueDate(IndexON,D2386)</f>
        <v>56216</v>
      </c>
      <c r="F2386" s="52">
        <f>IFERROR(_xll.qlIndexFixing(IndexON,D2386,TRUE,_xll.ohTrigger(RecalcTrigger,TriggerON)),NA())</f>
        <v>2.4159701154724544E-2</v>
      </c>
      <c r="H2386" s="49">
        <f>_xll.qlCalendarAdvance(IborCalendar,$H2385,B2386,"f",FALSE)</f>
        <v>56213</v>
      </c>
      <c r="I2386" s="49">
        <f>_xll.qlInterestRateIndexValueDate(Index1M,$H2386)</f>
        <v>56216</v>
      </c>
      <c r="J2386" s="52">
        <f>IFERROR(_xll.qlIndexFixing(Index1M,$H2386,TRUE,_xll.ohTrigger(RecalcTrigger,Trigger1M)),NA())</f>
        <v>2.4514653114117865E-2</v>
      </c>
      <c r="K2386" s="52">
        <f>IFERROR(_xll.qlIndexFixing(ONIndex1M,I2386,TRUE,_xll.ohTrigger(RecalcTrigger,Trigger1M)),NA())</f>
        <v>2.4499435615821241E-2</v>
      </c>
      <c r="L2386" s="52">
        <f>IFERROR(_xll.qlIndexFixing(Index3M,H2386,TRUE,_xll.ohTrigger(RecalcTrigger,Trigger3M)),NA())</f>
        <v>2.6034372946974797E-2</v>
      </c>
      <c r="M2386" s="52">
        <f>IFERROR(_xll.qlIndexFixing(ONIndex3M,I2386,TRUE,_xll.ohTrigger(RecalcTrigger,Trigger3M)),NA())</f>
        <v>2.5980632932220971E-2</v>
      </c>
      <c r="N2386" s="52">
        <f>IFERROR(_xll.qlIndexFixing(Index6M,$H2386,TRUE,_xll.ohTrigger(RecalcTrigger,Trigger6M)),NA())</f>
        <v>2.7413874258058343E-2</v>
      </c>
      <c r="O2386" s="52">
        <f>IFERROR(_xll.qlIndexFixing(ONIndex6M,I2386,TRUE,_xll.ohTrigger(RecalcTrigger,Trigger6M)),NA())</f>
        <v>2.7287833965852215E-2</v>
      </c>
      <c r="P2386" s="52">
        <f>IFERROR(_xll.qlIndexFixing(Index1Y,$H2386,TRUE,_xll.ohTrigger(RecalcTrigger,Trigger1Y)),NA())</f>
        <v>2.9230774909885692E-2</v>
      </c>
      <c r="Q2386" s="52">
        <f>IFERROR(_xll.qlIndexFixing(ONIndex1Y,I2386,TRUE,_xll.ohTrigger(RecalcTrigger,Trigger1Y)),NA())</f>
        <v>2.8923032631285039E-2</v>
      </c>
    </row>
    <row r="2387" spans="2:17" x14ac:dyDescent="0.2">
      <c r="B2387" s="46" t="s">
        <v>51</v>
      </c>
      <c r="D2387" s="49">
        <f>_xll.qlCalendarAdvance(LocalCalendar,$D2386,B2387,"f",FALSE)</f>
        <v>56223</v>
      </c>
      <c r="E2387" s="49">
        <f>_xll.qlInterestRateIndexValueDate(IndexON,D2387)</f>
        <v>56223</v>
      </c>
      <c r="F2387" s="52">
        <f>IFERROR(_xll.qlIndexFixing(IndexON,D2387,TRUE,_xll.ohTrigger(RecalcTrigger,TriggerON)),NA())</f>
        <v>2.4153942471567547E-2</v>
      </c>
      <c r="H2387" s="49">
        <f>_xll.qlCalendarAdvance(IborCalendar,$H2386,B2387,"f",FALSE)</f>
        <v>56220</v>
      </c>
      <c r="I2387" s="49">
        <f>_xll.qlInterestRateIndexValueDate(Index1M,$H2387)</f>
        <v>56222</v>
      </c>
      <c r="J2387" s="52">
        <f>IFERROR(_xll.qlIndexFixing(Index1M,$H2387,TRUE,_xll.ohTrigger(RecalcTrigger,Trigger1M)),NA())</f>
        <v>2.4510221320035996E-2</v>
      </c>
      <c r="K2387" s="52">
        <f>IFERROR(_xll.qlIndexFixing(ONIndex1M,I2387,TRUE,_xll.ohTrigger(RecalcTrigger,Trigger1M)),NA())</f>
        <v>2.4494508844670193E-2</v>
      </c>
      <c r="L2387" s="52">
        <f>IFERROR(_xll.qlIndexFixing(Index3M,H2387,TRUE,_xll.ohTrigger(RecalcTrigger,Trigger3M)),NA())</f>
        <v>2.6029813926864875E-2</v>
      </c>
      <c r="M2387" s="52">
        <f>IFERROR(_xll.qlIndexFixing(ONIndex3M,I2387,TRUE,_xll.ohTrigger(RecalcTrigger,Trigger3M)),NA())</f>
        <v>2.597549851189207E-2</v>
      </c>
      <c r="N2387" s="52">
        <f>IFERROR(_xll.qlIndexFixing(Index6M,$H2387,TRUE,_xll.ohTrigger(RecalcTrigger,Trigger6M)),NA())</f>
        <v>2.7409851543859672E-2</v>
      </c>
      <c r="O2387" s="52">
        <f>IFERROR(_xll.qlIndexFixing(ONIndex6M,I2387,TRUE,_xll.ohTrigger(RecalcTrigger,Trigger6M)),NA())</f>
        <v>2.7282474256722367E-2</v>
      </c>
      <c r="P2387" s="52">
        <f>IFERROR(_xll.qlIndexFixing(Index1Y,$H2387,TRUE,_xll.ohTrigger(RecalcTrigger,Trigger1Y)),NA())</f>
        <v>2.9225118883212449E-2</v>
      </c>
      <c r="Q2387" s="52">
        <f>IFERROR(_xll.qlIndexFixing(ONIndex1Y,I2387,TRUE,_xll.ohTrigger(RecalcTrigger,Trigger1Y)),NA())</f>
        <v>2.8917594110957623E-2</v>
      </c>
    </row>
    <row r="2388" spans="2:17" x14ac:dyDescent="0.2">
      <c r="B2388" s="46" t="s">
        <v>51</v>
      </c>
      <c r="D2388" s="49">
        <f>_xll.qlCalendarAdvance(LocalCalendar,$D2387,B2388,"f",FALSE)</f>
        <v>56230</v>
      </c>
      <c r="E2388" s="49">
        <f>_xll.qlInterestRateIndexValueDate(IndexON,D2388)</f>
        <v>56230</v>
      </c>
      <c r="F2388" s="52">
        <f>IFERROR(_xll.qlIndexFixing(IndexON,D2388,TRUE,_xll.ohTrigger(RecalcTrigger,TriggerON)),NA())</f>
        <v>2.4148166655715286E-2</v>
      </c>
      <c r="H2388" s="49">
        <f>_xll.qlCalendarAdvance(IborCalendar,$H2387,B2388,"f",FALSE)</f>
        <v>56227</v>
      </c>
      <c r="I2388" s="49">
        <f>_xll.qlInterestRateIndexValueDate(Index1M,$H2388)</f>
        <v>56229</v>
      </c>
      <c r="J2388" s="52">
        <f>IFERROR(_xll.qlIndexFixing(Index1M,$H2388,TRUE,_xll.ohTrigger(RecalcTrigger,Trigger1M)),NA())</f>
        <v>2.4505639722502137E-2</v>
      </c>
      <c r="K2388" s="52">
        <f>IFERROR(_xll.qlIndexFixing(ONIndex1M,I2388,TRUE,_xll.ohTrigger(RecalcTrigger,Trigger1M)),NA())</f>
        <v>2.4489942934780018E-2</v>
      </c>
      <c r="L2388" s="52">
        <f>IFERROR(_xll.qlIndexFixing(Index3M,H2388,TRUE,_xll.ohTrigger(RecalcTrigger,Trigger3M)),NA())</f>
        <v>2.6025204515527811E-2</v>
      </c>
      <c r="M2388" s="52">
        <f>IFERROR(_xll.qlIndexFixing(ONIndex3M,I2388,TRUE,_xll.ohTrigger(RecalcTrigger,Trigger3M)),NA())</f>
        <v>2.5970933012953168E-2</v>
      </c>
      <c r="N2388" s="52">
        <f>IFERROR(_xll.qlIndexFixing(Index6M,$H2388,TRUE,_xll.ohTrigger(RecalcTrigger,Trigger6M)),NA())</f>
        <v>2.7405156838164708E-2</v>
      </c>
      <c r="O2388" s="52">
        <f>IFERROR(_xll.qlIndexFixing(ONIndex6M,I2388,TRUE,_xll.ohTrigger(RecalcTrigger,Trigger6M)),NA())</f>
        <v>2.7277864639394522E-2</v>
      </c>
      <c r="P2388" s="52">
        <f>IFERROR(_xll.qlIndexFixing(Index1Y,$H2388,TRUE,_xll.ohTrigger(RecalcTrigger,Trigger1Y)),NA())</f>
        <v>2.9220475762622194E-2</v>
      </c>
      <c r="Q2388" s="52">
        <f>IFERROR(_xll.qlIndexFixing(ONIndex1Y,I2388,TRUE,_xll.ohTrigger(RecalcTrigger,Trigger1Y)),NA())</f>
        <v>2.891322816775066E-2</v>
      </c>
    </row>
    <row r="2389" spans="2:17" x14ac:dyDescent="0.2">
      <c r="B2389" s="46" t="s">
        <v>51</v>
      </c>
      <c r="D2389" s="49">
        <f>_xll.qlCalendarAdvance(LocalCalendar,$D2388,B2389,"f",FALSE)</f>
        <v>56237</v>
      </c>
      <c r="E2389" s="49">
        <f>_xll.qlInterestRateIndexValueDate(IndexON,D2389)</f>
        <v>56237</v>
      </c>
      <c r="F2389" s="52">
        <f>IFERROR(_xll.qlIndexFixing(IndexON,D2389,TRUE,_xll.ohTrigger(RecalcTrigger,TriggerON)),NA())</f>
        <v>2.4142373707194409E-2</v>
      </c>
      <c r="H2389" s="49">
        <f>_xll.qlCalendarAdvance(IborCalendar,$H2388,B2389,"f",FALSE)</f>
        <v>56234</v>
      </c>
      <c r="I2389" s="49">
        <f>_xll.qlInterestRateIndexValueDate(Index1M,$H2389)</f>
        <v>56236</v>
      </c>
      <c r="J2389" s="52">
        <f>IFERROR(_xll.qlIndexFixing(Index1M,$H2389,TRUE,_xll.ohTrigger(RecalcTrigger,Trigger1M)),NA())</f>
        <v>2.4501560830351661E-2</v>
      </c>
      <c r="K2389" s="52">
        <f>IFERROR(_xll.qlIndexFixing(ONIndex1M,I2389,TRUE,_xll.ohTrigger(RecalcTrigger,Trigger1M)),NA())</f>
        <v>2.4485374297471552E-2</v>
      </c>
      <c r="L2389" s="52">
        <f>IFERROR(_xll.qlIndexFixing(Index3M,H2389,TRUE,_xll.ohTrigger(RecalcTrigger,Trigger3M)),NA())</f>
        <v>2.6020592822813882E-2</v>
      </c>
      <c r="M2389" s="52">
        <f>IFERROR(_xll.qlIndexFixing(ONIndex3M,I2389,TRUE,_xll.ohTrigger(RecalcTrigger,Trigger3M)),NA())</f>
        <v>2.5966365241991696E-2</v>
      </c>
      <c r="N2389" s="52">
        <f>IFERROR(_xll.qlIndexFixing(Index6M,$H2389,TRUE,_xll.ohTrigger(RecalcTrigger,Trigger6M)),NA())</f>
        <v>2.7400460474956933E-2</v>
      </c>
      <c r="O2389" s="52">
        <f>IFERROR(_xll.qlIndexFixing(ONIndex6M,I2389,TRUE,_xll.ohTrigger(RecalcTrigger,Trigger6M)),NA())</f>
        <v>2.7273253376183249E-2</v>
      </c>
      <c r="P2389" s="52">
        <f>IFERROR(_xll.qlIndexFixing(Index1Y,$H2389,TRUE,_xll.ohTrigger(RecalcTrigger,Trigger1Y)),NA())</f>
        <v>2.9215826964021769E-2</v>
      </c>
      <c r="Q2389" s="52">
        <f>IFERROR(_xll.qlIndexFixing(ONIndex1Y,I2389,TRUE,_xll.ohTrigger(RecalcTrigger,Trigger1Y)),NA())</f>
        <v>2.8908856688811824E-2</v>
      </c>
    </row>
    <row r="2390" spans="2:17" x14ac:dyDescent="0.2">
      <c r="B2390" s="46" t="s">
        <v>51</v>
      </c>
      <c r="D2390" s="49">
        <f>_xll.qlCalendarAdvance(LocalCalendar,$D2389,B2390,"f",FALSE)</f>
        <v>56244</v>
      </c>
      <c r="E2390" s="49">
        <f>_xll.qlInterestRateIndexValueDate(IndexON,D2390)</f>
        <v>56244</v>
      </c>
      <c r="F2390" s="52">
        <f>IFERROR(_xll.qlIndexFixing(IndexON,D2390,TRUE,_xll.ohTrigger(RecalcTrigger,TriggerON)),NA())</f>
        <v>2.413656362603156E-2</v>
      </c>
      <c r="H2390" s="49">
        <f>_xll.qlCalendarAdvance(IborCalendar,$H2389,B2390,"f",FALSE)</f>
        <v>56241</v>
      </c>
      <c r="I2390" s="49">
        <f>_xll.qlInterestRateIndexValueDate(Index1M,$H2390)</f>
        <v>56247</v>
      </c>
      <c r="J2390" s="52">
        <f>IFERROR(_xll.qlIndexFixing(Index1M,$H2390,TRUE,_xll.ohTrigger(RecalcTrigger,Trigger1M)),NA())</f>
        <v>2.4493341264322951E-2</v>
      </c>
      <c r="K2390" s="52">
        <f>IFERROR(_xll.qlIndexFixing(ONIndex1M,I2390,TRUE,_xll.ohTrigger(RecalcTrigger,Trigger1M)),NA())</f>
        <v>2.4478189499674841E-2</v>
      </c>
      <c r="L2390" s="52">
        <f>IFERROR(_xll.qlIndexFixing(Index3M,H2390,TRUE,_xll.ohTrigger(RecalcTrigger,Trigger3M)),NA())</f>
        <v>2.6014556687191322E-2</v>
      </c>
      <c r="M2390" s="52">
        <f>IFERROR(_xll.qlIndexFixing(ONIndex3M,I2390,TRUE,_xll.ohTrigger(RecalcTrigger,Trigger3M)),NA())</f>
        <v>2.595918272565001E-2</v>
      </c>
      <c r="N2390" s="52">
        <f>IFERROR(_xll.qlIndexFixing(Index6M,$H2390,TRUE,_xll.ohTrigger(RecalcTrigger,Trigger6M)),NA())</f>
        <v>2.739307712680648E-2</v>
      </c>
      <c r="O2390" s="52">
        <f>IFERROR(_xll.qlIndexFixing(ONIndex6M,I2390,TRUE,_xll.ohTrigger(RecalcTrigger,Trigger6M)),NA())</f>
        <v>2.7266003780299641E-2</v>
      </c>
      <c r="P2390" s="52">
        <f>IFERROR(_xll.qlIndexFixing(Index1Y,$H2390,TRUE,_xll.ohTrigger(RecalcTrigger,Trigger1Y)),NA())</f>
        <v>2.9208510237368396E-2</v>
      </c>
      <c r="Q2390" s="52">
        <f>IFERROR(_xll.qlIndexFixing(ONIndex1Y,I2390,TRUE,_xll.ohTrigger(RecalcTrigger,Trigger1Y)),NA())</f>
        <v>2.8901976037483124E-2</v>
      </c>
    </row>
    <row r="2391" spans="2:17" x14ac:dyDescent="0.2">
      <c r="B2391" s="46" t="s">
        <v>51</v>
      </c>
      <c r="D2391" s="49">
        <f>_xll.qlCalendarAdvance(LocalCalendar,$D2390,B2391,"f",FALSE)</f>
        <v>56251</v>
      </c>
      <c r="E2391" s="49">
        <f>_xll.qlInterestRateIndexValueDate(IndexON,D2391)</f>
        <v>56251</v>
      </c>
      <c r="F2391" s="52">
        <f>IFERROR(_xll.qlIndexFixing(IndexON,D2391,TRUE,_xll.ohTrigger(RecalcTrigger,TriggerON)),NA())</f>
        <v>2.4130736412226739E-2</v>
      </c>
      <c r="H2391" s="49">
        <f>_xll.qlCalendarAdvance(IborCalendar,$H2390,B2391,"f",FALSE)</f>
        <v>56248</v>
      </c>
      <c r="I2391" s="49">
        <f>_xll.qlInterestRateIndexValueDate(Index1M,$H2391)</f>
        <v>56251</v>
      </c>
      <c r="J2391" s="52">
        <f>IFERROR(_xll.qlIndexFixing(Index1M,$H2391,TRUE,_xll.ohTrigger(RecalcTrigger,Trigger1M)),NA())</f>
        <v>2.4490718258629012E-2</v>
      </c>
      <c r="K2391" s="52">
        <f>IFERROR(_xll.qlIndexFixing(ONIndex1M,I2391,TRUE,_xll.ohTrigger(RecalcTrigger,Trigger1M)),NA())</f>
        <v>2.4476585424642039E-2</v>
      </c>
      <c r="L2391" s="52">
        <f>IFERROR(_xll.qlIndexFixing(Index3M,H2391,TRUE,_xll.ohTrigger(RecalcTrigger,Trigger3M)),NA())</f>
        <v>2.6010702941986708E-2</v>
      </c>
      <c r="M2391" s="52">
        <f>IFERROR(_xll.qlIndexFixing(ONIndex3M,I2391,TRUE,_xll.ohTrigger(RecalcTrigger,Trigger3M)),NA())</f>
        <v>2.5957787535766386E-2</v>
      </c>
      <c r="N2391" s="52">
        <f>IFERROR(_xll.qlIndexFixing(Index6M,$H2391,TRUE,_xll.ohTrigger(RecalcTrigger,Trigger6M)),NA())</f>
        <v>2.7389690322657204E-2</v>
      </c>
      <c r="O2391" s="52">
        <f>IFERROR(_xll.qlIndexFixing(ONIndex6M,I2391,TRUE,_xll.ohTrigger(RecalcTrigger,Trigger6M)),NA())</f>
        <v>2.7264771804578203E-2</v>
      </c>
      <c r="P2391" s="52">
        <f>IFERROR(_xll.qlIndexFixing(Index1Y,$H2391,TRUE,_xll.ohTrigger(RecalcTrigger,Trigger1Y)),NA())</f>
        <v>2.9207519086411216E-2</v>
      </c>
      <c r="Q2391" s="52">
        <f>IFERROR(_xll.qlIndexFixing(ONIndex1Y,I2391,TRUE,_xll.ohTrigger(RecalcTrigger,Trigger1Y)),NA())</f>
        <v>2.8901163816419384E-2</v>
      </c>
    </row>
    <row r="2392" spans="2:17" x14ac:dyDescent="0.2">
      <c r="B2392" s="46" t="s">
        <v>51</v>
      </c>
      <c r="D2392" s="49">
        <f>_xll.qlCalendarAdvance(LocalCalendar,$D2391,B2392,"f",FALSE)</f>
        <v>56258</v>
      </c>
      <c r="E2392" s="49">
        <f>_xll.qlInterestRateIndexValueDate(IndexON,D2392)</f>
        <v>56258</v>
      </c>
      <c r="F2392" s="52">
        <f>IFERROR(_xll.qlIndexFixing(IndexON,D2392,TRUE,_xll.ohTrigger(RecalcTrigger,TriggerON)),NA())</f>
        <v>2.4124892065753301E-2</v>
      </c>
      <c r="H2392" s="49">
        <f>_xll.qlCalendarAdvance(IborCalendar,$H2391,B2392,"f",FALSE)</f>
        <v>56255</v>
      </c>
      <c r="I2392" s="49">
        <f>_xll.qlInterestRateIndexValueDate(Index1M,$H2392)</f>
        <v>56257</v>
      </c>
      <c r="J2392" s="52">
        <f>IFERROR(_xll.qlIndexFixing(Index1M,$H2392,TRUE,_xll.ohTrigger(RecalcTrigger,Trigger1M)),NA())</f>
        <v>2.4487286018945176E-2</v>
      </c>
      <c r="K2392" s="52">
        <f>IFERROR(_xll.qlIndexFixing(ONIndex1M,I2392,TRUE,_xll.ohTrigger(RecalcTrigger,Trigger1M)),NA())</f>
        <v>2.4471652020956469E-2</v>
      </c>
      <c r="L2392" s="52">
        <f>IFERROR(_xll.qlIndexFixing(Index3M,H2392,TRUE,_xll.ohTrigger(RecalcTrigger,Trigger3M)),NA())</f>
        <v>2.6006744056483733E-2</v>
      </c>
      <c r="M2392" s="52">
        <f>IFERROR(_xll.qlIndexFixing(ONIndex3M,I2392,TRUE,_xll.ohTrigger(RecalcTrigger,Trigger3M)),NA())</f>
        <v>2.5952648296811986E-2</v>
      </c>
      <c r="N2392" s="52">
        <f>IFERROR(_xll.qlIndexFixing(Index6M,$H2392,TRUE,_xll.ohTrigger(RecalcTrigger,Trigger6M)),NA())</f>
        <v>2.7385660910827149E-2</v>
      </c>
      <c r="O2392" s="52">
        <f>IFERROR(_xll.qlIndexFixing(ONIndex6M,I2392,TRUE,_xll.ohTrigger(RecalcTrigger,Trigger6M)),NA())</f>
        <v>2.7259409711888338E-2</v>
      </c>
      <c r="P2392" s="52">
        <f>IFERROR(_xll.qlIndexFixing(Index1Y,$H2392,TRUE,_xll.ohTrigger(RecalcTrigger,Trigger1Y)),NA())</f>
        <v>2.920184650094261E-2</v>
      </c>
      <c r="Q2392" s="52">
        <f>IFERROR(_xll.qlIndexFixing(ONIndex1Y,I2392,TRUE,_xll.ohTrigger(RecalcTrigger,Trigger1Y)),NA())</f>
        <v>2.8895709037923822E-2</v>
      </c>
    </row>
    <row r="2393" spans="2:17" x14ac:dyDescent="0.2">
      <c r="B2393" s="46" t="s">
        <v>51</v>
      </c>
      <c r="D2393" s="49">
        <f>_xll.qlCalendarAdvance(LocalCalendar,$D2392,B2393,"f",FALSE)</f>
        <v>56265</v>
      </c>
      <c r="E2393" s="49">
        <f>_xll.qlInterestRateIndexValueDate(IndexON,D2393)</f>
        <v>56265</v>
      </c>
      <c r="F2393" s="52">
        <f>IFERROR(_xll.qlIndexFixing(IndexON,D2393,TRUE,_xll.ohTrigger(RecalcTrigger,TriggerON)),NA())</f>
        <v>2.4119419042871737E-2</v>
      </c>
      <c r="H2393" s="49">
        <f>_xll.qlCalendarAdvance(IborCalendar,$H2392,B2393,"f",FALSE)</f>
        <v>56262</v>
      </c>
      <c r="I2393" s="49">
        <f>_xll.qlInterestRateIndexValueDate(Index1M,$H2393)</f>
        <v>56264</v>
      </c>
      <c r="J2393" s="52">
        <f>IFERROR(_xll.qlIndexFixing(Index1M,$H2393,TRUE,_xll.ohTrigger(RecalcTrigger,Trigger1M)),NA())</f>
        <v>2.4483194172944586E-2</v>
      </c>
      <c r="K2393" s="52">
        <f>IFERROR(_xll.qlIndexFixing(ONIndex1M,I2393,TRUE,_xll.ohTrigger(RecalcTrigger,Trigger1M)),NA())</f>
        <v>2.4467072474054774E-2</v>
      </c>
      <c r="L2393" s="52">
        <f>IFERROR(_xll.qlIndexFixing(Index3M,H2393,TRUE,_xll.ohTrigger(RecalcTrigger,Trigger3M)),NA())</f>
        <v>2.6002123238338726E-2</v>
      </c>
      <c r="M2393" s="52">
        <f>IFERROR(_xll.qlIndexFixing(ONIndex3M,I2393,TRUE,_xll.ohTrigger(RecalcTrigger,Trigger3M)),NA())</f>
        <v>2.5948071437760234E-2</v>
      </c>
      <c r="N2393" s="52">
        <f>IFERROR(_xll.qlIndexFixing(Index6M,$H2393,TRUE,_xll.ohTrigger(RecalcTrigger,Trigger6M)),NA())</f>
        <v>2.7380958391343947E-2</v>
      </c>
      <c r="O2393" s="52">
        <f>IFERROR(_xll.qlIndexFixing(ONIndex6M,I2393,TRUE,_xll.ohTrigger(RecalcTrigger,Trigger6M)),NA())</f>
        <v>2.7254791865622963E-2</v>
      </c>
      <c r="P2393" s="52">
        <f>IFERROR(_xll.qlIndexFixing(Index1Y,$H2393,TRUE,_xll.ohTrigger(RecalcTrigger,Trigger1Y)),NA())</f>
        <v>2.9197174991084651E-2</v>
      </c>
      <c r="Q2393" s="52">
        <f>IFERROR(_xll.qlIndexFixing(ONIndex1Y,I2393,TRUE,_xll.ohTrigger(RecalcTrigger,Trigger1Y)),NA())</f>
        <v>2.8891315416297303E-2</v>
      </c>
    </row>
    <row r="2394" spans="2:17" x14ac:dyDescent="0.2">
      <c r="B2394" s="46" t="s">
        <v>51</v>
      </c>
      <c r="D2394" s="49">
        <f>_xll.qlCalendarAdvance(LocalCalendar,$D2393,B2394,"f",FALSE)</f>
        <v>56272</v>
      </c>
      <c r="E2394" s="49">
        <f>_xll.qlInterestRateIndexValueDate(IndexON,D2394)</f>
        <v>56272</v>
      </c>
      <c r="F2394" s="52">
        <f>IFERROR(_xll.qlIndexFixing(IndexON,D2394,TRUE,_xll.ohTrigger(RecalcTrigger,TriggerON)),NA())</f>
        <v>2.4113151974907154E-2</v>
      </c>
      <c r="H2394" s="49">
        <f>_xll.qlCalendarAdvance(IborCalendar,$H2393,B2394,"f",FALSE)</f>
        <v>56269</v>
      </c>
      <c r="I2394" s="49">
        <f>_xll.qlInterestRateIndexValueDate(Index1M,$H2394)</f>
        <v>56271</v>
      </c>
      <c r="J2394" s="52">
        <f>IFERROR(_xll.qlIndexFixing(Index1M,$H2394,TRUE,_xll.ohTrigger(RecalcTrigger,Trigger1M)),NA())</f>
        <v>2.4478092779155747E-2</v>
      </c>
      <c r="K2394" s="52">
        <f>IFERROR(_xll.qlIndexFixing(ONIndex1M,I2394,TRUE,_xll.ohTrigger(RecalcTrigger,Trigger1M)),NA())</f>
        <v>2.4462490199654852E-2</v>
      </c>
      <c r="L2394" s="52">
        <f>IFERROR(_xll.qlIndexFixing(Index3M,H2394,TRUE,_xll.ohTrigger(RecalcTrigger,Trigger3M)),NA())</f>
        <v>2.5997500138855045E-2</v>
      </c>
      <c r="M2394" s="52">
        <f>IFERROR(_xll.qlIndexFixing(ONIndex3M,I2394,TRUE,_xll.ohTrigger(RecalcTrigger,Trigger3M)),NA())</f>
        <v>2.5943492306685911E-2</v>
      </c>
      <c r="N2394" s="52">
        <f>IFERROR(_xll.qlIndexFixing(Index6M,$H2394,TRUE,_xll.ohTrigger(RecalcTrigger,Trigger6M)),NA())</f>
        <v>2.7376254214469167E-2</v>
      </c>
      <c r="O2394" s="52">
        <f>IFERROR(_xll.qlIndexFixing(ONIndex6M,I2394,TRUE,_xll.ohTrigger(RecalcTrigger,Trigger6M)),NA())</f>
        <v>2.7250172373394221E-2</v>
      </c>
      <c r="P2394" s="52">
        <f>IFERROR(_xll.qlIndexFixing(Index1Y,$H2394,TRUE,_xll.ohTrigger(RecalcTrigger,Trigger1Y)),NA())</f>
        <v>2.9192497803608317E-2</v>
      </c>
      <c r="Q2394" s="52">
        <f>IFERROR(_xll.qlIndexFixing(ONIndex1Y,I2394,TRUE,_xll.ohTrigger(RecalcTrigger,Trigger1Y)),NA())</f>
        <v>2.8886916258938911E-2</v>
      </c>
    </row>
    <row r="2395" spans="2:17" x14ac:dyDescent="0.2">
      <c r="B2395" s="46" t="s">
        <v>51</v>
      </c>
      <c r="D2395" s="49">
        <f>_xll.qlCalendarAdvance(LocalCalendar,$D2394,B2395,"f",FALSE)</f>
        <v>56279</v>
      </c>
      <c r="E2395" s="49">
        <f>_xll.qlInterestRateIndexValueDate(IndexON,D2395)</f>
        <v>56279</v>
      </c>
      <c r="F2395" s="52">
        <f>IFERROR(_xll.qlIndexFixing(IndexON,D2395,TRUE,_xll.ohTrigger(RecalcTrigger,TriggerON)),NA())</f>
        <v>2.4107256230481156E-2</v>
      </c>
      <c r="H2395" s="49">
        <f>_xll.qlCalendarAdvance(IborCalendar,$H2394,B2395,"f",FALSE)</f>
        <v>56276</v>
      </c>
      <c r="I2395" s="49">
        <f>_xll.qlInterestRateIndexValueDate(Index1M,$H2395)</f>
        <v>56278</v>
      </c>
      <c r="J2395" s="52">
        <f>IFERROR(_xll.qlIndexFixing(Index1M,$H2395,TRUE,_xll.ohTrigger(RecalcTrigger,Trigger1M)),NA())</f>
        <v>2.4471984729002409E-2</v>
      </c>
      <c r="K2395" s="52">
        <f>IFERROR(_xll.qlIndexFixing(ONIndex1M,I2395,TRUE,_xll.ohTrigger(RecalcTrigger,Trigger1M)),NA())</f>
        <v>2.445790519799651E-2</v>
      </c>
      <c r="L2395" s="52">
        <f>IFERROR(_xll.qlIndexFixing(Index3M,H2395,TRUE,_xll.ohTrigger(RecalcTrigger,Trigger3M)),NA())</f>
        <v>2.5992874758041573E-2</v>
      </c>
      <c r="M2395" s="52">
        <f>IFERROR(_xll.qlIndexFixing(ONIndex3M,I2395,TRUE,_xll.ohTrigger(RecalcTrigger,Trigger3M)),NA())</f>
        <v>2.5938910903828827E-2</v>
      </c>
      <c r="N2395" s="52">
        <f>IFERROR(_xll.qlIndexFixing(Index6M,$H2395,TRUE,_xll.ohTrigger(RecalcTrigger,Trigger6M)),NA())</f>
        <v>2.7371548380216951E-2</v>
      </c>
      <c r="O2395" s="52">
        <f>IFERROR(_xll.qlIndexFixing(ONIndex6M,I2395,TRUE,_xll.ohTrigger(RecalcTrigger,Trigger6M)),NA())</f>
        <v>2.7245551235601795E-2</v>
      </c>
      <c r="P2395" s="52">
        <f>IFERROR(_xll.qlIndexFixing(Index1Y,$H2395,TRUE,_xll.ohTrigger(RecalcTrigger,Trigger1Y)),NA())</f>
        <v>2.9187814938592668E-2</v>
      </c>
      <c r="Q2395" s="52">
        <f>IFERROR(_xll.qlIndexFixing(ONIndex1Y,I2395,TRUE,_xll.ohTrigger(RecalcTrigger,Trigger1Y)),NA())</f>
        <v>2.8882511566008517E-2</v>
      </c>
    </row>
    <row r="2396" spans="2:17" x14ac:dyDescent="0.2">
      <c r="B2396" s="46" t="s">
        <v>51</v>
      </c>
      <c r="D2396" s="49">
        <f>_xll.qlCalendarAdvance(LocalCalendar,$D2395,B2396,"f",FALSE)</f>
        <v>56286</v>
      </c>
      <c r="E2396" s="49">
        <f>_xll.qlInterestRateIndexValueDate(IndexON,D2396)</f>
        <v>56286</v>
      </c>
      <c r="F2396" s="52">
        <f>IFERROR(_xll.qlIndexFixing(IndexON,D2396,TRUE,_xll.ohTrigger(RecalcTrigger,TriggerON)),NA())</f>
        <v>2.410134335343983E-2</v>
      </c>
      <c r="H2396" s="49">
        <f>_xll.qlCalendarAdvance(IborCalendar,$H2395,B2396,"f",FALSE)</f>
        <v>56283</v>
      </c>
      <c r="I2396" s="49">
        <f>_xll.qlInterestRateIndexValueDate(Index1M,$H2396)</f>
        <v>56285</v>
      </c>
      <c r="J2396" s="52">
        <f>IFERROR(_xll.qlIndexFixing(Index1M,$H2396,TRUE,_xll.ohTrigger(RecalcTrigger,Trigger1M)),NA())</f>
        <v>2.4466880815571405E-2</v>
      </c>
      <c r="K2396" s="52">
        <f>IFERROR(_xll.qlIndexFixing(ONIndex1M,I2396,TRUE,_xll.ohTrigger(RecalcTrigger,Trigger1M)),NA())</f>
        <v>2.4453317468839941E-2</v>
      </c>
      <c r="L2396" s="52">
        <f>IFERROR(_xll.qlIndexFixing(Index3M,H2396,TRUE,_xll.ohTrigger(RecalcTrigger,Trigger3M)),NA())</f>
        <v>2.5987642050224271E-2</v>
      </c>
      <c r="M2396" s="52">
        <f>IFERROR(_xll.qlIndexFixing(ONIndex3M,I2396,TRUE,_xll.ohTrigger(RecalcTrigger,Trigger3M)),NA())</f>
        <v>2.5934327228869236E-2</v>
      </c>
      <c r="N2396" s="52">
        <f>IFERROR(_xll.qlIndexFixing(Index6M,$H2396,TRUE,_xll.ohTrigger(RecalcTrigger,Trigger6M)),NA())</f>
        <v>2.7366840888597012E-2</v>
      </c>
      <c r="O2396" s="52">
        <f>IFERROR(_xll.qlIndexFixing(ONIndex6M,I2396,TRUE,_xll.ohTrigger(RecalcTrigger,Trigger6M)),NA())</f>
        <v>2.7240928452085811E-2</v>
      </c>
      <c r="P2396" s="52">
        <f>IFERROR(_xll.qlIndexFixing(Index1Y,$H2396,TRUE,_xll.ohTrigger(RecalcTrigger,Trigger1Y)),NA())</f>
        <v>2.9183126396115887E-2</v>
      </c>
      <c r="Q2396" s="52">
        <f>IFERROR(_xll.qlIndexFixing(ONIndex1Y,I2396,TRUE,_xll.ohTrigger(RecalcTrigger,Trigger1Y)),NA())</f>
        <v>2.8878101337346251E-2</v>
      </c>
    </row>
    <row r="2397" spans="2:17" x14ac:dyDescent="0.2">
      <c r="B2397" s="46" t="s">
        <v>51</v>
      </c>
      <c r="D2397" s="49">
        <f>_xll.qlCalendarAdvance(LocalCalendar,$D2396,B2397,"f",FALSE)</f>
        <v>56293</v>
      </c>
      <c r="E2397" s="49">
        <f>_xll.qlInterestRateIndexValueDate(IndexON,D2397)</f>
        <v>56293</v>
      </c>
      <c r="F2397" s="52">
        <f>IFERROR(_xll.qlIndexFixing(IndexON,D2397,TRUE,_xll.ohTrigger(RecalcTrigger,TriggerON)),NA())</f>
        <v>2.4095795323191282E-2</v>
      </c>
      <c r="H2397" s="49">
        <f>_xll.qlCalendarAdvance(IborCalendar,$H2396,B2397,"f",FALSE)</f>
        <v>56290</v>
      </c>
      <c r="I2397" s="49">
        <f>_xll.qlInterestRateIndexValueDate(Index1M,$H2397)</f>
        <v>56292</v>
      </c>
      <c r="J2397" s="52">
        <f>IFERROR(_xll.qlIndexFixing(Index1M,$H2397,TRUE,_xll.ohTrigger(RecalcTrigger,Trigger1M)),NA())</f>
        <v>2.4462276666943339E-2</v>
      </c>
      <c r="K2397" s="52">
        <f>IFERROR(_xll.qlIndexFixing(ONIndex1M,I2397,TRUE,_xll.ohTrigger(RecalcTrigger,Trigger1M)),NA())</f>
        <v>2.4448727012345017E-2</v>
      </c>
      <c r="L2397" s="52">
        <f>IFERROR(_xll.qlIndexFixing(Index3M,H2397,TRUE,_xll.ohTrigger(RecalcTrigger,Trigger3M)),NA())</f>
        <v>2.598301260282895E-2</v>
      </c>
      <c r="M2397" s="52">
        <f>IFERROR(_xll.qlIndexFixing(ONIndex3M,I2397,TRUE,_xll.ohTrigger(RecalcTrigger,Trigger3M)),NA())</f>
        <v>2.5929741281967011E-2</v>
      </c>
      <c r="N2397" s="52">
        <f>IFERROR(_xll.qlIndexFixing(Index6M,$H2397,TRUE,_xll.ohTrigger(RecalcTrigger,Trigger6M)),NA())</f>
        <v>2.7362131739621272E-2</v>
      </c>
      <c r="O2397" s="52">
        <f>IFERROR(_xll.qlIndexFixing(ONIndex6M,I2397,TRUE,_xll.ohTrigger(RecalcTrigger,Trigger6M)),NA())</f>
        <v>2.7236304022686397E-2</v>
      </c>
      <c r="P2397" s="52">
        <f>IFERROR(_xll.qlIndexFixing(Index1Y,$H2397,TRUE,_xll.ohTrigger(RecalcTrigger,Trigger1Y)),NA())</f>
        <v>2.9178432176257034E-2</v>
      </c>
      <c r="Q2397" s="52">
        <f>IFERROR(_xll.qlIndexFixing(ONIndex1Y,I2397,TRUE,_xll.ohTrigger(RecalcTrigger,Trigger1Y)),NA())</f>
        <v>2.8873685573032049E-2</v>
      </c>
    </row>
    <row r="2398" spans="2:17" x14ac:dyDescent="0.2">
      <c r="B2398" s="46" t="s">
        <v>51</v>
      </c>
      <c r="D2398" s="49">
        <f>_xll.qlCalendarAdvance(LocalCalendar,$D2397,B2398,"f",FALSE)</f>
        <v>56300</v>
      </c>
      <c r="E2398" s="49">
        <f>_xll.qlInterestRateIndexValueDate(IndexON,D2398)</f>
        <v>56300</v>
      </c>
      <c r="F2398" s="52">
        <f>IFERROR(_xll.qlIndexFixing(IndexON,D2398,TRUE,_xll.ohTrigger(RecalcTrigger,TriggerON)),NA())</f>
        <v>2.4089466201431264E-2</v>
      </c>
      <c r="H2398" s="49">
        <f>_xll.qlCalendarAdvance(IborCalendar,$H2397,B2398,"f",FALSE)</f>
        <v>56297</v>
      </c>
      <c r="I2398" s="49">
        <f>_xll.qlInterestRateIndexValueDate(Index1M,$H2398)</f>
        <v>56299</v>
      </c>
      <c r="J2398" s="52">
        <f>IFERROR(_xll.qlIndexFixing(Index1M,$H2398,TRUE,_xll.ohTrigger(RecalcTrigger,Trigger1M)),NA())</f>
        <v>2.4457669787502554E-2</v>
      </c>
      <c r="K2398" s="52">
        <f>IFERROR(_xll.qlIndexFixing(ONIndex1M,I2398,TRUE,_xll.ohTrigger(RecalcTrigger,Trigger1M)),NA())</f>
        <v>2.4444133828351866E-2</v>
      </c>
      <c r="L2398" s="52">
        <f>IFERROR(_xll.qlIndexFixing(Index3M,H2398,TRUE,_xll.ohTrigger(RecalcTrigger,Trigger3M)),NA())</f>
        <v>2.597838087423009E-2</v>
      </c>
      <c r="M2398" s="52">
        <f>IFERROR(_xll.qlIndexFixing(ONIndex3M,I2398,TRUE,_xll.ohTrigger(RecalcTrigger,Trigger3M)),NA())</f>
        <v>2.5925153063122153E-2</v>
      </c>
      <c r="N2398" s="52">
        <f>IFERROR(_xll.qlIndexFixing(Index6M,$H2398,TRUE,_xll.ohTrigger(RecalcTrigger,Trigger6M)),NA())</f>
        <v>2.7357420933301214E-2</v>
      </c>
      <c r="O2398" s="52">
        <f>IFERROR(_xll.qlIndexFixing(ONIndex6M,I2398,TRUE,_xll.ohTrigger(RecalcTrigger,Trigger6M)),NA())</f>
        <v>2.723167794748349E-2</v>
      </c>
      <c r="P2398" s="52">
        <f>IFERROR(_xll.qlIndexFixing(Index1Y,$H2398,TRUE,_xll.ohTrigger(RecalcTrigger,Trigger1Y)),NA())</f>
        <v>2.9173732279095827E-2</v>
      </c>
      <c r="Q2398" s="52">
        <f>IFERROR(_xll.qlIndexFixing(ONIndex1Y,I2398,TRUE,_xll.ohTrigger(RecalcTrigger,Trigger1Y)),NA())</f>
        <v>2.8869264273065909E-2</v>
      </c>
    </row>
    <row r="2399" spans="2:17" x14ac:dyDescent="0.2">
      <c r="B2399" s="46" t="s">
        <v>51</v>
      </c>
      <c r="D2399" s="49">
        <f>_xll.qlCalendarAdvance(LocalCalendar,$D2398,B2399,"f",FALSE)</f>
        <v>56307</v>
      </c>
      <c r="E2399" s="49">
        <f>_xll.qlInterestRateIndexValueDate(IndexON,D2399)</f>
        <v>56307</v>
      </c>
      <c r="F2399" s="52">
        <f>IFERROR(_xll.qlIndexFixing(IndexON,D2399,TRUE,_xll.ohTrigger(RecalcTrigger,TriggerON)),NA())</f>
        <v>2.4083501926464024E-2</v>
      </c>
      <c r="H2399" s="49">
        <f>_xll.qlCalendarAdvance(IborCalendar,$H2398,B2399,"f",FALSE)</f>
        <v>56304</v>
      </c>
      <c r="I2399" s="49">
        <f>_xll.qlInterestRateIndexValueDate(Index1M,$H2399)</f>
        <v>56306</v>
      </c>
      <c r="J2399" s="52">
        <f>IFERROR(_xll.qlIndexFixing(Index1M,$H2399,TRUE,_xll.ohTrigger(RecalcTrigger,Trigger1M)),NA())</f>
        <v>2.4453060177254762E-2</v>
      </c>
      <c r="K2399" s="52">
        <f>IFERROR(_xll.qlIndexFixing(ONIndex1M,I2399,TRUE,_xll.ohTrigger(RecalcTrigger,Trigger1M)),NA())</f>
        <v>2.443953791702036E-2</v>
      </c>
      <c r="L2399" s="52">
        <f>IFERROR(_xll.qlIndexFixing(Index3M,H2399,TRUE,_xll.ohTrigger(RecalcTrigger,Trigger3M)),NA())</f>
        <v>2.5973746864437569E-2</v>
      </c>
      <c r="M2399" s="52">
        <f>IFERROR(_xll.qlIndexFixing(ONIndex3M,I2399,TRUE,_xll.ohTrigger(RecalcTrigger,Trigger3M)),NA())</f>
        <v>2.5920562572254724E-2</v>
      </c>
      <c r="N2399" s="52">
        <f>IFERROR(_xll.qlIndexFixing(Index6M,$H2399,TRUE,_xll.ohTrigger(RecalcTrigger,Trigger6M)),NA())</f>
        <v>2.7352708469649645E-2</v>
      </c>
      <c r="O2399" s="52">
        <f>IFERROR(_xll.qlIndexFixing(ONIndex6M,I2399,TRUE,_xll.ohTrigger(RecalcTrigger,Trigger6M)),NA())</f>
        <v>2.7227050226557026E-2</v>
      </c>
      <c r="P2399" s="52">
        <f>IFERROR(_xll.qlIndexFixing(Index1Y,$H2399,TRUE,_xll.ohTrigger(RecalcTrigger,Trigger1Y)),NA())</f>
        <v>2.9169026704709795E-2</v>
      </c>
      <c r="Q2399" s="52">
        <f>IFERROR(_xll.qlIndexFixing(ONIndex1Y,I2399,TRUE,_xll.ohTrigger(RecalcTrigger,Trigger1Y)),NA())</f>
        <v>2.8864837437447832E-2</v>
      </c>
    </row>
    <row r="2400" spans="2:17" x14ac:dyDescent="0.2">
      <c r="B2400" s="46" t="s">
        <v>51</v>
      </c>
      <c r="D2400" s="49">
        <f>_xll.qlCalendarAdvance(LocalCalendar,$D2399,B2400,"f",FALSE)</f>
        <v>56314</v>
      </c>
      <c r="E2400" s="49">
        <f>_xll.qlInterestRateIndexValueDate(IndexON,D2400)</f>
        <v>56314</v>
      </c>
      <c r="F2400" s="52">
        <f>IFERROR(_xll.qlIndexFixing(IndexON,D2400,TRUE,_xll.ohTrigger(RecalcTrigger,TriggerON)),NA())</f>
        <v>2.4077520518854811E-2</v>
      </c>
      <c r="H2400" s="49">
        <f>_xll.qlCalendarAdvance(IborCalendar,$H2399,B2400,"f",FALSE)</f>
        <v>56311</v>
      </c>
      <c r="I2400" s="49">
        <f>_xll.qlInterestRateIndexValueDate(Index1M,$H2400)</f>
        <v>56313</v>
      </c>
      <c r="J2400" s="52">
        <f>IFERROR(_xll.qlIndexFixing(Index1M,$H2400,TRUE,_xll.ohTrigger(RecalcTrigger,Trigger1M)),NA())</f>
        <v>2.4450447508088391E-2</v>
      </c>
      <c r="K2400" s="52">
        <f>IFERROR(_xll.qlIndexFixing(ONIndex1M,I2400,TRUE,_xll.ohTrigger(RecalcTrigger,Trigger1M)),NA())</f>
        <v>2.4434939278350498E-2</v>
      </c>
      <c r="L2400" s="52">
        <f>IFERROR(_xll.qlIndexFixing(Index3M,H2400,TRUE,_xll.ohTrigger(RecalcTrigger,Trigger3M)),NA())</f>
        <v>2.5970919700805263E-2</v>
      </c>
      <c r="M2400" s="52">
        <f>IFERROR(_xll.qlIndexFixing(ONIndex3M,I2400,TRUE,_xll.ohTrigger(RecalcTrigger,Trigger3M)),NA())</f>
        <v>2.5915969809364725E-2</v>
      </c>
      <c r="N2400" s="52">
        <f>IFERROR(_xll.qlIndexFixing(Index6M,$H2400,TRUE,_xll.ohTrigger(RecalcTrigger,Trigger6M)),NA())</f>
        <v>2.7352174627729611E-2</v>
      </c>
      <c r="O2400" s="52">
        <f>IFERROR(_xll.qlIndexFixing(ONIndex6M,I2400,TRUE,_xll.ohTrigger(RecalcTrigger,Trigger6M)),NA())</f>
        <v>2.7222420859827068E-2</v>
      </c>
      <c r="P2400" s="52">
        <f>IFERROR(_xll.qlIndexFixing(Index1Y,$H2400,TRUE,_xll.ohTrigger(RecalcTrigger,Trigger1Y)),NA())</f>
        <v>2.9164315453178869E-2</v>
      </c>
      <c r="Q2400" s="52">
        <f>IFERROR(_xll.qlIndexFixing(ONIndex1Y,I2400,TRUE,_xll.ohTrigger(RecalcTrigger,Trigger1Y)),NA())</f>
        <v>2.8860405066177819E-2</v>
      </c>
    </row>
    <row r="2401" spans="2:17" x14ac:dyDescent="0.2">
      <c r="B2401" s="46" t="s">
        <v>51</v>
      </c>
      <c r="D2401" s="49">
        <f>_xll.qlCalendarAdvance(LocalCalendar,$D2400,B2401,"f",FALSE)</f>
        <v>56321</v>
      </c>
      <c r="E2401" s="49">
        <f>_xll.qlInterestRateIndexValueDate(IndexON,D2401)</f>
        <v>56321</v>
      </c>
      <c r="F2401" s="52">
        <f>IFERROR(_xll.qlIndexFixing(IndexON,D2401,TRUE,_xll.ohTrigger(RecalcTrigger,TriggerON)),NA())</f>
        <v>2.4071521978656918E-2</v>
      </c>
      <c r="H2401" s="49">
        <f>_xll.qlCalendarAdvance(IborCalendar,$H2400,B2401,"f",FALSE)</f>
        <v>56318</v>
      </c>
      <c r="I2401" s="49">
        <f>_xll.qlInterestRateIndexValueDate(Index1M,$H2401)</f>
        <v>56320</v>
      </c>
      <c r="J2401" s="52">
        <f>IFERROR(_xll.qlIndexFixing(Index1M,$H2401,TRUE,_xll.ohTrigger(RecalcTrigger,Trigger1M)),NA())</f>
        <v>2.4445830403319879E-2</v>
      </c>
      <c r="K2401" s="52">
        <f>IFERROR(_xll.qlIndexFixing(ONIndex1M,I2401,TRUE,_xll.ohTrigger(RecalcTrigger,Trigger1M)),NA())</f>
        <v>2.4430337912262345E-2</v>
      </c>
      <c r="L2401" s="52">
        <f>IFERROR(_xll.qlIndexFixing(Index3M,H2401,TRUE,_xll.ohTrigger(RecalcTrigger,Trigger3M)),NA())</f>
        <v>2.5966279639117344E-2</v>
      </c>
      <c r="M2401" s="52">
        <f>IFERROR(_xll.qlIndexFixing(ONIndex3M,I2401,TRUE,_xll.ohTrigger(RecalcTrigger,Trigger3M)),NA())</f>
        <v>2.5911374774452156E-2</v>
      </c>
      <c r="N2401" s="52">
        <f>IFERROR(_xll.qlIndexFixing(Index6M,$H2401,TRUE,_xll.ohTrigger(RecalcTrigger,Trigger6M)),NA())</f>
        <v>2.734675979041996E-2</v>
      </c>
      <c r="O2401" s="52">
        <f>IFERROR(_xll.qlIndexFixing(ONIndex6M,I2401,TRUE,_xll.ohTrigger(RecalcTrigger,Trigger6M)),NA())</f>
        <v>2.7217789847293616E-2</v>
      </c>
      <c r="P2401" s="52">
        <f>IFERROR(_xll.qlIndexFixing(Index1Y,$H2401,TRUE,_xll.ohTrigger(RecalcTrigger,Trigger1Y)),NA())</f>
        <v>2.9159598524582331E-2</v>
      </c>
      <c r="Q2401" s="52">
        <f>IFERROR(_xll.qlIndexFixing(ONIndex1Y,I2401,TRUE,_xll.ohTrigger(RecalcTrigger,Trigger1Y)),NA())</f>
        <v>2.8855967159095997E-2</v>
      </c>
    </row>
    <row r="2402" spans="2:17" x14ac:dyDescent="0.2">
      <c r="B2402" s="46" t="s">
        <v>51</v>
      </c>
      <c r="D2402" s="49">
        <f>_xll.qlCalendarAdvance(LocalCalendar,$D2401,B2402,"f",FALSE)</f>
        <v>56328</v>
      </c>
      <c r="E2402" s="49">
        <f>_xll.qlInterestRateIndexValueDate(IndexON,D2402)</f>
        <v>56328</v>
      </c>
      <c r="F2402" s="52">
        <f>IFERROR(_xll.qlIndexFixing(IndexON,D2402,TRUE,_xll.ohTrigger(RecalcTrigger,TriggerON)),NA())</f>
        <v>2.4065506305843698E-2</v>
      </c>
      <c r="H2402" s="49">
        <f>_xll.qlCalendarAdvance(IborCalendar,$H2401,B2402,"f",FALSE)</f>
        <v>56325</v>
      </c>
      <c r="I2402" s="49">
        <f>_xll.qlInterestRateIndexValueDate(Index1M,$H2402)</f>
        <v>56327</v>
      </c>
      <c r="J2402" s="52">
        <f>IFERROR(_xll.qlIndexFixing(Index1M,$H2402,TRUE,_xll.ohTrigger(RecalcTrigger,Trigger1M)),NA())</f>
        <v>2.4441210567251181E-2</v>
      </c>
      <c r="K2402" s="52">
        <f>IFERROR(_xll.qlIndexFixing(ONIndex1M,I2402,TRUE,_xll.ohTrigger(RecalcTrigger,Trigger1M)),NA())</f>
        <v>2.4425733818755901E-2</v>
      </c>
      <c r="L2402" s="52">
        <f>IFERROR(_xll.qlIndexFixing(Index3M,H2402,TRUE,_xll.ohTrigger(RecalcTrigger,Trigger3M)),NA())</f>
        <v>2.5961637295947464E-2</v>
      </c>
      <c r="M2402" s="52">
        <f>IFERROR(_xll.qlIndexFixing(ONIndex3M,I2402,TRUE,_xll.ohTrigger(RecalcTrigger,Trigger3M)),NA())</f>
        <v>2.5906777467596953E-2</v>
      </c>
      <c r="N2402" s="52">
        <f>IFERROR(_xll.qlIndexFixing(Index6M,$H2402,TRUE,_xll.ohTrigger(RecalcTrigger,Trigger6M)),NA())</f>
        <v>2.7342039983335443E-2</v>
      </c>
      <c r="O2402" s="52">
        <f>IFERROR(_xll.qlIndexFixing(ONIndex6M,I2402,TRUE,_xll.ohTrigger(RecalcTrigger,Trigger6M)),NA())</f>
        <v>2.7213157189116544E-2</v>
      </c>
      <c r="P2402" s="52">
        <f>IFERROR(_xll.qlIndexFixing(Index1Y,$H2402,TRUE,_xll.ohTrigger(RecalcTrigger,Trigger1Y)),NA())</f>
        <v>2.9154875918999679E-2</v>
      </c>
      <c r="Q2402" s="52">
        <f>IFERROR(_xll.qlIndexFixing(ONIndex1Y,I2402,TRUE,_xll.ohTrigger(RecalcTrigger,Trigger1Y)),NA())</f>
        <v>2.8851523716442173E-2</v>
      </c>
    </row>
    <row r="2403" spans="2:17" x14ac:dyDescent="0.2">
      <c r="B2403" s="46" t="s">
        <v>51</v>
      </c>
      <c r="D2403" s="49">
        <f>_xll.qlCalendarAdvance(LocalCalendar,$D2402,B2403,"f",FALSE)</f>
        <v>56335</v>
      </c>
      <c r="E2403" s="49">
        <f>_xll.qlInterestRateIndexValueDate(IndexON,D2403)</f>
        <v>56335</v>
      </c>
      <c r="F2403" s="52">
        <f>IFERROR(_xll.qlIndexFixing(IndexON,D2403,TRUE,_xll.ohTrigger(RecalcTrigger,TriggerON)),NA())</f>
        <v>2.4059473500361861E-2</v>
      </c>
      <c r="H2403" s="49">
        <f>_xll.qlCalendarAdvance(IborCalendar,$H2402,B2403,"f",FALSE)</f>
        <v>56332</v>
      </c>
      <c r="I2403" s="49">
        <f>_xll.qlInterestRateIndexValueDate(Index1M,$H2403)</f>
        <v>56334</v>
      </c>
      <c r="J2403" s="52">
        <f>IFERROR(_xll.qlIndexFixing(Index1M,$H2403,TRUE,_xll.ohTrigger(RecalcTrigger,Trigger1M)),NA())</f>
        <v>2.4436587999884796E-2</v>
      </c>
      <c r="K2403" s="52">
        <f>IFERROR(_xll.qlIndexFixing(ONIndex1M,I2403,TRUE,_xll.ohTrigger(RecalcTrigger,Trigger1M)),NA())</f>
        <v>2.4423123359994747E-2</v>
      </c>
      <c r="L2403" s="52">
        <f>IFERROR(_xll.qlIndexFixing(Index3M,H2403,TRUE,_xll.ohTrigger(RecalcTrigger,Trigger3M)),NA())</f>
        <v>2.5956992671302574E-2</v>
      </c>
      <c r="M2403" s="52">
        <f>IFERROR(_xll.qlIndexFixing(ONIndex3M,I2403,TRUE,_xll.ohTrigger(RecalcTrigger,Trigger3M)),NA())</f>
        <v>2.5904590498575075E-2</v>
      </c>
      <c r="N2403" s="52">
        <f>IFERROR(_xll.qlIndexFixing(Index6M,$H2403,TRUE,_xll.ohTrigger(RecalcTrigger,Trigger6M)),NA())</f>
        <v>2.7337318518647406E-2</v>
      </c>
      <c r="O2403" s="52">
        <f>IFERROR(_xll.qlIndexFixing(ONIndex6M,I2403,TRUE,_xll.ohTrigger(RecalcTrigger,Trigger6M)),NA())</f>
        <v>2.7211311171218E-2</v>
      </c>
      <c r="P2403" s="52">
        <f>IFERROR(_xll.qlIndexFixing(Index1Y,$H2403,TRUE,_xll.ohTrigger(RecalcTrigger,Trigger1Y)),NA())</f>
        <v>2.9150147636509974E-2</v>
      </c>
      <c r="Q2403" s="52">
        <f>IFERROR(_xll.qlIndexFixing(ONIndex1Y,I2403,TRUE,_xll.ohTrigger(RecalcTrigger,Trigger1Y)),NA())</f>
        <v>2.8850425510723809E-2</v>
      </c>
    </row>
    <row r="2404" spans="2:17" x14ac:dyDescent="0.2">
      <c r="B2404" s="46" t="s">
        <v>51</v>
      </c>
      <c r="D2404" s="49">
        <f>_xll.qlCalendarAdvance(LocalCalendar,$D2403,B2404,"f",FALSE)</f>
        <v>56342</v>
      </c>
      <c r="E2404" s="49">
        <f>_xll.qlInterestRateIndexValueDate(IndexON,D2404)</f>
        <v>56342</v>
      </c>
      <c r="F2404" s="52">
        <f>IFERROR(_xll.qlIndexFixing(IndexON,D2404,TRUE,_xll.ohTrigger(RecalcTrigger,TriggerON)),NA())</f>
        <v>2.4053423562291343E-2</v>
      </c>
      <c r="H2404" s="49">
        <f>_xll.qlCalendarAdvance(IborCalendar,$H2403,B2404,"f",FALSE)</f>
        <v>56339</v>
      </c>
      <c r="I2404" s="49">
        <f>_xll.qlInterestRateIndexValueDate(Index1M,$H2404)</f>
        <v>56341</v>
      </c>
      <c r="J2404" s="52">
        <f>IFERROR(_xll.qlIndexFixing(Index1M,$H2404,TRUE,_xll.ohTrigger(RecalcTrigger,Trigger1M)),NA())</f>
        <v>2.4432460520625362E-2</v>
      </c>
      <c r="K2404" s="52">
        <f>IFERROR(_xll.qlIndexFixing(ONIndex1M,I2404,TRUE,_xll.ohTrigger(RecalcTrigger,Trigger1M)),NA())</f>
        <v>2.4416517449568076E-2</v>
      </c>
      <c r="L2404" s="52">
        <f>IFERROR(_xll.qlIndexFixing(Index3M,H2404,TRUE,_xll.ohTrigger(RecalcTrigger,Trigger3M)),NA())</f>
        <v>2.5951744727955327E-2</v>
      </c>
      <c r="M2404" s="52">
        <f>IFERROR(_xll.qlIndexFixing(ONIndex3M,I2404,TRUE,_xll.ohTrigger(RecalcTrigger,Trigger3M)),NA())</f>
        <v>2.5897576038138581E-2</v>
      </c>
      <c r="N2404" s="52">
        <f>IFERROR(_xll.qlIndexFixing(Index6M,$H2404,TRUE,_xll.ohTrigger(RecalcTrigger,Trigger6M)),NA())</f>
        <v>2.7330510964457433E-2</v>
      </c>
      <c r="O2404" s="52">
        <f>IFERROR(_xll.qlIndexFixing(ONIndex6M,I2404,TRUE,_xll.ohTrigger(RecalcTrigger,Trigger6M)),NA())</f>
        <v>2.7203886935271981E-2</v>
      </c>
      <c r="P2404" s="52">
        <f>IFERROR(_xll.qlIndexFixing(Index1Y,$H2404,TRUE,_xll.ohTrigger(RecalcTrigger,Trigger1Y)),NA())</f>
        <v>2.9145413677192714E-2</v>
      </c>
      <c r="Q2404" s="52">
        <f>IFERROR(_xll.qlIndexFixing(ONIndex1Y,I2404,TRUE,_xll.ohTrigger(RecalcTrigger,Trigger1Y)),NA())</f>
        <v>2.8842620224338589E-2</v>
      </c>
    </row>
    <row r="2405" spans="2:17" x14ac:dyDescent="0.2">
      <c r="B2405" s="46" t="s">
        <v>51</v>
      </c>
      <c r="D2405" s="49">
        <f>_xll.qlCalendarAdvance(LocalCalendar,$D2404,B2405,"f",FALSE)</f>
        <v>56349</v>
      </c>
      <c r="E2405" s="49">
        <f>_xll.qlInterestRateIndexValueDate(IndexON,D2405)</f>
        <v>56349</v>
      </c>
      <c r="F2405" s="52">
        <f>IFERROR(_xll.qlIndexFixing(IndexON,D2405,TRUE,_xll.ohTrigger(RecalcTrigger,TriggerON)),NA())</f>
        <v>2.4047356491578853E-2</v>
      </c>
      <c r="H2405" s="49">
        <f>_xll.qlCalendarAdvance(IborCalendar,$H2404,B2405,"f",FALSE)</f>
        <v>56346</v>
      </c>
      <c r="I2405" s="49">
        <f>_xll.qlInterestRateIndexValueDate(Index1M,$H2405)</f>
        <v>56348</v>
      </c>
      <c r="J2405" s="52">
        <f>IFERROR(_xll.qlIndexFixing(Index1M,$H2405,TRUE,_xll.ohTrigger(RecalcTrigger,Trigger1M)),NA())</f>
        <v>2.442733467125896E-2</v>
      </c>
      <c r="K2405" s="52">
        <f>IFERROR(_xll.qlIndexFixing(ONIndex1M,I2405,TRUE,_xll.ohTrigger(RecalcTrigger,Trigger1M)),NA())</f>
        <v>2.4411905173886694E-2</v>
      </c>
      <c r="L2405" s="52">
        <f>IFERROR(_xll.qlIndexFixing(Index3M,H2405,TRUE,_xll.ohTrigger(RecalcTrigger,Trigger3M)),NA())</f>
        <v>2.5947096037347489E-2</v>
      </c>
      <c r="M2405" s="52">
        <f>IFERROR(_xll.qlIndexFixing(ONIndex3M,I2405,TRUE,_xll.ohTrigger(RecalcTrigger,Trigger3M)),NA())</f>
        <v>2.5892971915215668E-2</v>
      </c>
      <c r="N2405" s="52">
        <f>IFERROR(_xll.qlIndexFixing(Index6M,$H2405,TRUE,_xll.ohTrigger(RecalcTrigger,Trigger6M)),NA())</f>
        <v>2.7325787608183456E-2</v>
      </c>
      <c r="O2405" s="52">
        <f>IFERROR(_xll.qlIndexFixing(ONIndex6M,I2405,TRUE,_xll.ohTrigger(RecalcTrigger,Trigger6M)),NA())</f>
        <v>2.7199249339764364E-2</v>
      </c>
      <c r="P2405" s="52">
        <f>IFERROR(_xll.qlIndexFixing(Index1Y,$H2405,TRUE,_xll.ohTrigger(RecalcTrigger,Trigger1Y)),NA())</f>
        <v>2.9140674041127614E-2</v>
      </c>
      <c r="Q2405" s="52">
        <f>IFERROR(_xll.qlIndexFixing(ONIndex1Y,I2405,TRUE,_xll.ohTrigger(RecalcTrigger,Trigger1Y)),NA())</f>
        <v>2.8838160174728955E-2</v>
      </c>
    </row>
    <row r="2406" spans="2:17" x14ac:dyDescent="0.2">
      <c r="B2406" s="46" t="s">
        <v>51</v>
      </c>
      <c r="D2406" s="49">
        <f>_xll.qlCalendarAdvance(LocalCalendar,$D2405,B2406,"f",FALSE)</f>
        <v>56356</v>
      </c>
      <c r="E2406" s="49">
        <f>_xll.qlInterestRateIndexValueDate(IndexON,D2406)</f>
        <v>56356</v>
      </c>
      <c r="F2406" s="52">
        <f>IFERROR(_xll.qlIndexFixing(IndexON,D2406,TRUE,_xll.ohTrigger(RecalcTrigger,TriggerON)),NA())</f>
        <v>2.4041272288277682E-2</v>
      </c>
      <c r="H2406" s="49">
        <f>_xll.qlCalendarAdvance(IborCalendar,$H2405,B2406,"f",FALSE)</f>
        <v>56353</v>
      </c>
      <c r="I2406" s="49">
        <f>_xll.qlInterestRateIndexValueDate(Index1M,$H2406)</f>
        <v>56355</v>
      </c>
      <c r="J2406" s="52">
        <f>IFERROR(_xll.qlIndexFixing(Index1M,$H2406,TRUE,_xll.ohTrigger(RecalcTrigger,Trigger1M)),NA())</f>
        <v>2.4422703910016996E-2</v>
      </c>
      <c r="K2406" s="52">
        <f>IFERROR(_xll.qlIndexFixing(ONIndex1M,I2406,TRUE,_xll.ohTrigger(RecalcTrigger,Trigger1M)),NA())</f>
        <v>2.4407290170946894E-2</v>
      </c>
      <c r="L2406" s="52">
        <f>IFERROR(_xll.qlIndexFixing(Index3M,H2406,TRUE,_xll.ohTrigger(RecalcTrigger,Trigger3M)),NA())</f>
        <v>2.5942445065394424E-2</v>
      </c>
      <c r="M2406" s="52">
        <f>IFERROR(_xll.qlIndexFixing(ONIndex3M,I2406,TRUE,_xll.ohTrigger(RecalcTrigger,Trigger3M)),NA())</f>
        <v>2.5888365520509993E-2</v>
      </c>
      <c r="N2406" s="52">
        <f>IFERROR(_xll.qlIndexFixing(Index6M,$H2406,TRUE,_xll.ohTrigger(RecalcTrigger,Trigger6M)),NA())</f>
        <v>2.7321062594533606E-2</v>
      </c>
      <c r="O2406" s="52">
        <f>IFERROR(_xll.qlIndexFixing(ONIndex6M,I2406,TRUE,_xll.ohTrigger(RecalcTrigger,Trigger6M)),NA())</f>
        <v>2.7194610098453253E-2</v>
      </c>
      <c r="P2406" s="52">
        <f>IFERROR(_xll.qlIndexFixing(Index1Y,$H2406,TRUE,_xll.ohTrigger(RecalcTrigger,Trigger1Y)),NA())</f>
        <v>2.9139228074058807E-2</v>
      </c>
      <c r="Q2406" s="52">
        <f>IFERROR(_xll.qlIndexFixing(ONIndex1Y,I2406,TRUE,_xll.ohTrigger(RecalcTrigger,Trigger1Y)),NA())</f>
        <v>2.8833694589467385E-2</v>
      </c>
    </row>
    <row r="2407" spans="2:17" x14ac:dyDescent="0.2">
      <c r="B2407" s="46" t="s">
        <v>51</v>
      </c>
      <c r="D2407" s="49">
        <f>_xll.qlCalendarAdvance(LocalCalendar,$D2406,B2407,"f",FALSE)</f>
        <v>56363</v>
      </c>
      <c r="E2407" s="49">
        <f>_xll.qlInterestRateIndexValueDate(IndexON,D2407)</f>
        <v>56363</v>
      </c>
      <c r="F2407" s="52">
        <f>IFERROR(_xll.qlIndexFixing(IndexON,D2407,TRUE,_xll.ohTrigger(RecalcTrigger,TriggerON)),NA())</f>
        <v>2.4035170952334539E-2</v>
      </c>
      <c r="H2407" s="49">
        <f>_xll.qlCalendarAdvance(IborCalendar,$H2406,B2407,"f",FALSE)</f>
        <v>56360</v>
      </c>
      <c r="I2407" s="49">
        <f>_xll.qlInterestRateIndexValueDate(Index1M,$H2407)</f>
        <v>56362</v>
      </c>
      <c r="J2407" s="52">
        <f>IFERROR(_xll.qlIndexFixing(Index1M,$H2407,TRUE,_xll.ohTrigger(RecalcTrigger,Trigger1M)),NA())</f>
        <v>2.4418566710026374E-2</v>
      </c>
      <c r="K2407" s="52">
        <f>IFERROR(_xll.qlIndexFixing(ONIndex1M,I2407,TRUE,_xll.ohTrigger(RecalcTrigger,Trigger1M)),NA())</f>
        <v>2.440267244042893E-2</v>
      </c>
      <c r="L2407" s="52">
        <f>IFERROR(_xll.qlIndexFixing(Index3M,H2407,TRUE,_xll.ohTrigger(RecalcTrigger,Trigger3M)),NA())</f>
        <v>2.5937791812103168E-2</v>
      </c>
      <c r="M2407" s="52">
        <f>IFERROR(_xll.qlIndexFixing(ONIndex3M,I2407,TRUE,_xll.ohTrigger(RecalcTrigger,Trigger3M)),NA())</f>
        <v>2.5883756853781748E-2</v>
      </c>
      <c r="N2407" s="52">
        <f>IFERROR(_xll.qlIndexFixing(Index6M,$H2407,TRUE,_xll.ohTrigger(RecalcTrigger,Trigger6M)),NA())</f>
        <v>2.7316335923519237E-2</v>
      </c>
      <c r="O2407" s="52">
        <f>IFERROR(_xll.qlIndexFixing(ONIndex6M,I2407,TRUE,_xll.ohTrigger(RecalcTrigger,Trigger6M)),NA())</f>
        <v>2.7189969211418585E-2</v>
      </c>
      <c r="P2407" s="52">
        <f>IFERROR(_xll.qlIndexFixing(Index1Y,$H2407,TRUE,_xll.ohTrigger(RecalcTrigger,Trigger1Y)),NA())</f>
        <v>2.9131177739072544E-2</v>
      </c>
      <c r="Q2407" s="52">
        <f>IFERROR(_xll.qlIndexFixing(ONIndex1Y,I2407,TRUE,_xll.ohTrigger(RecalcTrigger,Trigger1Y)),NA())</f>
        <v>2.8829223468473941E-2</v>
      </c>
    </row>
    <row r="2408" spans="2:17" x14ac:dyDescent="0.2">
      <c r="B2408" s="46" t="s">
        <v>51</v>
      </c>
      <c r="D2408" s="49">
        <f>_xll.qlCalendarAdvance(LocalCalendar,$D2407,B2408,"f",FALSE)</f>
        <v>56370</v>
      </c>
      <c r="E2408" s="49">
        <f>_xll.qlInterestRateIndexValueDate(IndexON,D2408)</f>
        <v>56370</v>
      </c>
      <c r="F2408" s="52">
        <f>IFERROR(_xll.qlIndexFixing(IndexON,D2408,TRUE,_xll.ohTrigger(RecalcTrigger,TriggerON)),NA())</f>
        <v>2.402905248377607E-2</v>
      </c>
      <c r="H2408" s="49">
        <f>_xll.qlCalendarAdvance(IborCalendar,$H2407,B2408,"f",FALSE)</f>
        <v>56367</v>
      </c>
      <c r="I2408" s="49">
        <f>_xll.qlInterestRateIndexValueDate(Index1M,$H2408)</f>
        <v>56369</v>
      </c>
      <c r="J2408" s="52">
        <f>IFERROR(_xll.qlIndexFixing(Index1M,$H2408,TRUE,_xll.ohTrigger(RecalcTrigger,Trigger1M)),NA())</f>
        <v>2.4411946686969319E-2</v>
      </c>
      <c r="K2408" s="52">
        <f>IFERROR(_xll.qlIndexFixing(ONIndex1M,I2408,TRUE,_xll.ohTrigger(RecalcTrigger,Trigger1M)),NA())</f>
        <v>2.4398051982492674E-2</v>
      </c>
      <c r="L2408" s="52">
        <f>IFERROR(_xll.qlIndexFixing(Index3M,H2408,TRUE,_xll.ohTrigger(RecalcTrigger,Trigger3M)),NA())</f>
        <v>2.5933735326238851E-2</v>
      </c>
      <c r="M2408" s="52">
        <f>IFERROR(_xll.qlIndexFixing(ONIndex3M,I2408,TRUE,_xll.ohTrigger(RecalcTrigger,Trigger3M)),NA())</f>
        <v>2.5879145915030932E-2</v>
      </c>
      <c r="N2408" s="52">
        <f>IFERROR(_xll.qlIndexFixing(Index6M,$H2408,TRUE,_xll.ohTrigger(RecalcTrigger,Trigger6M)),NA())</f>
        <v>2.7311607595150833E-2</v>
      </c>
      <c r="O2408" s="52">
        <f>IFERROR(_xll.qlIndexFixing(ONIndex6M,I2408,TRUE,_xll.ohTrigger(RecalcTrigger,Trigger6M)),NA())</f>
        <v>2.7185326678420552E-2</v>
      </c>
      <c r="P2408" s="52">
        <f>IFERROR(_xll.qlIndexFixing(Index1Y,$H2408,TRUE,_xll.ohTrigger(RecalcTrigger,Trigger1Y)),NA())</f>
        <v>2.9126421073242013E-2</v>
      </c>
      <c r="Q2408" s="52">
        <f>IFERROR(_xll.qlIndexFixing(ONIndex1Y,I2408,TRUE,_xll.ohTrigger(RecalcTrigger,Trigger1Y)),NA())</f>
        <v>2.8824746811828561E-2</v>
      </c>
    </row>
    <row r="2409" spans="2:17" x14ac:dyDescent="0.2">
      <c r="B2409" s="46" t="s">
        <v>51</v>
      </c>
      <c r="D2409" s="49">
        <f>_xll.qlCalendarAdvance(LocalCalendar,$D2408,B2409,"f",FALSE)</f>
        <v>56377</v>
      </c>
      <c r="E2409" s="49">
        <f>_xll.qlInterestRateIndexValueDate(IndexON,D2409)</f>
        <v>56377</v>
      </c>
      <c r="F2409" s="52">
        <f>IFERROR(_xll.qlIndexFixing(IndexON,D2409,TRUE,_xll.ohTrigger(RecalcTrigger,TriggerON)),NA())</f>
        <v>2.4022916882655565E-2</v>
      </c>
      <c r="H2409" s="49">
        <f>_xll.qlCalendarAdvance(IborCalendar,$H2408,B2409,"f",FALSE)</f>
        <v>56374</v>
      </c>
      <c r="I2409" s="49">
        <f>_xll.qlInterestRateIndexValueDate(Index1M,$H2409)</f>
        <v>56376</v>
      </c>
      <c r="J2409" s="52">
        <f>IFERROR(_xll.qlIndexFixing(Index1M,$H2409,TRUE,_xll.ohTrigger(RecalcTrigger,Trigger1M)),NA())</f>
        <v>2.4408795238579917E-2</v>
      </c>
      <c r="K2409" s="52">
        <f>IFERROR(_xll.qlIndexFixing(ONIndex1M,I2409,TRUE,_xll.ohTrigger(RecalcTrigger,Trigger1M)),NA())</f>
        <v>2.4393428797298E-2</v>
      </c>
      <c r="L2409" s="52">
        <f>IFERROR(_xll.qlIndexFixing(Index3M,H2409,TRUE,_xll.ohTrigger(RecalcTrigger,Trigger3M)),NA())</f>
        <v>2.5929077012915074E-2</v>
      </c>
      <c r="M2409" s="52">
        <f>IFERROR(_xll.qlIndexFixing(ONIndex3M,I2409,TRUE,_xll.ohTrigger(RecalcTrigger,Trigger3M)),NA())</f>
        <v>2.5874532704337483E-2</v>
      </c>
      <c r="N2409" s="52">
        <f>IFERROR(_xll.qlIndexFixing(Index6M,$H2409,TRUE,_xll.ohTrigger(RecalcTrigger,Trigger6M)),NA())</f>
        <v>2.7308954921572502E-2</v>
      </c>
      <c r="O2409" s="52">
        <f>IFERROR(_xll.qlIndexFixing(ONIndex6M,I2409,TRUE,_xll.ohTrigger(RecalcTrigger,Trigger6M)),NA())</f>
        <v>2.718068249969896E-2</v>
      </c>
      <c r="P2409" s="52">
        <f>IFERROR(_xll.qlIndexFixing(Index1Y,$H2409,TRUE,_xll.ohTrigger(RecalcTrigger,Trigger1Y)),NA())</f>
        <v>2.9121658730983383E-2</v>
      </c>
      <c r="Q2409" s="52">
        <f>IFERROR(_xll.qlIndexFixing(ONIndex1Y,I2409,TRUE,_xll.ohTrigger(RecalcTrigger,Trigger1Y)),NA())</f>
        <v>2.882026461961118E-2</v>
      </c>
    </row>
    <row r="2410" spans="2:17" x14ac:dyDescent="0.2">
      <c r="B2410" s="46" t="s">
        <v>51</v>
      </c>
      <c r="D2410" s="49">
        <f>_xll.qlCalendarAdvance(LocalCalendar,$D2409,B2410,"f",FALSE)</f>
        <v>56384</v>
      </c>
      <c r="E2410" s="49">
        <f>_xll.qlInterestRateIndexValueDate(IndexON,D2410)</f>
        <v>56384</v>
      </c>
      <c r="F2410" s="52">
        <f>IFERROR(_xll.qlIndexFixing(IndexON,D2410,TRUE,_xll.ohTrigger(RecalcTrigger,TriggerON)),NA())</f>
        <v>2.4016764148919734E-2</v>
      </c>
      <c r="H2410" s="49">
        <f>_xll.qlCalendarAdvance(IborCalendar,$H2409,B2410,"f",FALSE)</f>
        <v>56381</v>
      </c>
      <c r="I2410" s="49">
        <f>_xll.qlInterestRateIndexValueDate(Index1M,$H2410)</f>
        <v>56383</v>
      </c>
      <c r="J2410" s="52">
        <f>IFERROR(_xll.qlIndexFixing(Index1M,$H2410,TRUE,_xll.ohTrigger(RecalcTrigger,Trigger1M)),NA())</f>
        <v>2.4404153552214647E-2</v>
      </c>
      <c r="K2410" s="52">
        <f>IFERROR(_xll.qlIndexFixing(ONIndex1M,I2410,TRUE,_xll.ohTrigger(RecalcTrigger,Trigger1M)),NA())</f>
        <v>2.4388802884764971E-2</v>
      </c>
      <c r="L2410" s="52">
        <f>IFERROR(_xll.qlIndexFixing(Index3M,H2410,TRUE,_xll.ohTrigger(RecalcTrigger,Trigger3M)),NA())</f>
        <v>2.5924416418173637E-2</v>
      </c>
      <c r="M2410" s="52">
        <f>IFERROR(_xll.qlIndexFixing(ONIndex3M,I2410,TRUE,_xll.ohTrigger(RecalcTrigger,Trigger3M)),NA())</f>
        <v>2.5869917221781336E-2</v>
      </c>
      <c r="N2410" s="52">
        <f>IFERROR(_xll.qlIndexFixing(Index6M,$H2410,TRUE,_xll.ohTrigger(RecalcTrigger,Trigger6M)),NA())</f>
        <v>2.7304221854013978E-2</v>
      </c>
      <c r="O2410" s="52">
        <f>IFERROR(_xll.qlIndexFixing(ONIndex6M,I2410,TRUE,_xll.ohTrigger(RecalcTrigger,Trigger6M)),NA())</f>
        <v>2.7176036675413684E-2</v>
      </c>
      <c r="P2410" s="52">
        <f>IFERROR(_xll.qlIndexFixing(Index1Y,$H2410,TRUE,_xll.ohTrigger(RecalcTrigger,Trigger1Y)),NA())</f>
        <v>2.9116890712375939E-2</v>
      </c>
      <c r="Q2410" s="52">
        <f>IFERROR(_xll.qlIndexFixing(ONIndex1Y,I2410,TRUE,_xll.ohTrigger(RecalcTrigger,Trigger1Y)),NA())</f>
        <v>2.8815776891741862E-2</v>
      </c>
    </row>
    <row r="2411" spans="2:17" x14ac:dyDescent="0.2">
      <c r="B2411" s="46" t="s">
        <v>51</v>
      </c>
      <c r="D2411" s="49">
        <f>_xll.qlCalendarAdvance(LocalCalendar,$D2410,B2411,"f",FALSE)</f>
        <v>56391</v>
      </c>
      <c r="E2411" s="49">
        <f>_xll.qlInterestRateIndexValueDate(IndexON,D2411)</f>
        <v>56391</v>
      </c>
      <c r="F2411" s="52">
        <f>IFERROR(_xll.qlIndexFixing(IndexON,D2411,TRUE,_xll.ohTrigger(RecalcTrigger,TriggerON)),NA())</f>
        <v>2.4010953461655049E-2</v>
      </c>
      <c r="H2411" s="49">
        <f>_xll.qlCalendarAdvance(IborCalendar,$H2410,B2411,"f",FALSE)</f>
        <v>56388</v>
      </c>
      <c r="I2411" s="49">
        <f>_xll.qlInterestRateIndexValueDate(Index1M,$H2411)</f>
        <v>56390</v>
      </c>
      <c r="J2411" s="52">
        <f>IFERROR(_xll.qlIndexFixing(Index1M,$H2411,TRUE,_xll.ohTrigger(RecalcTrigger,Trigger1M)),NA())</f>
        <v>2.4399509134576669E-2</v>
      </c>
      <c r="K2411" s="52">
        <f>IFERROR(_xll.qlIndexFixing(ONIndex1M,I2411,TRUE,_xll.ohTrigger(RecalcTrigger,Trigger1M)),NA())</f>
        <v>2.4384174244653778E-2</v>
      </c>
      <c r="L2411" s="52">
        <f>IFERROR(_xll.qlIndexFixing(Index3M,H2411,TRUE,_xll.ohTrigger(RecalcTrigger,Trigger3M)),NA())</f>
        <v>2.5919753542022354E-2</v>
      </c>
      <c r="M2411" s="52">
        <f>IFERROR(_xll.qlIndexFixing(ONIndex3M,I2411,TRUE,_xll.ohTrigger(RecalcTrigger,Trigger3M)),NA())</f>
        <v>2.5865299467122682E-2</v>
      </c>
      <c r="N2411" s="52">
        <f>IFERROR(_xll.qlIndexFixing(Index6M,$H2411,TRUE,_xll.ohTrigger(RecalcTrigger,Trigger6M)),NA())</f>
        <v>2.7299487128949917E-2</v>
      </c>
      <c r="O2411" s="52">
        <f>IFERROR(_xll.qlIndexFixing(ONIndex6M,I2411,TRUE,_xll.ohTrigger(RecalcTrigger,Trigger6M)),NA())</f>
        <v>2.7171389205244978E-2</v>
      </c>
      <c r="P2411" s="52">
        <f>IFERROR(_xll.qlIndexFixing(Index1Y,$H2411,TRUE,_xll.ohTrigger(RecalcTrigger,Trigger1Y)),NA())</f>
        <v>2.9112117017500709E-2</v>
      </c>
      <c r="Q2411" s="52">
        <f>IFERROR(_xll.qlIndexFixing(ONIndex1Y,I2411,TRUE,_xll.ohTrigger(RecalcTrigger,Trigger1Y)),NA())</f>
        <v>2.8811283628140671E-2</v>
      </c>
    </row>
    <row r="2412" spans="2:17" x14ac:dyDescent="0.2">
      <c r="B2412" s="46" t="s">
        <v>51</v>
      </c>
      <c r="D2412" s="49">
        <f>_xll.qlCalendarAdvance(LocalCalendar,$D2411,B2412,"f",FALSE)</f>
        <v>56398</v>
      </c>
      <c r="E2412" s="49">
        <f>_xll.qlInterestRateIndexValueDate(IndexON,D2412)</f>
        <v>56398</v>
      </c>
      <c r="F2412" s="52">
        <f>IFERROR(_xll.qlIndexFixing(IndexON,D2412,TRUE,_xll.ohTrigger(RecalcTrigger,TriggerON)),NA())</f>
        <v>2.4004407283602092E-2</v>
      </c>
      <c r="H2412" s="49">
        <f>_xll.qlCalendarAdvance(IborCalendar,$H2411,B2412,"f",FALSE)</f>
        <v>56395</v>
      </c>
      <c r="I2412" s="49">
        <f>_xll.qlInterestRateIndexValueDate(Index1M,$H2412)</f>
        <v>56397</v>
      </c>
      <c r="J2412" s="52">
        <f>IFERROR(_xll.qlIndexFixing(Index1M,$H2412,TRUE,_xll.ohTrigger(RecalcTrigger,Trigger1M)),NA())</f>
        <v>2.4394861985665983E-2</v>
      </c>
      <c r="K2412" s="52">
        <f>IFERROR(_xll.qlIndexFixing(ONIndex1M,I2412,TRUE,_xll.ohTrigger(RecalcTrigger,Trigger1M)),NA())</f>
        <v>2.437954287720423E-2</v>
      </c>
      <c r="L2412" s="52">
        <f>IFERROR(_xll.qlIndexFixing(Index3M,H2412,TRUE,_xll.ohTrigger(RecalcTrigger,Trigger3M)),NA())</f>
        <v>2.5915088384467308E-2</v>
      </c>
      <c r="M2412" s="52">
        <f>IFERROR(_xll.qlIndexFixing(ONIndex3M,I2412,TRUE,_xll.ohTrigger(RecalcTrigger,Trigger3M)),NA())</f>
        <v>2.5860679440441459E-2</v>
      </c>
      <c r="N2412" s="52">
        <f>IFERROR(_xll.qlIndexFixing(Index6M,$H2412,TRUE,_xll.ohTrigger(RecalcTrigger,Trigger6M)),NA())</f>
        <v>2.7294750746392794E-2</v>
      </c>
      <c r="O2412" s="52">
        <f>IFERROR(_xll.qlIndexFixing(ONIndex6M,I2412,TRUE,_xll.ohTrigger(RecalcTrigger,Trigger6M)),NA())</f>
        <v>2.7166740089272778E-2</v>
      </c>
      <c r="P2412" s="52">
        <f>IFERROR(_xll.qlIndexFixing(Index1Y,$H2412,TRUE,_xll.ohTrigger(RecalcTrigger,Trigger1Y)),NA())</f>
        <v>2.9107337646437415E-2</v>
      </c>
      <c r="Q2412" s="52">
        <f>IFERROR(_xll.qlIndexFixing(ONIndex1Y,I2412,TRUE,_xll.ohTrigger(RecalcTrigger,Trigger1Y)),NA())</f>
        <v>2.8806784828807608E-2</v>
      </c>
    </row>
    <row r="2413" spans="2:17" x14ac:dyDescent="0.2">
      <c r="B2413" s="46" t="s">
        <v>51</v>
      </c>
      <c r="D2413" s="49">
        <f>_xll.qlCalendarAdvance(LocalCalendar,$D2412,B2413,"f",FALSE)</f>
        <v>56405</v>
      </c>
      <c r="E2413" s="49">
        <f>_xll.qlInterestRateIndexValueDate(IndexON,D2413)</f>
        <v>56405</v>
      </c>
      <c r="F2413" s="52">
        <f>IFERROR(_xll.qlIndexFixing(IndexON,D2413,TRUE,_xll.ohTrigger(RecalcTrigger,TriggerON)),NA())</f>
        <v>2.3998203152046926E-2</v>
      </c>
      <c r="H2413" s="49">
        <f>_xll.qlCalendarAdvance(IborCalendar,$H2412,B2413,"f",FALSE)</f>
        <v>56402</v>
      </c>
      <c r="I2413" s="49">
        <f>_xll.qlInterestRateIndexValueDate(Index1M,$H2413)</f>
        <v>56404</v>
      </c>
      <c r="J2413" s="52">
        <f>IFERROR(_xll.qlIndexFixing(Index1M,$H2413,TRUE,_xll.ohTrigger(RecalcTrigger,Trigger1M)),NA())</f>
        <v>2.4390212105492581E-2</v>
      </c>
      <c r="K2413" s="52">
        <f>IFERROR(_xll.qlIndexFixing(ONIndex1M,I2413,TRUE,_xll.ohTrigger(RecalcTrigger,Trigger1M)),NA())</f>
        <v>2.4374908782416327E-2</v>
      </c>
      <c r="L2413" s="52">
        <f>IFERROR(_xll.qlIndexFixing(Index3M,H2413,TRUE,_xll.ohTrigger(RecalcTrigger,Trigger3M)),NA())</f>
        <v>2.591042094551893E-2</v>
      </c>
      <c r="M2413" s="52">
        <f>IFERROR(_xll.qlIndexFixing(ONIndex3M,I2413,TRUE,_xll.ohTrigger(RecalcTrigger,Trigger3M)),NA())</f>
        <v>2.5856057141897537E-2</v>
      </c>
      <c r="N2413" s="52">
        <f>IFERROR(_xll.qlIndexFixing(Index6M,$H2413,TRUE,_xll.ohTrigger(RecalcTrigger,Trigger6M)),NA())</f>
        <v>2.7287941093438146E-2</v>
      </c>
      <c r="O2413" s="52">
        <f>IFERROR(_xll.qlIndexFixing(ONIndex6M,I2413,TRUE,_xll.ohTrigger(RecalcTrigger,Trigger6M)),NA())</f>
        <v>2.7162089327577021E-2</v>
      </c>
      <c r="P2413" s="52">
        <f>IFERROR(_xll.qlIndexFixing(Index1Y,$H2413,TRUE,_xll.ohTrigger(RecalcTrigger,Trigger1Y)),NA())</f>
        <v>2.9102552599266206E-2</v>
      </c>
      <c r="Q2413" s="52">
        <f>IFERROR(_xll.qlIndexFixing(ONIndex1Y,I2413,TRUE,_xll.ohTrigger(RecalcTrigger,Trigger1Y)),NA())</f>
        <v>2.8802280493902543E-2</v>
      </c>
    </row>
    <row r="2414" spans="2:17" x14ac:dyDescent="0.2">
      <c r="B2414" s="46" t="s">
        <v>51</v>
      </c>
      <c r="D2414" s="49">
        <f>_xll.qlCalendarAdvance(LocalCalendar,$D2413,B2414,"f",FALSE)</f>
        <v>56412</v>
      </c>
      <c r="E2414" s="49">
        <f>_xll.qlInterestRateIndexValueDate(IndexON,D2414)</f>
        <v>56412</v>
      </c>
      <c r="F2414" s="52">
        <f>IFERROR(_xll.qlIndexFixing(IndexON,D2414,TRUE,_xll.ohTrigger(RecalcTrigger,TriggerON)),NA())</f>
        <v>2.399198188790308E-2</v>
      </c>
      <c r="H2414" s="49">
        <f>_xll.qlCalendarAdvance(IborCalendar,$H2413,B2414,"f",FALSE)</f>
        <v>56409</v>
      </c>
      <c r="I2414" s="49">
        <f>_xll.qlInterestRateIndexValueDate(Index1M,$H2414)</f>
        <v>56411</v>
      </c>
      <c r="J2414" s="52">
        <f>IFERROR(_xll.qlIndexFixing(Index1M,$H2414,TRUE,_xll.ohTrigger(RecalcTrigger,Trigger1M)),NA())</f>
        <v>2.438555949406146E-2</v>
      </c>
      <c r="K2414" s="52">
        <f>IFERROR(_xll.qlIndexFixing(ONIndex1M,I2414,TRUE,_xll.ohTrigger(RecalcTrigger,Trigger1M)),NA())</f>
        <v>2.4370271960210133E-2</v>
      </c>
      <c r="L2414" s="52">
        <f>IFERROR(_xll.qlIndexFixing(Index3M,H2414,TRUE,_xll.ohTrigger(RecalcTrigger,Trigger3M)),NA())</f>
        <v>2.5905751225185035E-2</v>
      </c>
      <c r="M2414" s="52">
        <f>IFERROR(_xll.qlIndexFixing(ONIndex3M,I2414,TRUE,_xll.ohTrigger(RecalcTrigger,Trigger3M)),NA())</f>
        <v>2.5851432571251109E-2</v>
      </c>
      <c r="N2414" s="52">
        <f>IFERROR(_xll.qlIndexFixing(Index6M,$H2414,TRUE,_xll.ohTrigger(RecalcTrigger,Trigger6M)),NA())</f>
        <v>2.7283202821203681E-2</v>
      </c>
      <c r="O2414" s="52">
        <f>IFERROR(_xll.qlIndexFixing(ONIndex6M,I2414,TRUE,_xll.ohTrigger(RecalcTrigger,Trigger6M)),NA())</f>
        <v>2.7157436920077771E-2</v>
      </c>
      <c r="P2414" s="52">
        <f>IFERROR(_xll.qlIndexFixing(Index1Y,$H2414,TRUE,_xll.ohTrigger(RecalcTrigger,Trigger1Y)),NA())</f>
        <v>2.9097761876067458E-2</v>
      </c>
      <c r="Q2414" s="52">
        <f>IFERROR(_xll.qlIndexFixing(ONIndex1Y,I2414,TRUE,_xll.ohTrigger(RecalcTrigger,Trigger1Y)),NA())</f>
        <v>2.8797770623425478E-2</v>
      </c>
    </row>
    <row r="2415" spans="2:17" x14ac:dyDescent="0.2">
      <c r="B2415" s="46" t="s">
        <v>51</v>
      </c>
      <c r="D2415" s="49">
        <f>_xll.qlCalendarAdvance(LocalCalendar,$D2414,B2415,"f",FALSE)</f>
        <v>56419</v>
      </c>
      <c r="E2415" s="49">
        <f>_xll.qlInterestRateIndexValueDate(IndexON,D2415)</f>
        <v>56419</v>
      </c>
      <c r="F2415" s="52">
        <f>IFERROR(_xll.qlIndexFixing(IndexON,D2415,TRUE,_xll.ohTrigger(RecalcTrigger,TriggerON)),NA())</f>
        <v>2.3985743491143907E-2</v>
      </c>
      <c r="H2415" s="49">
        <f>_xll.qlCalendarAdvance(IborCalendar,$H2414,B2415,"f",FALSE)</f>
        <v>56416</v>
      </c>
      <c r="I2415" s="49">
        <f>_xll.qlInterestRateIndexValueDate(Index1M,$H2415)</f>
        <v>56418</v>
      </c>
      <c r="J2415" s="52">
        <f>IFERROR(_xll.qlIndexFixing(Index1M,$H2415,TRUE,_xll.ohTrigger(RecalcTrigger,Trigger1M)),NA())</f>
        <v>2.4380904151367622E-2</v>
      </c>
      <c r="K2415" s="52">
        <f>IFERROR(_xll.qlIndexFixing(ONIndex1M,I2415,TRUE,_xll.ohTrigger(RecalcTrigger,Trigger1M)),NA())</f>
        <v>2.4365632410585647E-2</v>
      </c>
      <c r="L2415" s="52">
        <f>IFERROR(_xll.qlIndexFixing(Index3M,H2415,TRUE,_xll.ohTrigger(RecalcTrigger,Trigger3M)),NA())</f>
        <v>2.5901079223474316E-2</v>
      </c>
      <c r="M2415" s="52">
        <f>IFERROR(_xll.qlIndexFixing(ONIndex3M,I2415,TRUE,_xll.ohTrigger(RecalcTrigger,Trigger3M)),NA())</f>
        <v>2.5846805728662048E-2</v>
      </c>
      <c r="N2415" s="52">
        <f>IFERROR(_xll.qlIndexFixing(Index6M,$H2415,TRUE,_xll.ohTrigger(RecalcTrigger,Trigger6M)),NA())</f>
        <v>2.7278462891698614E-2</v>
      </c>
      <c r="O2415" s="52">
        <f>IFERROR(_xll.qlIndexFixing(ONIndex6M,I2415,TRUE,_xll.ohTrigger(RecalcTrigger,Trigger6M)),NA())</f>
        <v>2.7152782866854963E-2</v>
      </c>
      <c r="P2415" s="52">
        <f>IFERROR(_xll.qlIndexFixing(Index1Y,$H2415,TRUE,_xll.ohTrigger(RecalcTrigger,Trigger1Y)),NA())</f>
        <v>2.9092965476922642E-2</v>
      </c>
      <c r="Q2415" s="52">
        <f>IFERROR(_xll.qlIndexFixing(ONIndex1Y,I2415,TRUE,_xll.ohTrigger(RecalcTrigger,Trigger1Y)),NA())</f>
        <v>2.8793255217136604E-2</v>
      </c>
    </row>
    <row r="2416" spans="2:17" x14ac:dyDescent="0.2">
      <c r="B2416" s="46" t="s">
        <v>51</v>
      </c>
      <c r="D2416" s="49">
        <f>_xll.qlCalendarAdvance(LocalCalendar,$D2415,B2416,"f",FALSE)</f>
        <v>56426</v>
      </c>
      <c r="E2416" s="49">
        <f>_xll.qlInterestRateIndexValueDate(IndexON,D2416)</f>
        <v>56426</v>
      </c>
      <c r="F2416" s="52">
        <f>IFERROR(_xll.qlIndexFixing(IndexON,D2416,TRUE,_xll.ohTrigger(RecalcTrigger,TriggerON)),NA())</f>
        <v>2.3979487961849344E-2</v>
      </c>
      <c r="H2416" s="49">
        <f>_xll.qlCalendarAdvance(IborCalendar,$H2415,B2416,"f",FALSE)</f>
        <v>56423</v>
      </c>
      <c r="I2416" s="49">
        <f>_xll.qlInterestRateIndexValueDate(Index1M,$H2416)</f>
        <v>56425</v>
      </c>
      <c r="J2416" s="52">
        <f>IFERROR(_xll.qlIndexFixing(Index1M,$H2416,TRUE,_xll.ohTrigger(RecalcTrigger,Trigger1M)),NA())</f>
        <v>2.4376246077418562E-2</v>
      </c>
      <c r="K2416" s="52">
        <f>IFERROR(_xll.qlIndexFixing(ONIndex1M,I2416,TRUE,_xll.ohTrigger(RecalcTrigger,Trigger1M)),NA())</f>
        <v>2.436099013354287E-2</v>
      </c>
      <c r="L2416" s="52">
        <f>IFERROR(_xll.qlIndexFixing(Index3M,H2416,TRUE,_xll.ohTrigger(RecalcTrigger,Trigger3M)),NA())</f>
        <v>2.5896404940392848E-2</v>
      </c>
      <c r="M2416" s="52">
        <f>IFERROR(_xll.qlIndexFixing(ONIndex3M,I2416,TRUE,_xll.ohTrigger(RecalcTrigger,Trigger3M)),NA())</f>
        <v>2.5842176614050416E-2</v>
      </c>
      <c r="N2416" s="52">
        <f>IFERROR(_xll.qlIndexFixing(Index6M,$H2416,TRUE,_xll.ohTrigger(RecalcTrigger,Trigger6M)),NA())</f>
        <v>2.7276477732233427E-2</v>
      </c>
      <c r="O2416" s="52">
        <f>IFERROR(_xll.qlIndexFixing(ONIndex6M,I2416,TRUE,_xll.ohTrigger(RecalcTrigger,Trigger6M)),NA())</f>
        <v>2.7148127167828662E-2</v>
      </c>
      <c r="P2416" s="52">
        <f>IFERROR(_xll.qlIndexFixing(Index1Y,$H2416,TRUE,_xll.ohTrigger(RecalcTrigger,Trigger1Y)),NA())</f>
        <v>2.9088163401911473E-2</v>
      </c>
      <c r="Q2416" s="52">
        <f>IFERROR(_xll.qlIndexFixing(ONIndex1Y,I2416,TRUE,_xll.ohTrigger(RecalcTrigger,Trigger1Y)),NA())</f>
        <v>2.8788734275195793E-2</v>
      </c>
    </row>
    <row r="2417" spans="2:17" x14ac:dyDescent="0.2">
      <c r="B2417" s="46" t="s">
        <v>51</v>
      </c>
      <c r="D2417" s="49">
        <f>_xll.qlCalendarAdvance(LocalCalendar,$D2416,B2417,"f",FALSE)</f>
        <v>56436</v>
      </c>
      <c r="E2417" s="49">
        <f>_xll.qlInterestRateIndexValueDate(IndexON,D2417)</f>
        <v>56436</v>
      </c>
      <c r="F2417" s="52">
        <f>IFERROR(_xll.qlIndexFixing(IndexON,D2417,TRUE,_xll.ohTrigger(RecalcTrigger,TriggerON)),NA())</f>
        <v>2.3969824066085721E-2</v>
      </c>
      <c r="H2417" s="49">
        <f>_xll.qlCalendarAdvance(IborCalendar,$H2416,B2417,"f",FALSE)</f>
        <v>56430</v>
      </c>
      <c r="I2417" s="49">
        <f>_xll.qlInterestRateIndexValueDate(Index1M,$H2417)</f>
        <v>56432</v>
      </c>
      <c r="J2417" s="52">
        <f>IFERROR(_xll.qlIndexFixing(Index1M,$H2417,TRUE,_xll.ohTrigger(RecalcTrigger,Trigger1M)),NA())</f>
        <v>2.4371585272219276E-2</v>
      </c>
      <c r="K2417" s="52">
        <f>IFERROR(_xll.qlIndexFixing(ONIndex1M,I2417,TRUE,_xll.ohTrigger(RecalcTrigger,Trigger1M)),NA())</f>
        <v>2.4357821088976106E-2</v>
      </c>
      <c r="L2417" s="52">
        <f>IFERROR(_xll.qlIndexFixing(Index3M,H2417,TRUE,_xll.ohTrigger(RecalcTrigger,Trigger3M)),NA())</f>
        <v>2.5891728375951065E-2</v>
      </c>
      <c r="M2417" s="52">
        <f>IFERROR(_xll.qlIndexFixing(ONIndex3M,I2417,TRUE,_xll.ohTrigger(RecalcTrigger,Trigger3M)),NA())</f>
        <v>2.5839333960517852E-2</v>
      </c>
      <c r="N2417" s="52">
        <f>IFERROR(_xll.qlIndexFixing(Index6M,$H2417,TRUE,_xll.ohTrigger(RecalcTrigger,Trigger6M)),NA())</f>
        <v>2.7271043971636617E-2</v>
      </c>
      <c r="O2417" s="52">
        <f>IFERROR(_xll.qlIndexFixing(ONIndex6M,I2417,TRUE,_xll.ohTrigger(RecalcTrigger,Trigger6M)),NA())</f>
        <v>2.7145541380384497E-2</v>
      </c>
      <c r="P2417" s="52">
        <f>IFERROR(_xll.qlIndexFixing(Index1Y,$H2417,TRUE,_xll.ohTrigger(RecalcTrigger,Trigger1Y)),NA())</f>
        <v>2.908335565111542E-2</v>
      </c>
      <c r="Q2417" s="52">
        <f>IFERROR(_xll.qlIndexFixing(ONIndex1Y,I2417,TRUE,_xll.ohTrigger(RecalcTrigger,Trigger1Y)),NA())</f>
        <v>2.8786689209439054E-2</v>
      </c>
    </row>
    <row r="2418" spans="2:17" x14ac:dyDescent="0.2">
      <c r="B2418" s="46" t="s">
        <v>51</v>
      </c>
      <c r="D2418" s="49">
        <f>_xll.qlCalendarAdvance(LocalCalendar,$D2417,B2418,"f",FALSE)</f>
        <v>56443</v>
      </c>
      <c r="E2418" s="49">
        <f>_xll.qlInterestRateIndexValueDate(IndexON,D2418)</f>
        <v>56443</v>
      </c>
      <c r="F2418" s="52">
        <f>IFERROR(_xll.qlIndexFixing(IndexON,D2418,TRUE,_xll.ohTrigger(RecalcTrigger,TriggerON)),NA())</f>
        <v>2.3963530214645701E-2</v>
      </c>
      <c r="H2418" s="49">
        <f>_xll.qlCalendarAdvance(IborCalendar,$H2417,B2418,"f",FALSE)</f>
        <v>56437</v>
      </c>
      <c r="I2418" s="49">
        <f>_xll.qlInterestRateIndexValueDate(Index1M,$H2418)</f>
        <v>56439</v>
      </c>
      <c r="J2418" s="52">
        <f>IFERROR(_xll.qlIndexFixing(Index1M,$H2418,TRUE,_xll.ohTrigger(RecalcTrigger,Trigger1M)),NA())</f>
        <v>2.4366921735772262E-2</v>
      </c>
      <c r="K2418" s="52">
        <f>IFERROR(_xll.qlIndexFixing(ONIndex1M,I2418,TRUE,_xll.ohTrigger(RecalcTrigger,Trigger1M)),NA())</f>
        <v>2.4351697397442251E-2</v>
      </c>
      <c r="L2418" s="52">
        <f>IFERROR(_xll.qlIndexFixing(Index3M,H2418,TRUE,_xll.ohTrigger(RecalcTrigger,Trigger3M)),NA())</f>
        <v>2.5887049530156782E-2</v>
      </c>
      <c r="M2418" s="52">
        <f>IFERROR(_xll.qlIndexFixing(ONIndex3M,I2418,TRUE,_xll.ohTrigger(RecalcTrigger,Trigger3M)),NA())</f>
        <v>2.5832911569159123E-2</v>
      </c>
      <c r="N2418" s="52">
        <f>IFERROR(_xll.qlIndexFixing(Index6M,$H2418,TRUE,_xll.ohTrigger(RecalcTrigger,Trigger6M)),NA())</f>
        <v>2.7266297644375506E-2</v>
      </c>
      <c r="O2418" s="52">
        <f>IFERROR(_xll.qlIndexFixing(ONIndex6M,I2418,TRUE,_xll.ohTrigger(RecalcTrigger,Trigger6M)),NA())</f>
        <v>2.7138810832525451E-2</v>
      </c>
      <c r="P2418" s="52">
        <f>IFERROR(_xll.qlIndexFixing(Index1Y,$H2418,TRUE,_xll.ohTrigger(RecalcTrigger,Trigger1Y)),NA())</f>
        <v>2.9078542224614642E-2</v>
      </c>
      <c r="Q2418" s="52">
        <f>IFERROR(_xll.qlIndexFixing(ONIndex1Y,I2418,TRUE,_xll.ohTrigger(RecalcTrigger,Trigger1Y)),NA())</f>
        <v>2.8779675784518233E-2</v>
      </c>
    </row>
    <row r="2419" spans="2:17" x14ac:dyDescent="0.2">
      <c r="B2419" s="46" t="s">
        <v>51</v>
      </c>
      <c r="D2419" s="49">
        <f>_xll.qlCalendarAdvance(LocalCalendar,$D2418,B2419,"f",FALSE)</f>
        <v>56450</v>
      </c>
      <c r="E2419" s="49">
        <f>_xll.qlInterestRateIndexValueDate(IndexON,D2419)</f>
        <v>56450</v>
      </c>
      <c r="F2419" s="52">
        <f>IFERROR(_xll.qlIndexFixing(IndexON,D2419,TRUE,_xll.ohTrigger(RecalcTrigger,TriggerON)),NA())</f>
        <v>2.3957219232668692E-2</v>
      </c>
      <c r="H2419" s="49">
        <f>_xll.qlCalendarAdvance(IborCalendar,$H2418,B2419,"f",FALSE)</f>
        <v>56444</v>
      </c>
      <c r="I2419" s="49">
        <f>_xll.qlInterestRateIndexValueDate(Index1M,$H2419)</f>
        <v>56446</v>
      </c>
      <c r="J2419" s="52">
        <f>IFERROR(_xll.qlIndexFixing(Index1M,$H2419,TRUE,_xll.ohTrigger(RecalcTrigger,Trigger1M)),NA())</f>
        <v>2.4362255468077521E-2</v>
      </c>
      <c r="K2419" s="52">
        <f>IFERROR(_xll.qlIndexFixing(ONIndex1M,I2419,TRUE,_xll.ohTrigger(RecalcTrigger,Trigger1M)),NA())</f>
        <v>2.4347046938224537E-2</v>
      </c>
      <c r="L2419" s="52">
        <f>IFERROR(_xll.qlIndexFixing(Index3M,H2419,TRUE,_xll.ohTrigger(RecalcTrigger,Trigger3M)),NA())</f>
        <v>2.5882368403016952E-2</v>
      </c>
      <c r="M2419" s="52">
        <f>IFERROR(_xll.qlIndexFixing(ONIndex3M,I2419,TRUE,_xll.ohTrigger(RecalcTrigger,Trigger3M)),NA())</f>
        <v>2.5828275638639653E-2</v>
      </c>
      <c r="N2419" s="52">
        <f>IFERROR(_xll.qlIndexFixing(Index6M,$H2419,TRUE,_xll.ohTrigger(RecalcTrigger,Trigger6M)),NA())</f>
        <v>2.7262237324228545E-2</v>
      </c>
      <c r="O2419" s="52">
        <f>IFERROR(_xll.qlIndexFixing(ONIndex6M,I2419,TRUE,_xll.ohTrigger(RecalcTrigger,Trigger6M)),NA())</f>
        <v>2.7134150196008733E-2</v>
      </c>
      <c r="P2419" s="52">
        <f>IFERROR(_xll.qlIndexFixing(Index1Y,$H2419,TRUE,_xll.ohTrigger(RecalcTrigger,Trigger1Y)),NA())</f>
        <v>2.9073723122490382E-2</v>
      </c>
      <c r="Q2419" s="52">
        <f>IFERROR(_xll.qlIndexFixing(ONIndex1Y,I2419,TRUE,_xll.ohTrigger(RecalcTrigger,Trigger1Y)),NA())</f>
        <v>2.8775138235541675E-2</v>
      </c>
    </row>
    <row r="2420" spans="2:17" x14ac:dyDescent="0.2">
      <c r="B2420" s="46" t="s">
        <v>51</v>
      </c>
      <c r="D2420" s="49">
        <f>_xll.qlCalendarAdvance(LocalCalendar,$D2419,B2420,"f",FALSE)</f>
        <v>56457</v>
      </c>
      <c r="E2420" s="49">
        <f>_xll.qlInterestRateIndexValueDate(IndexON,D2420)</f>
        <v>56457</v>
      </c>
      <c r="F2420" s="52">
        <f>IFERROR(_xll.qlIndexFixing(IndexON,D2420,TRUE,_xll.ohTrigger(RecalcTrigger,TriggerON)),NA())</f>
        <v>2.3950891120074758E-2</v>
      </c>
      <c r="H2420" s="49">
        <f>_xll.qlCalendarAdvance(IborCalendar,$H2419,B2420,"f",FALSE)</f>
        <v>56451</v>
      </c>
      <c r="I2420" s="49">
        <f>_xll.qlInterestRateIndexValueDate(Index1M,$H2420)</f>
        <v>56453</v>
      </c>
      <c r="J2420" s="52">
        <f>IFERROR(_xll.qlIndexFixing(Index1M,$H2420,TRUE,_xll.ohTrigger(RecalcTrigger,Trigger1M)),NA())</f>
        <v>2.4357586469142545E-2</v>
      </c>
      <c r="K2420" s="52">
        <f>IFERROR(_xll.qlIndexFixing(ONIndex1M,I2420,TRUE,_xll.ohTrigger(RecalcTrigger,Trigger1M)),NA())</f>
        <v>2.4342393751588531E-2</v>
      </c>
      <c r="L2420" s="52">
        <f>IFERROR(_xll.qlIndexFixing(Index3M,H2420,TRUE,_xll.ohTrigger(RecalcTrigger,Trigger3M)),NA())</f>
        <v>2.5877684994538529E-2</v>
      </c>
      <c r="M2420" s="52">
        <f>IFERROR(_xll.qlIndexFixing(ONIndex3M,I2420,TRUE,_xll.ohTrigger(RecalcTrigger,Trigger3M)),NA())</f>
        <v>2.5823637436097613E-2</v>
      </c>
      <c r="N2420" s="52">
        <f>IFERROR(_xll.qlIndexFixing(Index6M,$H2420,TRUE,_xll.ohTrigger(RecalcTrigger,Trigger6M)),NA())</f>
        <v>2.7256800017639679E-2</v>
      </c>
      <c r="O2420" s="52">
        <f>IFERROR(_xll.qlIndexFixing(ONIndex6M,I2420,TRUE,_xll.ohTrigger(RecalcTrigger,Trigger6M)),NA())</f>
        <v>2.7129487914008266E-2</v>
      </c>
      <c r="P2420" s="52">
        <f>IFERROR(_xll.qlIndexFixing(Index1Y,$H2420,TRUE,_xll.ohTrigger(RecalcTrigger,Trigger1Y)),NA())</f>
        <v>2.9068898344823898E-2</v>
      </c>
      <c r="Q2420" s="52">
        <f>IFERROR(_xll.qlIndexFixing(ONIndex1Y,I2420,TRUE,_xll.ohTrigger(RecalcTrigger,Trigger1Y)),NA())</f>
        <v>2.8770595150913181E-2</v>
      </c>
    </row>
    <row r="2421" spans="2:17" x14ac:dyDescent="0.2">
      <c r="B2421" s="46" t="s">
        <v>51</v>
      </c>
      <c r="D2421" s="49">
        <f>_xll.qlCalendarAdvance(LocalCalendar,$D2420,B2421,"f",FALSE)</f>
        <v>56464</v>
      </c>
      <c r="E2421" s="49">
        <f>_xll.qlInterestRateIndexValueDate(IndexON,D2421)</f>
        <v>56464</v>
      </c>
      <c r="F2421" s="52">
        <f>IFERROR(_xll.qlIndexFixing(IndexON,D2421,TRUE,_xll.ohTrigger(RecalcTrigger,TriggerON)),NA())</f>
        <v>2.3944545877103707E-2</v>
      </c>
      <c r="H2421" s="49">
        <f>_xll.qlCalendarAdvance(IborCalendar,$H2420,B2421,"f",FALSE)</f>
        <v>56458</v>
      </c>
      <c r="I2421" s="49">
        <f>_xll.qlInterestRateIndexValueDate(Index1M,$H2421)</f>
        <v>56460</v>
      </c>
      <c r="J2421" s="52">
        <f>IFERROR(_xll.qlIndexFixing(Index1M,$H2421,TRUE,_xll.ohTrigger(RecalcTrigger,Trigger1M)),NA())</f>
        <v>2.435144712231473E-2</v>
      </c>
      <c r="K2421" s="52">
        <f>IFERROR(_xll.qlIndexFixing(ONIndex1M,I2421,TRUE,_xll.ohTrigger(RecalcTrigger,Trigger1M)),NA())</f>
        <v>2.4337737837774043E-2</v>
      </c>
      <c r="L2421" s="52">
        <f>IFERROR(_xll.qlIndexFixing(Index3M,H2421,TRUE,_xll.ohTrigger(RecalcTrigger,Trigger3M)),NA())</f>
        <v>2.5872999304732802E-2</v>
      </c>
      <c r="M2421" s="52">
        <f>IFERROR(_xll.qlIndexFixing(ONIndex3M,I2421,TRUE,_xll.ohTrigger(RecalcTrigger,Trigger3M)),NA())</f>
        <v>2.5818996961772811E-2</v>
      </c>
      <c r="N2421" s="52">
        <f>IFERROR(_xll.qlIndexFixing(Index6M,$H2421,TRUE,_xll.ohTrigger(RecalcTrigger,Trigger6M)),NA())</f>
        <v>2.7249988512672164E-2</v>
      </c>
      <c r="O2421" s="52">
        <f>IFERROR(_xll.qlIndexFixing(ONIndex6M,I2421,TRUE,_xll.ohTrigger(RecalcTrigger,Trigger6M)),NA())</f>
        <v>2.7124823986124369E-2</v>
      </c>
      <c r="P2421" s="52">
        <f>IFERROR(_xll.qlIndexFixing(Index1Y,$H2421,TRUE,_xll.ohTrigger(RecalcTrigger,Trigger1Y)),NA())</f>
        <v>2.9064067891695997E-2</v>
      </c>
      <c r="Q2421" s="52">
        <f>IFERROR(_xll.qlIndexFixing(ONIndex1Y,I2421,TRUE,_xll.ohTrigger(RecalcTrigger,Trigger1Y)),NA())</f>
        <v>2.8766046530792622E-2</v>
      </c>
    </row>
    <row r="2422" spans="2:17" x14ac:dyDescent="0.2">
      <c r="B2422" s="46" t="s">
        <v>51</v>
      </c>
      <c r="D2422" s="49">
        <f>_xll.qlCalendarAdvance(LocalCalendar,$D2421,B2422,"f",FALSE)</f>
        <v>56471</v>
      </c>
      <c r="E2422" s="49">
        <f>_xll.qlInterestRateIndexValueDate(IndexON,D2422)</f>
        <v>56471</v>
      </c>
      <c r="F2422" s="52">
        <f>IFERROR(_xll.qlIndexFixing(IndexON,D2422,TRUE,_xll.ohTrigger(RecalcTrigger,TriggerON)),NA())</f>
        <v>2.3938183503515731E-2</v>
      </c>
      <c r="H2422" s="49">
        <f>_xll.qlCalendarAdvance(IborCalendar,$H2421,B2422,"f",FALSE)</f>
        <v>56465</v>
      </c>
      <c r="I2422" s="49">
        <f>_xll.qlInterestRateIndexValueDate(Index1M,$H2422)</f>
        <v>56467</v>
      </c>
      <c r="J2422" s="52">
        <f>IFERROR(_xll.qlIndexFixing(Index1M,$H2422,TRUE,_xll.ohTrigger(RecalcTrigger,Trigger1M)),NA())</f>
        <v>2.4348728918924711E-2</v>
      </c>
      <c r="K2422" s="52">
        <f>IFERROR(_xll.qlIndexFixing(ONIndex1M,I2422,TRUE,_xll.ohTrigger(RecalcTrigger,Trigger1M)),NA())</f>
        <v>2.4333079196381391E-2</v>
      </c>
      <c r="L2422" s="52">
        <f>IFERROR(_xll.qlIndexFixing(Index3M,H2422,TRUE,_xll.ohTrigger(RecalcTrigger,Trigger3M)),NA())</f>
        <v>2.5868311333607594E-2</v>
      </c>
      <c r="M2422" s="52">
        <f>IFERROR(_xll.qlIndexFixing(ONIndex3M,I2422,TRUE,_xll.ohTrigger(RecalcTrigger,Trigger3M)),NA())</f>
        <v>2.5814354215345503E-2</v>
      </c>
      <c r="N2422" s="52">
        <f>IFERROR(_xll.qlIndexFixing(Index6M,$H2422,TRUE,_xll.ohTrigger(RecalcTrigger,Trigger6M)),NA())</f>
        <v>2.7247295761366929E-2</v>
      </c>
      <c r="O2422" s="52">
        <f>IFERROR(_xll.qlIndexFixing(ONIndex6M,I2422,TRUE,_xll.ohTrigger(RecalcTrigger,Trigger6M)),NA())</f>
        <v>2.7120158412436979E-2</v>
      </c>
      <c r="P2422" s="52">
        <f>IFERROR(_xll.qlIndexFixing(Index1Y,$H2422,TRUE,_xll.ohTrigger(RecalcTrigger,Trigger1Y)),NA())</f>
        <v>2.9059231763187927E-2</v>
      </c>
      <c r="Q2422" s="52">
        <f>IFERROR(_xll.qlIndexFixing(ONIndex1Y,I2422,TRUE,_xll.ohTrigger(RecalcTrigger,Trigger1Y)),NA())</f>
        <v>2.876149237494019E-2</v>
      </c>
    </row>
    <row r="2423" spans="2:17" x14ac:dyDescent="0.2">
      <c r="B2423" s="46" t="s">
        <v>51</v>
      </c>
      <c r="D2423" s="49">
        <f>_xll.qlCalendarAdvance(LocalCalendar,$D2422,B2423,"f",FALSE)</f>
        <v>56478</v>
      </c>
      <c r="E2423" s="49">
        <f>_xll.qlInterestRateIndexValueDate(IndexON,D2423)</f>
        <v>56478</v>
      </c>
      <c r="F2423" s="52">
        <f>IFERROR(_xll.qlIndexFixing(IndexON,D2423,TRUE,_xll.ohTrigger(RecalcTrigger,TriggerON)),NA())</f>
        <v>2.3931803999390766E-2</v>
      </c>
      <c r="H2423" s="49">
        <f>_xll.qlCalendarAdvance(IborCalendar,$H2422,B2423,"f",FALSE)</f>
        <v>56472</v>
      </c>
      <c r="I2423" s="49">
        <f>_xll.qlInterestRateIndexValueDate(Index1M,$H2423)</f>
        <v>56474</v>
      </c>
      <c r="J2423" s="52">
        <f>IFERROR(_xll.qlIndexFixing(Index1M,$H2423,TRUE,_xll.ohTrigger(RecalcTrigger,Trigger1M)),NA())</f>
        <v>2.434356308492619E-2</v>
      </c>
      <c r="K2423" s="52">
        <f>IFERROR(_xll.qlIndexFixing(ONIndex1M,I2423,TRUE,_xll.ohTrigger(RecalcTrigger,Trigger1M)),NA())</f>
        <v>2.4328417827570448E-2</v>
      </c>
      <c r="L2423" s="52">
        <f>IFERROR(_xll.qlIndexFixing(Index3M,H2423,TRUE,_xll.ohTrigger(RecalcTrigger,Trigger3M)),NA())</f>
        <v>2.5863621081168117E-2</v>
      </c>
      <c r="M2423" s="52">
        <f>IFERROR(_xll.qlIndexFixing(ONIndex3M,I2423,TRUE,_xll.ohTrigger(RecalcTrigger,Trigger3M)),NA())</f>
        <v>2.5809709196895625E-2</v>
      </c>
      <c r="N2423" s="52">
        <f>IFERROR(_xll.qlIndexFixing(Index6M,$H2423,TRUE,_xll.ohTrigger(RecalcTrigger,Trigger6M)),NA())</f>
        <v>2.7243226909194725E-2</v>
      </c>
      <c r="O2423" s="52">
        <f>IFERROR(_xll.qlIndexFixing(ONIndex6M,I2423,TRUE,_xll.ohTrigger(RecalcTrigger,Trigger6M)),NA())</f>
        <v>2.7115491192946095E-2</v>
      </c>
      <c r="P2423" s="52">
        <f>IFERROR(_xll.qlIndexFixing(Index1Y,$H2423,TRUE,_xll.ohTrigger(RecalcTrigger,Trigger1Y)),NA())</f>
        <v>2.9054389959381165E-2</v>
      </c>
      <c r="Q2423" s="52">
        <f>IFERROR(_xll.qlIndexFixing(ONIndex1Y,I2423,TRUE,_xll.ohTrigger(RecalcTrigger,Trigger1Y)),NA())</f>
        <v>2.8756932683355885E-2</v>
      </c>
    </row>
    <row r="2424" spans="2:17" x14ac:dyDescent="0.2">
      <c r="B2424" s="46" t="s">
        <v>51</v>
      </c>
      <c r="D2424" s="49">
        <f>_xll.qlCalendarAdvance(LocalCalendar,$D2423,B2424,"f",FALSE)</f>
        <v>56485</v>
      </c>
      <c r="E2424" s="49">
        <f>_xll.qlInterestRateIndexValueDate(IndexON,D2424)</f>
        <v>56485</v>
      </c>
      <c r="F2424" s="52">
        <f>IFERROR(_xll.qlIndexFixing(IndexON,D2424,TRUE,_xll.ohTrigger(RecalcTrigger,TriggerON)),NA())</f>
        <v>2.3925407364808748E-2</v>
      </c>
      <c r="H2424" s="49">
        <f>_xll.qlCalendarAdvance(IborCalendar,$H2423,B2424,"f",FALSE)</f>
        <v>56479</v>
      </c>
      <c r="I2424" s="49">
        <f>_xll.qlInterestRateIndexValueDate(Index1M,$H2424)</f>
        <v>56481</v>
      </c>
      <c r="J2424" s="52">
        <f>IFERROR(_xll.qlIndexFixing(Index1M,$H2424,TRUE,_xll.ohTrigger(RecalcTrigger,Trigger1M)),NA())</f>
        <v>2.4338883161060254E-2</v>
      </c>
      <c r="K2424" s="52">
        <f>IFERROR(_xll.qlIndexFixing(ONIndex1M,I2424,TRUE,_xll.ohTrigger(RecalcTrigger,Trigger1M)),NA())</f>
        <v>2.4323753731501085E-2</v>
      </c>
      <c r="L2424" s="52">
        <f>IFERROR(_xll.qlIndexFixing(Index3M,H2424,TRUE,_xll.ohTrigger(RecalcTrigger,Trigger3M)),NA())</f>
        <v>2.5858928547424803E-2</v>
      </c>
      <c r="M2424" s="52">
        <f>IFERROR(_xll.qlIndexFixing(ONIndex3M,I2424,TRUE,_xll.ohTrigger(RecalcTrigger,Trigger3M)),NA())</f>
        <v>2.5805061906662985E-2</v>
      </c>
      <c r="N2424" s="52">
        <f>IFERROR(_xll.qlIndexFixing(Index6M,$H2424,TRUE,_xll.ohTrigger(RecalcTrigger,Trigger6M)),NA())</f>
        <v>2.7237784875654387E-2</v>
      </c>
      <c r="O2424" s="52">
        <f>IFERROR(_xll.qlIndexFixing(ONIndex6M,I2424,TRUE,_xll.ohTrigger(RecalcTrigger,Trigger6M)),NA())</f>
        <v>2.7110822327971462E-2</v>
      </c>
      <c r="P2424" s="52">
        <f>IFERROR(_xll.qlIndexFixing(Index1Y,$H2424,TRUE,_xll.ohTrigger(RecalcTrigger,Trigger1Y)),NA())</f>
        <v>2.9049542480356953E-2</v>
      </c>
      <c r="Q2424" s="52">
        <f>IFERROR(_xll.qlIndexFixing(ONIndex1Y,I2424,TRUE,_xll.ohTrigger(RecalcTrigger,Trigger1Y)),NA())</f>
        <v>2.8752367456279515E-2</v>
      </c>
    </row>
    <row r="2425" spans="2:17" x14ac:dyDescent="0.2">
      <c r="B2425" s="46" t="s">
        <v>51</v>
      </c>
      <c r="D2425" s="49">
        <f>_xll.qlCalendarAdvance(LocalCalendar,$D2424,B2425,"f",FALSE)</f>
        <v>56492</v>
      </c>
      <c r="E2425" s="49">
        <f>_xll.qlInterestRateIndexValueDate(IndexON,D2425)</f>
        <v>56492</v>
      </c>
      <c r="F2425" s="52">
        <f>IFERROR(_xll.qlIndexFixing(IndexON,D2425,TRUE,_xll.ohTrigger(RecalcTrigger,TriggerON)),NA())</f>
        <v>2.3918993599769678E-2</v>
      </c>
      <c r="H2425" s="49">
        <f>_xll.qlCalendarAdvance(IborCalendar,$H2424,B2425,"f",FALSE)</f>
        <v>56486</v>
      </c>
      <c r="I2425" s="49">
        <f>_xll.qlInterestRateIndexValueDate(Index1M,$H2425)</f>
        <v>56488</v>
      </c>
      <c r="J2425" s="52">
        <f>IFERROR(_xll.qlIndexFixing(Index1M,$H2425,TRUE,_xll.ohTrigger(RecalcTrigger,Trigger1M)),NA())</f>
        <v>2.433420050597157E-2</v>
      </c>
      <c r="K2425" s="52">
        <f>IFERROR(_xll.qlIndexFixing(ONIndex1M,I2425,TRUE,_xll.ohTrigger(RecalcTrigger,Trigger1M)),NA())</f>
        <v>2.4319086908013432E-2</v>
      </c>
      <c r="L2425" s="52">
        <f>IFERROR(_xll.qlIndexFixing(Index3M,H2425,TRUE,_xll.ohTrigger(RecalcTrigger,Trigger3M)),NA())</f>
        <v>2.5854233732384595E-2</v>
      </c>
      <c r="M2425" s="52">
        <f>IFERROR(_xll.qlIndexFixing(ONIndex3M,I2425,TRUE,_xll.ohTrigger(RecalcTrigger,Trigger3M)),NA())</f>
        <v>2.5800412344167967E-2</v>
      </c>
      <c r="N2425" s="52">
        <f>IFERROR(_xll.qlIndexFixing(Index6M,$H2425,TRUE,_xll.ohTrigger(RecalcTrigger,Trigger6M)),NA())</f>
        <v>2.7230972449431821E-2</v>
      </c>
      <c r="O2425" s="52">
        <f>IFERROR(_xll.qlIndexFixing(ONIndex6M,I2425,TRUE,_xll.ohTrigger(RecalcTrigger,Trigger6M)),NA())</f>
        <v>2.7106151816953528E-2</v>
      </c>
      <c r="P2425" s="52">
        <f>IFERROR(_xll.qlIndexFixing(Index1Y,$H2425,TRUE,_xll.ohTrigger(RecalcTrigger,Trigger1Y)),NA())</f>
        <v>2.9044689326196763E-2</v>
      </c>
      <c r="Q2425" s="52">
        <f>IFERROR(_xll.qlIndexFixing(ONIndex1Y,I2425,TRUE,_xll.ohTrigger(RecalcTrigger,Trigger1Y)),NA())</f>
        <v>2.8747796693471273E-2</v>
      </c>
    </row>
    <row r="2426" spans="2:17" x14ac:dyDescent="0.2">
      <c r="B2426" s="46" t="s">
        <v>51</v>
      </c>
      <c r="D2426" s="49">
        <f>_xll.qlCalendarAdvance(LocalCalendar,$D2425,B2426,"f",FALSE)</f>
        <v>56500</v>
      </c>
      <c r="E2426" s="49">
        <f>_xll.qlInterestRateIndexValueDate(IndexON,D2426)</f>
        <v>56500</v>
      </c>
      <c r="F2426" s="52">
        <f>IFERROR(_xll.qlIndexFixing(IndexON,D2426,TRUE,_xll.ohTrigger(RecalcTrigger,TriggerON)),NA())</f>
        <v>2.3911642606435635E-2</v>
      </c>
      <c r="H2426" s="49">
        <f>_xll.qlCalendarAdvance(IborCalendar,$H2425,B2426,"f",FALSE)</f>
        <v>56493</v>
      </c>
      <c r="I2426" s="49">
        <f>_xll.qlInterestRateIndexValueDate(Index1M,$H2426)</f>
        <v>56495</v>
      </c>
      <c r="J2426" s="52">
        <f>IFERROR(_xll.qlIndexFixing(Index1M,$H2426,TRUE,_xll.ohTrigger(RecalcTrigger,Trigger1M)),NA())</f>
        <v>2.4329515119655143E-2</v>
      </c>
      <c r="K2426" s="52">
        <f>IFERROR(_xll.qlIndexFixing(ONIndex1M,I2426,TRUE,_xll.ohTrigger(RecalcTrigger,Trigger1M)),NA())</f>
        <v>2.4314417356947615E-2</v>
      </c>
      <c r="L2426" s="52">
        <f>IFERROR(_xll.qlIndexFixing(Index3M,H2426,TRUE,_xll.ohTrigger(RecalcTrigger,Trigger3M)),NA())</f>
        <v>2.5848946555836486E-2</v>
      </c>
      <c r="M2426" s="52">
        <f>IFERROR(_xll.qlIndexFixing(ONIndex3M,I2426,TRUE,_xll.ohTrigger(RecalcTrigger,Trigger3M)),NA())</f>
        <v>2.579576050981025E-2</v>
      </c>
      <c r="N2426" s="52">
        <f>IFERROR(_xll.qlIndexFixing(Index6M,$H2426,TRUE,_xll.ohTrigger(RecalcTrigger,Trigger6M)),NA())</f>
        <v>2.7224845522205127E-2</v>
      </c>
      <c r="O2426" s="52">
        <f>IFERROR(_xll.qlIndexFixing(ONIndex6M,I2426,TRUE,_xll.ohTrigger(RecalcTrigger,Trigger6M)),NA())</f>
        <v>2.71014796601321E-2</v>
      </c>
      <c r="P2426" s="52">
        <f>IFERROR(_xll.qlIndexFixing(Index1Y,$H2426,TRUE,_xll.ohTrigger(RecalcTrigger,Trigger1Y)),NA())</f>
        <v>2.9039830496982506E-2</v>
      </c>
      <c r="Q2426" s="52">
        <f>IFERROR(_xll.qlIndexFixing(ONIndex1Y,I2426,TRUE,_xll.ohTrigger(RecalcTrigger,Trigger1Y)),NA())</f>
        <v>2.8743220394851221E-2</v>
      </c>
    </row>
    <row r="2427" spans="2:17" x14ac:dyDescent="0.2">
      <c r="B2427" s="46" t="s">
        <v>51</v>
      </c>
      <c r="D2427" s="49">
        <f>_xll.qlCalendarAdvance(LocalCalendar,$D2426,B2427,"f",FALSE)</f>
        <v>56507</v>
      </c>
      <c r="E2427" s="49">
        <f>_xll.qlInterestRateIndexValueDate(IndexON,D2427)</f>
        <v>56507</v>
      </c>
      <c r="F2427" s="52">
        <f>IFERROR(_xll.qlIndexFixing(IndexON,D2427,TRUE,_xll.ohTrigger(RecalcTrigger,TriggerON)),NA())</f>
        <v>2.3905192133000241E-2</v>
      </c>
      <c r="H2427" s="49">
        <f>_xll.qlCalendarAdvance(IborCalendar,$H2426,B2427,"f",FALSE)</f>
        <v>56500</v>
      </c>
      <c r="I2427" s="49">
        <f>_xll.qlInterestRateIndexValueDate(Index1M,$H2427)</f>
        <v>56502</v>
      </c>
      <c r="J2427" s="52">
        <f>IFERROR(_xll.qlIndexFixing(Index1M,$H2427,TRUE,_xll.ohTrigger(RecalcTrigger,Trigger1M)),NA())</f>
        <v>2.432531308688772E-2</v>
      </c>
      <c r="K2427" s="52">
        <f>IFERROR(_xll.qlIndexFixing(ONIndex1M,I2427,TRUE,_xll.ohTrigger(RecalcTrigger,Trigger1M)),NA())</f>
        <v>2.4309745078703315E-2</v>
      </c>
      <c r="L2427" s="52">
        <f>IFERROR(_xll.qlIndexFixing(Index3M,H2427,TRUE,_xll.ohTrigger(RecalcTrigger,Trigger3M)),NA())</f>
        <v>2.5844247677452952E-2</v>
      </c>
      <c r="M2427" s="52">
        <f>IFERROR(_xll.qlIndexFixing(ONIndex3M,I2427,TRUE,_xll.ohTrigger(RecalcTrigger,Trigger3M)),NA())</f>
        <v>2.57911064035099E-2</v>
      </c>
      <c r="N2427" s="52">
        <f>IFERROR(_xll.qlIndexFixing(Index6M,$H2427,TRUE,_xll.ohTrigger(RecalcTrigger,Trigger6M)),NA())</f>
        <v>2.7220086658004301E-2</v>
      </c>
      <c r="O2427" s="52">
        <f>IFERROR(_xll.qlIndexFixing(ONIndex6M,I2427,TRUE,_xll.ohTrigger(RecalcTrigger,Trigger6M)),NA())</f>
        <v>2.709680585766705E-2</v>
      </c>
      <c r="P2427" s="52">
        <f>IFERROR(_xll.qlIndexFixing(Index1Y,$H2427,TRUE,_xll.ohTrigger(RecalcTrigger,Trigger1Y)),NA())</f>
        <v>2.9034965992795207E-2</v>
      </c>
      <c r="Q2427" s="52">
        <f>IFERROR(_xll.qlIndexFixing(ONIndex1Y,I2427,TRUE,_xll.ohTrigger(RecalcTrigger,Trigger1Y)),NA())</f>
        <v>2.8738638560659169E-2</v>
      </c>
    </row>
    <row r="2428" spans="2:17" x14ac:dyDescent="0.2">
      <c r="B2428" s="46" t="s">
        <v>51</v>
      </c>
      <c r="D2428" s="49">
        <f>_xll.qlCalendarAdvance(LocalCalendar,$D2427,B2428,"f",FALSE)</f>
        <v>56514</v>
      </c>
      <c r="E2428" s="49">
        <f>_xll.qlInterestRateIndexValueDate(IndexON,D2428)</f>
        <v>56514</v>
      </c>
      <c r="F2428" s="52">
        <f>IFERROR(_xll.qlIndexFixing(IndexON,D2428,TRUE,_xll.ohTrigger(RecalcTrigger,TriggerON)),NA())</f>
        <v>2.3898724529107795E-2</v>
      </c>
      <c r="H2428" s="49">
        <f>_xll.qlCalendarAdvance(IborCalendar,$H2427,B2428,"f",FALSE)</f>
        <v>56507</v>
      </c>
      <c r="I2428" s="49">
        <f>_xll.qlInterestRateIndexValueDate(Index1M,$H2428)</f>
        <v>56509</v>
      </c>
      <c r="J2428" s="52">
        <f>IFERROR(_xll.qlIndexFixing(Index1M,$H2428,TRUE,_xll.ohTrigger(RecalcTrigger,Trigger1M)),NA())</f>
        <v>2.432013615338402E-2</v>
      </c>
      <c r="K2428" s="52">
        <f>IFERROR(_xll.qlIndexFixing(ONIndex1M,I2428,TRUE,_xll.ohTrigger(RecalcTrigger,Trigger1M)),NA())</f>
        <v>2.4305070073040724E-2</v>
      </c>
      <c r="L2428" s="52">
        <f>IFERROR(_xll.qlIndexFixing(Index3M,H2428,TRUE,_xll.ohTrigger(RecalcTrigger,Trigger3M)),NA())</f>
        <v>2.5839546517899877E-2</v>
      </c>
      <c r="M2428" s="52">
        <f>IFERROR(_xll.qlIndexFixing(ONIndex3M,I2428,TRUE,_xll.ohTrigger(RecalcTrigger,Trigger3M)),NA())</f>
        <v>2.5786450025266916E-2</v>
      </c>
      <c r="N2428" s="52">
        <f>IFERROR(_xll.qlIndexFixing(Index6M,$H2428,TRUE,_xll.ohTrigger(RecalcTrigger,Trigger6M)),NA())</f>
        <v>2.721532613681114E-2</v>
      </c>
      <c r="O2428" s="52">
        <f>IFERROR(_xll.qlIndexFixing(ONIndex6M,I2428,TRUE,_xll.ohTrigger(RecalcTrigger,Trigger6M)),NA())</f>
        <v>2.7092130409398507E-2</v>
      </c>
      <c r="P2428" s="52">
        <f>IFERROR(_xll.qlIndexFixing(Index1Y,$H2428,TRUE,_xll.ohTrigger(RecalcTrigger,Trigger1Y)),NA())</f>
        <v>2.9030095813717433E-2</v>
      </c>
      <c r="Q2428" s="52">
        <f>IFERROR(_xll.qlIndexFixing(ONIndex1Y,I2428,TRUE,_xll.ohTrigger(RecalcTrigger,Trigger1Y)),NA())</f>
        <v>2.8734051190975052E-2</v>
      </c>
    </row>
    <row r="2429" spans="2:17" x14ac:dyDescent="0.2">
      <c r="B2429" s="46" t="s">
        <v>51</v>
      </c>
      <c r="D2429" s="49">
        <f>_xll.qlCalendarAdvance(LocalCalendar,$D2428,B2429,"f",FALSE)</f>
        <v>56521</v>
      </c>
      <c r="E2429" s="49">
        <f>_xll.qlInterestRateIndexValueDate(IndexON,D2429)</f>
        <v>56521</v>
      </c>
      <c r="F2429" s="52">
        <f>IFERROR(_xll.qlIndexFixing(IndexON,D2429,TRUE,_xll.ohTrigger(RecalcTrigger,TriggerON)),NA())</f>
        <v>2.3892239794758297E-2</v>
      </c>
      <c r="H2429" s="49">
        <f>_xll.qlCalendarAdvance(IborCalendar,$H2428,B2429,"f",FALSE)</f>
        <v>56514</v>
      </c>
      <c r="I2429" s="49">
        <f>_xll.qlInterestRateIndexValueDate(Index1M,$H2429)</f>
        <v>56516</v>
      </c>
      <c r="J2429" s="52">
        <f>IFERROR(_xll.qlIndexFixing(Index1M,$H2429,TRUE,_xll.ohTrigger(RecalcTrigger,Trigger1M)),NA())</f>
        <v>2.4315442573429324E-2</v>
      </c>
      <c r="K2429" s="52">
        <f>IFERROR(_xll.qlIndexFixing(ONIndex1M,I2429,TRUE,_xll.ohTrigger(RecalcTrigger,Trigger1M)),NA())</f>
        <v>2.4300392339879906E-2</v>
      </c>
      <c r="L2429" s="52">
        <f>IFERROR(_xll.qlIndexFixing(Index3M,H2429,TRUE,_xll.ohTrigger(RecalcTrigger,Trigger3M)),NA())</f>
        <v>2.5834843077185171E-2</v>
      </c>
      <c r="M2429" s="52">
        <f>IFERROR(_xll.qlIndexFixing(ONIndex3M,I2429,TRUE,_xll.ohTrigger(RecalcTrigger,Trigger3M)),NA())</f>
        <v>2.5781791375001362E-2</v>
      </c>
      <c r="N2429" s="52">
        <f>IFERROR(_xll.qlIndexFixing(Index6M,$H2429,TRUE,_xll.ohTrigger(RecalcTrigger,Trigger6M)),NA())</f>
        <v>2.7210563958638013E-2</v>
      </c>
      <c r="O2429" s="52">
        <f>IFERROR(_xll.qlIndexFixing(ONIndex6M,I2429,TRUE,_xll.ohTrigger(RecalcTrigger,Trigger6M)),NA())</f>
        <v>2.7087453315406407E-2</v>
      </c>
      <c r="P2429" s="52">
        <f>IFERROR(_xll.qlIndexFixing(Index1Y,$H2429,TRUE,_xll.ohTrigger(RecalcTrigger,Trigger1Y)),NA())</f>
        <v>2.9025219959830872E-2</v>
      </c>
      <c r="Q2429" s="52">
        <f>IFERROR(_xll.qlIndexFixing(ONIndex1Y,I2429,TRUE,_xll.ohTrigger(RecalcTrigger,Trigger1Y)),NA())</f>
        <v>2.8729458285479126E-2</v>
      </c>
    </row>
    <row r="2430" spans="2:17" x14ac:dyDescent="0.2">
      <c r="B2430" s="46" t="s">
        <v>51</v>
      </c>
      <c r="D2430" s="49">
        <f>_xll.qlCalendarAdvance(LocalCalendar,$D2429,B2430,"f",FALSE)</f>
        <v>56528</v>
      </c>
      <c r="E2430" s="49">
        <f>_xll.qlInterestRateIndexValueDate(IndexON,D2430)</f>
        <v>56528</v>
      </c>
      <c r="F2430" s="52">
        <f>IFERROR(_xll.qlIndexFixing(IndexON,D2430,TRUE,_xll.ohTrigger(RecalcTrigger,TriggerON)),NA())</f>
        <v>2.3885737929951745E-2</v>
      </c>
      <c r="H2430" s="49">
        <f>_xll.qlCalendarAdvance(IborCalendar,$H2429,B2430,"f",FALSE)</f>
        <v>56521</v>
      </c>
      <c r="I2430" s="49">
        <f>_xll.qlInterestRateIndexValueDate(Index1M,$H2430)</f>
        <v>56523</v>
      </c>
      <c r="J2430" s="52">
        <f>IFERROR(_xll.qlIndexFixing(Index1M,$H2430,TRUE,_xll.ohTrigger(RecalcTrigger,Trigger1M)),NA())</f>
        <v>2.4310746262264371E-2</v>
      </c>
      <c r="K2430" s="52">
        <f>IFERROR(_xll.qlIndexFixing(ONIndex1M,I2430,TRUE,_xll.ohTrigger(RecalcTrigger,Trigger1M)),NA())</f>
        <v>2.4295711879460669E-2</v>
      </c>
      <c r="L2430" s="52">
        <f>IFERROR(_xll.qlIndexFixing(Index3M,H2430,TRUE,_xll.ohTrigger(RecalcTrigger,Trigger3M)),NA())</f>
        <v>2.5832489568789314E-2</v>
      </c>
      <c r="M2430" s="52">
        <f>IFERROR(_xll.qlIndexFixing(ONIndex3M,I2430,TRUE,_xll.ohTrigger(RecalcTrigger,Trigger3M)),NA())</f>
        <v>2.5777130452713237E-2</v>
      </c>
      <c r="N2430" s="52">
        <f>IFERROR(_xll.qlIndexFixing(Index6M,$H2430,TRUE,_xll.ohTrigger(RecalcTrigger,Trigger6M)),NA())</f>
        <v>2.7206482609767983E-2</v>
      </c>
      <c r="O2430" s="52">
        <f>IFERROR(_xll.qlIndexFixing(ONIndex6M,I2430,TRUE,_xll.ohTrigger(RecalcTrigger,Trigger6M)),NA())</f>
        <v>2.7082774575530877E-2</v>
      </c>
      <c r="P2430" s="52">
        <f>IFERROR(_xll.qlIndexFixing(Index1Y,$H2430,TRUE,_xll.ohTrigger(RecalcTrigger,Trigger1Y)),NA())</f>
        <v>2.9020338431217211E-2</v>
      </c>
      <c r="Q2430" s="52">
        <f>IFERROR(_xll.qlIndexFixing(ONIndex1Y,I2430,TRUE,_xll.ohTrigger(RecalcTrigger,Trigger1Y)),NA())</f>
        <v>2.8724859844251327E-2</v>
      </c>
    </row>
    <row r="2431" spans="2:17" x14ac:dyDescent="0.2">
      <c r="B2431" s="46" t="s">
        <v>51</v>
      </c>
      <c r="D2431" s="49">
        <f>_xll.qlCalendarAdvance(LocalCalendar,$D2430,B2431,"f",FALSE)</f>
        <v>56535</v>
      </c>
      <c r="E2431" s="49">
        <f>_xll.qlInterestRateIndexValueDate(IndexON,D2431)</f>
        <v>56535</v>
      </c>
      <c r="F2431" s="52">
        <f>IFERROR(_xll.qlIndexFixing(IndexON,D2431,TRUE,_xll.ohTrigger(RecalcTrigger,TriggerON)),NA())</f>
        <v>2.3879218934528268E-2</v>
      </c>
      <c r="H2431" s="49">
        <f>_xll.qlCalendarAdvance(IborCalendar,$H2430,B2431,"f",FALSE)</f>
        <v>56528</v>
      </c>
      <c r="I2431" s="49">
        <f>_xll.qlInterestRateIndexValueDate(Index1M,$H2431)</f>
        <v>56530</v>
      </c>
      <c r="J2431" s="52">
        <f>IFERROR(_xll.qlIndexFixing(Index1M,$H2431,TRUE,_xll.ohTrigger(RecalcTrigger,Trigger1M)),NA())</f>
        <v>2.430604721990165E-2</v>
      </c>
      <c r="K2431" s="52">
        <f>IFERROR(_xll.qlIndexFixing(ONIndex1M,I2431,TRUE,_xll.ohTrigger(RecalcTrigger,Trigger1M)),NA())</f>
        <v>2.4291028691543204E-2</v>
      </c>
      <c r="L2431" s="52">
        <f>IFERROR(_xll.qlIndexFixing(Index3M,H2431,TRUE,_xll.ohTrigger(RecalcTrigger,Trigger3M)),NA())</f>
        <v>2.5826016935389134E-2</v>
      </c>
      <c r="M2431" s="52">
        <f>IFERROR(_xll.qlIndexFixing(ONIndex3M,I2431,TRUE,_xll.ohTrigger(RecalcTrigger,Trigger3M)),NA())</f>
        <v>2.5772467258562415E-2</v>
      </c>
      <c r="N2431" s="52">
        <f>IFERROR(_xll.qlIndexFixing(Index6M,$H2431,TRUE,_xll.ohTrigger(RecalcTrigger,Trigger6M)),NA())</f>
        <v>2.7201716641635308E-2</v>
      </c>
      <c r="O2431" s="52">
        <f>IFERROR(_xll.qlIndexFixing(ONIndex6M,I2431,TRUE,_xll.ohTrigger(RecalcTrigger,Trigger6M)),NA())</f>
        <v>2.7078094190011726E-2</v>
      </c>
      <c r="P2431" s="52">
        <f>IFERROR(_xll.qlIndexFixing(Index1Y,$H2431,TRUE,_xll.ohTrigger(RecalcTrigger,Trigger1Y)),NA())</f>
        <v>2.9015451227958795E-2</v>
      </c>
      <c r="Q2431" s="52">
        <f>IFERROR(_xll.qlIndexFixing(ONIndex1Y,I2431,TRUE,_xll.ohTrigger(RecalcTrigger,Trigger1Y)),NA())</f>
        <v>2.8720255867531463E-2</v>
      </c>
    </row>
    <row r="2432" spans="2:17" x14ac:dyDescent="0.2">
      <c r="B2432" s="46" t="s">
        <v>51</v>
      </c>
      <c r="D2432" s="49">
        <f>_xll.qlCalendarAdvance(LocalCalendar,$D2431,B2432,"f",FALSE)</f>
        <v>56542</v>
      </c>
      <c r="E2432" s="49">
        <f>_xll.qlInterestRateIndexValueDate(IndexON,D2432)</f>
        <v>56542</v>
      </c>
      <c r="F2432" s="52">
        <f>IFERROR(_xll.qlIndexFixing(IndexON,D2432,TRUE,_xll.ohTrigger(RecalcTrigger,TriggerON)),NA())</f>
        <v>2.3872682808647738E-2</v>
      </c>
      <c r="H2432" s="49">
        <f>_xll.qlCalendarAdvance(IborCalendar,$H2431,B2432,"f",FALSE)</f>
        <v>56535</v>
      </c>
      <c r="I2432" s="49">
        <f>_xll.qlInterestRateIndexValueDate(Index1M,$H2432)</f>
        <v>56537</v>
      </c>
      <c r="J2432" s="52">
        <f>IFERROR(_xll.qlIndexFixing(Index1M,$H2432,TRUE,_xll.ohTrigger(RecalcTrigger,Trigger1M)),NA())</f>
        <v>2.4301345446333666E-2</v>
      </c>
      <c r="K2432" s="52">
        <f>IFERROR(_xll.qlIndexFixing(ONIndex1M,I2432,TRUE,_xll.ohTrigger(RecalcTrigger,Trigger1M)),NA())</f>
        <v>2.4286342776287384E-2</v>
      </c>
      <c r="L2432" s="52">
        <f>IFERROR(_xll.qlIndexFixing(Index3M,H2432,TRUE,_xll.ohTrigger(RecalcTrigger,Trigger3M)),NA())</f>
        <v>2.5821306151507024E-2</v>
      </c>
      <c r="M2432" s="52">
        <f>IFERROR(_xll.qlIndexFixing(ONIndex3M,I2432,TRUE,_xll.ohTrigger(RecalcTrigger,Trigger3M)),NA())</f>
        <v>2.5767801792389022E-2</v>
      </c>
      <c r="N2432" s="52">
        <f>IFERROR(_xll.qlIndexFixing(Index6M,$H2432,TRUE,_xll.ohTrigger(RecalcTrigger,Trigger6M)),NA())</f>
        <v>2.7196949016495796E-2</v>
      </c>
      <c r="O2432" s="52">
        <f>IFERROR(_xll.qlIndexFixing(ONIndex6M,I2432,TRUE,_xll.ohTrigger(RecalcTrigger,Trigger6M)),NA())</f>
        <v>2.7073412158769017E-2</v>
      </c>
      <c r="P2432" s="52">
        <f>IFERROR(_xll.qlIndexFixing(Index1Y,$H2432,TRUE,_xll.ohTrigger(RecalcTrigger,Trigger1Y)),NA())</f>
        <v>2.9010558350137754E-2</v>
      </c>
      <c r="Q2432" s="52">
        <f>IFERROR(_xll.qlIndexFixing(ONIndex1Y,I2432,TRUE,_xll.ohTrigger(RecalcTrigger,Trigger1Y)),NA())</f>
        <v>2.8715646355159663E-2</v>
      </c>
    </row>
    <row r="2433" spans="2:17" x14ac:dyDescent="0.2">
      <c r="B2433" s="46" t="s">
        <v>51</v>
      </c>
      <c r="D2433" s="49">
        <f>_xll.qlCalendarAdvance(LocalCalendar,$D2432,B2433,"f",FALSE)</f>
        <v>56549</v>
      </c>
      <c r="E2433" s="49">
        <f>_xll.qlInterestRateIndexValueDate(IndexON,D2433)</f>
        <v>56549</v>
      </c>
      <c r="F2433" s="52">
        <f>IFERROR(_xll.qlIndexFixing(IndexON,D2433,TRUE,_xll.ohTrigger(RecalcTrigger,TriggerON)),NA())</f>
        <v>2.386612955223022E-2</v>
      </c>
      <c r="H2433" s="49">
        <f>_xll.qlCalendarAdvance(IborCalendar,$H2432,B2433,"f",FALSE)</f>
        <v>56542</v>
      </c>
      <c r="I2433" s="49">
        <f>_xll.qlInterestRateIndexValueDate(Index1M,$H2433)</f>
        <v>56544</v>
      </c>
      <c r="J2433" s="52">
        <f>IFERROR(_xll.qlIndexFixing(Index1M,$H2433,TRUE,_xll.ohTrigger(RecalcTrigger,Trigger1M)),NA())</f>
        <v>2.4296640941570413E-2</v>
      </c>
      <c r="K2433" s="52">
        <f>IFERROR(_xll.qlIndexFixing(ONIndex1M,I2433,TRUE,_xll.ohTrigger(RecalcTrigger,Trigger1M)),NA())</f>
        <v>2.4281654133613273E-2</v>
      </c>
      <c r="L2433" s="52">
        <f>IFERROR(_xll.qlIndexFixing(Index3M,H2433,TRUE,_xll.ohTrigger(RecalcTrigger,Trigger3M)),NA())</f>
        <v>2.5816593086394061E-2</v>
      </c>
      <c r="M2433" s="52">
        <f>IFERROR(_xll.qlIndexFixing(ONIndex3M,I2433,TRUE,_xll.ohTrigger(RecalcTrigger,Trigger3M)),NA())</f>
        <v>2.576313405419306E-2</v>
      </c>
      <c r="N2433" s="52">
        <f>IFERROR(_xll.qlIndexFixing(Index6M,$H2433,TRUE,_xll.ohTrigger(RecalcTrigger,Trigger6M)),NA())</f>
        <v>2.7192179734362179E-2</v>
      </c>
      <c r="O2433" s="52">
        <f>IFERROR(_xll.qlIndexFixing(ONIndex6M,I2433,TRUE,_xll.ohTrigger(RecalcTrigger,Trigger6M)),NA())</f>
        <v>2.7068728481562943E-2</v>
      </c>
      <c r="P2433" s="52">
        <f>IFERROR(_xll.qlIndexFixing(Index1Y,$H2433,TRUE,_xll.ohTrigger(RecalcTrigger,Trigger1Y)),NA())</f>
        <v>2.9005659797835769E-2</v>
      </c>
      <c r="Q2433" s="52">
        <f>IFERROR(_xll.qlIndexFixing(ONIndex1Y,I2433,TRUE,_xll.ohTrigger(RecalcTrigger,Trigger1Y)),NA())</f>
        <v>2.8711031306976054E-2</v>
      </c>
    </row>
    <row r="2434" spans="2:17" x14ac:dyDescent="0.2">
      <c r="B2434" s="46" t="s">
        <v>51</v>
      </c>
      <c r="D2434" s="49">
        <f>_xll.qlCalendarAdvance(LocalCalendar,$D2433,B2434,"f",FALSE)</f>
        <v>56556</v>
      </c>
      <c r="E2434" s="49">
        <f>_xll.qlInterestRateIndexValueDate(IndexON,D2434)</f>
        <v>56556</v>
      </c>
      <c r="F2434" s="52">
        <f>IFERROR(_xll.qlIndexFixing(IndexON,D2434,TRUE,_xll.ohTrigger(RecalcTrigger,TriggerON)),NA())</f>
        <v>2.3859559165355648E-2</v>
      </c>
      <c r="H2434" s="49">
        <f>_xll.qlCalendarAdvance(IborCalendar,$H2433,B2434,"f",FALSE)</f>
        <v>56549</v>
      </c>
      <c r="I2434" s="49">
        <f>_xll.qlInterestRateIndexValueDate(Index1M,$H2434)</f>
        <v>56551</v>
      </c>
      <c r="J2434" s="52">
        <f>IFERROR(_xll.qlIndexFixing(Index1M,$H2434,TRUE,_xll.ohTrigger(RecalcTrigger,Trigger1M)),NA())</f>
        <v>2.4291933705609392E-2</v>
      </c>
      <c r="K2434" s="52">
        <f>IFERROR(_xll.qlIndexFixing(ONIndex1M,I2434,TRUE,_xll.ohTrigger(RecalcTrigger,Trigger1M)),NA())</f>
        <v>2.4276962763520871E-2</v>
      </c>
      <c r="L2434" s="52">
        <f>IFERROR(_xll.qlIndexFixing(Index3M,H2434,TRUE,_xll.ohTrigger(RecalcTrigger,Trigger3M)),NA())</f>
        <v>2.5811877740056319E-2</v>
      </c>
      <c r="M2434" s="52">
        <f>IFERROR(_xll.qlIndexFixing(ONIndex3M,I2434,TRUE,_xll.ohTrigger(RecalcTrigger,Trigger3M)),NA())</f>
        <v>2.5758464043894591E-2</v>
      </c>
      <c r="N2434" s="52">
        <f>IFERROR(_xll.qlIndexFixing(Index6M,$H2434,TRUE,_xll.ohTrigger(RecalcTrigger,Trigger6M)),NA())</f>
        <v>2.718740879524632E-2</v>
      </c>
      <c r="O2434" s="52">
        <f>IFERROR(_xll.qlIndexFixing(ONIndex6M,I2434,TRUE,_xll.ohTrigger(RecalcTrigger,Trigger6M)),NA())</f>
        <v>2.7064043158713247E-2</v>
      </c>
      <c r="P2434" s="52">
        <f>IFERROR(_xll.qlIndexFixing(Index1Y,$H2434,TRUE,_xll.ohTrigger(RecalcTrigger,Trigger1Y)),NA())</f>
        <v>2.9000755571136287E-2</v>
      </c>
      <c r="Q2434" s="52">
        <f>IFERROR(_xll.qlIndexFixing(ONIndex1Y,I2434,TRUE,_xll.ohTrigger(RecalcTrigger,Trigger1Y)),NA())</f>
        <v>2.8706410723220444E-2</v>
      </c>
    </row>
    <row r="2435" spans="2:17" x14ac:dyDescent="0.2">
      <c r="B2435" s="46" t="s">
        <v>51</v>
      </c>
      <c r="D2435" s="49">
        <f>_xll.qlCalendarAdvance(LocalCalendar,$D2434,B2435,"f",FALSE)</f>
        <v>56563</v>
      </c>
      <c r="E2435" s="49">
        <f>_xll.qlInterestRateIndexValueDate(IndexON,D2435)</f>
        <v>56563</v>
      </c>
      <c r="F2435" s="52">
        <f>IFERROR(_xll.qlIndexFixing(IndexON,D2435,TRUE,_xll.ohTrigger(RecalcTrigger,TriggerON)),NA())</f>
        <v>2.385329060868191E-2</v>
      </c>
      <c r="H2435" s="49">
        <f>_xll.qlCalendarAdvance(IborCalendar,$H2434,B2435,"f",FALSE)</f>
        <v>56556</v>
      </c>
      <c r="I2435" s="49">
        <f>_xll.qlInterestRateIndexValueDate(Index1M,$H2435)</f>
        <v>56558</v>
      </c>
      <c r="J2435" s="52">
        <f>IFERROR(_xll.qlIndexFixing(Index1M,$H2435,TRUE,_xll.ohTrigger(RecalcTrigger,Trigger1M)),NA())</f>
        <v>2.4287223738465591E-2</v>
      </c>
      <c r="K2435" s="52">
        <f>IFERROR(_xll.qlIndexFixing(ONIndex1M,I2435,TRUE,_xll.ohTrigger(RecalcTrigger,Trigger1M)),NA())</f>
        <v>2.4272268666170049E-2</v>
      </c>
      <c r="L2435" s="52">
        <f>IFERROR(_xll.qlIndexFixing(Index3M,H2435,TRUE,_xll.ohTrigger(RecalcTrigger,Trigger3M)),NA())</f>
        <v>2.580716011250684E-2</v>
      </c>
      <c r="M2435" s="52">
        <f>IFERROR(_xll.qlIndexFixing(ONIndex3M,I2435,TRUE,_xll.ohTrigger(RecalcTrigger,Trigger3M)),NA())</f>
        <v>2.575379176181336E-2</v>
      </c>
      <c r="N2435" s="52">
        <f>IFERROR(_xll.qlIndexFixing(Index6M,$H2435,TRUE,_xll.ohTrigger(RecalcTrigger,Trigger6M)),NA())</f>
        <v>2.7181956093671345E-2</v>
      </c>
      <c r="O2435" s="52">
        <f>IFERROR(_xll.qlIndexFixing(ONIndex6M,I2435,TRUE,_xll.ohTrigger(RecalcTrigger,Trigger6M)),NA())</f>
        <v>2.7059356190139994E-2</v>
      </c>
      <c r="P2435" s="52">
        <f>IFERROR(_xll.qlIndexFixing(Index1Y,$H2435,TRUE,_xll.ohTrigger(RecalcTrigger,Trigger1Y)),NA())</f>
        <v>2.8995845670121215E-2</v>
      </c>
      <c r="Q2435" s="52">
        <f>IFERROR(_xll.qlIndexFixing(ONIndex1Y,I2435,TRUE,_xll.ohTrigger(RecalcTrigger,Trigger1Y)),NA())</f>
        <v>2.8701784603812897E-2</v>
      </c>
    </row>
    <row r="2436" spans="2:17" x14ac:dyDescent="0.2">
      <c r="B2436" s="46" t="s">
        <v>51</v>
      </c>
      <c r="D2436" s="49">
        <f>_xll.qlCalendarAdvance(LocalCalendar,$D2435,B2436,"f",FALSE)</f>
        <v>56570</v>
      </c>
      <c r="E2436" s="49">
        <f>_xll.qlInterestRateIndexValueDate(IndexON,D2436)</f>
        <v>56570</v>
      </c>
      <c r="F2436" s="52">
        <f>IFERROR(_xll.qlIndexFixing(IndexON,D2436,TRUE,_xll.ohTrigger(RecalcTrigger,TriggerON)),NA())</f>
        <v>2.3846366999995539E-2</v>
      </c>
      <c r="H2436" s="49">
        <f>_xll.qlCalendarAdvance(IborCalendar,$H2435,B2436,"f",FALSE)</f>
        <v>56563</v>
      </c>
      <c r="I2436" s="49">
        <f>_xll.qlInterestRateIndexValueDate(Index1M,$H2436)</f>
        <v>56565</v>
      </c>
      <c r="J2436" s="52">
        <f>IFERROR(_xll.qlIndexFixing(Index1M,$H2436,TRUE,_xll.ohTrigger(RecalcTrigger,Trigger1M)),NA())</f>
        <v>2.4282511040129018E-2</v>
      </c>
      <c r="K2436" s="52">
        <f>IFERROR(_xll.qlIndexFixing(ONIndex1M,I2436,TRUE,_xll.ohTrigger(RecalcTrigger,Trigger1M)),NA())</f>
        <v>2.4267571841400937E-2</v>
      </c>
      <c r="L2436" s="52">
        <f>IFERROR(_xll.qlIndexFixing(Index3M,H2436,TRUE,_xll.ohTrigger(RecalcTrigger,Trigger3M)),NA())</f>
        <v>2.5802440203750832E-2</v>
      </c>
      <c r="M2436" s="52">
        <f>IFERROR(_xll.qlIndexFixing(ONIndex3M,I2436,TRUE,_xll.ohTrigger(RecalcTrigger,Trigger3M)),NA())</f>
        <v>2.5749117207789496E-2</v>
      </c>
      <c r="N2436" s="52">
        <f>IFERROR(_xll.qlIndexFixing(Index6M,$H2436,TRUE,_xll.ohTrigger(RecalcTrigger,Trigger6M)),NA())</f>
        <v>2.7177182316966138E-2</v>
      </c>
      <c r="O2436" s="52">
        <f>IFERROR(_xll.qlIndexFixing(ONIndex6M,I2436,TRUE,_xll.ohTrigger(RecalcTrigger,Trigger6M)),NA())</f>
        <v>2.7054667575603375E-2</v>
      </c>
      <c r="P2436" s="52">
        <f>IFERROR(_xll.qlIndexFixing(Index1Y,$H2436,TRUE,_xll.ohTrigger(RecalcTrigger,Trigger1Y)),NA())</f>
        <v>2.8990930094872452E-2</v>
      </c>
      <c r="Q2436" s="52">
        <f>IFERROR(_xll.qlIndexFixing(ONIndex1Y,I2436,TRUE,_xll.ohTrigger(RecalcTrigger,Trigger1Y)),NA())</f>
        <v>2.8697152948753413E-2</v>
      </c>
    </row>
    <row r="2437" spans="2:17" x14ac:dyDescent="0.2">
      <c r="B2437" s="46" t="s">
        <v>51</v>
      </c>
      <c r="D2437" s="49">
        <f>_xll.qlCalendarAdvance(LocalCalendar,$D2436,B2437,"f",FALSE)</f>
        <v>56577</v>
      </c>
      <c r="E2437" s="49">
        <f>_xll.qlInterestRateIndexValueDate(IndexON,D2437)</f>
        <v>56577</v>
      </c>
      <c r="F2437" s="52">
        <f>IFERROR(_xll.qlIndexFixing(IndexON,D2437,TRUE,_xll.ohTrigger(RecalcTrigger,TriggerON)),NA())</f>
        <v>2.3839745221589936E-2</v>
      </c>
      <c r="H2437" s="49">
        <f>_xll.qlCalendarAdvance(IborCalendar,$H2436,B2437,"f",FALSE)</f>
        <v>56570</v>
      </c>
      <c r="I2437" s="49">
        <f>_xll.qlInterestRateIndexValueDate(Index1M,$H2437)</f>
        <v>56572</v>
      </c>
      <c r="J2437" s="52">
        <f>IFERROR(_xll.qlIndexFixing(Index1M,$H2437,TRUE,_xll.ohTrigger(RecalcTrigger,Trigger1M)),NA())</f>
        <v>2.4277795610607167E-2</v>
      </c>
      <c r="K2437" s="52">
        <f>IFERROR(_xll.qlIndexFixing(ONIndex1M,I2437,TRUE,_xll.ohTrigger(RecalcTrigger,Trigger1M)),NA())</f>
        <v>2.4262872289053661E-2</v>
      </c>
      <c r="L2437" s="52">
        <f>IFERROR(_xll.qlIndexFixing(Index3M,H2437,TRUE,_xll.ohTrigger(RecalcTrigger,Trigger3M)),NA())</f>
        <v>2.5797718013796982E-2</v>
      </c>
      <c r="M2437" s="52">
        <f>IFERROR(_xll.qlIndexFixing(ONIndex3M,I2437,TRUE,_xll.ohTrigger(RecalcTrigger,Trigger3M)),NA())</f>
        <v>2.5744440381583189E-2</v>
      </c>
      <c r="N2437" s="52">
        <f>IFERROR(_xll.qlIndexFixing(Index6M,$H2437,TRUE,_xll.ohTrigger(RecalcTrigger,Trigger6M)),NA())</f>
        <v>2.7172406883374592E-2</v>
      </c>
      <c r="O2437" s="52">
        <f>IFERROR(_xll.qlIndexFixing(ONIndex6M,I2437,TRUE,_xll.ohTrigger(RecalcTrigger,Trigger6M)),NA())</f>
        <v>2.7049977315423135E-2</v>
      </c>
      <c r="P2437" s="52">
        <f>IFERROR(_xll.qlIndexFixing(Index1Y,$H2437,TRUE,_xll.ohTrigger(RecalcTrigger,Trigger1Y)),NA())</f>
        <v>2.8986008845473667E-2</v>
      </c>
      <c r="Q2437" s="52">
        <f>IFERROR(_xll.qlIndexFixing(ONIndex1Y,I2437,TRUE,_xll.ohTrigger(RecalcTrigger,Trigger1Y)),NA())</f>
        <v>2.869251575788212E-2</v>
      </c>
    </row>
    <row r="2438" spans="2:17" x14ac:dyDescent="0.2">
      <c r="B2438" s="46" t="s">
        <v>51</v>
      </c>
      <c r="D2438" s="49">
        <f>_xll.qlCalendarAdvance(LocalCalendar,$D2437,B2438,"f",FALSE)</f>
        <v>56584</v>
      </c>
      <c r="E2438" s="49">
        <f>_xll.qlInterestRateIndexValueDate(IndexON,D2438)</f>
        <v>56584</v>
      </c>
      <c r="F2438" s="52">
        <f>IFERROR(_xll.qlIndexFixing(IndexON,D2438,TRUE,_xll.ohTrigger(RecalcTrigger,TriggerON)),NA())</f>
        <v>2.3833106312727281E-2</v>
      </c>
      <c r="H2438" s="49">
        <f>_xll.qlCalendarAdvance(IborCalendar,$H2437,B2438,"f",FALSE)</f>
        <v>56577</v>
      </c>
      <c r="I2438" s="49">
        <f>_xll.qlInterestRateIndexValueDate(Index1M,$H2438)</f>
        <v>56580</v>
      </c>
      <c r="J2438" s="52">
        <f>IFERROR(_xll.qlIndexFixing(Index1M,$H2438,TRUE,_xll.ohTrigger(RecalcTrigger,Trigger1M)),NA())</f>
        <v>2.4272403204003423E-2</v>
      </c>
      <c r="K2438" s="52">
        <f>IFERROR(_xll.qlIndexFixing(ONIndex1M,I2438,TRUE,_xll.ohTrigger(RecalcTrigger,Trigger1M)),NA())</f>
        <v>2.4258460444910313E-2</v>
      </c>
      <c r="L2438" s="52">
        <f>IFERROR(_xll.qlIndexFixing(Index3M,H2438,TRUE,_xll.ohTrigger(RecalcTrigger,Trigger3M)),NA())</f>
        <v>2.5791734420625136E-2</v>
      </c>
      <c r="M2438" s="52">
        <f>IFERROR(_xll.qlIndexFixing(ONIndex3M,I2438,TRUE,_xll.ohTrigger(RecalcTrigger,Trigger3M)),NA())</f>
        <v>2.5740264194160645E-2</v>
      </c>
      <c r="N2438" s="52">
        <f>IFERROR(_xll.qlIndexFixing(Index6M,$H2438,TRUE,_xll.ohTrigger(RecalcTrigger,Trigger6M)),NA())</f>
        <v>2.7166947216160794E-2</v>
      </c>
      <c r="O2438" s="52">
        <f>IFERROR(_xll.qlIndexFixing(ONIndex6M,I2438,TRUE,_xll.ohTrigger(RecalcTrigger,Trigger6M)),NA())</f>
        <v>2.7045976199371324E-2</v>
      </c>
      <c r="P2438" s="52">
        <f>IFERROR(_xll.qlIndexFixing(Index1Y,$H2438,TRUE,_xll.ohTrigger(RecalcTrigger,Trigger1Y)),NA())</f>
        <v>2.8981976534776233E-2</v>
      </c>
      <c r="Q2438" s="52">
        <f>IFERROR(_xll.qlIndexFixing(ONIndex1Y,I2438,TRUE,_xll.ohTrigger(RecalcTrigger,Trigger1Y)),NA())</f>
        <v>2.8688831427627903E-2</v>
      </c>
    </row>
    <row r="2439" spans="2:17" x14ac:dyDescent="0.2">
      <c r="B2439" s="46" t="s">
        <v>51</v>
      </c>
      <c r="D2439" s="49">
        <f>_xll.qlCalendarAdvance(LocalCalendar,$D2438,B2439,"f",FALSE)</f>
        <v>56591</v>
      </c>
      <c r="E2439" s="49">
        <f>_xll.qlInterestRateIndexValueDate(IndexON,D2439)</f>
        <v>56591</v>
      </c>
      <c r="F2439" s="52">
        <f>IFERROR(_xll.qlIndexFixing(IndexON,D2439,TRUE,_xll.ohTrigger(RecalcTrigger,TriggerON)),NA())</f>
        <v>2.3826450273247701E-2</v>
      </c>
      <c r="H2439" s="49">
        <f>_xll.qlCalendarAdvance(IborCalendar,$H2438,B2439,"f",FALSE)</f>
        <v>56584</v>
      </c>
      <c r="I2439" s="49">
        <f>_xll.qlInterestRateIndexValueDate(Index1M,$H2439)</f>
        <v>56586</v>
      </c>
      <c r="J2439" s="52">
        <f>IFERROR(_xll.qlIndexFixing(Index1M,$H2439,TRUE,_xll.ohTrigger(RecalcTrigger,Trigger1M)),NA())</f>
        <v>2.4268356558035109E-2</v>
      </c>
      <c r="K2439" s="52">
        <f>IFERROR(_xll.qlIndexFixing(ONIndex1M,I2439,TRUE,_xll.ohTrigger(RecalcTrigger,Trigger1M)),NA())</f>
        <v>2.4253465002503916E-2</v>
      </c>
      <c r="L2439" s="52">
        <f>IFERROR(_xll.qlIndexFixing(Index3M,H2439,TRUE,_xll.ohTrigger(RecalcTrigger,Trigger3M)),NA())</f>
        <v>2.578709960560932E-2</v>
      </c>
      <c r="M2439" s="52">
        <f>IFERROR(_xll.qlIndexFixing(ONIndex3M,I2439,TRUE,_xll.ohTrigger(RecalcTrigger,Trigger3M)),NA())</f>
        <v>2.5735079913502545E-2</v>
      </c>
      <c r="N2439" s="52">
        <f>IFERROR(_xll.qlIndexFixing(Index6M,$H2439,TRUE,_xll.ohTrigger(RecalcTrigger,Trigger6M)),NA())</f>
        <v>2.7163529245345777E-2</v>
      </c>
      <c r="O2439" s="52">
        <f>IFERROR(_xll.qlIndexFixing(ONIndex6M,I2439,TRUE,_xll.ohTrigger(RecalcTrigger,Trigger6M)),NA())</f>
        <v>2.7040591857812046E-2</v>
      </c>
      <c r="P2439" s="52">
        <f>IFERROR(_xll.qlIndexFixing(Index1Y,$H2439,TRUE,_xll.ohTrigger(RecalcTrigger,Trigger1Y)),NA())</f>
        <v>2.8976149324556267E-2</v>
      </c>
      <c r="Q2439" s="52">
        <f>IFERROR(_xll.qlIndexFixing(ONIndex1Y,I2439,TRUE,_xll.ohTrigger(RecalcTrigger,Trigger1Y)),NA())</f>
        <v>2.8683224769583404E-2</v>
      </c>
    </row>
    <row r="2440" spans="2:17" x14ac:dyDescent="0.2">
      <c r="B2440" s="46" t="s">
        <v>51</v>
      </c>
      <c r="D2440" s="49">
        <f>_xll.qlCalendarAdvance(LocalCalendar,$D2439,B2440,"f",FALSE)</f>
        <v>56598</v>
      </c>
      <c r="E2440" s="49">
        <f>_xll.qlInterestRateIndexValueDate(IndexON,D2440)</f>
        <v>56598</v>
      </c>
      <c r="F2440" s="52">
        <f>IFERROR(_xll.qlIndexFixing(IndexON,D2440,TRUE,_xll.ohTrigger(RecalcTrigger,TriggerON)),NA())</f>
        <v>2.3819777103311068E-2</v>
      </c>
      <c r="H2440" s="49">
        <f>_xll.qlCalendarAdvance(IborCalendar,$H2439,B2440,"f",FALSE)</f>
        <v>56591</v>
      </c>
      <c r="I2440" s="49">
        <f>_xll.qlInterestRateIndexValueDate(Index1M,$H2440)</f>
        <v>56593</v>
      </c>
      <c r="J2440" s="52">
        <f>IFERROR(_xll.qlIndexFixing(Index1M,$H2440,TRUE,_xll.ohTrigger(RecalcTrigger,Trigger1M)),NA())</f>
        <v>2.4263632934984902E-2</v>
      </c>
      <c r="K2440" s="52">
        <f>IFERROR(_xll.qlIndexFixing(ONIndex1M,I2440,TRUE,_xll.ohTrigger(RecalcTrigger,Trigger1M)),NA())</f>
        <v>2.4248757268141574E-2</v>
      </c>
      <c r="L2440" s="52">
        <f>IFERROR(_xll.qlIndexFixing(Index3M,H2440,TRUE,_xll.ohTrigger(RecalcTrigger,Trigger3M)),NA())</f>
        <v>2.5782371573150442E-2</v>
      </c>
      <c r="M2440" s="52">
        <f>IFERROR(_xll.qlIndexFixing(ONIndex3M,I2440,TRUE,_xll.ohTrigger(RecalcTrigger,Trigger3M)),NA())</f>
        <v>2.57303962713884E-2</v>
      </c>
      <c r="N2440" s="52">
        <f>IFERROR(_xll.qlIndexFixing(Index6M,$H2440,TRUE,_xll.ohTrigger(RecalcTrigger,Trigger6M)),NA())</f>
        <v>2.715874836458505E-2</v>
      </c>
      <c r="O2440" s="52">
        <f>IFERROR(_xll.qlIndexFixing(ONIndex6M,I2440,TRUE,_xll.ohTrigger(RecalcTrigger,Trigger6M)),NA())</f>
        <v>2.7035896660301262E-2</v>
      </c>
      <c r="P2440" s="52">
        <f>IFERROR(_xll.qlIndexFixing(Index1Y,$H2440,TRUE,_xll.ohTrigger(RecalcTrigger,Trigger1Y)),NA())</f>
        <v>2.8971211053203005E-2</v>
      </c>
      <c r="Q2440" s="52">
        <f>IFERROR(_xll.qlIndexFixing(ONIndex1Y,I2440,TRUE,_xll.ohTrigger(RecalcTrigger,Trigger1Y)),NA())</f>
        <v>2.8678570971836237E-2</v>
      </c>
    </row>
    <row r="2441" spans="2:17" x14ac:dyDescent="0.2">
      <c r="B2441" s="46" t="s">
        <v>51</v>
      </c>
      <c r="D2441" s="49">
        <f>_xll.qlCalendarAdvance(LocalCalendar,$D2440,B2441,"f",FALSE)</f>
        <v>56605</v>
      </c>
      <c r="E2441" s="49">
        <f>_xll.qlInterestRateIndexValueDate(IndexON,D2441)</f>
        <v>56605</v>
      </c>
      <c r="F2441" s="52">
        <f>IFERROR(_xll.qlIndexFixing(IndexON,D2441,TRUE,_xll.ohTrigger(RecalcTrigger,TriggerON)),NA())</f>
        <v>2.3813086802917383E-2</v>
      </c>
      <c r="H2441" s="49">
        <f>_xll.qlCalendarAdvance(IborCalendar,$H2440,B2441,"f",FALSE)</f>
        <v>56598</v>
      </c>
      <c r="I2441" s="49">
        <f>_xll.qlInterestRateIndexValueDate(Index1M,$H2441)</f>
        <v>56600</v>
      </c>
      <c r="J2441" s="52">
        <f>IFERROR(_xll.qlIndexFixing(Index1M,$H2441,TRUE,_xll.ohTrigger(RecalcTrigger,Trigger1M)),NA())</f>
        <v>2.4259385490722384E-2</v>
      </c>
      <c r="K2441" s="52">
        <f>IFERROR(_xll.qlIndexFixing(ONIndex1M,I2441,TRUE,_xll.ohTrigger(RecalcTrigger,Trigger1M)),NA())</f>
        <v>2.4244046806281006E-2</v>
      </c>
      <c r="L2441" s="52">
        <f>IFERROR(_xll.qlIndexFixing(Index3M,H2441,TRUE,_xll.ohTrigger(RecalcTrigger,Trigger3M)),NA())</f>
        <v>2.5777641259726813E-2</v>
      </c>
      <c r="M2441" s="52">
        <f>IFERROR(_xll.qlIndexFixing(ONIndex3M,I2441,TRUE,_xll.ohTrigger(RecalcTrigger,Trigger3M)),NA())</f>
        <v>2.5725710357411558E-2</v>
      </c>
      <c r="N2441" s="52">
        <f>IFERROR(_xll.qlIndexFixing(Index6M,$H2441,TRUE,_xll.ohTrigger(RecalcTrigger,Trigger6M)),NA())</f>
        <v>2.7153965826925086E-2</v>
      </c>
      <c r="O2441" s="52">
        <f>IFERROR(_xll.qlIndexFixing(ONIndex6M,I2441,TRUE,_xll.ohTrigger(RecalcTrigger,Trigger6M)),NA())</f>
        <v>2.7031199816907048E-2</v>
      </c>
      <c r="P2441" s="52">
        <f>IFERROR(_xll.qlIndexFixing(Index1Y,$H2441,TRUE,_xll.ohTrigger(RecalcTrigger,Trigger1Y)),NA())</f>
        <v>2.8966267108030849E-2</v>
      </c>
      <c r="Q2441" s="52">
        <f>IFERROR(_xll.qlIndexFixing(ONIndex1Y,I2441,TRUE,_xll.ohTrigger(RecalcTrigger,Trigger1Y)),NA())</f>
        <v>2.8673911638437133E-2</v>
      </c>
    </row>
    <row r="2442" spans="2:17" x14ac:dyDescent="0.2">
      <c r="B2442" s="46" t="s">
        <v>51</v>
      </c>
      <c r="D2442" s="49">
        <f>_xll.qlCalendarAdvance(LocalCalendar,$D2441,B2442,"f",FALSE)</f>
        <v>56612</v>
      </c>
      <c r="E2442" s="49">
        <f>_xll.qlInterestRateIndexValueDate(IndexON,D2442)</f>
        <v>56612</v>
      </c>
      <c r="F2442" s="52">
        <f>IFERROR(_xll.qlIndexFixing(IndexON,D2442,TRUE,_xll.ohTrigger(RecalcTrigger,TriggerON)),NA())</f>
        <v>2.3806379372066644E-2</v>
      </c>
      <c r="H2442" s="49">
        <f>_xll.qlCalendarAdvance(IborCalendar,$H2441,B2442,"f",FALSE)</f>
        <v>56605</v>
      </c>
      <c r="I2442" s="49">
        <f>_xll.qlInterestRateIndexValueDate(Index1M,$H2442)</f>
        <v>56607</v>
      </c>
      <c r="J2442" s="52">
        <f>IFERROR(_xll.qlIndexFixing(Index1M,$H2442,TRUE,_xll.ohTrigger(RecalcTrigger,Trigger1M)),NA())</f>
        <v>2.4254177495381113E-2</v>
      </c>
      <c r="K2442" s="52">
        <f>IFERROR(_xll.qlIndexFixing(ONIndex1M,I2442,TRUE,_xll.ohTrigger(RecalcTrigger,Trigger1M)),NA())</f>
        <v>2.4241250432492478E-2</v>
      </c>
      <c r="L2442" s="52">
        <f>IFERROR(_xll.qlIndexFixing(Index3M,H2442,TRUE,_xll.ohTrigger(RecalcTrigger,Trigger3M)),NA())</f>
        <v>2.5772908665349092E-2</v>
      </c>
      <c r="M2442" s="52">
        <f>IFERROR(_xll.qlIndexFixing(ONIndex3M,I2442,TRUE,_xll.ohTrigger(RecalcTrigger,Trigger3M)),NA())</f>
        <v>2.5723357500126554E-2</v>
      </c>
      <c r="N2442" s="52">
        <f>IFERROR(_xll.qlIndexFixing(Index6M,$H2442,TRUE,_xll.ohTrigger(RecalcTrigger,Trigger6M)),NA())</f>
        <v>2.7149181632377745E-2</v>
      </c>
      <c r="O2442" s="52">
        <f>IFERROR(_xll.qlIndexFixing(ONIndex6M,I2442,TRUE,_xll.ohTrigger(RecalcTrigger,Trigger6M)),NA())</f>
        <v>2.7029216422370439E-2</v>
      </c>
      <c r="P2442" s="52">
        <f>IFERROR(_xll.qlIndexFixing(Index1Y,$H2442,TRUE,_xll.ohTrigger(RecalcTrigger,Trigger1Y)),NA())</f>
        <v>2.8965299235201178E-2</v>
      </c>
      <c r="Q2442" s="52">
        <f>IFERROR(_xll.qlIndexFixing(ONIndex1Y,I2442,TRUE,_xll.ohTrigger(RecalcTrigger,Trigger1Y)),NA())</f>
        <v>2.8672479012611163E-2</v>
      </c>
    </row>
    <row r="2443" spans="2:17" x14ac:dyDescent="0.2">
      <c r="B2443" s="46" t="s">
        <v>51</v>
      </c>
      <c r="D2443" s="49">
        <f>_xll.qlCalendarAdvance(LocalCalendar,$D2442,B2443,"f",FALSE)</f>
        <v>56619</v>
      </c>
      <c r="E2443" s="49">
        <f>_xll.qlInterestRateIndexValueDate(IndexON,D2443)</f>
        <v>56619</v>
      </c>
      <c r="F2443" s="52">
        <f>IFERROR(_xll.qlIndexFixing(IndexON,D2443,TRUE,_xll.ohTrigger(RecalcTrigger,TriggerON)),NA())</f>
        <v>2.379965481059898E-2</v>
      </c>
      <c r="H2443" s="49">
        <f>_xll.qlCalendarAdvance(IborCalendar,$H2442,B2443,"f",FALSE)</f>
        <v>56612</v>
      </c>
      <c r="I2443" s="49">
        <f>_xll.qlInterestRateIndexValueDate(Index1M,$H2443)</f>
        <v>56614</v>
      </c>
      <c r="J2443" s="52">
        <f>IFERROR(_xll.qlIndexFixing(Index1M,$H2443,TRUE,_xll.ohTrigger(RecalcTrigger,Trigger1M)),NA())</f>
        <v>2.4248011864868673E-2</v>
      </c>
      <c r="K2443" s="52">
        <f>IFERROR(_xll.qlIndexFixing(ONIndex1M,I2443,TRUE,_xll.ohTrigger(RecalcTrigger,Trigger1M)),NA())</f>
        <v>2.4236053815951397E-2</v>
      </c>
      <c r="L2443" s="52">
        <f>IFERROR(_xll.qlIndexFixing(Index3M,H2443,TRUE,_xll.ohTrigger(RecalcTrigger,Trigger3M)),NA())</f>
        <v>2.5768173790020832E-2</v>
      </c>
      <c r="M2443" s="52">
        <f>IFERROR(_xll.qlIndexFixing(ONIndex3M,I2443,TRUE,_xll.ohTrigger(RecalcTrigger,Trigger3M)),NA())</f>
        <v>2.5718081747108101E-2</v>
      </c>
      <c r="N2443" s="52">
        <f>IFERROR(_xll.qlIndexFixing(Index6M,$H2443,TRUE,_xll.ohTrigger(RecalcTrigger,Trigger6M)),NA())</f>
        <v>2.7143719487889177E-2</v>
      </c>
      <c r="O2443" s="52">
        <f>IFERROR(_xll.qlIndexFixing(ONIndex6M,I2443,TRUE,_xll.ohTrigger(RecalcTrigger,Trigger6M)),NA())</f>
        <v>2.7023836118995614E-2</v>
      </c>
      <c r="P2443" s="52">
        <f>IFERROR(_xll.qlIndexFixing(Index1Y,$H2443,TRUE,_xll.ohTrigger(RecalcTrigger,Trigger1Y)),NA())</f>
        <v>2.8955566663351074E-2</v>
      </c>
      <c r="Q2443" s="52">
        <f>IFERROR(_xll.qlIndexFixing(ONIndex1Y,I2443,TRUE,_xll.ohTrigger(RecalcTrigger,Trigger1Y)),NA())</f>
        <v>2.8666998290183265E-2</v>
      </c>
    </row>
    <row r="2444" spans="2:17" x14ac:dyDescent="0.2">
      <c r="B2444" s="46" t="s">
        <v>51</v>
      </c>
      <c r="D2444" s="49">
        <f>_xll.qlCalendarAdvance(LocalCalendar,$D2443,B2444,"f",FALSE)</f>
        <v>56626</v>
      </c>
      <c r="E2444" s="49">
        <f>_xll.qlInterestRateIndexValueDate(IndexON,D2444)</f>
        <v>56626</v>
      </c>
      <c r="F2444" s="52">
        <f>IFERROR(_xll.qlIndexFixing(IndexON,D2444,TRUE,_xll.ohTrigger(RecalcTrigger,TriggerON)),NA())</f>
        <v>2.3792913118674264E-2</v>
      </c>
      <c r="H2444" s="49">
        <f>_xll.qlCalendarAdvance(IborCalendar,$H2443,B2444,"f",FALSE)</f>
        <v>56619</v>
      </c>
      <c r="I2444" s="49">
        <f>_xll.qlInterestRateIndexValueDate(Index1M,$H2444)</f>
        <v>56621</v>
      </c>
      <c r="J2444" s="52">
        <f>IFERROR(_xll.qlIndexFixing(Index1M,$H2444,TRUE,_xll.ohTrigger(RecalcTrigger,Trigger1M)),NA())</f>
        <v>2.4244711131128638E-2</v>
      </c>
      <c r="K2444" s="52">
        <f>IFERROR(_xll.qlIndexFixing(ONIndex1M,I2444,TRUE,_xll.ohTrigger(RecalcTrigger,Trigger1M)),NA())</f>
        <v>2.4229899056669169E-2</v>
      </c>
      <c r="L2444" s="52">
        <f>IFERROR(_xll.qlIndexFixing(Index3M,H2444,TRUE,_xll.ohTrigger(RecalcTrigger,Trigger3M)),NA())</f>
        <v>2.5763436633756243E-2</v>
      </c>
      <c r="M2444" s="52">
        <f>IFERROR(_xll.qlIndexFixing(ONIndex3M,I2444,TRUE,_xll.ohTrigger(RecalcTrigger,Trigger3M)),NA())</f>
        <v>2.5711638983665352E-2</v>
      </c>
      <c r="N2444" s="52">
        <f>IFERROR(_xll.qlIndexFixing(Index6M,$H2444,TRUE,_xll.ohTrigger(RecalcTrigger,Trigger6M)),NA())</f>
        <v>2.7138932456428445E-2</v>
      </c>
      <c r="O2444" s="52">
        <f>IFERROR(_xll.qlIndexFixing(ONIndex6M,I2444,TRUE,_xll.ohTrigger(RecalcTrigger,Trigger6M)),NA())</f>
        <v>2.7017099412702805E-2</v>
      </c>
      <c r="P2444" s="52">
        <f>IFERROR(_xll.qlIndexFixing(Index1Y,$H2444,TRUE,_xll.ohTrigger(RecalcTrigger,Trigger1Y)),NA())</f>
        <v>2.89514019417796E-2</v>
      </c>
      <c r="Q2444" s="52">
        <f>IFERROR(_xll.qlIndexFixing(ONIndex1Y,I2444,TRUE,_xll.ohTrigger(RecalcTrigger,Trigger1Y)),NA())</f>
        <v>2.8659900424488072E-2</v>
      </c>
    </row>
    <row r="2445" spans="2:17" x14ac:dyDescent="0.2">
      <c r="B2445" s="46" t="s">
        <v>51</v>
      </c>
      <c r="D2445" s="49">
        <f>_xll.qlCalendarAdvance(LocalCalendar,$D2444,B2445,"f",FALSE)</f>
        <v>56633</v>
      </c>
      <c r="E2445" s="49">
        <f>_xll.qlInterestRateIndexValueDate(IndexON,D2445)</f>
        <v>56633</v>
      </c>
      <c r="F2445" s="52">
        <f>IFERROR(_xll.qlIndexFixing(IndexON,D2445,TRUE,_xll.ohTrigger(RecalcTrigger,TriggerON)),NA())</f>
        <v>2.3786154296292494E-2</v>
      </c>
      <c r="H2445" s="49">
        <f>_xll.qlCalendarAdvance(IborCalendar,$H2444,B2445,"f",FALSE)</f>
        <v>56626</v>
      </c>
      <c r="I2445" s="49">
        <f>_xll.qlInterestRateIndexValueDate(Index1M,$H2445)</f>
        <v>56628</v>
      </c>
      <c r="J2445" s="52">
        <f>IFERROR(_xll.qlIndexFixing(Index1M,$H2445,TRUE,_xll.ohTrigger(RecalcTrigger,Trigger1M)),NA())</f>
        <v>2.4240450707884973E-2</v>
      </c>
      <c r="K2445" s="52">
        <f>IFERROR(_xll.qlIndexFixing(ONIndex1M,I2445,TRUE,_xll.ohTrigger(RecalcTrigger,Trigger1M)),NA())</f>
        <v>2.4225177685215371E-2</v>
      </c>
      <c r="L2445" s="52">
        <f>IFERROR(_xll.qlIndexFixing(Index3M,H2445,TRUE,_xll.ohTrigger(RecalcTrigger,Trigger3M)),NA())</f>
        <v>2.5758697196557989E-2</v>
      </c>
      <c r="M2445" s="52">
        <f>IFERROR(_xll.qlIndexFixing(ONIndex3M,I2445,TRUE,_xll.ohTrigger(RecalcTrigger,Trigger3M)),NA())</f>
        <v>2.5706943981678165E-2</v>
      </c>
      <c r="N2445" s="52">
        <f>IFERROR(_xll.qlIndexFixing(Index6M,$H2445,TRUE,_xll.ohTrigger(RecalcTrigger,Trigger6M)),NA())</f>
        <v>2.7134143768177205E-2</v>
      </c>
      <c r="O2445" s="52">
        <f>IFERROR(_xll.qlIndexFixing(ONIndex6M,I2445,TRUE,_xll.ohTrigger(RecalcTrigger,Trigger6M)),NA())</f>
        <v>2.7012395986254489E-2</v>
      </c>
      <c r="P2445" s="52">
        <f>IFERROR(_xll.qlIndexFixing(Index1Y,$H2445,TRUE,_xll.ohTrigger(RecalcTrigger,Trigger1Y)),NA())</f>
        <v>2.8946436592366214E-2</v>
      </c>
      <c r="Q2445" s="52">
        <f>IFERROR(_xll.qlIndexFixing(ONIndex1Y,I2445,TRUE,_xll.ohTrigger(RecalcTrigger,Trigger1Y)),NA())</f>
        <v>2.8655218948401284E-2</v>
      </c>
    </row>
    <row r="2446" spans="2:17" x14ac:dyDescent="0.2">
      <c r="B2446" s="46" t="s">
        <v>51</v>
      </c>
      <c r="D2446" s="49">
        <f>_xll.qlCalendarAdvance(LocalCalendar,$D2445,B2446,"f",FALSE)</f>
        <v>56640</v>
      </c>
      <c r="E2446" s="49">
        <f>_xll.qlInterestRateIndexValueDate(IndexON,D2446)</f>
        <v>56640</v>
      </c>
      <c r="F2446" s="52">
        <f>IFERROR(_xll.qlIndexFixing(IndexON,D2446,TRUE,_xll.ohTrigger(RecalcTrigger,TriggerON)),NA())</f>
        <v>2.3779378343373736E-2</v>
      </c>
      <c r="H2446" s="49">
        <f>_xll.qlCalendarAdvance(IborCalendar,$H2445,B2446,"f",FALSE)</f>
        <v>56633</v>
      </c>
      <c r="I2446" s="49">
        <f>_xll.qlInterestRateIndexValueDate(Index1M,$H2446)</f>
        <v>56635</v>
      </c>
      <c r="J2446" s="52">
        <f>IFERROR(_xll.qlIndexFixing(Index1M,$H2446,TRUE,_xll.ohTrigger(RecalcTrigger,Trigger1M)),NA())</f>
        <v>2.4235233842249959E-2</v>
      </c>
      <c r="K2446" s="52">
        <f>IFERROR(_xll.qlIndexFixing(ONIndex1M,I2446,TRUE,_xll.ohTrigger(RecalcTrigger,Trigger1M)),NA())</f>
        <v>2.4220453586583091E-2</v>
      </c>
      <c r="L2446" s="52">
        <f>IFERROR(_xll.qlIndexFixing(Index3M,H2446,TRUE,_xll.ohTrigger(RecalcTrigger,Trigger3M)),NA())</f>
        <v>2.5753955478435842E-2</v>
      </c>
      <c r="M2446" s="52">
        <f>IFERROR(_xll.qlIndexFixing(ONIndex3M,I2446,TRUE,_xll.ohTrigger(RecalcTrigger,Trigger3M)),NA())</f>
        <v>2.5702246707908216E-2</v>
      </c>
      <c r="N2446" s="52">
        <f>IFERROR(_xll.qlIndexFixing(Index6M,$H2446,TRUE,_xll.ohTrigger(RecalcTrigger,Trigger6M)),NA())</f>
        <v>2.7129353423146062E-2</v>
      </c>
      <c r="O2446" s="52">
        <f>IFERROR(_xll.qlIndexFixing(ONIndex6M,I2446,TRUE,_xll.ohTrigger(RecalcTrigger,Trigger6M)),NA())</f>
        <v>2.7007690914162552E-2</v>
      </c>
      <c r="P2446" s="52">
        <f>IFERROR(_xll.qlIndexFixing(Index1Y,$H2446,TRUE,_xll.ohTrigger(RecalcTrigger,Trigger1Y)),NA())</f>
        <v>2.8941466591156071E-2</v>
      </c>
      <c r="Q2446" s="52">
        <f>IFERROR(_xll.qlIndexFixing(ONIndex1Y,I2446,TRUE,_xll.ohTrigger(RecalcTrigger,Trigger1Y)),NA())</f>
        <v>2.8650531936742496E-2</v>
      </c>
    </row>
    <row r="2447" spans="2:17" x14ac:dyDescent="0.2">
      <c r="B2447" s="46" t="s">
        <v>51</v>
      </c>
      <c r="D2447" s="49">
        <f>_xll.qlCalendarAdvance(LocalCalendar,$D2446,B2447,"f",FALSE)</f>
        <v>56647</v>
      </c>
      <c r="E2447" s="49">
        <f>_xll.qlInterestRateIndexValueDate(IndexON,D2447)</f>
        <v>56647</v>
      </c>
      <c r="F2447" s="52">
        <f>IFERROR(_xll.qlIndexFixing(IndexON,D2447,TRUE,_xll.ohTrigger(RecalcTrigger,TriggerON)),NA())</f>
        <v>2.3772585259917989E-2</v>
      </c>
      <c r="H2447" s="49">
        <f>_xll.qlCalendarAdvance(IborCalendar,$H2446,B2447,"f",FALSE)</f>
        <v>56640</v>
      </c>
      <c r="I2447" s="49">
        <f>_xll.qlInterestRateIndexValueDate(Index1M,$H2447)</f>
        <v>56642</v>
      </c>
      <c r="J2447" s="52">
        <f>IFERROR(_xll.qlIndexFixing(Index1M,$H2447,TRUE,_xll.ohTrigger(RecalcTrigger,Trigger1M)),NA())</f>
        <v>2.4229063452107073E-2</v>
      </c>
      <c r="K2447" s="52">
        <f>IFERROR(_xll.qlIndexFixing(ONIndex1M,I2447,TRUE,_xll.ohTrigger(RecalcTrigger,Trigger1M)),NA())</f>
        <v>2.4215726760452583E-2</v>
      </c>
      <c r="L2447" s="52">
        <f>IFERROR(_xll.qlIndexFixing(Index3M,H2447,TRUE,_xll.ohTrigger(RecalcTrigger,Trigger3M)),NA())</f>
        <v>2.574921147939957E-2</v>
      </c>
      <c r="M2447" s="52">
        <f>IFERROR(_xll.qlIndexFixing(ONIndex3M,I2447,TRUE,_xll.ohTrigger(RecalcTrigger,Trigger3M)),NA())</f>
        <v>2.5697547162035761E-2</v>
      </c>
      <c r="N2447" s="52">
        <f>IFERROR(_xll.qlIndexFixing(Index6M,$H2447,TRUE,_xll.ohTrigger(RecalcTrigger,Trigger6M)),NA())</f>
        <v>2.712456142134782E-2</v>
      </c>
      <c r="O2447" s="52">
        <f>IFERROR(_xll.qlIndexFixing(ONIndex6M,I2447,TRUE,_xll.ohTrigger(RecalcTrigger,Trigger6M)),NA())</f>
        <v>2.7002984196347057E-2</v>
      </c>
      <c r="P2447" s="52">
        <f>IFERROR(_xll.qlIndexFixing(Index1Y,$H2447,TRUE,_xll.ohTrigger(RecalcTrigger,Trigger1Y)),NA())</f>
        <v>2.8936492236189559E-2</v>
      </c>
      <c r="Q2447" s="52">
        <f>IFERROR(_xll.qlIndexFixing(ONIndex1Y,I2447,TRUE,_xll.ohTrigger(RecalcTrigger,Trigger1Y)),NA())</f>
        <v>2.8645839389591643E-2</v>
      </c>
    </row>
    <row r="2448" spans="2:17" x14ac:dyDescent="0.2">
      <c r="B2448" s="46" t="s">
        <v>51</v>
      </c>
      <c r="D2448" s="49">
        <f>_xll.qlCalendarAdvance(LocalCalendar,$D2447,B2448,"f",FALSE)</f>
        <v>56654</v>
      </c>
      <c r="E2448" s="49">
        <f>_xll.qlInterestRateIndexValueDate(IndexON,D2448)</f>
        <v>56654</v>
      </c>
      <c r="F2448" s="52">
        <f>IFERROR(_xll.qlIndexFixing(IndexON,D2448,TRUE,_xll.ohTrigger(RecalcTrigger,TriggerON)),NA())</f>
        <v>2.3765775046085125E-2</v>
      </c>
      <c r="H2448" s="49">
        <f>_xll.qlCalendarAdvance(IborCalendar,$H2447,B2448,"f",FALSE)</f>
        <v>56647</v>
      </c>
      <c r="I2448" s="49">
        <f>_xll.qlInterestRateIndexValueDate(Index1M,$H2448)</f>
        <v>56649</v>
      </c>
      <c r="J2448" s="52">
        <f>IFERROR(_xll.qlIndexFixing(Index1M,$H2448,TRUE,_xll.ohTrigger(RecalcTrigger,Trigger1M)),NA())</f>
        <v>2.4223844097683536E-2</v>
      </c>
      <c r="K2448" s="52">
        <f>IFERROR(_xll.qlIndexFixing(ONIndex1M,I2448,TRUE,_xll.ohTrigger(RecalcTrigger,Trigger1M)),NA())</f>
        <v>2.4210997206823848E-2</v>
      </c>
      <c r="L2448" s="52">
        <f>IFERROR(_xll.qlIndexFixing(Index3M,H2448,TRUE,_xll.ohTrigger(RecalcTrigger,Trigger3M)),NA())</f>
        <v>2.5743886085011401E-2</v>
      </c>
      <c r="M2448" s="52">
        <f>IFERROR(_xll.qlIndexFixing(ONIndex3M,I2448,TRUE,_xll.ohTrigger(RecalcTrigger,Trigger3M)),NA())</f>
        <v>2.5692845344140736E-2</v>
      </c>
      <c r="N2448" s="52">
        <f>IFERROR(_xll.qlIndexFixing(Index6M,$H2448,TRUE,_xll.ohTrigger(RecalcTrigger,Trigger6M)),NA())</f>
        <v>2.7119767762793959E-2</v>
      </c>
      <c r="O2448" s="52">
        <f>IFERROR(_xll.qlIndexFixing(ONIndex6M,I2448,TRUE,_xll.ohTrigger(RecalcTrigger,Trigger6M)),NA())</f>
        <v>2.6998275832648133E-2</v>
      </c>
      <c r="P2448" s="52">
        <f>IFERROR(_xll.qlIndexFixing(Index1Y,$H2448,TRUE,_xll.ohTrigger(RecalcTrigger,Trigger1Y)),NA())</f>
        <v>2.8931513825499182E-2</v>
      </c>
      <c r="Q2448" s="52">
        <f>IFERROR(_xll.qlIndexFixing(ONIndex1Y,I2448,TRUE,_xll.ohTrigger(RecalcTrigger,Trigger1Y)),NA())</f>
        <v>2.8641141306549045E-2</v>
      </c>
    </row>
    <row r="2449" spans="2:17" x14ac:dyDescent="0.2">
      <c r="B2449" s="46" t="s">
        <v>51</v>
      </c>
      <c r="D2449" s="49">
        <f>_xll.qlCalendarAdvance(LocalCalendar,$D2448,B2449,"f",FALSE)</f>
        <v>56661</v>
      </c>
      <c r="E2449" s="49">
        <f>_xll.qlInterestRateIndexValueDate(IndexON,D2449)</f>
        <v>56661</v>
      </c>
      <c r="F2449" s="52">
        <f>IFERROR(_xll.qlIndexFixing(IndexON,D2449,TRUE,_xll.ohTrigger(RecalcTrigger,TriggerON)),NA())</f>
        <v>2.3758947701715272E-2</v>
      </c>
      <c r="H2449" s="49">
        <f>_xll.qlCalendarAdvance(IborCalendar,$H2448,B2449,"f",FALSE)</f>
        <v>56654</v>
      </c>
      <c r="I2449" s="49">
        <f>_xll.qlInterestRateIndexValueDate(Index1M,$H2449)</f>
        <v>56656</v>
      </c>
      <c r="J2449" s="52">
        <f>IFERROR(_xll.qlIndexFixing(Index1M,$H2449,TRUE,_xll.ohTrigger(RecalcTrigger,Trigger1M)),NA())</f>
        <v>2.4219097950842285E-2</v>
      </c>
      <c r="K2449" s="52">
        <f>IFERROR(_xll.qlIndexFixing(ONIndex1M,I2449,TRUE,_xll.ohTrigger(RecalcTrigger,Trigger1M)),NA())</f>
        <v>2.420626492601663E-2</v>
      </c>
      <c r="L2449" s="52">
        <f>IFERROR(_xll.qlIndexFixing(Index3M,H2449,TRUE,_xll.ohTrigger(RecalcTrigger,Trigger3M)),NA())</f>
        <v>2.5739138025530534E-2</v>
      </c>
      <c r="M2449" s="52">
        <f>IFERROR(_xll.qlIndexFixing(ONIndex3M,I2449,TRUE,_xll.ohTrigger(RecalcTrigger,Trigger3M)),NA())</f>
        <v>2.5688141254303076E-2</v>
      </c>
      <c r="N2449" s="52">
        <f>IFERROR(_xll.qlIndexFixing(Index6M,$H2449,TRUE,_xll.ohTrigger(RecalcTrigger,Trigger6M)),NA())</f>
        <v>2.7114972447496846E-2</v>
      </c>
      <c r="O2449" s="52">
        <f>IFERROR(_xll.qlIndexFixing(ONIndex6M,I2449,TRUE,_xll.ohTrigger(RecalcTrigger,Trigger6M)),NA())</f>
        <v>2.6993565823305588E-2</v>
      </c>
      <c r="P2449" s="52">
        <f>IFERROR(_xll.qlIndexFixing(Index1Y,$H2449,TRUE,_xll.ohTrigger(RecalcTrigger,Trigger1Y)),NA())</f>
        <v>2.8926531657112842E-2</v>
      </c>
      <c r="Q2449" s="52">
        <f>IFERROR(_xll.qlIndexFixing(ONIndex1Y,I2449,TRUE,_xll.ohTrigger(RecalcTrigger,Trigger1Y)),NA())</f>
        <v>2.8636437687934446E-2</v>
      </c>
    </row>
    <row r="2450" spans="2:17" x14ac:dyDescent="0.2">
      <c r="B2450" s="46" t="s">
        <v>51</v>
      </c>
      <c r="D2450" s="49">
        <f>_xll.qlCalendarAdvance(LocalCalendar,$D2449,B2450,"f",FALSE)</f>
        <v>56668</v>
      </c>
      <c r="E2450" s="49">
        <f>_xll.qlInterestRateIndexValueDate(IndexON,D2450)</f>
        <v>56668</v>
      </c>
      <c r="F2450" s="52">
        <f>IFERROR(_xll.qlIndexFixing(IndexON,D2450,TRUE,_xll.ohTrigger(RecalcTrigger,TriggerON)),NA())</f>
        <v>2.375210322680843E-2</v>
      </c>
      <c r="H2450" s="49">
        <f>_xll.qlCalendarAdvance(IborCalendar,$H2449,B2450,"f",FALSE)</f>
        <v>56661</v>
      </c>
      <c r="I2450" s="49">
        <f>_xll.qlInterestRateIndexValueDate(Index1M,$H2450)</f>
        <v>56663</v>
      </c>
      <c r="J2450" s="52">
        <f>IFERROR(_xll.qlIndexFixing(Index1M,$H2450,TRUE,_xll.ohTrigger(RecalcTrigger,Trigger1M)),NA())</f>
        <v>2.4214349073348185E-2</v>
      </c>
      <c r="K2450" s="52">
        <f>IFERROR(_xll.qlIndexFixing(ONIndex1M,I2450,TRUE,_xll.ohTrigger(RecalcTrigger,Trigger1M)),NA())</f>
        <v>2.4201529917711184E-2</v>
      </c>
      <c r="L2450" s="52">
        <f>IFERROR(_xll.qlIndexFixing(Index3M,H2450,TRUE,_xll.ohTrigger(RecalcTrigger,Trigger3M)),NA())</f>
        <v>2.5734387685258382E-2</v>
      </c>
      <c r="M2450" s="52">
        <f>IFERROR(_xll.qlIndexFixing(ONIndex3M,I2450,TRUE,_xll.ohTrigger(RecalcTrigger,Trigger3M)),NA())</f>
        <v>2.5683434892522783E-2</v>
      </c>
      <c r="N2450" s="52">
        <f>IFERROR(_xll.qlIndexFixing(Index6M,$H2450,TRUE,_xll.ohTrigger(RecalcTrigger,Trigger6M)),NA())</f>
        <v>2.7110175475467527E-2</v>
      </c>
      <c r="O2450" s="52">
        <f>IFERROR(_xll.qlIndexFixing(ONIndex6M,I2450,TRUE,_xll.ohTrigger(RecalcTrigger,Trigger6M)),NA())</f>
        <v>2.6988854168159548E-2</v>
      </c>
      <c r="P2450" s="52">
        <f>IFERROR(_xll.qlIndexFixing(Index1Y,$H2450,TRUE,_xll.ohTrigger(RecalcTrigger,Trigger1Y)),NA())</f>
        <v>2.8921546029052093E-2</v>
      </c>
      <c r="Q2450" s="52">
        <f>IFERROR(_xll.qlIndexFixing(ONIndex1Y,I2450,TRUE,_xll.ohTrigger(RecalcTrigger,Trigger1Y)),NA())</f>
        <v>2.8631728533747847E-2</v>
      </c>
    </row>
    <row r="2451" spans="2:17" x14ac:dyDescent="0.2">
      <c r="B2451" s="46" t="s">
        <v>51</v>
      </c>
      <c r="D2451" s="49">
        <f>_xll.qlCalendarAdvance(LocalCalendar,$D2450,B2451,"f",FALSE)</f>
        <v>56675</v>
      </c>
      <c r="E2451" s="49">
        <f>_xll.qlInterestRateIndexValueDate(IndexON,D2451)</f>
        <v>56675</v>
      </c>
      <c r="F2451" s="52">
        <f>IFERROR(_xll.qlIndexFixing(IndexON,D2451,TRUE,_xll.ohTrigger(RecalcTrigger,TriggerON)),NA())</f>
        <v>2.3745241621444535E-2</v>
      </c>
      <c r="H2451" s="49">
        <f>_xll.qlCalendarAdvance(IborCalendar,$H2450,B2451,"f",FALSE)</f>
        <v>56668</v>
      </c>
      <c r="I2451" s="49">
        <f>_xll.qlInterestRateIndexValueDate(Index1M,$H2451)</f>
        <v>56670</v>
      </c>
      <c r="J2451" s="52">
        <f>IFERROR(_xll.qlIndexFixing(Index1M,$H2451,TRUE,_xll.ohTrigger(RecalcTrigger,Trigger1M)),NA())</f>
        <v>2.4209597465204093E-2</v>
      </c>
      <c r="K2451" s="52">
        <f>IFERROR(_xll.qlIndexFixing(ONIndex1M,I2451,TRUE,_xll.ohTrigger(RecalcTrigger,Trigger1M)),NA())</f>
        <v>2.4196792182067384E-2</v>
      </c>
      <c r="L2451" s="52">
        <f>IFERROR(_xll.qlIndexFixing(Index3M,H2451,TRUE,_xll.ohTrigger(RecalcTrigger,Trigger3M)),NA())</f>
        <v>2.5729635064203924E-2</v>
      </c>
      <c r="M2451" s="52">
        <f>IFERROR(_xll.qlIndexFixing(ONIndex3M,I2451,TRUE,_xll.ohTrigger(RecalcTrigger,Trigger3M)),NA())</f>
        <v>2.5678726258799855E-2</v>
      </c>
      <c r="N2451" s="52">
        <f>IFERROR(_xll.qlIndexFixing(Index6M,$H2451,TRUE,_xll.ohTrigger(RecalcTrigger,Trigger6M)),NA())</f>
        <v>2.7105376846718803E-2</v>
      </c>
      <c r="O2451" s="52">
        <f>IFERROR(_xll.qlIndexFixing(ONIndex6M,I2451,TRUE,_xll.ohTrigger(RecalcTrigger,Trigger6M)),NA())</f>
        <v>2.6984140867289952E-2</v>
      </c>
      <c r="P2451" s="52">
        <f>IFERROR(_xll.qlIndexFixing(Index1Y,$H2451,TRUE,_xll.ohTrigger(RecalcTrigger,Trigger1Y)),NA())</f>
        <v>2.8916557239333448E-2</v>
      </c>
      <c r="Q2451" s="52">
        <f>IFERROR(_xll.qlIndexFixing(ONIndex1Y,I2451,TRUE,_xll.ohTrigger(RecalcTrigger,Trigger1Y)),NA())</f>
        <v>2.8627013843829374E-2</v>
      </c>
    </row>
    <row r="2452" spans="2:17" x14ac:dyDescent="0.2">
      <c r="B2452" s="46" t="s">
        <v>51</v>
      </c>
      <c r="D2452" s="49">
        <f>_xll.qlCalendarAdvance(LocalCalendar,$D2451,B2452,"f",FALSE)</f>
        <v>56682</v>
      </c>
      <c r="E2452" s="49">
        <f>_xll.qlInterestRateIndexValueDate(IndexON,D2452)</f>
        <v>56682</v>
      </c>
      <c r="F2452" s="52">
        <f>IFERROR(_xll.qlIndexFixing(IndexON,D2452,TRUE,_xll.ohTrigger(RecalcTrigger,TriggerON)),NA())</f>
        <v>2.3738362885623587E-2</v>
      </c>
      <c r="H2452" s="49">
        <f>_xll.qlCalendarAdvance(IborCalendar,$H2451,B2452,"f",FALSE)</f>
        <v>56675</v>
      </c>
      <c r="I2452" s="49">
        <f>_xll.qlInterestRateIndexValueDate(Index1M,$H2452)</f>
        <v>56677</v>
      </c>
      <c r="J2452" s="52">
        <f>IFERROR(_xll.qlIndexFixing(Index1M,$H2452,TRUE,_xll.ohTrigger(RecalcTrigger,Trigger1M)),NA())</f>
        <v>2.4206736428141473E-2</v>
      </c>
      <c r="K2452" s="52">
        <f>IFERROR(_xll.qlIndexFixing(ONIndex1M,I2452,TRUE,_xll.ohTrigger(RecalcTrigger,Trigger1M)),NA())</f>
        <v>2.4192051718925356E-2</v>
      </c>
      <c r="L2452" s="52">
        <f>IFERROR(_xll.qlIndexFixing(Index3M,H2452,TRUE,_xll.ohTrigger(RecalcTrigger,Trigger3M)),NA())</f>
        <v>2.5726611426351024E-2</v>
      </c>
      <c r="M2452" s="52">
        <f>IFERROR(_xll.qlIndexFixing(ONIndex3M,I2452,TRUE,_xll.ohTrigger(RecalcTrigger,Trigger3M)),NA())</f>
        <v>2.5674015353054358E-2</v>
      </c>
      <c r="N2452" s="52">
        <f>IFERROR(_xll.qlIndexFixing(Index6M,$H2452,TRUE,_xll.ohTrigger(RecalcTrigger,Trigger6M)),NA())</f>
        <v>2.7104608378294079E-2</v>
      </c>
      <c r="O2452" s="52">
        <f>IFERROR(_xll.qlIndexFixing(ONIndex6M,I2452,TRUE,_xll.ohTrigger(RecalcTrigger,Trigger6M)),NA())</f>
        <v>2.697942592045699E-2</v>
      </c>
      <c r="P2452" s="52">
        <f>IFERROR(_xll.qlIndexFixing(Index1Y,$H2452,TRUE,_xll.ohTrigger(RecalcTrigger,Trigger1Y)),NA())</f>
        <v>2.8913937424253321E-2</v>
      </c>
      <c r="Q2452" s="52">
        <f>IFERROR(_xll.qlIndexFixing(ONIndex1Y,I2452,TRUE,_xll.ohTrigger(RecalcTrigger,Trigger1Y)),NA())</f>
        <v>2.8622293618099093E-2</v>
      </c>
    </row>
    <row r="2453" spans="2:17" x14ac:dyDescent="0.2">
      <c r="B2453" s="46" t="s">
        <v>51</v>
      </c>
      <c r="D2453" s="49">
        <f>_xll.qlCalendarAdvance(LocalCalendar,$D2452,B2453,"f",FALSE)</f>
        <v>56689</v>
      </c>
      <c r="E2453" s="49">
        <f>_xll.qlInterestRateIndexValueDate(IndexON,D2453)</f>
        <v>56689</v>
      </c>
      <c r="F2453" s="52">
        <f>IFERROR(_xll.qlIndexFixing(IndexON,D2453,TRUE,_xll.ohTrigger(RecalcTrigger,TriggerON)),NA())</f>
        <v>2.3731467019265651E-2</v>
      </c>
      <c r="H2453" s="49">
        <f>_xll.qlCalendarAdvance(IborCalendar,$H2452,B2453,"f",FALSE)</f>
        <v>56682</v>
      </c>
      <c r="I2453" s="49">
        <f>_xll.qlInterestRateIndexValueDate(Index1M,$H2453)</f>
        <v>56684</v>
      </c>
      <c r="J2453" s="52">
        <f>IFERROR(_xll.qlIndexFixing(Index1M,$H2453,TRUE,_xll.ohTrigger(RecalcTrigger,Trigger1M)),NA())</f>
        <v>2.4201977300157274E-2</v>
      </c>
      <c r="K2453" s="52">
        <f>IFERROR(_xll.qlIndexFixing(ONIndex1M,I2453,TRUE,_xll.ohTrigger(RecalcTrigger,Trigger1M)),NA())</f>
        <v>2.4187308528604845E-2</v>
      </c>
      <c r="L2453" s="52">
        <f>IFERROR(_xll.qlIndexFixing(Index3M,H2453,TRUE,_xll.ohTrigger(RecalcTrigger,Trigger3M)),NA())</f>
        <v>2.5721852738353458E-2</v>
      </c>
      <c r="M2453" s="52">
        <f>IFERROR(_xll.qlIndexFixing(ONIndex3M,I2453,TRUE,_xll.ohTrigger(RecalcTrigger,Trigger3M)),NA())</f>
        <v>2.5669302175366226E-2</v>
      </c>
      <c r="N2453" s="52">
        <f>IFERROR(_xll.qlIndexFixing(Index6M,$H2453,TRUE,_xll.ohTrigger(RecalcTrigger,Trigger6M)),NA())</f>
        <v>2.7099132109426872E-2</v>
      </c>
      <c r="O2453" s="52">
        <f>IFERROR(_xll.qlIndexFixing(ONIndex6M,I2453,TRUE,_xll.ohTrigger(RecalcTrigger,Trigger6M)),NA())</f>
        <v>2.6974709328060342E-2</v>
      </c>
      <c r="P2453" s="52">
        <f>IFERROR(_xll.qlIndexFixing(Index1Y,$H2453,TRUE,_xll.ohTrigger(RecalcTrigger,Trigger1Y)),NA())</f>
        <v>2.8908942069872962E-2</v>
      </c>
      <c r="Q2453" s="52">
        <f>IFERROR(_xll.qlIndexFixing(ONIndex1Y,I2453,TRUE,_xll.ohTrigger(RecalcTrigger,Trigger1Y)),NA())</f>
        <v>2.8617567857036619E-2</v>
      </c>
    </row>
    <row r="2454" spans="2:17" x14ac:dyDescent="0.2">
      <c r="B2454" s="46" t="s">
        <v>51</v>
      </c>
      <c r="D2454" s="49">
        <f>_xll.qlCalendarAdvance(LocalCalendar,$D2453,B2454,"f",FALSE)</f>
        <v>56696</v>
      </c>
      <c r="E2454" s="49">
        <f>_xll.qlInterestRateIndexValueDate(IndexON,D2454)</f>
        <v>56696</v>
      </c>
      <c r="F2454" s="52">
        <f>IFERROR(_xll.qlIndexFixing(IndexON,D2454,TRUE,_xll.ohTrigger(RecalcTrigger,TriggerON)),NA())</f>
        <v>2.3724554022370725E-2</v>
      </c>
      <c r="H2454" s="49">
        <f>_xll.qlCalendarAdvance(IborCalendar,$H2453,B2454,"f",FALSE)</f>
        <v>56689</v>
      </c>
      <c r="I2454" s="49">
        <f>_xll.qlInterestRateIndexValueDate(Index1M,$H2454)</f>
        <v>56691</v>
      </c>
      <c r="J2454" s="52">
        <f>IFERROR(_xll.qlIndexFixing(Index1M,$H2454,TRUE,_xll.ohTrigger(RecalcTrigger,Trigger1M)),NA())</f>
        <v>2.419768766732424E-2</v>
      </c>
      <c r="K2454" s="52">
        <f>IFERROR(_xll.qlIndexFixing(ONIndex1M,I2454,TRUE,_xll.ohTrigger(RecalcTrigger,Trigger1M)),NA())</f>
        <v>2.4182562610706171E-2</v>
      </c>
      <c r="L2454" s="52">
        <f>IFERROR(_xll.qlIndexFixing(Index3M,H2454,TRUE,_xll.ohTrigger(RecalcTrigger,Trigger3M)),NA())</f>
        <v>2.5717091769296201E-2</v>
      </c>
      <c r="M2454" s="52">
        <f>IFERROR(_xll.qlIndexFixing(ONIndex3M,I2454,TRUE,_xll.ohTrigger(RecalcTrigger,Trigger3M)),NA())</f>
        <v>2.5664586725575589E-2</v>
      </c>
      <c r="N2454" s="52">
        <f>IFERROR(_xll.qlIndexFixing(Index6M,$H2454,TRUE,_xll.ohTrigger(RecalcTrigger,Trigger6M)),NA())</f>
        <v>2.7094326123103554E-2</v>
      </c>
      <c r="O2454" s="52">
        <f>IFERROR(_xll.qlIndexFixing(ONIndex6M,I2454,TRUE,_xll.ohTrigger(RecalcTrigger,Trigger6M)),NA())</f>
        <v>2.6969991089860201E-2</v>
      </c>
      <c r="P2454" s="52">
        <f>IFERROR(_xll.qlIndexFixing(Index1Y,$H2454,TRUE,_xll.ohTrigger(RecalcTrigger,Trigger1Y)),NA())</f>
        <v>2.8903944546432449E-2</v>
      </c>
      <c r="Q2454" s="52">
        <f>IFERROR(_xll.qlIndexFixing(ONIndex1Y,I2454,TRUE,_xll.ohTrigger(RecalcTrigger,Trigger1Y)),NA())</f>
        <v>2.86128365600824E-2</v>
      </c>
    </row>
    <row r="2455" spans="2:17" x14ac:dyDescent="0.2">
      <c r="B2455" s="46" t="s">
        <v>51</v>
      </c>
      <c r="D2455" s="49">
        <f>_xll.qlCalendarAdvance(LocalCalendar,$D2454,B2455,"f",FALSE)</f>
        <v>56703</v>
      </c>
      <c r="E2455" s="49">
        <f>_xll.qlInterestRateIndexValueDate(IndexON,D2455)</f>
        <v>56703</v>
      </c>
      <c r="F2455" s="52">
        <f>IFERROR(_xll.qlIndexFixing(IndexON,D2455,TRUE,_xll.ohTrigger(RecalcTrigger,TriggerON)),NA())</f>
        <v>2.3717623895178619E-2</v>
      </c>
      <c r="H2455" s="49">
        <f>_xll.qlCalendarAdvance(IborCalendar,$H2454,B2455,"f",FALSE)</f>
        <v>56696</v>
      </c>
      <c r="I2455" s="49">
        <f>_xll.qlInterestRateIndexValueDate(Index1M,$H2455)</f>
        <v>56698</v>
      </c>
      <c r="J2455" s="52">
        <f>IFERROR(_xll.qlIndexFixing(Index1M,$H2455,TRUE,_xll.ohTrigger(RecalcTrigger,Trigger1M)),NA())</f>
        <v>2.4192450850807901E-2</v>
      </c>
      <c r="K2455" s="52">
        <f>IFERROR(_xll.qlIndexFixing(ONIndex1M,I2455,TRUE,_xll.ohTrigger(RecalcTrigger,Trigger1M)),NA())</f>
        <v>2.4177813965389205E-2</v>
      </c>
      <c r="L2455" s="52">
        <f>IFERROR(_xll.qlIndexFixing(Index3M,H2455,TRUE,_xll.ohTrigger(RecalcTrigger,Trigger3M)),NA())</f>
        <v>2.5712328519191422E-2</v>
      </c>
      <c r="M2455" s="52">
        <f>IFERROR(_xll.qlIndexFixing(ONIndex3M,I2455,TRUE,_xll.ohTrigger(RecalcTrigger,Trigger3M)),NA())</f>
        <v>2.5659869003922253E-2</v>
      </c>
      <c r="N2455" s="52">
        <f>IFERROR(_xll.qlIndexFixing(Index6M,$H2455,TRUE,_xll.ohTrigger(RecalcTrigger,Trigger6M)),NA())</f>
        <v>2.7089518479808901E-2</v>
      </c>
      <c r="O2455" s="52">
        <f>IFERROR(_xll.qlIndexFixing(ONIndex6M,I2455,TRUE,_xll.ohTrigger(RecalcTrigger,Trigger6M)),NA())</f>
        <v>2.6965271205616759E-2</v>
      </c>
      <c r="P2455" s="52">
        <f>IFERROR(_xll.qlIndexFixing(Index1Y,$H2455,TRUE,_xll.ohTrigger(RecalcTrigger,Trigger1Y)),NA())</f>
        <v>2.8898945149564439E-2</v>
      </c>
      <c r="Q2455" s="52">
        <f>IFERROR(_xll.qlIndexFixing(ONIndex1Y,I2455,TRUE,_xll.ohTrigger(RecalcTrigger,Trigger1Y)),NA())</f>
        <v>2.860809972755618E-2</v>
      </c>
    </row>
    <row r="2456" spans="2:17" x14ac:dyDescent="0.2">
      <c r="B2456" s="46" t="s">
        <v>51</v>
      </c>
      <c r="D2456" s="49">
        <f>_xll.qlCalendarAdvance(LocalCalendar,$D2455,B2456,"f",FALSE)</f>
        <v>56710</v>
      </c>
      <c r="E2456" s="49">
        <f>_xll.qlInterestRateIndexValueDate(IndexON,D2456)</f>
        <v>56710</v>
      </c>
      <c r="F2456" s="52">
        <f>IFERROR(_xll.qlIndexFixing(IndexON,D2456,TRUE,_xll.ohTrigger(RecalcTrigger,TriggerON)),NA())</f>
        <v>2.3710676637369588E-2</v>
      </c>
      <c r="H2456" s="49">
        <f>_xll.qlCalendarAdvance(IborCalendar,$H2455,B2456,"f",FALSE)</f>
        <v>56703</v>
      </c>
      <c r="I2456" s="49">
        <f>_xll.qlInterestRateIndexValueDate(Index1M,$H2456)</f>
        <v>56705</v>
      </c>
      <c r="J2456" s="52">
        <f>IFERROR(_xll.qlIndexFixing(Index1M,$H2456,TRUE,_xll.ohTrigger(RecalcTrigger,Trigger1M)),NA())</f>
        <v>2.4188154725671204E-2</v>
      </c>
      <c r="K2456" s="52">
        <f>IFERROR(_xll.qlIndexFixing(ONIndex1M,I2456,TRUE,_xll.ohTrigger(RecalcTrigger,Trigger1M)),NA())</f>
        <v>2.4173062592813821E-2</v>
      </c>
      <c r="L2456" s="52">
        <f>IFERROR(_xll.qlIndexFixing(Index3M,H2456,TRUE,_xll.ohTrigger(RecalcTrigger,Trigger3M)),NA())</f>
        <v>2.5706987928403986E-2</v>
      </c>
      <c r="M2456" s="52">
        <f>IFERROR(_xll.qlIndexFixing(ONIndex3M,I2456,TRUE,_xll.ohTrigger(RecalcTrigger,Trigger3M)),NA())</f>
        <v>2.5655149010246348E-2</v>
      </c>
      <c r="N2456" s="52">
        <f>IFERROR(_xll.qlIndexFixing(Index6M,$H2456,TRUE,_xll.ohTrigger(RecalcTrigger,Trigger6M)),NA())</f>
        <v>2.7082699019757656E-2</v>
      </c>
      <c r="O2456" s="52">
        <f>IFERROR(_xll.qlIndexFixing(ONIndex6M,I2456,TRUE,_xll.ohTrigger(RecalcTrigger,Trigger6M)),NA())</f>
        <v>2.6960549675969503E-2</v>
      </c>
      <c r="P2456" s="52">
        <f>IFERROR(_xll.qlIndexFixing(Index1Y,$H2456,TRUE,_xll.ohTrigger(RecalcTrigger,Trigger1Y)),NA())</f>
        <v>2.8894733531338829E-2</v>
      </c>
      <c r="Q2456" s="52">
        <f>IFERROR(_xll.qlIndexFixing(ONIndex1Y,I2456,TRUE,_xll.ohTrigger(RecalcTrigger,Trigger1Y)),NA())</f>
        <v>2.8603357359457959E-2</v>
      </c>
    </row>
    <row r="2457" spans="2:17" x14ac:dyDescent="0.2">
      <c r="B2457" s="46" t="s">
        <v>51</v>
      </c>
      <c r="D2457" s="49">
        <f>_xll.qlCalendarAdvance(LocalCalendar,$D2456,B2457,"f",FALSE)</f>
        <v>56717</v>
      </c>
      <c r="E2457" s="49">
        <f>_xll.qlInterestRateIndexValueDate(IndexON,D2457)</f>
        <v>56717</v>
      </c>
      <c r="F2457" s="52">
        <f>IFERROR(_xll.qlIndexFixing(IndexON,D2457,TRUE,_xll.ohTrigger(RecalcTrigger,TriggerON)),NA())</f>
        <v>2.3703712248943631E-2</v>
      </c>
      <c r="H2457" s="49">
        <f>_xll.qlCalendarAdvance(IborCalendar,$H2456,B2457,"f",FALSE)</f>
        <v>56710</v>
      </c>
      <c r="I2457" s="49">
        <f>_xll.qlInterestRateIndexValueDate(Index1M,$H2457)</f>
        <v>56712</v>
      </c>
      <c r="J2457" s="52">
        <f>IFERROR(_xll.qlIndexFixing(Index1M,$H2457,TRUE,_xll.ohTrigger(RecalcTrigger,Trigger1M)),NA())</f>
        <v>2.4182913476992196E-2</v>
      </c>
      <c r="K2457" s="52">
        <f>IFERROR(_xll.qlIndexFixing(ONIndex1M,I2457,TRUE,_xll.ohTrigger(RecalcTrigger,Trigger1M)),NA())</f>
        <v>2.4168308492900081E-2</v>
      </c>
      <c r="L2457" s="52">
        <f>IFERROR(_xll.qlIndexFixing(Index3M,H2457,TRUE,_xll.ohTrigger(RecalcTrigger,Trigger3M)),NA())</f>
        <v>2.5702220618462009E-2</v>
      </c>
      <c r="M2457" s="52">
        <f>IFERROR(_xll.qlIndexFixing(ONIndex3M,I2457,TRUE,_xll.ohTrigger(RecalcTrigger,Trigger3M)),NA())</f>
        <v>2.565042674478768E-2</v>
      </c>
      <c r="N2457" s="52">
        <f>IFERROR(_xll.qlIndexFixing(Index6M,$H2457,TRUE,_xll.ohTrigger(RecalcTrigger,Trigger6M)),NA())</f>
        <v>2.7077889495692963E-2</v>
      </c>
      <c r="O2457" s="52">
        <f>IFERROR(_xll.qlIndexFixing(ONIndex6M,I2457,TRUE,_xll.ohTrigger(RecalcTrigger,Trigger6M)),NA())</f>
        <v>2.6955826500438818E-2</v>
      </c>
      <c r="P2457" s="52">
        <f>IFERROR(_xll.qlIndexFixing(Index1Y,$H2457,TRUE,_xll.ohTrigger(RecalcTrigger,Trigger1Y)),NA())</f>
        <v>2.8888941918045016E-2</v>
      </c>
      <c r="Q2457" s="52">
        <f>IFERROR(_xll.qlIndexFixing(ONIndex1Y,I2457,TRUE,_xll.ohTrigger(RecalcTrigger,Trigger1Y)),NA())</f>
        <v>2.8598609455627866E-2</v>
      </c>
    </row>
    <row r="2458" spans="2:17" x14ac:dyDescent="0.2">
      <c r="B2458" s="46" t="s">
        <v>51</v>
      </c>
      <c r="D2458" s="49">
        <f>_xll.qlCalendarAdvance(LocalCalendar,$D2457,B2458,"f",FALSE)</f>
        <v>56724</v>
      </c>
      <c r="E2458" s="49">
        <f>_xll.qlInterestRateIndexValueDate(IndexON,D2458)</f>
        <v>56724</v>
      </c>
      <c r="F2458" s="52">
        <f>IFERROR(_xll.qlIndexFixing(IndexON,D2458,TRUE,_xll.ohTrigger(RecalcTrigger,TriggerON)),NA())</f>
        <v>2.3696730730220494E-2</v>
      </c>
      <c r="H2458" s="49">
        <f>_xll.qlCalendarAdvance(IborCalendar,$H2457,B2458,"f",FALSE)</f>
        <v>56717</v>
      </c>
      <c r="I2458" s="49">
        <f>_xll.qlInterestRateIndexValueDate(Index1M,$H2458)</f>
        <v>56719</v>
      </c>
      <c r="J2458" s="52">
        <f>IFERROR(_xll.qlIndexFixing(Index1M,$H2458,TRUE,_xll.ohTrigger(RecalcTrigger,Trigger1M)),NA())</f>
        <v>2.4178140693413841E-2</v>
      </c>
      <c r="K2458" s="52">
        <f>IFERROR(_xll.qlIndexFixing(ONIndex1M,I2458,TRUE,_xll.ohTrigger(RecalcTrigger,Trigger1M)),NA())</f>
        <v>2.4165435630328247E-2</v>
      </c>
      <c r="L2458" s="52">
        <f>IFERROR(_xll.qlIndexFixing(Index3M,H2458,TRUE,_xll.ohTrigger(RecalcTrigger,Trigger3M)),NA())</f>
        <v>2.5697451027591182E-2</v>
      </c>
      <c r="M2458" s="52">
        <f>IFERROR(_xll.qlIndexFixing(ONIndex3M,I2458,TRUE,_xll.ohTrigger(RecalcTrigger,Trigger3M)),NA())</f>
        <v>2.5648005651254024E-2</v>
      </c>
      <c r="N2458" s="52">
        <f>IFERROR(_xll.qlIndexFixing(Index6M,$H2458,TRUE,_xll.ohTrigger(RecalcTrigger,Trigger6M)),NA())</f>
        <v>2.7073078314873104E-2</v>
      </c>
      <c r="O2458" s="52">
        <f>IFERROR(_xll.qlIndexFixing(ONIndex6M,I2458,TRUE,_xll.ohTrigger(RecalcTrigger,Trigger6M)),NA())</f>
        <v>2.6953786635841581E-2</v>
      </c>
      <c r="P2458" s="52">
        <f>IFERROR(_xll.qlIndexFixing(Index1Y,$H2458,TRUE,_xll.ohTrigger(RecalcTrigger,Trigger1Y)),NA())</f>
        <v>2.8883938674628927E-2</v>
      </c>
      <c r="Q2458" s="52">
        <f>IFERROR(_xll.qlIndexFixing(ONIndex1Y,I2458,TRUE,_xll.ohTrigger(RecalcTrigger,Trigger1Y)),NA())</f>
        <v>2.8597038959766508E-2</v>
      </c>
    </row>
    <row r="2459" spans="2:17" x14ac:dyDescent="0.2">
      <c r="B2459" s="46" t="s">
        <v>51</v>
      </c>
      <c r="D2459" s="49">
        <f>_xll.qlCalendarAdvance(LocalCalendar,$D2458,B2459,"f",FALSE)</f>
        <v>56731</v>
      </c>
      <c r="E2459" s="49">
        <f>_xll.qlInterestRateIndexValueDate(IndexON,D2459)</f>
        <v>56731</v>
      </c>
      <c r="F2459" s="52">
        <f>IFERROR(_xll.qlIndexFixing(IndexON,D2459,TRUE,_xll.ohTrigger(RecalcTrigger,TriggerON)),NA())</f>
        <v>2.3689732081040304E-2</v>
      </c>
      <c r="H2459" s="49">
        <f>_xll.qlCalendarAdvance(IborCalendar,$H2458,B2459,"f",FALSE)</f>
        <v>56724</v>
      </c>
      <c r="I2459" s="49">
        <f>_xll.qlInterestRateIndexValueDate(Index1M,$H2459)</f>
        <v>56726</v>
      </c>
      <c r="J2459" s="52">
        <f>IFERROR(_xll.qlIndexFixing(Index1M,$H2459,TRUE,_xll.ohTrigger(RecalcTrigger,Trigger1M)),NA())</f>
        <v>2.4173365178727646E-2</v>
      </c>
      <c r="K2459" s="52">
        <f>IFERROR(_xll.qlIndexFixing(ONIndex1M,I2459,TRUE,_xll.ohTrigger(RecalcTrigger,Trigger1M)),NA())</f>
        <v>2.4158792110657856E-2</v>
      </c>
      <c r="L2459" s="52">
        <f>IFERROR(_xll.qlIndexFixing(Index3M,H2459,TRUE,_xll.ohTrigger(RecalcTrigger,Trigger3M)),NA())</f>
        <v>2.5692679155805555E-2</v>
      </c>
      <c r="M2459" s="52">
        <f>IFERROR(_xll.qlIndexFixing(ONIndex3M,I2459,TRUE,_xll.ohTrigger(RecalcTrigger,Trigger3M)),NA())</f>
        <v>2.5640975397402954E-2</v>
      </c>
      <c r="N2459" s="52">
        <f>IFERROR(_xll.qlIndexFixing(Index6M,$H2459,TRUE,_xll.ohTrigger(RecalcTrigger,Trigger6M)),NA())</f>
        <v>2.7068265477308992E-2</v>
      </c>
      <c r="O2459" s="52">
        <f>IFERROR(_xll.qlIndexFixing(ONIndex6M,I2459,TRUE,_xll.ohTrigger(RecalcTrigger,Trigger6M)),NA())</f>
        <v>2.6946375212046902E-2</v>
      </c>
      <c r="P2459" s="52">
        <f>IFERROR(_xll.qlIndexFixing(Index1Y,$H2459,TRUE,_xll.ohTrigger(RecalcTrigger,Trigger1Y)),NA())</f>
        <v>2.8878934740255113E-2</v>
      </c>
      <c r="Q2459" s="52">
        <f>IFERROR(_xll.qlIndexFixing(ONIndex1Y,I2459,TRUE,_xll.ohTrigger(RecalcTrigger,Trigger1Y)),NA())</f>
        <v>2.8589097040931932E-2</v>
      </c>
    </row>
    <row r="2460" spans="2:17" x14ac:dyDescent="0.2">
      <c r="B2460" s="46" t="s">
        <v>51</v>
      </c>
      <c r="D2460" s="49">
        <f>_xll.qlCalendarAdvance(LocalCalendar,$D2459,B2460,"f",FALSE)</f>
        <v>56738</v>
      </c>
      <c r="E2460" s="49">
        <f>_xll.qlInterestRateIndexValueDate(IndexON,D2460)</f>
        <v>56738</v>
      </c>
      <c r="F2460" s="52">
        <f>IFERROR(_xll.qlIndexFixing(IndexON,D2460,TRUE,_xll.ohTrigger(RecalcTrigger,TriggerON)),NA())</f>
        <v>2.3682716301323126E-2</v>
      </c>
      <c r="H2460" s="49">
        <f>_xll.qlCalendarAdvance(IborCalendar,$H2459,B2460,"f",FALSE)</f>
        <v>56731</v>
      </c>
      <c r="I2460" s="49">
        <f>_xll.qlInterestRateIndexValueDate(Index1M,$H2460)</f>
        <v>56733</v>
      </c>
      <c r="J2460" s="52">
        <f>IFERROR(_xll.qlIndexFixing(Index1M,$H2460,TRUE,_xll.ohTrigger(RecalcTrigger,Trigger1M)),NA())</f>
        <v>2.4167179360187235E-2</v>
      </c>
      <c r="K2460" s="52">
        <f>IFERROR(_xll.qlIndexFixing(ONIndex1M,I2460,TRUE,_xll.ohTrigger(RecalcTrigger,Trigger1M)),NA())</f>
        <v>2.4154029828489243E-2</v>
      </c>
      <c r="L2460" s="52">
        <f>IFERROR(_xll.qlIndexFixing(Index3M,H2460,TRUE,_xll.ohTrigger(RecalcTrigger,Trigger3M)),NA())</f>
        <v>2.5687905003110401E-2</v>
      </c>
      <c r="M2460" s="52">
        <f>IFERROR(_xll.qlIndexFixing(ONIndex3M,I2460,TRUE,_xll.ohTrigger(RecalcTrigger,Trigger3M)),NA())</f>
        <v>2.5636246315956512E-2</v>
      </c>
      <c r="N2460" s="52">
        <f>IFERROR(_xll.qlIndexFixing(Index6M,$H2460,TRUE,_xll.ohTrigger(RecalcTrigger,Trigger6M)),NA())</f>
        <v>2.7063450983013732E-2</v>
      </c>
      <c r="O2460" s="52">
        <f>IFERROR(_xll.qlIndexFixing(ONIndex6M,I2460,TRUE,_xll.ohTrigger(RecalcTrigger,Trigger6M)),NA())</f>
        <v>2.6941647099185673E-2</v>
      </c>
      <c r="P2460" s="52">
        <f>IFERROR(_xll.qlIndexFixing(Index1Y,$H2460,TRUE,_xll.ohTrigger(RecalcTrigger,Trigger1Y)),NA())</f>
        <v>2.8871565027005497E-2</v>
      </c>
      <c r="Q2460" s="52">
        <f>IFERROR(_xll.qlIndexFixing(ONIndex1Y,I2460,TRUE,_xll.ohTrigger(RecalcTrigger,Trigger1Y)),NA())</f>
        <v>2.8584332530225964E-2</v>
      </c>
    </row>
    <row r="2461" spans="2:17" x14ac:dyDescent="0.2">
      <c r="B2461" s="46" t="s">
        <v>51</v>
      </c>
      <c r="D2461" s="49">
        <f>_xll.qlCalendarAdvance(LocalCalendar,$D2460,B2461,"f",FALSE)</f>
        <v>56745</v>
      </c>
      <c r="E2461" s="49">
        <f>_xll.qlInterestRateIndexValueDate(IndexON,D2461)</f>
        <v>56745</v>
      </c>
      <c r="F2461" s="52">
        <f>IFERROR(_xll.qlIndexFixing(IndexON,D2461,TRUE,_xll.ohTrigger(RecalcTrigger,TriggerON)),NA())</f>
        <v>2.3675683391068958E-2</v>
      </c>
      <c r="H2461" s="49">
        <f>_xll.qlCalendarAdvance(IborCalendar,$H2460,B2461,"f",FALSE)</f>
        <v>56738</v>
      </c>
      <c r="I2461" s="49">
        <f>_xll.qlInterestRateIndexValueDate(Index1M,$H2461)</f>
        <v>56740</v>
      </c>
      <c r="J2461" s="52">
        <f>IFERROR(_xll.qlIndexFixing(Index1M,$H2461,TRUE,_xll.ohTrigger(RecalcTrigger,Trigger1M)),NA())</f>
        <v>2.4163805956046724E-2</v>
      </c>
      <c r="K2461" s="52">
        <f>IFERROR(_xll.qlIndexFixing(ONIndex1M,I2461,TRUE,_xll.ohTrigger(RecalcTrigger,Trigger1M)),NA())</f>
        <v>2.4149264818902338E-2</v>
      </c>
      <c r="L2461" s="52">
        <f>IFERROR(_xll.qlIndexFixing(Index3M,H2461,TRUE,_xll.ohTrigger(RecalcTrigger,Trigger3M)),NA())</f>
        <v>2.5683701116990473E-2</v>
      </c>
      <c r="M2461" s="52">
        <f>IFERROR(_xll.qlIndexFixing(ONIndex3M,I2461,TRUE,_xll.ohTrigger(RecalcTrigger,Trigger3M)),NA())</f>
        <v>2.5631514962407564E-2</v>
      </c>
      <c r="N2461" s="52">
        <f>IFERROR(_xll.qlIndexFixing(Index6M,$H2461,TRUE,_xll.ohTrigger(RecalcTrigger,Trigger6M)),NA())</f>
        <v>2.7060637824343918E-2</v>
      </c>
      <c r="O2461" s="52">
        <f>IFERROR(_xll.qlIndexFixing(ONIndex6M,I2461,TRUE,_xll.ohTrigger(RecalcTrigger,Trigger6M)),NA())</f>
        <v>2.6936917340680822E-2</v>
      </c>
      <c r="P2461" s="52">
        <f>IFERROR(_xll.qlIndexFixing(Index1Y,$H2461,TRUE,_xll.ohTrigger(RecalcTrigger,Trigger1Y)),NA())</f>
        <v>2.8868925981043906E-2</v>
      </c>
      <c r="Q2461" s="52">
        <f>IFERROR(_xll.qlIndexFixing(ONIndex1Y,I2461,TRUE,_xll.ohTrigger(RecalcTrigger,Trigger1Y)),NA())</f>
        <v>2.8579562483788123E-2</v>
      </c>
    </row>
    <row r="2462" spans="2:17" x14ac:dyDescent="0.2">
      <c r="B2462" s="46" t="s">
        <v>51</v>
      </c>
      <c r="D2462" s="49">
        <f>_xll.qlCalendarAdvance(LocalCalendar,$D2461,B2462,"f",FALSE)</f>
        <v>56752</v>
      </c>
      <c r="E2462" s="49">
        <f>_xll.qlInterestRateIndexValueDate(IndexON,D2462)</f>
        <v>56752</v>
      </c>
      <c r="F2462" s="52">
        <f>IFERROR(_xll.qlIndexFixing(IndexON,D2462,TRUE,_xll.ohTrigger(RecalcTrigger,TriggerON)),NA())</f>
        <v>2.3668633350437673E-2</v>
      </c>
      <c r="H2462" s="49">
        <f>_xll.qlCalendarAdvance(IborCalendar,$H2461,B2462,"f",FALSE)</f>
        <v>56745</v>
      </c>
      <c r="I2462" s="49">
        <f>_xll.qlInterestRateIndexValueDate(Index1M,$H2462)</f>
        <v>56747</v>
      </c>
      <c r="J2462" s="52">
        <f>IFERROR(_xll.qlIndexFixing(Index1M,$H2462,TRUE,_xll.ohTrigger(RecalcTrigger,Trigger1M)),NA())</f>
        <v>2.415902224806199E-2</v>
      </c>
      <c r="K2462" s="52">
        <f>IFERROR(_xll.qlIndexFixing(ONIndex1M,I2462,TRUE,_xll.ohTrigger(RecalcTrigger,Trigger1M)),NA())</f>
        <v>2.4144497081977079E-2</v>
      </c>
      <c r="L2462" s="52">
        <f>IFERROR(_xll.qlIndexFixing(Index3M,H2462,TRUE,_xll.ohTrigger(RecalcTrigger,Trigger3M)),NA())</f>
        <v>2.5678921899774582E-2</v>
      </c>
      <c r="M2462" s="52">
        <f>IFERROR(_xll.qlIndexFixing(ONIndex3M,I2462,TRUE,_xll.ohTrigger(RecalcTrigger,Trigger3M)),NA())</f>
        <v>2.5626781336915982E-2</v>
      </c>
      <c r="N2462" s="52">
        <f>IFERROR(_xll.qlIndexFixing(Index6M,$H2462,TRUE,_xll.ohTrigger(RecalcTrigger,Trigger6M)),NA())</f>
        <v>2.7055818582596744E-2</v>
      </c>
      <c r="O2462" s="52">
        <f>IFERROR(_xll.qlIndexFixing(ONIndex6M,I2462,TRUE,_xll.ohTrigger(RecalcTrigger,Trigger6M)),NA())</f>
        <v>2.6932185936292541E-2</v>
      </c>
      <c r="P2462" s="52">
        <f>IFERROR(_xll.qlIndexFixing(Index1Y,$H2462,TRUE,_xll.ohTrigger(RecalcTrigger,Trigger1Y)),NA())</f>
        <v>2.8863921747393616E-2</v>
      </c>
      <c r="Q2462" s="52">
        <f>IFERROR(_xll.qlIndexFixing(ONIndex1Y,I2462,TRUE,_xll.ohTrigger(RecalcTrigger,Trigger1Y)),NA())</f>
        <v>2.857478690161841E-2</v>
      </c>
    </row>
    <row r="2463" spans="2:17" x14ac:dyDescent="0.2">
      <c r="B2463" s="46" t="s">
        <v>51</v>
      </c>
      <c r="D2463" s="49">
        <f>_xll.qlCalendarAdvance(LocalCalendar,$D2462,B2463,"f",FALSE)</f>
        <v>56759</v>
      </c>
      <c r="E2463" s="49">
        <f>_xll.qlInterestRateIndexValueDate(IndexON,D2463)</f>
        <v>56759</v>
      </c>
      <c r="F2463" s="52">
        <f>IFERROR(_xll.qlIndexFixing(IndexON,D2463,TRUE,_xll.ohTrigger(RecalcTrigger,TriggerON)),NA())</f>
        <v>2.3661566179189464E-2</v>
      </c>
      <c r="H2463" s="49">
        <f>_xll.qlCalendarAdvance(IborCalendar,$H2462,B2463,"f",FALSE)</f>
        <v>56752</v>
      </c>
      <c r="I2463" s="49">
        <f>_xll.qlInterestRateIndexValueDate(Index1M,$H2463)</f>
        <v>56754</v>
      </c>
      <c r="J2463" s="52">
        <f>IFERROR(_xll.qlIndexFixing(Index1M,$H2463,TRUE,_xll.ohTrigger(RecalcTrigger,Trigger1M)),NA())</f>
        <v>2.4154235808979407E-2</v>
      </c>
      <c r="K2463" s="52">
        <f>IFERROR(_xll.qlIndexFixing(ONIndex1M,I2463,TRUE,_xll.ohTrigger(RecalcTrigger,Trigger1M)),NA())</f>
        <v>2.4139726617553592E-2</v>
      </c>
      <c r="L2463" s="52">
        <f>IFERROR(_xll.qlIndexFixing(Index3M,H2463,TRUE,_xll.ohTrigger(RecalcTrigger,Trigger3M)),NA())</f>
        <v>2.5674140401573724E-2</v>
      </c>
      <c r="M2463" s="52">
        <f>IFERROR(_xll.qlIndexFixing(ONIndex3M,I2463,TRUE,_xll.ohTrigger(RecalcTrigger,Trigger3M)),NA())</f>
        <v>2.562204543940183E-2</v>
      </c>
      <c r="N2463" s="52">
        <f>IFERROR(_xll.qlIndexFixing(Index6M,$H2463,TRUE,_xll.ohTrigger(RecalcTrigger,Trigger6M)),NA())</f>
        <v>2.7050997683976653E-2</v>
      </c>
      <c r="O2463" s="52">
        <f>IFERROR(_xll.qlIndexFixing(ONIndex6M,I2463,TRUE,_xll.ohTrigger(RecalcTrigger,Trigger6M)),NA())</f>
        <v>2.6927452886020831E-2</v>
      </c>
      <c r="P2463" s="52">
        <f>IFERROR(_xll.qlIndexFixing(Index1Y,$H2463,TRUE,_xll.ohTrigger(RecalcTrigger,Trigger1Y)),NA())</f>
        <v>2.8858918005162843E-2</v>
      </c>
      <c r="Q2463" s="52">
        <f>IFERROR(_xll.qlIndexFixing(ONIndex1Y,I2463,TRUE,_xll.ohTrigger(RecalcTrigger,Trigger1Y)),NA())</f>
        <v>2.8570005783956631E-2</v>
      </c>
    </row>
    <row r="2464" spans="2:17" x14ac:dyDescent="0.2">
      <c r="B2464" s="46" t="s">
        <v>51</v>
      </c>
      <c r="D2464" s="49">
        <f>_xll.qlCalendarAdvance(LocalCalendar,$D2463,B2464,"f",FALSE)</f>
        <v>56766</v>
      </c>
      <c r="E2464" s="49">
        <f>_xll.qlInterestRateIndexValueDate(IndexON,D2464)</f>
        <v>56766</v>
      </c>
      <c r="F2464" s="52">
        <f>IFERROR(_xll.qlIndexFixing(IndexON,D2464,TRUE,_xll.ohTrigger(RecalcTrigger,TriggerON)),NA())</f>
        <v>2.3654481877484201E-2</v>
      </c>
      <c r="H2464" s="49">
        <f>_xll.qlCalendarAdvance(IborCalendar,$H2463,B2464,"f",FALSE)</f>
        <v>56759</v>
      </c>
      <c r="I2464" s="49">
        <f>_xll.qlInterestRateIndexValueDate(Index1M,$H2464)</f>
        <v>56761</v>
      </c>
      <c r="J2464" s="52">
        <f>IFERROR(_xll.qlIndexFixing(Index1M,$H2464,TRUE,_xll.ohTrigger(RecalcTrigger,Trigger1M)),NA())</f>
        <v>2.4149446638808969E-2</v>
      </c>
      <c r="K2464" s="52">
        <f>IFERROR(_xll.qlIndexFixing(ONIndex1M,I2464,TRUE,_xll.ohTrigger(RecalcTrigger,Trigger1M)),NA())</f>
        <v>2.4134953425871686E-2</v>
      </c>
      <c r="L2464" s="52">
        <f>IFERROR(_xll.qlIndexFixing(Index3M,H2464,TRUE,_xll.ohTrigger(RecalcTrigger,Trigger3M)),NA())</f>
        <v>2.5669356622398328E-2</v>
      </c>
      <c r="M2464" s="52">
        <f>IFERROR(_xll.qlIndexFixing(ONIndex3M,I2464,TRUE,_xll.ohTrigger(RecalcTrigger,Trigger3M)),NA())</f>
        <v>2.561730727002498E-2</v>
      </c>
      <c r="N2464" s="52">
        <f>IFERROR(_xll.qlIndexFixing(Index6M,$H2464,TRUE,_xll.ohTrigger(RecalcTrigger,Trigger6M)),NA())</f>
        <v>2.7046175128496538E-2</v>
      </c>
      <c r="O2464" s="52">
        <f>IFERROR(_xll.qlIndexFixing(ONIndex6M,I2464,TRUE,_xll.ohTrigger(RecalcTrigger,Trigger6M)),NA())</f>
        <v>2.6922718190185435E-2</v>
      </c>
      <c r="P2464" s="52">
        <f>IFERROR(_xll.qlIndexFixing(Index1Y,$H2464,TRUE,_xll.ohTrigger(RecalcTrigger,Trigger1Y)),NA())</f>
        <v>2.8854703220839179E-2</v>
      </c>
      <c r="Q2464" s="52">
        <f>IFERROR(_xll.qlIndexFixing(ONIndex1Y,I2464,TRUE,_xll.ohTrigger(RecalcTrigger,Trigger1Y)),NA())</f>
        <v>2.8565219130642916E-2</v>
      </c>
    </row>
    <row r="2465" spans="2:17" x14ac:dyDescent="0.2">
      <c r="B2465" s="46" t="s">
        <v>51</v>
      </c>
      <c r="D2465" s="49">
        <f>_xll.qlCalendarAdvance(LocalCalendar,$D2464,B2465,"f",FALSE)</f>
        <v>56773</v>
      </c>
      <c r="E2465" s="49">
        <f>_xll.qlInterestRateIndexValueDate(IndexON,D2465)</f>
        <v>56773</v>
      </c>
      <c r="F2465" s="52">
        <f>IFERROR(_xll.qlIndexFixing(IndexON,D2465,TRUE,_xll.ohTrigger(RecalcTrigger,TriggerON)),NA())</f>
        <v>2.3647380445481758E-2</v>
      </c>
      <c r="H2465" s="49">
        <f>_xll.qlCalendarAdvance(IborCalendar,$H2464,B2465,"f",FALSE)</f>
        <v>56766</v>
      </c>
      <c r="I2465" s="49">
        <f>_xll.qlInterestRateIndexValueDate(Index1M,$H2465)</f>
        <v>56768</v>
      </c>
      <c r="J2465" s="52">
        <f>IFERROR(_xll.qlIndexFixing(Index1M,$H2465,TRUE,_xll.ohTrigger(RecalcTrigger,Trigger1M)),NA())</f>
        <v>2.4145121292534263E-2</v>
      </c>
      <c r="K2465" s="52">
        <f>IFERROR(_xll.qlIndexFixing(ONIndex1M,I2465,TRUE,_xll.ohTrigger(RecalcTrigger,Trigger1M)),NA())</f>
        <v>2.4130177506851425E-2</v>
      </c>
      <c r="L2465" s="52">
        <f>IFERROR(_xll.qlIndexFixing(Index3M,H2465,TRUE,_xll.ohTrigger(RecalcTrigger,Trigger3M)),NA())</f>
        <v>2.5664570562259688E-2</v>
      </c>
      <c r="M2465" s="52">
        <f>IFERROR(_xll.qlIndexFixing(ONIndex3M,I2465,TRUE,_xll.ohTrigger(RecalcTrigger,Trigger3M)),NA())</f>
        <v>2.5612566828705496E-2</v>
      </c>
      <c r="N2465" s="52">
        <f>IFERROR(_xll.qlIndexFixing(Index6M,$H2465,TRUE,_xll.ohTrigger(RecalcTrigger,Trigger6M)),NA())</f>
        <v>2.7039353660986542E-2</v>
      </c>
      <c r="O2465" s="52">
        <f>IFERROR(_xll.qlIndexFixing(ONIndex6M,I2465,TRUE,_xll.ohTrigger(RecalcTrigger,Trigger6M)),NA())</f>
        <v>2.6917981848546546E-2</v>
      </c>
      <c r="P2465" s="52">
        <f>IFERROR(_xll.qlIndexFixing(Index1Y,$H2465,TRUE,_xll.ohTrigger(RecalcTrigger,Trigger1Y)),NA())</f>
        <v>2.8848913177272124E-2</v>
      </c>
      <c r="Q2465" s="52">
        <f>IFERROR(_xll.qlIndexFixing(ONIndex1Y,I2465,TRUE,_xll.ohTrigger(RecalcTrigger,Trigger1Y)),NA())</f>
        <v>2.8560426941597328E-2</v>
      </c>
    </row>
    <row r="2466" spans="2:17" x14ac:dyDescent="0.2">
      <c r="B2466" s="46" t="s">
        <v>51</v>
      </c>
      <c r="D2466" s="49">
        <f>_xll.qlCalendarAdvance(LocalCalendar,$D2465,B2466,"f",FALSE)</f>
        <v>56780</v>
      </c>
      <c r="E2466" s="49">
        <f>_xll.qlInterestRateIndexValueDate(IndexON,D2466)</f>
        <v>56780</v>
      </c>
      <c r="F2466" s="52">
        <f>IFERROR(_xll.qlIndexFixing(IndexON,D2466,TRUE,_xll.ohTrigger(RecalcTrigger,TriggerON)),NA())</f>
        <v>2.364026188286239E-2</v>
      </c>
      <c r="H2466" s="49">
        <f>_xll.qlCalendarAdvance(IborCalendar,$H2465,B2466,"f",FALSE)</f>
        <v>56773</v>
      </c>
      <c r="I2466" s="49">
        <f>_xll.qlInterestRateIndexValueDate(Index1M,$H2466)</f>
        <v>56775</v>
      </c>
      <c r="J2466" s="52">
        <f>IFERROR(_xll.qlIndexFixing(Index1M,$H2466,TRUE,_xll.ohTrigger(RecalcTrigger,Trigger1M)),NA())</f>
        <v>2.4139860105207023E-2</v>
      </c>
      <c r="K2466" s="52">
        <f>IFERROR(_xll.qlIndexFixing(ONIndex1M,I2466,TRUE,_xll.ohTrigger(RecalcTrigger,Trigger1M)),NA())</f>
        <v>2.4125398860253E-2</v>
      </c>
      <c r="L2466" s="52">
        <f>IFERROR(_xll.qlIndexFixing(Index3M,H2466,TRUE,_xll.ohTrigger(RecalcTrigger,Trigger3M)),NA())</f>
        <v>2.565978222115867E-2</v>
      </c>
      <c r="M2466" s="52">
        <f>IFERROR(_xll.qlIndexFixing(ONIndex3M,I2466,TRUE,_xll.ohTrigger(RecalcTrigger,Trigger3M)),NA())</f>
        <v>2.5607824115123634E-2</v>
      </c>
      <c r="N2466" s="52">
        <f>IFERROR(_xll.qlIndexFixing(Index6M,$H2466,TRUE,_xll.ohTrigger(RecalcTrigger,Trigger6M)),NA())</f>
        <v>2.70345292265547E-2</v>
      </c>
      <c r="O2466" s="52">
        <f>IFERROR(_xll.qlIndexFixing(ONIndex6M,I2466,TRUE,_xll.ohTrigger(RecalcTrigger,Trigger6M)),NA())</f>
        <v>2.6913243861024227E-2</v>
      </c>
      <c r="P2466" s="52">
        <f>IFERROR(_xll.qlIndexFixing(Index1Y,$H2466,TRUE,_xll.ohTrigger(RecalcTrigger,Trigger1Y)),NA())</f>
        <v>2.8843912682753232E-2</v>
      </c>
      <c r="Q2466" s="52">
        <f>IFERROR(_xll.qlIndexFixing(ONIndex1Y,I2466,TRUE,_xll.ohTrigger(RecalcTrigger,Trigger1Y)),NA())</f>
        <v>2.8555629216819867E-2</v>
      </c>
    </row>
    <row r="2467" spans="2:17" x14ac:dyDescent="0.2">
      <c r="B2467" s="46" t="s">
        <v>51</v>
      </c>
      <c r="D2467" s="49">
        <f>_xll.qlCalendarAdvance(LocalCalendar,$D2466,B2467,"f",FALSE)</f>
        <v>56787</v>
      </c>
      <c r="E2467" s="49">
        <f>_xll.qlInterestRateIndexValueDate(IndexON,D2467)</f>
        <v>56787</v>
      </c>
      <c r="F2467" s="52">
        <f>IFERROR(_xll.qlIndexFixing(IndexON,D2467,TRUE,_xll.ohTrigger(RecalcTrigger,TriggerON)),NA())</f>
        <v>2.3633126189785969E-2</v>
      </c>
      <c r="H2467" s="49">
        <f>_xll.qlCalendarAdvance(IborCalendar,$H2466,B2467,"f",FALSE)</f>
        <v>56780</v>
      </c>
      <c r="I2467" s="49">
        <f>_xll.qlInterestRateIndexValueDate(Index1M,$H2467)</f>
        <v>56782</v>
      </c>
      <c r="J2467" s="52">
        <f>IFERROR(_xll.qlIndexFixing(Index1M,$H2467,TRUE,_xll.ohTrigger(RecalcTrigger,Trigger1M)),NA())</f>
        <v>2.4135062741785507E-2</v>
      </c>
      <c r="K2467" s="52">
        <f>IFERROR(_xll.qlIndexFixing(ONIndex1M,I2467,TRUE,_xll.ohTrigger(RecalcTrigger,Trigger1M)),NA())</f>
        <v>2.4120617486396156E-2</v>
      </c>
      <c r="L2467" s="52">
        <f>IFERROR(_xll.qlIndexFixing(Index3M,H2467,TRUE,_xll.ohTrigger(RecalcTrigger,Trigger3M)),NA())</f>
        <v>2.5654991599110919E-2</v>
      </c>
      <c r="M2467" s="52">
        <f>IFERROR(_xll.qlIndexFixing(ONIndex3M,I2467,TRUE,_xll.ohTrigger(RecalcTrigger,Trigger3M)),NA())</f>
        <v>2.560307912975901E-2</v>
      </c>
      <c r="N2467" s="52">
        <f>IFERROR(_xll.qlIndexFixing(Index6M,$H2467,TRUE,_xll.ohTrigger(RecalcTrigger,Trigger6M)),NA())</f>
        <v>2.7029703135476455E-2</v>
      </c>
      <c r="O2467" s="52">
        <f>IFERROR(_xll.qlIndexFixing(ONIndex6M,I2467,TRUE,_xll.ohTrigger(RecalcTrigger,Trigger6M)),NA())</f>
        <v>2.6908504227778351E-2</v>
      </c>
      <c r="P2467" s="52">
        <f>IFERROR(_xll.qlIndexFixing(Index1Y,$H2467,TRUE,_xll.ohTrigger(RecalcTrigger,Trigger1Y)),NA())</f>
        <v>2.8838913861936603E-2</v>
      </c>
      <c r="Q2467" s="52">
        <f>IFERROR(_xll.qlIndexFixing(ONIndex1Y,I2467,TRUE,_xll.ohTrigger(RecalcTrigger,Trigger1Y)),NA())</f>
        <v>2.8550825956470405E-2</v>
      </c>
    </row>
    <row r="2468" spans="2:17" x14ac:dyDescent="0.2">
      <c r="B2468" s="46" t="s">
        <v>51</v>
      </c>
      <c r="D2468" s="49">
        <f>_xll.qlCalendarAdvance(LocalCalendar,$D2467,B2468,"f",FALSE)</f>
        <v>56794</v>
      </c>
      <c r="E2468" s="49">
        <f>_xll.qlInterestRateIndexValueDate(IndexON,D2468)</f>
        <v>56794</v>
      </c>
      <c r="F2468" s="52">
        <f>IFERROR(_xll.qlIndexFixing(IndexON,D2468,TRUE,_xll.ohTrigger(RecalcTrigger,TriggerON)),NA())</f>
        <v>2.3625973366172559E-2</v>
      </c>
      <c r="H2468" s="49">
        <f>_xll.qlCalendarAdvance(IborCalendar,$H2467,B2468,"f",FALSE)</f>
        <v>56787</v>
      </c>
      <c r="I2468" s="49">
        <f>_xll.qlInterestRateIndexValueDate(Index1M,$H2468)</f>
        <v>56789</v>
      </c>
      <c r="J2468" s="52">
        <f>IFERROR(_xll.qlIndexFixing(Index1M,$H2468,TRUE,_xll.ohTrigger(RecalcTrigger,Trigger1M)),NA())</f>
        <v>2.4130262647293621E-2</v>
      </c>
      <c r="K2468" s="52">
        <f>IFERROR(_xll.qlIndexFixing(ONIndex1M,I2468,TRUE,_xll.ohTrigger(RecalcTrigger,Trigger1M)),NA())</f>
        <v>2.4115833385200958E-2</v>
      </c>
      <c r="L2468" s="52">
        <f>IFERROR(_xll.qlIndexFixing(Index3M,H2468,TRUE,_xll.ohTrigger(RecalcTrigger,Trigger3M)),NA())</f>
        <v>2.5650198696122513E-2</v>
      </c>
      <c r="M2468" s="52">
        <f>IFERROR(_xll.qlIndexFixing(ONIndex3M,I2468,TRUE,_xll.ohTrigger(RecalcTrigger,Trigger3M)),NA())</f>
        <v>2.5598331872531688E-2</v>
      </c>
      <c r="N2468" s="52">
        <f>IFERROR(_xll.qlIndexFixing(Index6M,$H2468,TRUE,_xll.ohTrigger(RecalcTrigger,Trigger6M)),NA())</f>
        <v>2.7028197010491611E-2</v>
      </c>
      <c r="O2468" s="52">
        <f>IFERROR(_xll.qlIndexFixing(ONIndex6M,I2468,TRUE,_xll.ohTrigger(RecalcTrigger,Trigger6M)),NA())</f>
        <v>2.6903762948888854E-2</v>
      </c>
      <c r="P2468" s="52">
        <f>IFERROR(_xll.qlIndexFixing(Index1Y,$H2468,TRUE,_xll.ohTrigger(RecalcTrigger,Trigger1Y)),NA())</f>
        <v>2.8833917010378206E-2</v>
      </c>
      <c r="Q2468" s="52">
        <f>IFERROR(_xll.qlIndexFixing(ONIndex1Y,I2468,TRUE,_xll.ohTrigger(RecalcTrigger,Trigger1Y)),NA())</f>
        <v>2.8546017160548942E-2</v>
      </c>
    </row>
    <row r="2469" spans="2:17" x14ac:dyDescent="0.2">
      <c r="B2469" s="46" t="s">
        <v>51</v>
      </c>
      <c r="D2469" s="49">
        <f>_xll.qlCalendarAdvance(LocalCalendar,$D2468,B2469,"f",FALSE)</f>
        <v>56801</v>
      </c>
      <c r="E2469" s="49">
        <f>_xll.qlInterestRateIndexValueDate(IndexON,D2469)</f>
        <v>56801</v>
      </c>
      <c r="F2469" s="52">
        <f>IFERROR(_xll.qlIndexFixing(IndexON,D2469,TRUE,_xll.ohTrigger(RecalcTrigger,TriggerON)),NA())</f>
        <v>2.3618803412261968E-2</v>
      </c>
      <c r="H2469" s="49">
        <f>_xll.qlCalendarAdvance(IborCalendar,$H2468,B2469,"f",FALSE)</f>
        <v>56794</v>
      </c>
      <c r="I2469" s="49">
        <f>_xll.qlInterestRateIndexValueDate(Index1M,$H2469)</f>
        <v>56796</v>
      </c>
      <c r="J2469" s="52">
        <f>IFERROR(_xll.qlIndexFixing(Index1M,$H2469,TRUE,_xll.ohTrigger(RecalcTrigger,Trigger1M)),NA())</f>
        <v>2.4125459821723871E-2</v>
      </c>
      <c r="K2469" s="52">
        <f>IFERROR(_xll.qlIndexFixing(ONIndex1M,I2469,TRUE,_xll.ohTrigger(RecalcTrigger,Trigger1M)),NA())</f>
        <v>2.4111046556507532E-2</v>
      </c>
      <c r="L2469" s="52">
        <f>IFERROR(_xll.qlIndexFixing(Index3M,H2469,TRUE,_xll.ohTrigger(RecalcTrigger,Trigger3M)),NA())</f>
        <v>2.5645403512199533E-2</v>
      </c>
      <c r="M2469" s="52">
        <f>IFERROR(_xll.qlIndexFixing(ONIndex3M,I2469,TRUE,_xll.ohTrigger(RecalcTrigger,Trigger3M)),NA())</f>
        <v>2.5593582343121923E-2</v>
      </c>
      <c r="N2469" s="52">
        <f>IFERROR(_xll.qlIndexFixing(Index6M,$H2469,TRUE,_xll.ohTrigger(RecalcTrigger,Trigger6M)),NA())</f>
        <v>2.7022701858383652E-2</v>
      </c>
      <c r="O2469" s="52">
        <f>IFERROR(_xll.qlIndexFixing(ONIndex6M,I2469,TRUE,_xll.ohTrigger(RecalcTrigger,Trigger6M)),NA())</f>
        <v>2.6899020024195863E-2</v>
      </c>
      <c r="P2469" s="52">
        <f>IFERROR(_xll.qlIndexFixing(Index1Y,$H2469,TRUE,_xll.ohTrigger(RecalcTrigger,Trigger1Y)),NA())</f>
        <v>2.8828922423628153E-2</v>
      </c>
      <c r="Q2469" s="52">
        <f>IFERROR(_xll.qlIndexFixing(ONIndex1Y,I2469,TRUE,_xll.ohTrigger(RecalcTrigger,Trigger1Y)),NA())</f>
        <v>2.8541202828895607E-2</v>
      </c>
    </row>
    <row r="2470" spans="2:17" x14ac:dyDescent="0.2">
      <c r="B2470" s="46" t="s">
        <v>51</v>
      </c>
      <c r="D2470" s="49">
        <f>_xll.qlCalendarAdvance(LocalCalendar,$D2469,B2470,"f",FALSE)</f>
        <v>56808</v>
      </c>
      <c r="E2470" s="49">
        <f>_xll.qlInterestRateIndexValueDate(IndexON,D2470)</f>
        <v>56808</v>
      </c>
      <c r="F2470" s="52">
        <f>IFERROR(_xll.qlIndexFixing(IndexON,D2470,TRUE,_xll.ohTrigger(RecalcTrigger,TriggerON)),NA())</f>
        <v>2.3611616327734453E-2</v>
      </c>
      <c r="H2470" s="49">
        <f>_xll.qlCalendarAdvance(IborCalendar,$H2469,B2470,"f",FALSE)</f>
        <v>56801</v>
      </c>
      <c r="I2470" s="49">
        <f>_xll.qlInterestRateIndexValueDate(Index1M,$H2470)</f>
        <v>56803</v>
      </c>
      <c r="J2470" s="52">
        <f>IFERROR(_xll.qlIndexFixing(Index1M,$H2470,TRUE,_xll.ohTrigger(RecalcTrigger,Trigger1M)),NA())</f>
        <v>2.4120654265081254E-2</v>
      </c>
      <c r="K2470" s="52">
        <f>IFERROR(_xll.qlIndexFixing(ONIndex1M,I2470,TRUE,_xll.ohTrigger(RecalcTrigger,Trigger1M)),NA())</f>
        <v>2.4106257000395814E-2</v>
      </c>
      <c r="L2470" s="52">
        <f>IFERROR(_xll.qlIndexFixing(Index3M,H2470,TRUE,_xll.ohTrigger(RecalcTrigger,Trigger3M)),NA())</f>
        <v>2.5640606047352413E-2</v>
      </c>
      <c r="M2470" s="52">
        <f>IFERROR(_xll.qlIndexFixing(ONIndex3M,I2470,TRUE,_xll.ohTrigger(RecalcTrigger,Trigger3M)),NA())</f>
        <v>2.5588830541769525E-2</v>
      </c>
      <c r="N2470" s="52">
        <f>IFERROR(_xll.qlIndexFixing(Index6M,$H2470,TRUE,_xll.ohTrigger(RecalcTrigger,Trigger6M)),NA())</f>
        <v>2.7017206604143043E-2</v>
      </c>
      <c r="O2470" s="52">
        <f>IFERROR(_xll.qlIndexFixing(ONIndex6M,I2470,TRUE,_xll.ohTrigger(RecalcTrigger,Trigger6M)),NA())</f>
        <v>2.6894275453539507E-2</v>
      </c>
      <c r="P2470" s="52">
        <f>IFERROR(_xll.qlIndexFixing(Index1Y,$H2470,TRUE,_xll.ohTrigger(RecalcTrigger,Trigger1Y)),NA())</f>
        <v>2.8823930397230899E-2</v>
      </c>
      <c r="Q2470" s="52">
        <f>IFERROR(_xll.qlIndexFixing(ONIndex1Y,I2470,TRUE,_xll.ohTrigger(RecalcTrigger,Trigger1Y)),NA())</f>
        <v>2.8536382961510398E-2</v>
      </c>
    </row>
    <row r="2471" spans="2:17" x14ac:dyDescent="0.2">
      <c r="B2471" s="46" t="s">
        <v>51</v>
      </c>
      <c r="D2471" s="49">
        <f>_xll.qlCalendarAdvance(LocalCalendar,$D2470,B2471,"f",FALSE)</f>
        <v>56815</v>
      </c>
      <c r="E2471" s="49">
        <f>_xll.qlInterestRateIndexValueDate(IndexON,D2471)</f>
        <v>56815</v>
      </c>
      <c r="F2471" s="52">
        <f>IFERROR(_xll.qlIndexFixing(IndexON,D2471,TRUE,_xll.ohTrigger(RecalcTrigger,TriggerON)),NA())</f>
        <v>2.360441211282982E-2</v>
      </c>
      <c r="H2471" s="49">
        <f>_xll.qlCalendarAdvance(IborCalendar,$H2470,B2471,"f",FALSE)</f>
        <v>56808</v>
      </c>
      <c r="I2471" s="49">
        <f>_xll.qlInterestRateIndexValueDate(Index1M,$H2471)</f>
        <v>56810</v>
      </c>
      <c r="J2471" s="52">
        <f>IFERROR(_xll.qlIndexFixing(Index1M,$H2471,TRUE,_xll.ohTrigger(RecalcTrigger,Trigger1M)),NA())</f>
        <v>2.4115845977378259E-2</v>
      </c>
      <c r="K2471" s="52">
        <f>IFERROR(_xll.qlIndexFixing(ONIndex1M,I2471,TRUE,_xll.ohTrigger(RecalcTrigger,Trigger1M)),NA())</f>
        <v>2.4101464717025678E-2</v>
      </c>
      <c r="L2471" s="52">
        <f>IFERROR(_xll.qlIndexFixing(Index3M,H2471,TRUE,_xll.ohTrigger(RecalcTrigger,Trigger3M)),NA())</f>
        <v>2.5635806301588963E-2</v>
      </c>
      <c r="M2471" s="52">
        <f>IFERROR(_xll.qlIndexFixing(ONIndex3M,I2471,TRUE,_xll.ohTrigger(RecalcTrigger,Trigger3M)),NA())</f>
        <v>2.5584076468554429E-2</v>
      </c>
      <c r="N2471" s="52">
        <f>IFERROR(_xll.qlIndexFixing(Index6M,$H2471,TRUE,_xll.ohTrigger(RecalcTrigger,Trigger6M)),NA())</f>
        <v>2.7013038077573211E-2</v>
      </c>
      <c r="O2471" s="52">
        <f>IFERROR(_xll.qlIndexFixing(ONIndex6M,I2471,TRUE,_xll.ohTrigger(RecalcTrigger,Trigger6M)),NA())</f>
        <v>2.6889529237319465E-2</v>
      </c>
      <c r="P2471" s="52">
        <f>IFERROR(_xll.qlIndexFixing(Index1Y,$H2471,TRUE,_xll.ohTrigger(RecalcTrigger,Trigger1Y)),NA())</f>
        <v>2.881894122672482E-2</v>
      </c>
      <c r="Q2471" s="52">
        <f>IFERROR(_xll.qlIndexFixing(ONIndex1Y,I2471,TRUE,_xll.ohTrigger(RecalcTrigger,Trigger1Y)),NA())</f>
        <v>2.8531557558633125E-2</v>
      </c>
    </row>
    <row r="2472" spans="2:17" x14ac:dyDescent="0.2">
      <c r="B2472" s="46" t="s">
        <v>51</v>
      </c>
      <c r="D2472" s="49">
        <f>_xll.qlCalendarAdvance(LocalCalendar,$D2471,B2472,"f",FALSE)</f>
        <v>56822</v>
      </c>
      <c r="E2472" s="49">
        <f>_xll.qlInterestRateIndexValueDate(IndexON,D2472)</f>
        <v>56822</v>
      </c>
      <c r="F2472" s="52">
        <f>IFERROR(_xll.qlIndexFixing(IndexON,D2472,TRUE,_xll.ohTrigger(RecalcTrigger,TriggerON)),NA())</f>
        <v>2.3597190767388199E-2</v>
      </c>
      <c r="H2472" s="49">
        <f>_xll.qlCalendarAdvance(IborCalendar,$H2471,B2472,"f",FALSE)</f>
        <v>56815</v>
      </c>
      <c r="I2472" s="49">
        <f>_xll.qlInterestRateIndexValueDate(Index1M,$H2472)</f>
        <v>56817</v>
      </c>
      <c r="J2472" s="52">
        <f>IFERROR(_xll.qlIndexFixing(Index1M,$H2472,TRUE,_xll.ohTrigger(RecalcTrigger,Trigger1M)),NA())</f>
        <v>2.4111034958612387E-2</v>
      </c>
      <c r="K2472" s="52">
        <f>IFERROR(_xll.qlIndexFixing(ONIndex1M,I2472,TRUE,_xll.ohTrigger(RecalcTrigger,Trigger1M)),NA())</f>
        <v>2.409666970623725E-2</v>
      </c>
      <c r="L2472" s="52">
        <f>IFERROR(_xll.qlIndexFixing(Index3M,H2472,TRUE,_xll.ohTrigger(RecalcTrigger,Trigger3M)),NA())</f>
        <v>2.5631004274917879E-2</v>
      </c>
      <c r="M2472" s="52">
        <f>IFERROR(_xll.qlIndexFixing(ONIndex3M,I2472,TRUE,_xll.ohTrigger(RecalcTrigger,Trigger3M)),NA())</f>
        <v>2.5579320123316762E-2</v>
      </c>
      <c r="N2472" s="52">
        <f>IFERROR(_xll.qlIndexFixing(Index6M,$H2472,TRUE,_xll.ohTrigger(RecalcTrigger,Trigger6M)),NA())</f>
        <v>2.7007542909303427E-2</v>
      </c>
      <c r="O2472" s="52">
        <f>IFERROR(_xll.qlIndexFixing(ONIndex6M,I2472,TRUE,_xll.ohTrigger(RecalcTrigger,Trigger6M)),NA())</f>
        <v>2.6884781375375866E-2</v>
      </c>
      <c r="P2472" s="52">
        <f>IFERROR(_xll.qlIndexFixing(Index1Y,$H2472,TRUE,_xll.ohTrigger(RecalcTrigger,Trigger1Y)),NA())</f>
        <v>2.8813955207642211E-2</v>
      </c>
      <c r="Q2472" s="52">
        <f>IFERROR(_xll.qlIndexFixing(ONIndex1Y,I2472,TRUE,_xll.ohTrigger(RecalcTrigger,Trigger1Y)),NA())</f>
        <v>2.8526726620103915E-2</v>
      </c>
    </row>
    <row r="2473" spans="2:17" x14ac:dyDescent="0.2">
      <c r="B2473" s="46" t="s">
        <v>51</v>
      </c>
      <c r="D2473" s="49">
        <f>_xll.qlCalendarAdvance(LocalCalendar,$D2472,B2473,"f",FALSE)</f>
        <v>56829</v>
      </c>
      <c r="E2473" s="49">
        <f>_xll.qlInterestRateIndexValueDate(IndexON,D2473)</f>
        <v>56829</v>
      </c>
      <c r="F2473" s="52">
        <f>IFERROR(_xll.qlIndexFixing(IndexON,D2473,TRUE,_xll.ohTrigger(RecalcTrigger,TriggerON)),NA())</f>
        <v>2.3589952291409588E-2</v>
      </c>
      <c r="H2473" s="49">
        <f>_xll.qlCalendarAdvance(IborCalendar,$H2472,B2473,"f",FALSE)</f>
        <v>56822</v>
      </c>
      <c r="I2473" s="49">
        <f>_xll.qlInterestRateIndexValueDate(Index1M,$H2473)</f>
        <v>56824</v>
      </c>
      <c r="J2473" s="52">
        <f>IFERROR(_xll.qlIndexFixing(Index1M,$H2473,TRUE,_xll.ohTrigger(RecalcTrigger,Trigger1M)),NA())</f>
        <v>2.4106683630135836E-2</v>
      </c>
      <c r="K2473" s="52">
        <f>IFERROR(_xll.qlIndexFixing(ONIndex1M,I2473,TRUE,_xll.ohTrigger(RecalcTrigger,Trigger1M)),NA())</f>
        <v>2.4091871967950595E-2</v>
      </c>
      <c r="L2473" s="52">
        <f>IFERROR(_xll.qlIndexFixing(Index3M,H2473,TRUE,_xll.ohTrigger(RecalcTrigger,Trigger3M)),NA())</f>
        <v>2.5626199967348714E-2</v>
      </c>
      <c r="M2473" s="52">
        <f>IFERROR(_xll.qlIndexFixing(ONIndex3M,I2473,TRUE,_xll.ohTrigger(RecalcTrigger,Trigger3M)),NA())</f>
        <v>2.5574561506056526E-2</v>
      </c>
      <c r="N2473" s="52">
        <f>IFERROR(_xll.qlIndexFixing(Index6M,$H2473,TRUE,_xll.ohTrigger(RecalcTrigger,Trigger6M)),NA())</f>
        <v>2.7002711373045898E-2</v>
      </c>
      <c r="O2473" s="52">
        <f>IFERROR(_xll.qlIndexFixing(ONIndex6M,I2473,TRUE,_xll.ohTrigger(RecalcTrigger,Trigger6M)),NA())</f>
        <v>2.6880031867388965E-2</v>
      </c>
      <c r="P2473" s="52">
        <f>IFERROR(_xll.qlIndexFixing(Index1Y,$H2473,TRUE,_xll.ohTrigger(RecalcTrigger,Trigger1Y)),NA())</f>
        <v>2.8808972635509935E-2</v>
      </c>
      <c r="Q2473" s="52">
        <f>IFERROR(_xll.qlIndexFixing(ONIndex1Y,I2473,TRUE,_xll.ohTrigger(RecalcTrigger,Trigger1Y)),NA())</f>
        <v>2.8521890145762896E-2</v>
      </c>
    </row>
    <row r="2474" spans="2:17" x14ac:dyDescent="0.2">
      <c r="B2474" s="46" t="s">
        <v>51</v>
      </c>
      <c r="D2474" s="49">
        <f>_xll.qlCalendarAdvance(LocalCalendar,$D2473,B2474,"f",FALSE)</f>
        <v>56836</v>
      </c>
      <c r="E2474" s="49">
        <f>_xll.qlInterestRateIndexValueDate(IndexON,D2474)</f>
        <v>56836</v>
      </c>
      <c r="F2474" s="52">
        <f>IFERROR(_xll.qlIndexFixing(IndexON,D2474,TRUE,_xll.ohTrigger(RecalcTrigger,TriggerON)),NA())</f>
        <v>2.3582696685133797E-2</v>
      </c>
      <c r="H2474" s="49">
        <f>_xll.qlCalendarAdvance(IborCalendar,$H2473,B2474,"f",FALSE)</f>
        <v>56829</v>
      </c>
      <c r="I2474" s="49">
        <f>_xll.qlInterestRateIndexValueDate(Index1M,$H2474)</f>
        <v>56831</v>
      </c>
      <c r="J2474" s="52">
        <f>IFERROR(_xll.qlIndexFixing(Index1M,$H2474,TRUE,_xll.ohTrigger(RecalcTrigger,Trigger1M)),NA())</f>
        <v>2.4101866632016664E-2</v>
      </c>
      <c r="K2474" s="52">
        <f>IFERROR(_xll.qlIndexFixing(ONIndex1M,I2474,TRUE,_xll.ohTrigger(RecalcTrigger,Trigger1M)),NA())</f>
        <v>2.4087071502405522E-2</v>
      </c>
      <c r="L2474" s="52">
        <f>IFERROR(_xll.qlIndexFixing(Index3M,H2474,TRUE,_xll.ohTrigger(RecalcTrigger,Trigger3M)),NA())</f>
        <v>2.5621393378886685E-2</v>
      </c>
      <c r="M2474" s="52">
        <f>IFERROR(_xll.qlIndexFixing(ONIndex3M,I2474,TRUE,_xll.ohTrigger(RecalcTrigger,Trigger3M)),NA())</f>
        <v>2.5569800616773719E-2</v>
      </c>
      <c r="N2474" s="52">
        <f>IFERROR(_xll.qlIndexFixing(Index6M,$H2474,TRUE,_xll.ohTrigger(RecalcTrigger,Trigger6M)),NA())</f>
        <v>2.6997880593678837E-2</v>
      </c>
      <c r="O2474" s="52">
        <f>IFERROR(_xll.qlIndexFixing(ONIndex6M,I2474,TRUE,_xll.ohTrigger(RecalcTrigger,Trigger6M)),NA())</f>
        <v>2.6875280713838379E-2</v>
      </c>
      <c r="P2474" s="52">
        <f>IFERROR(_xll.qlIndexFixing(Index1Y,$H2474,TRUE,_xll.ohTrigger(RecalcTrigger,Trigger1Y)),NA())</f>
        <v>2.8803993805849862E-2</v>
      </c>
      <c r="Q2474" s="52">
        <f>IFERROR(_xll.qlIndexFixing(ONIndex1Y,I2474,TRUE,_xll.ohTrigger(RecalcTrigger,Trigger1Y)),NA())</f>
        <v>2.8517048135849876E-2</v>
      </c>
    </row>
    <row r="2475" spans="2:17" x14ac:dyDescent="0.2">
      <c r="B2475" s="46" t="s">
        <v>51</v>
      </c>
      <c r="D2475" s="49">
        <f>_xll.qlCalendarAdvance(LocalCalendar,$D2474,B2475,"f",FALSE)</f>
        <v>56843</v>
      </c>
      <c r="E2475" s="49">
        <f>_xll.qlInterestRateIndexValueDate(IndexON,D2475)</f>
        <v>56843</v>
      </c>
      <c r="F2475" s="52">
        <f>IFERROR(_xll.qlIndexFixing(IndexON,D2475,TRUE,_xll.ohTrigger(RecalcTrigger,TriggerON)),NA())</f>
        <v>2.3575423948241081E-2</v>
      </c>
      <c r="H2475" s="49">
        <f>_xll.qlCalendarAdvance(IborCalendar,$H2474,B2475,"f",FALSE)</f>
        <v>56836</v>
      </c>
      <c r="I2475" s="49">
        <f>_xll.qlInterestRateIndexValueDate(Index1M,$H2475)</f>
        <v>56838</v>
      </c>
      <c r="J2475" s="52">
        <f>IFERROR(_xll.qlIndexFixing(Index1M,$H2475,TRUE,_xll.ohTrigger(RecalcTrigger,Trigger1M)),NA())</f>
        <v>2.4096585515967495E-2</v>
      </c>
      <c r="K2475" s="52">
        <f>IFERROR(_xll.qlIndexFixing(ONIndex1M,I2475,TRUE,_xll.ohTrigger(RecalcTrigger,Trigger1M)),NA())</f>
        <v>2.4082268309442156E-2</v>
      </c>
      <c r="L2475" s="52">
        <f>IFERROR(_xll.qlIndexFixing(Index3M,H2475,TRUE,_xll.ohTrigger(RecalcTrigger,Trigger3M)),NA())</f>
        <v>2.5616584509543083E-2</v>
      </c>
      <c r="M2475" s="52">
        <f>IFERROR(_xll.qlIndexFixing(ONIndex3M,I2475,TRUE,_xll.ohTrigger(RecalcTrigger,Trigger3M)),NA())</f>
        <v>2.5565037455788087E-2</v>
      </c>
      <c r="N2475" s="52">
        <f>IFERROR(_xll.qlIndexFixing(Index6M,$H2475,TRUE,_xll.ohTrigger(RecalcTrigger,Trigger6M)),NA())</f>
        <v>2.6993050983283789E-2</v>
      </c>
      <c r="O2475" s="52">
        <f>IFERROR(_xll.qlIndexFixing(ONIndex6M,I2475,TRUE,_xll.ohTrigger(RecalcTrigger,Trigger6M)),NA())</f>
        <v>2.6870527914564235E-2</v>
      </c>
      <c r="P2475" s="52">
        <f>IFERROR(_xll.qlIndexFixing(Index1Y,$H2475,TRUE,_xll.ohTrigger(RecalcTrigger,Trigger1Y)),NA())</f>
        <v>2.8799019014176037E-2</v>
      </c>
      <c r="Q2475" s="52">
        <f>IFERROR(_xll.qlIndexFixing(ONIndex1Y,I2475,TRUE,_xll.ohTrigger(RecalcTrigger,Trigger1Y)),NA())</f>
        <v>2.8512200590444792E-2</v>
      </c>
    </row>
    <row r="2476" spans="2:17" x14ac:dyDescent="0.2">
      <c r="B2476" s="46" t="s">
        <v>51</v>
      </c>
      <c r="D2476" s="49">
        <f>_xll.qlCalendarAdvance(LocalCalendar,$D2475,B2476,"f",FALSE)</f>
        <v>56850</v>
      </c>
      <c r="E2476" s="49">
        <f>_xll.qlInterestRateIndexValueDate(IndexON,D2476)</f>
        <v>56850</v>
      </c>
      <c r="F2476" s="52">
        <f>IFERROR(_xll.qlIndexFixing(IndexON,D2476,TRUE,_xll.ohTrigger(RecalcTrigger,TriggerON)),NA())</f>
        <v>2.3568134080971248E-2</v>
      </c>
      <c r="H2476" s="49">
        <f>_xll.qlCalendarAdvance(IborCalendar,$H2475,B2476,"f",FALSE)</f>
        <v>56843</v>
      </c>
      <c r="I2476" s="49">
        <f>_xll.qlInterestRateIndexValueDate(Index1M,$H2476)</f>
        <v>56845</v>
      </c>
      <c r="J2476" s="52">
        <f>IFERROR(_xll.qlIndexFixing(Index1M,$H2476,TRUE,_xll.ohTrigger(RecalcTrigger,Trigger1M)),NA())</f>
        <v>2.4091763572985092E-2</v>
      </c>
      <c r="K2476" s="52">
        <f>IFERROR(_xll.qlIndexFixing(ONIndex1M,I2476,TRUE,_xll.ohTrigger(RecalcTrigger,Trigger1M)),NA())</f>
        <v>2.40774623890605E-2</v>
      </c>
      <c r="L2476" s="52">
        <f>IFERROR(_xll.qlIndexFixing(Index3M,H2476,TRUE,_xll.ohTrigger(RecalcTrigger,Trigger3M)),NA())</f>
        <v>2.5611773359324862E-2</v>
      </c>
      <c r="M2476" s="52">
        <f>IFERROR(_xll.qlIndexFixing(ONIndex3M,I2476,TRUE,_xll.ohTrigger(RecalcTrigger,Trigger3M)),NA())</f>
        <v>2.5560272022540076E-2</v>
      </c>
      <c r="N2476" s="52">
        <f>IFERROR(_xll.qlIndexFixing(Index6M,$H2476,TRUE,_xll.ohTrigger(RecalcTrigger,Trigger6M)),NA())</f>
        <v>2.6988885498584005E-2</v>
      </c>
      <c r="O2476" s="52">
        <f>IFERROR(_xll.qlIndexFixing(ONIndex6M,I2476,TRUE,_xll.ohTrigger(RecalcTrigger,Trigger6M)),NA())</f>
        <v>2.6865773469406662E-2</v>
      </c>
      <c r="P2476" s="52">
        <f>IFERROR(_xll.qlIndexFixing(Index1Y,$H2476,TRUE,_xll.ohTrigger(RecalcTrigger,Trigger1Y)),NA())</f>
        <v>2.87940485559986E-2</v>
      </c>
      <c r="Q2476" s="52">
        <f>IFERROR(_xll.qlIndexFixing(ONIndex1Y,I2476,TRUE,_xll.ohTrigger(RecalcTrigger,Trigger1Y)),NA())</f>
        <v>2.8507347509227898E-2</v>
      </c>
    </row>
    <row r="2477" spans="2:17" x14ac:dyDescent="0.2">
      <c r="B2477" s="46" t="s">
        <v>51</v>
      </c>
      <c r="D2477" s="49">
        <f>_xll.qlCalendarAdvance(LocalCalendar,$D2476,B2477,"f",FALSE)</f>
        <v>56857</v>
      </c>
      <c r="E2477" s="49">
        <f>_xll.qlInterestRateIndexValueDate(IndexON,D2477)</f>
        <v>56857</v>
      </c>
      <c r="F2477" s="52">
        <f>IFERROR(_xll.qlIndexFixing(IndexON,D2477,TRUE,_xll.ohTrigger(RecalcTrigger,TriggerON)),NA())</f>
        <v>2.3560827083244362E-2</v>
      </c>
      <c r="H2477" s="49">
        <f>_xll.qlCalendarAdvance(IborCalendar,$H2476,B2477,"f",FALSE)</f>
        <v>56850</v>
      </c>
      <c r="I2477" s="49">
        <f>_xll.qlInterestRateIndexValueDate(Index1M,$H2477)</f>
        <v>56852</v>
      </c>
      <c r="J2477" s="52">
        <f>IFERROR(_xll.qlIndexFixing(Index1M,$H2477,TRUE,_xll.ohTrigger(RecalcTrigger,Trigger1M)),NA())</f>
        <v>2.40869388989573E-2</v>
      </c>
      <c r="K2477" s="52">
        <f>IFERROR(_xll.qlIndexFixing(ONIndex1M,I2477,TRUE,_xll.ohTrigger(RecalcTrigger,Trigger1M)),NA())</f>
        <v>2.4072653741260552E-2</v>
      </c>
      <c r="L2477" s="52">
        <f>IFERROR(_xll.qlIndexFixing(Index3M,H2477,TRUE,_xll.ohTrigger(RecalcTrigger,Trigger3M)),NA())</f>
        <v>2.5606959928240712E-2</v>
      </c>
      <c r="M2477" s="52">
        <f>IFERROR(_xll.qlIndexFixing(ONIndex3M,I2477,TRUE,_xll.ohTrigger(RecalcTrigger,Trigger3M)),NA())</f>
        <v>2.5555504317429367E-2</v>
      </c>
      <c r="N2477" s="52">
        <f>IFERROR(_xll.qlIndexFixing(Index6M,$H2477,TRUE,_xll.ohTrigger(RecalcTrigger,Trigger6M)),NA())</f>
        <v>2.6983396917711018E-2</v>
      </c>
      <c r="O2477" s="52">
        <f>IFERROR(_xll.qlIndexFixing(ONIndex6M,I2477,TRUE,_xll.ohTrigger(RecalcTrigger,Trigger6M)),NA())</f>
        <v>2.6861017378525531E-2</v>
      </c>
      <c r="P2477" s="52">
        <f>IFERROR(_xll.qlIndexFixing(Index1Y,$H2477,TRUE,_xll.ohTrigger(RecalcTrigger,Trigger1Y)),NA())</f>
        <v>2.8789872063846082E-2</v>
      </c>
      <c r="Q2477" s="52">
        <f>IFERROR(_xll.qlIndexFixing(ONIndex1Y,I2477,TRUE,_xll.ohTrigger(RecalcTrigger,Trigger1Y)),NA())</f>
        <v>2.8502488892359068E-2</v>
      </c>
    </row>
    <row r="2478" spans="2:17" x14ac:dyDescent="0.2">
      <c r="B2478" s="46" t="s">
        <v>51</v>
      </c>
      <c r="D2478" s="49">
        <f>_xll.qlCalendarAdvance(LocalCalendar,$D2477,B2478,"f",FALSE)</f>
        <v>56864</v>
      </c>
      <c r="E2478" s="49">
        <f>_xll.qlInterestRateIndexValueDate(IndexON,D2478)</f>
        <v>56864</v>
      </c>
      <c r="F2478" s="52">
        <f>IFERROR(_xll.qlIndexFixing(IndexON,D2478,TRUE,_xll.ohTrigger(RecalcTrigger,TriggerON)),NA())</f>
        <v>2.3553502955060424E-2</v>
      </c>
      <c r="H2478" s="49">
        <f>_xll.qlCalendarAdvance(IborCalendar,$H2477,B2478,"f",FALSE)</f>
        <v>56857</v>
      </c>
      <c r="I2478" s="49">
        <f>_xll.qlInterestRateIndexValueDate(Index1M,$H2478)</f>
        <v>56859</v>
      </c>
      <c r="J2478" s="52">
        <f>IFERROR(_xll.qlIndexFixing(Index1M,$H2478,TRUE,_xll.ohTrigger(RecalcTrigger,Trigger1M)),NA())</f>
        <v>2.4082111493889113E-2</v>
      </c>
      <c r="K2478" s="52">
        <f>IFERROR(_xll.qlIndexFixing(ONIndex1M,I2478,TRUE,_xll.ohTrigger(RecalcTrigger,Trigger1M)),NA())</f>
        <v>2.4067842366202186E-2</v>
      </c>
      <c r="L2478" s="52">
        <f>IFERROR(_xll.qlIndexFixing(Index3M,H2478,TRUE,_xll.ohTrigger(RecalcTrigger,Trigger3M)),NA())</f>
        <v>2.5601580228553657E-2</v>
      </c>
      <c r="M2478" s="52">
        <f>IFERROR(_xll.qlIndexFixing(ONIndex3M,I2478,TRUE,_xll.ohTrigger(RecalcTrigger,Trigger3M)),NA())</f>
        <v>2.5550734340455961E-2</v>
      </c>
      <c r="N2478" s="52">
        <f>IFERROR(_xll.qlIndexFixing(Index6M,$H2478,TRUE,_xll.ohTrigger(RecalcTrigger,Trigger6M)),NA())</f>
        <v>2.6975923599809867E-2</v>
      </c>
      <c r="O2478" s="52">
        <f>IFERROR(_xll.qlIndexFixing(ONIndex6M,I2478,TRUE,_xll.ohTrigger(RecalcTrigger,Trigger6M)),NA())</f>
        <v>2.6856259641920843E-2</v>
      </c>
      <c r="P2478" s="52">
        <f>IFERROR(_xll.qlIndexFixing(Index1Y,$H2478,TRUE,_xll.ohTrigger(RecalcTrigger,Trigger1Y)),NA())</f>
        <v>2.8784911367511507E-2</v>
      </c>
      <c r="Q2478" s="52">
        <f>IFERROR(_xll.qlIndexFixing(ONIndex1Y,I2478,TRUE,_xll.ohTrigger(RecalcTrigger,Trigger1Y)),NA())</f>
        <v>2.8497624739998173E-2</v>
      </c>
    </row>
    <row r="2479" spans="2:17" x14ac:dyDescent="0.2">
      <c r="B2479" s="46" t="s">
        <v>51</v>
      </c>
      <c r="D2479" s="49">
        <f>_xll.qlCalendarAdvance(LocalCalendar,$D2478,B2479,"f",FALSE)</f>
        <v>56871</v>
      </c>
      <c r="E2479" s="49">
        <f>_xll.qlInterestRateIndexValueDate(IndexON,D2479)</f>
        <v>56871</v>
      </c>
      <c r="F2479" s="52">
        <f>IFERROR(_xll.qlIndexFixing(IndexON,D2479,TRUE,_xll.ohTrigger(RecalcTrigger,TriggerON)),NA())</f>
        <v>2.354616169625956E-2</v>
      </c>
      <c r="H2479" s="49">
        <f>_xll.qlCalendarAdvance(IborCalendar,$H2478,B2479,"f",FALSE)</f>
        <v>56864</v>
      </c>
      <c r="I2479" s="49">
        <f>_xll.qlInterestRateIndexValueDate(Index1M,$H2479)</f>
        <v>56866</v>
      </c>
      <c r="J2479" s="52">
        <f>IFERROR(_xll.qlIndexFixing(Index1M,$H2479,TRUE,_xll.ohTrigger(RecalcTrigger,Trigger1M)),NA())</f>
        <v>2.4077740673946545E-2</v>
      </c>
      <c r="K2479" s="52">
        <f>IFERROR(_xll.qlIndexFixing(ONIndex1M,I2479,TRUE,_xll.ohTrigger(RecalcTrigger,Trigger1M)),NA())</f>
        <v>2.4063028263645592E-2</v>
      </c>
      <c r="L2479" s="52">
        <f>IFERROR(_xll.qlIndexFixing(Index3M,H2479,TRUE,_xll.ohTrigger(RecalcTrigger,Trigger3M)),NA())</f>
        <v>2.5596762740151616E-2</v>
      </c>
      <c r="M2479" s="52">
        <f>IFERROR(_xll.qlIndexFixing(ONIndex3M,I2479,TRUE,_xll.ohTrigger(RecalcTrigger,Trigger3M)),NA())</f>
        <v>2.5545962091300112E-2</v>
      </c>
      <c r="N2479" s="52">
        <f>IFERROR(_xll.qlIndexFixing(Index6M,$H2479,TRUE,_xll.ohTrigger(RecalcTrigger,Trigger6M)),NA())</f>
        <v>2.6971102614850934E-2</v>
      </c>
      <c r="O2479" s="52">
        <f>IFERROR(_xll.qlIndexFixing(ONIndex6M,I2479,TRUE,_xll.ohTrigger(RecalcTrigger,Trigger6M)),NA())</f>
        <v>2.6851500259512662E-2</v>
      </c>
      <c r="P2479" s="52">
        <f>IFERROR(_xll.qlIndexFixing(Index1Y,$H2479,TRUE,_xll.ohTrigger(RecalcTrigger,Trigger1Y)),NA())</f>
        <v>2.8779166137449557E-2</v>
      </c>
      <c r="Q2479" s="52">
        <f>IFERROR(_xll.qlIndexFixing(ONIndex1Y,I2479,TRUE,_xll.ohTrigger(RecalcTrigger,Trigger1Y)),NA())</f>
        <v>2.8492755051745533E-2</v>
      </c>
    </row>
    <row r="2480" spans="2:17" x14ac:dyDescent="0.2">
      <c r="B2480" s="46" t="s">
        <v>51</v>
      </c>
      <c r="D2480" s="49">
        <f>_xll.qlCalendarAdvance(LocalCalendar,$D2479,B2480,"f",FALSE)</f>
        <v>56878</v>
      </c>
      <c r="E2480" s="49">
        <f>_xll.qlInterestRateIndexValueDate(IndexON,D2480)</f>
        <v>56878</v>
      </c>
      <c r="F2480" s="52">
        <f>IFERROR(_xll.qlIndexFixing(IndexON,D2480,TRUE,_xll.ohTrigger(RecalcTrigger,TriggerON)),NA())</f>
        <v>2.3538803307241452E-2</v>
      </c>
      <c r="H2480" s="49">
        <f>_xll.qlCalendarAdvance(IborCalendar,$H2479,B2480,"f",FALSE)</f>
        <v>56871</v>
      </c>
      <c r="I2480" s="49">
        <f>_xll.qlInterestRateIndexValueDate(Index1M,$H2480)</f>
        <v>56873</v>
      </c>
      <c r="J2480" s="52">
        <f>IFERROR(_xll.qlIndexFixing(Index1M,$H2480,TRUE,_xll.ohTrigger(RecalcTrigger,Trigger1M)),NA())</f>
        <v>2.4072448490644049E-2</v>
      </c>
      <c r="K2480" s="52">
        <f>IFERROR(_xll.qlIndexFixing(ONIndex1M,I2480,TRUE,_xll.ohTrigger(RecalcTrigger,Trigger1M)),NA())</f>
        <v>2.4058211433830579E-2</v>
      </c>
      <c r="L2480" s="52">
        <f>IFERROR(_xll.qlIndexFixing(Index3M,H2480,TRUE,_xll.ohTrigger(RecalcTrigger,Trigger3M)),NA())</f>
        <v>2.5591942971010456E-2</v>
      </c>
      <c r="M2480" s="52">
        <f>IFERROR(_xll.qlIndexFixing(ONIndex3M,I2480,TRUE,_xll.ohTrigger(RecalcTrigger,Trigger3M)),NA())</f>
        <v>2.5541187570361501E-2</v>
      </c>
      <c r="N2480" s="52">
        <f>IFERROR(_xll.qlIndexFixing(Index6M,$H2480,TRUE,_xll.ohTrigger(RecalcTrigger,Trigger6M)),NA())</f>
        <v>2.6966284724780298E-2</v>
      </c>
      <c r="O2480" s="52">
        <f>IFERROR(_xll.qlIndexFixing(ONIndex6M,I2480,TRUE,_xll.ohTrigger(RecalcTrigger,Trigger6M)),NA())</f>
        <v>2.6846739231300987E-2</v>
      </c>
      <c r="P2480" s="52">
        <f>IFERROR(_xll.qlIndexFixing(Index1Y,$H2480,TRUE,_xll.ohTrigger(RecalcTrigger,Trigger1Y)),NA())</f>
        <v>2.8774215968235022E-2</v>
      </c>
      <c r="Q2480" s="52">
        <f>IFERROR(_xll.qlIndexFixing(ONIndex1Y,I2480,TRUE,_xll.ohTrigger(RecalcTrigger,Trigger1Y)),NA())</f>
        <v>2.8487879828000828E-2</v>
      </c>
    </row>
    <row r="2481" spans="2:17" x14ac:dyDescent="0.2">
      <c r="B2481" s="46" t="s">
        <v>51</v>
      </c>
      <c r="D2481" s="49">
        <f>_xll.qlCalendarAdvance(LocalCalendar,$D2480,B2481,"f",FALSE)</f>
        <v>56885</v>
      </c>
      <c r="E2481" s="49">
        <f>_xll.qlInterestRateIndexValueDate(IndexON,D2481)</f>
        <v>56885</v>
      </c>
      <c r="F2481" s="52">
        <f>IFERROR(_xll.qlIndexFixing(IndexON,D2481,TRUE,_xll.ohTrigger(RecalcTrigger,TriggerON)),NA())</f>
        <v>2.3531427787686354E-2</v>
      </c>
      <c r="H2481" s="49">
        <f>_xll.qlCalendarAdvance(IborCalendar,$H2480,B2481,"f",FALSE)</f>
        <v>56878</v>
      </c>
      <c r="I2481" s="49">
        <f>_xll.qlInterestRateIndexValueDate(Index1M,$H2481)</f>
        <v>56880</v>
      </c>
      <c r="J2481" s="52">
        <f>IFERROR(_xll.qlIndexFixing(Index1M,$H2481,TRUE,_xll.ohTrigger(RecalcTrigger,Trigger1M)),NA())</f>
        <v>2.4067612892472168E-2</v>
      </c>
      <c r="K2481" s="52">
        <f>IFERROR(_xll.qlIndexFixing(ONIndex1M,I2481,TRUE,_xll.ohTrigger(RecalcTrigger,Trigger1M)),NA())</f>
        <v>2.4053391876357466E-2</v>
      </c>
      <c r="L2481" s="52">
        <f>IFERROR(_xll.qlIndexFixing(Index3M,H2481,TRUE,_xll.ohTrigger(RecalcTrigger,Trigger3M)),NA())</f>
        <v>2.5587120924585004E-2</v>
      </c>
      <c r="M2481" s="52">
        <f>IFERROR(_xll.qlIndexFixing(ONIndex3M,I2481,TRUE,_xll.ohTrigger(RecalcTrigger,Trigger3M)),NA())</f>
        <v>2.5536410777320384E-2</v>
      </c>
      <c r="N2481" s="52">
        <f>IFERROR(_xll.qlIndexFixing(Index6M,$H2481,TRUE,_xll.ohTrigger(RecalcTrigger,Trigger6M)),NA())</f>
        <v>2.6961470350586488E-2</v>
      </c>
      <c r="O2481" s="52">
        <f>IFERROR(_xll.qlIndexFixing(ONIndex6M,I2481,TRUE,_xll.ohTrigger(RecalcTrigger,Trigger6M)),NA())</f>
        <v>2.6841976557285818E-2</v>
      </c>
      <c r="P2481" s="52">
        <f>IFERROR(_xll.qlIndexFixing(Index1Y,$H2481,TRUE,_xll.ohTrigger(RecalcTrigger,Trigger1Y)),NA())</f>
        <v>2.8769271609976985E-2</v>
      </c>
      <c r="Q2481" s="52">
        <f>IFERROR(_xll.qlIndexFixing(ONIndex1Y,I2481,TRUE,_xll.ohTrigger(RecalcTrigger,Trigger1Y)),NA())</f>
        <v>2.8482999068524251E-2</v>
      </c>
    </row>
    <row r="2482" spans="2:17" x14ac:dyDescent="0.2">
      <c r="B2482" s="46" t="s">
        <v>51</v>
      </c>
      <c r="D2482" s="49">
        <f>_xll.qlCalendarAdvance(LocalCalendar,$D2481,B2482,"f",FALSE)</f>
        <v>56892</v>
      </c>
      <c r="E2482" s="49">
        <f>_xll.qlInterestRateIndexValueDate(IndexON,D2482)</f>
        <v>56892</v>
      </c>
      <c r="F2482" s="52">
        <f>IFERROR(_xll.qlIndexFixing(IndexON,D2482,TRUE,_xll.ohTrigger(RecalcTrigger,TriggerON)),NA())</f>
        <v>2.3524035137514332E-2</v>
      </c>
      <c r="H2482" s="49">
        <f>_xll.qlCalendarAdvance(IborCalendar,$H2481,B2482,"f",FALSE)</f>
        <v>56885</v>
      </c>
      <c r="I2482" s="49">
        <f>_xll.qlInterestRateIndexValueDate(Index1M,$H2482)</f>
        <v>56887</v>
      </c>
      <c r="J2482" s="52">
        <f>IFERROR(_xll.qlIndexFixing(Index1M,$H2482,TRUE,_xll.ohTrigger(RecalcTrigger,Trigger1M)),NA())</f>
        <v>2.4061401103440395E-2</v>
      </c>
      <c r="K2482" s="52">
        <f>IFERROR(_xll.qlIndexFixing(ONIndex1M,I2482,TRUE,_xll.ohTrigger(RecalcTrigger,Trigger1M)),NA())</f>
        <v>2.4048569591785807E-2</v>
      </c>
      <c r="L2482" s="52">
        <f>IFERROR(_xll.qlIndexFixing(Index3M,H2482,TRUE,_xll.ohTrigger(RecalcTrigger,Trigger3M)),NA())</f>
        <v>2.5582296905407916E-2</v>
      </c>
      <c r="M2482" s="52">
        <f>IFERROR(_xll.qlIndexFixing(ONIndex3M,I2482,TRUE,_xll.ohTrigger(RecalcTrigger,Trigger3M)),NA())</f>
        <v>2.5531631712256697E-2</v>
      </c>
      <c r="N2482" s="52">
        <f>IFERROR(_xll.qlIndexFixing(Index6M,$H2482,TRUE,_xll.ohTrigger(RecalcTrigger,Trigger6M)),NA())</f>
        <v>2.6956659913257575E-2</v>
      </c>
      <c r="O2482" s="52">
        <f>IFERROR(_xll.qlIndexFixing(ONIndex6M,I2482,TRUE,_xll.ohTrigger(RecalcTrigger,Trigger6M)),NA())</f>
        <v>2.6837212237706964E-2</v>
      </c>
      <c r="P2482" s="52">
        <f>IFERROR(_xll.qlIndexFixing(Index1Y,$H2482,TRUE,_xll.ohTrigger(RecalcTrigger,Trigger1Y)),NA())</f>
        <v>2.8761962279621276E-2</v>
      </c>
      <c r="Q2482" s="52">
        <f>IFERROR(_xll.qlIndexFixing(ONIndex1Y,I2482,TRUE,_xll.ohTrigger(RecalcTrigger,Trigger1Y)),NA())</f>
        <v>2.8478112773475672E-2</v>
      </c>
    </row>
    <row r="2483" spans="2:17" x14ac:dyDescent="0.2">
      <c r="B2483" s="46" t="s">
        <v>51</v>
      </c>
      <c r="D2483" s="49">
        <f>_xll.qlCalendarAdvance(LocalCalendar,$D2482,B2483,"f",FALSE)</f>
        <v>56899</v>
      </c>
      <c r="E2483" s="49">
        <f>_xll.qlInterestRateIndexValueDate(IndexON,D2483)</f>
        <v>56899</v>
      </c>
      <c r="F2483" s="52">
        <f>IFERROR(_xll.qlIndexFixing(IndexON,D2483,TRUE,_xll.ohTrigger(RecalcTrigger,TriggerON)),NA())</f>
        <v>2.3516625356965193E-2</v>
      </c>
      <c r="H2483" s="49">
        <f>_xll.qlCalendarAdvance(IborCalendar,$H2482,B2483,"f",FALSE)</f>
        <v>56892</v>
      </c>
      <c r="I2483" s="49">
        <f>_xll.qlInterestRateIndexValueDate(Index1M,$H2483)</f>
        <v>56894</v>
      </c>
      <c r="J2483" s="52">
        <f>IFERROR(_xll.qlIndexFixing(Index1M,$H2483,TRUE,_xll.ohTrigger(RecalcTrigger,Trigger1M)),NA())</f>
        <v>2.4057933503054685E-2</v>
      </c>
      <c r="K2483" s="52">
        <f>IFERROR(_xll.qlIndexFixing(ONIndex1M,I2483,TRUE,_xll.ohTrigger(RecalcTrigger,Trigger1M)),NA())</f>
        <v>2.404374457971592E-2</v>
      </c>
      <c r="L2483" s="52">
        <f>IFERROR(_xll.qlIndexFixing(Index3M,H2483,TRUE,_xll.ohTrigger(RecalcTrigger,Trigger3M)),NA())</f>
        <v>2.5578033543222998E-2</v>
      </c>
      <c r="M2483" s="52">
        <f>IFERROR(_xll.qlIndexFixing(ONIndex3M,I2483,TRUE,_xll.ohTrigger(RecalcTrigger,Trigger3M)),NA())</f>
        <v>2.5526850375330312E-2</v>
      </c>
      <c r="N2483" s="52">
        <f>IFERROR(_xll.qlIndexFixing(Index6M,$H2483,TRUE,_xll.ohTrigger(RecalcTrigger,Trigger6M)),NA())</f>
        <v>2.6952516697438839E-2</v>
      </c>
      <c r="O2483" s="52">
        <f>IFERROR(_xll.qlIndexFixing(ONIndex6M,I2483,TRUE,_xll.ohTrigger(RecalcTrigger,Trigger6M)),NA())</f>
        <v>2.6832446272164745E-2</v>
      </c>
      <c r="P2483" s="52">
        <f>IFERROR(_xll.qlIndexFixing(Index1Y,$H2483,TRUE,_xll.ohTrigger(RecalcTrigger,Trigger1Y)),NA())</f>
        <v>2.8760192275628732E-2</v>
      </c>
      <c r="Q2483" s="52">
        <f>IFERROR(_xll.qlIndexFixing(ONIndex1Y,I2483,TRUE,_xll.ohTrigger(RecalcTrigger,Trigger1Y)),NA())</f>
        <v>2.8473220942775157E-2</v>
      </c>
    </row>
    <row r="2484" spans="2:17" x14ac:dyDescent="0.2">
      <c r="B2484" s="46" t="s">
        <v>51</v>
      </c>
      <c r="D2484" s="49">
        <f>_xll.qlCalendarAdvance(LocalCalendar,$D2483,B2484,"f",FALSE)</f>
        <v>56906</v>
      </c>
      <c r="E2484" s="49">
        <f>_xll.qlInterestRateIndexValueDate(IndexON,D2484)</f>
        <v>56906</v>
      </c>
      <c r="F2484" s="52">
        <f>IFERROR(_xll.qlIndexFixing(IndexON,D2484,TRUE,_xll.ohTrigger(RecalcTrigger,TriggerON)),NA())</f>
        <v>2.3509198446118873E-2</v>
      </c>
      <c r="H2484" s="49">
        <f>_xll.qlCalendarAdvance(IborCalendar,$H2483,B2484,"f",FALSE)</f>
        <v>56899</v>
      </c>
      <c r="I2484" s="49">
        <f>_xll.qlInterestRateIndexValueDate(Index1M,$H2484)</f>
        <v>56901</v>
      </c>
      <c r="J2484" s="52">
        <f>IFERROR(_xll.qlIndexFixing(Index1M,$H2484,TRUE,_xll.ohTrigger(RecalcTrigger,Trigger1M)),NA())</f>
        <v>2.4053089711811582E-2</v>
      </c>
      <c r="K2484" s="52">
        <f>IFERROR(_xll.qlIndexFixing(ONIndex1M,I2484,TRUE,_xll.ohTrigger(RecalcTrigger,Trigger1M)),NA())</f>
        <v>2.4038916840307678E-2</v>
      </c>
      <c r="L2484" s="52">
        <f>IFERROR(_xll.qlIndexFixing(Index3M,H2484,TRUE,_xll.ohTrigger(RecalcTrigger,Trigger3M)),NA())</f>
        <v>2.557320795375672E-2</v>
      </c>
      <c r="M2484" s="52">
        <f>IFERROR(_xll.qlIndexFixing(ONIndex3M,I2484,TRUE,_xll.ohTrigger(RecalcTrigger,Trigger3M)),NA())</f>
        <v>2.5522066766301421E-2</v>
      </c>
      <c r="N2484" s="52">
        <f>IFERROR(_xll.qlIndexFixing(Index6M,$H2484,TRUE,_xll.ohTrigger(RecalcTrigger,Trigger6M)),NA())</f>
        <v>2.6947715583245855E-2</v>
      </c>
      <c r="O2484" s="52">
        <f>IFERROR(_xll.qlIndexFixing(ONIndex6M,I2484,TRUE,_xll.ohTrigger(RecalcTrigger,Trigger6M)),NA())</f>
        <v>2.6827678660898968E-2</v>
      </c>
      <c r="P2484" s="52">
        <f>IFERROR(_xll.qlIndexFixing(Index1Y,$H2484,TRUE,_xll.ohTrigger(RecalcTrigger,Trigger1Y)),NA())</f>
        <v>2.8754476355662032E-2</v>
      </c>
      <c r="Q2484" s="52">
        <f>IFERROR(_xll.qlIndexFixing(ONIndex1Y,I2484,TRUE,_xll.ohTrigger(RecalcTrigger,Trigger1Y)),NA())</f>
        <v>2.8468323576342769E-2</v>
      </c>
    </row>
    <row r="2485" spans="2:17" x14ac:dyDescent="0.2">
      <c r="B2485" s="46" t="s">
        <v>51</v>
      </c>
      <c r="D2485" s="49">
        <f>_xll.qlCalendarAdvance(LocalCalendar,$D2484,B2485,"f",FALSE)</f>
        <v>56913</v>
      </c>
      <c r="E2485" s="49">
        <f>_xll.qlInterestRateIndexValueDate(IndexON,D2485)</f>
        <v>56913</v>
      </c>
      <c r="F2485" s="52">
        <f>IFERROR(_xll.qlIndexFixing(IndexON,D2485,TRUE,_xll.ohTrigger(RecalcTrigger,TriggerON)),NA())</f>
        <v>2.3501754404655628E-2</v>
      </c>
      <c r="H2485" s="49">
        <f>_xll.qlCalendarAdvance(IborCalendar,$H2484,B2485,"f",FALSE)</f>
        <v>56906</v>
      </c>
      <c r="I2485" s="49">
        <f>_xll.qlInterestRateIndexValueDate(Index1M,$H2485)</f>
        <v>56908</v>
      </c>
      <c r="J2485" s="52">
        <f>IFERROR(_xll.qlIndexFixing(Index1M,$H2485,TRUE,_xll.ohTrigger(RecalcTrigger,Trigger1M)),NA())</f>
        <v>2.4048243189553065E-2</v>
      </c>
      <c r="K2485" s="52">
        <f>IFERROR(_xll.qlIndexFixing(ONIndex1M,I2485,TRUE,_xll.ohTrigger(RecalcTrigger,Trigger1M)),NA())</f>
        <v>2.4034086373401209E-2</v>
      </c>
      <c r="L2485" s="52">
        <f>IFERROR(_xll.qlIndexFixing(Index3M,H2485,TRUE,_xll.ohTrigger(RecalcTrigger,Trigger3M)),NA())</f>
        <v>2.556838309832762E-2</v>
      </c>
      <c r="M2485" s="52">
        <f>IFERROR(_xll.qlIndexFixing(ONIndex3M,I2485,TRUE,_xll.ohTrigger(RecalcTrigger,Trigger3M)),NA())</f>
        <v>2.5517280885409832E-2</v>
      </c>
      <c r="N2485" s="52">
        <f>IFERROR(_xll.qlIndexFixing(Index6M,$H2485,TRUE,_xll.ohTrigger(RecalcTrigger,Trigger6M)),NA())</f>
        <v>2.6942919691647686E-2</v>
      </c>
      <c r="O2485" s="52">
        <f>IFERROR(_xll.qlIndexFixing(ONIndex6M,I2485,TRUE,_xll.ohTrigger(RecalcTrigger,Trigger6M)),NA())</f>
        <v>2.6822909403909634E-2</v>
      </c>
      <c r="P2485" s="52">
        <f>IFERROR(_xll.qlIndexFixing(Index1Y,$H2485,TRUE,_xll.ohTrigger(RecalcTrigger,Trigger1Y)),NA())</f>
        <v>2.8749558195922568E-2</v>
      </c>
      <c r="Q2485" s="52">
        <f>IFERROR(_xll.qlIndexFixing(ONIndex1Y,I2485,TRUE,_xll.ohTrigger(RecalcTrigger,Trigger1Y)),NA())</f>
        <v>2.8463420674258444E-2</v>
      </c>
    </row>
    <row r="2486" spans="2:17" x14ac:dyDescent="0.2">
      <c r="B2486" s="46" t="s">
        <v>51</v>
      </c>
      <c r="D2486" s="49">
        <f>_xll.qlCalendarAdvance(LocalCalendar,$D2485,B2486,"f",FALSE)</f>
        <v>56920</v>
      </c>
      <c r="E2486" s="49">
        <f>_xll.qlInterestRateIndexValueDate(IndexON,D2486)</f>
        <v>56920</v>
      </c>
      <c r="F2486" s="52">
        <f>IFERROR(_xll.qlIndexFixing(IndexON,D2486,TRUE,_xll.ohTrigger(RecalcTrigger,TriggerON)),NA())</f>
        <v>2.349429323273533E-2</v>
      </c>
      <c r="H2486" s="49">
        <f>_xll.qlCalendarAdvance(IborCalendar,$H2485,B2486,"f",FALSE)</f>
        <v>56913</v>
      </c>
      <c r="I2486" s="49">
        <f>_xll.qlInterestRateIndexValueDate(Index1M,$H2486)</f>
        <v>56915</v>
      </c>
      <c r="J2486" s="52">
        <f>IFERROR(_xll.qlIndexFixing(Index1M,$H2486,TRUE,_xll.ohTrigger(RecalcTrigger,Trigger1M)),NA())</f>
        <v>2.4043393936279134E-2</v>
      </c>
      <c r="K2486" s="52">
        <f>IFERROR(_xll.qlIndexFixing(ONIndex1M,I2486,TRUE,_xll.ohTrigger(RecalcTrigger,Trigger1M)),NA())</f>
        <v>2.4029253179236321E-2</v>
      </c>
      <c r="L2486" s="52">
        <f>IFERROR(_xll.qlIndexFixing(Index3M,H2486,TRUE,_xll.ohTrigger(RecalcTrigger,Trigger3M)),NA())</f>
        <v>2.5563559856267088E-2</v>
      </c>
      <c r="M2486" s="52">
        <f>IFERROR(_xll.qlIndexFixing(ONIndex3M,I2486,TRUE,_xll.ohTrigger(RecalcTrigger,Trigger3M)),NA())</f>
        <v>2.5512492732655545E-2</v>
      </c>
      <c r="N2486" s="52">
        <f>IFERROR(_xll.qlIndexFixing(Index6M,$H2486,TRUE,_xll.ohTrigger(RecalcTrigger,Trigger6M)),NA())</f>
        <v>2.6938129441343724E-2</v>
      </c>
      <c r="O2486" s="52">
        <f>IFERROR(_xll.qlIndexFixing(ONIndex6M,I2486,TRUE,_xll.ohTrigger(RecalcTrigger,Trigger6M)),NA())</f>
        <v>2.6818138501196742E-2</v>
      </c>
      <c r="P2486" s="52">
        <f>IFERROR(_xll.qlIndexFixing(Index1Y,$H2486,TRUE,_xll.ohTrigger(RecalcTrigger,Trigger1Y)),NA())</f>
        <v>2.8744647324457438E-2</v>
      </c>
      <c r="Q2486" s="52">
        <f>IFERROR(_xll.qlIndexFixing(ONIndex1Y,I2486,TRUE,_xll.ohTrigger(RecalcTrigger,Trigger1Y)),NA())</f>
        <v>2.8458512236682054E-2</v>
      </c>
    </row>
    <row r="2487" spans="2:17" x14ac:dyDescent="0.2">
      <c r="B2487" s="46" t="s">
        <v>51</v>
      </c>
      <c r="D2487" s="49">
        <f>_xll.qlCalendarAdvance(LocalCalendar,$D2486,B2487,"f",FALSE)</f>
        <v>56927</v>
      </c>
      <c r="E2487" s="49">
        <f>_xll.qlInterestRateIndexValueDate(IndexON,D2487)</f>
        <v>56927</v>
      </c>
      <c r="F2487" s="52">
        <f>IFERROR(_xll.qlIndexFixing(IndexON,D2487,TRUE,_xll.ohTrigger(RecalcTrigger,TriggerON)),NA())</f>
        <v>2.3486814930517852E-2</v>
      </c>
      <c r="H2487" s="49">
        <f>_xll.qlCalendarAdvance(IborCalendar,$H2486,B2487,"f",FALSE)</f>
        <v>56920</v>
      </c>
      <c r="I2487" s="49">
        <f>_xll.qlInterestRateIndexValueDate(Index1M,$H2487)</f>
        <v>56922</v>
      </c>
      <c r="J2487" s="52">
        <f>IFERROR(_xll.qlIndexFixing(Index1M,$H2487,TRUE,_xll.ohTrigger(RecalcTrigger,Trigger1M)),NA())</f>
        <v>2.4038541951997283E-2</v>
      </c>
      <c r="K2487" s="52">
        <f>IFERROR(_xll.qlIndexFixing(ONIndex1M,I2487,TRUE,_xll.ohTrigger(RecalcTrigger,Trigger1M)),NA())</f>
        <v>2.4024417257573205E-2</v>
      </c>
      <c r="L2487" s="52">
        <f>IFERROR(_xll.qlIndexFixing(Index3M,H2487,TRUE,_xll.ohTrigger(RecalcTrigger,Trigger3M)),NA())</f>
        <v>2.5558739106895222E-2</v>
      </c>
      <c r="M2487" s="52">
        <f>IFERROR(_xll.qlIndexFixing(ONIndex3M,I2487,TRUE,_xll.ohTrigger(RecalcTrigger,Trigger3M)),NA())</f>
        <v>2.5507702307718816E-2</v>
      </c>
      <c r="N2487" s="52">
        <f>IFERROR(_xll.qlIndexFixing(Index6M,$H2487,TRUE,_xll.ohTrigger(RecalcTrigger,Trigger6M)),NA())</f>
        <v>2.6932681513800363E-2</v>
      </c>
      <c r="O2487" s="52">
        <f>IFERROR(_xll.qlIndexFixing(ONIndex6M,I2487,TRUE,_xll.ohTrigger(RecalcTrigger,Trigger6M)),NA())</f>
        <v>2.6813365952680357E-2</v>
      </c>
      <c r="P2487" s="52">
        <f>IFERROR(_xll.qlIndexFixing(Index1Y,$H2487,TRUE,_xll.ohTrigger(RecalcTrigger,Trigger1Y)),NA())</f>
        <v>2.873974403671313E-2</v>
      </c>
      <c r="Q2487" s="52">
        <f>IFERROR(_xll.qlIndexFixing(ONIndex1Y,I2487,TRUE,_xll.ohTrigger(RecalcTrigger,Trigger1Y)),NA())</f>
        <v>2.8453598263453728E-2</v>
      </c>
    </row>
    <row r="2488" spans="2:17" x14ac:dyDescent="0.2">
      <c r="B2488" s="46" t="s">
        <v>51</v>
      </c>
      <c r="D2488" s="49">
        <f>_xll.qlCalendarAdvance(LocalCalendar,$D2487,B2488,"f",FALSE)</f>
        <v>56934</v>
      </c>
      <c r="E2488" s="49">
        <f>_xll.qlInterestRateIndexValueDate(IndexON,D2488)</f>
        <v>56934</v>
      </c>
      <c r="F2488" s="52">
        <f>IFERROR(_xll.qlIndexFixing(IndexON,D2488,TRUE,_xll.ohTrigger(RecalcTrigger,TriggerON)),NA())</f>
        <v>2.3479319497683449E-2</v>
      </c>
      <c r="H2488" s="49">
        <f>_xll.qlCalendarAdvance(IborCalendar,$H2487,B2488,"f",FALSE)</f>
        <v>56927</v>
      </c>
      <c r="I2488" s="49">
        <f>_xll.qlInterestRateIndexValueDate(Index1M,$H2488)</f>
        <v>56930</v>
      </c>
      <c r="J2488" s="52">
        <f>IFERROR(_xll.qlIndexFixing(Index1M,$H2488,TRUE,_xll.ohTrigger(RecalcTrigger,Trigger1M)),NA())</f>
        <v>2.4032538877476257E-2</v>
      </c>
      <c r="K2488" s="52">
        <f>IFERROR(_xll.qlIndexFixing(ONIndex1M,I2488,TRUE,_xll.ohTrigger(RecalcTrigger,Trigger1M)),NA())</f>
        <v>2.4019798080558985E-2</v>
      </c>
      <c r="L2488" s="52">
        <f>IFERROR(_xll.qlIndexFixing(Index3M,H2488,TRUE,_xll.ohTrigger(RecalcTrigger,Trigger3M)),NA())</f>
        <v>2.555435750226483E-2</v>
      </c>
      <c r="M2488" s="52">
        <f>IFERROR(_xll.qlIndexFixing(ONIndex3M,I2488,TRUE,_xll.ohTrigger(RecalcTrigger,Trigger3M)),NA())</f>
        <v>2.5503346347033329E-2</v>
      </c>
      <c r="N2488" s="52">
        <f>IFERROR(_xll.qlIndexFixing(Index6M,$H2488,TRUE,_xll.ohTrigger(RecalcTrigger,Trigger6M)),NA())</f>
        <v>2.6927221522298806E-2</v>
      </c>
      <c r="O2488" s="52">
        <f>IFERROR(_xll.qlIndexFixing(ONIndex6M,I2488,TRUE,_xll.ohTrigger(RecalcTrigger,Trigger6M)),NA())</f>
        <v>2.6809223626251821E-2</v>
      </c>
      <c r="P2488" s="52">
        <f>IFERROR(_xll.qlIndexFixing(Index1Y,$H2488,TRUE,_xll.ohTrigger(RecalcTrigger,Trigger1Y)),NA())</f>
        <v>2.8733357754599051E-2</v>
      </c>
      <c r="Q2488" s="52">
        <f>IFERROR(_xll.qlIndexFixing(ONIndex1Y,I2488,TRUE,_xll.ohTrigger(RecalcTrigger,Trigger1Y)),NA())</f>
        <v>2.8449520094424585E-2</v>
      </c>
    </row>
    <row r="2489" spans="2:17" x14ac:dyDescent="0.2">
      <c r="B2489" s="46" t="s">
        <v>51</v>
      </c>
      <c r="D2489" s="49">
        <f>_xll.qlCalendarAdvance(LocalCalendar,$D2488,B2489,"f",FALSE)</f>
        <v>56941</v>
      </c>
      <c r="E2489" s="49">
        <f>_xll.qlInterestRateIndexValueDate(IndexON,D2489)</f>
        <v>56941</v>
      </c>
      <c r="F2489" s="52">
        <f>IFERROR(_xll.qlIndexFixing(IndexON,D2489,TRUE,_xll.ohTrigger(RecalcTrigger,TriggerON)),NA())</f>
        <v>2.3471806934391992E-2</v>
      </c>
      <c r="H2489" s="49">
        <f>_xll.qlCalendarAdvance(IborCalendar,$H2488,B2489,"f",FALSE)</f>
        <v>56934</v>
      </c>
      <c r="I2489" s="49">
        <f>_xll.qlInterestRateIndexValueDate(Index1M,$H2489)</f>
        <v>56936</v>
      </c>
      <c r="J2489" s="52">
        <f>IFERROR(_xll.qlIndexFixing(Index1M,$H2489,TRUE,_xll.ohTrigger(RecalcTrigger,Trigger1M)),NA())</f>
        <v>2.4028829790419814E-2</v>
      </c>
      <c r="K2489" s="52">
        <f>IFERROR(_xll.qlIndexFixing(ONIndex1M,I2489,TRUE,_xll.ohTrigger(RecalcTrigger,Trigger1M)),NA())</f>
        <v>2.4014737232231909E-2</v>
      </c>
      <c r="L2489" s="52">
        <f>IFERROR(_xll.qlIndexFixing(Index3M,H2489,TRUE,_xll.ohTrigger(RecalcTrigger,Trigger3M)),NA())</f>
        <v>2.5549108603487438E-2</v>
      </c>
      <c r="M2489" s="52">
        <f>IFERROR(_xll.qlIndexFixing(ONIndex3M,I2489,TRUE,_xll.ohTrigger(RecalcTrigger,Trigger3M)),NA())</f>
        <v>2.5498114642177327E-2</v>
      </c>
      <c r="N2489" s="52">
        <f>IFERROR(_xll.qlIndexFixing(Index6M,$H2489,TRUE,_xll.ohTrigger(RecalcTrigger,Trigger6M)),NA())</f>
        <v>2.6923132446130586E-2</v>
      </c>
      <c r="O2489" s="52">
        <f>IFERROR(_xll.qlIndexFixing(ONIndex6M,I2489,TRUE,_xll.ohTrigger(RecalcTrigger,Trigger6M)),NA())</f>
        <v>2.6803815918396978E-2</v>
      </c>
      <c r="P2489" s="52">
        <f>IFERROR(_xll.qlIndexFixing(Index1Y,$H2489,TRUE,_xll.ohTrigger(RecalcTrigger,Trigger1Y)),NA())</f>
        <v>2.8729961394146682E-2</v>
      </c>
      <c r="Q2489" s="52">
        <f>IFERROR(_xll.qlIndexFixing(ONIndex1Y,I2489,TRUE,_xll.ohTrigger(RecalcTrigger,Trigger1Y)),NA())</f>
        <v>2.8443753709881392E-2</v>
      </c>
    </row>
    <row r="2490" spans="2:17" x14ac:dyDescent="0.2">
      <c r="B2490" s="46" t="s">
        <v>51</v>
      </c>
      <c r="D2490" s="49">
        <f>_xll.qlCalendarAdvance(LocalCalendar,$D2489,B2490,"f",FALSE)</f>
        <v>56948</v>
      </c>
      <c r="E2490" s="49">
        <f>_xll.qlInterestRateIndexValueDate(IndexON,D2490)</f>
        <v>56948</v>
      </c>
      <c r="F2490" s="52">
        <f>IFERROR(_xll.qlIndexFixing(IndexON,D2490,TRUE,_xll.ohTrigger(RecalcTrigger,TriggerON)),NA())</f>
        <v>2.3464277240643483E-2</v>
      </c>
      <c r="H2490" s="49">
        <f>_xll.qlCalendarAdvance(IborCalendar,$H2489,B2490,"f",FALSE)</f>
        <v>56941</v>
      </c>
      <c r="I2490" s="49">
        <f>_xll.qlInterestRateIndexValueDate(Index1M,$H2490)</f>
        <v>56944</v>
      </c>
      <c r="J2490" s="52">
        <f>IFERROR(_xll.qlIndexFixing(Index1M,$H2490,TRUE,_xll.ohTrigger(RecalcTrigger,Trigger1M)),NA())</f>
        <v>2.402372925361395E-2</v>
      </c>
      <c r="K2490" s="52">
        <f>IFERROR(_xll.qlIndexFixing(ONIndex1M,I2490,TRUE,_xll.ohTrigger(RecalcTrigger,Trigger1M)),NA())</f>
        <v>2.4010109749568187E-2</v>
      </c>
      <c r="L2490" s="52">
        <f>IFERROR(_xll.qlIndexFixing(Index3M,H2490,TRUE,_xll.ohTrigger(RecalcTrigger,Trigger3M)),NA())</f>
        <v>2.5544738757044938E-2</v>
      </c>
      <c r="M2490" s="52">
        <f>IFERROR(_xll.qlIndexFixing(ONIndex3M,I2490,TRUE,_xll.ohTrigger(RecalcTrigger,Trigger3M)),NA())</f>
        <v>2.5493751480238913E-2</v>
      </c>
      <c r="N2490" s="52">
        <f>IFERROR(_xll.qlIndexFixing(Index6M,$H2490,TRUE,_xll.ohTrigger(RecalcTrigger,Trigger6M)),NA())</f>
        <v>2.6917688738514918E-2</v>
      </c>
      <c r="O2490" s="52">
        <f>IFERROR(_xll.qlIndexFixing(ONIndex6M,I2490,TRUE,_xll.ohTrigger(RecalcTrigger,Trigger6M)),NA())</f>
        <v>2.6799667937185134E-2</v>
      </c>
      <c r="P2490" s="52">
        <f>IFERROR(_xll.qlIndexFixing(Index1Y,$H2490,TRUE,_xll.ohTrigger(RecalcTrigger,Trigger1Y)),NA())</f>
        <v>2.8723593558837801E-2</v>
      </c>
      <c r="Q2490" s="52">
        <f>IFERROR(_xll.qlIndexFixing(ONIndex1Y,I2490,TRUE,_xll.ohTrigger(RecalcTrigger,Trigger1Y)),NA())</f>
        <v>2.8439659748498158E-2</v>
      </c>
    </row>
    <row r="2491" spans="2:17" x14ac:dyDescent="0.2">
      <c r="B2491" s="46" t="s">
        <v>51</v>
      </c>
      <c r="D2491" s="49">
        <f>_xll.qlCalendarAdvance(LocalCalendar,$D2490,B2491,"f",FALSE)</f>
        <v>56955</v>
      </c>
      <c r="E2491" s="49">
        <f>_xll.qlInterestRateIndexValueDate(IndexON,D2491)</f>
        <v>56955</v>
      </c>
      <c r="F2491" s="52">
        <f>IFERROR(_xll.qlIndexFixing(IndexON,D2491,TRUE,_xll.ohTrigger(RecalcTrigger,TriggerON)),NA())</f>
        <v>2.3456730416597793E-2</v>
      </c>
      <c r="H2491" s="49">
        <f>_xll.qlCalendarAdvance(IborCalendar,$H2490,B2491,"f",FALSE)</f>
        <v>56948</v>
      </c>
      <c r="I2491" s="49">
        <f>_xll.qlInterestRateIndexValueDate(Index1M,$H2491)</f>
        <v>56950</v>
      </c>
      <c r="J2491" s="52">
        <f>IFERROR(_xll.qlIndexFixing(Index1M,$H2491,TRUE,_xll.ohTrigger(RecalcTrigger,Trigger1M)),NA())</f>
        <v>2.4019563208078736E-2</v>
      </c>
      <c r="K2491" s="52">
        <f>IFERROR(_xll.qlIndexFixing(ONIndex1M,I2491,TRUE,_xll.ohTrigger(RecalcTrigger,Trigger1M)),NA())</f>
        <v>2.4005046297217447E-2</v>
      </c>
      <c r="L2491" s="52">
        <f>IFERROR(_xll.qlIndexFixing(Index3M,H2491,TRUE,_xll.ohTrigger(RecalcTrigger,Trigger3M)),NA())</f>
        <v>2.5538936202957788E-2</v>
      </c>
      <c r="M2491" s="52">
        <f>IFERROR(_xll.qlIndexFixing(ONIndex3M,I2491,TRUE,_xll.ohTrigger(RecalcTrigger,Trigger3M)),NA())</f>
        <v>2.5488517888545559E-2</v>
      </c>
      <c r="N2491" s="52">
        <f>IFERROR(_xll.qlIndexFixing(Index6M,$H2491,TRUE,_xll.ohTrigger(RecalcTrigger,Trigger6M)),NA())</f>
        <v>2.6914277463479002E-2</v>
      </c>
      <c r="O2491" s="52">
        <f>IFERROR(_xll.qlIndexFixing(ONIndex6M,I2491,TRUE,_xll.ohTrigger(RecalcTrigger,Trigger6M)),NA())</f>
        <v>2.6794259300899625E-2</v>
      </c>
      <c r="P2491" s="52">
        <f>IFERROR(_xll.qlIndexFixing(Index1Y,$H2491,TRUE,_xll.ohTrigger(RecalcTrigger,Trigger1Y)),NA())</f>
        <v>2.8720212631684391E-2</v>
      </c>
      <c r="Q2491" s="52">
        <f>IFERROR(_xll.qlIndexFixing(ONIndex1Y,I2491,TRUE,_xll.ohTrigger(RecalcTrigger,Trigger1Y)),NA())</f>
        <v>2.8433887013621373E-2</v>
      </c>
    </row>
    <row r="2492" spans="2:17" x14ac:dyDescent="0.2">
      <c r="B2492" s="46" t="s">
        <v>51</v>
      </c>
      <c r="D2492" s="49">
        <f>_xll.qlCalendarAdvance(LocalCalendar,$D2491,B2492,"f",FALSE)</f>
        <v>56962</v>
      </c>
      <c r="E2492" s="49">
        <f>_xll.qlInterestRateIndexValueDate(IndexON,D2492)</f>
        <v>56962</v>
      </c>
      <c r="F2492" s="52">
        <f>IFERROR(_xll.qlIndexFixing(IndexON,D2492,TRUE,_xll.ohTrigger(RecalcTrigger,TriggerON)),NA())</f>
        <v>2.3449166462015114E-2</v>
      </c>
      <c r="H2492" s="49">
        <f>_xll.qlCalendarAdvance(IborCalendar,$H2491,B2492,"f",FALSE)</f>
        <v>56955</v>
      </c>
      <c r="I2492" s="49">
        <f>_xll.qlInterestRateIndexValueDate(Index1M,$H2492)</f>
        <v>56957</v>
      </c>
      <c r="J2492" s="52">
        <f>IFERROR(_xll.qlIndexFixing(Index1M,$H2492,TRUE,_xll.ohTrigger(RecalcTrigger,Trigger1M)),NA())</f>
        <v>2.4014251317618363E-2</v>
      </c>
      <c r="K2492" s="52">
        <f>IFERROR(_xll.qlIndexFixing(ONIndex1M,I2492,TRUE,_xll.ohTrigger(RecalcTrigger,Trigger1M)),NA())</f>
        <v>2.4000196738702684E-2</v>
      </c>
      <c r="L2492" s="52">
        <f>IFERROR(_xll.qlIndexFixing(Index3M,H2492,TRUE,_xll.ohTrigger(RecalcTrigger,Trigger3M)),NA())</f>
        <v>2.5534140807324676E-2</v>
      </c>
      <c r="M2492" s="52">
        <f>IFERROR(_xll.qlIndexFixing(ONIndex3M,I2492,TRUE,_xll.ohTrigger(RecalcTrigger,Trigger3M)),NA())</f>
        <v>2.5483716103895659E-2</v>
      </c>
      <c r="N2492" s="52">
        <f>IFERROR(_xll.qlIndexFixing(Index6M,$H2492,TRUE,_xll.ohTrigger(RecalcTrigger,Trigger6M)),NA())</f>
        <v>2.6909529853427025E-2</v>
      </c>
      <c r="O2492" s="52">
        <f>IFERROR(_xll.qlIndexFixing(ONIndex6M,I2492,TRUE,_xll.ohTrigger(RecalcTrigger,Trigger6M)),NA())</f>
        <v>2.6789478523525645E-2</v>
      </c>
      <c r="P2492" s="52">
        <f>IFERROR(_xll.qlIndexFixing(Index1Y,$H2492,TRUE,_xll.ohTrigger(RecalcTrigger,Trigger1Y)),NA())</f>
        <v>2.8715351694050675E-2</v>
      </c>
      <c r="Q2492" s="52">
        <f>IFERROR(_xll.qlIndexFixing(ONIndex1Y,I2492,TRUE,_xll.ohTrigger(RecalcTrigger,Trigger1Y)),NA())</f>
        <v>2.8428945362133362E-2</v>
      </c>
    </row>
    <row r="2493" spans="2:17" x14ac:dyDescent="0.2">
      <c r="B2493" s="46" t="s">
        <v>51</v>
      </c>
      <c r="D2493" s="49">
        <f>_xll.qlCalendarAdvance(LocalCalendar,$D2492,B2493,"f",FALSE)</f>
        <v>56969</v>
      </c>
      <c r="E2493" s="49">
        <f>_xll.qlInterestRateIndexValueDate(IndexON,D2493)</f>
        <v>56969</v>
      </c>
      <c r="F2493" s="52">
        <f>IFERROR(_xll.qlIndexFixing(IndexON,D2493,TRUE,_xll.ohTrigger(RecalcTrigger,TriggerON)),NA())</f>
        <v>2.3441585484649252E-2</v>
      </c>
      <c r="H2493" s="49">
        <f>_xll.qlCalendarAdvance(IborCalendar,$H2492,B2493,"f",FALSE)</f>
        <v>56962</v>
      </c>
      <c r="I2493" s="49">
        <f>_xll.qlInterestRateIndexValueDate(Index1M,$H2493)</f>
        <v>56964</v>
      </c>
      <c r="J2493" s="52">
        <f>IFERROR(_xll.qlIndexFixing(Index1M,$H2493,TRUE,_xll.ohTrigger(RecalcTrigger,Trigger1M)),NA())</f>
        <v>2.4009852030568109E-2</v>
      </c>
      <c r="K2493" s="52">
        <f>IFERROR(_xll.qlIndexFixing(ONIndex1M,I2493,TRUE,_xll.ohTrigger(RecalcTrigger,Trigger1M)),NA())</f>
        <v>2.3995344452929501E-2</v>
      </c>
      <c r="L2493" s="52">
        <f>IFERROR(_xll.qlIndexFixing(Index3M,H2493,TRUE,_xll.ohTrigger(RecalcTrigger,Trigger3M)),NA())</f>
        <v>2.5529353163050682E-2</v>
      </c>
      <c r="M2493" s="52">
        <f>IFERROR(_xll.qlIndexFixing(ONIndex3M,I2493,TRUE,_xll.ohTrigger(RecalcTrigger,Trigger3M)),NA())</f>
        <v>2.5478912047143254E-2</v>
      </c>
      <c r="N2493" s="52">
        <f>IFERROR(_xll.qlIndexFixing(Index6M,$H2493,TRUE,_xll.ohTrigger(RecalcTrigger,Trigger6M)),NA())</f>
        <v>2.690479081546104E-2</v>
      </c>
      <c r="O2493" s="52">
        <f>IFERROR(_xll.qlIndexFixing(ONIndex6M,I2493,TRUE,_xll.ohTrigger(RecalcTrigger,Trigger6M)),NA())</f>
        <v>2.6784696100428107E-2</v>
      </c>
      <c r="P2493" s="52">
        <f>IFERROR(_xll.qlIndexFixing(Index1Y,$H2493,TRUE,_xll.ohTrigger(RecalcTrigger,Trigger1Y)),NA())</f>
        <v>2.8710500112701619E-2</v>
      </c>
      <c r="Q2493" s="52">
        <f>IFERROR(_xll.qlIndexFixing(ONIndex1Y,I2493,TRUE,_xll.ohTrigger(RecalcTrigger,Trigger1Y)),NA())</f>
        <v>2.8423998175153287E-2</v>
      </c>
    </row>
    <row r="2494" spans="2:17" x14ac:dyDescent="0.2">
      <c r="B2494" s="46" t="s">
        <v>51</v>
      </c>
      <c r="D2494" s="49">
        <f>_xll.qlCalendarAdvance(LocalCalendar,$D2493,B2494,"f",FALSE)</f>
        <v>56976</v>
      </c>
      <c r="E2494" s="49">
        <f>_xll.qlInterestRateIndexValueDate(IndexON,D2494)</f>
        <v>56976</v>
      </c>
      <c r="F2494" s="52">
        <f>IFERROR(_xll.qlIndexFixing(IndexON,D2494,TRUE,_xll.ohTrigger(RecalcTrigger,TriggerON)),NA())</f>
        <v>2.3434005367395372E-2</v>
      </c>
      <c r="H2494" s="49">
        <f>_xll.qlCalendarAdvance(IborCalendar,$H2493,B2494,"f",FALSE)</f>
        <v>56969</v>
      </c>
      <c r="I2494" s="49">
        <f>_xll.qlInterestRateIndexValueDate(Index1M,$H2494)</f>
        <v>56971</v>
      </c>
      <c r="J2494" s="52">
        <f>IFERROR(_xll.qlIndexFixing(Index1M,$H2494,TRUE,_xll.ohTrigger(RecalcTrigger,Trigger1M)),NA())</f>
        <v>2.4004551952090114E-2</v>
      </c>
      <c r="K2494" s="52">
        <f>IFERROR(_xll.qlIndexFixing(ONIndex1M,I2494,TRUE,_xll.ohTrigger(RecalcTrigger,Trigger1M)),NA())</f>
        <v>2.3992754810375772E-2</v>
      </c>
      <c r="L2494" s="52">
        <f>IFERROR(_xll.qlIndexFixing(Index3M,H2494,TRUE,_xll.ohTrigger(RecalcTrigger,Trigger3M)),NA())</f>
        <v>2.5524574155576969E-2</v>
      </c>
      <c r="M2494" s="52">
        <f>IFERROR(_xll.qlIndexFixing(ONIndex3M,I2494,TRUE,_xll.ohTrigger(RecalcTrigger,Trigger3M)),NA())</f>
        <v>2.5476898112684054E-2</v>
      </c>
      <c r="N2494" s="52">
        <f>IFERROR(_xll.qlIndexFixing(Index6M,$H2494,TRUE,_xll.ohTrigger(RecalcTrigger,Trigger6M)),NA())</f>
        <v>2.6900060766621874E-2</v>
      </c>
      <c r="O2494" s="52">
        <f>IFERROR(_xll.qlIndexFixing(ONIndex6M,I2494,TRUE,_xll.ohTrigger(RecalcTrigger,Trigger6M)),NA())</f>
        <v>2.6783186236141177E-2</v>
      </c>
      <c r="P2494" s="52">
        <f>IFERROR(_xll.qlIndexFixing(Index1Y,$H2494,TRUE,_xll.ohTrigger(RecalcTrigger,Trigger1Y)),NA())</f>
        <v>2.8707246506297787E-2</v>
      </c>
      <c r="Q2494" s="52">
        <f>IFERROR(_xll.qlIndexFixing(ONIndex1Y,I2494,TRUE,_xll.ohTrigger(RecalcTrigger,Trigger1Y)),NA())</f>
        <v>2.8422887948562625E-2</v>
      </c>
    </row>
    <row r="2495" spans="2:17" x14ac:dyDescent="0.2">
      <c r="B2495" s="46" t="s">
        <v>51</v>
      </c>
      <c r="D2495" s="49">
        <f>_xll.qlCalendarAdvance(LocalCalendar,$D2494,B2495,"f",FALSE)</f>
        <v>56983</v>
      </c>
      <c r="E2495" s="49">
        <f>_xll.qlInterestRateIndexValueDate(IndexON,D2495)</f>
        <v>56983</v>
      </c>
      <c r="F2495" s="52">
        <f>IFERROR(_xll.qlIndexFixing(IndexON,D2495,TRUE,_xll.ohTrigger(RecalcTrigger,TriggerON)),NA())</f>
        <v>2.3426439791549569E-2</v>
      </c>
      <c r="H2495" s="49">
        <f>_xll.qlCalendarAdvance(IborCalendar,$H2494,B2495,"f",FALSE)</f>
        <v>56977</v>
      </c>
      <c r="I2495" s="49">
        <f>_xll.qlInterestRateIndexValueDate(Index1M,$H2495)</f>
        <v>56983</v>
      </c>
      <c r="J2495" s="52">
        <f>IFERROR(_xll.qlIndexFixing(Index1M,$H2495,TRUE,_xll.ohTrigger(RecalcTrigger,Trigger1M)),NA())</f>
        <v>2.3995811014219749E-2</v>
      </c>
      <c r="K2495" s="52">
        <f>IFERROR(_xll.qlIndexFixing(ONIndex1M,I2495,TRUE,_xll.ohTrigger(RecalcTrigger,Trigger1M)),NA())</f>
        <v>2.39821860370526E-2</v>
      </c>
      <c r="L2495" s="52">
        <f>IFERROR(_xll.qlIndexFixing(Index3M,H2495,TRUE,_xll.ohTrigger(RecalcTrigger,Trigger3M)),NA())</f>
        <v>2.5516403057712706E-2</v>
      </c>
      <c r="M2495" s="52">
        <f>IFERROR(_xll.qlIndexFixing(ONIndex3M,I2495,TRUE,_xll.ohTrigger(RecalcTrigger,Trigger3M)),NA())</f>
        <v>2.5465885657016685E-2</v>
      </c>
      <c r="N2495" s="52">
        <f>IFERROR(_xll.qlIndexFixing(Index6M,$H2495,TRUE,_xll.ohTrigger(RecalcTrigger,Trigger6M)),NA())</f>
        <v>2.6891973680796828E-2</v>
      </c>
      <c r="O2495" s="52">
        <f>IFERROR(_xll.qlIndexFixing(ONIndex6M,I2495,TRUE,_xll.ohTrigger(RecalcTrigger,Trigger6M)),NA())</f>
        <v>2.6771730121017967E-2</v>
      </c>
      <c r="P2495" s="52">
        <f>IFERROR(_xll.qlIndexFixing(Index1Y,$H2495,TRUE,_xll.ohTrigger(RecalcTrigger,Trigger1Y)),NA())</f>
        <v>2.8695791498530254E-2</v>
      </c>
      <c r="Q2495" s="52">
        <f>IFERROR(_xll.qlIndexFixing(ONIndex1Y,I2495,TRUE,_xll.ohTrigger(RecalcTrigger,Trigger1Y)),NA())</f>
        <v>2.8410574589949888E-2</v>
      </c>
    </row>
    <row r="2496" spans="2:17" x14ac:dyDescent="0.2">
      <c r="B2496" s="46" t="s">
        <v>51</v>
      </c>
      <c r="D2496" s="49">
        <f>_xll.qlCalendarAdvance(LocalCalendar,$D2495,B2496,"f",FALSE)</f>
        <v>56990</v>
      </c>
      <c r="E2496" s="49">
        <f>_xll.qlInterestRateIndexValueDate(IndexON,D2496)</f>
        <v>56990</v>
      </c>
      <c r="F2496" s="52">
        <f>IFERROR(_xll.qlIndexFixing(IndexON,D2496,TRUE,_xll.ohTrigger(RecalcTrigger,TriggerON)),NA())</f>
        <v>2.3418888756872036E-2</v>
      </c>
      <c r="H2496" s="49">
        <f>_xll.qlCalendarAdvance(IborCalendar,$H2495,B2496,"f",FALSE)</f>
        <v>56984</v>
      </c>
      <c r="I2496" s="49">
        <f>_xll.qlInterestRateIndexValueDate(Index1M,$H2496)</f>
        <v>56986</v>
      </c>
      <c r="J2496" s="52">
        <f>IFERROR(_xll.qlIndexFixing(Index1M,$H2496,TRUE,_xll.ohTrigger(RecalcTrigger,Trigger1M)),NA())</f>
        <v>2.399374366072619E-2</v>
      </c>
      <c r="K2496" s="52">
        <f>IFERROR(_xll.qlIndexFixing(ONIndex1M,I2496,TRUE,_xll.ohTrigger(RecalcTrigger,Trigger1M)),NA())</f>
        <v>2.398102140972469E-2</v>
      </c>
      <c r="L2496" s="52">
        <f>IFERROR(_xll.qlIndexFixing(Index3M,H2496,TRUE,_xll.ohTrigger(RecalcTrigger,Trigger3M)),NA())</f>
        <v>2.5514364542232333E-2</v>
      </c>
      <c r="M2496" s="52">
        <f>IFERROR(_xll.qlIndexFixing(ONIndex3M,I2496,TRUE,_xll.ohTrigger(RecalcTrigger,Trigger3M)),NA())</f>
        <v>2.546495254300396E-2</v>
      </c>
      <c r="N2496" s="52">
        <f>IFERROR(_xll.qlIndexFixing(Index6M,$H2496,TRUE,_xll.ohTrigger(RecalcTrigger,Trigger6M)),NA())</f>
        <v>2.6889289708928499E-2</v>
      </c>
      <c r="O2496" s="52">
        <f>IFERROR(_xll.qlIndexFixing(ONIndex6M,I2496,TRUE,_xll.ohTrigger(RecalcTrigger,Trigger6M)),NA())</f>
        <v>2.677099917430148E-2</v>
      </c>
      <c r="P2496" s="52">
        <f>IFERROR(_xll.qlIndexFixing(Index1Y,$H2496,TRUE,_xll.ohTrigger(RecalcTrigger,Trigger1Y)),NA())</f>
        <v>2.86945210391387E-2</v>
      </c>
      <c r="Q2496" s="52">
        <f>IFERROR(_xll.qlIndexFixing(ONIndex1Y,I2496,TRUE,_xll.ohTrigger(RecalcTrigger,Trigger1Y)),NA())</f>
        <v>2.8409998679723714E-2</v>
      </c>
    </row>
    <row r="2497" spans="2:17" x14ac:dyDescent="0.2">
      <c r="B2497" s="46" t="s">
        <v>51</v>
      </c>
      <c r="D2497" s="49">
        <f>_xll.qlCalendarAdvance(LocalCalendar,$D2496,B2497,"f",FALSE)</f>
        <v>56997</v>
      </c>
      <c r="E2497" s="49">
        <f>_xll.qlInterestRateIndexValueDate(IndexON,D2497)</f>
        <v>56997</v>
      </c>
      <c r="F2497" s="52">
        <f>IFERROR(_xll.qlIndexFixing(IndexON,D2497,TRUE,_xll.ohTrigger(RecalcTrigger,TriggerON)),NA())</f>
        <v>2.3411352263522645E-2</v>
      </c>
      <c r="H2497" s="49">
        <f>_xll.qlCalendarAdvance(IborCalendar,$H2496,B2497,"f",FALSE)</f>
        <v>56991</v>
      </c>
      <c r="I2497" s="49">
        <f>_xll.qlInterestRateIndexValueDate(Index1M,$H2497)</f>
        <v>56993</v>
      </c>
      <c r="J2497" s="52">
        <f>IFERROR(_xll.qlIndexFixing(Index1M,$H2497,TRUE,_xll.ohTrigger(RecalcTrigger,Trigger1M)),NA())</f>
        <v>2.3988926496396827E-2</v>
      </c>
      <c r="K2497" s="52">
        <f>IFERROR(_xll.qlIndexFixing(ONIndex1M,I2497,TRUE,_xll.ohTrigger(RecalcTrigger,Trigger1M)),NA())</f>
        <v>2.3976648600623207E-2</v>
      </c>
      <c r="L2497" s="52">
        <f>IFERROR(_xll.qlIndexFixing(Index3M,H2497,TRUE,_xll.ohTrigger(RecalcTrigger,Trigger3M)),NA())</f>
        <v>2.5509614631170935E-2</v>
      </c>
      <c r="M2497" s="52">
        <f>IFERROR(_xll.qlIndexFixing(ONIndex3M,I2497,TRUE,_xll.ohTrigger(RecalcTrigger,Trigger3M)),NA())</f>
        <v>2.546073349601885E-2</v>
      </c>
      <c r="N2497" s="52">
        <f>IFERROR(_xll.qlIndexFixing(Index6M,$H2497,TRUE,_xll.ohTrigger(RecalcTrigger,Trigger6M)),NA())</f>
        <v>2.6884588516118073E-2</v>
      </c>
      <c r="O2497" s="52">
        <f>IFERROR(_xll.qlIndexFixing(ONIndex6M,I2497,TRUE,_xll.ohTrigger(RecalcTrigger,Trigger6M)),NA())</f>
        <v>2.6766898576213727E-2</v>
      </c>
      <c r="P2497" s="52">
        <f>IFERROR(_xll.qlIndexFixing(Index1Y,$H2497,TRUE,_xll.ohTrigger(RecalcTrigger,Trigger1Y)),NA())</f>
        <v>2.8690504835895803E-2</v>
      </c>
      <c r="Q2497" s="52">
        <f>IFERROR(_xll.qlIndexFixing(ONIndex1Y,I2497,TRUE,_xll.ohTrigger(RecalcTrigger,Trigger1Y)),NA())</f>
        <v>2.8405843660881391E-2</v>
      </c>
    </row>
    <row r="2498" spans="2:17" x14ac:dyDescent="0.2">
      <c r="B2498" s="46" t="s">
        <v>51</v>
      </c>
      <c r="D2498" s="49">
        <f>_xll.qlCalendarAdvance(LocalCalendar,$D2497,B2498,"f",FALSE)</f>
        <v>57004</v>
      </c>
      <c r="E2498" s="49">
        <f>_xll.qlInterestRateIndexValueDate(IndexON,D2498)</f>
        <v>57004</v>
      </c>
      <c r="F2498" s="52">
        <f>IFERROR(_xll.qlIndexFixing(IndexON,D2498,TRUE,_xll.ohTrigger(RecalcTrigger,TriggerON)),NA())</f>
        <v>2.3403830311741203E-2</v>
      </c>
      <c r="H2498" s="49">
        <f>_xll.qlCalendarAdvance(IborCalendar,$H2497,B2498,"f",FALSE)</f>
        <v>56998</v>
      </c>
      <c r="I2498" s="49">
        <f>_xll.qlInterestRateIndexValueDate(Index1M,$H2498)</f>
        <v>57000</v>
      </c>
      <c r="J2498" s="52">
        <f>IFERROR(_xll.qlIndexFixing(Index1M,$H2498,TRUE,_xll.ohTrigger(RecalcTrigger,Trigger1M)),NA())</f>
        <v>2.3984574482921184E-2</v>
      </c>
      <c r="K2498" s="52">
        <f>IFERROR(_xll.qlIndexFixing(ONIndex1M,I2498,TRUE,_xll.ohTrigger(RecalcTrigger,Trigger1M)),NA())</f>
        <v>2.3971377106848379E-2</v>
      </c>
      <c r="L2498" s="52">
        <f>IFERROR(_xll.qlIndexFixing(Index3M,H2498,TRUE,_xll.ohTrigger(RecalcTrigger,Trigger3M)),NA())</f>
        <v>2.5504873995174648E-2</v>
      </c>
      <c r="M2498" s="52">
        <f>IFERROR(_xll.qlIndexFixing(ONIndex3M,I2498,TRUE,_xll.ohTrigger(RecalcTrigger,Trigger3M)),NA())</f>
        <v>2.5455404993106612E-2</v>
      </c>
      <c r="N2498" s="52">
        <f>IFERROR(_xll.qlIndexFixing(Index6M,$H2498,TRUE,_xll.ohTrigger(RecalcTrigger,Trigger6M)),NA())</f>
        <v>2.6879896612139766E-2</v>
      </c>
      <c r="O2498" s="52">
        <f>IFERROR(_xll.qlIndexFixing(ONIndex6M,I2498,TRUE,_xll.ohTrigger(RecalcTrigger,Trigger6M)),NA())</f>
        <v>2.6761495847988925E-2</v>
      </c>
      <c r="P2498" s="52">
        <f>IFERROR(_xll.qlIndexFixing(Index1Y,$H2498,TRUE,_xll.ohTrigger(RecalcTrigger,Trigger1Y)),NA())</f>
        <v>2.8684908342993136E-2</v>
      </c>
      <c r="Q2498" s="52">
        <f>IFERROR(_xll.qlIndexFixing(ONIndex1Y,I2498,TRUE,_xll.ohTrigger(RecalcTrigger,Trigger1Y)),NA())</f>
        <v>2.8400159749732978E-2</v>
      </c>
    </row>
    <row r="2499" spans="2:17" x14ac:dyDescent="0.2">
      <c r="B2499" s="46" t="s">
        <v>51</v>
      </c>
      <c r="D2499" s="49">
        <f>_xll.qlCalendarAdvance(LocalCalendar,$D2498,B2499,"f",FALSE)</f>
        <v>57011</v>
      </c>
      <c r="E2499" s="49">
        <f>_xll.qlInterestRateIndexValueDate(IndexON,D2499)</f>
        <v>57011</v>
      </c>
      <c r="F2499" s="52">
        <f>IFERROR(_xll.qlIndexFixing(IndexON,D2499,TRUE,_xll.ohTrigger(RecalcTrigger,TriggerON)),NA())</f>
        <v>2.3396322901207967E-2</v>
      </c>
      <c r="H2499" s="49">
        <f>_xll.qlCalendarAdvance(IborCalendar,$H2498,B2499,"f",FALSE)</f>
        <v>57005</v>
      </c>
      <c r="I2499" s="49">
        <f>_xll.qlInterestRateIndexValueDate(Index1M,$H2499)</f>
        <v>57007</v>
      </c>
      <c r="J2499" s="52">
        <f>IFERROR(_xll.qlIndexFixing(Index1M,$H2499,TRUE,_xll.ohTrigger(RecalcTrigger,Trigger1M)),NA())</f>
        <v>2.3979320141740566E-2</v>
      </c>
      <c r="K2499" s="52">
        <f>IFERROR(_xll.qlIndexFixing(ONIndex1M,I2499,TRUE,_xll.ohTrigger(RecalcTrigger,Trigger1M)),NA())</f>
        <v>2.3966568913644792E-2</v>
      </c>
      <c r="L2499" s="52">
        <f>IFERROR(_xll.qlIndexFixing(Index3M,H2499,TRUE,_xll.ohTrigger(RecalcTrigger,Trigger3M)),NA())</f>
        <v>2.5500142634203946E-2</v>
      </c>
      <c r="M2499" s="52">
        <f>IFERROR(_xll.qlIndexFixing(ONIndex3M,I2499,TRUE,_xll.ohTrigger(RecalcTrigger,Trigger3M)),NA())</f>
        <v>2.5450645036411146E-2</v>
      </c>
      <c r="N2499" s="52">
        <f>IFERROR(_xll.qlIndexFixing(Index6M,$H2499,TRUE,_xll.ohTrigger(RecalcTrigger,Trigger6M)),NA())</f>
        <v>2.6875213996928143E-2</v>
      </c>
      <c r="O2499" s="52">
        <f>IFERROR(_xll.qlIndexFixing(ONIndex6M,I2499,TRUE,_xll.ohTrigger(RecalcTrigger,Trigger6M)),NA())</f>
        <v>2.6756757918366958E-2</v>
      </c>
      <c r="P2499" s="52">
        <f>IFERROR(_xll.qlIndexFixing(Index1Y,$H2499,TRUE,_xll.ohTrigger(RecalcTrigger,Trigger1Y)),NA())</f>
        <v>2.8680116786854899E-2</v>
      </c>
      <c r="Q2499" s="52">
        <f>IFERROR(_xll.qlIndexFixing(ONIndex1Y,I2499,TRUE,_xll.ohTrigger(RecalcTrigger,Trigger1Y)),NA())</f>
        <v>2.8395254626811806E-2</v>
      </c>
    </row>
    <row r="2500" spans="2:17" x14ac:dyDescent="0.2">
      <c r="B2500" s="46" t="s">
        <v>51</v>
      </c>
      <c r="D2500" s="49">
        <f>_xll.qlCalendarAdvance(LocalCalendar,$D2499,B2500,"f",FALSE)</f>
        <v>57018</v>
      </c>
      <c r="E2500" s="49">
        <f>_xll.qlInterestRateIndexValueDate(IndexON,D2500)</f>
        <v>57018</v>
      </c>
      <c r="F2500" s="52">
        <f>IFERROR(_xll.qlIndexFixing(IndexON,D2500,TRUE,_xll.ohTrigger(RecalcTrigger,TriggerON)),NA())</f>
        <v>2.3388830032002872E-2</v>
      </c>
      <c r="H2500" s="49">
        <f>_xll.qlCalendarAdvance(IborCalendar,$H2499,B2500,"f",FALSE)</f>
        <v>57012</v>
      </c>
      <c r="I2500" s="49">
        <f>_xll.qlInterestRateIndexValueDate(Index1M,$H2500)</f>
        <v>57014</v>
      </c>
      <c r="J2500" s="52">
        <f>IFERROR(_xll.qlIndexFixing(Index1M,$H2500,TRUE,_xll.ohTrigger(RecalcTrigger,Trigger1M)),NA())</f>
        <v>2.3974530951395623E-2</v>
      </c>
      <c r="K2500" s="52">
        <f>IFERROR(_xll.qlIndexFixing(ONIndex1M,I2500,TRUE,_xll.ohTrigger(RecalcTrigger,Trigger1M)),NA())</f>
        <v>2.3961770025984208E-2</v>
      </c>
      <c r="L2500" s="52">
        <f>IFERROR(_xll.qlIndexFixing(Index3M,H2500,TRUE,_xll.ohTrigger(RecalcTrigger,Trigger3M)),NA())</f>
        <v>2.5494855235895564E-2</v>
      </c>
      <c r="M2500" s="52">
        <f>IFERROR(_xll.qlIndexFixing(ONIndex3M,I2500,TRUE,_xll.ohTrigger(RecalcTrigger,Trigger3M)),NA())</f>
        <v>2.5445894291813431E-2</v>
      </c>
      <c r="N2500" s="52">
        <f>IFERROR(_xll.qlIndexFixing(Index6M,$H2500,TRUE,_xll.ohTrigger(RecalcTrigger,Trigger6M)),NA())</f>
        <v>2.6870540670415995E-2</v>
      </c>
      <c r="O2500" s="52">
        <f>IFERROR(_xll.qlIndexFixing(ONIndex6M,I2500,TRUE,_xll.ohTrigger(RecalcTrigger,Trigger6M)),NA())</f>
        <v>2.6752029144301304E-2</v>
      </c>
      <c r="P2500" s="52">
        <f>IFERROR(_xll.qlIndexFixing(Index1Y,$H2500,TRUE,_xll.ohTrigger(RecalcTrigger,Trigger1Y)),NA())</f>
        <v>2.8675335091818896E-2</v>
      </c>
      <c r="Q2500" s="52">
        <f>IFERROR(_xll.qlIndexFixing(ONIndex1Y,I2500,TRUE,_xll.ohTrigger(RecalcTrigger,Trigger1Y)),NA())</f>
        <v>2.8390359065255666E-2</v>
      </c>
    </row>
    <row r="2501" spans="2:17" x14ac:dyDescent="0.2">
      <c r="B2501" s="46" t="s">
        <v>51</v>
      </c>
      <c r="D2501" s="49">
        <f>_xll.qlCalendarAdvance(LocalCalendar,$D2500,B2501,"f",FALSE)</f>
        <v>57025</v>
      </c>
      <c r="E2501" s="49">
        <f>_xll.qlInterestRateIndexValueDate(IndexON,D2501)</f>
        <v>57025</v>
      </c>
      <c r="F2501" s="52">
        <f>IFERROR(_xll.qlIndexFixing(IndexON,D2501,TRUE,_xll.ohTrigger(RecalcTrigger,TriggerON)),NA())</f>
        <v>2.3381351704125919E-2</v>
      </c>
      <c r="H2501" s="49">
        <f>_xll.qlCalendarAdvance(IborCalendar,$H2500,B2501,"f",FALSE)</f>
        <v>57019</v>
      </c>
      <c r="I2501" s="49">
        <f>_xll.qlInterestRateIndexValueDate(Index1M,$H2501)</f>
        <v>57021</v>
      </c>
      <c r="J2501" s="52">
        <f>IFERROR(_xll.qlIndexFixing(Index1M,$H2501,TRUE,_xll.ohTrigger(RecalcTrigger,Trigger1M)),NA())</f>
        <v>2.39697510856898E-2</v>
      </c>
      <c r="K2501" s="52">
        <f>IFERROR(_xll.qlIndexFixing(ONIndex1M,I2501,TRUE,_xll.ohTrigger(RecalcTrigger,Trigger1M)),NA())</f>
        <v>2.3956980443866627E-2</v>
      </c>
      <c r="L2501" s="52">
        <f>IFERROR(_xll.qlIndexFixing(Index3M,H2501,TRUE,_xll.ohTrigger(RecalcTrigger,Trigger3M)),NA())</f>
        <v>2.5490142095089041E-2</v>
      </c>
      <c r="M2501" s="52">
        <f>IFERROR(_xll.qlIndexFixing(ONIndex3M,I2501,TRUE,_xll.ohTrigger(RecalcTrigger,Trigger3M)),NA())</f>
        <v>2.5441152759446695E-2</v>
      </c>
      <c r="N2501" s="52">
        <f>IFERROR(_xll.qlIndexFixing(Index6M,$H2501,TRUE,_xll.ohTrigger(RecalcTrigger,Trigger6M)),NA())</f>
        <v>2.6865876632540961E-2</v>
      </c>
      <c r="O2501" s="52">
        <f>IFERROR(_xll.qlIndexFixing(ONIndex6M,I2501,TRUE,_xll.ohTrigger(RecalcTrigger,Trigger6M)),NA())</f>
        <v>2.6747309525951835E-2</v>
      </c>
      <c r="P2501" s="52">
        <f>IFERROR(_xll.qlIndexFixing(Index1Y,$H2501,TRUE,_xll.ohTrigger(RecalcTrigger,Trigger1Y)),NA())</f>
        <v>2.8670563257745946E-2</v>
      </c>
      <c r="Q2501" s="52">
        <f>IFERROR(_xll.qlIndexFixing(ONIndex1Y,I2501,TRUE,_xll.ohTrigger(RecalcTrigger,Trigger1Y)),NA())</f>
        <v>2.8385473065171141E-2</v>
      </c>
    </row>
    <row r="2502" spans="2:17" x14ac:dyDescent="0.2">
      <c r="B2502" s="46" t="s">
        <v>51</v>
      </c>
      <c r="D2502" s="49">
        <f>_xll.qlCalendarAdvance(LocalCalendar,$D2501,B2502,"f",FALSE)</f>
        <v>57032</v>
      </c>
      <c r="E2502" s="49">
        <f>_xll.qlInterestRateIndexValueDate(IndexON,D2502)</f>
        <v>57032</v>
      </c>
      <c r="F2502" s="52">
        <f>IFERROR(_xll.qlIndexFixing(IndexON,D2502,TRUE,_xll.ohTrigger(RecalcTrigger,TriggerON)),NA())</f>
        <v>2.3373887917657044E-2</v>
      </c>
      <c r="H2502" s="49">
        <f>_xll.qlCalendarAdvance(IborCalendar,$H2501,B2502,"f",FALSE)</f>
        <v>57026</v>
      </c>
      <c r="I2502" s="49">
        <f>_xll.qlInterestRateIndexValueDate(Index1M,$H2502)</f>
        <v>57028</v>
      </c>
      <c r="J2502" s="52">
        <f>IFERROR(_xll.qlIndexFixing(Index1M,$H2502,TRUE,_xll.ohTrigger(RecalcTrigger,Trigger1M)),NA())</f>
        <v>2.3964980544607634E-2</v>
      </c>
      <c r="K2502" s="52">
        <f>IFERROR(_xll.qlIndexFixing(ONIndex1M,I2502,TRUE,_xll.ohTrigger(RecalcTrigger,Trigger1M)),NA())</f>
        <v>2.3952655888845875E-2</v>
      </c>
      <c r="L2502" s="52">
        <f>IFERROR(_xll.qlIndexFixing(Index3M,H2502,TRUE,_xll.ohTrigger(RecalcTrigger,Trigger3M)),NA())</f>
        <v>2.5485438228497692E-2</v>
      </c>
      <c r="M2502" s="52">
        <f>IFERROR(_xll.qlIndexFixing(ONIndex3M,I2502,TRUE,_xll.ohTrigger(RecalcTrigger,Trigger3M)),NA())</f>
        <v>2.5436981384541202E-2</v>
      </c>
      <c r="N2502" s="52">
        <f>IFERROR(_xll.qlIndexFixing(Index6M,$H2502,TRUE,_xll.ohTrigger(RecalcTrigger,Trigger6M)),NA())</f>
        <v>2.6861221883237158E-2</v>
      </c>
      <c r="O2502" s="52">
        <f>IFERROR(_xll.qlIndexFixing(ONIndex6M,I2502,TRUE,_xll.ohTrigger(RecalcTrigger,Trigger6M)),NA())</f>
        <v>2.6743256219261546E-2</v>
      </c>
      <c r="P2502" s="52">
        <f>IFERROR(_xll.qlIndexFixing(Index1Y,$H2502,TRUE,_xll.ohTrigger(RecalcTrigger,Trigger1Y)),NA())</f>
        <v>2.8666598004641816E-2</v>
      </c>
      <c r="Q2502" s="52">
        <f>IFERROR(_xll.qlIndexFixing(ONIndex1Y,I2502,TRUE,_xll.ohTrigger(RecalcTrigger,Trigger1Y)),NA())</f>
        <v>2.8381367337972918E-2</v>
      </c>
    </row>
    <row r="2503" spans="2:17" x14ac:dyDescent="0.2">
      <c r="B2503" s="46" t="s">
        <v>51</v>
      </c>
      <c r="D2503" s="49">
        <f>_xll.qlCalendarAdvance(LocalCalendar,$D2502,B2503,"f",FALSE)</f>
        <v>57039</v>
      </c>
      <c r="E2503" s="49">
        <f>_xll.qlInterestRateIndexValueDate(IndexON,D2503)</f>
        <v>57039</v>
      </c>
      <c r="F2503" s="52">
        <f>IFERROR(_xll.qlIndexFixing(IndexON,D2503,TRUE,_xll.ohTrigger(RecalcTrigger,TriggerON)),NA())</f>
        <v>2.336643867251631E-2</v>
      </c>
      <c r="H2503" s="49">
        <f>_xll.qlCalendarAdvance(IborCalendar,$H2502,B2503,"f",FALSE)</f>
        <v>57033</v>
      </c>
      <c r="I2503" s="49">
        <f>_xll.qlInterestRateIndexValueDate(Index1M,$H2503)</f>
        <v>57035</v>
      </c>
      <c r="J2503" s="52">
        <f>IFERROR(_xll.qlIndexFixing(Index1M,$H2503,TRUE,_xll.ohTrigger(RecalcTrigger,Trigger1M)),NA())</f>
        <v>2.3960219328138809E-2</v>
      </c>
      <c r="K2503" s="52">
        <f>IFERROR(_xll.qlIndexFixing(ONIndex1M,I2503,TRUE,_xll.ohTrigger(RecalcTrigger,Trigger1M)),NA())</f>
        <v>2.3947429196073955E-2</v>
      </c>
      <c r="L2503" s="52">
        <f>IFERROR(_xll.qlIndexFixing(Index3M,H2503,TRUE,_xll.ohTrigger(RecalcTrigger,Trigger3M)),NA())</f>
        <v>2.5480743636092207E-2</v>
      </c>
      <c r="M2503" s="52">
        <f>IFERROR(_xll.qlIndexFixing(ONIndex3M,I2503,TRUE,_xll.ohTrigger(RecalcTrigger,Trigger3M)),NA())</f>
        <v>2.5431697331139702E-2</v>
      </c>
      <c r="N2503" s="52">
        <f>IFERROR(_xll.qlIndexFixing(Index6M,$H2503,TRUE,_xll.ohTrigger(RecalcTrigger,Trigger6M)),NA())</f>
        <v>2.6856576422440902E-2</v>
      </c>
      <c r="O2503" s="52">
        <f>IFERROR(_xll.qlIndexFixing(ONIndex6M,I2503,TRUE,_xll.ohTrigger(RecalcTrigger,Trigger6M)),NA())</f>
        <v>2.6737897756188289E-2</v>
      </c>
      <c r="P2503" s="52">
        <f>IFERROR(_xll.qlIndexFixing(Index1Y,$H2503,TRUE,_xll.ohTrigger(RecalcTrigger,Trigger1Y)),NA())</f>
        <v>2.8661049171929878E-2</v>
      </c>
      <c r="Q2503" s="52">
        <f>IFERROR(_xll.qlIndexFixing(ONIndex1Y,I2503,TRUE,_xll.ohTrigger(RecalcTrigger,Trigger1Y)),NA())</f>
        <v>2.8375729749070544E-2</v>
      </c>
    </row>
    <row r="2504" spans="2:17" x14ac:dyDescent="0.2">
      <c r="B2504" s="46" t="s">
        <v>51</v>
      </c>
      <c r="D2504" s="49">
        <f>_xll.qlCalendarAdvance(LocalCalendar,$D2503,B2504,"f",FALSE)</f>
        <v>57046</v>
      </c>
      <c r="E2504" s="49">
        <f>_xll.qlInterestRateIndexValueDate(IndexON,D2504)</f>
        <v>57046</v>
      </c>
      <c r="F2504" s="52">
        <f>IFERROR(_xll.qlIndexFixing(IndexON,D2504,TRUE,_xll.ohTrigger(RecalcTrigger,TriggerON)),NA())</f>
        <v>2.3359003968623782E-2</v>
      </c>
      <c r="H2504" s="49">
        <f>_xll.qlCalendarAdvance(IborCalendar,$H2503,B2504,"f",FALSE)</f>
        <v>57040</v>
      </c>
      <c r="I2504" s="49">
        <f>_xll.qlInterestRateIndexValueDate(Index1M,$H2504)</f>
        <v>57042</v>
      </c>
      <c r="J2504" s="52">
        <f>IFERROR(_xll.qlIndexFixing(Index1M,$H2504,TRUE,_xll.ohTrigger(RecalcTrigger,Trigger1M)),NA())</f>
        <v>2.3955925353245089E-2</v>
      </c>
      <c r="K2504" s="52">
        <f>IFERROR(_xll.qlIndexFixing(ONIndex1M,I2504,TRUE,_xll.ohTrigger(RecalcTrigger,Trigger1M)),NA())</f>
        <v>2.3942667530478801E-2</v>
      </c>
      <c r="L2504" s="52">
        <f>IFERROR(_xll.qlIndexFixing(Index3M,H2504,TRUE,_xll.ohTrigger(RecalcTrigger,Trigger3M)),NA())</f>
        <v>2.5478325211689828E-2</v>
      </c>
      <c r="M2504" s="52">
        <f>IFERROR(_xll.qlIndexFixing(ONIndex3M,I2504,TRUE,_xll.ohTrigger(RecalcTrigger,Trigger3M)),NA())</f>
        <v>2.5426983435199446E-2</v>
      </c>
      <c r="N2504" s="52">
        <f>IFERROR(_xll.qlIndexFixing(Index6M,$H2504,TRUE,_xll.ohTrigger(RecalcTrigger,Trigger6M)),NA())</f>
        <v>2.6854616653942915E-2</v>
      </c>
      <c r="O2504" s="52">
        <f>IFERROR(_xll.qlIndexFixing(ONIndex6M,I2504,TRUE,_xll.ohTrigger(RecalcTrigger,Trigger6M)),NA())</f>
        <v>2.6733205604720922E-2</v>
      </c>
      <c r="P2504" s="52">
        <f>IFERROR(_xll.qlIndexFixing(Index1Y,$H2504,TRUE,_xll.ohTrigger(RecalcTrigger,Trigger1Y)),NA())</f>
        <v>2.8656306919908177E-2</v>
      </c>
      <c r="Q2504" s="52">
        <f>IFERROR(_xll.qlIndexFixing(ONIndex1Y,I2504,TRUE,_xll.ohTrigger(RecalcTrigger,Trigger1Y)),NA())</f>
        <v>2.8370872433107763E-2</v>
      </c>
    </row>
    <row r="2505" spans="2:17" x14ac:dyDescent="0.2">
      <c r="B2505" s="46" t="s">
        <v>51</v>
      </c>
      <c r="D2505" s="49">
        <f>_xll.qlCalendarAdvance(LocalCalendar,$D2504,B2505,"f",FALSE)</f>
        <v>57053</v>
      </c>
      <c r="E2505" s="49">
        <f>_xll.qlInterestRateIndexValueDate(IndexON,D2505)</f>
        <v>57053</v>
      </c>
      <c r="F2505" s="52">
        <f>IFERROR(_xll.qlIndexFixing(IndexON,D2505,TRUE,_xll.ohTrigger(RecalcTrigger,TriggerON)),NA())</f>
        <v>2.3351583806219267E-2</v>
      </c>
      <c r="H2505" s="49">
        <f>_xll.qlCalendarAdvance(IborCalendar,$H2504,B2505,"f",FALSE)</f>
        <v>57047</v>
      </c>
      <c r="I2505" s="49">
        <f>_xll.qlInterestRateIndexValueDate(Index1M,$H2505)</f>
        <v>57049</v>
      </c>
      <c r="J2505" s="52">
        <f>IFERROR(_xll.qlIndexFixing(Index1M,$H2505,TRUE,_xll.ohTrigger(RecalcTrigger,Trigger1M)),NA())</f>
        <v>2.395072486900765E-2</v>
      </c>
      <c r="K2505" s="52">
        <f>IFERROR(_xll.qlIndexFixing(ONIndex1M,I2505,TRUE,_xll.ohTrigger(RecalcTrigger,Trigger1M)),NA())</f>
        <v>2.3937915170400004E-2</v>
      </c>
      <c r="L2505" s="52">
        <f>IFERROR(_xll.qlIndexFixing(Index3M,H2505,TRUE,_xll.ohTrigger(RecalcTrigger,Trigger3M)),NA())</f>
        <v>2.5473650498600012E-2</v>
      </c>
      <c r="M2505" s="52">
        <f>IFERROR(_xll.qlIndexFixing(ONIndex3M,I2505,TRUE,_xll.ohTrigger(RecalcTrigger,Trigger3M)),NA())</f>
        <v>2.5422278751410232E-2</v>
      </c>
      <c r="N2505" s="52">
        <f>IFERROR(_xll.qlIndexFixing(Index6M,$H2505,TRUE,_xll.ohTrigger(RecalcTrigger,Trigger6M)),NA())</f>
        <v>2.6849321535573241E-2</v>
      </c>
      <c r="O2505" s="52">
        <f>IFERROR(_xll.qlIndexFixing(ONIndex6M,I2505,TRUE,_xll.ohTrigger(RecalcTrigger,Trigger6M)),NA())</f>
        <v>2.6728522608943095E-2</v>
      </c>
      <c r="P2505" s="52">
        <f>IFERROR(_xll.qlIndexFixing(Index1Y,$H2505,TRUE,_xll.ohTrigger(RecalcTrigger,Trigger1Y)),NA())</f>
        <v>2.8651574528292811E-2</v>
      </c>
      <c r="Q2505" s="52">
        <f>IFERROR(_xll.qlIndexFixing(ONIndex1Y,I2505,TRUE,_xll.ohTrigger(RecalcTrigger,Trigger1Y)),NA())</f>
        <v>2.8366024678536661E-2</v>
      </c>
    </row>
    <row r="2506" spans="2:17" x14ac:dyDescent="0.2">
      <c r="B2506" s="46" t="s">
        <v>51</v>
      </c>
      <c r="D2506" s="49">
        <f>_xll.qlCalendarAdvance(LocalCalendar,$D2505,B2506,"f",FALSE)</f>
        <v>57060</v>
      </c>
      <c r="E2506" s="49">
        <f>_xll.qlInterestRateIndexValueDate(IndexON,D2506)</f>
        <v>57060</v>
      </c>
      <c r="F2506" s="52">
        <f>IFERROR(_xll.qlIndexFixing(IndexON,D2506,TRUE,_xll.ohTrigger(RecalcTrigger,TriggerON)),NA())</f>
        <v>2.3344178185142894E-2</v>
      </c>
      <c r="H2506" s="49">
        <f>_xll.qlCalendarAdvance(IborCalendar,$H2505,B2506,"f",FALSE)</f>
        <v>57054</v>
      </c>
      <c r="I2506" s="49">
        <f>_xll.qlInterestRateIndexValueDate(Index1M,$H2506)</f>
        <v>57056</v>
      </c>
      <c r="J2506" s="52">
        <f>IFERROR(_xll.qlIndexFixing(Index1M,$H2506,TRUE,_xll.ohTrigger(RecalcTrigger,Trigger1M)),NA())</f>
        <v>2.3945991626319534E-2</v>
      </c>
      <c r="K2506" s="52">
        <f>IFERROR(_xll.qlIndexFixing(ONIndex1M,I2506,TRUE,_xll.ohTrigger(RecalcTrigger,Trigger1M)),NA())</f>
        <v>2.3933172115784274E-2</v>
      </c>
      <c r="L2506" s="52">
        <f>IFERROR(_xll.qlIndexFixing(Index3M,H2506,TRUE,_xll.ohTrigger(RecalcTrigger,Trigger3M)),NA())</f>
        <v>2.546898506244261E-2</v>
      </c>
      <c r="M2506" s="52">
        <f>IFERROR(_xll.qlIndexFixing(ONIndex3M,I2506,TRUE,_xll.ohTrigger(RecalcTrigger,Trigger3M)),NA())</f>
        <v>2.541758327977206E-2</v>
      </c>
      <c r="N2506" s="52">
        <f>IFERROR(_xll.qlIndexFixing(Index6M,$H2506,TRUE,_xll.ohTrigger(RecalcTrigger,Trigger6M)),NA())</f>
        <v>2.6844704904551986E-2</v>
      </c>
      <c r="O2506" s="52">
        <f>IFERROR(_xll.qlIndexFixing(ONIndex6M,I2506,TRUE,_xll.ohTrigger(RecalcTrigger,Trigger6M)),NA())</f>
        <v>2.6723848768801517E-2</v>
      </c>
      <c r="P2506" s="52">
        <f>IFERROR(_xll.qlIndexFixing(Index1Y,$H2506,TRUE,_xll.ohTrigger(RecalcTrigger,Trigger1Y)),NA())</f>
        <v>2.8646851996944816E-2</v>
      </c>
      <c r="Q2506" s="52">
        <f>IFERROR(_xll.qlIndexFixing(ONIndex1Y,I2506,TRUE,_xll.ohTrigger(RecalcTrigger,Trigger1Y)),NA())</f>
        <v>2.8361186485330592E-2</v>
      </c>
    </row>
    <row r="2507" spans="2:17" x14ac:dyDescent="0.2">
      <c r="B2507" s="46" t="s">
        <v>51</v>
      </c>
      <c r="D2507" s="49">
        <f>_xll.qlCalendarAdvance(LocalCalendar,$D2506,B2507,"f",FALSE)</f>
        <v>57067</v>
      </c>
      <c r="E2507" s="49">
        <f>_xll.qlInterestRateIndexValueDate(IndexON,D2507)</f>
        <v>57067</v>
      </c>
      <c r="F2507" s="52">
        <f>IFERROR(_xll.qlIndexFixing(IndexON,D2507,TRUE,_xll.ohTrigger(RecalcTrigger,TriggerON)),NA())</f>
        <v>2.3336787105314727E-2</v>
      </c>
      <c r="H2507" s="49">
        <f>_xll.qlCalendarAdvance(IborCalendar,$H2506,B2507,"f",FALSE)</f>
        <v>57061</v>
      </c>
      <c r="I2507" s="49">
        <f>_xll.qlInterestRateIndexValueDate(Index1M,$H2507)</f>
        <v>57063</v>
      </c>
      <c r="J2507" s="52">
        <f>IFERROR(_xll.qlIndexFixing(Index1M,$H2507,TRUE,_xll.ohTrigger(RecalcTrigger,Trigger1M)),NA())</f>
        <v>2.3941267708198346E-2</v>
      </c>
      <c r="K2507" s="52">
        <f>IFERROR(_xll.qlIndexFixing(ONIndex1M,I2507,TRUE,_xll.ohTrigger(RecalcTrigger,Trigger1M)),NA())</f>
        <v>2.3928438366684901E-2</v>
      </c>
      <c r="L2507" s="52">
        <f>IFERROR(_xll.qlIndexFixing(Index3M,H2507,TRUE,_xll.ohTrigger(RecalcTrigger,Trigger3M)),NA())</f>
        <v>2.5464328903187009E-2</v>
      </c>
      <c r="M2507" s="52">
        <f>IFERROR(_xll.qlIndexFixing(ONIndex3M,I2507,TRUE,_xll.ohTrigger(RecalcTrigger,Trigger3M)),NA())</f>
        <v>2.541289702028493E-2</v>
      </c>
      <c r="N2507" s="52">
        <f>IFERROR(_xll.qlIndexFixing(Index6M,$H2507,TRUE,_xll.ohTrigger(RecalcTrigger,Trigger6M)),NA())</f>
        <v>2.684009756400442E-2</v>
      </c>
      <c r="O2507" s="52">
        <f>IFERROR(_xll.qlIndexFixing(ONIndex6M,I2507,TRUE,_xll.ohTrigger(RecalcTrigger,Trigger6M)),NA())</f>
        <v>2.6719184084216252E-2</v>
      </c>
      <c r="P2507" s="52">
        <f>IFERROR(_xll.qlIndexFixing(Index1Y,$H2507,TRUE,_xll.ohTrigger(RecalcTrigger,Trigger1Y)),NA())</f>
        <v>2.8642139325725884E-2</v>
      </c>
      <c r="Q2507" s="52">
        <f>IFERROR(_xll.qlIndexFixing(ONIndex1Y,I2507,TRUE,_xll.ohTrigger(RecalcTrigger,Trigger1Y)),NA())</f>
        <v>2.835635785346291E-2</v>
      </c>
    </row>
    <row r="2508" spans="2:17" x14ac:dyDescent="0.2">
      <c r="B2508" s="46" t="s">
        <v>51</v>
      </c>
      <c r="D2508" s="49">
        <f>_xll.qlCalendarAdvance(LocalCalendar,$D2507,B2508,"f",FALSE)</f>
        <v>57074</v>
      </c>
      <c r="E2508" s="49">
        <f>_xll.qlInterestRateIndexValueDate(IndexON,D2508)</f>
        <v>57074</v>
      </c>
      <c r="F2508" s="52">
        <f>IFERROR(_xll.qlIndexFixing(IndexON,D2508,TRUE,_xll.ohTrigger(RecalcTrigger,TriggerON)),NA())</f>
        <v>2.3329410566894637E-2</v>
      </c>
      <c r="H2508" s="49">
        <f>_xll.qlCalendarAdvance(IborCalendar,$H2507,B2508,"f",FALSE)</f>
        <v>57068</v>
      </c>
      <c r="I2508" s="49">
        <f>_xll.qlInterestRateIndexValueDate(Index1M,$H2508)</f>
        <v>57074</v>
      </c>
      <c r="J2508" s="52">
        <f>IFERROR(_xll.qlIndexFixing(Index1M,$H2508,TRUE,_xll.ohTrigger(RecalcTrigger,Trigger1M)),NA())</f>
        <v>2.3933403775358464E-2</v>
      </c>
      <c r="K2508" s="52">
        <f>IFERROR(_xll.qlIndexFixing(ONIndex1M,I2508,TRUE,_xll.ohTrigger(RecalcTrigger,Trigger1M)),NA())</f>
        <v>2.3920102546943767E-2</v>
      </c>
      <c r="L2508" s="52">
        <f>IFERROR(_xll.qlIndexFixing(Index3M,H2508,TRUE,_xll.ohTrigger(RecalcTrigger,Trigger3M)),NA())</f>
        <v>2.5455894205960609E-2</v>
      </c>
      <c r="M2508" s="52">
        <f>IFERROR(_xll.qlIndexFixing(ONIndex3M,I2508,TRUE,_xll.ohTrigger(RecalcTrigger,Trigger3M)),NA())</f>
        <v>2.5404425503650074E-2</v>
      </c>
      <c r="N2508" s="52">
        <f>IFERROR(_xll.qlIndexFixing(Index6M,$H2508,TRUE,_xll.ohTrigger(RecalcTrigger,Trigger6M)),NA())</f>
        <v>2.6831535080350723E-2</v>
      </c>
      <c r="O2508" s="52">
        <f>IFERROR(_xll.qlIndexFixing(ONIndex6M,I2508,TRUE,_xll.ohTrigger(RecalcTrigger,Trigger6M)),NA())</f>
        <v>2.6710554204365522E-2</v>
      </c>
      <c r="P2508" s="52">
        <f>IFERROR(_xll.qlIndexFixing(Index1Y,$H2508,TRUE,_xll.ohTrigger(RecalcTrigger,Trigger1Y)),NA())</f>
        <v>2.863315601823594E-2</v>
      </c>
      <c r="Q2508" s="52">
        <f>IFERROR(_xll.qlIndexFixing(ONIndex1Y,I2508,TRUE,_xll.ohTrigger(RecalcTrigger,Trigger1Y)),NA())</f>
        <v>2.8347244142024053E-2</v>
      </c>
    </row>
    <row r="2509" spans="2:17" x14ac:dyDescent="0.2">
      <c r="B2509" s="46" t="s">
        <v>51</v>
      </c>
      <c r="D2509" s="49">
        <f>_xll.qlCalendarAdvance(LocalCalendar,$D2508,B2509,"f",FALSE)</f>
        <v>57081</v>
      </c>
      <c r="E2509" s="49">
        <f>_xll.qlInterestRateIndexValueDate(IndexON,D2509)</f>
        <v>57081</v>
      </c>
      <c r="F2509" s="52">
        <f>IFERROR(_xll.qlIndexFixing(IndexON,D2509,TRUE,_xll.ohTrigger(RecalcTrigger,TriggerON)),NA())</f>
        <v>2.3322048569882625E-2</v>
      </c>
      <c r="H2509" s="49">
        <f>_xll.qlCalendarAdvance(IborCalendar,$H2508,B2509,"f",FALSE)</f>
        <v>57075</v>
      </c>
      <c r="I2509" s="49">
        <f>_xll.qlInterestRateIndexValueDate(Index1M,$H2509)</f>
        <v>57077</v>
      </c>
      <c r="J2509" s="52">
        <f>IFERROR(_xll.qlIndexFixing(Index1M,$H2509,TRUE,_xll.ohTrigger(RecalcTrigger,Trigger1M)),NA())</f>
        <v>2.3931847845628375E-2</v>
      </c>
      <c r="K2509" s="52">
        <f>IFERROR(_xll.qlIndexFixing(ONIndex1M,I2509,TRUE,_xll.ohTrigger(RecalcTrigger,Trigger1M)),NA())</f>
        <v>2.3918998785061873E-2</v>
      </c>
      <c r="L2509" s="52">
        <f>IFERROR(_xll.qlIndexFixing(Index3M,H2509,TRUE,_xll.ohTrigger(RecalcTrigger,Trigger3M)),NA())</f>
        <v>2.5453339143794045E-2</v>
      </c>
      <c r="M2509" s="52">
        <f>IFERROR(_xll.qlIndexFixing(ONIndex3M,I2509,TRUE,_xll.ohTrigger(RecalcTrigger,Trigger3M)),NA())</f>
        <v>2.5403552137763796E-2</v>
      </c>
      <c r="N2509" s="52">
        <f>IFERROR(_xll.qlIndexFixing(Index6M,$H2509,TRUE,_xll.ohTrigger(RecalcTrigger,Trigger6M)),NA())</f>
        <v>2.6831581563135632E-2</v>
      </c>
      <c r="O2509" s="52">
        <f>IFERROR(_xll.qlIndexFixing(ONIndex6M,I2509,TRUE,_xll.ohTrigger(RecalcTrigger,Trigger6M)),NA())</f>
        <v>2.6709882182140987E-2</v>
      </c>
      <c r="P2509" s="52">
        <f>IFERROR(_xll.qlIndexFixing(Index1Y,$H2509,TRUE,_xll.ohTrigger(RecalcTrigger,Trigger1Y)),NA())</f>
        <v>2.8632743563125455E-2</v>
      </c>
      <c r="Q2509" s="52">
        <f>IFERROR(_xll.qlIndexFixing(ONIndex1Y,I2509,TRUE,_xll.ohTrigger(RecalcTrigger,Trigger1Y)),NA())</f>
        <v>2.8346729273955873E-2</v>
      </c>
    </row>
    <row r="2510" spans="2:17" x14ac:dyDescent="0.2">
      <c r="B2510" s="46" t="s">
        <v>51</v>
      </c>
      <c r="D2510" s="49">
        <f>_xll.qlCalendarAdvance(LocalCalendar,$D2509,B2510,"f",FALSE)</f>
        <v>57088</v>
      </c>
      <c r="E2510" s="49">
        <f>_xll.qlInterestRateIndexValueDate(IndexON,D2510)</f>
        <v>57088</v>
      </c>
      <c r="F2510" s="52">
        <f>IFERROR(_xll.qlIndexFixing(IndexON,D2510,TRUE,_xll.ohTrigger(RecalcTrigger,TriggerON)),NA())</f>
        <v>2.3314701114118819E-2</v>
      </c>
      <c r="H2510" s="49">
        <f>_xll.qlCalendarAdvance(IborCalendar,$H2509,B2510,"f",FALSE)</f>
        <v>57082</v>
      </c>
      <c r="I2510" s="49">
        <f>_xll.qlInterestRateIndexValueDate(Index1M,$H2510)</f>
        <v>57084</v>
      </c>
      <c r="J2510" s="52">
        <f>IFERROR(_xll.qlIndexFixing(Index1M,$H2510,TRUE,_xll.ohTrigger(RecalcTrigger,Trigger1M)),NA())</f>
        <v>2.3927151901151231E-2</v>
      </c>
      <c r="K2510" s="52">
        <f>IFERROR(_xll.qlIndexFixing(ONIndex1M,I2510,TRUE,_xll.ohTrigger(RecalcTrigger,Trigger1M)),NA())</f>
        <v>2.3914292952484928E-2</v>
      </c>
      <c r="L2510" s="52">
        <f>IFERROR(_xll.qlIndexFixing(Index3M,H2510,TRUE,_xll.ohTrigger(RecalcTrigger,Trigger3M)),NA())</f>
        <v>2.5448709805964923E-2</v>
      </c>
      <c r="M2510" s="52">
        <f>IFERROR(_xll.qlIndexFixing(ONIndex3M,I2510,TRUE,_xll.ohTrigger(RecalcTrigger,Trigger3M)),NA())</f>
        <v>2.5398893514756438E-2</v>
      </c>
      <c r="N2510" s="52">
        <f>IFERROR(_xll.qlIndexFixing(Index6M,$H2510,TRUE,_xll.ohTrigger(RecalcTrigger,Trigger6M)),NA())</f>
        <v>2.6826331284560471E-2</v>
      </c>
      <c r="O2510" s="52">
        <f>IFERROR(_xll.qlIndexFixing(ONIndex6M,I2510,TRUE,_xll.ohTrigger(RecalcTrigger,Trigger6M)),NA())</f>
        <v>2.6705244964491115E-2</v>
      </c>
      <c r="P2510" s="52">
        <f>IFERROR(_xll.qlIndexFixing(Index1Y,$H2510,TRUE,_xll.ohTrigger(RecalcTrigger,Trigger1Y)),NA())</f>
        <v>2.8628060471468864E-2</v>
      </c>
      <c r="Q2510" s="52">
        <f>IFERROR(_xll.qlIndexFixing(ONIndex1Y,I2510,TRUE,_xll.ohTrigger(RecalcTrigger,Trigger1Y)),NA())</f>
        <v>2.8341929326263227E-2</v>
      </c>
    </row>
    <row r="2511" spans="2:17" x14ac:dyDescent="0.2">
      <c r="B2511" s="46" t="s">
        <v>51</v>
      </c>
      <c r="D2511" s="49">
        <f>_xll.qlCalendarAdvance(LocalCalendar,$D2510,B2511,"f",FALSE)</f>
        <v>57095</v>
      </c>
      <c r="E2511" s="49">
        <f>_xll.qlInterestRateIndexValueDate(IndexON,D2511)</f>
        <v>57095</v>
      </c>
      <c r="F2511" s="52">
        <f>IFERROR(_xll.qlIndexFixing(IndexON,D2511,TRUE,_xll.ohTrigger(RecalcTrigger,TriggerON)),NA())</f>
        <v>2.3307368199603218E-2</v>
      </c>
      <c r="H2511" s="49">
        <f>_xll.qlCalendarAdvance(IborCalendar,$H2510,B2511,"f",FALSE)</f>
        <v>57089</v>
      </c>
      <c r="I2511" s="49">
        <f>_xll.qlInterestRateIndexValueDate(Index1M,$H2511)</f>
        <v>57091</v>
      </c>
      <c r="J2511" s="52">
        <f>IFERROR(_xll.qlIndexFixing(Index1M,$H2511,TRUE,_xll.ohTrigger(RecalcTrigger,Trigger1M)),NA())</f>
        <v>2.3922465281197177E-2</v>
      </c>
      <c r="K2511" s="52">
        <f>IFERROR(_xll.qlIndexFixing(ONIndex1M,I2511,TRUE,_xll.ohTrigger(RecalcTrigger,Trigger1M)),NA())</f>
        <v>2.3909596425344404E-2</v>
      </c>
      <c r="L2511" s="52">
        <f>IFERROR(_xll.qlIndexFixing(Index3M,H2511,TRUE,_xll.ohTrigger(RecalcTrigger,Trigger3M)),NA())</f>
        <v>2.5444089742767857E-2</v>
      </c>
      <c r="M2511" s="52">
        <f>IFERROR(_xll.qlIndexFixing(ONIndex3M,I2511,TRUE,_xll.ohTrigger(RecalcTrigger,Trigger3M)),NA())</f>
        <v>2.5394244103873476E-2</v>
      </c>
      <c r="N2511" s="52">
        <f>IFERROR(_xll.qlIndexFixing(Index6M,$H2511,TRUE,_xll.ohTrigger(RecalcTrigger,Trigger6M)),NA())</f>
        <v>2.6821761105262118E-2</v>
      </c>
      <c r="O2511" s="52">
        <f>IFERROR(_xll.qlIndexFixing(ONIndex6M,I2511,TRUE,_xll.ohTrigger(RecalcTrigger,Trigger6M)),NA())</f>
        <v>2.6700616902504137E-2</v>
      </c>
      <c r="P2511" s="52">
        <f>IFERROR(_xll.qlIndexFixing(Index1Y,$H2511,TRUE,_xll.ohTrigger(RecalcTrigger,Trigger1Y)),NA())</f>
        <v>2.8624186971812907E-2</v>
      </c>
      <c r="Q2511" s="52">
        <f>IFERROR(_xll.qlIndexFixing(ONIndex1Y,I2511,TRUE,_xll.ohTrigger(RecalcTrigger,Trigger1Y)),NA())</f>
        <v>2.8337138939935613E-2</v>
      </c>
    </row>
    <row r="2512" spans="2:17" x14ac:dyDescent="0.2">
      <c r="B2512" s="46" t="s">
        <v>51</v>
      </c>
      <c r="D2512" s="49">
        <f>_xll.qlCalendarAdvance(LocalCalendar,$D2511,B2512,"f",FALSE)</f>
        <v>57102</v>
      </c>
      <c r="E2512" s="49">
        <f>_xll.qlInterestRateIndexValueDate(IndexON,D2512)</f>
        <v>57102</v>
      </c>
      <c r="F2512" s="52">
        <f>IFERROR(_xll.qlIndexFixing(IndexON,D2512,TRUE,_xll.ohTrigger(RecalcTrigger,TriggerON)),NA())</f>
        <v>2.3300049826575631E-2</v>
      </c>
      <c r="H2512" s="49">
        <f>_xll.qlCalendarAdvance(IborCalendar,$H2511,B2512,"f",FALSE)</f>
        <v>57096</v>
      </c>
      <c r="I2512" s="49">
        <f>_xll.qlInterestRateIndexValueDate(Index1M,$H2512)</f>
        <v>57098</v>
      </c>
      <c r="J2512" s="52">
        <f>IFERROR(_xll.qlIndexFixing(Index1M,$H2512,TRUE,_xll.ohTrigger(RecalcTrigger,Trigger1M)),NA())</f>
        <v>2.3918709525759304E-2</v>
      </c>
      <c r="K2512" s="52">
        <f>IFERROR(_xll.qlIndexFixing(ONIndex1M,I2512,TRUE,_xll.ohTrigger(RecalcTrigger,Trigger1M)),NA())</f>
        <v>2.3905368429597562E-2</v>
      </c>
      <c r="L2512" s="52">
        <f>IFERROR(_xll.qlIndexFixing(Index3M,H2512,TRUE,_xll.ohTrigger(RecalcTrigger,Trigger3M)),NA())</f>
        <v>2.5441187259235252E-2</v>
      </c>
      <c r="M2512" s="52">
        <f>IFERROR(_xll.qlIndexFixing(ONIndex3M,I2512,TRUE,_xll.ohTrigger(RecalcTrigger,Trigger3M)),NA())</f>
        <v>2.5390168126451229E-2</v>
      </c>
      <c r="N2512" s="52">
        <f>IFERROR(_xll.qlIndexFixing(Index6M,$H2512,TRUE,_xll.ohTrigger(RecalcTrigger,Trigger6M)),NA())</f>
        <v>2.6817872001418365E-2</v>
      </c>
      <c r="O2512" s="52">
        <f>IFERROR(_xll.qlIndexFixing(ONIndex6M,I2512,TRUE,_xll.ohTrigger(RecalcTrigger,Trigger6M)),NA())</f>
        <v>2.6696658234011128E-2</v>
      </c>
      <c r="P2512" s="52">
        <f>IFERROR(_xll.qlIndexFixing(Index1Y,$H2512,TRUE,_xll.ohTrigger(RecalcTrigger,Trigger1Y)),NA())</f>
        <v>2.8618723866757265E-2</v>
      </c>
      <c r="Q2512" s="52">
        <f>IFERROR(_xll.qlIndexFixing(ONIndex1Y,I2512,TRUE,_xll.ohTrigger(RecalcTrigger,Trigger1Y)),NA())</f>
        <v>2.8333131857343208E-2</v>
      </c>
    </row>
    <row r="2513" spans="2:17" x14ac:dyDescent="0.2">
      <c r="B2513" s="46" t="s">
        <v>51</v>
      </c>
      <c r="D2513" s="49">
        <f>_xll.qlCalendarAdvance(LocalCalendar,$D2512,B2513,"f",FALSE)</f>
        <v>57109</v>
      </c>
      <c r="E2513" s="49">
        <f>_xll.qlInterestRateIndexValueDate(IndexON,D2513)</f>
        <v>57109</v>
      </c>
      <c r="F2513" s="52">
        <f>IFERROR(_xll.qlIndexFixing(IndexON,D2513,TRUE,_xll.ohTrigger(RecalcTrigger,TriggerON)),NA())</f>
        <v>2.3292745994876185E-2</v>
      </c>
      <c r="H2513" s="49">
        <f>_xll.qlCalendarAdvance(IborCalendar,$H2512,B2513,"f",FALSE)</f>
        <v>57103</v>
      </c>
      <c r="I2513" s="49">
        <f>_xll.qlInterestRateIndexValueDate(Index1M,$H2513)</f>
        <v>57105</v>
      </c>
      <c r="J2513" s="52">
        <f>IFERROR(_xll.qlIndexFixing(Index1M,$H2513,TRUE,_xll.ohTrigger(RecalcTrigger,Trigger1M)),NA())</f>
        <v>2.3913120014819655E-2</v>
      </c>
      <c r="K2513" s="52">
        <f>IFERROR(_xll.qlIndexFixing(ONIndex1M,I2513,TRUE,_xll.ohTrigger(RecalcTrigger,Trigger1M)),NA())</f>
        <v>2.39002312877723E-2</v>
      </c>
      <c r="L2513" s="52">
        <f>IFERROR(_xll.qlIndexFixing(Index3M,H2513,TRUE,_xll.ohTrigger(RecalcTrigger,Trigger3M)),NA())</f>
        <v>2.5436586760678677E-2</v>
      </c>
      <c r="M2513" s="52">
        <f>IFERROR(_xll.qlIndexFixing(ONIndex3M,I2513,TRUE,_xll.ohTrigger(RecalcTrigger,Trigger3M)),NA())</f>
        <v>2.5384972918507387E-2</v>
      </c>
      <c r="N2513" s="52">
        <f>IFERROR(_xll.qlIndexFixing(Index6M,$H2513,TRUE,_xll.ohTrigger(RecalcTrigger,Trigger6M)),NA())</f>
        <v>2.681264861705249E-2</v>
      </c>
      <c r="O2513" s="52">
        <f>IFERROR(_xll.qlIndexFixing(ONIndex6M,I2513,TRUE,_xll.ohTrigger(RecalcTrigger,Trigger6M)),NA())</f>
        <v>2.669138824549222E-2</v>
      </c>
      <c r="P2513" s="52">
        <f>IFERROR(_xll.qlIndexFixing(Index1Y,$H2513,TRUE,_xll.ohTrigger(RecalcTrigger,Trigger1Y)),NA())</f>
        <v>2.8614870764295738E-2</v>
      </c>
      <c r="Q2513" s="52">
        <f>IFERROR(_xll.qlIndexFixing(ONIndex1Y,I2513,TRUE,_xll.ohTrigger(RecalcTrigger,Trigger1Y)),NA())</f>
        <v>2.8327586851482067E-2</v>
      </c>
    </row>
    <row r="2514" spans="2:17" x14ac:dyDescent="0.2">
      <c r="B2514" s="46" t="s">
        <v>51</v>
      </c>
      <c r="D2514" s="49">
        <f>_xll.qlCalendarAdvance(LocalCalendar,$D2513,B2514,"f",FALSE)</f>
        <v>57116</v>
      </c>
      <c r="E2514" s="49">
        <f>_xll.qlInterestRateIndexValueDate(IndexON,D2514)</f>
        <v>57116</v>
      </c>
      <c r="F2514" s="52">
        <f>IFERROR(_xll.qlIndexFixing(IndexON,D2514,TRUE,_xll.ohTrigger(RecalcTrigger,TriggerON)),NA())</f>
        <v>2.3285456704504881E-2</v>
      </c>
      <c r="H2514" s="49">
        <f>_xll.qlCalendarAdvance(IborCalendar,$H2513,B2514,"f",FALSE)</f>
        <v>57110</v>
      </c>
      <c r="I2514" s="49">
        <f>_xll.qlInterestRateIndexValueDate(Index1M,$H2514)</f>
        <v>57112</v>
      </c>
      <c r="J2514" s="52">
        <f>IFERROR(_xll.qlIndexFixing(Index1M,$H2514,TRUE,_xll.ohTrigger(RecalcTrigger,Trigger1M)),NA())</f>
        <v>2.390846136837298E-2</v>
      </c>
      <c r="K2514" s="52">
        <f>IFERROR(_xll.qlIndexFixing(ONIndex1M,I2514,TRUE,_xll.ohTrigger(RecalcTrigger,Trigger1M)),NA())</f>
        <v>2.3895562677207494E-2</v>
      </c>
      <c r="L2514" s="52">
        <f>IFERROR(_xll.qlIndexFixing(Index3M,H2514,TRUE,_xll.ohTrigger(RecalcTrigger,Trigger3M)),NA())</f>
        <v>2.5431995538787496E-2</v>
      </c>
      <c r="M2514" s="52">
        <f>IFERROR(_xll.qlIndexFixing(ONIndex3M,I2514,TRUE,_xll.ohTrigger(RecalcTrigger,Trigger3M)),NA())</f>
        <v>2.5380351144104196E-2</v>
      </c>
      <c r="N2514" s="52">
        <f>IFERROR(_xll.qlIndexFixing(Index6M,$H2514,TRUE,_xll.ohTrigger(RecalcTrigger,Trigger6M)),NA())</f>
        <v>2.6808106308012884E-2</v>
      </c>
      <c r="O2514" s="52">
        <f>IFERROR(_xll.qlIndexFixing(ONIndex6M,I2514,TRUE,_xll.ohTrigger(RecalcTrigger,Trigger6M)),NA())</f>
        <v>2.6686787650440635E-2</v>
      </c>
      <c r="P2514" s="52">
        <f>IFERROR(_xll.qlIndexFixing(Index1Y,$H2514,TRUE,_xll.ohTrigger(RecalcTrigger,Trigger1Y)),NA())</f>
        <v>2.8609426699272342E-2</v>
      </c>
      <c r="Q2514" s="52">
        <f>IFERROR(_xll.qlIndexFixing(ONIndex1Y,I2514,TRUE,_xll.ohTrigger(RecalcTrigger,Trigger1Y)),NA())</f>
        <v>2.8322825149276198E-2</v>
      </c>
    </row>
    <row r="2515" spans="2:17" x14ac:dyDescent="0.2">
      <c r="B2515" s="46" t="s">
        <v>51</v>
      </c>
      <c r="D2515" s="49">
        <f>_xll.qlCalendarAdvance(LocalCalendar,$D2514,B2515,"f",FALSE)</f>
        <v>57123</v>
      </c>
      <c r="E2515" s="49">
        <f>_xll.qlInterestRateIndexValueDate(IndexON,D2515)</f>
        <v>57123</v>
      </c>
      <c r="F2515" s="52">
        <f>IFERROR(_xll.qlIndexFixing(IndexON,D2515,TRUE,_xll.ohTrigger(RecalcTrigger,TriggerON)),NA())</f>
        <v>2.3278181955381783E-2</v>
      </c>
      <c r="H2515" s="49">
        <f>_xll.qlCalendarAdvance(IborCalendar,$H2514,B2515,"f",FALSE)</f>
        <v>57117</v>
      </c>
      <c r="I2515" s="49">
        <f>_xll.qlInterestRateIndexValueDate(Index1M,$H2515)</f>
        <v>57119</v>
      </c>
      <c r="J2515" s="52">
        <f>IFERROR(_xll.qlIndexFixing(Index1M,$H2515,TRUE,_xll.ohTrigger(RecalcTrigger,Trigger1M)),NA())</f>
        <v>2.390381204640556E-2</v>
      </c>
      <c r="K2515" s="52">
        <f>IFERROR(_xll.qlIndexFixing(ONIndex1M,I2515,TRUE,_xll.ohTrigger(RecalcTrigger,Trigger1M)),NA())</f>
        <v>2.3890903372132399E-2</v>
      </c>
      <c r="L2515" s="52">
        <f>IFERROR(_xll.qlIndexFixing(Index3M,H2515,TRUE,_xll.ohTrigger(RecalcTrigger,Trigger3M)),NA())</f>
        <v>2.5427413593527692E-2</v>
      </c>
      <c r="M2515" s="52">
        <f>IFERROR(_xll.qlIndexFixing(ONIndex3M,I2515,TRUE,_xll.ohTrigger(RecalcTrigger,Trigger3M)),NA())</f>
        <v>2.5375738581745466E-2</v>
      </c>
      <c r="N2515" s="52">
        <f>IFERROR(_xll.qlIndexFixing(Index6M,$H2515,TRUE,_xll.ohTrigger(RecalcTrigger,Trigger6M)),NA())</f>
        <v>2.6803573288931057E-2</v>
      </c>
      <c r="O2515" s="52">
        <f>IFERROR(_xll.qlIndexFixing(ONIndex6M,I2515,TRUE,_xll.ohTrigger(RecalcTrigger,Trigger6M)),NA())</f>
        <v>2.6682196210998654E-2</v>
      </c>
      <c r="P2515" s="52">
        <f>IFERROR(_xll.qlIndexFixing(Index1Y,$H2515,TRUE,_xll.ohTrigger(RecalcTrigger,Trigger1Y)),NA())</f>
        <v>2.8604792904149256E-2</v>
      </c>
      <c r="Q2515" s="52">
        <f>IFERROR(_xll.qlIndexFixing(ONIndex1Y,I2515,TRUE,_xll.ohTrigger(RecalcTrigger,Trigger1Y)),NA())</f>
        <v>2.8318073008435363E-2</v>
      </c>
    </row>
    <row r="2516" spans="2:17" x14ac:dyDescent="0.2">
      <c r="B2516" s="46" t="s">
        <v>51</v>
      </c>
      <c r="D2516" s="49">
        <f>_xll.qlCalendarAdvance(LocalCalendar,$D2515,B2516,"f",FALSE)</f>
        <v>57130</v>
      </c>
      <c r="E2516" s="49">
        <f>_xll.qlInterestRateIndexValueDate(IndexON,D2516)</f>
        <v>57130</v>
      </c>
      <c r="F2516" s="52">
        <f>IFERROR(_xll.qlIndexFixing(IndexON,D2516,TRUE,_xll.ohTrigger(RecalcTrigger,TriggerON)),NA())</f>
        <v>2.3270921747746698E-2</v>
      </c>
      <c r="H2516" s="49">
        <f>_xll.qlCalendarAdvance(IborCalendar,$H2515,B2516,"f",FALSE)</f>
        <v>57124</v>
      </c>
      <c r="I2516" s="49">
        <f>_xll.qlInterestRateIndexValueDate(Index1M,$H2516)</f>
        <v>57126</v>
      </c>
      <c r="J2516" s="52">
        <f>IFERROR(_xll.qlIndexFixing(Index1M,$H2516,TRUE,_xll.ohTrigger(RecalcTrigger,Trigger1M)),NA())</f>
        <v>2.389917204890708E-2</v>
      </c>
      <c r="K2516" s="52">
        <f>IFERROR(_xll.qlIndexFixing(ONIndex1M,I2516,TRUE,_xll.ohTrigger(RecalcTrigger,Trigger1M)),NA())</f>
        <v>2.3886714018981348E-2</v>
      </c>
      <c r="L2516" s="52">
        <f>IFERROR(_xll.qlIndexFixing(Index3M,H2516,TRUE,_xll.ohTrigger(RecalcTrigger,Trigger3M)),NA())</f>
        <v>2.5423411836931222E-2</v>
      </c>
      <c r="M2516" s="52">
        <f>IFERROR(_xll.qlIndexFixing(ONIndex3M,I2516,TRUE,_xll.ohTrigger(RecalcTrigger,Trigger3M)),NA())</f>
        <v>2.5371700783196616E-2</v>
      </c>
      <c r="N2516" s="52">
        <f>IFERROR(_xll.qlIndexFixing(Index6M,$H2516,TRUE,_xll.ohTrigger(RecalcTrigger,Trigger6M)),NA())</f>
        <v>2.6799049559742192E-2</v>
      </c>
      <c r="O2516" s="52">
        <f>IFERROR(_xll.qlIndexFixing(ONIndex6M,I2516,TRUE,_xll.ohTrigger(RecalcTrigger,Trigger6M)),NA())</f>
        <v>2.667827541836143E-2</v>
      </c>
      <c r="P2516" s="52">
        <f>IFERROR(_xll.qlIndexFixing(Index1Y,$H2516,TRUE,_xll.ohTrigger(RecalcTrigger,Trigger1Y)),NA())</f>
        <v>2.8600970402614476E-2</v>
      </c>
      <c r="Q2516" s="52">
        <f>IFERROR(_xll.qlIndexFixing(ONIndex1Y,I2516,TRUE,_xll.ohTrigger(RecalcTrigger,Trigger1Y)),NA())</f>
        <v>2.8314105406468393E-2</v>
      </c>
    </row>
    <row r="2517" spans="2:17" x14ac:dyDescent="0.2">
      <c r="B2517" s="46" t="s">
        <v>51</v>
      </c>
      <c r="D2517" s="49">
        <f>_xll.qlCalendarAdvance(LocalCalendar,$D2516,B2517,"f",FALSE)</f>
        <v>57137</v>
      </c>
      <c r="E2517" s="49">
        <f>_xll.qlInterestRateIndexValueDate(IndexON,D2517)</f>
        <v>57137</v>
      </c>
      <c r="F2517" s="52">
        <f>IFERROR(_xll.qlIndexFixing(IndexON,D2517,TRUE,_xll.ohTrigger(RecalcTrigger,TriggerON)),NA())</f>
        <v>2.3263676081359819E-2</v>
      </c>
      <c r="H2517" s="49">
        <f>_xll.qlCalendarAdvance(IborCalendar,$H2516,B2517,"f",FALSE)</f>
        <v>57131</v>
      </c>
      <c r="I2517" s="49">
        <f>_xll.qlInterestRateIndexValueDate(Index1M,$H2517)</f>
        <v>57133</v>
      </c>
      <c r="J2517" s="52">
        <f>IFERROR(_xll.qlIndexFixing(Index1M,$H2517,TRUE,_xll.ohTrigger(RecalcTrigger,Trigger1M)),NA())</f>
        <v>2.3894541375864643E-2</v>
      </c>
      <c r="K2517" s="52">
        <f>IFERROR(_xll.qlIndexFixing(ONIndex1M,I2517,TRUE,_xll.ohTrigger(RecalcTrigger,Trigger1M)),NA())</f>
        <v>2.3881612678477993E-2</v>
      </c>
      <c r="L2517" s="52">
        <f>IFERROR(_xll.qlIndexFixing(Index3M,H2517,TRUE,_xll.ohTrigger(RecalcTrigger,Trigger3M)),NA())</f>
        <v>2.5418848786321859E-2</v>
      </c>
      <c r="M2517" s="52">
        <f>IFERROR(_xll.qlIndexFixing(ONIndex3M,I2517,TRUE,_xll.ohTrigger(RecalcTrigger,Trigger3M)),NA())</f>
        <v>2.5366541093587713E-2</v>
      </c>
      <c r="N2517" s="52">
        <f>IFERROR(_xll.qlIndexFixing(Index6M,$H2517,TRUE,_xll.ohTrigger(RecalcTrigger,Trigger6M)),NA())</f>
        <v>2.6794535120384069E-2</v>
      </c>
      <c r="O2517" s="52">
        <f>IFERROR(_xll.qlIndexFixing(ONIndex6M,I2517,TRUE,_xll.ohTrigger(RecalcTrigger,Trigger6M)),NA())</f>
        <v>2.6673040798970149E-2</v>
      </c>
      <c r="P2517" s="52">
        <f>IFERROR(_xll.qlIndexFixing(Index1Y,$H2517,TRUE,_xll.ohTrigger(RecalcTrigger,Trigger1Y)),NA())</f>
        <v>2.8595554890464663E-2</v>
      </c>
      <c r="Q2517" s="52">
        <f>IFERROR(_xll.qlIndexFixing(ONIndex1Y,I2517,TRUE,_xll.ohTrigger(RecalcTrigger,Trigger1Y)),NA())</f>
        <v>2.8308597410902081E-2</v>
      </c>
    </row>
    <row r="2518" spans="2:17" x14ac:dyDescent="0.2">
      <c r="B2518" s="46" t="s">
        <v>51</v>
      </c>
      <c r="D2518" s="49">
        <f>_xll.qlCalendarAdvance(LocalCalendar,$D2517,B2518,"f",FALSE)</f>
        <v>57144</v>
      </c>
      <c r="E2518" s="49">
        <f>_xll.qlInterestRateIndexValueDate(IndexON,D2518)</f>
        <v>57144</v>
      </c>
      <c r="F2518" s="52">
        <f>IFERROR(_xll.qlIndexFixing(IndexON,D2518,TRUE,_xll.ohTrigger(RecalcTrigger,TriggerON)),NA())</f>
        <v>2.3256444956301081E-2</v>
      </c>
      <c r="H2518" s="49">
        <f>_xll.qlCalendarAdvance(IborCalendar,$H2517,B2518,"f",FALSE)</f>
        <v>57138</v>
      </c>
      <c r="I2518" s="49">
        <f>_xll.qlInterestRateIndexValueDate(Index1M,$H2518)</f>
        <v>57140</v>
      </c>
      <c r="J2518" s="52">
        <f>IFERROR(_xll.qlIndexFixing(Index1M,$H2518,TRUE,_xll.ohTrigger(RecalcTrigger,Trigger1M)),NA())</f>
        <v>2.388992002726794E-2</v>
      </c>
      <c r="K2518" s="52">
        <f>IFERROR(_xll.qlIndexFixing(ONIndex1M,I2518,TRUE,_xll.ohTrigger(RecalcTrigger,Trigger1M)),NA())</f>
        <v>2.3876981289872035E-2</v>
      </c>
      <c r="L2518" s="52">
        <f>IFERROR(_xll.qlIndexFixing(Index3M,H2518,TRUE,_xll.ohTrigger(RecalcTrigger,Trigger3M)),NA())</f>
        <v>2.5413723417226163E-2</v>
      </c>
      <c r="M2518" s="52">
        <f>IFERROR(_xll.qlIndexFixing(ONIndex3M,I2518,TRUE,_xll.ohTrigger(RecalcTrigger,Trigger3M)),NA())</f>
        <v>2.5361956167655464E-2</v>
      </c>
      <c r="N2518" s="52">
        <f>IFERROR(_xll.qlIndexFixing(Index6M,$H2518,TRUE,_xll.ohTrigger(RecalcTrigger,Trigger6M)),NA())</f>
        <v>2.6790029970792308E-2</v>
      </c>
      <c r="O2518" s="52">
        <f>IFERROR(_xll.qlIndexFixing(ONIndex6M,I2518,TRUE,_xll.ohTrigger(RecalcTrigger,Trigger6M)),NA())</f>
        <v>2.6668476826436915E-2</v>
      </c>
      <c r="P2518" s="52">
        <f>IFERROR(_xll.qlIndexFixing(Index1Y,$H2518,TRUE,_xll.ohTrigger(RecalcTrigger,Trigger1Y)),NA())</f>
        <v>2.8590950671632639E-2</v>
      </c>
      <c r="Q2518" s="52">
        <f>IFERROR(_xll.qlIndexFixing(ONIndex1Y,I2518,TRUE,_xll.ohTrigger(RecalcTrigger,Trigger1Y)),NA())</f>
        <v>2.830387395418299E-2</v>
      </c>
    </row>
    <row r="2519" spans="2:17" x14ac:dyDescent="0.2">
      <c r="B2519" s="46" t="s">
        <v>51</v>
      </c>
      <c r="D2519" s="49">
        <f>_xll.qlCalendarAdvance(LocalCalendar,$D2518,B2519,"f",FALSE)</f>
        <v>57151</v>
      </c>
      <c r="E2519" s="49">
        <f>_xll.qlInterestRateIndexValueDate(IndexON,D2519)</f>
        <v>57151</v>
      </c>
      <c r="F2519" s="52">
        <f>IFERROR(_xll.qlIndexFixing(IndexON,D2519,TRUE,_xll.ohTrigger(RecalcTrigger,TriggerON)),NA())</f>
        <v>2.3249228372490549E-2</v>
      </c>
      <c r="H2519" s="49">
        <f>_xll.qlCalendarAdvance(IborCalendar,$H2518,B2519,"f",FALSE)</f>
        <v>57145</v>
      </c>
      <c r="I2519" s="49">
        <f>_xll.qlInterestRateIndexValueDate(Index1M,$H2519)</f>
        <v>57147</v>
      </c>
      <c r="J2519" s="52">
        <f>IFERROR(_xll.qlIndexFixing(Index1M,$H2519,TRUE,_xll.ohTrigger(RecalcTrigger,Trigger1M)),NA())</f>
        <v>2.3885308003106651E-2</v>
      </c>
      <c r="K2519" s="52">
        <f>IFERROR(_xll.qlIndexFixing(ONIndex1M,I2519,TRUE,_xll.ohTrigger(RecalcTrigger,Trigger1M)),NA())</f>
        <v>2.3872359206835725E-2</v>
      </c>
      <c r="L2519" s="52">
        <f>IFERROR(_xll.qlIndexFixing(Index3M,H2519,TRUE,_xll.ohTrigger(RecalcTrigger,Trigger3M)),NA())</f>
        <v>2.5409178578172126E-2</v>
      </c>
      <c r="M2519" s="52">
        <f>IFERROR(_xll.qlIndexFixing(ONIndex3M,I2519,TRUE,_xll.ohTrigger(RecalcTrigger,Trigger3M)),NA())</f>
        <v>2.5357380453927547E-2</v>
      </c>
      <c r="N2519" s="52">
        <f>IFERROR(_xll.qlIndexFixing(Index6M,$H2519,TRUE,_xll.ohTrigger(RecalcTrigger,Trigger6M)),NA())</f>
        <v>2.678553411090296E-2</v>
      </c>
      <c r="O2519" s="52">
        <f>IFERROR(_xll.qlIndexFixing(ONIndex6M,I2519,TRUE,_xll.ohTrigger(RecalcTrigger,Trigger6M)),NA())</f>
        <v>2.6663922009513286E-2</v>
      </c>
      <c r="P2519" s="52">
        <f>IFERROR(_xll.qlIndexFixing(Index1Y,$H2519,TRUE,_xll.ohTrigger(RecalcTrigger,Trigger1Y)),NA())</f>
        <v>2.8586356311294581E-2</v>
      </c>
      <c r="Q2519" s="52">
        <f>IFERROR(_xll.qlIndexFixing(ONIndex1Y,I2519,TRUE,_xll.ohTrigger(RecalcTrigger,Trigger1Y)),NA())</f>
        <v>2.8299160058855577E-2</v>
      </c>
    </row>
    <row r="2520" spans="2:17" x14ac:dyDescent="0.2">
      <c r="B2520" s="46" t="s">
        <v>51</v>
      </c>
      <c r="D2520" s="49">
        <f>_xll.qlCalendarAdvance(LocalCalendar,$D2519,B2520,"f",FALSE)</f>
        <v>57158</v>
      </c>
      <c r="E2520" s="49">
        <f>_xll.qlInterestRateIndexValueDate(IndexON,D2520)</f>
        <v>57158</v>
      </c>
      <c r="F2520" s="52">
        <f>IFERROR(_xll.qlIndexFixing(IndexON,D2520,TRUE,_xll.ohTrigger(RecalcTrigger,TriggerON)),NA())</f>
        <v>2.3242026330247967E-2</v>
      </c>
      <c r="H2520" s="49">
        <f>_xll.qlCalendarAdvance(IborCalendar,$H2519,B2520,"f",FALSE)</f>
        <v>57152</v>
      </c>
      <c r="I2520" s="49">
        <f>_xll.qlInterestRateIndexValueDate(Index1M,$H2520)</f>
        <v>57154</v>
      </c>
      <c r="J2520" s="52">
        <f>IFERROR(_xll.qlIndexFixing(Index1M,$H2520,TRUE,_xll.ohTrigger(RecalcTrigger,Trigger1M)),NA())</f>
        <v>2.388070530337047E-2</v>
      </c>
      <c r="K2520" s="52">
        <f>IFERROR(_xll.qlIndexFixing(ONIndex1M,I2520,TRUE,_xll.ohTrigger(RecalcTrigger,Trigger1M)),NA())</f>
        <v>2.3867746429209191E-2</v>
      </c>
      <c r="L2520" s="52">
        <f>IFERROR(_xll.qlIndexFixing(Index3M,H2520,TRUE,_xll.ohTrigger(RecalcTrigger,Trigger3M)),NA())</f>
        <v>2.5404643015587047E-2</v>
      </c>
      <c r="M2520" s="52">
        <f>IFERROR(_xll.qlIndexFixing(ONIndex3M,I2520,TRUE,_xll.ohTrigger(RecalcTrigger,Trigger3M)),NA())</f>
        <v>2.5352813952324027E-2</v>
      </c>
      <c r="N2520" s="52">
        <f>IFERROR(_xll.qlIndexFixing(Index6M,$H2520,TRUE,_xll.ohTrigger(RecalcTrigger,Trigger6M)),NA())</f>
        <v>2.6782396448132351E-2</v>
      </c>
      <c r="O2520" s="52">
        <f>IFERROR(_xll.qlIndexFixing(ONIndex6M,I2520,TRUE,_xll.ohTrigger(RecalcTrigger,Trigger6M)),NA())</f>
        <v>2.665937634819926E-2</v>
      </c>
      <c r="P2520" s="52">
        <f>IFERROR(_xll.qlIndexFixing(Index1Y,$H2520,TRUE,_xll.ohTrigger(RecalcTrigger,Trigger1Y)),NA())</f>
        <v>2.8581771809315881E-2</v>
      </c>
      <c r="Q2520" s="52">
        <f>IFERROR(_xll.qlIndexFixing(ONIndex1Y,I2520,TRUE,_xll.ohTrigger(RecalcTrigger,Trigger1Y)),NA())</f>
        <v>2.8294455724866552E-2</v>
      </c>
    </row>
    <row r="2521" spans="2:17" x14ac:dyDescent="0.2">
      <c r="B2521" s="46" t="s">
        <v>51</v>
      </c>
      <c r="D2521" s="49">
        <f>_xll.qlCalendarAdvance(LocalCalendar,$D2520,B2521,"f",FALSE)</f>
        <v>57166</v>
      </c>
      <c r="E2521" s="49">
        <f>_xll.qlInterestRateIndexValueDate(IndexON,D2521)</f>
        <v>57166</v>
      </c>
      <c r="F2521" s="52">
        <f>IFERROR(_xll.qlIndexFixing(IndexON,D2521,TRUE,_xll.ohTrigger(RecalcTrigger,TriggerON)),NA())</f>
        <v>2.3233813230287836E-2</v>
      </c>
      <c r="H2521" s="49">
        <f>_xll.qlCalendarAdvance(IborCalendar,$H2520,B2521,"f",FALSE)</f>
        <v>57159</v>
      </c>
      <c r="I2521" s="49">
        <f>_xll.qlInterestRateIndexValueDate(Index1M,$H2521)</f>
        <v>57161</v>
      </c>
      <c r="J2521" s="52">
        <f>IFERROR(_xll.qlIndexFixing(Index1M,$H2521,TRUE,_xll.ohTrigger(RecalcTrigger,Trigger1M)),NA())</f>
        <v>2.3876111928046496E-2</v>
      </c>
      <c r="K2521" s="52">
        <f>IFERROR(_xll.qlIndexFixing(ONIndex1M,I2521,TRUE,_xll.ohTrigger(RecalcTrigger,Trigger1M)),NA())</f>
        <v>2.3863142957099015E-2</v>
      </c>
      <c r="L2521" s="52">
        <f>IFERROR(_xll.qlIndexFixing(Index3M,H2521,TRUE,_xll.ohTrigger(RecalcTrigger,Trigger3M)),NA())</f>
        <v>2.5398399208702183E-2</v>
      </c>
      <c r="M2521" s="52">
        <f>IFERROR(_xll.qlIndexFixing(ONIndex3M,I2521,TRUE,_xll.ohTrigger(RecalcTrigger,Trigger3M)),NA())</f>
        <v>2.5348256662818258E-2</v>
      </c>
      <c r="N2521" s="52">
        <f>IFERROR(_xll.qlIndexFixing(Index6M,$H2521,TRUE,_xll.ohTrigger(RecalcTrigger,Trigger6M)),NA())</f>
        <v>2.6774546389815475E-2</v>
      </c>
      <c r="O2521" s="52">
        <f>IFERROR(_xll.qlIndexFixing(ONIndex6M,I2521,TRUE,_xll.ohTrigger(RecalcTrigger,Trigger6M)),NA())</f>
        <v>2.6654839842548128E-2</v>
      </c>
      <c r="P2521" s="52">
        <f>IFERROR(_xll.qlIndexFixing(Index1Y,$H2521,TRUE,_xll.ohTrigger(RecalcTrigger,Trigger1Y)),NA())</f>
        <v>2.8574788146995617E-2</v>
      </c>
      <c r="Q2521" s="52">
        <f>IFERROR(_xll.qlIndexFixing(ONIndex1Y,I2521,TRUE,_xll.ohTrigger(RecalcTrigger,Trigger1Y)),NA())</f>
        <v>2.8289760952269205E-2</v>
      </c>
    </row>
    <row r="2522" spans="2:17" x14ac:dyDescent="0.2">
      <c r="B2522" s="46" t="s">
        <v>51</v>
      </c>
      <c r="D2522" s="49">
        <f>_xll.qlCalendarAdvance(LocalCalendar,$D2521,B2522,"f",FALSE)</f>
        <v>57173</v>
      </c>
      <c r="E2522" s="49">
        <f>_xll.qlInterestRateIndexValueDate(IndexON,D2522)</f>
        <v>57173</v>
      </c>
      <c r="F2522" s="52">
        <f>IFERROR(_xll.qlIndexFixing(IndexON,D2522,TRUE,_xll.ohTrigger(RecalcTrigger,TriggerON)),NA())</f>
        <v>2.3226642347999871E-2</v>
      </c>
      <c r="H2522" s="49">
        <f>_xll.qlCalendarAdvance(IborCalendar,$H2521,B2522,"f",FALSE)</f>
        <v>57166</v>
      </c>
      <c r="I2522" s="49">
        <f>_xll.qlInterestRateIndexValueDate(Index1M,$H2522)</f>
        <v>57168</v>
      </c>
      <c r="J2522" s="52">
        <f>IFERROR(_xll.qlIndexFixing(Index1M,$H2522,TRUE,_xll.ohTrigger(RecalcTrigger,Trigger1M)),NA())</f>
        <v>2.3871527877124418E-2</v>
      </c>
      <c r="K2522" s="52">
        <f>IFERROR(_xll.qlIndexFixing(ONIndex1M,I2522,TRUE,_xll.ohTrigger(RecalcTrigger,Trigger1M)),NA())</f>
        <v>2.3858548790505196E-2</v>
      </c>
      <c r="L2522" s="52">
        <f>IFERROR(_xll.qlIndexFixing(Index3M,H2522,TRUE,_xll.ohTrigger(RecalcTrigger,Trigger3M)),NA())</f>
        <v>2.5396172691241035E-2</v>
      </c>
      <c r="M2522" s="52">
        <f>IFERROR(_xll.qlIndexFixing(ONIndex3M,I2522,TRUE,_xll.ohTrigger(RecalcTrigger,Trigger3M)),NA())</f>
        <v>2.5343708585543467E-2</v>
      </c>
      <c r="N2522" s="52">
        <f>IFERROR(_xll.qlIndexFixing(Index6M,$H2522,TRUE,_xll.ohTrigger(RecalcTrigger,Trigger6M)),NA())</f>
        <v>2.6772102268815951E-2</v>
      </c>
      <c r="O2522" s="52">
        <f>IFERROR(_xll.qlIndexFixing(ONIndex6M,I2522,TRUE,_xll.ohTrigger(RecalcTrigger,Trigger6M)),NA())</f>
        <v>2.6650312492479955E-2</v>
      </c>
      <c r="P2522" s="52">
        <f>IFERROR(_xll.qlIndexFixing(Index1Y,$H2522,TRUE,_xll.ohTrigger(RecalcTrigger,Trigger1Y)),NA())</f>
        <v>2.857263237990141E-2</v>
      </c>
      <c r="Q2522" s="52">
        <f>IFERROR(_xll.qlIndexFixing(ONIndex1Y,I2522,TRUE,_xll.ohTrigger(RecalcTrigger,Trigger1Y)),NA())</f>
        <v>2.8285075740983601E-2</v>
      </c>
    </row>
    <row r="2523" spans="2:17" x14ac:dyDescent="0.2">
      <c r="B2523" s="46" t="s">
        <v>51</v>
      </c>
      <c r="D2523" s="49">
        <f>_xll.qlCalendarAdvance(LocalCalendar,$D2522,B2523,"f",FALSE)</f>
        <v>57180</v>
      </c>
      <c r="E2523" s="49">
        <f>_xll.qlInterestRateIndexValueDate(IndexON,D2523)</f>
        <v>57180</v>
      </c>
      <c r="F2523" s="52">
        <f>IFERROR(_xll.qlIndexFixing(IndexON,D2523,TRUE,_xll.ohTrigger(RecalcTrigger,TriggerON)),NA())</f>
        <v>2.3219486006880175E-2</v>
      </c>
      <c r="H2523" s="49">
        <f>_xll.qlCalendarAdvance(IborCalendar,$H2522,B2523,"f",FALSE)</f>
        <v>57173</v>
      </c>
      <c r="I2523" s="49">
        <f>_xll.qlInterestRateIndexValueDate(Index1M,$H2523)</f>
        <v>57175</v>
      </c>
      <c r="J2523" s="52">
        <f>IFERROR(_xll.qlIndexFixing(Index1M,$H2523,TRUE,_xll.ohTrigger(RecalcTrigger,Trigger1M)),NA())</f>
        <v>2.3866953150591345E-2</v>
      </c>
      <c r="K2523" s="52">
        <f>IFERROR(_xll.qlIndexFixing(ONIndex1M,I2523,TRUE,_xll.ohTrigger(RecalcTrigger,Trigger1M)),NA())</f>
        <v>2.3853963929374444E-2</v>
      </c>
      <c r="L2523" s="52">
        <f>IFERROR(_xll.qlIndexFixing(Index3M,H2523,TRUE,_xll.ohTrigger(RecalcTrigger,Trigger3M)),NA())</f>
        <v>2.5391091986317282E-2</v>
      </c>
      <c r="M2523" s="52">
        <f>IFERROR(_xll.qlIndexFixing(ONIndex3M,I2523,TRUE,_xll.ohTrigger(RecalcTrigger,Trigger3M)),NA())</f>
        <v>2.5339169720313137E-2</v>
      </c>
      <c r="N2523" s="52">
        <f>IFERROR(_xll.qlIndexFixing(Index6M,$H2523,TRUE,_xll.ohTrigger(RecalcTrigger,Trigger6M)),NA())</f>
        <v>2.6768318988842101E-2</v>
      </c>
      <c r="O2523" s="52">
        <f>IFERROR(_xll.qlIndexFixing(ONIndex6M,I2523,TRUE,_xll.ohTrigger(RecalcTrigger,Trigger6M)),NA())</f>
        <v>2.6645794298048031E-2</v>
      </c>
      <c r="P2523" s="52">
        <f>IFERROR(_xll.qlIndexFixing(Index1Y,$H2523,TRUE,_xll.ohTrigger(RecalcTrigger,Trigger1Y)),NA())</f>
        <v>2.8568077452198165E-2</v>
      </c>
      <c r="Q2523" s="52">
        <f>IFERROR(_xll.qlIndexFixing(ONIndex1Y,I2523,TRUE,_xll.ohTrigger(RecalcTrigger,Trigger1Y)),NA())</f>
        <v>2.828040009111632E-2</v>
      </c>
    </row>
    <row r="2524" spans="2:17" x14ac:dyDescent="0.2">
      <c r="B2524" s="46" t="s">
        <v>51</v>
      </c>
      <c r="D2524" s="49">
        <f>_xll.qlCalendarAdvance(LocalCalendar,$D2523,B2524,"f",FALSE)</f>
        <v>57187</v>
      </c>
      <c r="E2524" s="49">
        <f>_xll.qlInterestRateIndexValueDate(IndexON,D2524)</f>
        <v>57187</v>
      </c>
      <c r="F2524" s="52">
        <f>IFERROR(_xll.qlIndexFixing(IndexON,D2524,TRUE,_xll.ohTrigger(RecalcTrigger,TriggerON)),NA())</f>
        <v>2.321234420708862E-2</v>
      </c>
      <c r="H2524" s="49">
        <f>_xll.qlCalendarAdvance(IborCalendar,$H2523,B2524,"f",FALSE)</f>
        <v>57180</v>
      </c>
      <c r="I2524" s="49">
        <f>_xll.qlInterestRateIndexValueDate(Index1M,$H2524)</f>
        <v>57182</v>
      </c>
      <c r="J2524" s="52">
        <f>IFERROR(_xll.qlIndexFixing(Index1M,$H2524,TRUE,_xll.ohTrigger(RecalcTrigger,Trigger1M)),NA())</f>
        <v>2.3862387748439535E-2</v>
      </c>
      <c r="K2524" s="52">
        <f>IFERROR(_xll.qlIndexFixing(ONIndex1M,I2524,TRUE,_xll.ohTrigger(RecalcTrigger,Trigger1M)),NA())</f>
        <v>2.3849388373733404E-2</v>
      </c>
      <c r="L2524" s="52">
        <f>IFERROR(_xll.qlIndexFixing(Index3M,H2524,TRUE,_xll.ohTrigger(RecalcTrigger,Trigger3M)),NA())</f>
        <v>2.5386593529281475E-2</v>
      </c>
      <c r="M2524" s="52">
        <f>IFERROR(_xll.qlIndexFixing(ONIndex3M,I2524,TRUE,_xll.ohTrigger(RecalcTrigger,Trigger3M)),NA())</f>
        <v>2.5334640067233849E-2</v>
      </c>
      <c r="N2524" s="52">
        <f>IFERROR(_xll.qlIndexFixing(Index6M,$H2524,TRUE,_xll.ohTrigger(RecalcTrigger,Trigger6M)),NA())</f>
        <v>2.6763194154777101E-2</v>
      </c>
      <c r="O2524" s="52">
        <f>IFERROR(_xll.qlIndexFixing(ONIndex6M,I2524,TRUE,_xll.ohTrigger(RecalcTrigger,Trigger6M)),NA())</f>
        <v>2.6641285259225711E-2</v>
      </c>
      <c r="P2524" s="52">
        <f>IFERROR(_xll.qlIndexFixing(Index1Y,$H2524,TRUE,_xll.ohTrigger(RecalcTrigger,Trigger1Y)),NA())</f>
        <v>2.8563532382319342E-2</v>
      </c>
      <c r="Q2524" s="52">
        <f>IFERROR(_xll.qlIndexFixing(ONIndex1Y,I2524,TRUE,_xll.ohTrigger(RecalcTrigger,Trigger1Y)),NA())</f>
        <v>2.8275734002560782E-2</v>
      </c>
    </row>
    <row r="2525" spans="2:17" x14ac:dyDescent="0.2">
      <c r="B2525" s="46" t="s">
        <v>51</v>
      </c>
      <c r="D2525" s="49">
        <f>_xll.qlCalendarAdvance(LocalCalendar,$D2524,B2525,"f",FALSE)</f>
        <v>57194</v>
      </c>
      <c r="E2525" s="49">
        <f>_xll.qlInterestRateIndexValueDate(IndexON,D2525)</f>
        <v>57194</v>
      </c>
      <c r="F2525" s="52">
        <f>IFERROR(_xll.qlIndexFixing(IndexON,D2525,TRUE,_xll.ohTrigger(RecalcTrigger,TriggerON)),NA())</f>
        <v>2.3205216948785079E-2</v>
      </c>
      <c r="H2525" s="49">
        <f>_xll.qlCalendarAdvance(IborCalendar,$H2524,B2525,"f",FALSE)</f>
        <v>57187</v>
      </c>
      <c r="I2525" s="49">
        <f>_xll.qlInterestRateIndexValueDate(Index1M,$H2525)</f>
        <v>57189</v>
      </c>
      <c r="J2525" s="52">
        <f>IFERROR(_xll.qlIndexFixing(Index1M,$H2525,TRUE,_xll.ohTrigger(RecalcTrigger,Trigger1M)),NA())</f>
        <v>2.3858297098064973E-2</v>
      </c>
      <c r="K2525" s="52">
        <f>IFERROR(_xll.qlIndexFixing(ONIndex1M,I2525,TRUE,_xll.ohTrigger(RecalcTrigger,Trigger1M)),NA())</f>
        <v>2.3844822123582077E-2</v>
      </c>
      <c r="L2525" s="52">
        <f>IFERROR(_xll.qlIndexFixing(Index3M,H2525,TRUE,_xll.ohTrigger(RecalcTrigger,Trigger3M)),NA())</f>
        <v>2.5382104348548793E-2</v>
      </c>
      <c r="M2525" s="52">
        <f>IFERROR(_xll.qlIndexFixing(ONIndex3M,I2525,TRUE,_xll.ohTrigger(RecalcTrigger,Trigger3M)),NA())</f>
        <v>2.5330119626252312E-2</v>
      </c>
      <c r="N2525" s="52">
        <f>IFERROR(_xll.qlIndexFixing(Index6M,$H2525,TRUE,_xll.ohTrigger(RecalcTrigger,Trigger6M)),NA())</f>
        <v>2.6758754031775724E-2</v>
      </c>
      <c r="O2525" s="52">
        <f>IFERROR(_xll.qlIndexFixing(ONIndex6M,I2525,TRUE,_xll.ohTrigger(RecalcTrigger,Trigger6M)),NA())</f>
        <v>2.6636785376012995E-2</v>
      </c>
      <c r="P2525" s="52">
        <f>IFERROR(_xll.qlIndexFixing(Index1Y,$H2525,TRUE,_xll.ohTrigger(RecalcTrigger,Trigger1Y)),NA())</f>
        <v>2.8558997170132727E-2</v>
      </c>
      <c r="Q2525" s="52">
        <f>IFERROR(_xll.qlIndexFixing(ONIndex1Y,I2525,TRUE,_xll.ohTrigger(RecalcTrigger,Trigger1Y)),NA())</f>
        <v>2.8271077475370276E-2</v>
      </c>
    </row>
    <row r="2526" spans="2:17" x14ac:dyDescent="0.2">
      <c r="B2526" s="46" t="s">
        <v>51</v>
      </c>
      <c r="D2526" s="49">
        <f>_xll.qlCalendarAdvance(LocalCalendar,$D2525,B2526,"f",FALSE)</f>
        <v>57201</v>
      </c>
      <c r="E2526" s="49">
        <f>_xll.qlInterestRateIndexValueDate(IndexON,D2526)</f>
        <v>57201</v>
      </c>
      <c r="F2526" s="52">
        <f>IFERROR(_xll.qlIndexFixing(IndexON,D2526,TRUE,_xll.ohTrigger(RecalcTrigger,TriggerON)),NA())</f>
        <v>2.3198104231649808E-2</v>
      </c>
      <c r="H2526" s="49">
        <f>_xll.qlCalendarAdvance(IborCalendar,$H2525,B2526,"f",FALSE)</f>
        <v>57194</v>
      </c>
      <c r="I2526" s="49">
        <f>_xll.qlInterestRateIndexValueDate(Index1M,$H2526)</f>
        <v>57196</v>
      </c>
      <c r="J2526" s="52">
        <f>IFERROR(_xll.qlIndexFixing(Index1M,$H2526,TRUE,_xll.ohTrigger(RecalcTrigger,Trigger1M)),NA())</f>
        <v>2.3853750709719179E-2</v>
      </c>
      <c r="K2526" s="52">
        <f>IFERROR(_xll.qlIndexFixing(ONIndex1M,I2526,TRUE,_xll.ohTrigger(RecalcTrigger,Trigger1M)),NA())</f>
        <v>2.3840265178920461E-2</v>
      </c>
      <c r="L2526" s="52">
        <f>IFERROR(_xll.qlIndexFixing(Index3M,H2526,TRUE,_xll.ohTrigger(RecalcTrigger,Trigger3M)),NA())</f>
        <v>2.5377624444092882E-2</v>
      </c>
      <c r="M2526" s="52">
        <f>IFERROR(_xll.qlIndexFixing(ONIndex3M,I2526,TRUE,_xll.ohTrigger(RecalcTrigger,Trigger3M)),NA())</f>
        <v>2.5325608397501753E-2</v>
      </c>
      <c r="N2526" s="52">
        <f>IFERROR(_xll.qlIndexFixing(Index6M,$H2526,TRUE,_xll.ohTrigger(RecalcTrigger,Trigger6M)),NA())</f>
        <v>2.6754323198034301E-2</v>
      </c>
      <c r="O2526" s="52">
        <f>IFERROR(_xll.qlIndexFixing(ONIndex6M,I2526,TRUE,_xll.ohTrigger(RecalcTrigger,Trigger6M)),NA())</f>
        <v>2.6632294648463173E-2</v>
      </c>
      <c r="P2526" s="52">
        <f>IFERROR(_xll.qlIndexFixing(Index1Y,$H2526,TRUE,_xll.ohTrigger(RecalcTrigger,Trigger1Y)),NA())</f>
        <v>2.8554471815504807E-2</v>
      </c>
      <c r="Q2526" s="52">
        <f>IFERROR(_xll.qlIndexFixing(ONIndex1Y,I2526,TRUE,_xll.ohTrigger(RecalcTrigger,Trigger1Y)),NA())</f>
        <v>2.826643050962474E-2</v>
      </c>
    </row>
    <row r="2527" spans="2:17" x14ac:dyDescent="0.2">
      <c r="B2527" s="46" t="s">
        <v>51</v>
      </c>
      <c r="D2527" s="49">
        <f>_xll.qlCalendarAdvance(LocalCalendar,$D2526,B2527,"f",FALSE)</f>
        <v>57208</v>
      </c>
      <c r="E2527" s="49">
        <f>_xll.qlInterestRateIndexValueDate(IndexON,D2527)</f>
        <v>57208</v>
      </c>
      <c r="F2527" s="52">
        <f>IFERROR(_xll.qlIndexFixing(IndexON,D2527,TRUE,_xll.ohTrigger(RecalcTrigger,TriggerON)),NA())</f>
        <v>2.3191006055922614E-2</v>
      </c>
      <c r="H2527" s="49">
        <f>_xll.qlCalendarAdvance(IborCalendar,$H2526,B2527,"f",FALSE)</f>
        <v>57201</v>
      </c>
      <c r="I2527" s="49">
        <f>_xll.qlInterestRateIndexValueDate(Index1M,$H2527)</f>
        <v>57203</v>
      </c>
      <c r="J2527" s="52">
        <f>IFERROR(_xll.qlIndexFixing(Index1M,$H2527,TRUE,_xll.ohTrigger(RecalcTrigger,Trigger1M)),NA())</f>
        <v>2.3848747488155679E-2</v>
      </c>
      <c r="K2527" s="52">
        <f>IFERROR(_xll.qlIndexFixing(ONIndex1M,I2527,TRUE,_xll.ohTrigger(RecalcTrigger,Trigger1M)),NA())</f>
        <v>2.3835717539748558E-2</v>
      </c>
      <c r="L2527" s="52">
        <f>IFERROR(_xll.qlIndexFixing(Index3M,H2527,TRUE,_xll.ohTrigger(RecalcTrigger,Trigger3M)),NA())</f>
        <v>2.5373153815876324E-2</v>
      </c>
      <c r="M2527" s="52">
        <f>IFERROR(_xll.qlIndexFixing(ONIndex3M,I2527,TRUE,_xll.ohTrigger(RecalcTrigger,Trigger3M)),NA())</f>
        <v>2.5321106380795655E-2</v>
      </c>
      <c r="N2527" s="52">
        <f>IFERROR(_xll.qlIndexFixing(Index6M,$H2527,TRUE,_xll.ohTrigger(RecalcTrigger,Trigger6M)),NA())</f>
        <v>2.6749901653491479E-2</v>
      </c>
      <c r="O2527" s="52">
        <f>IFERROR(_xll.qlIndexFixing(ONIndex6M,I2527,TRUE,_xll.ohTrigger(RecalcTrigger,Trigger6M)),NA())</f>
        <v>2.66278130765496E-2</v>
      </c>
      <c r="P2527" s="52">
        <f>IFERROR(_xll.qlIndexFixing(Index1Y,$H2527,TRUE,_xll.ohTrigger(RecalcTrigger,Trigger1Y)),NA())</f>
        <v>2.8549956318304023E-2</v>
      </c>
      <c r="Q2527" s="52">
        <f>IFERROR(_xll.qlIndexFixing(ONIndex1Y,I2527,TRUE,_xll.ohTrigger(RecalcTrigger,Trigger1Y)),NA())</f>
        <v>2.8261793105137656E-2</v>
      </c>
    </row>
    <row r="2528" spans="2:17" x14ac:dyDescent="0.2">
      <c r="B2528" s="46" t="s">
        <v>51</v>
      </c>
      <c r="D2528" s="49">
        <f>_xll.qlCalendarAdvance(LocalCalendar,$D2527,B2528,"f",FALSE)</f>
        <v>57215</v>
      </c>
      <c r="E2528" s="49">
        <f>_xll.qlInterestRateIndexValueDate(IndexON,D2528)</f>
        <v>57215</v>
      </c>
      <c r="F2528" s="52">
        <f>IFERROR(_xll.qlIndexFixing(IndexON,D2528,TRUE,_xll.ohTrigger(RecalcTrigger,TriggerON)),NA())</f>
        <v>2.3183922421443626E-2</v>
      </c>
      <c r="H2528" s="49">
        <f>_xll.qlCalendarAdvance(IborCalendar,$H2527,B2528,"f",FALSE)</f>
        <v>57208</v>
      </c>
      <c r="I2528" s="49">
        <f>_xll.qlInterestRateIndexValueDate(Index1M,$H2528)</f>
        <v>57210</v>
      </c>
      <c r="J2528" s="52">
        <f>IFERROR(_xll.qlIndexFixing(Index1M,$H2528,TRUE,_xll.ohTrigger(RecalcTrigger,Trigger1M)),NA())</f>
        <v>2.3844219383410324E-2</v>
      </c>
      <c r="K2528" s="52">
        <f>IFERROR(_xll.qlIndexFixing(ONIndex1M,I2528,TRUE,_xll.ohTrigger(RecalcTrigger,Trigger1M)),NA())</f>
        <v>2.3831179206066366E-2</v>
      </c>
      <c r="L2528" s="52">
        <f>IFERROR(_xll.qlIndexFixing(Index3M,H2528,TRUE,_xll.ohTrigger(RecalcTrigger,Trigger3M)),NA())</f>
        <v>2.5368692463868501E-2</v>
      </c>
      <c r="M2528" s="52">
        <f>IFERROR(_xll.qlIndexFixing(ONIndex3M,I2528,TRUE,_xll.ohTrigger(RecalcTrigger,Trigger3M)),NA())</f>
        <v>2.5316613576240599E-2</v>
      </c>
      <c r="N2528" s="52">
        <f>IFERROR(_xll.qlIndexFixing(Index6M,$H2528,TRUE,_xll.ohTrigger(RecalcTrigger,Trigger6M)),NA())</f>
        <v>2.6746166502212086E-2</v>
      </c>
      <c r="O2528" s="52">
        <f>IFERROR(_xll.qlIndexFixing(ONIndex6M,I2528,TRUE,_xll.ohTrigger(RecalcTrigger,Trigger6M)),NA())</f>
        <v>2.6623340660192341E-2</v>
      </c>
      <c r="P2528" s="52">
        <f>IFERROR(_xll.qlIndexFixing(Index1Y,$H2528,TRUE,_xll.ohTrigger(RecalcTrigger,Trigger1Y)),NA())</f>
        <v>2.854545067839773E-2</v>
      </c>
      <c r="Q2528" s="52">
        <f>IFERROR(_xll.qlIndexFixing(ONIndex1Y,I2528,TRUE,_xll.ohTrigger(RecalcTrigger,Trigger1Y)),NA())</f>
        <v>2.825716526204225E-2</v>
      </c>
    </row>
    <row r="2529" spans="2:17" x14ac:dyDescent="0.2">
      <c r="B2529" s="46" t="s">
        <v>51</v>
      </c>
      <c r="D2529" s="49">
        <f>_xll.qlCalendarAdvance(LocalCalendar,$D2528,B2529,"f",FALSE)</f>
        <v>57222</v>
      </c>
      <c r="E2529" s="49">
        <f>_xll.qlInterestRateIndexValueDate(IndexON,D2529)</f>
        <v>57222</v>
      </c>
      <c r="F2529" s="52">
        <f>IFERROR(_xll.qlIndexFixing(IndexON,D2529,TRUE,_xll.ohTrigger(RecalcTrigger,TriggerON)),NA())</f>
        <v>2.3176853328372715E-2</v>
      </c>
      <c r="H2529" s="49">
        <f>_xll.qlCalendarAdvance(IborCalendar,$H2528,B2529,"f",FALSE)</f>
        <v>57215</v>
      </c>
      <c r="I2529" s="49">
        <f>_xll.qlInterestRateIndexValueDate(Index1M,$H2529)</f>
        <v>57217</v>
      </c>
      <c r="J2529" s="52">
        <f>IFERROR(_xll.qlIndexFixing(Index1M,$H2529,TRUE,_xll.ohTrigger(RecalcTrigger,Trigger1M)),NA())</f>
        <v>2.3839700602992089E-2</v>
      </c>
      <c r="K2529" s="52">
        <f>IFERROR(_xll.qlIndexFixing(ONIndex1M,I2529,TRUE,_xll.ohTrigger(RecalcTrigger,Trigger1M)),NA())</f>
        <v>2.3827115516208419E-2</v>
      </c>
      <c r="L2529" s="52">
        <f>IFERROR(_xll.qlIndexFixing(Index3M,H2529,TRUE,_xll.ohTrigger(RecalcTrigger,Trigger3M)),NA())</f>
        <v>2.5364240388037099E-2</v>
      </c>
      <c r="M2529" s="52">
        <f>IFERROR(_xll.qlIndexFixing(ONIndex3M,I2529,TRUE,_xll.ohTrigger(RecalcTrigger,Trigger3M)),NA())</f>
        <v>2.531269993690799E-2</v>
      </c>
      <c r="N2529" s="52">
        <f>IFERROR(_xll.qlIndexFixing(Index6M,$H2529,TRUE,_xll.ohTrigger(RecalcTrigger,Trigger6M)),NA())</f>
        <v>2.6741086431752749E-2</v>
      </c>
      <c r="O2529" s="52">
        <f>IFERROR(_xll.qlIndexFixing(ONIndex6M,I2529,TRUE,_xll.ohTrigger(RecalcTrigger,Trigger6M)),NA())</f>
        <v>2.6619543045456329E-2</v>
      </c>
      <c r="P2529" s="52">
        <f>IFERROR(_xll.qlIndexFixing(Index1Y,$H2529,TRUE,_xll.ohTrigger(RecalcTrigger,Trigger1Y)),NA())</f>
        <v>2.854176085207219E-2</v>
      </c>
      <c r="Q2529" s="52">
        <f>IFERROR(_xll.qlIndexFixing(ONIndex1Y,I2529,TRUE,_xll.ohTrigger(RecalcTrigger,Trigger1Y)),NA())</f>
        <v>2.8253326061971062E-2</v>
      </c>
    </row>
    <row r="2530" spans="2:17" x14ac:dyDescent="0.2">
      <c r="B2530" s="46" t="s">
        <v>51</v>
      </c>
      <c r="D2530" s="49">
        <f>_xll.qlCalendarAdvance(LocalCalendar,$D2529,B2530,"f",FALSE)</f>
        <v>57229</v>
      </c>
      <c r="E2530" s="49">
        <f>_xll.qlInterestRateIndexValueDate(IndexON,D2530)</f>
        <v>57229</v>
      </c>
      <c r="F2530" s="52">
        <f>IFERROR(_xll.qlIndexFixing(IndexON,D2530,TRUE,_xll.ohTrigger(RecalcTrigger,TriggerON)),NA())</f>
        <v>2.316979877655001E-2</v>
      </c>
      <c r="H2530" s="49">
        <f>_xll.qlCalendarAdvance(IborCalendar,$H2529,B2530,"f",FALSE)</f>
        <v>57222</v>
      </c>
      <c r="I2530" s="49">
        <f>_xll.qlInterestRateIndexValueDate(Index1M,$H2530)</f>
        <v>57224</v>
      </c>
      <c r="J2530" s="52">
        <f>IFERROR(_xll.qlIndexFixing(Index1M,$H2530,TRUE,_xll.ohTrigger(RecalcTrigger,Trigger1M)),NA())</f>
        <v>2.3835191146888073E-2</v>
      </c>
      <c r="K2530" s="52">
        <f>IFERROR(_xll.qlIndexFixing(ONIndex1M,I2530,TRUE,_xll.ohTrigger(RecalcTrigger,Trigger1M)),NA())</f>
        <v>2.3822596159119858E-2</v>
      </c>
      <c r="L2530" s="52">
        <f>IFERROR(_xll.qlIndexFixing(Index3M,H2530,TRUE,_xll.ohTrigger(RecalcTrigger,Trigger3M)),NA())</f>
        <v>2.5358070680276883E-2</v>
      </c>
      <c r="M2530" s="52">
        <f>IFERROR(_xll.qlIndexFixing(ONIndex3M,I2530,TRUE,_xll.ohTrigger(RecalcTrigger,Trigger3M)),NA())</f>
        <v>2.5308225900126935E-2</v>
      </c>
      <c r="N2530" s="52">
        <f>IFERROR(_xll.qlIndexFixing(Index6M,$H2530,TRUE,_xll.ohTrigger(RecalcTrigger,Trigger6M)),NA())</f>
        <v>2.6733982285518831E-2</v>
      </c>
      <c r="O2530" s="52">
        <f>IFERROR(_xll.qlIndexFixing(ONIndex6M,I2530,TRUE,_xll.ohTrigger(RecalcTrigger,Trigger6M)),NA())</f>
        <v>2.6615089265091818E-2</v>
      </c>
      <c r="P2530" s="52">
        <f>IFERROR(_xll.qlIndexFixing(Index1Y,$H2530,TRUE,_xll.ohTrigger(RecalcTrigger,Trigger1Y)),NA())</f>
        <v>2.853727527990349E-2</v>
      </c>
      <c r="Q2530" s="52">
        <f>IFERROR(_xll.qlIndexFixing(ONIndex1Y,I2530,TRUE,_xll.ohTrigger(RecalcTrigger,Trigger1Y)),NA())</f>
        <v>2.8248717662968659E-2</v>
      </c>
    </row>
    <row r="2531" spans="2:17" x14ac:dyDescent="0.2">
      <c r="B2531" s="46" t="s">
        <v>51</v>
      </c>
      <c r="D2531" s="49">
        <f>_xll.qlCalendarAdvance(LocalCalendar,$D2530,B2531,"f",FALSE)</f>
        <v>57236</v>
      </c>
      <c r="E2531" s="49">
        <f>_xll.qlInterestRateIndexValueDate(IndexON,D2531)</f>
        <v>57236</v>
      </c>
      <c r="F2531" s="52">
        <f>IFERROR(_xll.qlIndexFixing(IndexON,D2531,TRUE,_xll.ohTrigger(RecalcTrigger,TriggerON)),NA())</f>
        <v>2.3162758766055447E-2</v>
      </c>
      <c r="H2531" s="49">
        <f>_xll.qlCalendarAdvance(IborCalendar,$H2530,B2531,"f",FALSE)</f>
        <v>57229</v>
      </c>
      <c r="I2531" s="49">
        <f>_xll.qlInterestRateIndexValueDate(Index1M,$H2531)</f>
        <v>57231</v>
      </c>
      <c r="J2531" s="52">
        <f>IFERROR(_xll.qlIndexFixing(Index1M,$H2531,TRUE,_xll.ohTrigger(RecalcTrigger,Trigger1M)),NA())</f>
        <v>2.3831158643074224E-2</v>
      </c>
      <c r="K2531" s="52">
        <f>IFERROR(_xll.qlIndexFixing(ONIndex1M,I2531,TRUE,_xll.ohTrigger(RecalcTrigger,Trigger1M)),NA())</f>
        <v>2.3817620037904774E-2</v>
      </c>
      <c r="L2531" s="52">
        <f>IFERROR(_xll.qlIndexFixing(Index3M,H2531,TRUE,_xll.ohTrigger(RecalcTrigger,Trigger3M)),NA())</f>
        <v>2.5353636103101082E-2</v>
      </c>
      <c r="M2531" s="52">
        <f>IFERROR(_xll.qlIndexFixing(ONIndex3M,I2531,TRUE,_xll.ohTrigger(RecalcTrigger,Trigger3M)),NA())</f>
        <v>2.53031904353751E-2</v>
      </c>
      <c r="N2531" s="52">
        <f>IFERROR(_xll.qlIndexFixing(Index6M,$H2531,TRUE,_xll.ohTrigger(RecalcTrigger,Trigger6M)),NA())</f>
        <v>2.6729596537363027E-2</v>
      </c>
      <c r="O2531" s="52">
        <f>IFERROR(_xll.qlIndexFixing(ONIndex6M,I2531,TRUE,_xll.ohTrigger(RecalcTrigger,Trigger6M)),NA())</f>
        <v>2.6609978344858121E-2</v>
      </c>
      <c r="P2531" s="52">
        <f>IFERROR(_xll.qlIndexFixing(Index1Y,$H2531,TRUE,_xll.ohTrigger(RecalcTrigger,Trigger1Y)),NA())</f>
        <v>2.8531992901129566E-2</v>
      </c>
      <c r="Q2531" s="52">
        <f>IFERROR(_xll.qlIndexFixing(ONIndex1Y,I2531,TRUE,_xll.ohTrigger(RecalcTrigger,Trigger1Y)),NA())</f>
        <v>2.8243339100892939E-2</v>
      </c>
    </row>
    <row r="2532" spans="2:17" x14ac:dyDescent="0.2">
      <c r="B2532" s="46" t="s">
        <v>51</v>
      </c>
      <c r="D2532" s="49">
        <f>_xll.qlCalendarAdvance(LocalCalendar,$D2531,B2532,"f",FALSE)</f>
        <v>57243</v>
      </c>
      <c r="E2532" s="49">
        <f>_xll.qlInterestRateIndexValueDate(IndexON,D2532)</f>
        <v>57243</v>
      </c>
      <c r="F2532" s="52">
        <f>IFERROR(_xll.qlIndexFixing(IndexON,D2532,TRUE,_xll.ohTrigger(RecalcTrigger,TriggerON)),NA())</f>
        <v>2.3155733296968961E-2</v>
      </c>
      <c r="H2532" s="49">
        <f>_xll.qlCalendarAdvance(IborCalendar,$H2531,B2532,"f",FALSE)</f>
        <v>57236</v>
      </c>
      <c r="I2532" s="49">
        <f>_xll.qlInterestRateIndexValueDate(Index1M,$H2532)</f>
        <v>57238</v>
      </c>
      <c r="J2532" s="52">
        <f>IFERROR(_xll.qlIndexFixing(Index1M,$H2532,TRUE,_xll.ohTrigger(RecalcTrigger,Trigger1M)),NA())</f>
        <v>2.382620020758662E-2</v>
      </c>
      <c r="K2532" s="52">
        <f>IFERROR(_xll.qlIndexFixing(ONIndex1M,I2532,TRUE,_xll.ohTrigger(RecalcTrigger,Trigger1M)),NA())</f>
        <v>2.3813118926128141E-2</v>
      </c>
      <c r="L2532" s="52">
        <f>IFERROR(_xll.qlIndexFixing(Index3M,H2532,TRUE,_xll.ohTrigger(RecalcTrigger,Trigger3M)),NA())</f>
        <v>2.5349210799896764E-2</v>
      </c>
      <c r="M2532" s="52">
        <f>IFERROR(_xll.qlIndexFixing(ONIndex3M,I2532,TRUE,_xll.ohTrigger(RecalcTrigger,Trigger3M)),NA())</f>
        <v>2.5298734479317631E-2</v>
      </c>
      <c r="N2532" s="52">
        <f>IFERROR(_xll.qlIndexFixing(Index6M,$H2532,TRUE,_xll.ohTrigger(RecalcTrigger,Trigger6M)),NA())</f>
        <v>2.6725220075162651E-2</v>
      </c>
      <c r="O2532" s="52">
        <f>IFERROR(_xll.qlIndexFixing(ONIndex6M,I2532,TRUE,_xll.ohTrigger(RecalcTrigger,Trigger6M)),NA())</f>
        <v>2.6605542550992567E-2</v>
      </c>
      <c r="P2532" s="52">
        <f>IFERROR(_xll.qlIndexFixing(Index1Y,$H2532,TRUE,_xll.ohTrigger(RecalcTrigger,Trigger1Y)),NA())</f>
        <v>2.8527526689086969E-2</v>
      </c>
      <c r="Q2532" s="52">
        <f>IFERROR(_xll.qlIndexFixing(ONIndex1Y,I2532,TRUE,_xll.ohTrigger(RecalcTrigger,Trigger1Y)),NA())</f>
        <v>2.8238749503204374E-2</v>
      </c>
    </row>
    <row r="2533" spans="2:17" x14ac:dyDescent="0.2">
      <c r="B2533" s="46" t="s">
        <v>51</v>
      </c>
      <c r="D2533" s="49">
        <f>_xll.qlCalendarAdvance(LocalCalendar,$D2532,B2533,"f",FALSE)</f>
        <v>57250</v>
      </c>
      <c r="E2533" s="49">
        <f>_xll.qlInterestRateIndexValueDate(IndexON,D2533)</f>
        <v>57250</v>
      </c>
      <c r="F2533" s="52">
        <f>IFERROR(_xll.qlIndexFixing(IndexON,D2533,TRUE,_xll.ohTrigger(RecalcTrigger,TriggerON)),NA())</f>
        <v>2.3148722369130681E-2</v>
      </c>
      <c r="H2533" s="49">
        <f>_xll.qlCalendarAdvance(IborCalendar,$H2532,B2533,"f",FALSE)</f>
        <v>57243</v>
      </c>
      <c r="I2533" s="49">
        <f>_xll.qlInterestRateIndexValueDate(Index1M,$H2533)</f>
        <v>57245</v>
      </c>
      <c r="J2533" s="52">
        <f>IFERROR(_xll.qlIndexFixing(Index1M,$H2533,TRUE,_xll.ohTrigger(RecalcTrigger,Trigger1M)),NA())</f>
        <v>2.3821718724358235E-2</v>
      </c>
      <c r="K2533" s="52">
        <f>IFERROR(_xll.qlIndexFixing(ONIndex1M,I2533,TRUE,_xll.ohTrigger(RecalcTrigger,Trigger1M)),NA())</f>
        <v>2.3808627119841219E-2</v>
      </c>
      <c r="L2533" s="52">
        <f>IFERROR(_xll.qlIndexFixing(Index3M,H2533,TRUE,_xll.ohTrigger(RecalcTrigger,Trigger3M)),NA())</f>
        <v>2.534479477063142E-2</v>
      </c>
      <c r="M2533" s="52">
        <f>IFERROR(_xll.qlIndexFixing(ONIndex3M,I2533,TRUE,_xll.ohTrigger(RecalcTrigger,Trigger3M)),NA())</f>
        <v>2.5294287735384557E-2</v>
      </c>
      <c r="N2533" s="52">
        <f>IFERROR(_xll.qlIndexFixing(Index6M,$H2533,TRUE,_xll.ohTrigger(RecalcTrigger,Trigger6M)),NA())</f>
        <v>2.6720852898856319E-2</v>
      </c>
      <c r="O2533" s="52">
        <f>IFERROR(_xll.qlIndexFixing(ONIndex6M,I2533,TRUE,_xll.ohTrigger(RecalcTrigger,Trigger6M)),NA())</f>
        <v>2.6601115912736617E-2</v>
      </c>
      <c r="P2533" s="52">
        <f>IFERROR(_xll.qlIndexFixing(Index1Y,$H2533,TRUE,_xll.ohTrigger(RecalcTrigger,Trigger1Y)),NA())</f>
        <v>2.852307033368217E-2</v>
      </c>
      <c r="Q2533" s="52">
        <f>IFERROR(_xll.qlIndexFixing(ONIndex1Y,I2533,TRUE,_xll.ohTrigger(RecalcTrigger,Trigger1Y)),NA())</f>
        <v>2.8234169466907488E-2</v>
      </c>
    </row>
    <row r="2534" spans="2:17" x14ac:dyDescent="0.2">
      <c r="B2534" s="46" t="s">
        <v>51</v>
      </c>
      <c r="D2534" s="49">
        <f>_xll.qlCalendarAdvance(LocalCalendar,$D2533,B2534,"f",FALSE)</f>
        <v>57257</v>
      </c>
      <c r="E2534" s="49">
        <f>_xll.qlInterestRateIndexValueDate(IndexON,D2534)</f>
        <v>57257</v>
      </c>
      <c r="F2534" s="52">
        <f>IFERROR(_xll.qlIndexFixing(IndexON,D2534,TRUE,_xll.ohTrigger(RecalcTrigger,TriggerON)),NA())</f>
        <v>2.3141725982540606E-2</v>
      </c>
      <c r="H2534" s="49">
        <f>_xll.qlCalendarAdvance(IborCalendar,$H2533,B2534,"f",FALSE)</f>
        <v>57250</v>
      </c>
      <c r="I2534" s="49">
        <f>_xll.qlInterestRateIndexValueDate(Index1M,$H2534)</f>
        <v>57252</v>
      </c>
      <c r="J2534" s="52">
        <f>IFERROR(_xll.qlIndexFixing(Index1M,$H2534,TRUE,_xll.ohTrigger(RecalcTrigger,Trigger1M)),NA())</f>
        <v>2.3817715302750786E-2</v>
      </c>
      <c r="K2534" s="52">
        <f>IFERROR(_xll.qlIndexFixing(ONIndex1M,I2534,TRUE,_xll.ohTrigger(RecalcTrigger,Trigger1M)),NA())</f>
        <v>2.380414461904401E-2</v>
      </c>
      <c r="L2534" s="52">
        <f>IFERROR(_xll.qlIndexFixing(Index3M,H2534,TRUE,_xll.ohTrigger(RecalcTrigger,Trigger3M)),NA())</f>
        <v>2.5340388015278707E-2</v>
      </c>
      <c r="M2534" s="52">
        <f>IFERROR(_xll.qlIndexFixing(ONIndex3M,I2534,TRUE,_xll.ohTrigger(RecalcTrigger,Trigger3M)),NA())</f>
        <v>2.5289850203602526E-2</v>
      </c>
      <c r="N2534" s="52">
        <f>IFERROR(_xll.qlIndexFixing(Index6M,$H2534,TRUE,_xll.ohTrigger(RecalcTrigger,Trigger6M)),NA())</f>
        <v>2.6717173890335452E-2</v>
      </c>
      <c r="O2534" s="52">
        <f>IFERROR(_xll.qlIndexFixing(ONIndex6M,I2534,TRUE,_xll.ohTrigger(RecalcTrigger,Trigger6M)),NA())</f>
        <v>2.6596698430116916E-2</v>
      </c>
      <c r="P2534" s="52">
        <f>IFERROR(_xll.qlIndexFixing(Index1Y,$H2534,TRUE,_xll.ohTrigger(RecalcTrigger,Trigger1Y)),NA())</f>
        <v>2.8516201098725921E-2</v>
      </c>
      <c r="Q2534" s="52">
        <f>IFERROR(_xll.qlIndexFixing(ONIndex1Y,I2534,TRUE,_xll.ohTrigger(RecalcTrigger,Trigger1Y)),NA())</f>
        <v>2.8229598991922344E-2</v>
      </c>
    </row>
    <row r="2535" spans="2:17" x14ac:dyDescent="0.2">
      <c r="B2535" s="46" t="s">
        <v>51</v>
      </c>
      <c r="D2535" s="49">
        <f>_xll.qlCalendarAdvance(LocalCalendar,$D2534,B2535,"f",FALSE)</f>
        <v>57264</v>
      </c>
      <c r="E2535" s="49">
        <f>_xll.qlInterestRateIndexValueDate(IndexON,D2535)</f>
        <v>57264</v>
      </c>
      <c r="F2535" s="52">
        <f>IFERROR(_xll.qlIndexFixing(IndexON,D2535,TRUE,_xll.ohTrigger(RecalcTrigger,TriggerON)),NA())</f>
        <v>2.3134744137438545E-2</v>
      </c>
      <c r="H2535" s="49">
        <f>_xll.qlCalendarAdvance(IborCalendar,$H2534,B2535,"f",FALSE)</f>
        <v>57257</v>
      </c>
      <c r="I2535" s="49">
        <f>_xll.qlInterestRateIndexValueDate(Index1M,$H2535)</f>
        <v>57259</v>
      </c>
      <c r="J2535" s="52">
        <f>IFERROR(_xll.qlIndexFixing(Index1M,$H2535,TRUE,_xll.ohTrigger(RecalcTrigger,Trigger1M)),NA())</f>
        <v>2.381278373071263E-2</v>
      </c>
      <c r="K2535" s="52">
        <f>IFERROR(_xll.qlIndexFixing(ONIndex1M,I2535,TRUE,_xll.ohTrigger(RecalcTrigger,Trigger1M)),NA())</f>
        <v>2.3800138965974771E-2</v>
      </c>
      <c r="L2535" s="52">
        <f>IFERROR(_xll.qlIndexFixing(Index3M,H2535,TRUE,_xll.ohTrigger(RecalcTrigger,Trigger3M)),NA())</f>
        <v>2.5337722730966069E-2</v>
      </c>
      <c r="M2535" s="52">
        <f>IFERROR(_xll.qlIndexFixing(ONIndex3M,I2535,TRUE,_xll.ohTrigger(RecalcTrigger,Trigger3M)),NA())</f>
        <v>2.5285993908599202E-2</v>
      </c>
      <c r="N2535" s="52">
        <f>IFERROR(_xll.qlIndexFixing(Index6M,$H2535,TRUE,_xll.ohTrigger(RecalcTrigger,Trigger6M)),NA())</f>
        <v>2.6712825628392414E-2</v>
      </c>
      <c r="O2535" s="52">
        <f>IFERROR(_xll.qlIndexFixing(ONIndex6M,I2535,TRUE,_xll.ohTrigger(RecalcTrigger,Trigger6M)),NA())</f>
        <v>2.6592957708444498E-2</v>
      </c>
      <c r="P2535" s="52">
        <f>IFERROR(_xll.qlIndexFixing(Index1Y,$H2535,TRUE,_xll.ohTrigger(RecalcTrigger,Trigger1Y)),NA())</f>
        <v>2.8514995282164793E-2</v>
      </c>
      <c r="Q2535" s="52">
        <f>IFERROR(_xll.qlIndexFixing(ONIndex1Y,I2535,TRUE,_xll.ohTrigger(RecalcTrigger,Trigger1Y)),NA())</f>
        <v>2.8225819100382576E-2</v>
      </c>
    </row>
    <row r="2536" spans="2:17" x14ac:dyDescent="0.2">
      <c r="B2536" s="46" t="s">
        <v>51</v>
      </c>
      <c r="D2536" s="49">
        <f>_xll.qlCalendarAdvance(LocalCalendar,$D2535,B2536,"f",FALSE)</f>
        <v>57271</v>
      </c>
      <c r="E2536" s="49">
        <f>_xll.qlInterestRateIndexValueDate(IndexON,D2536)</f>
        <v>57271</v>
      </c>
      <c r="F2536" s="52">
        <f>IFERROR(_xll.qlIndexFixing(IndexON,D2536,TRUE,_xll.ohTrigger(RecalcTrigger,TriggerON)),NA())</f>
        <v>2.312777683358469E-2</v>
      </c>
      <c r="H2536" s="49">
        <f>_xll.qlCalendarAdvance(IborCalendar,$H2535,B2536,"f",FALSE)</f>
        <v>57264</v>
      </c>
      <c r="I2536" s="49">
        <f>_xll.qlInterestRateIndexValueDate(Index1M,$H2536)</f>
        <v>57266</v>
      </c>
      <c r="J2536" s="52">
        <f>IFERROR(_xll.qlIndexFixing(Index1M,$H2536,TRUE,_xll.ohTrigger(RecalcTrigger,Trigger1M)),NA())</f>
        <v>2.3808330220264469E-2</v>
      </c>
      <c r="K2536" s="52">
        <f>IFERROR(_xll.qlIndexFixing(ONIndex1M,I2536,TRUE,_xll.ohTrigger(RecalcTrigger,Trigger1M)),NA())</f>
        <v>2.3795207533838791E-2</v>
      </c>
      <c r="L2536" s="52">
        <f>IFERROR(_xll.qlIndexFixing(Index3M,H2536,TRUE,_xll.ohTrigger(RecalcTrigger,Trigger3M)),NA())</f>
        <v>2.5333913463225451E-2</v>
      </c>
      <c r="M2536" s="52">
        <f>IFERROR(_xll.qlIndexFixing(ONIndex3M,I2536,TRUE,_xll.ohTrigger(RecalcTrigger,Trigger3M)),NA())</f>
        <v>2.5281002776331718E-2</v>
      </c>
      <c r="N2536" s="52">
        <f>IFERROR(_xll.qlIndexFixing(Index6M,$H2536,TRUE,_xll.ohTrigger(RecalcTrigger,Trigger6M)),NA())</f>
        <v>2.6708486652895713E-2</v>
      </c>
      <c r="O2536" s="52">
        <f>IFERROR(_xll.qlIndexFixing(ONIndex6M,I2536,TRUE,_xll.ohTrigger(RecalcTrigger,Trigger6M)),NA())</f>
        <v>2.6587890931599745E-2</v>
      </c>
      <c r="P2536" s="52">
        <f>IFERROR(_xll.qlIndexFixing(Index1Y,$H2536,TRUE,_xll.ohTrigger(RecalcTrigger,Trigger1Y)),NA())</f>
        <v>2.8509760405997918E-2</v>
      </c>
      <c r="Q2536" s="52">
        <f>IFERROR(_xll.qlIndexFixing(ONIndex1Y,I2536,TRUE,_xll.ohTrigger(RecalcTrigger,Trigger1Y)),NA())</f>
        <v>2.8220486726020511E-2</v>
      </c>
    </row>
    <row r="2537" spans="2:17" x14ac:dyDescent="0.2">
      <c r="B2537" s="46" t="s">
        <v>51</v>
      </c>
      <c r="D2537" s="49">
        <f>_xll.qlCalendarAdvance(LocalCalendar,$D2536,B2537,"f",FALSE)</f>
        <v>57278</v>
      </c>
      <c r="E2537" s="49">
        <f>_xll.qlInterestRateIndexValueDate(IndexON,D2537)</f>
        <v>57278</v>
      </c>
      <c r="F2537" s="52">
        <f>IFERROR(_xll.qlIndexFixing(IndexON,D2537,TRUE,_xll.ohTrigger(RecalcTrigger,TriggerON)),NA())</f>
        <v>2.3120824071058976E-2</v>
      </c>
      <c r="H2537" s="49">
        <f>_xll.qlCalendarAdvance(IborCalendar,$H2536,B2537,"f",FALSE)</f>
        <v>57271</v>
      </c>
      <c r="I2537" s="49">
        <f>_xll.qlInterestRateIndexValueDate(Index1M,$H2537)</f>
        <v>57273</v>
      </c>
      <c r="J2537" s="52">
        <f>IFERROR(_xll.qlIndexFixing(Index1M,$H2537,TRUE,_xll.ohTrigger(RecalcTrigger,Trigger1M)),NA())</f>
        <v>2.3803886034063484E-2</v>
      </c>
      <c r="K2537" s="52">
        <f>IFERROR(_xll.qlIndexFixing(ONIndex1M,I2537,TRUE,_xll.ohTrigger(RecalcTrigger,Trigger1M)),NA())</f>
        <v>2.3790752949484073E-2</v>
      </c>
      <c r="L2537" s="52">
        <f>IFERROR(_xll.qlIndexFixing(Index3M,H2537,TRUE,_xll.ohTrigger(RecalcTrigger,Trigger3M)),NA())</f>
        <v>2.5328957719907841E-2</v>
      </c>
      <c r="M2537" s="52">
        <f>IFERROR(_xll.qlIndexFixing(ONIndex3M,I2537,TRUE,_xll.ohTrigger(RecalcTrigger,Trigger3M)),NA())</f>
        <v>2.5276592880949522E-2</v>
      </c>
      <c r="N2537" s="52">
        <f>IFERROR(_xll.qlIndexFixing(Index6M,$H2537,TRUE,_xll.ohTrigger(RecalcTrigger,Trigger6M)),NA())</f>
        <v>2.6706877278971253E-2</v>
      </c>
      <c r="O2537" s="52">
        <f>IFERROR(_xll.qlIndexFixing(ONIndex6M,I2537,TRUE,_xll.ohTrigger(RecalcTrigger,Trigger6M)),NA())</f>
        <v>2.6583500915808855E-2</v>
      </c>
      <c r="P2537" s="52">
        <f>IFERROR(_xll.qlIndexFixing(Index1Y,$H2537,TRUE,_xll.ohTrigger(RecalcTrigger,Trigger1Y)),NA())</f>
        <v>2.8505343475846368E-2</v>
      </c>
      <c r="Q2537" s="52">
        <f>IFERROR(_xll.qlIndexFixing(ONIndex1Y,I2537,TRUE,_xll.ohTrigger(RecalcTrigger,Trigger1Y)),NA())</f>
        <v>2.8215944935077175E-2</v>
      </c>
    </row>
    <row r="2538" spans="2:17" x14ac:dyDescent="0.2">
      <c r="B2538" s="46" t="s">
        <v>51</v>
      </c>
      <c r="D2538" s="49">
        <f>_xll.qlCalendarAdvance(LocalCalendar,$D2537,B2538,"f",FALSE)</f>
        <v>57285</v>
      </c>
      <c r="E2538" s="49">
        <f>_xll.qlInterestRateIndexValueDate(IndexON,D2538)</f>
        <v>57285</v>
      </c>
      <c r="F2538" s="52">
        <f>IFERROR(_xll.qlIndexFixing(IndexON,D2538,TRUE,_xll.ohTrigger(RecalcTrigger,TriggerON)),NA())</f>
        <v>2.3113885849781468E-2</v>
      </c>
      <c r="H2538" s="49">
        <f>_xll.qlCalendarAdvance(IborCalendar,$H2537,B2538,"f",FALSE)</f>
        <v>57278</v>
      </c>
      <c r="I2538" s="49">
        <f>_xll.qlInterestRateIndexValueDate(Index1M,$H2538)</f>
        <v>57280</v>
      </c>
      <c r="J2538" s="52">
        <f>IFERROR(_xll.qlIndexFixing(Index1M,$H2538,TRUE,_xll.ohTrigger(RecalcTrigger,Trigger1M)),NA())</f>
        <v>2.3799451172086476E-2</v>
      </c>
      <c r="K2538" s="52">
        <f>IFERROR(_xll.qlIndexFixing(ONIndex1M,I2538,TRUE,_xll.ohTrigger(RecalcTrigger,Trigger1M)),NA())</f>
        <v>2.3786307670592421E-2</v>
      </c>
      <c r="L2538" s="52">
        <f>IFERROR(_xll.qlIndexFixing(Index3M,H2538,TRUE,_xll.ohTrigger(RecalcTrigger,Trigger3M)),NA())</f>
        <v>2.5324589128228797E-2</v>
      </c>
      <c r="M2538" s="52">
        <f>IFERROR(_xll.qlIndexFixing(ONIndex3M,I2538,TRUE,_xll.ohTrigger(RecalcTrigger,Trigger3M)),NA())</f>
        <v>2.5272192197585142E-2</v>
      </c>
      <c r="N2538" s="52">
        <f>IFERROR(_xll.qlIndexFixing(Index6M,$H2538,TRUE,_xll.ohTrigger(RecalcTrigger,Trigger6M)),NA())</f>
        <v>2.6699836560997562E-2</v>
      </c>
      <c r="O2538" s="52">
        <f>IFERROR(_xll.qlIndexFixing(ONIndex6M,I2538,TRUE,_xll.ohTrigger(RecalcTrigger,Trigger6M)),NA())</f>
        <v>2.6579120055574279E-2</v>
      </c>
      <c r="P2538" s="52">
        <f>IFERROR(_xll.qlIndexFixing(Index1Y,$H2538,TRUE,_xll.ohTrigger(RecalcTrigger,Trigger1Y)),NA())</f>
        <v>2.8500936401684416E-2</v>
      </c>
      <c r="Q2538" s="52">
        <f>IFERROR(_xll.qlIndexFixing(ONIndex1Y,I2538,TRUE,_xll.ohTrigger(RecalcTrigger,Trigger1Y)),NA())</f>
        <v>2.8211412705498873E-2</v>
      </c>
    </row>
    <row r="2539" spans="2:17" x14ac:dyDescent="0.2">
      <c r="B2539" s="46" t="s">
        <v>51</v>
      </c>
      <c r="D2539" s="49">
        <f>_xll.qlCalendarAdvance(LocalCalendar,$D2538,B2539,"f",FALSE)</f>
        <v>57292</v>
      </c>
      <c r="E2539" s="49">
        <f>_xll.qlInterestRateIndexValueDate(IndexON,D2539)</f>
        <v>57292</v>
      </c>
      <c r="F2539" s="52">
        <f>IFERROR(_xll.qlIndexFixing(IndexON,D2539,TRUE,_xll.ohTrigger(RecalcTrigger,TriggerON)),NA())</f>
        <v>2.3106962169991974E-2</v>
      </c>
      <c r="H2539" s="49">
        <f>_xll.qlCalendarAdvance(IborCalendar,$H2538,B2539,"f",FALSE)</f>
        <v>57285</v>
      </c>
      <c r="I2539" s="49">
        <f>_xll.qlInterestRateIndexValueDate(Index1M,$H2539)</f>
        <v>57287</v>
      </c>
      <c r="J2539" s="52">
        <f>IFERROR(_xll.qlIndexFixing(Index1M,$H2539,TRUE,_xll.ohTrigger(RecalcTrigger,Trigger1M)),NA())</f>
        <v>2.3795025634328285E-2</v>
      </c>
      <c r="K2539" s="52">
        <f>IFERROR(_xll.qlIndexFixing(ONIndex1M,I2539,TRUE,_xll.ohTrigger(RecalcTrigger,Trigger1M)),NA())</f>
        <v>2.3781871697137191E-2</v>
      </c>
      <c r="L2539" s="52">
        <f>IFERROR(_xll.qlIndexFixing(Index3M,H2539,TRUE,_xll.ohTrigger(RecalcTrigger,Trigger3M)),NA())</f>
        <v>2.5320229812408133E-2</v>
      </c>
      <c r="M2539" s="52">
        <f>IFERROR(_xll.qlIndexFixing(ONIndex3M,I2539,TRUE,_xll.ohTrigger(RecalcTrigger,Trigger3M)),NA())</f>
        <v>2.5267800726398448E-2</v>
      </c>
      <c r="N2539" s="52">
        <f>IFERROR(_xll.qlIndexFixing(Index6M,$H2539,TRUE,_xll.ohTrigger(RecalcTrigger,Trigger6M)),NA())</f>
        <v>2.6694844841433703E-2</v>
      </c>
      <c r="O2539" s="52">
        <f>IFERROR(_xll.qlIndexFixing(ONIndex6M,I2539,TRUE,_xll.ohTrigger(RecalcTrigger,Trigger6M)),NA())</f>
        <v>2.6574748350949307E-2</v>
      </c>
      <c r="P2539" s="52">
        <f>IFERROR(_xll.qlIndexFixing(Index1Y,$H2539,TRUE,_xll.ohTrigger(RecalcTrigger,Trigger1Y)),NA())</f>
        <v>2.8496539183383549E-2</v>
      </c>
      <c r="Q2539" s="52">
        <f>IFERROR(_xll.qlIndexFixing(ONIndex1Y,I2539,TRUE,_xll.ohTrigger(RecalcTrigger,Trigger1Y)),NA())</f>
        <v>2.8206890037258958E-2</v>
      </c>
    </row>
    <row r="2540" spans="2:17" x14ac:dyDescent="0.2">
      <c r="B2540" s="46" t="s">
        <v>51</v>
      </c>
      <c r="D2540" s="49">
        <f>_xll.qlCalendarAdvance(LocalCalendar,$D2539,B2540,"f",FALSE)</f>
        <v>57299</v>
      </c>
      <c r="E2540" s="49">
        <f>_xll.qlInterestRateIndexValueDate(IndexON,D2540)</f>
        <v>57299</v>
      </c>
      <c r="F2540" s="52">
        <f>IFERROR(_xll.qlIndexFixing(IndexON,D2540,TRUE,_xll.ohTrigger(RecalcTrigger,TriggerON)),NA())</f>
        <v>2.3100053031370749E-2</v>
      </c>
      <c r="H2540" s="49">
        <f>_xll.qlCalendarAdvance(IborCalendar,$H2539,B2540,"f",FALSE)</f>
        <v>57292</v>
      </c>
      <c r="I2540" s="49">
        <f>_xll.qlInterestRateIndexValueDate(Index1M,$H2540)</f>
        <v>57297</v>
      </c>
      <c r="J2540" s="52">
        <f>IFERROR(_xll.qlIndexFixing(Index1M,$H2540,TRUE,_xll.ohTrigger(RecalcTrigger,Trigger1M)),NA())</f>
        <v>2.3788248533801237E-2</v>
      </c>
      <c r="K2540" s="52">
        <f>IFERROR(_xll.qlIndexFixing(ONIndex1M,I2540,TRUE,_xll.ohTrigger(RecalcTrigger,Trigger1M)),NA())</f>
        <v>2.3774611788862643E-2</v>
      </c>
      <c r="L2540" s="52">
        <f>IFERROR(_xll.qlIndexFixing(Index3M,H2540,TRUE,_xll.ohTrigger(RecalcTrigger,Trigger3M)),NA())</f>
        <v>2.5312859581640208E-2</v>
      </c>
      <c r="M2540" s="52">
        <f>IFERROR(_xll.qlIndexFixing(ONIndex3M,I2540,TRUE,_xll.ohTrigger(RecalcTrigger,Trigger3M)),NA())</f>
        <v>2.526039551563386E-2</v>
      </c>
      <c r="N2540" s="52">
        <f>IFERROR(_xll.qlIndexFixing(Index6M,$H2540,TRUE,_xll.ohTrigger(RecalcTrigger,Trigger6M)),NA())</f>
        <v>2.6689382815299909E-2</v>
      </c>
      <c r="O2540" s="52">
        <f>IFERROR(_xll.qlIndexFixing(ONIndex6M,I2540,TRUE,_xll.ohTrigger(RecalcTrigger,Trigger6M)),NA())</f>
        <v>2.6567180333030294E-2</v>
      </c>
      <c r="P2540" s="52">
        <f>IFERROR(_xll.qlIndexFixing(Index1Y,$H2540,TRUE,_xll.ohTrigger(RecalcTrigger,Trigger1Y)),NA())</f>
        <v>2.8488654680894569E-2</v>
      </c>
      <c r="Q2540" s="52">
        <f>IFERROR(_xll.qlIndexFixing(ONIndex1Y,I2540,TRUE,_xll.ohTrigger(RecalcTrigger,Trigger1Y)),NA())</f>
        <v>2.8198880280028149E-2</v>
      </c>
    </row>
    <row r="2541" spans="2:17" x14ac:dyDescent="0.2">
      <c r="B2541" s="46" t="s">
        <v>51</v>
      </c>
      <c r="D2541" s="49">
        <f>_xll.qlCalendarAdvance(LocalCalendar,$D2540,B2541,"f",FALSE)</f>
        <v>57306</v>
      </c>
      <c r="E2541" s="49">
        <f>_xll.qlInterestRateIndexValueDate(IndexON,D2541)</f>
        <v>57306</v>
      </c>
      <c r="F2541" s="52">
        <f>IFERROR(_xll.qlIndexFixing(IndexON,D2541,TRUE,_xll.ohTrigger(RecalcTrigger,TriggerON)),NA())</f>
        <v>2.3093407210836858E-2</v>
      </c>
      <c r="H2541" s="49">
        <f>_xll.qlCalendarAdvance(IborCalendar,$H2540,B2541,"f",FALSE)</f>
        <v>57299</v>
      </c>
      <c r="I2541" s="49">
        <f>_xll.qlInterestRateIndexValueDate(Index1M,$H2541)</f>
        <v>57301</v>
      </c>
      <c r="J2541" s="52">
        <f>IFERROR(_xll.qlIndexFixing(Index1M,$H2541,TRUE,_xll.ohTrigger(RecalcTrigger,Trigger1M)),NA())</f>
        <v>2.3786202531416778E-2</v>
      </c>
      <c r="K2541" s="52">
        <f>IFERROR(_xll.qlIndexFixing(ONIndex1M,I2541,TRUE,_xll.ohTrigger(RecalcTrigger,Trigger1M)),NA())</f>
        <v>2.3773027666695867E-2</v>
      </c>
      <c r="L2541" s="52">
        <f>IFERROR(_xll.qlIndexFixing(Index3M,H2541,TRUE,_xll.ohTrigger(RecalcTrigger,Trigger3M)),NA())</f>
        <v>2.5312118668828425E-2</v>
      </c>
      <c r="M2541" s="52">
        <f>IFERROR(_xll.qlIndexFixing(ONIndex3M,I2541,TRUE,_xll.ohTrigger(RecalcTrigger,Trigger3M)),NA())</f>
        <v>2.5259045420318316E-2</v>
      </c>
      <c r="N2541" s="52">
        <f>IFERROR(_xll.qlIndexFixing(Index6M,$H2541,TRUE,_xll.ohTrigger(RecalcTrigger,Trigger6M)),NA())</f>
        <v>2.6686249773396956E-2</v>
      </c>
      <c r="O2541" s="52">
        <f>IFERROR(_xll.qlIndexFixing(ONIndex6M,I2541,TRUE,_xll.ohTrigger(RecalcTrigger,Trigger6M)),NA())</f>
        <v>2.6566032408581464E-2</v>
      </c>
      <c r="P2541" s="52">
        <f>IFERROR(_xll.qlIndexFixing(Index1Y,$H2541,TRUE,_xll.ohTrigger(RecalcTrigger,Trigger1Y)),NA())</f>
        <v>2.8487774313849083E-2</v>
      </c>
      <c r="Q2541" s="52">
        <f>IFERROR(_xll.qlIndexFixing(ONIndex1Y,I2541,TRUE,_xll.ohTrigger(RecalcTrigger,Trigger1Y)),NA())</f>
        <v>2.8197873384820937E-2</v>
      </c>
    </row>
    <row r="2542" spans="2:17" x14ac:dyDescent="0.2">
      <c r="B2542" s="46" t="s">
        <v>51</v>
      </c>
      <c r="D2542" s="49">
        <f>_xll.qlCalendarAdvance(LocalCalendar,$D2541,B2542,"f",FALSE)</f>
        <v>57313</v>
      </c>
      <c r="E2542" s="49">
        <f>_xll.qlInterestRateIndexValueDate(IndexON,D2542)</f>
        <v>57313</v>
      </c>
      <c r="F2542" s="52">
        <f>IFERROR(_xll.qlIndexFixing(IndexON,D2542,TRUE,_xll.ohTrigger(RecalcTrigger,TriggerON)),NA())</f>
        <v>2.3086278377952851E-2</v>
      </c>
      <c r="H2542" s="49">
        <f>_xll.qlCalendarAdvance(IborCalendar,$H2541,B2542,"f",FALSE)</f>
        <v>57306</v>
      </c>
      <c r="I2542" s="49">
        <f>_xll.qlInterestRateIndexValueDate(Index1M,$H2542)</f>
        <v>57308</v>
      </c>
      <c r="J2542" s="52">
        <f>IFERROR(_xll.qlIndexFixing(Index1M,$H2542,TRUE,_xll.ohTrigger(RecalcTrigger,Trigger1M)),NA())</f>
        <v>2.3782748473144141E-2</v>
      </c>
      <c r="K2542" s="52">
        <f>IFERROR(_xll.qlIndexFixing(ONIndex1M,I2542,TRUE,_xll.ohTrigger(RecalcTrigger,Trigger1M)),NA())</f>
        <v>2.3768619609656483E-2</v>
      </c>
      <c r="L2542" s="52">
        <f>IFERROR(_xll.qlIndexFixing(Index3M,H2542,TRUE,_xll.ohTrigger(RecalcTrigger,Trigger3M)),NA())</f>
        <v>2.5307207519784325E-2</v>
      </c>
      <c r="M2542" s="52">
        <f>IFERROR(_xll.qlIndexFixing(ONIndex3M,I2542,TRUE,_xll.ohTrigger(RecalcTrigger,Trigger3M)),NA())</f>
        <v>2.5254681585478167E-2</v>
      </c>
      <c r="N2542" s="52">
        <f>IFERROR(_xll.qlIndexFixing(Index6M,$H2542,TRUE,_xll.ohTrigger(RecalcTrigger,Trigger6M)),NA())</f>
        <v>2.6681966167442148E-2</v>
      </c>
      <c r="O2542" s="52">
        <f>IFERROR(_xll.qlIndexFixing(ONIndex6M,I2542,TRUE,_xll.ohTrigger(RecalcTrigger,Trigger6M)),NA())</f>
        <v>2.6561688170758657E-2</v>
      </c>
      <c r="P2542" s="52">
        <f>IFERROR(_xll.qlIndexFixing(Index1Y,$H2542,TRUE,_xll.ohTrigger(RecalcTrigger,Trigger1Y)),NA())</f>
        <v>2.8483406662358685E-2</v>
      </c>
      <c r="Q2542" s="52">
        <f>IFERROR(_xll.qlIndexFixing(ONIndex1Y,I2542,TRUE,_xll.ohTrigger(RecalcTrigger,Trigger1Y)),NA())</f>
        <v>2.819337940056954E-2</v>
      </c>
    </row>
    <row r="2543" spans="2:17" x14ac:dyDescent="0.2">
      <c r="B2543" s="46" t="s">
        <v>51</v>
      </c>
      <c r="D2543" s="49">
        <f>_xll.qlCalendarAdvance(LocalCalendar,$D2542,B2543,"f",FALSE)</f>
        <v>57320</v>
      </c>
      <c r="E2543" s="49">
        <f>_xll.qlInterestRateIndexValueDate(IndexON,D2543)</f>
        <v>57320</v>
      </c>
      <c r="F2543" s="52">
        <f>IFERROR(_xll.qlIndexFixing(IndexON,D2543,TRUE,_xll.ohTrigger(RecalcTrigger,TriggerON)),NA())</f>
        <v>2.3079412863395987E-2</v>
      </c>
      <c r="H2543" s="49">
        <f>_xll.qlCalendarAdvance(IborCalendar,$H2542,B2543,"f",FALSE)</f>
        <v>57313</v>
      </c>
      <c r="I2543" s="49">
        <f>_xll.qlInterestRateIndexValueDate(Index1M,$H2543)</f>
        <v>57315</v>
      </c>
      <c r="J2543" s="52">
        <f>IFERROR(_xll.qlIndexFixing(Index1M,$H2543,TRUE,_xll.ohTrigger(RecalcTrigger,Trigger1M)),NA())</f>
        <v>2.37778888268661E-2</v>
      </c>
      <c r="K2543" s="52">
        <f>IFERROR(_xll.qlIndexFixing(ONIndex1M,I2543,TRUE,_xll.ohTrigger(RecalcTrigger,Trigger1M)),NA())</f>
        <v>2.376422085810681E-2</v>
      </c>
      <c r="L2543" s="52">
        <f>IFERROR(_xll.qlIndexFixing(Index3M,H2543,TRUE,_xll.ohTrigger(RecalcTrigger,Trigger3M)),NA())</f>
        <v>2.5300564404640902E-2</v>
      </c>
      <c r="M2543" s="52">
        <f>IFERROR(_xll.qlIndexFixing(ONIndex3M,I2543,TRUE,_xll.ohTrigger(RecalcTrigger,Trigger3M)),NA())</f>
        <v>2.5250326962709124E-2</v>
      </c>
      <c r="N2543" s="52">
        <f>IFERROR(_xll.qlIndexFixing(Index6M,$H2543,TRUE,_xll.ohTrigger(RecalcTrigger,Trigger6M)),NA())</f>
        <v>2.6678373839854365E-2</v>
      </c>
      <c r="O2543" s="52">
        <f>IFERROR(_xll.qlIndexFixing(ONIndex6M,I2543,TRUE,_xll.ohTrigger(RecalcTrigger,Trigger6M)),NA())</f>
        <v>2.65573530885721E-2</v>
      </c>
      <c r="P2543" s="52">
        <f>IFERROR(_xll.qlIndexFixing(Index1Y,$H2543,TRUE,_xll.ohTrigger(RecalcTrigger,Trigger1Y)),NA())</f>
        <v>2.8479048866217088E-2</v>
      </c>
      <c r="Q2543" s="52">
        <f>IFERROR(_xll.qlIndexFixing(ONIndex1Y,I2543,TRUE,_xll.ohTrigger(RecalcTrigger,Trigger1Y)),NA())</f>
        <v>2.8188894977683177E-2</v>
      </c>
    </row>
    <row r="2544" spans="2:17" x14ac:dyDescent="0.2">
      <c r="B2544" s="46" t="s">
        <v>51</v>
      </c>
      <c r="D2544" s="49">
        <f>_xll.qlCalendarAdvance(LocalCalendar,$D2543,B2544,"f",FALSE)</f>
        <v>57327</v>
      </c>
      <c r="E2544" s="49">
        <f>_xll.qlInterestRateIndexValueDate(IndexON,D2544)</f>
        <v>57327</v>
      </c>
      <c r="F2544" s="52">
        <f>IFERROR(_xll.qlIndexFixing(IndexON,D2544,TRUE,_xll.ohTrigger(RecalcTrigger,TriggerON)),NA())</f>
        <v>2.3072561890007393E-2</v>
      </c>
      <c r="H2544" s="49">
        <f>_xll.qlCalendarAdvance(IborCalendar,$H2543,B2544,"f",FALSE)</f>
        <v>57320</v>
      </c>
      <c r="I2544" s="49">
        <f>_xll.qlInterestRateIndexValueDate(Index1M,$H2544)</f>
        <v>57322</v>
      </c>
      <c r="J2544" s="52">
        <f>IFERROR(_xll.qlIndexFixing(Index1M,$H2544,TRUE,_xll.ohTrigger(RecalcTrigger,Trigger1M)),NA())</f>
        <v>2.3773037808419887E-2</v>
      </c>
      <c r="K2544" s="52">
        <f>IFERROR(_xll.qlIndexFixing(ONIndex1M,I2544,TRUE,_xll.ohTrigger(RecalcTrigger,Trigger1M)),NA())</f>
        <v>2.375983141204685E-2</v>
      </c>
      <c r="L2544" s="52">
        <f>IFERROR(_xll.qlIndexFixing(Index3M,H2544,TRUE,_xll.ohTrigger(RecalcTrigger,Trigger3M)),NA())</f>
        <v>2.5296250026546119E-2</v>
      </c>
      <c r="M2544" s="52">
        <f>IFERROR(_xll.qlIndexFixing(ONIndex3M,I2544,TRUE,_xll.ohTrigger(RecalcTrigger,Trigger3M)),NA())</f>
        <v>2.5245981552117769E-2</v>
      </c>
      <c r="N2544" s="52">
        <f>IFERROR(_xll.qlIndexFixing(Index6M,$H2544,TRUE,_xll.ohTrigger(RecalcTrigger,Trigger6M)),NA())</f>
        <v>2.6674109153764818E-2</v>
      </c>
      <c r="O2544" s="52">
        <f>IFERROR(_xll.qlIndexFixing(ONIndex6M,I2544,TRUE,_xll.ohTrigger(RecalcTrigger,Trigger6M)),NA())</f>
        <v>2.6553027161968501E-2</v>
      </c>
      <c r="P2544" s="52">
        <f>IFERROR(_xll.qlIndexFixing(Index1Y,$H2544,TRUE,_xll.ohTrigger(RecalcTrigger,Trigger1Y)),NA())</f>
        <v>2.8474700925295346E-2</v>
      </c>
      <c r="Q2544" s="52">
        <f>IFERROR(_xll.qlIndexFixing(ONIndex1Y,I2544,TRUE,_xll.ohTrigger(RecalcTrigger,Trigger1Y)),NA())</f>
        <v>2.8184420116188491E-2</v>
      </c>
    </row>
    <row r="2545" spans="2:17" x14ac:dyDescent="0.2">
      <c r="B2545" s="46" t="s">
        <v>51</v>
      </c>
      <c r="D2545" s="49">
        <f>_xll.qlCalendarAdvance(LocalCalendar,$D2544,B2545,"f",FALSE)</f>
        <v>57334</v>
      </c>
      <c r="E2545" s="49">
        <f>_xll.qlInterestRateIndexValueDate(IndexON,D2545)</f>
        <v>57334</v>
      </c>
      <c r="F2545" s="52">
        <f>IFERROR(_xll.qlIndexFixing(IndexON,D2545,TRUE,_xll.ohTrigger(RecalcTrigger,TriggerON)),NA())</f>
        <v>2.3065725458026876E-2</v>
      </c>
      <c r="H2545" s="49">
        <f>_xll.qlCalendarAdvance(IborCalendar,$H2544,B2545,"f",FALSE)</f>
        <v>57327</v>
      </c>
      <c r="I2545" s="49">
        <f>_xll.qlInterestRateIndexValueDate(Index1M,$H2545)</f>
        <v>57329</v>
      </c>
      <c r="J2545" s="52">
        <f>IFERROR(_xll.qlIndexFixing(Index1M,$H2545,TRUE,_xll.ohTrigger(RecalcTrigger,Trigger1M)),NA())</f>
        <v>2.3769141072330358E-2</v>
      </c>
      <c r="K2545" s="52">
        <f>IFERROR(_xll.qlIndexFixing(ONIndex1M,I2545,TRUE,_xll.ohTrigger(RecalcTrigger,Trigger1M)),NA())</f>
        <v>2.3755451271423311E-2</v>
      </c>
      <c r="L2545" s="52">
        <f>IFERROR(_xll.qlIndexFixing(Index3M,H2545,TRUE,_xll.ohTrigger(RecalcTrigger,Trigger3M)),NA())</f>
        <v>2.5291944921326248E-2</v>
      </c>
      <c r="M2545" s="52">
        <f>IFERROR(_xll.qlIndexFixing(ONIndex3M,I2545,TRUE,_xll.ohTrigger(RecalcTrigger,Trigger3M)),NA())</f>
        <v>2.5241645353597519E-2</v>
      </c>
      <c r="N2545" s="52">
        <f>IFERROR(_xll.qlIndexFixing(Index6M,$H2545,TRUE,_xll.ohTrigger(RecalcTrigger,Trigger6M)),NA())</f>
        <v>2.6669853753584456E-2</v>
      </c>
      <c r="O2545" s="52">
        <f>IFERROR(_xll.qlIndexFixing(ONIndex6M,I2545,TRUE,_xll.ohTrigger(RecalcTrigger,Trigger6M)),NA())</f>
        <v>2.6548710391001151E-2</v>
      </c>
      <c r="P2545" s="52">
        <f>IFERROR(_xll.qlIndexFixing(Index1Y,$H2545,TRUE,_xll.ohTrigger(RecalcTrigger,Trigger1Y)),NA())</f>
        <v>2.8470362839466912E-2</v>
      </c>
      <c r="Q2545" s="52">
        <f>IFERROR(_xll.qlIndexFixing(ONIndex1Y,I2545,TRUE,_xll.ohTrigger(RecalcTrigger,Trigger1Y)),NA())</f>
        <v>2.8179954816005548E-2</v>
      </c>
    </row>
    <row r="2546" spans="2:17" x14ac:dyDescent="0.2">
      <c r="B2546" s="46" t="s">
        <v>51</v>
      </c>
      <c r="D2546" s="49">
        <f>_xll.qlCalendarAdvance(LocalCalendar,$D2545,B2546,"f",FALSE)</f>
        <v>57341</v>
      </c>
      <c r="E2546" s="49">
        <f>_xll.qlInterestRateIndexValueDate(IndexON,D2546)</f>
        <v>57341</v>
      </c>
      <c r="F2546" s="52">
        <f>IFERROR(_xll.qlIndexFixing(IndexON,D2546,TRUE,_xll.ohTrigger(RecalcTrigger,TriggerON)),NA())</f>
        <v>2.3058903567214628E-2</v>
      </c>
      <c r="H2546" s="49">
        <f>_xll.qlCalendarAdvance(IborCalendar,$H2545,B2546,"f",FALSE)</f>
        <v>57334</v>
      </c>
      <c r="I2546" s="49">
        <f>_xll.qlInterestRateIndexValueDate(Index1M,$H2546)</f>
        <v>57336</v>
      </c>
      <c r="J2546" s="52">
        <f>IFERROR(_xll.qlIndexFixing(Index1M,$H2546,TRUE,_xll.ohTrigger(RecalcTrigger,Trigger1M)),NA())</f>
        <v>2.3764307947209191E-2</v>
      </c>
      <c r="K2546" s="52">
        <f>IFERROR(_xll.qlIndexFixing(ONIndex1M,I2546,TRUE,_xll.ohTrigger(RecalcTrigger,Trigger1M)),NA())</f>
        <v>2.3752023783588427E-2</v>
      </c>
      <c r="L2546" s="52">
        <f>IFERROR(_xll.qlIndexFixing(Index3M,H2546,TRUE,_xll.ohTrigger(RecalcTrigger,Trigger3M)),NA())</f>
        <v>2.528764908895198E-2</v>
      </c>
      <c r="M2546" s="52">
        <f>IFERROR(_xll.qlIndexFixing(ONIndex3M,I2546,TRUE,_xll.ohTrigger(RecalcTrigger,Trigger3M)),NA())</f>
        <v>2.5238470204179464E-2</v>
      </c>
      <c r="N2546" s="52">
        <f>IFERROR(_xll.qlIndexFixing(Index6M,$H2546,TRUE,_xll.ohTrigger(RecalcTrigger,Trigger6M)),NA())</f>
        <v>2.6665607639252228E-2</v>
      </c>
      <c r="O2546" s="52">
        <f>IFERROR(_xll.qlIndexFixing(ONIndex6M,I2546,TRUE,_xll.ohTrigger(RecalcTrigger,Trigger6M)),NA())</f>
        <v>2.6545745372200003E-2</v>
      </c>
      <c r="P2546" s="52">
        <f>IFERROR(_xll.qlIndexFixing(Index1Y,$H2546,TRUE,_xll.ohTrigger(RecalcTrigger,Trigger1Y)),NA())</f>
        <v>2.8466034608604585E-2</v>
      </c>
      <c r="Q2546" s="52">
        <f>IFERROR(_xll.qlIndexFixing(ONIndex1Y,I2546,TRUE,_xll.ohTrigger(RecalcTrigger,Trigger1Y)),NA())</f>
        <v>2.8177068459774191E-2</v>
      </c>
    </row>
    <row r="2547" spans="2:17" x14ac:dyDescent="0.2">
      <c r="B2547" s="46" t="s">
        <v>51</v>
      </c>
      <c r="D2547" s="49">
        <f>_xll.qlCalendarAdvance(LocalCalendar,$D2546,B2547,"f",FALSE)</f>
        <v>57348</v>
      </c>
      <c r="E2547" s="49">
        <f>_xll.qlInterestRateIndexValueDate(IndexON,D2547)</f>
        <v>57348</v>
      </c>
      <c r="F2547" s="52">
        <f>IFERROR(_xll.qlIndexFixing(IndexON,D2547,TRUE,_xll.ohTrigger(RecalcTrigger,TriggerON)),NA())</f>
        <v>2.305209621797033E-2</v>
      </c>
      <c r="H2547" s="49">
        <f>_xll.qlCalendarAdvance(IborCalendar,$H2546,B2547,"f",FALSE)</f>
        <v>57341</v>
      </c>
      <c r="I2547" s="49">
        <f>_xll.qlInterestRateIndexValueDate(Index1M,$H2547)</f>
        <v>57343</v>
      </c>
      <c r="J2547" s="52">
        <f>IFERROR(_xll.qlIndexFixing(Index1M,$H2547,TRUE,_xll.ohTrigger(RecalcTrigger,Trigger1M)),NA())</f>
        <v>2.3760904288268655E-2</v>
      </c>
      <c r="K2547" s="52">
        <f>IFERROR(_xll.qlIndexFixing(ONIndex1M,I2547,TRUE,_xll.ohTrigger(RecalcTrigger,Trigger1M)),NA())</f>
        <v>2.3747190928939954E-2</v>
      </c>
      <c r="L2547" s="52">
        <f>IFERROR(_xll.qlIndexFixing(Index3M,H2547,TRUE,_xll.ohTrigger(RecalcTrigger,Trigger3M)),NA())</f>
        <v>2.5283944107534054E-2</v>
      </c>
      <c r="M2547" s="52">
        <f>IFERROR(_xll.qlIndexFixing(ONIndex3M,I2547,TRUE,_xll.ohTrigger(RecalcTrigger,Trigger3M)),NA())</f>
        <v>2.5233576836416471E-2</v>
      </c>
      <c r="N2547" s="52">
        <f>IFERROR(_xll.qlIndexFixing(Index6M,$H2547,TRUE,_xll.ohTrigger(RecalcTrigger,Trigger6M)),NA())</f>
        <v>2.6661370810710596E-2</v>
      </c>
      <c r="O2547" s="52">
        <f>IFERROR(_xll.qlIndexFixing(ONIndex6M,I2547,TRUE,_xll.ohTrigger(RecalcTrigger,Trigger6M)),NA())</f>
        <v>2.6540775918675319E-2</v>
      </c>
      <c r="P2547" s="52">
        <f>IFERROR(_xll.qlIndexFixing(Index1Y,$H2547,TRUE,_xll.ohTrigger(RecalcTrigger,Trigger1Y)),NA())</f>
        <v>2.846171623258182E-2</v>
      </c>
      <c r="Q2547" s="52">
        <f>IFERROR(_xll.qlIndexFixing(ONIndex1Y,I2547,TRUE,_xll.ohTrigger(RecalcTrigger,Trigger1Y)),NA())</f>
        <v>2.8171837889601203E-2</v>
      </c>
    </row>
    <row r="2548" spans="2:17" x14ac:dyDescent="0.2">
      <c r="B2548" s="46" t="s">
        <v>51</v>
      </c>
      <c r="D2548" s="49">
        <f>_xll.qlCalendarAdvance(LocalCalendar,$D2547,B2548,"f",FALSE)</f>
        <v>57355</v>
      </c>
      <c r="E2548" s="49">
        <f>_xll.qlInterestRateIndexValueDate(IndexON,D2548)</f>
        <v>57355</v>
      </c>
      <c r="F2548" s="52">
        <f>IFERROR(_xll.qlIndexFixing(IndexON,D2548,TRUE,_xll.ohTrigger(RecalcTrigger,TriggerON)),NA())</f>
        <v>2.3045303409814366E-2</v>
      </c>
      <c r="H2548" s="49">
        <f>_xll.qlCalendarAdvance(IborCalendar,$H2547,B2548,"f",FALSE)</f>
        <v>57348</v>
      </c>
      <c r="I2548" s="49">
        <f>_xll.qlInterestRateIndexValueDate(Index1M,$H2548)</f>
        <v>57350</v>
      </c>
      <c r="J2548" s="52">
        <f>IFERROR(_xll.qlIndexFixing(Index1M,$H2548,TRUE,_xll.ohTrigger(RecalcTrigger,Trigger1M)),NA())</f>
        <v>2.3755615382533388E-2</v>
      </c>
      <c r="K2548" s="52">
        <f>IFERROR(_xll.qlIndexFixing(ONIndex1M,I2548,TRUE,_xll.ohTrigger(RecalcTrigger,Trigger1M)),NA())</f>
        <v>2.3742366682357741E-2</v>
      </c>
      <c r="L2548" s="52">
        <f>IFERROR(_xll.qlIndexFixing(Index3M,H2548,TRUE,_xll.ohTrigger(RecalcTrigger,Trigger3M)),NA())</f>
        <v>2.5279085242623012E-2</v>
      </c>
      <c r="M2548" s="52">
        <f>IFERROR(_xll.qlIndexFixing(ONIndex3M,I2548,TRUE,_xll.ohTrigger(RecalcTrigger,Trigger3M)),NA())</f>
        <v>2.5228692030676569E-2</v>
      </c>
      <c r="N2548" s="52">
        <f>IFERROR(_xll.qlIndexFixing(Index6M,$H2548,TRUE,_xll.ohTrigger(RecalcTrigger,Trigger6M)),NA())</f>
        <v>2.6656459520892576E-2</v>
      </c>
      <c r="O2548" s="52">
        <f>IFERROR(_xll.qlIndexFixing(ONIndex6M,I2548,TRUE,_xll.ohTrigger(RecalcTrigger,Trigger6M)),NA())</f>
        <v>2.6535815011596853E-2</v>
      </c>
      <c r="P2548" s="52">
        <f>IFERROR(_xll.qlIndexFixing(Index1Y,$H2548,TRUE,_xll.ohTrigger(RecalcTrigger,Trigger1Y)),NA())</f>
        <v>2.8457407711272503E-2</v>
      </c>
      <c r="Q2548" s="52">
        <f>IFERROR(_xll.qlIndexFixing(ONIndex1Y,I2548,TRUE,_xll.ohTrigger(RecalcTrigger,Trigger1Y)),NA())</f>
        <v>2.8166616283407109E-2</v>
      </c>
    </row>
    <row r="2549" spans="2:17" x14ac:dyDescent="0.2">
      <c r="B2549" s="46" t="s">
        <v>51</v>
      </c>
      <c r="D2549" s="49">
        <f>_xll.qlCalendarAdvance(LocalCalendar,$D2548,B2549,"f",FALSE)</f>
        <v>57362</v>
      </c>
      <c r="E2549" s="49">
        <f>_xll.qlInterestRateIndexValueDate(IndexON,D2549)</f>
        <v>57362</v>
      </c>
      <c r="F2549" s="52">
        <f>IFERROR(_xll.qlIndexFixing(IndexON,D2549,TRUE,_xll.ohTrigger(RecalcTrigger,TriggerON)),NA())</f>
        <v>2.3038525142906607E-2</v>
      </c>
      <c r="H2549" s="49">
        <f>_xll.qlCalendarAdvance(IborCalendar,$H2548,B2549,"f",FALSE)</f>
        <v>57355</v>
      </c>
      <c r="I2549" s="49">
        <f>_xll.qlInterestRateIndexValueDate(Index1M,$H2549)</f>
        <v>57357</v>
      </c>
      <c r="J2549" s="52">
        <f>IFERROR(_xll.qlIndexFixing(Index1M,$H2549,TRUE,_xll.ohTrigger(RecalcTrigger,Trigger1M)),NA())</f>
        <v>2.3751283086365128E-2</v>
      </c>
      <c r="K2549" s="52">
        <f>IFERROR(_xll.qlIndexFixing(ONIndex1M,I2549,TRUE,_xll.ohTrigger(RecalcTrigger,Trigger1M)),NA())</f>
        <v>2.3738496542009546E-2</v>
      </c>
      <c r="L2549" s="52">
        <f>IFERROR(_xll.qlIndexFixing(Index3M,H2549,TRUE,_xll.ohTrigger(RecalcTrigger,Trigger3M)),NA())</f>
        <v>2.527481722861058E-2</v>
      </c>
      <c r="M2549" s="52">
        <f>IFERROR(_xll.qlIndexFixing(ONIndex3M,I2549,TRUE,_xll.ohTrigger(RecalcTrigger,Trigger3M)),NA())</f>
        <v>2.5224969637063221E-2</v>
      </c>
      <c r="N2549" s="52">
        <f>IFERROR(_xll.qlIndexFixing(Index6M,$H2549,TRUE,_xll.ohTrigger(RecalcTrigger,Trigger6M)),NA())</f>
        <v>2.6652240910783376E-2</v>
      </c>
      <c r="O2549" s="52">
        <f>IFERROR(_xll.qlIndexFixing(ONIndex6M,I2549,TRUE,_xll.ohTrigger(RecalcTrigger,Trigger6M)),NA())</f>
        <v>2.6532207142346831E-2</v>
      </c>
      <c r="P2549" s="52">
        <f>IFERROR(_xll.qlIndexFixing(Index1Y,$H2549,TRUE,_xll.ohTrigger(RecalcTrigger,Trigger1Y)),NA())</f>
        <v>2.8453109044550739E-2</v>
      </c>
      <c r="Q2549" s="52">
        <f>IFERROR(_xll.qlIndexFixing(ONIndex1Y,I2549,TRUE,_xll.ohTrigger(RecalcTrigger,Trigger1Y)),NA())</f>
        <v>2.8162974891206005E-2</v>
      </c>
    </row>
    <row r="2550" spans="2:17" x14ac:dyDescent="0.2">
      <c r="B2550" s="46" t="s">
        <v>51</v>
      </c>
      <c r="D2550" s="49">
        <f>_xll.qlCalendarAdvance(LocalCalendar,$D2549,B2550,"f",FALSE)</f>
        <v>57369</v>
      </c>
      <c r="E2550" s="49">
        <f>_xll.qlInterestRateIndexValueDate(IndexON,D2550)</f>
        <v>57369</v>
      </c>
      <c r="F2550" s="52">
        <f>IFERROR(_xll.qlIndexFixing(IndexON,D2550,TRUE,_xll.ohTrigger(RecalcTrigger,TriggerON)),NA())</f>
        <v>2.3031761417406926E-2</v>
      </c>
      <c r="H2550" s="49">
        <f>_xll.qlCalendarAdvance(IborCalendar,$H2549,B2550,"f",FALSE)</f>
        <v>57362</v>
      </c>
      <c r="I2550" s="49">
        <f>_xll.qlInterestRateIndexValueDate(Index1M,$H2550)</f>
        <v>57364</v>
      </c>
      <c r="J2550" s="52">
        <f>IFERROR(_xll.qlIndexFixing(Index1M,$H2550,TRUE,_xll.ohTrigger(RecalcTrigger,Trigger1M)),NA())</f>
        <v>2.3747434869984818E-2</v>
      </c>
      <c r="K2550" s="52">
        <f>IFERROR(_xll.qlIndexFixing(ONIndex1M,I2550,TRUE,_xll.ohTrigger(RecalcTrigger,Trigger1M)),NA())</f>
        <v>2.3733690150331554E-2</v>
      </c>
      <c r="L2550" s="52">
        <f>IFERROR(_xll.qlIndexFixing(Index3M,H2550,TRUE,_xll.ohTrigger(RecalcTrigger,Trigger3M)),NA())</f>
        <v>2.5270558487323846E-2</v>
      </c>
      <c r="M2550" s="52">
        <f>IFERROR(_xll.qlIndexFixing(ONIndex3M,I2550,TRUE,_xll.ohTrigger(RecalcTrigger,Trigger3M)),NA())</f>
        <v>2.5220102542622413E-2</v>
      </c>
      <c r="N2550" s="52">
        <f>IFERROR(_xll.qlIndexFixing(Index6M,$H2550,TRUE,_xll.ohTrigger(RecalcTrigger,Trigger6M)),NA())</f>
        <v>2.6648031585560412E-2</v>
      </c>
      <c r="O2550" s="52">
        <f>IFERROR(_xll.qlIndexFixing(ONIndex6M,I2550,TRUE,_xll.ohTrigger(RecalcTrigger,Trigger6M)),NA())</f>
        <v>2.6527263869988715E-2</v>
      </c>
      <c r="P2550" s="52">
        <f>IFERROR(_xll.qlIndexFixing(Index1Y,$H2550,TRUE,_xll.ohTrigger(RecalcTrigger,Trigger1Y)),NA())</f>
        <v>2.8449633783828709E-2</v>
      </c>
      <c r="Q2550" s="52">
        <f>IFERROR(_xll.qlIndexFixing(ONIndex1Y,I2550,TRUE,_xll.ohTrigger(RecalcTrigger,Trigger1Y)),NA())</f>
        <v>2.8157771735086712E-2</v>
      </c>
    </row>
    <row r="2551" spans="2:17" x14ac:dyDescent="0.2">
      <c r="B2551" s="46" t="s">
        <v>51</v>
      </c>
      <c r="D2551" s="49">
        <f>_xll.qlCalendarAdvance(LocalCalendar,$D2550,B2551,"f",FALSE)</f>
        <v>57376</v>
      </c>
      <c r="E2551" s="49">
        <f>_xll.qlInterestRateIndexValueDate(IndexON,D2551)</f>
        <v>57376</v>
      </c>
      <c r="F2551" s="52">
        <f>IFERROR(_xll.qlIndexFixing(IndexON,D2551,TRUE,_xll.ohTrigger(RecalcTrigger,TriggerON)),NA())</f>
        <v>2.3025012233315323E-2</v>
      </c>
      <c r="H2551" s="49">
        <f>_xll.qlCalendarAdvance(IborCalendar,$H2550,B2551,"f",FALSE)</f>
        <v>57369</v>
      </c>
      <c r="I2551" s="49">
        <f>_xll.qlInterestRateIndexValueDate(Index1M,$H2551)</f>
        <v>57371</v>
      </c>
      <c r="J2551" s="52">
        <f>IFERROR(_xll.qlIndexFixing(Index1M,$H2551,TRUE,_xll.ohTrigger(RecalcTrigger,Trigger1M)),NA())</f>
        <v>2.3742646466331795E-2</v>
      </c>
      <c r="K2551" s="52">
        <f>IFERROR(_xll.qlIndexFixing(ONIndex1M,I2551,TRUE,_xll.ohTrigger(RecalcTrigger,Trigger1M)),NA())</f>
        <v>2.3729365842486416E-2</v>
      </c>
      <c r="L2551" s="52">
        <f>IFERROR(_xll.qlIndexFixing(Index3M,H2551,TRUE,_xll.ohTrigger(RecalcTrigger,Trigger3M)),NA())</f>
        <v>2.5266309018737054E-2</v>
      </c>
      <c r="M2551" s="52">
        <f>IFERROR(_xll.qlIndexFixing(ONIndex3M,I2551,TRUE,_xll.ohTrigger(RecalcTrigger,Trigger3M)),NA())</f>
        <v>2.5215821616768608E-2</v>
      </c>
      <c r="N2551" s="52">
        <f>IFERROR(_xll.qlIndexFixing(Index6M,$H2551,TRUE,_xll.ohTrigger(RecalcTrigger,Trigger6M)),NA())</f>
        <v>2.6643831545164493E-2</v>
      </c>
      <c r="O2551" s="52">
        <f>IFERROR(_xll.qlIndexFixing(ONIndex6M,I2551,TRUE,_xll.ohTrigger(RecalcTrigger,Trigger6M)),NA())</f>
        <v>2.6523002032599052E-2</v>
      </c>
      <c r="P2551" s="52">
        <f>IFERROR(_xll.qlIndexFixing(Index1Y,$H2551,TRUE,_xll.ohTrigger(RecalcTrigger,Trigger1Y)),NA())</f>
        <v>2.8444541274365649E-2</v>
      </c>
      <c r="Q2551" s="52">
        <f>IFERROR(_xll.qlIndexFixing(ONIndex1Y,I2551,TRUE,_xll.ohTrigger(RecalcTrigger,Trigger1Y)),NA())</f>
        <v>2.8153363802880804E-2</v>
      </c>
    </row>
    <row r="2552" spans="2:17" x14ac:dyDescent="0.2">
      <c r="B2552" s="46" t="s">
        <v>51</v>
      </c>
      <c r="D2552" s="49">
        <f>_xll.qlCalendarAdvance(LocalCalendar,$D2551,B2552,"f",FALSE)</f>
        <v>57383</v>
      </c>
      <c r="E2552" s="49">
        <f>_xll.qlInterestRateIndexValueDate(IndexON,D2552)</f>
        <v>57383</v>
      </c>
      <c r="F2552" s="52">
        <f>IFERROR(_xll.qlIndexFixing(IndexON,D2552,TRUE,_xll.ohTrigger(RecalcTrigger,TriggerON)),NA())</f>
        <v>2.3018277590391989E-2</v>
      </c>
      <c r="H2552" s="49">
        <f>_xll.qlCalendarAdvance(IborCalendar,$H2551,B2552,"f",FALSE)</f>
        <v>57376</v>
      </c>
      <c r="I2552" s="49">
        <f>_xll.qlInterestRateIndexValueDate(Index1M,$H2552)</f>
        <v>57378</v>
      </c>
      <c r="J2552" s="52">
        <f>IFERROR(_xll.qlIndexFixing(Index1M,$H2552,TRUE,_xll.ohTrigger(RecalcTrigger,Trigger1M)),NA())</f>
        <v>2.373691592675943E-2</v>
      </c>
      <c r="K2552" s="52">
        <f>IFERROR(_xll.qlIndexFixing(ONIndex1M,I2552,TRUE,_xll.ohTrigger(RecalcTrigger,Trigger1M)),NA())</f>
        <v>2.3725050840104345E-2</v>
      </c>
      <c r="L2552" s="52">
        <f>IFERROR(_xll.qlIndexFixing(Index3M,H2552,TRUE,_xll.ohTrigger(RecalcTrigger,Trigger3M)),NA())</f>
        <v>2.5261485485175896E-2</v>
      </c>
      <c r="M2552" s="52">
        <f>IFERROR(_xll.qlIndexFixing(ONIndex3M,I2552,TRUE,_xll.ohTrigger(RecalcTrigger,Trigger3M)),NA())</f>
        <v>2.5211549902985908E-2</v>
      </c>
      <c r="N2552" s="52">
        <f>IFERROR(_xll.qlIndexFixing(Index6M,$H2552,TRUE,_xll.ohTrigger(RecalcTrigger,Trigger6M)),NA())</f>
        <v>2.6639640789540866E-2</v>
      </c>
      <c r="O2552" s="52">
        <f>IFERROR(_xll.qlIndexFixing(ONIndex6M,I2552,TRUE,_xll.ohTrigger(RecalcTrigger,Trigger6M)),NA())</f>
        <v>2.6518749350792348E-2</v>
      </c>
      <c r="P2552" s="52">
        <f>IFERROR(_xll.qlIndexFixing(Index1Y,$H2552,TRUE,_xll.ohTrigger(RecalcTrigger,Trigger1Y)),NA())</f>
        <v>2.8440272170652276E-2</v>
      </c>
      <c r="Q2552" s="52">
        <f>IFERROR(_xll.qlIndexFixing(ONIndex1Y,I2552,TRUE,_xll.ohTrigger(RecalcTrigger,Trigger1Y)),NA())</f>
        <v>2.8148965432066575E-2</v>
      </c>
    </row>
    <row r="2553" spans="2:17" x14ac:dyDescent="0.2">
      <c r="B2553" s="46" t="s">
        <v>51</v>
      </c>
      <c r="D2553" s="49">
        <f>_xll.qlCalendarAdvance(LocalCalendar,$D2552,B2553,"f",FALSE)</f>
        <v>57390</v>
      </c>
      <c r="E2553" s="49">
        <f>_xll.qlInterestRateIndexValueDate(IndexON,D2553)</f>
        <v>57390</v>
      </c>
      <c r="F2553" s="52">
        <f>IFERROR(_xll.qlIndexFixing(IndexON,D2553,TRUE,_xll.ohTrigger(RecalcTrigger,TriggerON)),NA())</f>
        <v>2.3011557488716861E-2</v>
      </c>
      <c r="H2553" s="49">
        <f>_xll.qlCalendarAdvance(IborCalendar,$H2552,B2553,"f",FALSE)</f>
        <v>57383</v>
      </c>
      <c r="I2553" s="49">
        <f>_xll.qlInterestRateIndexValueDate(Index1M,$H2553)</f>
        <v>57385</v>
      </c>
      <c r="J2553" s="52">
        <f>IFERROR(_xll.qlIndexFixing(Index1M,$H2553,TRUE,_xll.ohTrigger(RecalcTrigger,Trigger1M)),NA())</f>
        <v>2.3732619777957011E-2</v>
      </c>
      <c r="K2553" s="52">
        <f>IFERROR(_xll.qlIndexFixing(ONIndex1M,I2553,TRUE,_xll.ohTrigger(RecalcTrigger,Trigger1M)),NA())</f>
        <v>2.3720745143132049E-2</v>
      </c>
      <c r="L2553" s="52">
        <f>IFERROR(_xll.qlIndexFixing(Index3M,H2553,TRUE,_xll.ohTrigger(RecalcTrigger,Trigger3M)),NA())</f>
        <v>2.5257254195545312E-2</v>
      </c>
      <c r="M2553" s="52">
        <f>IFERROR(_xll.qlIndexFixing(ONIndex3M,I2553,TRUE,_xll.ohTrigger(RecalcTrigger,Trigger3M)),NA())</f>
        <v>2.520728740135425E-2</v>
      </c>
      <c r="N2553" s="52">
        <f>IFERROR(_xll.qlIndexFixing(Index6M,$H2553,TRUE,_xll.ohTrigger(RecalcTrigger,Trigger6M)),NA())</f>
        <v>2.6635459318629463E-2</v>
      </c>
      <c r="O2553" s="52">
        <f>IFERROR(_xll.qlIndexFixing(ONIndex6M,I2553,TRUE,_xll.ohTrigger(RecalcTrigger,Trigger6M)),NA())</f>
        <v>2.6514505824541956E-2</v>
      </c>
      <c r="P2553" s="52">
        <f>IFERROR(_xll.qlIndexFixing(Index1Y,$H2553,TRUE,_xll.ohTrigger(RecalcTrigger,Trigger1Y)),NA())</f>
        <v>2.8436012921024625E-2</v>
      </c>
      <c r="Q2553" s="52">
        <f>IFERROR(_xll.qlIndexFixing(ONIndex1Y,I2553,TRUE,_xll.ohTrigger(RecalcTrigger,Trigger1Y)),NA())</f>
        <v>2.8144576622510797E-2</v>
      </c>
    </row>
    <row r="2554" spans="2:17" x14ac:dyDescent="0.2">
      <c r="B2554" s="46" t="s">
        <v>51</v>
      </c>
      <c r="D2554" s="49">
        <f>_xll.qlCalendarAdvance(LocalCalendar,$D2553,B2554,"f",FALSE)</f>
        <v>57397</v>
      </c>
      <c r="E2554" s="49">
        <f>_xll.qlInterestRateIndexValueDate(IndexON,D2554)</f>
        <v>57397</v>
      </c>
      <c r="F2554" s="52">
        <f>IFERROR(_xll.qlIndexFixing(IndexON,D2554,TRUE,_xll.ohTrigger(RecalcTrigger,TriggerON)),NA())</f>
        <v>2.3004851928529746E-2</v>
      </c>
      <c r="H2554" s="49">
        <f>_xll.qlCalendarAdvance(IborCalendar,$H2553,B2554,"f",FALSE)</f>
        <v>57390</v>
      </c>
      <c r="I2554" s="49">
        <f>_xll.qlInterestRateIndexValueDate(Index1M,$H2554)</f>
        <v>57392</v>
      </c>
      <c r="J2554" s="52">
        <f>IFERROR(_xll.qlIndexFixing(Index1M,$H2554,TRUE,_xll.ohTrigger(RecalcTrigger,Trigger1M)),NA())</f>
        <v>2.3728332951229128E-2</v>
      </c>
      <c r="K2554" s="52">
        <f>IFERROR(_xll.qlIndexFixing(ONIndex1M,I2554,TRUE,_xll.ohTrigger(RecalcTrigger,Trigger1M)),NA())</f>
        <v>2.3716923431831294E-2</v>
      </c>
      <c r="L2554" s="52">
        <f>IFERROR(_xll.qlIndexFixing(Index3M,H2554,TRUE,_xll.ohTrigger(RecalcTrigger,Trigger3M)),NA())</f>
        <v>2.5253032177828302E-2</v>
      </c>
      <c r="M2554" s="52">
        <f>IFERROR(_xll.qlIndexFixing(ONIndex3M,I2554,TRUE,_xll.ohTrigger(RecalcTrigger,Trigger3M)),NA())</f>
        <v>2.520361286271422E-2</v>
      </c>
      <c r="N2554" s="52">
        <f>IFERROR(_xll.qlIndexFixing(Index6M,$H2554,TRUE,_xll.ohTrigger(RecalcTrigger,Trigger6M)),NA())</f>
        <v>2.6631287132372432E-2</v>
      </c>
      <c r="O2554" s="52">
        <f>IFERROR(_xll.qlIndexFixing(ONIndex6M,I2554,TRUE,_xll.ohTrigger(RecalcTrigger,Trigger6M)),NA())</f>
        <v>2.6510945437030475E-2</v>
      </c>
      <c r="P2554" s="52">
        <f>IFERROR(_xll.qlIndexFixing(Index1Y,$H2554,TRUE,_xll.ohTrigger(RecalcTrigger,Trigger1Y)),NA())</f>
        <v>2.843257856409721E-2</v>
      </c>
      <c r="Q2554" s="52">
        <f>IFERROR(_xll.qlIndexFixing(ONIndex1Y,I2554,TRUE,_xll.ohTrigger(RecalcTrigger,Trigger1Y)),NA())</f>
        <v>2.8140984732352159E-2</v>
      </c>
    </row>
    <row r="2555" spans="2:17" x14ac:dyDescent="0.2">
      <c r="B2555" s="46" t="s">
        <v>51</v>
      </c>
      <c r="D2555" s="49">
        <f>_xll.qlCalendarAdvance(LocalCalendar,$D2554,B2555,"f",FALSE)</f>
        <v>57404</v>
      </c>
      <c r="E2555" s="49">
        <f>_xll.qlInterestRateIndexValueDate(IndexON,D2555)</f>
        <v>57404</v>
      </c>
      <c r="F2555" s="52">
        <f>IFERROR(_xll.qlIndexFixing(IndexON,D2555,TRUE,_xll.ohTrigger(RecalcTrigger,TriggerON)),NA())</f>
        <v>2.2998160909590837E-2</v>
      </c>
      <c r="H2555" s="49">
        <f>_xll.qlCalendarAdvance(IborCalendar,$H2554,B2555,"f",FALSE)</f>
        <v>57397</v>
      </c>
      <c r="I2555" s="49">
        <f>_xll.qlInterestRateIndexValueDate(Index1M,$H2555)</f>
        <v>57399</v>
      </c>
      <c r="J2555" s="52">
        <f>IFERROR(_xll.qlIndexFixing(Index1M,$H2555,TRUE,_xll.ohTrigger(RecalcTrigger,Trigger1M)),NA())</f>
        <v>2.3724055446552952E-2</v>
      </c>
      <c r="K2555" s="52">
        <f>IFERROR(_xll.qlIndexFixing(ONIndex1M,I2555,TRUE,_xll.ohTrigger(RecalcTrigger,Trigger1M)),NA())</f>
        <v>2.3712161665736531E-2</v>
      </c>
      <c r="L2555" s="52">
        <f>IFERROR(_xll.qlIndexFixing(Index3M,H2555,TRUE,_xll.ohTrigger(RecalcTrigger,Trigger3M)),NA())</f>
        <v>2.5248819431997024E-2</v>
      </c>
      <c r="M2555" s="52">
        <f>IFERROR(_xll.qlIndexFixing(ONIndex3M,I2555,TRUE,_xll.ohTrigger(RecalcTrigger,Trigger3M)),NA())</f>
        <v>2.5198790034357543E-2</v>
      </c>
      <c r="N2555" s="52">
        <f>IFERROR(_xll.qlIndexFixing(Index6M,$H2555,TRUE,_xll.ohTrigger(RecalcTrigger,Trigger6M)),NA())</f>
        <v>2.6627124230712361E-2</v>
      </c>
      <c r="O2555" s="52">
        <f>IFERROR(_xll.qlIndexFixing(ONIndex6M,I2555,TRUE,_xll.ohTrigger(RecalcTrigger,Trigger6M)),NA())</f>
        <v>2.6506046238869985E-2</v>
      </c>
      <c r="P2555" s="52">
        <f>IFERROR(_xll.qlIndexFixing(Index1Y,$H2555,TRUE,_xll.ohTrigger(RecalcTrigger,Trigger1Y)),NA())</f>
        <v>2.8427523983529664E-2</v>
      </c>
      <c r="Q2555" s="52">
        <f>IFERROR(_xll.qlIndexFixing(ONIndex1Y,I2555,TRUE,_xll.ohTrigger(RecalcTrigger,Trigger1Y)),NA())</f>
        <v>2.8135827687441051E-2</v>
      </c>
    </row>
    <row r="2556" spans="2:17" x14ac:dyDescent="0.2">
      <c r="B2556" s="46" t="s">
        <v>51</v>
      </c>
      <c r="D2556" s="49">
        <f>_xll.qlCalendarAdvance(LocalCalendar,$D2555,B2556,"f",FALSE)</f>
        <v>57411</v>
      </c>
      <c r="E2556" s="49">
        <f>_xll.qlInterestRateIndexValueDate(IndexON,D2556)</f>
        <v>57411</v>
      </c>
      <c r="F2556" s="52">
        <f>IFERROR(_xll.qlIndexFixing(IndexON,D2556,TRUE,_xll.ohTrigger(RecalcTrigger,TriggerON)),NA())</f>
        <v>2.2991484431820197E-2</v>
      </c>
      <c r="H2556" s="49">
        <f>_xll.qlCalendarAdvance(IborCalendar,$H2555,B2556,"f",FALSE)</f>
        <v>57404</v>
      </c>
      <c r="I2556" s="49">
        <f>_xll.qlInterestRateIndexValueDate(Index1M,$H2556)</f>
        <v>57406</v>
      </c>
      <c r="J2556" s="52">
        <f>IFERROR(_xll.qlIndexFixing(Index1M,$H2556,TRUE,_xll.ohTrigger(RecalcTrigger,Trigger1M)),NA())</f>
        <v>2.3721218087477243E-2</v>
      </c>
      <c r="K2556" s="52">
        <f>IFERROR(_xll.qlIndexFixing(ONIndex1M,I2556,TRUE,_xll.ohTrigger(RecalcTrigger,Trigger1M)),NA())</f>
        <v>2.370788388512679E-2</v>
      </c>
      <c r="L2556" s="52">
        <f>IFERROR(_xll.qlIndexFixing(Index3M,H2556,TRUE,_xll.ohTrigger(RecalcTrigger,Trigger3M)),NA())</f>
        <v>2.5247540619573045E-2</v>
      </c>
      <c r="M2556" s="52">
        <f>IFERROR(_xll.qlIndexFixing(ONIndex3M,I2556,TRUE,_xll.ohTrigger(RecalcTrigger,Trigger3M)),NA())</f>
        <v>2.5194555168992494E-2</v>
      </c>
      <c r="N2556" s="52">
        <f>IFERROR(_xll.qlIndexFixing(Index6M,$H2556,TRUE,_xll.ohTrigger(RecalcTrigger,Trigger6M)),NA())</f>
        <v>2.6626404250237642E-2</v>
      </c>
      <c r="O2556" s="52">
        <f>IFERROR(_xll.qlIndexFixing(ONIndex6M,I2556,TRUE,_xll.ohTrigger(RecalcTrigger,Trigger6M)),NA())</f>
        <v>2.6501830179448405E-2</v>
      </c>
      <c r="P2556" s="52">
        <f>IFERROR(_xll.qlIndexFixing(Index1Y,$H2556,TRUE,_xll.ohTrigger(RecalcTrigger,Trigger1Y)),NA())</f>
        <v>2.8423294295413834E-2</v>
      </c>
      <c r="Q2556" s="52">
        <f>IFERROR(_xll.qlIndexFixing(ONIndex1Y,I2556,TRUE,_xll.ohTrigger(RecalcTrigger,Trigger1Y)),NA())</f>
        <v>2.8131467561927082E-2</v>
      </c>
    </row>
    <row r="2557" spans="2:17" x14ac:dyDescent="0.2">
      <c r="B2557" s="46" t="s">
        <v>51</v>
      </c>
      <c r="D2557" s="49">
        <f>_xll.qlCalendarAdvance(LocalCalendar,$D2556,B2557,"f",FALSE)</f>
        <v>57418</v>
      </c>
      <c r="E2557" s="49">
        <f>_xll.qlInterestRateIndexValueDate(IndexON,D2557)</f>
        <v>57418</v>
      </c>
      <c r="F2557" s="52">
        <f>IFERROR(_xll.qlIndexFixing(IndexON,D2557,TRUE,_xll.ohTrigger(RecalcTrigger,TriggerON)),NA())</f>
        <v>2.2984822495457635E-2</v>
      </c>
      <c r="H2557" s="49">
        <f>_xll.qlCalendarAdvance(IborCalendar,$H2556,B2557,"f",FALSE)</f>
        <v>57411</v>
      </c>
      <c r="I2557" s="49">
        <f>_xll.qlInterestRateIndexValueDate(Index1M,$H2557)</f>
        <v>57413</v>
      </c>
      <c r="J2557" s="52">
        <f>IFERROR(_xll.qlIndexFixing(Index1M,$H2557,TRUE,_xll.ohTrigger(RecalcTrigger,Trigger1M)),NA())</f>
        <v>2.3716960383834685E-2</v>
      </c>
      <c r="K2557" s="52">
        <f>IFERROR(_xll.qlIndexFixing(ONIndex1M,I2557,TRUE,_xll.ohTrigger(RecalcTrigger,Trigger1M)),NA())</f>
        <v>2.3703615410060053E-2</v>
      </c>
      <c r="L2557" s="52">
        <f>IFERROR(_xll.qlIndexFixing(Index3M,H2557,TRUE,_xll.ohTrigger(RecalcTrigger,Trigger3M)),NA())</f>
        <v>2.5243348263889163E-2</v>
      </c>
      <c r="M2557" s="52">
        <f>IFERROR(_xll.qlIndexFixing(ONIndex3M,I2557,TRUE,_xll.ohTrigger(RecalcTrigger,Trigger3M)),NA())</f>
        <v>2.5190329515725196E-2</v>
      </c>
      <c r="N2557" s="52">
        <f>IFERROR(_xll.qlIndexFixing(Index6M,$H2557,TRUE,_xll.ohTrigger(RecalcTrigger,Trigger6M)),NA())</f>
        <v>2.6621574489666476E-2</v>
      </c>
      <c r="O2557" s="52">
        <f>IFERROR(_xll.qlIndexFixing(ONIndex6M,I2557,TRUE,_xll.ohTrigger(RecalcTrigger,Trigger6M)),NA())</f>
        <v>2.6497623275556492E-2</v>
      </c>
      <c r="P2557" s="52">
        <f>IFERROR(_xll.qlIndexFixing(Index1Y,$H2557,TRUE,_xll.ohTrigger(RecalcTrigger,Trigger1Y)),NA())</f>
        <v>2.8419074460887341E-2</v>
      </c>
      <c r="Q2557" s="52">
        <f>IFERROR(_xll.qlIndexFixing(ONIndex1Y,I2557,TRUE,_xll.ohTrigger(RecalcTrigger,Trigger1Y)),NA())</f>
        <v>2.8127116997698209E-2</v>
      </c>
    </row>
    <row r="2558" spans="2:17" x14ac:dyDescent="0.2">
      <c r="B2558" s="46" t="s">
        <v>51</v>
      </c>
      <c r="D2558" s="49">
        <f>_xll.qlCalendarAdvance(LocalCalendar,$D2557,B2558,"f",FALSE)</f>
        <v>57425</v>
      </c>
      <c r="E2558" s="49">
        <f>_xll.qlInterestRateIndexValueDate(IndexON,D2558)</f>
        <v>57425</v>
      </c>
      <c r="F2558" s="52">
        <f>IFERROR(_xll.qlIndexFixing(IndexON,D2558,TRUE,_xll.ohTrigger(RecalcTrigger,TriggerON)),NA())</f>
        <v>2.2978175100423215E-2</v>
      </c>
      <c r="H2558" s="49">
        <f>_xll.qlCalendarAdvance(IborCalendar,$H2557,B2558,"f",FALSE)</f>
        <v>57418</v>
      </c>
      <c r="I2558" s="49">
        <f>_xll.qlInterestRateIndexValueDate(Index1M,$H2558)</f>
        <v>57420</v>
      </c>
      <c r="J2558" s="52">
        <f>IFERROR(_xll.qlIndexFixing(Index1M,$H2558,TRUE,_xll.ohTrigger(RecalcTrigger,Trigger1M)),NA())</f>
        <v>2.3712712004212398E-2</v>
      </c>
      <c r="K2558" s="52">
        <f>IFERROR(_xll.qlIndexFixing(ONIndex1M,I2558,TRUE,_xll.ohTrigger(RecalcTrigger,Trigger1M)),NA())</f>
        <v>2.3699356240376446E-2</v>
      </c>
      <c r="L2558" s="52">
        <f>IFERROR(_xll.qlIndexFixing(Index3M,H2558,TRUE,_xll.ohTrigger(RecalcTrigger,Trigger3M)),NA())</f>
        <v>2.5239165183476891E-2</v>
      </c>
      <c r="M2558" s="52">
        <f>IFERROR(_xll.qlIndexFixing(ONIndex3M,I2558,TRUE,_xll.ohTrigger(RecalcTrigger,Trigger3M)),NA())</f>
        <v>2.5186113074529004E-2</v>
      </c>
      <c r="N2558" s="52">
        <f>IFERROR(_xll.qlIndexFixing(Index6M,$H2558,TRUE,_xll.ohTrigger(RecalcTrigger,Trigger6M)),NA())</f>
        <v>2.6617440879969784E-2</v>
      </c>
      <c r="O2558" s="52">
        <f>IFERROR(_xll.qlIndexFixing(ONIndex6M,I2558,TRUE,_xll.ohTrigger(RecalcTrigger,Trigger6M)),NA())</f>
        <v>2.6493425527220893E-2</v>
      </c>
      <c r="P2558" s="52">
        <f>IFERROR(_xll.qlIndexFixing(Index1Y,$H2558,TRUE,_xll.ohTrigger(RecalcTrigger,Trigger1Y)),NA())</f>
        <v>2.8414864479826898E-2</v>
      </c>
      <c r="Q2558" s="52">
        <f>IFERROR(_xll.qlIndexFixing(ONIndex1Y,I2558,TRUE,_xll.ohTrigger(RecalcTrigger,Trigger1Y)),NA())</f>
        <v>2.8122775994807725E-2</v>
      </c>
    </row>
    <row r="2559" spans="2:17" x14ac:dyDescent="0.2">
      <c r="B2559" s="46" t="s">
        <v>51</v>
      </c>
      <c r="D2559" s="49">
        <f>_xll.qlCalendarAdvance(LocalCalendar,$D2558,B2559,"f",FALSE)</f>
        <v>57432</v>
      </c>
      <c r="E2559" s="49">
        <f>_xll.qlInterestRateIndexValueDate(IndexON,D2559)</f>
        <v>57432</v>
      </c>
      <c r="F2559" s="52">
        <f>IFERROR(_xll.qlIndexFixing(IndexON,D2559,TRUE,_xll.ohTrigger(RecalcTrigger,TriggerON)),NA())</f>
        <v>2.2971542246716936E-2</v>
      </c>
      <c r="H2559" s="49">
        <f>_xll.qlCalendarAdvance(IborCalendar,$H2558,B2559,"f",FALSE)</f>
        <v>57425</v>
      </c>
      <c r="I2559" s="49">
        <f>_xll.qlInterestRateIndexValueDate(Index1M,$H2559)</f>
        <v>57427</v>
      </c>
      <c r="J2559" s="52">
        <f>IFERROR(_xll.qlIndexFixing(Index1M,$H2559,TRUE,_xll.ohTrigger(RecalcTrigger,Trigger1M)),NA())</f>
        <v>2.3708951164534975E-2</v>
      </c>
      <c r="K2559" s="52">
        <f>IFERROR(_xll.qlIndexFixing(ONIndex1M,I2559,TRUE,_xll.ohTrigger(RecalcTrigger,Trigger1M)),NA())</f>
        <v>2.3695106376235842E-2</v>
      </c>
      <c r="L2559" s="52">
        <f>IFERROR(_xll.qlIndexFixing(Index3M,H2559,TRUE,_xll.ohTrigger(RecalcTrigger,Trigger3M)),NA())</f>
        <v>2.5234991378308175E-2</v>
      </c>
      <c r="M2559" s="52">
        <f>IFERROR(_xll.qlIndexFixing(ONIndex3M,I2559,TRUE,_xll.ohTrigger(RecalcTrigger,Trigger3M)),NA())</f>
        <v>2.5181905845483854E-2</v>
      </c>
      <c r="N2559" s="52">
        <f>IFERROR(_xll.qlIndexFixing(Index6M,$H2559,TRUE,_xll.ohTrigger(RecalcTrigger,Trigger6M)),NA())</f>
        <v>2.6613316557541122E-2</v>
      </c>
      <c r="O2559" s="52">
        <f>IFERROR(_xll.qlIndexFixing(ONIndex6M,I2559,TRUE,_xll.ohTrigger(RecalcTrigger,Trigger6M)),NA())</f>
        <v>2.6489236934574834E-2</v>
      </c>
      <c r="P2559" s="52">
        <f>IFERROR(_xll.qlIndexFixing(Index1Y,$H2559,TRUE,_xll.ohTrigger(RecalcTrigger,Trigger1Y)),NA())</f>
        <v>2.8410664352109448E-2</v>
      </c>
      <c r="Q2559" s="52">
        <f>IFERROR(_xll.qlIndexFixing(ONIndex1Y,I2559,TRUE,_xll.ohTrigger(RecalcTrigger,Trigger1Y)),NA())</f>
        <v>2.8118444553282274E-2</v>
      </c>
    </row>
    <row r="2560" spans="2:17" x14ac:dyDescent="0.2">
      <c r="B2560" s="46" t="s">
        <v>51</v>
      </c>
      <c r="D2560" s="49">
        <f>_xll.qlCalendarAdvance(LocalCalendar,$D2559,B2560,"f",FALSE)</f>
        <v>57439</v>
      </c>
      <c r="E2560" s="49">
        <f>_xll.qlInterestRateIndexValueDate(IndexON,D2560)</f>
        <v>57439</v>
      </c>
      <c r="F2560" s="52">
        <f>IFERROR(_xll.qlIndexFixing(IndexON,D2560,TRUE,_xll.ohTrigger(RecalcTrigger,TriggerON)),NA())</f>
        <v>2.2964923934098991E-2</v>
      </c>
      <c r="H2560" s="49">
        <f>_xll.qlCalendarAdvance(IborCalendar,$H2559,B2560,"f",FALSE)</f>
        <v>57432</v>
      </c>
      <c r="I2560" s="49">
        <f>_xll.qlInterestRateIndexValueDate(Index1M,$H2560)</f>
        <v>57434</v>
      </c>
      <c r="J2560" s="52">
        <f>IFERROR(_xll.qlIndexFixing(Index1M,$H2560,TRUE,_xll.ohTrigger(RecalcTrigger,Trigger1M)),NA())</f>
        <v>2.3704243216984781E-2</v>
      </c>
      <c r="K2560" s="52">
        <f>IFERROR(_xll.qlIndexFixing(ONIndex1M,I2560,TRUE,_xll.ohTrigger(RecalcTrigger,Trigger1M)),NA())</f>
        <v>2.3690865817478368E-2</v>
      </c>
      <c r="L2560" s="52">
        <f>IFERROR(_xll.qlIndexFixing(Index3M,H2560,TRUE,_xll.ohTrigger(RecalcTrigger,Trigger3M)),NA())</f>
        <v>2.5229067418837566E-2</v>
      </c>
      <c r="M2560" s="52">
        <f>IFERROR(_xll.qlIndexFixing(ONIndex3M,I2560,TRUE,_xll.ohTrigger(RecalcTrigger,Trigger3M)),NA())</f>
        <v>2.5177707828536455E-2</v>
      </c>
      <c r="N2560" s="52">
        <f>IFERROR(_xll.qlIndexFixing(Index6M,$H2560,TRUE,_xll.ohTrigger(RecalcTrigger,Trigger6M)),NA())</f>
        <v>2.6607137019973592E-2</v>
      </c>
      <c r="O2560" s="52">
        <f>IFERROR(_xll.qlIndexFixing(ONIndex6M,I2560,TRUE,_xll.ohTrigger(RecalcTrigger,Trigger6M)),NA())</f>
        <v>2.6485057497485087E-2</v>
      </c>
      <c r="P2560" s="52">
        <f>IFERROR(_xll.qlIndexFixing(Index1Y,$H2560,TRUE,_xll.ohTrigger(RecalcTrigger,Trigger1Y)),NA())</f>
        <v>2.840402267118346E-2</v>
      </c>
      <c r="Q2560" s="52">
        <f>IFERROR(_xll.qlIndexFixing(ONIndex1Y,I2560,TRUE,_xll.ohTrigger(RecalcTrigger,Trigger1Y)),NA())</f>
        <v>2.8114122673015274E-2</v>
      </c>
    </row>
    <row r="2561" spans="2:17" x14ac:dyDescent="0.2">
      <c r="B2561" s="46" t="s">
        <v>51</v>
      </c>
      <c r="D2561" s="49">
        <f>_xll.qlCalendarAdvance(LocalCalendar,$D2560,B2561,"f",FALSE)</f>
        <v>57446</v>
      </c>
      <c r="E2561" s="49">
        <f>_xll.qlInterestRateIndexValueDate(IndexON,D2561)</f>
        <v>57446</v>
      </c>
      <c r="F2561" s="52">
        <f>IFERROR(_xll.qlIndexFixing(IndexON,D2561,TRUE,_xll.ohTrigger(RecalcTrigger,TriggerON)),NA())</f>
        <v>2.2958320163048995E-2</v>
      </c>
      <c r="H2561" s="49">
        <f>_xll.qlCalendarAdvance(IborCalendar,$H2560,B2561,"f",FALSE)</f>
        <v>57439</v>
      </c>
      <c r="I2561" s="49">
        <f>_xll.qlInterestRateIndexValueDate(Index1M,$H2561)</f>
        <v>57441</v>
      </c>
      <c r="J2561" s="52">
        <f>IFERROR(_xll.qlIndexFixing(Index1M,$H2561,TRUE,_xll.ohTrigger(RecalcTrigger,Trigger1M)),NA())</f>
        <v>2.3700501801540708E-2</v>
      </c>
      <c r="K2561" s="52">
        <f>IFERROR(_xll.qlIndexFixing(ONIndex1M,I2561,TRUE,_xll.ohTrigger(RecalcTrigger,Trigger1M)),NA())</f>
        <v>2.3686634564210607E-2</v>
      </c>
      <c r="L2561" s="52">
        <f>IFERROR(_xll.qlIndexFixing(Index3M,H2561,TRUE,_xll.ohTrigger(RecalcTrigger,Trigger3M)),NA())</f>
        <v>2.5224911047619376E-2</v>
      </c>
      <c r="M2561" s="52">
        <f>IFERROR(_xll.qlIndexFixing(ONIndex3M,I2561,TRUE,_xll.ohTrigger(RecalcTrigger,Trigger3M)),NA())</f>
        <v>2.5173519023633517E-2</v>
      </c>
      <c r="N2561" s="52">
        <f>IFERROR(_xll.qlIndexFixing(Index6M,$H2561,TRUE,_xll.ohTrigger(RecalcTrigger,Trigger6M)),NA())</f>
        <v>2.6605784440583501E-2</v>
      </c>
      <c r="O2561" s="52">
        <f>IFERROR(_xll.qlIndexFixing(ONIndex6M,I2561,TRUE,_xll.ohTrigger(RecalcTrigger,Trigger6M)),NA())</f>
        <v>2.6480887215978299E-2</v>
      </c>
      <c r="P2561" s="52">
        <f>IFERROR(_xll.qlIndexFixing(Index1Y,$H2561,TRUE,_xll.ohTrigger(RecalcTrigger,Trigger1Y)),NA())</f>
        <v>2.8402293656211493E-2</v>
      </c>
      <c r="Q2561" s="52">
        <f>IFERROR(_xll.qlIndexFixing(ONIndex1Y,I2561,TRUE,_xll.ohTrigger(RecalcTrigger,Trigger1Y)),NA())</f>
        <v>2.8109810354086662E-2</v>
      </c>
    </row>
    <row r="2562" spans="2:17" x14ac:dyDescent="0.2">
      <c r="B2562" s="46" t="s">
        <v>51</v>
      </c>
      <c r="D2562" s="49">
        <f>_xll.qlCalendarAdvance(LocalCalendar,$D2561,B2562,"f",FALSE)</f>
        <v>57453</v>
      </c>
      <c r="E2562" s="49">
        <f>_xll.qlInterestRateIndexValueDate(IndexON,D2562)</f>
        <v>57453</v>
      </c>
      <c r="F2562" s="52">
        <f>IFERROR(_xll.qlIndexFixing(IndexON,D2562,TRUE,_xll.ohTrigger(RecalcTrigger,TriggerON)),NA())</f>
        <v>2.2951730933167269E-2</v>
      </c>
      <c r="H2562" s="49">
        <f>_xll.qlCalendarAdvance(IborCalendar,$H2561,B2562,"f",FALSE)</f>
        <v>57446</v>
      </c>
      <c r="I2562" s="49">
        <f>_xll.qlInterestRateIndexValueDate(Index1M,$H2562)</f>
        <v>57448</v>
      </c>
      <c r="J2562" s="52">
        <f>IFERROR(_xll.qlIndexFixing(Index1M,$H2562,TRUE,_xll.ohTrigger(RecalcTrigger,Trigger1M)),NA())</f>
        <v>2.3695811725714451E-2</v>
      </c>
      <c r="K2562" s="52">
        <f>IFERROR(_xll.qlIndexFixing(ONIndex1M,I2562,TRUE,_xll.ohTrigger(RecalcTrigger,Trigger1M)),NA())</f>
        <v>2.3682412616379267E-2</v>
      </c>
      <c r="L2562" s="52">
        <f>IFERROR(_xll.qlIndexFixing(Index3M,H2562,TRUE,_xll.ohTrigger(RecalcTrigger,Trigger3M)),NA())</f>
        <v>2.5220763949474045E-2</v>
      </c>
      <c r="M2562" s="52">
        <f>IFERROR(_xll.qlIndexFixing(ONIndex3M,I2562,TRUE,_xll.ohTrigger(RecalcTrigger,Trigger3M)),NA())</f>
        <v>2.5169339430881621E-2</v>
      </c>
      <c r="N2562" s="52">
        <f>IFERROR(_xll.qlIndexFixing(Index6M,$H2562,TRUE,_xll.ohTrigger(RecalcTrigger,Trigger6M)),NA())</f>
        <v>2.6600999313267943E-2</v>
      </c>
      <c r="O2562" s="52">
        <f>IFERROR(_xll.qlIndexFixing(ONIndex6M,I2562,TRUE,_xll.ohTrigger(RecalcTrigger,Trigger6M)),NA())</f>
        <v>2.6476726090027825E-2</v>
      </c>
      <c r="P2562" s="52">
        <f>IFERROR(_xll.qlIndexFixing(Index1Y,$H2562,TRUE,_xll.ohTrigger(RecalcTrigger,Trigger1Y)),NA())</f>
        <v>2.8398941139640727E-2</v>
      </c>
      <c r="Q2562" s="52">
        <f>IFERROR(_xll.qlIndexFixing(ONIndex1Y,I2562,TRUE,_xll.ohTrigger(RecalcTrigger,Trigger1Y)),NA())</f>
        <v>2.8105507596496437E-2</v>
      </c>
    </row>
    <row r="2563" spans="2:17" x14ac:dyDescent="0.2">
      <c r="B2563" s="46" t="s">
        <v>51</v>
      </c>
      <c r="D2563" s="49">
        <f>_xll.qlCalendarAdvance(LocalCalendar,$D2562,B2563,"f",FALSE)</f>
        <v>57460</v>
      </c>
      <c r="E2563" s="49">
        <f>_xll.qlInterestRateIndexValueDate(IndexON,D2563)</f>
        <v>57460</v>
      </c>
      <c r="F2563" s="52">
        <f>IFERROR(_xll.qlIndexFixing(IndexON,D2563,TRUE,_xll.ohTrigger(RecalcTrigger,TriggerON)),NA())</f>
        <v>2.2945156244453813E-2</v>
      </c>
      <c r="H2563" s="49">
        <f>_xll.qlCalendarAdvance(IborCalendar,$H2562,B2563,"f",FALSE)</f>
        <v>57453</v>
      </c>
      <c r="I2563" s="49">
        <f>_xll.qlInterestRateIndexValueDate(Index1M,$H2563)</f>
        <v>57459</v>
      </c>
      <c r="J2563" s="52">
        <f>IFERROR(_xll.qlIndexFixing(Index1M,$H2563,TRUE,_xll.ohTrigger(RecalcTrigger,Trigger1M)),NA())</f>
        <v>2.3688733210949664E-2</v>
      </c>
      <c r="K2563" s="52">
        <f>IFERROR(_xll.qlIndexFixing(ONIndex1M,I2563,TRUE,_xll.ohTrigger(RecalcTrigger,Trigger1M)),NA())</f>
        <v>2.3674840368057559E-2</v>
      </c>
      <c r="L2563" s="52">
        <f>IFERROR(_xll.qlIndexFixing(Index3M,H2563,TRUE,_xll.ohTrigger(RecalcTrigger,Trigger3M)),NA())</f>
        <v>2.5214265816281195E-2</v>
      </c>
      <c r="M2563" s="52">
        <f>IFERROR(_xll.qlIndexFixing(ONIndex3M,I2563,TRUE,_xll.ohTrigger(RecalcTrigger,Trigger3M)),NA())</f>
        <v>2.5161625828884482E-2</v>
      </c>
      <c r="N2563" s="52">
        <f>IFERROR(_xll.qlIndexFixing(Index6M,$H2563,TRUE,_xll.ohTrigger(RecalcTrigger,Trigger6M)),NA())</f>
        <v>2.6593201786169415E-2</v>
      </c>
      <c r="O2563" s="52">
        <f>IFERROR(_xll.qlIndexFixing(ONIndex6M,I2563,TRUE,_xll.ohTrigger(RecalcTrigger,Trigger6M)),NA())</f>
        <v>2.6468851285246231E-2</v>
      </c>
      <c r="P2563" s="52">
        <f>IFERROR(_xll.qlIndexFixing(Index1Y,$H2563,TRUE,_xll.ohTrigger(RecalcTrigger,Trigger1Y)),NA())</f>
        <v>2.8389952182979194E-2</v>
      </c>
      <c r="Q2563" s="52">
        <f>IFERROR(_xll.qlIndexFixing(ONIndex1Y,I2563,TRUE,_xll.ohTrigger(RecalcTrigger,Trigger1Y)),NA())</f>
        <v>2.8097184342277259E-2</v>
      </c>
    </row>
    <row r="2564" spans="2:17" x14ac:dyDescent="0.2">
      <c r="B2564" s="46" t="s">
        <v>51</v>
      </c>
      <c r="D2564" s="49">
        <f>_xll.qlCalendarAdvance(LocalCalendar,$D2563,B2564,"f",FALSE)</f>
        <v>57467</v>
      </c>
      <c r="E2564" s="49">
        <f>_xll.qlInterestRateIndexValueDate(IndexON,D2564)</f>
        <v>57467</v>
      </c>
      <c r="F2564" s="52">
        <f>IFERROR(_xll.qlIndexFixing(IndexON,D2564,TRUE,_xll.ohTrigger(RecalcTrigger,TriggerON)),NA())</f>
        <v>2.2938596097148434E-2</v>
      </c>
      <c r="H2564" s="49">
        <f>_xll.qlCalendarAdvance(IborCalendar,$H2563,B2564,"f",FALSE)</f>
        <v>57460</v>
      </c>
      <c r="I2564" s="49">
        <f>_xll.qlInterestRateIndexValueDate(Index1M,$H2564)</f>
        <v>57462</v>
      </c>
      <c r="J2564" s="52">
        <f>IFERROR(_xll.qlIndexFixing(Index1M,$H2564,TRUE,_xll.ohTrigger(RecalcTrigger,Trigger1M)),NA())</f>
        <v>2.3687897691817283E-2</v>
      </c>
      <c r="K2564" s="52">
        <f>IFERROR(_xll.qlIndexFixing(ONIndex1M,I2564,TRUE,_xll.ohTrigger(RecalcTrigger,Trigger1M)),NA())</f>
        <v>2.3673996637052497E-2</v>
      </c>
      <c r="L2564" s="52">
        <f>IFERROR(_xll.qlIndexFixing(Index3M,H2564,TRUE,_xll.ohTrigger(RecalcTrigger,Trigger3M)),NA())</f>
        <v>2.5212497572284255E-2</v>
      </c>
      <c r="M2564" s="52">
        <f>IFERROR(_xll.qlIndexFixing(ONIndex3M,I2564,TRUE,_xll.ohTrigger(RecalcTrigger,Trigger3M)),NA())</f>
        <v>2.5161007881617792E-2</v>
      </c>
      <c r="N2564" s="52">
        <f>IFERROR(_xll.qlIndexFixing(Index6M,$H2564,TRUE,_xll.ohTrigger(RecalcTrigger,Trigger6M)),NA())</f>
        <v>2.6592834252353852E-2</v>
      </c>
      <c r="O2564" s="52">
        <f>IFERROR(_xll.qlIndexFixing(ONIndex6M,I2564,TRUE,_xll.ohTrigger(RecalcTrigger,Trigger6M)),NA())</f>
        <v>2.6468431304902396E-2</v>
      </c>
      <c r="P2564" s="52">
        <f>IFERROR(_xll.qlIndexFixing(Index1Y,$H2564,TRUE,_xll.ohTrigger(RecalcTrigger,Trigger1Y)),NA())</f>
        <v>2.8389811509372961E-2</v>
      </c>
      <c r="Q2564" s="52">
        <f>IFERROR(_xll.qlIndexFixing(ONIndex1Y,I2564,TRUE,_xll.ohTrigger(RecalcTrigger,Trigger1Y)),NA())</f>
        <v>2.809693076522457E-2</v>
      </c>
    </row>
    <row r="2565" spans="2:17" x14ac:dyDescent="0.2">
      <c r="B2565" s="46" t="s">
        <v>51</v>
      </c>
      <c r="D2565" s="49">
        <f>_xll.qlCalendarAdvance(LocalCalendar,$D2564,B2565,"f",FALSE)</f>
        <v>57474</v>
      </c>
      <c r="E2565" s="49">
        <f>_xll.qlInterestRateIndexValueDate(IndexON,D2565)</f>
        <v>57474</v>
      </c>
      <c r="F2565" s="52">
        <f>IFERROR(_xll.qlIndexFixing(IndexON,D2565,TRUE,_xll.ohTrigger(RecalcTrigger,TriggerON)),NA())</f>
        <v>2.2932050491171196E-2</v>
      </c>
      <c r="H2565" s="49">
        <f>_xll.qlCalendarAdvance(IborCalendar,$H2564,B2565,"f",FALSE)</f>
        <v>57467</v>
      </c>
      <c r="I2565" s="49">
        <f>_xll.qlInterestRateIndexValueDate(Index1M,$H2565)</f>
        <v>57469</v>
      </c>
      <c r="J2565" s="52">
        <f>IFERROR(_xll.qlIndexFixing(Index1M,$H2565,TRUE,_xll.ohTrigger(RecalcTrigger,Trigger1M)),NA())</f>
        <v>2.3683234418541931E-2</v>
      </c>
      <c r="K2565" s="52">
        <f>IFERROR(_xll.qlIndexFixing(ONIndex1M,I2565,TRUE,_xll.ohTrigger(RecalcTrigger,Trigger1M)),NA())</f>
        <v>2.3670281527812254E-2</v>
      </c>
      <c r="L2565" s="52">
        <f>IFERROR(_xll.qlIndexFixing(Index3M,H2565,TRUE,_xll.ohTrigger(RecalcTrigger,Trigger3M)),NA())</f>
        <v>2.5210143325690985E-2</v>
      </c>
      <c r="M2565" s="52">
        <f>IFERROR(_xll.qlIndexFixing(ONIndex3M,I2565,TRUE,_xll.ohTrigger(RecalcTrigger,Trigger3M)),NA())</f>
        <v>2.5157438684992872E-2</v>
      </c>
      <c r="N2565" s="52">
        <f>IFERROR(_xll.qlIndexFixing(Index6M,$H2565,TRUE,_xll.ohTrigger(RecalcTrigger,Trigger6M)),NA())</f>
        <v>2.6588765652303687E-2</v>
      </c>
      <c r="O2565" s="52">
        <f>IFERROR(_xll.qlIndexFixing(ONIndex6M,I2565,TRUE,_xll.ohTrigger(RecalcTrigger,Trigger6M)),NA())</f>
        <v>2.6464975440720906E-2</v>
      </c>
      <c r="P2565" s="52">
        <f>IFERROR(_xll.qlIndexFixing(Index1Y,$H2565,TRUE,_xll.ohTrigger(RecalcTrigger,Trigger1Y)),NA())</f>
        <v>2.8386489694196236E-2</v>
      </c>
      <c r="Q2565" s="52">
        <f>IFERROR(_xll.qlIndexFixing(ONIndex1Y,I2565,TRUE,_xll.ohTrigger(RecalcTrigger,Trigger1Y)),NA())</f>
        <v>2.8093447850041642E-2</v>
      </c>
    </row>
    <row r="2566" spans="2:17" x14ac:dyDescent="0.2">
      <c r="B2566" s="46" t="s">
        <v>51</v>
      </c>
      <c r="D2566" s="49">
        <f>_xll.qlCalendarAdvance(LocalCalendar,$D2565,B2566,"f",FALSE)</f>
        <v>57481</v>
      </c>
      <c r="E2566" s="49">
        <f>_xll.qlInterestRateIndexValueDate(IndexON,D2566)</f>
        <v>57481</v>
      </c>
      <c r="F2566" s="52">
        <f>IFERROR(_xll.qlIndexFixing(IndexON,D2566,TRUE,_xll.ohTrigger(RecalcTrigger,TriggerON)),NA())</f>
        <v>2.2925519426522101E-2</v>
      </c>
      <c r="H2566" s="49">
        <f>_xll.qlCalendarAdvance(IborCalendar,$H2565,B2566,"f",FALSE)</f>
        <v>57474</v>
      </c>
      <c r="I2566" s="49">
        <f>_xll.qlInterestRateIndexValueDate(Index1M,$H2566)</f>
        <v>57476</v>
      </c>
      <c r="J2566" s="52">
        <f>IFERROR(_xll.qlIndexFixing(Index1M,$H2566,TRUE,_xll.ohTrigger(RecalcTrigger,Trigger1M)),NA())</f>
        <v>2.3679060630710451E-2</v>
      </c>
      <c r="K2566" s="52">
        <f>IFERROR(_xll.qlIndexFixing(ONIndex1M,I2566,TRUE,_xll.ohTrigger(RecalcTrigger,Trigger1M)),NA())</f>
        <v>2.3665617879498058E-2</v>
      </c>
      <c r="L2566" s="52">
        <f>IFERROR(_xll.qlIndexFixing(Index3M,H2566,TRUE,_xll.ohTrigger(RecalcTrigger,Trigger3M)),NA())</f>
        <v>2.5206034446376747E-2</v>
      </c>
      <c r="M2566" s="52">
        <f>IFERROR(_xll.qlIndexFixing(ONIndex3M,I2566,TRUE,_xll.ohTrigger(RecalcTrigger,Trigger3M)),NA())</f>
        <v>2.5152713180718322E-2</v>
      </c>
      <c r="N2566" s="52">
        <f>IFERROR(_xll.qlIndexFixing(Index6M,$H2566,TRUE,_xll.ohTrigger(RecalcTrigger,Trigger6M)),NA())</f>
        <v>2.6585396826327753E-2</v>
      </c>
      <c r="O2566" s="52">
        <f>IFERROR(_xll.qlIndexFixing(ONIndex6M,I2566,TRUE,_xll.ohTrigger(RecalcTrigger,Trigger6M)),NA())</f>
        <v>2.64601731421088E-2</v>
      </c>
      <c r="P2566" s="52">
        <f>IFERROR(_xll.qlIndexFixing(Index1Y,$H2566,TRUE,_xll.ohTrigger(RecalcTrigger,Trigger1Y)),NA())</f>
        <v>2.8381539341400225E-2</v>
      </c>
      <c r="Q2566" s="52">
        <f>IFERROR(_xll.qlIndexFixing(ONIndex1Y,I2566,TRUE,_xll.ohTrigger(RecalcTrigger,Trigger1Y)),NA())</f>
        <v>2.8088392179252963E-2</v>
      </c>
    </row>
    <row r="2567" spans="2:17" x14ac:dyDescent="0.2">
      <c r="B2567" s="46" t="s">
        <v>51</v>
      </c>
      <c r="D2567" s="49">
        <f>_xll.qlCalendarAdvance(LocalCalendar,$D2566,B2567,"f",FALSE)</f>
        <v>57488</v>
      </c>
      <c r="E2567" s="49">
        <f>_xll.qlInterestRateIndexValueDate(IndexON,D2567)</f>
        <v>57488</v>
      </c>
      <c r="F2567" s="52">
        <f>IFERROR(_xll.qlIndexFixing(IndexON,D2567,TRUE,_xll.ohTrigger(RecalcTrigger,TriggerON)),NA())</f>
        <v>2.2919002903041275E-2</v>
      </c>
      <c r="H2567" s="49">
        <f>_xll.qlCalendarAdvance(IborCalendar,$H2566,B2567,"f",FALSE)</f>
        <v>57481</v>
      </c>
      <c r="I2567" s="49">
        <f>_xll.qlInterestRateIndexValueDate(Index1M,$H2567)</f>
        <v>57483</v>
      </c>
      <c r="J2567" s="52">
        <f>IFERROR(_xll.qlIndexFixing(Index1M,$H2567,TRUE,_xll.ohTrigger(RecalcTrigger,Trigger1M)),NA())</f>
        <v>2.3674896166801251E-2</v>
      </c>
      <c r="K2567" s="52">
        <f>IFERROR(_xll.qlIndexFixing(ONIndex1M,I2567,TRUE,_xll.ohTrigger(RecalcTrigger,Trigger1M)),NA())</f>
        <v>2.3661442458848825E-2</v>
      </c>
      <c r="L2567" s="52">
        <f>IFERROR(_xll.qlIndexFixing(Index3M,H2567,TRUE,_xll.ohTrigger(RecalcTrigger,Trigger3M)),NA())</f>
        <v>2.5201934842065402E-2</v>
      </c>
      <c r="M2567" s="52">
        <f>IFERROR(_xll.qlIndexFixing(ONIndex3M,I2567,TRUE,_xll.ohTrigger(RecalcTrigger,Trigger3M)),NA())</f>
        <v>2.5148579648401892E-2</v>
      </c>
      <c r="N2567" s="52">
        <f>IFERROR(_xll.qlIndexFixing(Index6M,$H2567,TRUE,_xll.ohTrigger(RecalcTrigger,Trigger6M)),NA())</f>
        <v>2.6580656312731085E-2</v>
      </c>
      <c r="O2567" s="52">
        <f>IFERROR(_xll.qlIndexFixing(ONIndex6M,I2567,TRUE,_xll.ohTrigger(RecalcTrigger,Trigger6M)),NA())</f>
        <v>2.6456057794073118E-2</v>
      </c>
      <c r="P2567" s="52">
        <f>IFERROR(_xll.qlIndexFixing(Index1Y,$H2567,TRUE,_xll.ohTrigger(RecalcTrigger,Trigger1Y)),NA())</f>
        <v>2.8377418036025868E-2</v>
      </c>
      <c r="Q2567" s="52">
        <f>IFERROR(_xll.qlIndexFixing(ONIndex1Y,I2567,TRUE,_xll.ohTrigger(RecalcTrigger,Trigger1Y)),NA())</f>
        <v>2.8084137228274741E-2</v>
      </c>
    </row>
    <row r="2568" spans="2:17" x14ac:dyDescent="0.2">
      <c r="B2568" s="46" t="s">
        <v>51</v>
      </c>
      <c r="D2568" s="49">
        <f>_xll.qlCalendarAdvance(LocalCalendar,$D2567,B2568,"f",FALSE)</f>
        <v>57495</v>
      </c>
      <c r="E2568" s="49">
        <f>_xll.qlInterestRateIndexValueDate(IndexON,D2568)</f>
        <v>57495</v>
      </c>
      <c r="F2568" s="52">
        <f>IFERROR(_xll.qlIndexFixing(IndexON,D2568,TRUE,_xll.ohTrigger(RecalcTrigger,TriggerON)),NA())</f>
        <v>2.2912500920968526E-2</v>
      </c>
      <c r="H2568" s="49">
        <f>_xll.qlCalendarAdvance(IborCalendar,$H2567,B2568,"f",FALSE)</f>
        <v>57488</v>
      </c>
      <c r="I2568" s="49">
        <f>_xll.qlInterestRateIndexValueDate(Index1M,$H2568)</f>
        <v>57490</v>
      </c>
      <c r="J2568" s="52">
        <f>IFERROR(_xll.qlIndexFixing(Index1M,$H2568,TRUE,_xll.ohTrigger(RecalcTrigger,Trigger1M)),NA())</f>
        <v>2.3670741026816905E-2</v>
      </c>
      <c r="K2568" s="52">
        <f>IFERROR(_xll.qlIndexFixing(ONIndex1M,I2568,TRUE,_xll.ohTrigger(RecalcTrigger,Trigger1M)),NA())</f>
        <v>2.3657756436867849E-2</v>
      </c>
      <c r="L2568" s="52">
        <f>IFERROR(_xll.qlIndexFixing(Index3M,H2568,TRUE,_xll.ohTrigger(RecalcTrigger,Trigger3M)),NA())</f>
        <v>2.5198434112827819E-2</v>
      </c>
      <c r="M2568" s="52">
        <f>IFERROR(_xll.qlIndexFixing(ONIndex3M,I2568,TRUE,_xll.ohTrigger(RecalcTrigger,Trigger3M)),NA())</f>
        <v>2.5145039195937358E-2</v>
      </c>
      <c r="N2568" s="52">
        <f>IFERROR(_xll.qlIndexFixing(Index6M,$H2568,TRUE,_xll.ohTrigger(RecalcTrigger,Trigger6M)),NA())</f>
        <v>2.6576615573094139E-2</v>
      </c>
      <c r="O2568" s="52">
        <f>IFERROR(_xll.qlIndexFixing(ONIndex6M,I2568,TRUE,_xll.ohTrigger(RecalcTrigger,Trigger6M)),NA())</f>
        <v>2.6452630451430093E-2</v>
      </c>
      <c r="P2568" s="52">
        <f>IFERROR(_xll.qlIndexFixing(Index1Y,$H2568,TRUE,_xll.ohTrigger(RecalcTrigger,Trigger1Y)),NA())</f>
        <v>2.8374126928384733E-2</v>
      </c>
      <c r="Q2568" s="52">
        <f>IFERROR(_xll.qlIndexFixing(ONIndex1Y,I2568,TRUE,_xll.ohTrigger(RecalcTrigger,Trigger1Y)),NA())</f>
        <v>2.8080684050244553E-2</v>
      </c>
    </row>
    <row r="2569" spans="2:17" x14ac:dyDescent="0.2">
      <c r="B2569" s="46" t="s">
        <v>51</v>
      </c>
      <c r="D2569" s="49">
        <f>_xll.qlCalendarAdvance(LocalCalendar,$D2568,B2569,"f",FALSE)</f>
        <v>57502</v>
      </c>
      <c r="E2569" s="49">
        <f>_xll.qlInterestRateIndexValueDate(IndexON,D2569)</f>
        <v>57502</v>
      </c>
      <c r="F2569" s="52">
        <f>IFERROR(_xll.qlIndexFixing(IndexON,D2569,TRUE,_xll.ohTrigger(RecalcTrigger,TriggerON)),NA())</f>
        <v>2.2906013480143983E-2</v>
      </c>
      <c r="H2569" s="49">
        <f>_xll.qlCalendarAdvance(IborCalendar,$H2568,B2569,"f",FALSE)</f>
        <v>57495</v>
      </c>
      <c r="I2569" s="49">
        <f>_xll.qlInterestRateIndexValueDate(Index1M,$H2569)</f>
        <v>57497</v>
      </c>
      <c r="J2569" s="52">
        <f>IFERROR(_xll.qlIndexFixing(Index1M,$H2569,TRUE,_xll.ohTrigger(RecalcTrigger,Trigger1M)),NA())</f>
        <v>2.3666595210736791E-2</v>
      </c>
      <c r="K2569" s="52">
        <f>IFERROR(_xll.qlIndexFixing(ONIndex1M,I2569,TRUE,_xll.ohTrigger(RecalcTrigger,Trigger1M)),NA())</f>
        <v>2.365311953399285E-2</v>
      </c>
      <c r="L2569" s="52">
        <f>IFERROR(_xll.qlIndexFixing(Index3M,H2569,TRUE,_xll.ohTrigger(RecalcTrigger,Trigger3M)),NA())</f>
        <v>2.5194353436274946E-2</v>
      </c>
      <c r="M2569" s="52">
        <f>IFERROR(_xll.qlIndexFixing(ONIndex3M,I2569,TRUE,_xll.ohTrigger(RecalcTrigger,Trigger3M)),NA())</f>
        <v>2.5140340220008994E-2</v>
      </c>
      <c r="N2569" s="52">
        <f>IFERROR(_xll.qlIndexFixing(Index6M,$H2569,TRUE,_xll.ohTrigger(RecalcTrigger,Trigger6M)),NA())</f>
        <v>2.6572584120146233E-2</v>
      </c>
      <c r="O2569" s="52">
        <f>IFERROR(_xll.qlIndexFixing(ONIndex6M,I2569,TRUE,_xll.ohTrigger(RecalcTrigger,Trigger6M)),NA())</f>
        <v>2.6447854564723983E-2</v>
      </c>
      <c r="P2569" s="52">
        <f>IFERROR(_xll.qlIndexFixing(Index1Y,$H2569,TRUE,_xll.ohTrigger(RecalcTrigger,Trigger1Y)),NA())</f>
        <v>2.8369204981900029E-2</v>
      </c>
      <c r="Q2569" s="52">
        <f>IFERROR(_xll.qlIndexFixing(ONIndex1Y,I2569,TRUE,_xll.ohTrigger(RecalcTrigger,Trigger1Y)),NA())</f>
        <v>2.8075656010173589E-2</v>
      </c>
    </row>
    <row r="2570" spans="2:17" x14ac:dyDescent="0.2">
      <c r="B2570" s="46" t="s">
        <v>51</v>
      </c>
      <c r="D2570" s="49">
        <f>_xll.qlCalendarAdvance(LocalCalendar,$D2569,B2570,"f",FALSE)</f>
        <v>57509</v>
      </c>
      <c r="E2570" s="49">
        <f>_xll.qlInterestRateIndexValueDate(IndexON,D2570)</f>
        <v>57509</v>
      </c>
      <c r="F2570" s="52">
        <f>IFERROR(_xll.qlIndexFixing(IndexON,D2570,TRUE,_xll.ohTrigger(RecalcTrigger,TriggerON)),NA())</f>
        <v>2.2899540580567646E-2</v>
      </c>
      <c r="H2570" s="49">
        <f>_xll.qlCalendarAdvance(IborCalendar,$H2569,B2570,"f",FALSE)</f>
        <v>57502</v>
      </c>
      <c r="I2570" s="49">
        <f>_xll.qlInterestRateIndexValueDate(Index1M,$H2570)</f>
        <v>57504</v>
      </c>
      <c r="J2570" s="52">
        <f>IFERROR(_xll.qlIndexFixing(Index1M,$H2570,TRUE,_xll.ohTrigger(RecalcTrigger,Trigger1M)),NA())</f>
        <v>2.366245871855575E-2</v>
      </c>
      <c r="K2570" s="52">
        <f>IFERROR(_xll.qlIndexFixing(ONIndex1M,I2570,TRUE,_xll.ohTrigger(RecalcTrigger,Trigger1M)),NA())</f>
        <v>2.3648972029732818E-2</v>
      </c>
      <c r="L2570" s="52">
        <f>IFERROR(_xll.qlIndexFixing(Index3M,H2570,TRUE,_xll.ohTrigger(RecalcTrigger,Trigger3M)),NA())</f>
        <v>2.5189691678848547E-2</v>
      </c>
      <c r="M2570" s="52">
        <f>IFERROR(_xll.qlIndexFixing(ONIndex3M,I2570,TRUE,_xll.ohTrigger(RecalcTrigger,Trigger3M)),NA())</f>
        <v>2.5136234323985818E-2</v>
      </c>
      <c r="N2570" s="52">
        <f>IFERROR(_xll.qlIndexFixing(Index6M,$H2570,TRUE,_xll.ohTrigger(RecalcTrigger,Trigger6M)),NA())</f>
        <v>2.6568561953832493E-2</v>
      </c>
      <c r="O2570" s="52">
        <f>IFERROR(_xll.qlIndexFixing(ONIndex6M,I2570,TRUE,_xll.ohTrigger(RecalcTrigger,Trigger6M)),NA())</f>
        <v>2.6443766683437175E-2</v>
      </c>
      <c r="P2570" s="52">
        <f>IFERROR(_xll.qlIndexFixing(Index1Y,$H2570,TRUE,_xll.ohTrigger(RecalcTrigger,Trigger1Y)),NA())</f>
        <v>2.8365113232907645E-2</v>
      </c>
      <c r="Q2570" s="52">
        <f>IFERROR(_xll.qlIndexFixing(ONIndex1Y,I2570,TRUE,_xll.ohTrigger(RecalcTrigger,Trigger1Y)),NA())</f>
        <v>2.8071429743103948E-2</v>
      </c>
    </row>
    <row r="2571" spans="2:17" x14ac:dyDescent="0.2">
      <c r="B2571" s="46" t="s">
        <v>51</v>
      </c>
      <c r="D2571" s="49">
        <f>_xll.qlCalendarAdvance(LocalCalendar,$D2570,B2571,"f",FALSE)</f>
        <v>57516</v>
      </c>
      <c r="E2571" s="49">
        <f>_xll.qlInterestRateIndexValueDate(IndexON,D2571)</f>
        <v>57516</v>
      </c>
      <c r="F2571" s="52">
        <f>IFERROR(_xll.qlIndexFixing(IndexON,D2571,TRUE,_xll.ohTrigger(RecalcTrigger,TriggerON)),NA())</f>
        <v>2.2893082222239514E-2</v>
      </c>
      <c r="H2571" s="49">
        <f>_xll.qlCalendarAdvance(IborCalendar,$H2570,B2571,"f",FALSE)</f>
        <v>57509</v>
      </c>
      <c r="I2571" s="49">
        <f>_xll.qlInterestRateIndexValueDate(Index1M,$H2571)</f>
        <v>57511</v>
      </c>
      <c r="J2571" s="52">
        <f>IFERROR(_xll.qlIndexFixing(Index1M,$H2571,TRUE,_xll.ohTrigger(RecalcTrigger,Trigger1M)),NA())</f>
        <v>2.3658331550260887E-2</v>
      </c>
      <c r="K2571" s="52">
        <f>IFERROR(_xll.qlIndexFixing(ONIndex1M,I2571,TRUE,_xll.ohTrigger(RecalcTrigger,Trigger1M)),NA())</f>
        <v>2.3644833830882561E-2</v>
      </c>
      <c r="L2571" s="52">
        <f>IFERROR(_xll.qlIndexFixing(Index3M,H2571,TRUE,_xll.ohTrigger(RecalcTrigger,Trigger3M)),NA())</f>
        <v>2.5185629174254542E-2</v>
      </c>
      <c r="M2571" s="52">
        <f>IFERROR(_xll.qlIndexFixing(ONIndex3M,I2571,TRUE,_xll.ohTrigger(RecalcTrigger,Trigger3M)),NA())</f>
        <v>2.5132137640033747E-2</v>
      </c>
      <c r="N2571" s="52">
        <f>IFERROR(_xll.qlIndexFixing(Index6M,$H2571,TRUE,_xll.ohTrigger(RecalcTrigger,Trigger6M)),NA())</f>
        <v>2.6564549074094154E-2</v>
      </c>
      <c r="O2571" s="52">
        <f>IFERROR(_xll.qlIndexFixing(ONIndex6M,I2571,TRUE,_xll.ohTrigger(RecalcTrigger,Trigger6M)),NA())</f>
        <v>2.6439687957733327E-2</v>
      </c>
      <c r="P2571" s="52">
        <f>IFERROR(_xll.qlIndexFixing(Index1Y,$H2571,TRUE,_xll.ohTrigger(RecalcTrigger,Trigger1Y)),NA())</f>
        <v>2.836103133580329E-2</v>
      </c>
      <c r="Q2571" s="52">
        <f>IFERROR(_xll.qlIndexFixing(ONIndex1Y,I2571,TRUE,_xll.ohTrigger(RecalcTrigger,Trigger1Y)),NA())</f>
        <v>2.806721303734605E-2</v>
      </c>
    </row>
    <row r="2572" spans="2:17" x14ac:dyDescent="0.2">
      <c r="B2572" s="46" t="s">
        <v>51</v>
      </c>
      <c r="D2572" s="49">
        <f>_xll.qlCalendarAdvance(LocalCalendar,$D2571,B2572,"f",FALSE)</f>
        <v>57523</v>
      </c>
      <c r="E2572" s="49">
        <f>_xll.qlInterestRateIndexValueDate(IndexON,D2572)</f>
        <v>57523</v>
      </c>
      <c r="F2572" s="52">
        <f>IFERROR(_xll.qlIndexFixing(IndexON,D2572,TRUE,_xll.ohTrigger(RecalcTrigger,TriggerON)),NA())</f>
        <v>2.2886638405399395E-2</v>
      </c>
      <c r="H2572" s="49">
        <f>_xll.qlCalendarAdvance(IborCalendar,$H2571,B2572,"f",FALSE)</f>
        <v>57516</v>
      </c>
      <c r="I2572" s="49">
        <f>_xll.qlInterestRateIndexValueDate(Index1M,$H2572)</f>
        <v>57518</v>
      </c>
      <c r="J2572" s="52">
        <f>IFERROR(_xll.qlIndexFixing(Index1M,$H2572,TRUE,_xll.ohTrigger(RecalcTrigger,Trigger1M)),NA())</f>
        <v>2.365421370584447E-2</v>
      </c>
      <c r="K2572" s="52">
        <f>IFERROR(_xll.qlIndexFixing(ONIndex1M,I2572,TRUE,_xll.ohTrigger(RecalcTrigger,Trigger1M)),NA())</f>
        <v>2.3640704937468726E-2</v>
      </c>
      <c r="L2572" s="52">
        <f>IFERROR(_xll.qlIndexFixing(Index3M,H2572,TRUE,_xll.ohTrigger(RecalcTrigger,Trigger3M)),NA())</f>
        <v>2.5181575944514614E-2</v>
      </c>
      <c r="M2572" s="52">
        <f>IFERROR(_xll.qlIndexFixing(ONIndex3M,I2572,TRUE,_xll.ohTrigger(RecalcTrigger,Trigger3M)),NA())</f>
        <v>2.5128050168152782E-2</v>
      </c>
      <c r="N2572" s="52">
        <f>IFERROR(_xll.qlIndexFixing(Index6M,$H2572,TRUE,_xll.ohTrigger(RecalcTrigger,Trigger6M)),NA())</f>
        <v>2.656054548087634E-2</v>
      </c>
      <c r="O2572" s="52">
        <f>IFERROR(_xll.qlIndexFixing(ONIndex6M,I2572,TRUE,_xll.ohTrigger(RecalcTrigger,Trigger6M)),NA())</f>
        <v>2.6435618387559146E-2</v>
      </c>
      <c r="P2572" s="52">
        <f>IFERROR(_xll.qlIndexFixing(Index1Y,$H2572,TRUE,_xll.ohTrigger(RecalcTrigger,Trigger1Y)),NA())</f>
        <v>2.8356959290466728E-2</v>
      </c>
      <c r="Q2572" s="52">
        <f>IFERROR(_xll.qlIndexFixing(ONIndex1Y,I2572,TRUE,_xll.ohTrigger(RecalcTrigger,Trigger1Y)),NA())</f>
        <v>2.8063005892846604E-2</v>
      </c>
    </row>
    <row r="2573" spans="2:17" x14ac:dyDescent="0.2">
      <c r="B2573" s="46" t="s">
        <v>51</v>
      </c>
      <c r="D2573" s="49">
        <f>_xll.qlCalendarAdvance(LocalCalendar,$D2572,B2573,"f",FALSE)</f>
        <v>57531</v>
      </c>
      <c r="E2573" s="49">
        <f>_xll.qlInterestRateIndexValueDate(IndexON,D2573)</f>
        <v>57531</v>
      </c>
      <c r="F2573" s="52">
        <f>IFERROR(_xll.qlIndexFixing(IndexON,D2573,TRUE,_xll.ohTrigger(RecalcTrigger,TriggerON)),NA())</f>
        <v>2.2879291848836303E-2</v>
      </c>
      <c r="H2573" s="49">
        <f>_xll.qlCalendarAdvance(IborCalendar,$H2572,B2573,"f",FALSE)</f>
        <v>57523</v>
      </c>
      <c r="I2573" s="49">
        <f>_xll.qlInterestRateIndexValueDate(Index1M,$H2573)</f>
        <v>57525</v>
      </c>
      <c r="J2573" s="52">
        <f>IFERROR(_xll.qlIndexFixing(Index1M,$H2573,TRUE,_xll.ohTrigger(RecalcTrigger,Trigger1M)),NA())</f>
        <v>2.3650588890421487E-2</v>
      </c>
      <c r="K2573" s="52">
        <f>IFERROR(_xll.qlIndexFixing(ONIndex1M,I2573,TRUE,_xll.ohTrigger(RecalcTrigger,Trigger1M)),NA())</f>
        <v>2.3636585349544603E-2</v>
      </c>
      <c r="L2573" s="52">
        <f>IFERROR(_xll.qlIndexFixing(Index3M,H2573,TRUE,_xll.ohTrigger(RecalcTrigger,Trigger3M)),NA())</f>
        <v>2.5175757884401503E-2</v>
      </c>
      <c r="M2573" s="52">
        <f>IFERROR(_xll.qlIndexFixing(ONIndex3M,I2573,TRUE,_xll.ohTrigger(RecalcTrigger,Trigger3M)),NA())</f>
        <v>2.5123971908369569E-2</v>
      </c>
      <c r="N2573" s="52">
        <f>IFERROR(_xll.qlIndexFixing(Index6M,$H2573,TRUE,_xll.ohTrigger(RecalcTrigger,Trigger6M)),NA())</f>
        <v>2.6556551174121153E-2</v>
      </c>
      <c r="O2573" s="52">
        <f>IFERROR(_xll.qlIndexFixing(ONIndex6M,I2573,TRUE,_xll.ohTrigger(RecalcTrigger,Trigger6M)),NA())</f>
        <v>2.6431557972994568E-2</v>
      </c>
      <c r="P2573" s="52">
        <f>IFERROR(_xll.qlIndexFixing(Index1Y,$H2573,TRUE,_xll.ohTrigger(RecalcTrigger,Trigger1Y)),NA())</f>
        <v>2.8350430741869367E-2</v>
      </c>
      <c r="Q2573" s="52">
        <f>IFERROR(_xll.qlIndexFixing(ONIndex1Y,I2573,TRUE,_xll.ohTrigger(RecalcTrigger,Trigger1Y)),NA())</f>
        <v>2.8058808309765482E-2</v>
      </c>
    </row>
    <row r="2574" spans="2:17" x14ac:dyDescent="0.2">
      <c r="B2574" s="46" t="s">
        <v>51</v>
      </c>
      <c r="D2574" s="49">
        <f>_xll.qlCalendarAdvance(LocalCalendar,$D2573,B2574,"f",FALSE)</f>
        <v>57538</v>
      </c>
      <c r="E2574" s="49">
        <f>_xll.qlInterestRateIndexValueDate(IndexON,D2574)</f>
        <v>57538</v>
      </c>
      <c r="F2574" s="52">
        <f>IFERROR(_xll.qlIndexFixing(IndexON,D2574,TRUE,_xll.ohTrigger(RecalcTrigger,TriggerON)),NA())</f>
        <v>2.2872879191790929E-2</v>
      </c>
      <c r="H2574" s="49">
        <f>_xll.qlCalendarAdvance(IborCalendar,$H2573,B2574,"f",FALSE)</f>
        <v>57530</v>
      </c>
      <c r="I2574" s="49">
        <f>_xll.qlInterestRateIndexValueDate(Index1M,$H2574)</f>
        <v>57532</v>
      </c>
      <c r="J2574" s="52">
        <f>IFERROR(_xll.qlIndexFixing(Index1M,$H2574,TRUE,_xll.ohTrigger(RecalcTrigger,Trigger1M)),NA())</f>
        <v>2.3646005988616017E-2</v>
      </c>
      <c r="K2574" s="52">
        <f>IFERROR(_xll.qlIndexFixing(ONIndex1M,I2574,TRUE,_xll.ohTrigger(RecalcTrigger,Trigger1M)),NA())</f>
        <v>2.3632475067030256E-2</v>
      </c>
      <c r="L2574" s="52">
        <f>IFERROR(_xll.qlIndexFixing(Index3M,H2574,TRUE,_xll.ohTrigger(RecalcTrigger,Trigger3M)),NA())</f>
        <v>2.5174089186995936E-2</v>
      </c>
      <c r="M2574" s="52">
        <f>IFERROR(_xll.qlIndexFixing(ONIndex3M,I2574,TRUE,_xll.ohTrigger(RecalcTrigger,Trigger3M)),NA())</f>
        <v>2.5119902860657461E-2</v>
      </c>
      <c r="N2574" s="52">
        <f>IFERROR(_xll.qlIndexFixing(Index6M,$H2574,TRUE,_xll.ohTrigger(RecalcTrigger,Trigger6M)),NA())</f>
        <v>2.6552566153773282E-2</v>
      </c>
      <c r="O2574" s="52">
        <f>IFERROR(_xll.qlIndexFixing(ONIndex6M,I2574,TRUE,_xll.ohTrigger(RecalcTrigger,Trigger6M)),NA())</f>
        <v>2.6427506714012949E-2</v>
      </c>
      <c r="P2574" s="52">
        <f>IFERROR(_xll.qlIndexFixing(Index1Y,$H2574,TRUE,_xll.ohTrigger(RecalcTrigger,Trigger1Y)),NA())</f>
        <v>2.8348844754621939E-2</v>
      </c>
      <c r="Q2574" s="52">
        <f>IFERROR(_xll.qlIndexFixing(ONIndex1Y,I2574,TRUE,_xll.ohTrigger(RecalcTrigger,Trigger1Y)),NA())</f>
        <v>2.8054620287916165E-2</v>
      </c>
    </row>
    <row r="2575" spans="2:17" x14ac:dyDescent="0.2">
      <c r="B2575" s="46" t="s">
        <v>51</v>
      </c>
      <c r="D2575" s="49">
        <f>_xll.qlCalendarAdvance(LocalCalendar,$D2574,B2575,"f",FALSE)</f>
        <v>57545</v>
      </c>
      <c r="E2575" s="49">
        <f>_xll.qlInterestRateIndexValueDate(IndexON,D2575)</f>
        <v>57545</v>
      </c>
      <c r="F2575" s="52">
        <f>IFERROR(_xll.qlIndexFixing(IndexON,D2575,TRUE,_xll.ohTrigger(RecalcTrigger,TriggerON)),NA())</f>
        <v>2.2866481075993761E-2</v>
      </c>
      <c r="H2575" s="49">
        <f>_xll.qlCalendarAdvance(IborCalendar,$H2574,B2575,"f",FALSE)</f>
        <v>57537</v>
      </c>
      <c r="I2575" s="49">
        <f>_xll.qlInterestRateIndexValueDate(Index1M,$H2575)</f>
        <v>57539</v>
      </c>
      <c r="J2575" s="52">
        <f>IFERROR(_xll.qlIndexFixing(Index1M,$H2575,TRUE,_xll.ohTrigger(RecalcTrigger,Trigger1M)),NA())</f>
        <v>2.3641916115775621E-2</v>
      </c>
      <c r="K2575" s="52">
        <f>IFERROR(_xll.qlIndexFixing(ONIndex1M,I2575,TRUE,_xll.ohTrigger(RecalcTrigger,Trigger1M)),NA())</f>
        <v>2.3628374089925686E-2</v>
      </c>
      <c r="L2575" s="52">
        <f>IFERROR(_xll.qlIndexFixing(Index3M,H2575,TRUE,_xll.ohTrigger(RecalcTrigger,Trigger3M)),NA())</f>
        <v>2.5169471904137816E-2</v>
      </c>
      <c r="M2575" s="52">
        <f>IFERROR(_xll.qlIndexFixing(ONIndex3M,I2575,TRUE,_xll.ohTrigger(RecalcTrigger,Trigger3M)),NA())</f>
        <v>2.511584302501646E-2</v>
      </c>
      <c r="N2575" s="52">
        <f>IFERROR(_xll.qlIndexFixing(Index6M,$H2575,TRUE,_xll.ohTrigger(RecalcTrigger,Trigger6M)),NA())</f>
        <v>2.6548590419775264E-2</v>
      </c>
      <c r="O2575" s="52">
        <f>IFERROR(_xll.qlIndexFixing(ONIndex6M,I2575,TRUE,_xll.ohTrigger(RecalcTrigger,Trigger6M)),NA())</f>
        <v>2.6423464610560998E-2</v>
      </c>
      <c r="P2575" s="52">
        <f>IFERROR(_xll.qlIndexFixing(Index1Y,$H2575,TRUE,_xll.ohTrigger(RecalcTrigger,Trigger1Y)),NA())</f>
        <v>2.8344802263876305E-2</v>
      </c>
      <c r="Q2575" s="52">
        <f>IFERROR(_xll.qlIndexFixing(ONIndex1Y,I2575,TRUE,_xll.ohTrigger(RecalcTrigger,Trigger1Y)),NA())</f>
        <v>2.8050441827405237E-2</v>
      </c>
    </row>
    <row r="2576" spans="2:17" x14ac:dyDescent="0.2">
      <c r="B2576" s="46" t="s">
        <v>51</v>
      </c>
      <c r="D2576" s="49">
        <f>_xll.qlCalendarAdvance(LocalCalendar,$D2575,B2576,"f",FALSE)</f>
        <v>57552</v>
      </c>
      <c r="E2576" s="49">
        <f>_xll.qlInterestRateIndexValueDate(IndexON,D2576)</f>
        <v>57552</v>
      </c>
      <c r="F2576" s="52">
        <f>IFERROR(_xll.qlIndexFixing(IndexON,D2576,TRUE,_xll.ohTrigger(RecalcTrigger,TriggerON)),NA())</f>
        <v>2.2860097501444798E-2</v>
      </c>
      <c r="H2576" s="49">
        <f>_xll.qlCalendarAdvance(IborCalendar,$H2575,B2576,"f",FALSE)</f>
        <v>57544</v>
      </c>
      <c r="I2576" s="49">
        <f>_xll.qlInterestRateIndexValueDate(Index1M,$H2576)</f>
        <v>57546</v>
      </c>
      <c r="J2576" s="52">
        <f>IFERROR(_xll.qlIndexFixing(Index1M,$H2576,TRUE,_xll.ohTrigger(RecalcTrigger,Trigger1M)),NA())</f>
        <v>2.3637835566777569E-2</v>
      </c>
      <c r="K2576" s="52">
        <f>IFERROR(_xll.qlIndexFixing(ONIndex1M,I2576,TRUE,_xll.ohTrigger(RecalcTrigger,Trigger1M)),NA())</f>
        <v>2.3624282418257536E-2</v>
      </c>
      <c r="L2576" s="52">
        <f>IFERROR(_xll.qlIndexFixing(Index3M,H2576,TRUE,_xll.ohTrigger(RecalcTrigger,Trigger3M)),NA())</f>
        <v>2.5165455773529313E-2</v>
      </c>
      <c r="M2576" s="52">
        <f>IFERROR(_xll.qlIndexFixing(ONIndex3M,I2576,TRUE,_xll.ohTrigger(RecalcTrigger,Trigger3M)),NA())</f>
        <v>2.5111792401446564E-2</v>
      </c>
      <c r="N2576" s="52">
        <f>IFERROR(_xll.qlIndexFixing(Index6M,$H2576,TRUE,_xll.ohTrigger(RecalcTrigger,Trigger6M)),NA())</f>
        <v>2.6545318155160536E-2</v>
      </c>
      <c r="O2576" s="52">
        <f>IFERROR(_xll.qlIndexFixing(ONIndex6M,I2576,TRUE,_xll.ohTrigger(RecalcTrigger,Trigger6M)),NA())</f>
        <v>2.641943166266536E-2</v>
      </c>
      <c r="P2576" s="52">
        <f>IFERROR(_xll.qlIndexFixing(Index1Y,$H2576,TRUE,_xll.ohTrigger(RecalcTrigger,Trigger1Y)),NA())</f>
        <v>2.8340769624423636E-2</v>
      </c>
      <c r="Q2576" s="52">
        <f>IFERROR(_xll.qlIndexFixing(ONIndex1Y,I2576,TRUE,_xll.ohTrigger(RecalcTrigger,Trigger1Y)),NA())</f>
        <v>2.804627292815276E-2</v>
      </c>
    </row>
    <row r="2577" spans="2:17" x14ac:dyDescent="0.2">
      <c r="B2577" s="46" t="s">
        <v>51</v>
      </c>
      <c r="D2577" s="49">
        <f>_xll.qlCalendarAdvance(LocalCalendar,$D2576,B2577,"f",FALSE)</f>
        <v>57559</v>
      </c>
      <c r="E2577" s="49">
        <f>_xll.qlInterestRateIndexValueDate(IndexON,D2577)</f>
        <v>57559</v>
      </c>
      <c r="F2577" s="52">
        <f>IFERROR(_xll.qlIndexFixing(IndexON,D2577,TRUE,_xll.ohTrigger(RecalcTrigger,TriggerON)),NA())</f>
        <v>2.2853728468383849E-2</v>
      </c>
      <c r="H2577" s="49">
        <f>_xll.qlCalendarAdvance(IborCalendar,$H2576,B2577,"f",FALSE)</f>
        <v>57551</v>
      </c>
      <c r="I2577" s="49">
        <f>_xll.qlInterestRateIndexValueDate(Index1M,$H2577)</f>
        <v>57553</v>
      </c>
      <c r="J2577" s="52">
        <f>IFERROR(_xll.qlIndexFixing(Index1M,$H2577,TRUE,_xll.ohTrigger(RecalcTrigger,Trigger1M)),NA())</f>
        <v>2.3634249638787297E-2</v>
      </c>
      <c r="K2577" s="52">
        <f>IFERROR(_xll.qlIndexFixing(ONIndex1M,I2577,TRUE,_xll.ohTrigger(RecalcTrigger,Trigger1M)),NA())</f>
        <v>2.362020005213239E-2</v>
      </c>
      <c r="L2577" s="52">
        <f>IFERROR(_xll.qlIndexFixing(Index3M,H2577,TRUE,_xll.ohTrigger(RecalcTrigger,Trigger3M)),NA())</f>
        <v>2.5161448917630322E-2</v>
      </c>
      <c r="M2577" s="52">
        <f>IFERROR(_xll.qlIndexFixing(ONIndex3M,I2577,TRUE,_xll.ohTrigger(RecalcTrigger,Trigger3M)),NA())</f>
        <v>2.5107750990027711E-2</v>
      </c>
      <c r="N2577" s="52">
        <f>IFERROR(_xll.qlIndexFixing(Index6M,$H2577,TRUE,_xll.ohTrigger(RecalcTrigger,Trigger6M)),NA())</f>
        <v>2.6540666810607121E-2</v>
      </c>
      <c r="O2577" s="52">
        <f>IFERROR(_xll.qlIndexFixing(ONIndex6M,I2577,TRUE,_xll.ohTrigger(RecalcTrigger,Trigger6M)),NA())</f>
        <v>2.6415407870405971E-2</v>
      </c>
      <c r="P2577" s="52">
        <f>IFERROR(_xll.qlIndexFixing(Index1Y,$H2577,TRUE,_xll.ohTrigger(RecalcTrigger,Trigger1Y)),NA())</f>
        <v>2.8336746836146759E-2</v>
      </c>
      <c r="Q2577" s="52">
        <f>IFERROR(_xll.qlIndexFixing(ONIndex1Y,I2577,TRUE,_xll.ohTrigger(RecalcTrigger,Trigger1Y)),NA())</f>
        <v>2.8042113590265316E-2</v>
      </c>
    </row>
    <row r="2578" spans="2:17" x14ac:dyDescent="0.2">
      <c r="B2578" s="46" t="s">
        <v>51</v>
      </c>
      <c r="D2578" s="49">
        <f>_xll.qlCalendarAdvance(LocalCalendar,$D2577,B2578,"f",FALSE)</f>
        <v>57566</v>
      </c>
      <c r="E2578" s="49">
        <f>_xll.qlInterestRateIndexValueDate(IndexON,D2578)</f>
        <v>57566</v>
      </c>
      <c r="F2578" s="52">
        <f>IFERROR(_xll.qlIndexFixing(IndexON,D2578,TRUE,_xll.ohTrigger(RecalcTrigger,TriggerON)),NA())</f>
        <v>2.2847373976411234E-2</v>
      </c>
      <c r="H2578" s="49">
        <f>_xll.qlCalendarAdvance(IborCalendar,$H2577,B2578,"f",FALSE)</f>
        <v>57558</v>
      </c>
      <c r="I2578" s="49">
        <f>_xll.qlInterestRateIndexValueDate(Index1M,$H2578)</f>
        <v>57560</v>
      </c>
      <c r="J2578" s="52">
        <f>IFERROR(_xll.qlIndexFixing(Index1M,$H2578,TRUE,_xll.ohTrigger(RecalcTrigger,Trigger1M)),NA())</f>
        <v>2.3630188137094832E-2</v>
      </c>
      <c r="K2578" s="52">
        <f>IFERROR(_xll.qlIndexFixing(ONIndex1M,I2578,TRUE,_xll.ohTrigger(RecalcTrigger,Trigger1M)),NA())</f>
        <v>2.3616126991337083E-2</v>
      </c>
      <c r="L2578" s="52">
        <f>IFERROR(_xll.qlIndexFixing(Index3M,H2578,TRUE,_xll.ohTrigger(RecalcTrigger,Trigger3M)),NA())</f>
        <v>2.5157451336412784E-2</v>
      </c>
      <c r="M2578" s="52">
        <f>IFERROR(_xll.qlIndexFixing(ONIndex3M,I2578,TRUE,_xll.ohTrigger(RecalcTrigger,Trigger3M)),NA())</f>
        <v>2.5103718790626672E-2</v>
      </c>
      <c r="N2578" s="52">
        <f>IFERROR(_xll.qlIndexFixing(Index6M,$H2578,TRUE,_xll.ohTrigger(RecalcTrigger,Trigger6M)),NA())</f>
        <v>2.6536718935324652E-2</v>
      </c>
      <c r="O2578" s="52">
        <f>IFERROR(_xll.qlIndexFixing(ONIndex6M,I2578,TRUE,_xll.ohTrigger(RecalcTrigger,Trigger6M)),NA())</f>
        <v>2.6411393233702896E-2</v>
      </c>
      <c r="P2578" s="52">
        <f>IFERROR(_xll.qlIndexFixing(Index1Y,$H2578,TRUE,_xll.ohTrigger(RecalcTrigger,Trigger1Y)),NA())</f>
        <v>2.8332733898927834E-2</v>
      </c>
      <c r="Q2578" s="52">
        <f>IFERROR(_xll.qlIndexFixing(ONIndex1Y,I2578,TRUE,_xll.ohTrigger(RecalcTrigger,Trigger1Y)),NA())</f>
        <v>2.8037963813662969E-2</v>
      </c>
    </row>
    <row r="2579" spans="2:17" x14ac:dyDescent="0.2">
      <c r="B2579" s="46" t="s">
        <v>51</v>
      </c>
      <c r="D2579" s="49">
        <f>_xll.qlCalendarAdvance(LocalCalendar,$D2578,B2579,"f",FALSE)</f>
        <v>57573</v>
      </c>
      <c r="E2579" s="49">
        <f>_xll.qlInterestRateIndexValueDate(IndexON,D2579)</f>
        <v>57573</v>
      </c>
      <c r="F2579" s="52">
        <f>IFERROR(_xll.qlIndexFixing(IndexON,D2579,TRUE,_xll.ohTrigger(RecalcTrigger,TriggerON)),NA())</f>
        <v>2.284103402576676E-2</v>
      </c>
      <c r="H2579" s="49">
        <f>_xll.qlCalendarAdvance(IborCalendar,$H2578,B2579,"f",FALSE)</f>
        <v>57565</v>
      </c>
      <c r="I2579" s="49">
        <f>_xll.qlInterestRateIndexValueDate(Index1M,$H2579)</f>
        <v>57567</v>
      </c>
      <c r="J2579" s="52">
        <f>IFERROR(_xll.qlIndexFixing(Index1M,$H2579,TRUE,_xll.ohTrigger(RecalcTrigger,Trigger1M)),NA())</f>
        <v>2.3625649862716279E-2</v>
      </c>
      <c r="K2579" s="52">
        <f>IFERROR(_xll.qlIndexFixing(ONIndex1M,I2579,TRUE,_xll.ohTrigger(RecalcTrigger,Trigger1M)),NA())</f>
        <v>2.3612063236004843E-2</v>
      </c>
      <c r="L2579" s="52">
        <f>IFERROR(_xll.qlIndexFixing(Index3M,H2579,TRUE,_xll.ohTrigger(RecalcTrigger,Trigger3M)),NA())</f>
        <v>2.5154056824152029E-2</v>
      </c>
      <c r="M2579" s="52">
        <f>IFERROR(_xll.qlIndexFixing(ONIndex3M,I2579,TRUE,_xll.ohTrigger(RecalcTrigger,Trigger3M)),NA())</f>
        <v>2.5099695803350031E-2</v>
      </c>
      <c r="N2579" s="52">
        <f>IFERROR(_xll.qlIndexFixing(Index6M,$H2579,TRUE,_xll.ohTrigger(RecalcTrigger,Trigger6M)),NA())</f>
        <v>2.6532780346169512E-2</v>
      </c>
      <c r="O2579" s="52">
        <f>IFERROR(_xll.qlIndexFixing(ONIndex6M,I2579,TRUE,_xll.ohTrigger(RecalcTrigger,Trigger6M)),NA())</f>
        <v>2.6407387752529488E-2</v>
      </c>
      <c r="P2579" s="52">
        <f>IFERROR(_xll.qlIndexFixing(Index1Y,$H2579,TRUE,_xll.ohTrigger(RecalcTrigger,Trigger1Y)),NA())</f>
        <v>2.8328730812649461E-2</v>
      </c>
      <c r="Q2579" s="52">
        <f>IFERROR(_xll.qlIndexFixing(ONIndex1Y,I2579,TRUE,_xll.ohTrigger(RecalcTrigger,Trigger1Y)),NA())</f>
        <v>2.803382359834572E-2</v>
      </c>
    </row>
    <row r="2580" spans="2:17" x14ac:dyDescent="0.2">
      <c r="B2580" s="46" t="s">
        <v>51</v>
      </c>
      <c r="D2580" s="49">
        <f>_xll.qlCalendarAdvance(LocalCalendar,$D2579,B2580,"f",FALSE)</f>
        <v>57580</v>
      </c>
      <c r="E2580" s="49">
        <f>_xll.qlInterestRateIndexValueDate(IndexON,D2580)</f>
        <v>57580</v>
      </c>
      <c r="F2580" s="52">
        <f>IFERROR(_xll.qlIndexFixing(IndexON,D2580,TRUE,_xll.ohTrigger(RecalcTrigger,TriggerON)),NA())</f>
        <v>2.2834708616290555E-2</v>
      </c>
      <c r="H2580" s="49">
        <f>_xll.qlCalendarAdvance(IborCalendar,$H2579,B2580,"f",FALSE)</f>
        <v>57572</v>
      </c>
      <c r="I2580" s="49">
        <f>_xll.qlInterestRateIndexValueDate(Index1M,$H2580)</f>
        <v>57574</v>
      </c>
      <c r="J2580" s="52">
        <f>IFERROR(_xll.qlIndexFixing(Index1M,$H2580,TRUE,_xll.ohTrigger(RecalcTrigger,Trigger1M)),NA())</f>
        <v>2.3621606608971564E-2</v>
      </c>
      <c r="K2580" s="52">
        <f>IFERROR(_xll.qlIndexFixing(ONIndex1M,I2580,TRUE,_xll.ohTrigger(RecalcTrigger,Trigger1M)),NA())</f>
        <v>2.360800878608238E-2</v>
      </c>
      <c r="L2580" s="52">
        <f>IFERROR(_xll.qlIndexFixing(Index3M,H2580,TRUE,_xll.ohTrigger(RecalcTrigger,Trigger3M)),NA())</f>
        <v>2.5149483997905543E-2</v>
      </c>
      <c r="M2580" s="52">
        <f>IFERROR(_xll.qlIndexFixing(ONIndex3M,I2580,TRUE,_xll.ohTrigger(RecalcTrigger,Trigger3M)),NA())</f>
        <v>2.5095682028117849E-2</v>
      </c>
      <c r="N2580" s="52">
        <f>IFERROR(_xll.qlIndexFixing(Index6M,$H2580,TRUE,_xll.ohTrigger(RecalcTrigger,Trigger6M)),NA())</f>
        <v>2.6529546724676365E-2</v>
      </c>
      <c r="O2580" s="52">
        <f>IFERROR(_xll.qlIndexFixing(ONIndex6M,I2580,TRUE,_xll.ohTrigger(RecalcTrigger,Trigger6M)),NA())</f>
        <v>2.6403391426939038E-2</v>
      </c>
      <c r="P2580" s="52">
        <f>IFERROR(_xll.qlIndexFixing(Index1Y,$H2580,TRUE,_xll.ohTrigger(RecalcTrigger,Trigger1Y)),NA())</f>
        <v>2.8324737577193591E-2</v>
      </c>
      <c r="Q2580" s="52">
        <f>IFERROR(_xll.qlIndexFixing(ONIndex1Y,I2580,TRUE,_xll.ohTrigger(RecalcTrigger,Trigger1Y)),NA())</f>
        <v>2.8029692944340212E-2</v>
      </c>
    </row>
    <row r="2581" spans="2:17" x14ac:dyDescent="0.2">
      <c r="B2581" s="46" t="s">
        <v>51</v>
      </c>
      <c r="D2581" s="49">
        <f>_xll.qlCalendarAdvance(LocalCalendar,$D2580,B2581,"f",FALSE)</f>
        <v>57587</v>
      </c>
      <c r="E2581" s="49">
        <f>_xll.qlInterestRateIndexValueDate(IndexON,D2581)</f>
        <v>57587</v>
      </c>
      <c r="F2581" s="52">
        <f>IFERROR(_xll.qlIndexFixing(IndexON,D2581,TRUE,_xll.ohTrigger(RecalcTrigger,TriggerON)),NA())</f>
        <v>2.2828397748302365E-2</v>
      </c>
      <c r="H2581" s="49">
        <f>_xll.qlCalendarAdvance(IborCalendar,$H2580,B2581,"f",FALSE)</f>
        <v>57579</v>
      </c>
      <c r="I2581" s="49">
        <f>_xll.qlInterestRateIndexValueDate(Index1M,$H2581)</f>
        <v>57581</v>
      </c>
      <c r="J2581" s="52">
        <f>IFERROR(_xll.qlIndexFixing(Index1M,$H2581,TRUE,_xll.ohTrigger(RecalcTrigger,Trigger1M)),NA())</f>
        <v>2.3617572679020198E-2</v>
      </c>
      <c r="K2581" s="52">
        <f>IFERROR(_xll.qlIndexFixing(ONIndex1M,I2581,TRUE,_xll.ohTrigger(RecalcTrigger,Trigger1M)),NA())</f>
        <v>2.3604448876841655E-2</v>
      </c>
      <c r="L2581" s="52">
        <f>IFERROR(_xll.qlIndexFixing(Index3M,H2581,TRUE,_xll.ohTrigger(RecalcTrigger,Trigger3M)),NA())</f>
        <v>2.5145514240560569E-2</v>
      </c>
      <c r="M2581" s="52">
        <f>IFERROR(_xll.qlIndexFixing(ONIndex3M,I2581,TRUE,_xll.ohTrigger(RecalcTrigger,Trigger3M)),NA())</f>
        <v>2.5092266205239966E-2</v>
      </c>
      <c r="N2581" s="52">
        <f>IFERROR(_xll.qlIndexFixing(Index6M,$H2581,TRUE,_xll.ohTrigger(RecalcTrigger,Trigger6M)),NA())</f>
        <v>2.652493102601609E-2</v>
      </c>
      <c r="O2581" s="52">
        <f>IFERROR(_xll.qlIndexFixing(ONIndex6M,I2581,TRUE,_xll.ohTrigger(RecalcTrigger,Trigger6M)),NA())</f>
        <v>2.6400087752038726E-2</v>
      </c>
      <c r="P2581" s="52">
        <f>IFERROR(_xll.qlIndexFixing(Index1Y,$H2581,TRUE,_xll.ohTrigger(RecalcTrigger,Trigger1Y)),NA())</f>
        <v>2.8321579606480993E-2</v>
      </c>
      <c r="Q2581" s="52">
        <f>IFERROR(_xll.qlIndexFixing(ONIndex1Y,I2581,TRUE,_xll.ohTrigger(RecalcTrigger,Trigger1Y)),NA())</f>
        <v>2.8026368709879179E-2</v>
      </c>
    </row>
    <row r="2582" spans="2:17" x14ac:dyDescent="0.2">
      <c r="B2582" s="46" t="s">
        <v>51</v>
      </c>
      <c r="D2582" s="49">
        <f>_xll.qlCalendarAdvance(LocalCalendar,$D2581,B2582,"f",FALSE)</f>
        <v>57594</v>
      </c>
      <c r="E2582" s="49">
        <f>_xll.qlInterestRateIndexValueDate(IndexON,D2582)</f>
        <v>57594</v>
      </c>
      <c r="F2582" s="52">
        <f>IFERROR(_xll.qlIndexFixing(IndexON,D2582,TRUE,_xll.ohTrigger(RecalcTrigger,TriggerON)),NA())</f>
        <v>2.2822101421482444E-2</v>
      </c>
      <c r="H2582" s="49">
        <f>_xll.qlCalendarAdvance(IborCalendar,$H2581,B2582,"f",FALSE)</f>
        <v>57586</v>
      </c>
      <c r="I2582" s="49">
        <f>_xll.qlInterestRateIndexValueDate(Index1M,$H2582)</f>
        <v>57588</v>
      </c>
      <c r="J2582" s="52">
        <f>IFERROR(_xll.qlIndexFixing(Index1M,$H2582,TRUE,_xll.ohTrigger(RecalcTrigger,Trigger1M)),NA())</f>
        <v>2.3612086524761482E-2</v>
      </c>
      <c r="K2582" s="52">
        <f>IFERROR(_xll.qlIndexFixing(ONIndex1M,I2582,TRUE,_xll.ohTrigger(RecalcTrigger,Trigger1M)),NA())</f>
        <v>2.3600413437978585E-2</v>
      </c>
      <c r="L2582" s="52">
        <f>IFERROR(_xll.qlIndexFixing(Index3M,H2582,TRUE,_xll.ohTrigger(RecalcTrigger,Trigger3M)),NA())</f>
        <v>2.5139769287591169E-2</v>
      </c>
      <c r="M2582" s="52">
        <f>IFERROR(_xll.qlIndexFixing(ONIndex3M,I2582,TRUE,_xll.ohTrigger(RecalcTrigger,Trigger3M)),NA())</f>
        <v>2.5088271233786319E-2</v>
      </c>
      <c r="N2582" s="52">
        <f>IFERROR(_xll.qlIndexFixing(Index6M,$H2582,TRUE,_xll.ohTrigger(RecalcTrigger,Trigger6M)),NA())</f>
        <v>2.6518235256616795E-2</v>
      </c>
      <c r="O2582" s="52">
        <f>IFERROR(_xll.qlIndexFixing(ONIndex6M,I2582,TRUE,_xll.ohTrigger(RecalcTrigger,Trigger6M)),NA())</f>
        <v>2.6396110099931036E-2</v>
      </c>
      <c r="P2582" s="52">
        <f>IFERROR(_xll.qlIndexFixing(Index1Y,$H2582,TRUE,_xll.ohTrigger(RecalcTrigger,Trigger1Y)),NA())</f>
        <v>2.8314303716440135E-2</v>
      </c>
      <c r="Q2582" s="52">
        <f>IFERROR(_xll.qlIndexFixing(ONIndex1Y,I2582,TRUE,_xll.ohTrigger(RecalcTrigger,Trigger1Y)),NA())</f>
        <v>2.8022257541493456E-2</v>
      </c>
    </row>
    <row r="2583" spans="2:17" x14ac:dyDescent="0.2">
      <c r="B2583" s="46" t="s">
        <v>51</v>
      </c>
      <c r="D2583" s="49">
        <f>_xll.qlCalendarAdvance(LocalCalendar,$D2582,B2583,"f",FALSE)</f>
        <v>57601</v>
      </c>
      <c r="E2583" s="49">
        <f>_xll.qlInterestRateIndexValueDate(IndexON,D2583)</f>
        <v>57601</v>
      </c>
      <c r="F2583" s="52">
        <f>IFERROR(_xll.qlIndexFixing(IndexON,D2583,TRUE,_xll.ohTrigger(RecalcTrigger,TriggerON)),NA())</f>
        <v>2.2815819635910728E-2</v>
      </c>
      <c r="H2583" s="49">
        <f>_xll.qlCalendarAdvance(IborCalendar,$H2582,B2583,"f",FALSE)</f>
        <v>57593</v>
      </c>
      <c r="I2583" s="49">
        <f>_xll.qlInterestRateIndexValueDate(Index1M,$H2583)</f>
        <v>57595</v>
      </c>
      <c r="J2583" s="52">
        <f>IFERROR(_xll.qlIndexFixing(Index1M,$H2583,TRUE,_xll.ohTrigger(RecalcTrigger,Trigger1M)),NA())</f>
        <v>2.3610020495408168E-2</v>
      </c>
      <c r="K2583" s="52">
        <f>IFERROR(_xll.qlIndexFixing(ONIndex1M,I2583,TRUE,_xll.ohTrigger(RecalcTrigger,Trigger1M)),NA())</f>
        <v>2.3595901268933517E-2</v>
      </c>
      <c r="L2583" s="52">
        <f>IFERROR(_xll.qlIndexFixing(Index3M,H2583,TRUE,_xll.ohTrigger(RecalcTrigger,Trigger3M)),NA())</f>
        <v>2.5135816917370175E-2</v>
      </c>
      <c r="M2583" s="52">
        <f>IFERROR(_xll.qlIndexFixing(ONIndex3M,I2583,TRUE,_xll.ohTrigger(RecalcTrigger,Trigger3M)),NA())</f>
        <v>2.5083695974821296E-2</v>
      </c>
      <c r="N2583" s="52">
        <f>IFERROR(_xll.qlIndexFixing(Index6M,$H2583,TRUE,_xll.ohTrigger(RecalcTrigger,Trigger6M)),NA())</f>
        <v>2.6514332300805434E-2</v>
      </c>
      <c r="O2583" s="52">
        <f>IFERROR(_xll.qlIndexFixing(ONIndex6M,I2583,TRUE,_xll.ohTrigger(RecalcTrigger,Trigger6M)),NA())</f>
        <v>2.6391457383558858E-2</v>
      </c>
      <c r="P2583" s="52">
        <f>IFERROR(_xll.qlIndexFixing(Index1Y,$H2583,TRUE,_xll.ohTrigger(RecalcTrigger,Trigger1Y)),NA())</f>
        <v>2.8312816974600932E-2</v>
      </c>
      <c r="Q2583" s="52">
        <f>IFERROR(_xll.qlIndexFixing(ONIndex1Y,I2583,TRUE,_xll.ohTrigger(RecalcTrigger,Trigger1Y)),NA())</f>
        <v>2.8017358350140853E-2</v>
      </c>
    </row>
    <row r="2584" spans="2:17" x14ac:dyDescent="0.2">
      <c r="B2584" s="46" t="s">
        <v>51</v>
      </c>
      <c r="D2584" s="49">
        <f>_xll.qlCalendarAdvance(LocalCalendar,$D2583,B2584,"f",FALSE)</f>
        <v>57608</v>
      </c>
      <c r="E2584" s="49">
        <f>_xll.qlInterestRateIndexValueDate(IndexON,D2584)</f>
        <v>57608</v>
      </c>
      <c r="F2584" s="52">
        <f>IFERROR(_xll.qlIndexFixing(IndexON,D2584,TRUE,_xll.ohTrigger(RecalcTrigger,TriggerON)),NA())</f>
        <v>2.280955239174709E-2</v>
      </c>
      <c r="H2584" s="49">
        <f>_xll.qlCalendarAdvance(IborCalendar,$H2583,B2584,"f",FALSE)</f>
        <v>57600</v>
      </c>
      <c r="I2584" s="49">
        <f>_xll.qlInterestRateIndexValueDate(Index1M,$H2584)</f>
        <v>57602</v>
      </c>
      <c r="J2584" s="52">
        <f>IFERROR(_xll.qlIndexFixing(Index1M,$H2584,TRUE,_xll.ohTrigger(RecalcTrigger,Trigger1M)),NA())</f>
        <v>2.3605526831805012E-2</v>
      </c>
      <c r="K2584" s="52">
        <f>IFERROR(_xll.qlIndexFixing(ONIndex1M,I2584,TRUE,_xll.ohTrigger(RecalcTrigger,Trigger1M)),NA())</f>
        <v>2.3591884040756739E-2</v>
      </c>
      <c r="L2584" s="52">
        <f>IFERROR(_xll.qlIndexFixing(Index3M,H2584,TRUE,_xll.ohTrigger(RecalcTrigger,Trigger3M)),NA())</f>
        <v>2.5131873819599238E-2</v>
      </c>
      <c r="M2584" s="52">
        <f>IFERROR(_xll.qlIndexFixing(ONIndex3M,I2584,TRUE,_xll.ohTrigger(RecalcTrigger,Trigger3M)),NA())</f>
        <v>2.5079719047926829E-2</v>
      </c>
      <c r="N2584" s="52">
        <f>IFERROR(_xll.qlIndexFixing(Index6M,$H2584,TRUE,_xll.ohTrigger(RecalcTrigger,Trigger6M)),NA())</f>
        <v>2.6510438627976855E-2</v>
      </c>
      <c r="O2584" s="52">
        <f>IFERROR(_xll.qlIndexFixing(ONIndex6M,I2584,TRUE,_xll.ohTrigger(RecalcTrigger,Trigger6M)),NA())</f>
        <v>2.6387497680246952E-2</v>
      </c>
      <c r="P2584" s="52">
        <f>IFERROR(_xll.qlIndexFixing(Index1Y,$H2584,TRUE,_xll.ohTrigger(RecalcTrigger,Trigger1Y)),NA())</f>
        <v>2.8308863141273705E-2</v>
      </c>
      <c r="Q2584" s="52">
        <f>IFERROR(_xll.qlIndexFixing(ONIndex1Y,I2584,TRUE,_xll.ohTrigger(RecalcTrigger,Trigger1Y)),NA())</f>
        <v>2.8013265941382315E-2</v>
      </c>
    </row>
    <row r="2585" spans="2:17" x14ac:dyDescent="0.2">
      <c r="B2585" s="46" t="s">
        <v>51</v>
      </c>
      <c r="D2585" s="49">
        <f>_xll.qlCalendarAdvance(LocalCalendar,$D2584,B2585,"f",FALSE)</f>
        <v>57615</v>
      </c>
      <c r="E2585" s="49">
        <f>_xll.qlInterestRateIndexValueDate(IndexON,D2585)</f>
        <v>57615</v>
      </c>
      <c r="F2585" s="52">
        <f>IFERROR(_xll.qlIndexFixing(IndexON,D2585,TRUE,_xll.ohTrigger(RecalcTrigger,TriggerON)),NA())</f>
        <v>2.2803299688751721E-2</v>
      </c>
      <c r="H2585" s="49">
        <f>_xll.qlCalendarAdvance(IborCalendar,$H2584,B2585,"f",FALSE)</f>
        <v>57607</v>
      </c>
      <c r="I2585" s="49">
        <f>_xll.qlInterestRateIndexValueDate(Index1M,$H2585)</f>
        <v>57609</v>
      </c>
      <c r="J2585" s="52">
        <f>IFERROR(_xll.qlIndexFixing(Index1M,$H2585,TRUE,_xll.ohTrigger(RecalcTrigger,Trigger1M)),NA())</f>
        <v>2.3601530196921326E-2</v>
      </c>
      <c r="K2585" s="52">
        <f>IFERROR(_xll.qlIndexFixing(ONIndex1M,I2585,TRUE,_xll.ohTrigger(RecalcTrigger,Trigger1M)),NA())</f>
        <v>2.3587876117989737E-2</v>
      </c>
      <c r="L2585" s="52">
        <f>IFERROR(_xll.qlIndexFixing(Index3M,H2585,TRUE,_xll.ohTrigger(RecalcTrigger,Trigger3M)),NA())</f>
        <v>2.5127939994251135E-2</v>
      </c>
      <c r="M2585" s="52">
        <f>IFERROR(_xll.qlIndexFixing(ONIndex3M,I2585,TRUE,_xll.ohTrigger(RecalcTrigger,Trigger3M)),NA())</f>
        <v>2.5075751333103469E-2</v>
      </c>
      <c r="N2585" s="52">
        <f>IFERROR(_xll.qlIndexFixing(Index6M,$H2585,TRUE,_xll.ohTrigger(RecalcTrigger,Trigger6M)),NA())</f>
        <v>2.6506554238076296E-2</v>
      </c>
      <c r="O2585" s="52">
        <f>IFERROR(_xll.qlIndexFixing(ONIndex6M,I2585,TRUE,_xll.ohTrigger(RecalcTrigger,Trigger6M)),NA())</f>
        <v>2.6383547132464713E-2</v>
      </c>
      <c r="P2585" s="52">
        <f>IFERROR(_xll.qlIndexFixing(Index1Y,$H2585,TRUE,_xll.ohTrigger(RecalcTrigger,Trigger1Y)),NA())</f>
        <v>2.8304919158188516E-2</v>
      </c>
      <c r="Q2585" s="52">
        <f>IFERROR(_xll.qlIndexFixing(ONIndex1Y,I2585,TRUE,_xll.ohTrigger(RecalcTrigger,Trigger1Y)),NA())</f>
        <v>2.8009183093855583E-2</v>
      </c>
    </row>
    <row r="2586" spans="2:17" x14ac:dyDescent="0.2">
      <c r="B2586" s="46" t="s">
        <v>51</v>
      </c>
      <c r="D2586" s="49">
        <f>_xll.qlCalendarAdvance(LocalCalendar,$D2585,B2586,"f",FALSE)</f>
        <v>57622</v>
      </c>
      <c r="E2586" s="49">
        <f>_xll.qlInterestRateIndexValueDate(IndexON,D2586)</f>
        <v>57622</v>
      </c>
      <c r="F2586" s="52">
        <f>IFERROR(_xll.qlIndexFixing(IndexON,D2586,TRUE,_xll.ohTrigger(RecalcTrigger,TriggerON)),NA())</f>
        <v>2.2797061527004558E-2</v>
      </c>
      <c r="H2586" s="49">
        <f>_xll.qlCalendarAdvance(IborCalendar,$H2585,B2586,"f",FALSE)</f>
        <v>57614</v>
      </c>
      <c r="I2586" s="49">
        <f>_xll.qlInterestRateIndexValueDate(Index1M,$H2586)</f>
        <v>57616</v>
      </c>
      <c r="J2586" s="52">
        <f>IFERROR(_xll.qlIndexFixing(Index1M,$H2586,TRUE,_xll.ohTrigger(RecalcTrigger,Trigger1M)),NA())</f>
        <v>2.3598520781157623E-2</v>
      </c>
      <c r="K2586" s="52">
        <f>IFERROR(_xll.qlIndexFixing(ONIndex1M,I2586,TRUE,_xll.ohTrigger(RecalcTrigger,Trigger1M)),NA())</f>
        <v>2.3583877500632511E-2</v>
      </c>
      <c r="L2586" s="52">
        <f>IFERROR(_xll.qlIndexFixing(Index3M,H2586,TRUE,_xll.ohTrigger(RecalcTrigger,Trigger3M)),NA())</f>
        <v>2.5125804571750336E-2</v>
      </c>
      <c r="M2586" s="52">
        <f>IFERROR(_xll.qlIndexFixing(ONIndex3M,I2586,TRUE,_xll.ohTrigger(RecalcTrigger,Trigger3M)),NA())</f>
        <v>2.5071792830324569E-2</v>
      </c>
      <c r="N2586" s="52">
        <f>IFERROR(_xll.qlIndexFixing(Index6M,$H2586,TRUE,_xll.ohTrigger(RecalcTrigger,Trigger6M)),NA())</f>
        <v>2.6503376799719088E-2</v>
      </c>
      <c r="O2586" s="52">
        <f>IFERROR(_xll.qlIndexFixing(ONIndex6M,I2586,TRUE,_xll.ohTrigger(RecalcTrigger,Trigger6M)),NA())</f>
        <v>2.6379605740265433E-2</v>
      </c>
      <c r="P2586" s="52">
        <f>IFERROR(_xll.qlIndexFixing(Index1Y,$H2586,TRUE,_xll.ohTrigger(RecalcTrigger,Trigger1Y)),NA())</f>
        <v>2.8300985025230582E-2</v>
      </c>
      <c r="Q2586" s="52">
        <f>IFERROR(_xll.qlIndexFixing(ONIndex1Y,I2586,TRUE,_xll.ohTrigger(RecalcTrigger,Trigger1Y)),NA())</f>
        <v>2.8005109807667239E-2</v>
      </c>
    </row>
    <row r="2587" spans="2:17" x14ac:dyDescent="0.2">
      <c r="B2587" s="46" t="s">
        <v>51</v>
      </c>
      <c r="D2587" s="49">
        <f>_xll.qlCalendarAdvance(LocalCalendar,$D2586,B2587,"f",FALSE)</f>
        <v>57629</v>
      </c>
      <c r="E2587" s="49">
        <f>_xll.qlInterestRateIndexValueDate(IndexON,D2587)</f>
        <v>57629</v>
      </c>
      <c r="F2587" s="52">
        <f>IFERROR(_xll.qlIndexFixing(IndexON,D2587,TRUE,_xll.ohTrigger(RecalcTrigger,TriggerON)),NA())</f>
        <v>2.2790837906745409E-2</v>
      </c>
      <c r="H2587" s="49">
        <f>_xll.qlCalendarAdvance(IborCalendar,$H2586,B2587,"f",FALSE)</f>
        <v>57621</v>
      </c>
      <c r="I2587" s="49">
        <f>_xll.qlInterestRateIndexValueDate(Index1M,$H2587)</f>
        <v>57623</v>
      </c>
      <c r="J2587" s="52">
        <f>IFERROR(_xll.qlIndexFixing(Index1M,$H2587,TRUE,_xll.ohTrigger(RecalcTrigger,Trigger1M)),NA())</f>
        <v>2.3593564898358659E-2</v>
      </c>
      <c r="K2587" s="52">
        <f>IFERROR(_xll.qlIndexFixing(ONIndex1M,I2587,TRUE,_xll.ohTrigger(RecalcTrigger,Trigger1M)),NA())</f>
        <v>2.3580375834661993E-2</v>
      </c>
      <c r="L2587" s="52">
        <f>IFERROR(_xll.qlIndexFixing(Index3M,H2587,TRUE,_xll.ohTrigger(RecalcTrigger,Trigger3M)),NA())</f>
        <v>2.5121890461374096E-2</v>
      </c>
      <c r="M2587" s="52">
        <f>IFERROR(_xll.qlIndexFixing(ONIndex3M,I2587,TRUE,_xll.ohTrigger(RecalcTrigger,Trigger3M)),NA())</f>
        <v>2.5068434567916409E-2</v>
      </c>
      <c r="N2587" s="52">
        <f>IFERROR(_xll.qlIndexFixing(Index6M,$H2587,TRUE,_xll.ohTrigger(RecalcTrigger,Trigger6M)),NA())</f>
        <v>2.6499511355909656E-2</v>
      </c>
      <c r="O2587" s="52">
        <f>IFERROR(_xll.qlIndexFixing(ONIndex6M,I2587,TRUE,_xll.ohTrigger(RecalcTrigger,Trigger6M)),NA())</f>
        <v>2.6376359183548637E-2</v>
      </c>
      <c r="P2587" s="52">
        <f>IFERROR(_xll.qlIndexFixing(Index1Y,$H2587,TRUE,_xll.ohTrigger(RecalcTrigger,Trigger1Y)),NA())</f>
        <v>2.829706074228381E-2</v>
      </c>
      <c r="Q2587" s="52">
        <f>IFERROR(_xll.qlIndexFixing(ONIndex1Y,I2587,TRUE,_xll.ohTrigger(RecalcTrigger,Trigger1Y)),NA())</f>
        <v>2.8001845130691816E-2</v>
      </c>
    </row>
    <row r="2588" spans="2:17" x14ac:dyDescent="0.2">
      <c r="B2588" s="46" t="s">
        <v>51</v>
      </c>
      <c r="D2588" s="49">
        <f>_xll.qlCalendarAdvance(LocalCalendar,$D2587,B2588,"f",FALSE)</f>
        <v>57636</v>
      </c>
      <c r="E2588" s="49">
        <f>_xll.qlInterestRateIndexValueDate(IndexON,D2588)</f>
        <v>57636</v>
      </c>
      <c r="F2588" s="52">
        <f>IFERROR(_xll.qlIndexFixing(IndexON,D2588,TRUE,_xll.ohTrigger(RecalcTrigger,TriggerON)),NA())</f>
        <v>2.2784628827574593E-2</v>
      </c>
      <c r="H2588" s="49">
        <f>_xll.qlCalendarAdvance(IborCalendar,$H2587,B2588,"f",FALSE)</f>
        <v>57628</v>
      </c>
      <c r="I2588" s="49">
        <f>_xll.qlInterestRateIndexValueDate(Index1M,$H2588)</f>
        <v>57630</v>
      </c>
      <c r="J2588" s="52">
        <f>IFERROR(_xll.qlIndexFixing(Index1M,$H2588,TRUE,_xll.ohTrigger(RecalcTrigger,Trigger1M)),NA())</f>
        <v>2.3590085964124985E-2</v>
      </c>
      <c r="K2588" s="52">
        <f>IFERROR(_xll.qlIndexFixing(ONIndex1M,I2588,TRUE,_xll.ohTrigger(RecalcTrigger,Trigger1M)),NA())</f>
        <v>2.3575908182227323E-2</v>
      </c>
      <c r="L2588" s="52">
        <f>IFERROR(_xll.qlIndexFixing(Index3M,H2588,TRUE,_xll.ohTrigger(RecalcTrigger,Trigger3M)),NA())</f>
        <v>2.511798562539358E-2</v>
      </c>
      <c r="M2588" s="52">
        <f>IFERROR(_xll.qlIndexFixing(ONIndex3M,I2588,TRUE,_xll.ohTrigger(RecalcTrigger,Trigger3M)),NA())</f>
        <v>2.5063903460953441E-2</v>
      </c>
      <c r="N2588" s="52">
        <f>IFERROR(_xll.qlIndexFixing(Index6M,$H2588,TRUE,_xll.ohTrigger(RecalcTrigger,Trigger6M)),NA())</f>
        <v>2.6498449623387082E-2</v>
      </c>
      <c r="O2588" s="52">
        <f>IFERROR(_xll.qlIndexFixing(ONIndex6M,I2588,TRUE,_xll.ohTrigger(RecalcTrigger,Trigger6M)),NA())</f>
        <v>2.6371750422535811E-2</v>
      </c>
      <c r="P2588" s="52">
        <f>IFERROR(_xll.qlIndexFixing(Index1Y,$H2588,TRUE,_xll.ohTrigger(RecalcTrigger,Trigger1Y)),NA())</f>
        <v>2.8293974508425294E-2</v>
      </c>
      <c r="Q2588" s="52">
        <f>IFERROR(_xll.qlIndexFixing(ONIndex1Y,I2588,TRUE,_xll.ohTrigger(RecalcTrigger,Trigger1Y)),NA())</f>
        <v>2.7996991919119196E-2</v>
      </c>
    </row>
    <row r="2589" spans="2:17" x14ac:dyDescent="0.2">
      <c r="B2589" s="46" t="s">
        <v>51</v>
      </c>
      <c r="D2589" s="49">
        <f>_xll.qlCalendarAdvance(LocalCalendar,$D2588,B2589,"f",FALSE)</f>
        <v>57643</v>
      </c>
      <c r="E2589" s="49">
        <f>_xll.qlInterestRateIndexValueDate(IndexON,D2589)</f>
        <v>57643</v>
      </c>
      <c r="F2589" s="52">
        <f>IFERROR(_xll.qlIndexFixing(IndexON,D2589,TRUE,_xll.ohTrigger(RecalcTrigger,TriggerON)),NA())</f>
        <v>2.2778434289811855E-2</v>
      </c>
      <c r="H2589" s="49">
        <f>_xll.qlCalendarAdvance(IborCalendar,$H2588,B2589,"f",FALSE)</f>
        <v>57635</v>
      </c>
      <c r="I2589" s="49">
        <f>_xll.qlInterestRateIndexValueDate(Index1M,$H2589)</f>
        <v>57637</v>
      </c>
      <c r="J2589" s="52">
        <f>IFERROR(_xll.qlIndexFixing(Index1M,$H2589,TRUE,_xll.ohTrigger(RecalcTrigger,Trigger1M)),NA())</f>
        <v>2.358563689468833E-2</v>
      </c>
      <c r="K2589" s="52">
        <f>IFERROR(_xll.qlIndexFixing(ONIndex1M,I2589,TRUE,_xll.ohTrigger(RecalcTrigger,Trigger1M)),NA())</f>
        <v>2.3571937481206007E-2</v>
      </c>
      <c r="L2589" s="52">
        <f>IFERROR(_xll.qlIndexFixing(Index3M,H2589,TRUE,_xll.ohTrigger(RecalcTrigger,Trigger3M)),NA())</f>
        <v>2.5114687743209397E-2</v>
      </c>
      <c r="M2589" s="52">
        <f>IFERROR(_xll.qlIndexFixing(ONIndex3M,I2589,TRUE,_xll.ohTrigger(RecalcTrigger,Trigger3M)),NA())</f>
        <v>2.5059972594387858E-2</v>
      </c>
      <c r="N2589" s="52">
        <f>IFERROR(_xll.qlIndexFixing(Index6M,$H2589,TRUE,_xll.ohTrigger(RecalcTrigger,Trigger6M)),NA())</f>
        <v>2.6491808318687943E-2</v>
      </c>
      <c r="O2589" s="52">
        <f>IFERROR(_xll.qlIndexFixing(ONIndex6M,I2589,TRUE,_xll.ohTrigger(RecalcTrigger,Trigger6M)),NA())</f>
        <v>2.636783649700547E-2</v>
      </c>
      <c r="P2589" s="52">
        <f>IFERROR(_xll.qlIndexFixing(Index1Y,$H2589,TRUE,_xll.ohTrigger(RecalcTrigger,Trigger1Y)),NA())</f>
        <v>2.8289241725967654E-2</v>
      </c>
      <c r="Q2589" s="52">
        <f>IFERROR(_xll.qlIndexFixing(ONIndex1Y,I2589,TRUE,_xll.ohTrigger(RecalcTrigger,Trigger1Y)),NA())</f>
        <v>2.7992947316839434E-2</v>
      </c>
    </row>
    <row r="2590" spans="2:17" x14ac:dyDescent="0.2">
      <c r="B2590" s="46" t="s">
        <v>51</v>
      </c>
      <c r="D2590" s="49">
        <f>_xll.qlCalendarAdvance(LocalCalendar,$D2589,B2590,"f",FALSE)</f>
        <v>57650</v>
      </c>
      <c r="E2590" s="49">
        <f>_xll.qlInterestRateIndexValueDate(IndexON,D2590)</f>
        <v>57650</v>
      </c>
      <c r="F2590" s="52">
        <f>IFERROR(_xll.qlIndexFixing(IndexON,D2590,TRUE,_xll.ohTrigger(RecalcTrigger,TriggerON)),NA())</f>
        <v>2.2772254293057514E-2</v>
      </c>
      <c r="H2590" s="49">
        <f>_xll.qlCalendarAdvance(IborCalendar,$H2589,B2590,"f",FALSE)</f>
        <v>57642</v>
      </c>
      <c r="I2590" s="49">
        <f>_xll.qlInterestRateIndexValueDate(Index1M,$H2590)</f>
        <v>57644</v>
      </c>
      <c r="J2590" s="52">
        <f>IFERROR(_xll.qlIndexFixing(Index1M,$H2590,TRUE,_xll.ohTrigger(RecalcTrigger,Trigger1M)),NA())</f>
        <v>2.3581686878412975E-2</v>
      </c>
      <c r="K2590" s="52">
        <f>IFERROR(_xll.qlIndexFixing(ONIndex1M,I2590,TRUE,_xll.ohTrigger(RecalcTrigger,Trigger1M)),NA())</f>
        <v>2.3567976085541176E-2</v>
      </c>
      <c r="L2590" s="52">
        <f>IFERROR(_xll.qlIndexFixing(Index3M,H2590,TRUE,_xll.ohTrigger(RecalcTrigger,Trigger3M)),NA())</f>
        <v>2.5110203776505746E-2</v>
      </c>
      <c r="M2590" s="52">
        <f>IFERROR(_xll.qlIndexFixing(ONIndex3M,I2590,TRUE,_xll.ohTrigger(RecalcTrigger,Trigger3M)),NA())</f>
        <v>2.5056050939840091E-2</v>
      </c>
      <c r="N2590" s="52">
        <f>IFERROR(_xll.qlIndexFixing(Index6M,$H2590,TRUE,_xll.ohTrigger(RecalcTrigger,Trigger6M)),NA())</f>
        <v>2.6487970725168938E-2</v>
      </c>
      <c r="O2590" s="52">
        <f>IFERROR(_xll.qlIndexFixing(ONIndex6M,I2590,TRUE,_xll.ohTrigger(RecalcTrigger,Trigger6M)),NA())</f>
        <v>2.6363931727004797E-2</v>
      </c>
      <c r="P2590" s="52">
        <f>IFERROR(_xll.qlIndexFixing(Index1Y,$H2590,TRUE,_xll.ohTrigger(RecalcTrigger,Trigger1Y)),NA())</f>
        <v>2.8285346992368478E-2</v>
      </c>
      <c r="Q2590" s="52">
        <f>IFERROR(_xll.qlIndexFixing(ONIndex1Y,I2590,TRUE,_xll.ohTrigger(RecalcTrigger,Trigger1Y)),NA())</f>
        <v>2.7988912275738187E-2</v>
      </c>
    </row>
    <row r="2591" spans="2:17" x14ac:dyDescent="0.2">
      <c r="B2591" s="46" t="s">
        <v>51</v>
      </c>
      <c r="D2591" s="49">
        <f>_xll.qlCalendarAdvance(LocalCalendar,$D2590,B2591,"f",FALSE)</f>
        <v>57657</v>
      </c>
      <c r="E2591" s="49">
        <f>_xll.qlInterestRateIndexValueDate(IndexON,D2591)</f>
        <v>57657</v>
      </c>
      <c r="F2591" s="52">
        <f>IFERROR(_xll.qlIndexFixing(IndexON,D2591,TRUE,_xll.ohTrigger(RecalcTrigger,TriggerON)),NA())</f>
        <v>2.276608883795106E-2</v>
      </c>
      <c r="H2591" s="49">
        <f>_xll.qlCalendarAdvance(IborCalendar,$H2590,B2591,"f",FALSE)</f>
        <v>57649</v>
      </c>
      <c r="I2591" s="49">
        <f>_xll.qlInterestRateIndexValueDate(Index1M,$H2591)</f>
        <v>57651</v>
      </c>
      <c r="J2591" s="52">
        <f>IFERROR(_xll.qlIndexFixing(Index1M,$H2591,TRUE,_xll.ohTrigger(RecalcTrigger,Trigger1M)),NA())</f>
        <v>2.3577746185832981E-2</v>
      </c>
      <c r="K2591" s="52">
        <f>IFERROR(_xll.qlIndexFixing(ONIndex1M,I2591,TRUE,_xll.ohTrigger(RecalcTrigger,Trigger1M)),NA())</f>
        <v>2.3564023995312766E-2</v>
      </c>
      <c r="L2591" s="52">
        <f>IFERROR(_xll.qlIndexFixing(Index3M,H2591,TRUE,_xll.ohTrigger(RecalcTrigger,Trigger3M)),NA())</f>
        <v>2.5106326763544011E-2</v>
      </c>
      <c r="M2591" s="52">
        <f>IFERROR(_xll.qlIndexFixing(ONIndex3M,I2591,TRUE,_xll.ohTrigger(RecalcTrigger,Trigger3M)),NA())</f>
        <v>2.5052138497443366E-2</v>
      </c>
      <c r="N2591" s="52">
        <f>IFERROR(_xll.qlIndexFixing(Index6M,$H2591,TRUE,_xll.ohTrigger(RecalcTrigger,Trigger6M)),NA())</f>
        <v>2.6483442837170097E-2</v>
      </c>
      <c r="O2591" s="52">
        <f>IFERROR(_xll.qlIndexFixing(ONIndex6M,I2591,TRUE,_xll.ohTrigger(RecalcTrigger,Trigger6M)),NA())</f>
        <v>2.6360036112640373E-2</v>
      </c>
      <c r="P2591" s="52">
        <f>IFERROR(_xll.qlIndexFixing(Index1Y,$H2591,TRUE,_xll.ohTrigger(RecalcTrigger,Trigger1Y)),NA())</f>
        <v>2.8281462108324378E-2</v>
      </c>
      <c r="Q2591" s="52">
        <f>IFERROR(_xll.qlIndexFixing(ONIndex1Y,I2591,TRUE,_xll.ohTrigger(RecalcTrigger,Trigger1Y)),NA())</f>
        <v>2.7984886796028619E-2</v>
      </c>
    </row>
    <row r="2592" spans="2:17" x14ac:dyDescent="0.2">
      <c r="B2592" s="46" t="s">
        <v>51</v>
      </c>
      <c r="D2592" s="49">
        <f>_xll.qlCalendarAdvance(LocalCalendar,$D2591,B2592,"f",FALSE)</f>
        <v>57664</v>
      </c>
      <c r="E2592" s="49">
        <f>_xll.qlInterestRateIndexValueDate(IndexON,D2592)</f>
        <v>57664</v>
      </c>
      <c r="F2592" s="52">
        <f>IFERROR(_xll.qlIndexFixing(IndexON,D2592,TRUE,_xll.ohTrigger(RecalcTrigger,TriggerON)),NA())</f>
        <v>2.2759937923853002E-2</v>
      </c>
      <c r="H2592" s="49">
        <f>_xll.qlCalendarAdvance(IborCalendar,$H2591,B2592,"f",FALSE)</f>
        <v>57656</v>
      </c>
      <c r="I2592" s="49">
        <f>_xll.qlInterestRateIndexValueDate(Index1M,$H2592)</f>
        <v>57658</v>
      </c>
      <c r="J2592" s="52">
        <f>IFERROR(_xll.qlIndexFixing(Index1M,$H2592,TRUE,_xll.ohTrigger(RecalcTrigger,Trigger1M)),NA())</f>
        <v>2.3573814816935459E-2</v>
      </c>
      <c r="K2592" s="52">
        <f>IFERROR(_xll.qlIndexFixing(ONIndex1M,I2592,TRUE,_xll.ohTrigger(RecalcTrigger,Trigger1M)),NA())</f>
        <v>2.3560570883343068E-2</v>
      </c>
      <c r="L2592" s="52">
        <f>IFERROR(_xll.qlIndexFixing(Index3M,H2592,TRUE,_xll.ohTrigger(RecalcTrigger,Trigger3M)),NA())</f>
        <v>2.5102459024864892E-2</v>
      </c>
      <c r="M2592" s="52">
        <f>IFERROR(_xll.qlIndexFixing(ONIndex3M,I2592,TRUE,_xll.ohTrigger(RecalcTrigger,Trigger3M)),NA())</f>
        <v>2.504882822091048E-2</v>
      </c>
      <c r="N2592" s="52">
        <f>IFERROR(_xll.qlIndexFixing(Index6M,$H2592,TRUE,_xll.ohTrigger(RecalcTrigger,Trigger6M)),NA())</f>
        <v>2.6479623426272927E-2</v>
      </c>
      <c r="O2592" s="52">
        <f>IFERROR(_xll.qlIndexFixing(ONIndex6M,I2592,TRUE,_xll.ohTrigger(RecalcTrigger,Trigger6M)),NA())</f>
        <v>2.6356837173999725E-2</v>
      </c>
      <c r="P2592" s="52">
        <f>IFERROR(_xll.qlIndexFixing(Index1Y,$H2592,TRUE,_xll.ohTrigger(RecalcTrigger,Trigger1Y)),NA())</f>
        <v>2.8278416881954285E-2</v>
      </c>
      <c r="Q2592" s="52">
        <f>IFERROR(_xll.qlIndexFixing(ONIndex1Y,I2592,TRUE,_xll.ohTrigger(RecalcTrigger,Trigger1Y)),NA())</f>
        <v>2.7981671772008276E-2</v>
      </c>
    </row>
    <row r="2593" spans="2:17" x14ac:dyDescent="0.2">
      <c r="B2593" s="46" t="s">
        <v>51</v>
      </c>
      <c r="D2593" s="49">
        <f>_xll.qlCalendarAdvance(LocalCalendar,$D2592,B2593,"f",FALSE)</f>
        <v>57672</v>
      </c>
      <c r="E2593" s="49">
        <f>_xll.qlInterestRateIndexValueDate(IndexON,D2593)</f>
        <v>57672</v>
      </c>
      <c r="F2593" s="52">
        <f>IFERROR(_xll.qlIndexFixing(IndexON,D2593,TRUE,_xll.ohTrigger(RecalcTrigger,TriggerON)),NA())</f>
        <v>2.2753489034670338E-2</v>
      </c>
      <c r="H2593" s="49">
        <f>_xll.qlCalendarAdvance(IborCalendar,$H2592,B2593,"f",FALSE)</f>
        <v>57663</v>
      </c>
      <c r="I2593" s="49">
        <f>_xll.qlInterestRateIndexValueDate(Index1M,$H2593)</f>
        <v>57665</v>
      </c>
      <c r="J2593" s="52">
        <f>IFERROR(_xll.qlIndexFixing(Index1M,$H2593,TRUE,_xll.ohTrigger(RecalcTrigger,Trigger1M)),NA())</f>
        <v>2.3569892771717831E-2</v>
      </c>
      <c r="K2593" s="52">
        <f>IFERROR(_xll.qlIndexFixing(ONIndex1M,I2593,TRUE,_xll.ohTrigger(RecalcTrigger,Trigger1M)),NA())</f>
        <v>2.3556147731165211E-2</v>
      </c>
      <c r="L2593" s="52">
        <f>IFERROR(_xll.qlIndexFixing(Index3M,H2593,TRUE,_xll.ohTrigger(RecalcTrigger,Trigger3M)),NA())</f>
        <v>2.5099199813108871E-2</v>
      </c>
      <c r="M2593" s="52">
        <f>IFERROR(_xll.qlIndexFixing(ONIndex3M,I2593,TRUE,_xll.ohTrigger(RecalcTrigger,Trigger3M)),NA())</f>
        <v>2.5044341248783297E-2</v>
      </c>
      <c r="N2593" s="52">
        <f>IFERROR(_xll.qlIndexFixing(Index6M,$H2593,TRUE,_xll.ohTrigger(RecalcTrigger,Trigger6M)),NA())</f>
        <v>2.6475813297877598E-2</v>
      </c>
      <c r="O2593" s="52">
        <f>IFERROR(_xll.qlIndexFixing(ONIndex6M,I2593,TRUE,_xll.ohTrigger(RecalcTrigger,Trigger6M)),NA())</f>
        <v>2.6352272350447237E-2</v>
      </c>
      <c r="P2593" s="52">
        <f>IFERROR(_xll.qlIndexFixing(Index1Y,$H2593,TRUE,_xll.ohTrigger(RecalcTrigger,Trigger1Y)),NA())</f>
        <v>2.8273721888444407E-2</v>
      </c>
      <c r="Q2593" s="52">
        <f>IFERROR(_xll.qlIndexFixing(ONIndex1Y,I2593,TRUE,_xll.ohTrigger(RecalcTrigger,Trigger1Y)),NA())</f>
        <v>2.7976864520438127E-2</v>
      </c>
    </row>
    <row r="2594" spans="2:17" x14ac:dyDescent="0.2">
      <c r="B2594" s="46" t="s">
        <v>51</v>
      </c>
      <c r="D2594" s="49">
        <f>_xll.qlCalendarAdvance(LocalCalendar,$D2593,B2594,"f",FALSE)</f>
        <v>57679</v>
      </c>
      <c r="E2594" s="49">
        <f>_xll.qlInterestRateIndexValueDate(IndexON,D2594)</f>
        <v>57679</v>
      </c>
      <c r="F2594" s="52">
        <f>IFERROR(_xll.qlIndexFixing(IndexON,D2594,TRUE,_xll.ohTrigger(RecalcTrigger,TriggerON)),NA())</f>
        <v>2.2747370584657034E-2</v>
      </c>
      <c r="H2594" s="49">
        <f>_xll.qlCalendarAdvance(IborCalendar,$H2593,B2594,"f",FALSE)</f>
        <v>57670</v>
      </c>
      <c r="I2594" s="49">
        <f>_xll.qlInterestRateIndexValueDate(Index1M,$H2594)</f>
        <v>57672</v>
      </c>
      <c r="J2594" s="52">
        <f>IFERROR(_xll.qlIndexFixing(Index1M,$H2594,TRUE,_xll.ohTrigger(RecalcTrigger,Trigger1M)),NA())</f>
        <v>2.3565980050162045E-2</v>
      </c>
      <c r="K2594" s="52">
        <f>IFERROR(_xll.qlIndexFixing(ONIndex1M,I2594,TRUE,_xll.ohTrigger(RecalcTrigger,Trigger1M)),NA())</f>
        <v>2.3552223557192775E-2</v>
      </c>
      <c r="L2594" s="52">
        <f>IFERROR(_xll.qlIndexFixing(Index3M,H2594,TRUE,_xll.ohTrigger(RecalcTrigger,Trigger3M)),NA())</f>
        <v>2.5094751370247362E-2</v>
      </c>
      <c r="M2594" s="52">
        <f>IFERROR(_xll.qlIndexFixing(ONIndex3M,I2594,TRUE,_xll.ohTrigger(RecalcTrigger,Trigger3M)),NA())</f>
        <v>2.5040456442519954E-2</v>
      </c>
      <c r="N2594" s="52">
        <f>IFERROR(_xll.qlIndexFixing(Index6M,$H2594,TRUE,_xll.ohTrigger(RecalcTrigger,Trigger6M)),NA())</f>
        <v>2.6472012451931995E-2</v>
      </c>
      <c r="O2594" s="52">
        <f>IFERROR(_xll.qlIndexFixing(ONIndex6M,I2594,TRUE,_xll.ohTrigger(RecalcTrigger,Trigger6M)),NA())</f>
        <v>2.6348404202698461E-2</v>
      </c>
      <c r="P2594" s="52">
        <f>IFERROR(_xll.qlIndexFixing(Index1Y,$H2594,TRUE,_xll.ohTrigger(RecalcTrigger,Trigger1Y)),NA())</f>
        <v>2.8269866552382238E-2</v>
      </c>
      <c r="Q2594" s="52">
        <f>IFERROR(_xll.qlIndexFixing(ONIndex1Y,I2594,TRUE,_xll.ohTrigger(RecalcTrigger,Trigger1Y)),NA())</f>
        <v>2.7972867724503914E-2</v>
      </c>
    </row>
    <row r="2595" spans="2:17" x14ac:dyDescent="0.2">
      <c r="B2595" s="46" t="s">
        <v>51</v>
      </c>
      <c r="D2595" s="49">
        <f>_xll.qlCalendarAdvance(LocalCalendar,$D2594,B2595,"f",FALSE)</f>
        <v>57686</v>
      </c>
      <c r="E2595" s="49">
        <f>_xll.qlInterestRateIndexValueDate(IndexON,D2595)</f>
        <v>57686</v>
      </c>
      <c r="F2595" s="52">
        <f>IFERROR(_xll.qlIndexFixing(IndexON,D2595,TRUE,_xll.ohTrigger(RecalcTrigger,TriggerON)),NA())</f>
        <v>2.2741266677916983E-2</v>
      </c>
      <c r="H2595" s="49">
        <f>_xll.qlCalendarAdvance(IborCalendar,$H2594,B2595,"f",FALSE)</f>
        <v>57677</v>
      </c>
      <c r="I2595" s="49">
        <f>_xll.qlInterestRateIndexValueDate(Index1M,$H2595)</f>
        <v>57679</v>
      </c>
      <c r="J2595" s="52">
        <f>IFERROR(_xll.qlIndexFixing(Index1M,$H2595,TRUE,_xll.ohTrigger(RecalcTrigger,Trigger1M)),NA())</f>
        <v>2.3562076652262943E-2</v>
      </c>
      <c r="K2595" s="52">
        <f>IFERROR(_xll.qlIndexFixing(ONIndex1M,I2595,TRUE,_xll.ohTrigger(RecalcTrigger,Trigger1M)),NA())</f>
        <v>2.3548308688656761E-2</v>
      </c>
      <c r="L2595" s="52">
        <f>IFERROR(_xll.qlIndexFixing(Index3M,H2595,TRUE,_xll.ohTrigger(RecalcTrigger,Trigger3M)),NA())</f>
        <v>2.5088511937140012E-2</v>
      </c>
      <c r="M2595" s="52">
        <f>IFERROR(_xll.qlIndexFixing(ONIndex3M,I2595,TRUE,_xll.ohTrigger(RecalcTrigger,Trigger3M)),NA())</f>
        <v>2.5036580848381007E-2</v>
      </c>
      <c r="N2595" s="52">
        <f>IFERROR(_xll.qlIndexFixing(Index6M,$H2595,TRUE,_xll.ohTrigger(RecalcTrigger,Trigger6M)),NA())</f>
        <v>2.6468922006361351E-2</v>
      </c>
      <c r="O2595" s="52">
        <f>IFERROR(_xll.qlIndexFixing(ONIndex6M,I2595,TRUE,_xll.ohTrigger(RecalcTrigger,Trigger6M)),NA())</f>
        <v>2.6344545210532644E-2</v>
      </c>
      <c r="P2595" s="52">
        <f>IFERROR(_xll.qlIndexFixing(Index1Y,$H2595,TRUE,_xll.ohTrigger(RecalcTrigger,Trigger1Y)),NA())</f>
        <v>2.8263528489119668E-2</v>
      </c>
      <c r="Q2595" s="52">
        <f>IFERROR(_xll.qlIndexFixing(ONIndex1Y,I2595,TRUE,_xll.ohTrigger(RecalcTrigger,Trigger1Y)),NA())</f>
        <v>2.7968880489961379E-2</v>
      </c>
    </row>
    <row r="2596" spans="2:17" x14ac:dyDescent="0.2">
      <c r="B2596" s="46" t="s">
        <v>51</v>
      </c>
      <c r="D2596" s="49">
        <f>_xll.qlCalendarAdvance(LocalCalendar,$D2595,B2596,"f",FALSE)</f>
        <v>57693</v>
      </c>
      <c r="E2596" s="49">
        <f>_xll.qlInterestRateIndexValueDate(IndexON,D2596)</f>
        <v>57693</v>
      </c>
      <c r="F2596" s="52">
        <f>IFERROR(_xll.qlIndexFixing(IndexON,D2596,TRUE,_xll.ohTrigger(RecalcTrigger,TriggerON)),NA())</f>
        <v>2.2735177314556765E-2</v>
      </c>
      <c r="H2596" s="49">
        <f>_xll.qlCalendarAdvance(IborCalendar,$H2595,B2596,"f",FALSE)</f>
        <v>57684</v>
      </c>
      <c r="I2596" s="49">
        <f>_xll.qlInterestRateIndexValueDate(Index1M,$H2596)</f>
        <v>57686</v>
      </c>
      <c r="J2596" s="52">
        <f>IFERROR(_xll.qlIndexFixing(Index1M,$H2596,TRUE,_xll.ohTrigger(RecalcTrigger,Trigger1M)),NA())</f>
        <v>2.3558182578010213E-2</v>
      </c>
      <c r="K2596" s="52">
        <f>IFERROR(_xll.qlIndexFixing(ONIndex1M,I2596,TRUE,_xll.ohTrigger(RecalcTrigger,Trigger1M)),NA())</f>
        <v>2.3544403125557167E-2</v>
      </c>
      <c r="L2596" s="52">
        <f>IFERROR(_xll.qlIndexFixing(Index3M,H2596,TRUE,_xll.ohTrigger(RecalcTrigger,Trigger3M)),NA())</f>
        <v>2.5084679710569269E-2</v>
      </c>
      <c r="M2596" s="52">
        <f>IFERROR(_xll.qlIndexFixing(ONIndex3M,I2596,TRUE,_xll.ohTrigger(RecalcTrigger,Trigger3M)),NA())</f>
        <v>2.5032714466286521E-2</v>
      </c>
      <c r="N2596" s="52">
        <f>IFERROR(_xll.qlIndexFixing(Index6M,$H2596,TRUE,_xll.ohTrigger(RecalcTrigger,Trigger6M)),NA())</f>
        <v>2.6465140111987421E-2</v>
      </c>
      <c r="O2596" s="52">
        <f>IFERROR(_xll.qlIndexFixing(ONIndex6M,I2596,TRUE,_xll.ohTrigger(RecalcTrigger,Trigger6M)),NA())</f>
        <v>2.6340695373896494E-2</v>
      </c>
      <c r="P2596" s="52">
        <f>IFERROR(_xll.qlIndexFixing(Index1Y,$H2596,TRUE,_xll.ohTrigger(RecalcTrigger,Trigger1Y)),NA())</f>
        <v>2.8262185427450497E-2</v>
      </c>
      <c r="Q2596" s="52">
        <f>IFERROR(_xll.qlIndexFixing(ONIndex1Y,I2596,TRUE,_xll.ohTrigger(RecalcTrigger,Trigger1Y)),NA())</f>
        <v>2.7964902816677295E-2</v>
      </c>
    </row>
    <row r="2597" spans="2:17" x14ac:dyDescent="0.2">
      <c r="B2597" s="46" t="s">
        <v>51</v>
      </c>
      <c r="D2597" s="49">
        <f>_xll.qlCalendarAdvance(LocalCalendar,$D2596,B2597,"f",FALSE)</f>
        <v>57700</v>
      </c>
      <c r="E2597" s="49">
        <f>_xll.qlInterestRateIndexValueDate(IndexON,D2597)</f>
        <v>57700</v>
      </c>
      <c r="F2597" s="52">
        <f>IFERROR(_xll.qlIndexFixing(IndexON,D2597,TRUE,_xll.ohTrigger(RecalcTrigger,TriggerON)),NA())</f>
        <v>2.2729102494443154E-2</v>
      </c>
      <c r="H2597" s="49">
        <f>_xll.qlCalendarAdvance(IborCalendar,$H2596,B2597,"f",FALSE)</f>
        <v>57691</v>
      </c>
      <c r="I2597" s="49">
        <f>_xll.qlInterestRateIndexValueDate(Index1M,$H2597)</f>
        <v>57693</v>
      </c>
      <c r="J2597" s="52">
        <f>IFERROR(_xll.qlIndexFixing(Index1M,$H2597,TRUE,_xll.ohTrigger(RecalcTrigger,Trigger1M)),NA())</f>
        <v>2.3554297827398697E-2</v>
      </c>
      <c r="K2597" s="52">
        <f>IFERROR(_xll.qlIndexFixing(ONIndex1M,I2597,TRUE,_xll.ohTrigger(RecalcTrigger,Trigger1M)),NA())</f>
        <v>2.354050686786735E-2</v>
      </c>
      <c r="L2597" s="52">
        <f>IFERROR(_xll.qlIndexFixing(Index3M,H2597,TRUE,_xll.ohTrigger(RecalcTrigger,Trigger3M)),NA())</f>
        <v>2.5080856755411496E-2</v>
      </c>
      <c r="M2597" s="52">
        <f>IFERROR(_xll.qlIndexFixing(ONIndex3M,I2597,TRUE,_xll.ohTrigger(RecalcTrigger,Trigger3M)),NA())</f>
        <v>2.5028857296236495E-2</v>
      </c>
      <c r="N2597" s="52">
        <f>IFERROR(_xll.qlIndexFixing(Index6M,$H2597,TRUE,_xll.ohTrigger(RecalcTrigger,Trigger6M)),NA())</f>
        <v>2.6461367500619063E-2</v>
      </c>
      <c r="O2597" s="52">
        <f>IFERROR(_xll.qlIndexFixing(ONIndex6M,I2597,TRUE,_xll.ohTrigger(RecalcTrigger,Trigger6M)),NA())</f>
        <v>2.6336854692790013E-2</v>
      </c>
      <c r="P2597" s="52">
        <f>IFERROR(_xll.qlIndexFixing(Index1Y,$H2597,TRUE,_xll.ohTrigger(RecalcTrigger,Trigger1Y)),NA())</f>
        <v>2.825835963835658E-2</v>
      </c>
      <c r="Q2597" s="52">
        <f>IFERROR(_xll.qlIndexFixing(ONIndex1Y,I2597,TRUE,_xll.ohTrigger(RecalcTrigger,Trigger1Y)),NA())</f>
        <v>2.7960934704678309E-2</v>
      </c>
    </row>
    <row r="2598" spans="2:17" x14ac:dyDescent="0.2">
      <c r="B2598" s="46" t="s">
        <v>51</v>
      </c>
      <c r="D2598" s="49">
        <f>_xll.qlCalendarAdvance(LocalCalendar,$D2597,B2598,"f",FALSE)</f>
        <v>57707</v>
      </c>
      <c r="E2598" s="49">
        <f>_xll.qlInterestRateIndexValueDate(IndexON,D2598)</f>
        <v>57707</v>
      </c>
      <c r="F2598" s="52">
        <f>IFERROR(_xll.qlIndexFixing(IndexON,D2598,TRUE,_xll.ohTrigger(RecalcTrigger,TriggerON)),NA())</f>
        <v>2.2723042217682732E-2</v>
      </c>
      <c r="H2598" s="49">
        <f>_xll.qlCalendarAdvance(IborCalendar,$H2597,B2598,"f",FALSE)</f>
        <v>57698</v>
      </c>
      <c r="I2598" s="49">
        <f>_xll.qlInterestRateIndexValueDate(Index1M,$H2598)</f>
        <v>57700</v>
      </c>
      <c r="J2598" s="52">
        <f>IFERROR(_xll.qlIndexFixing(Index1M,$H2598,TRUE,_xll.ohTrigger(RecalcTrigger,Trigger1M)),NA())</f>
        <v>2.3550916227810526E-2</v>
      </c>
      <c r="K2598" s="52">
        <f>IFERROR(_xll.qlIndexFixing(ONIndex1M,I2598,TRUE,_xll.ohTrigger(RecalcTrigger,Trigger1M)),NA())</f>
        <v>2.3536619915587309E-2</v>
      </c>
      <c r="L2598" s="52">
        <f>IFERROR(_xll.qlIndexFixing(Index3M,H2598,TRUE,_xll.ohTrigger(RecalcTrigger,Trigger3M)),NA())</f>
        <v>2.5077043071642713E-2</v>
      </c>
      <c r="M2598" s="52">
        <f>IFERROR(_xll.qlIndexFixing(ONIndex3M,I2598,TRUE,_xll.ohTrigger(RecalcTrigger,Trigger3M)),NA())</f>
        <v>2.502500933823093E-2</v>
      </c>
      <c r="N2598" s="52">
        <f>IFERROR(_xll.qlIndexFixing(Index6M,$H2598,TRUE,_xll.ohTrigger(RecalcTrigger,Trigger6M)),NA())</f>
        <v>2.6457604172205329E-2</v>
      </c>
      <c r="O2598" s="52">
        <f>IFERROR(_xll.qlIndexFixing(ONIndex6M,I2598,TRUE,_xll.ohTrigger(RecalcTrigger,Trigger6M)),NA())</f>
        <v>2.6333023167239844E-2</v>
      </c>
      <c r="P2598" s="52">
        <f>IFERROR(_xll.qlIndexFixing(Index1Y,$H2598,TRUE,_xll.ohTrigger(RecalcTrigger,Trigger1Y)),NA())</f>
        <v>2.8254543698026643E-2</v>
      </c>
      <c r="Q2598" s="52">
        <f>IFERROR(_xll.qlIndexFixing(ONIndex1Y,I2598,TRUE,_xll.ohTrigger(RecalcTrigger,Trigger1Y)),NA())</f>
        <v>2.7956976153937774E-2</v>
      </c>
    </row>
    <row r="2599" spans="2:17" x14ac:dyDescent="0.2">
      <c r="B2599" s="46" t="s">
        <v>51</v>
      </c>
      <c r="D2599" s="49">
        <f>_xll.qlCalendarAdvance(LocalCalendar,$D2598,B2599,"f",FALSE)</f>
        <v>57714</v>
      </c>
      <c r="E2599" s="49">
        <f>_xll.qlInterestRateIndexValueDate(IndexON,D2599)</f>
        <v>57714</v>
      </c>
      <c r="F2599" s="52">
        <f>IFERROR(_xll.qlIndexFixing(IndexON,D2599,TRUE,_xll.ohTrigger(RecalcTrigger,TriggerON)),NA())</f>
        <v>2.2716996484222207E-2</v>
      </c>
      <c r="H2599" s="49">
        <f>_xll.qlCalendarAdvance(IborCalendar,$H2598,B2599,"f",FALSE)</f>
        <v>57706</v>
      </c>
      <c r="I2599" s="49">
        <f>_xll.qlInterestRateIndexValueDate(Index1M,$H2599)</f>
        <v>57710</v>
      </c>
      <c r="J2599" s="52">
        <f>IFERROR(_xll.qlIndexFixing(Index1M,$H2599,TRUE,_xll.ohTrigger(RecalcTrigger,Trigger1M)),NA())</f>
        <v>2.3544902249769236E-2</v>
      </c>
      <c r="K2599" s="52">
        <f>IFERROR(_xll.qlIndexFixing(ONIndex1M,I2599,TRUE,_xll.ohTrigger(RecalcTrigger,Trigger1M)),NA())</f>
        <v>2.353059061507512E-2</v>
      </c>
      <c r="L2599" s="52">
        <f>IFERROR(_xll.qlIndexFixing(Index3M,H2599,TRUE,_xll.ohTrigger(RecalcTrigger,Trigger3M)),NA())</f>
        <v>2.5070408152738342E-2</v>
      </c>
      <c r="M2599" s="52">
        <f>IFERROR(_xll.qlIndexFixing(ONIndex3M,I2599,TRUE,_xll.ohTrigger(RecalcTrigger,Trigger3M)),NA())</f>
        <v>2.5018932454248244E-2</v>
      </c>
      <c r="N2599" s="52">
        <f>IFERROR(_xll.qlIndexFixing(Index6M,$H2599,TRUE,_xll.ohTrigger(RecalcTrigger,Trigger6M)),NA())</f>
        <v>2.6450135797127853E-2</v>
      </c>
      <c r="O2599" s="52">
        <f>IFERROR(_xll.qlIndexFixing(ONIndex6M,I2599,TRUE,_xll.ohTrigger(RecalcTrigger,Trigger6M)),NA())</f>
        <v>2.6326875223579016E-2</v>
      </c>
      <c r="P2599" s="52">
        <f>IFERROR(_xll.qlIndexFixing(Index1Y,$H2599,TRUE,_xll.ohTrigger(RecalcTrigger,Trigger1Y)),NA())</f>
        <v>2.8247444026800732E-2</v>
      </c>
      <c r="Q2599" s="52">
        <f>IFERROR(_xll.qlIndexFixing(ONIndex1Y,I2599,TRUE,_xll.ohTrigger(RecalcTrigger,Trigger1Y)),NA())</f>
        <v>2.7950534070790845E-2</v>
      </c>
    </row>
    <row r="2600" spans="2:17" x14ac:dyDescent="0.2">
      <c r="B2600" s="46" t="s">
        <v>51</v>
      </c>
      <c r="D2600" s="49">
        <f>_xll.qlCalendarAdvance(LocalCalendar,$D2599,B2600,"f",FALSE)</f>
        <v>57721</v>
      </c>
      <c r="E2600" s="49">
        <f>_xll.qlInterestRateIndexValueDate(IndexON,D2600)</f>
        <v>57721</v>
      </c>
      <c r="F2600" s="52">
        <f>IFERROR(_xll.qlIndexFixing(IndexON,D2600,TRUE,_xll.ohTrigger(RecalcTrigger,TriggerON)),NA())</f>
        <v>2.271096529406158E-2</v>
      </c>
      <c r="H2600" s="49">
        <f>_xll.qlCalendarAdvance(IborCalendar,$H2599,B2600,"f",FALSE)</f>
        <v>57713</v>
      </c>
      <c r="I2600" s="49">
        <f>_xll.qlInterestRateIndexValueDate(Index1M,$H2600)</f>
        <v>57717</v>
      </c>
      <c r="J2600" s="52">
        <f>IFERROR(_xll.qlIndexFixing(Index1M,$H2600,TRUE,_xll.ohTrigger(RecalcTrigger,Trigger1M)),NA())</f>
        <v>2.3541049465839924E-2</v>
      </c>
      <c r="K2600" s="52">
        <f>IFERROR(_xll.qlIndexFixing(ONIndex1M,I2600,TRUE,_xll.ohTrigger(RecalcTrigger,Trigger1M)),NA())</f>
        <v>2.3526232844650607E-2</v>
      </c>
      <c r="L2600" s="52">
        <f>IFERROR(_xll.qlIndexFixing(Index3M,H2600,TRUE,_xll.ohTrigger(RecalcTrigger,Trigger3M)),NA())</f>
        <v>2.5068421806411809E-2</v>
      </c>
      <c r="M2600" s="52">
        <f>IFERROR(_xll.qlIndexFixing(ONIndex3M,I2600,TRUE,_xll.ohTrigger(RecalcTrigger,Trigger3M)),NA())</f>
        <v>2.5014510367951104E-2</v>
      </c>
      <c r="N2600" s="52">
        <f>IFERROR(_xll.qlIndexFixing(Index6M,$H2600,TRUE,_xll.ohTrigger(RecalcTrigger,Trigger6M)),NA())</f>
        <v>2.6448503307421788E-2</v>
      </c>
      <c r="O2600" s="52">
        <f>IFERROR(_xll.qlIndexFixing(ONIndex6M,I2600,TRUE,_xll.ohTrigger(RecalcTrigger,Trigger6M)),NA())</f>
        <v>2.6322375033718259E-2</v>
      </c>
      <c r="P2600" s="52">
        <f>IFERROR(_xll.qlIndexFixing(Index1Y,$H2600,TRUE,_xll.ohTrigger(RecalcTrigger,Trigger1Y)),NA())</f>
        <v>2.8243651184415582E-2</v>
      </c>
      <c r="Q2600" s="52">
        <f>IFERROR(_xll.qlIndexFixing(ONIndex1Y,I2600,TRUE,_xll.ohTrigger(RecalcTrigger,Trigger1Y)),NA())</f>
        <v>2.7945794466521789E-2</v>
      </c>
    </row>
    <row r="2601" spans="2:17" x14ac:dyDescent="0.2">
      <c r="B2601" s="46" t="s">
        <v>51</v>
      </c>
      <c r="D2601" s="49">
        <f>_xll.qlCalendarAdvance(LocalCalendar,$D2600,B2601,"f",FALSE)</f>
        <v>57728</v>
      </c>
      <c r="E2601" s="49">
        <f>_xll.qlInterestRateIndexValueDate(IndexON,D2601)</f>
        <v>57728</v>
      </c>
      <c r="F2601" s="52">
        <f>IFERROR(_xll.qlIndexFixing(IndexON,D2601,TRUE,_xll.ohTrigger(RecalcTrigger,TriggerON)),NA())</f>
        <v>2.2705235465250162E-2</v>
      </c>
      <c r="H2601" s="49">
        <f>_xll.qlCalendarAdvance(IborCalendar,$H2600,B2601,"f",FALSE)</f>
        <v>57720</v>
      </c>
      <c r="I2601" s="49">
        <f>_xll.qlInterestRateIndexValueDate(Index1M,$H2601)</f>
        <v>57724</v>
      </c>
      <c r="J2601" s="52">
        <f>IFERROR(_xll.qlIndexFixing(Index1M,$H2601,TRUE,_xll.ohTrigger(RecalcTrigger,Trigger1M)),NA())</f>
        <v>2.3537206005507991E-2</v>
      </c>
      <c r="K2601" s="52">
        <f>IFERROR(_xll.qlIndexFixing(ONIndex1M,I2601,TRUE,_xll.ohTrigger(RecalcTrigger,Trigger1M)),NA())</f>
        <v>2.3522376971190084E-2</v>
      </c>
      <c r="L2601" s="52">
        <f>IFERROR(_xll.qlIndexFixing(Index3M,H2601,TRUE,_xll.ohTrigger(RecalcTrigger,Trigger3M)),NA())</f>
        <v>2.5065242714849341E-2</v>
      </c>
      <c r="M2601" s="52">
        <f>IFERROR(_xll.qlIndexFixing(ONIndex3M,I2601,TRUE,_xll.ohTrigger(RecalcTrigger,Trigger3M)),NA())</f>
        <v>2.5010693208642465E-2</v>
      </c>
      <c r="N2601" s="52">
        <f>IFERROR(_xll.qlIndexFixing(Index6M,$H2601,TRUE,_xll.ohTrigger(RecalcTrigger,Trigger6M)),NA())</f>
        <v>2.644477180588194E-2</v>
      </c>
      <c r="O2601" s="52">
        <f>IFERROR(_xll.qlIndexFixing(ONIndex6M,I2601,TRUE,_xll.ohTrigger(RecalcTrigger,Trigger6M)),NA())</f>
        <v>2.6318574146593221E-2</v>
      </c>
      <c r="P2601" s="52">
        <f>IFERROR(_xll.qlIndexFixing(Index1Y,$H2601,TRUE,_xll.ohTrigger(RecalcTrigger,Trigger1Y)),NA())</f>
        <v>2.8239868188829096E-2</v>
      </c>
      <c r="Q2601" s="52">
        <f>IFERROR(_xll.qlIndexFixing(ONIndex1Y,I2601,TRUE,_xll.ohTrigger(RecalcTrigger,Trigger1Y)),NA())</f>
        <v>2.7941867941017051E-2</v>
      </c>
    </row>
    <row r="2602" spans="2:17" x14ac:dyDescent="0.2">
      <c r="B2602" s="46" t="s">
        <v>51</v>
      </c>
      <c r="D2602" s="49">
        <f>_xll.qlCalendarAdvance(LocalCalendar,$D2601,B2602,"f",FALSE)</f>
        <v>57735</v>
      </c>
      <c r="E2602" s="49">
        <f>_xll.qlInterestRateIndexValueDate(IndexON,D2602)</f>
        <v>57735</v>
      </c>
      <c r="F2602" s="52">
        <f>IFERROR(_xll.qlIndexFixing(IndexON,D2602,TRUE,_xll.ohTrigger(RecalcTrigger,TriggerON)),NA())</f>
        <v>2.2698946543613374E-2</v>
      </c>
      <c r="H2602" s="49">
        <f>_xll.qlCalendarAdvance(IborCalendar,$H2601,B2602,"f",FALSE)</f>
        <v>57727</v>
      </c>
      <c r="I2602" s="49">
        <f>_xll.qlInterestRateIndexValueDate(Index1M,$H2602)</f>
        <v>57732</v>
      </c>
      <c r="J2602" s="52">
        <f>IFERROR(_xll.qlIndexFixing(Index1M,$H2602,TRUE,_xll.ohTrigger(RecalcTrigger,Trigger1M)),NA())</f>
        <v>2.3532824896053416E-2</v>
      </c>
      <c r="K2602" s="52">
        <f>IFERROR(_xll.qlIndexFixing(ONIndex1M,I2602,TRUE,_xll.ohTrigger(RecalcTrigger,Trigger1M)),NA())</f>
        <v>2.351798165148189E-2</v>
      </c>
      <c r="L2602" s="52">
        <f>IFERROR(_xll.qlIndexFixing(Index3M,H2602,TRUE,_xll.ohTrigger(RecalcTrigger,Trigger3M)),NA())</f>
        <v>2.5059727156251377E-2</v>
      </c>
      <c r="M2602" s="52">
        <f>IFERROR(_xll.qlIndexFixing(ONIndex3M,I2602,TRUE,_xll.ohTrigger(RecalcTrigger,Trigger3M)),NA())</f>
        <v>2.5006342019233685E-2</v>
      </c>
      <c r="N2602" s="52">
        <f>IFERROR(_xll.qlIndexFixing(Index6M,$H2602,TRUE,_xll.ohTrigger(RecalcTrigger,Trigger6M)),NA())</f>
        <v>2.6439814534741649E-2</v>
      </c>
      <c r="O2602" s="52">
        <f>IFERROR(_xll.qlIndexFixing(ONIndex6M,I2602,TRUE,_xll.ohTrigger(RecalcTrigger,Trigger6M)),NA())</f>
        <v>2.6314241484524103E-2</v>
      </c>
      <c r="P2602" s="52">
        <f>IFERROR(_xll.qlIndexFixing(Index1Y,$H2602,TRUE,_xll.ohTrigger(RecalcTrigger,Trigger1Y)),NA())</f>
        <v>2.8235556822464244E-2</v>
      </c>
      <c r="Q2602" s="52">
        <f>IFERROR(_xll.qlIndexFixing(ONIndex1Y,I2602,TRUE,_xll.ohTrigger(RecalcTrigger,Trigger1Y)),NA())</f>
        <v>2.7937392189087973E-2</v>
      </c>
    </row>
    <row r="2603" spans="2:17" x14ac:dyDescent="0.2">
      <c r="B2603" s="46" t="s">
        <v>51</v>
      </c>
      <c r="D2603" s="49">
        <f>_xll.qlCalendarAdvance(LocalCalendar,$D2602,B2603,"f",FALSE)</f>
        <v>57742</v>
      </c>
      <c r="E2603" s="49">
        <f>_xll.qlInterestRateIndexValueDate(IndexON,D2603)</f>
        <v>57742</v>
      </c>
      <c r="F2603" s="52">
        <f>IFERROR(_xll.qlIndexFixing(IndexON,D2603,TRUE,_xll.ohTrigger(RecalcTrigger,TriggerON)),NA())</f>
        <v>2.2692958983379086E-2</v>
      </c>
      <c r="H2603" s="49">
        <f>_xll.qlCalendarAdvance(IborCalendar,$H2602,B2603,"f",FALSE)</f>
        <v>57734</v>
      </c>
      <c r="I2603" s="49">
        <f>_xll.qlInterestRateIndexValueDate(Index1M,$H2603)</f>
        <v>57738</v>
      </c>
      <c r="J2603" s="52">
        <f>IFERROR(_xll.qlIndexFixing(Index1M,$H2603,TRUE,_xll.ohTrigger(RecalcTrigger,Trigger1M)),NA())</f>
        <v>2.3529547055600158E-2</v>
      </c>
      <c r="K2603" s="52">
        <f>IFERROR(_xll.qlIndexFixing(ONIndex1M,I2603,TRUE,_xll.ohTrigger(RecalcTrigger,Trigger1M)),NA())</f>
        <v>2.3514693136741371E-2</v>
      </c>
      <c r="L2603" s="52">
        <f>IFERROR(_xll.qlIndexFixing(Index3M,H2603,TRUE,_xll.ohTrigger(RecalcTrigger,Trigger3M)),NA())</f>
        <v>2.5057105132493849E-2</v>
      </c>
      <c r="M2603" s="52">
        <f>IFERROR(_xll.qlIndexFixing(ONIndex3M,I2603,TRUE,_xll.ohTrigger(RecalcTrigger,Trigger3M)),NA())</f>
        <v>2.500308652208183E-2</v>
      </c>
      <c r="N2603" s="52">
        <f>IFERROR(_xll.qlIndexFixing(Index6M,$H2603,TRUE,_xll.ohTrigger(RecalcTrigger,Trigger6M)),NA())</f>
        <v>2.6437336650920778E-2</v>
      </c>
      <c r="O2603" s="52">
        <f>IFERROR(_xll.qlIndexFixing(ONIndex6M,I2603,TRUE,_xll.ohTrigger(RecalcTrigger,Trigger6M)),NA())</f>
        <v>2.6310999834455728E-2</v>
      </c>
      <c r="P2603" s="52">
        <f>IFERROR(_xll.qlIndexFixing(Index1Y,$H2603,TRUE,_xll.ohTrigger(RecalcTrigger,Trigger1Y)),NA())</f>
        <v>2.8232331737610604E-2</v>
      </c>
      <c r="Q2603" s="52">
        <f>IFERROR(_xll.qlIndexFixing(ONIndex1Y,I2603,TRUE,_xll.ohTrigger(RecalcTrigger,Trigger1Y)),NA())</f>
        <v>2.7934043569226574E-2</v>
      </c>
    </row>
    <row r="2604" spans="2:17" x14ac:dyDescent="0.2">
      <c r="B2604" s="46" t="s">
        <v>51</v>
      </c>
      <c r="D2604" s="49">
        <f>_xll.qlCalendarAdvance(LocalCalendar,$D2603,B2604,"f",FALSE)</f>
        <v>57749</v>
      </c>
      <c r="E2604" s="49">
        <f>_xll.qlInterestRateIndexValueDate(IndexON,D2604)</f>
        <v>57749</v>
      </c>
      <c r="F2604" s="52">
        <f>IFERROR(_xll.qlIndexFixing(IndexON,D2604,TRUE,_xll.ohTrigger(RecalcTrigger,TriggerON)),NA())</f>
        <v>2.268698596641805E-2</v>
      </c>
      <c r="H2604" s="49">
        <f>_xll.qlCalendarAdvance(IborCalendar,$H2603,B2604,"f",FALSE)</f>
        <v>57741</v>
      </c>
      <c r="I2604" s="49">
        <f>_xll.qlInterestRateIndexValueDate(Index1M,$H2604)</f>
        <v>57745</v>
      </c>
      <c r="J2604" s="52">
        <f>IFERROR(_xll.qlIndexFixing(Index1M,$H2604,TRUE,_xll.ohTrigger(RecalcTrigger,Trigger1M)),NA())</f>
        <v>2.3524242445841979E-2</v>
      </c>
      <c r="K2604" s="52">
        <f>IFERROR(_xll.qlIndexFixing(ONIndex1M,I2604,TRUE,_xll.ohTrigger(RecalcTrigger,Trigger1M)),NA())</f>
        <v>2.3510865175673246E-2</v>
      </c>
      <c r="L2604" s="52">
        <f>IFERROR(_xll.qlIndexFixing(Index3M,H2604,TRUE,_xll.ohTrigger(RecalcTrigger,Trigger3M)),NA())</f>
        <v>2.505395506034434E-2</v>
      </c>
      <c r="M2604" s="52">
        <f>IFERROR(_xll.qlIndexFixing(ONIndex3M,I2604,TRUE,_xll.ohTrigger(RecalcTrigger,Trigger3M)),NA())</f>
        <v>2.4999296994829834E-2</v>
      </c>
      <c r="N2604" s="52">
        <f>IFERROR(_xll.qlIndexFixing(Index6M,$H2604,TRUE,_xll.ohTrigger(RecalcTrigger,Trigger6M)),NA())</f>
        <v>2.6433632997397129E-2</v>
      </c>
      <c r="O2604" s="52">
        <f>IFERROR(_xll.qlIndexFixing(ONIndex6M,I2604,TRUE,_xll.ohTrigger(RecalcTrigger,Trigger6M)),NA())</f>
        <v>2.6307226409683082E-2</v>
      </c>
      <c r="P2604" s="52">
        <f>IFERROR(_xll.qlIndexFixing(Index1Y,$H2604,TRUE,_xll.ohTrigger(RecalcTrigger,Trigger1Y)),NA())</f>
        <v>2.822857828175938E-2</v>
      </c>
      <c r="Q2604" s="52">
        <f>IFERROR(_xll.qlIndexFixing(ONIndex1Y,I2604,TRUE,_xll.ohTrigger(RecalcTrigger,Trigger1Y)),NA())</f>
        <v>2.7930145722780964E-2</v>
      </c>
    </row>
    <row r="2605" spans="2:17" x14ac:dyDescent="0.2">
      <c r="B2605" s="46" t="s">
        <v>51</v>
      </c>
      <c r="D2605" s="49">
        <f>_xll.qlCalendarAdvance(LocalCalendar,$D2604,B2605,"f",FALSE)</f>
        <v>57756</v>
      </c>
      <c r="E2605" s="49">
        <f>_xll.qlInterestRateIndexValueDate(IndexON,D2605)</f>
        <v>57756</v>
      </c>
      <c r="F2605" s="52">
        <f>IFERROR(_xll.qlIndexFixing(IndexON,D2605,TRUE,_xll.ohTrigger(RecalcTrigger,TriggerON)),NA())</f>
        <v>2.2681316958494957E-2</v>
      </c>
      <c r="H2605" s="49">
        <f>_xll.qlCalendarAdvance(IborCalendar,$H2604,B2605,"f",FALSE)</f>
        <v>57748</v>
      </c>
      <c r="I2605" s="49">
        <f>_xll.qlInterestRateIndexValueDate(Index1M,$H2605)</f>
        <v>57752</v>
      </c>
      <c r="J2605" s="52">
        <f>IFERROR(_xll.qlIndexFixing(Index1M,$H2605,TRUE,_xll.ohTrigger(RecalcTrigger,Trigger1M)),NA())</f>
        <v>2.3520435027621276E-2</v>
      </c>
      <c r="K2605" s="52">
        <f>IFERROR(_xll.qlIndexFixing(ONIndex1M,I2605,TRUE,_xll.ohTrigger(RecalcTrigger,Trigger1M)),NA())</f>
        <v>2.3507046518682628E-2</v>
      </c>
      <c r="L2605" s="52">
        <f>IFERROR(_xll.qlIndexFixing(Index3M,H2605,TRUE,_xll.ohTrigger(RecalcTrigger,Trigger3M)),NA())</f>
        <v>2.5049607042760567E-2</v>
      </c>
      <c r="M2605" s="52">
        <f>IFERROR(_xll.qlIndexFixing(ONIndex3M,I2605,TRUE,_xll.ohTrigger(RecalcTrigger,Trigger3M)),NA())</f>
        <v>2.4995516678290031E-2</v>
      </c>
      <c r="N2605" s="52">
        <f>IFERROR(_xll.qlIndexFixing(Index6M,$H2605,TRUE,_xll.ohTrigger(RecalcTrigger,Trigger6M)),NA())</f>
        <v>2.6429938626441603E-2</v>
      </c>
      <c r="O2605" s="52">
        <f>IFERROR(_xll.qlIndexFixing(ONIndex6M,I2605,TRUE,_xll.ohTrigger(RecalcTrigger,Trigger6M)),NA())</f>
        <v>2.6303462138947964E-2</v>
      </c>
      <c r="P2605" s="52">
        <f>IFERROR(_xll.qlIndexFixing(Index1Y,$H2605,TRUE,_xll.ohTrigger(RecalcTrigger,Trigger1Y)),NA())</f>
        <v>2.8224834672267936E-2</v>
      </c>
      <c r="Q2605" s="52">
        <f>IFERROR(_xll.qlIndexFixing(ONIndex1Y,I2605,TRUE,_xll.ohTrigger(RecalcTrigger,Trigger1Y)),NA())</f>
        <v>2.792625743612831E-2</v>
      </c>
    </row>
    <row r="2606" spans="2:17" x14ac:dyDescent="0.2">
      <c r="B2606" s="46" t="s">
        <v>51</v>
      </c>
      <c r="D2606" s="49">
        <f>_xll.qlCalendarAdvance(LocalCalendar,$D2605,B2606,"f",FALSE)</f>
        <v>57763</v>
      </c>
      <c r="E2606" s="49">
        <f>_xll.qlInterestRateIndexValueDate(IndexON,D2606)</f>
        <v>57763</v>
      </c>
      <c r="F2606" s="52">
        <f>IFERROR(_xll.qlIndexFixing(IndexON,D2606,TRUE,_xll.ohTrigger(RecalcTrigger,TriggerON)),NA())</f>
        <v>2.267508356234238E-2</v>
      </c>
      <c r="H2606" s="49">
        <f>_xll.qlCalendarAdvance(IborCalendar,$H2605,B2606,"f",FALSE)</f>
        <v>57755</v>
      </c>
      <c r="I2606" s="49">
        <f>_xll.qlInterestRateIndexValueDate(Index1M,$H2606)</f>
        <v>57760</v>
      </c>
      <c r="J2606" s="52">
        <f>IFERROR(_xll.qlIndexFixing(Index1M,$H2606,TRUE,_xll.ohTrigger(RecalcTrigger,Trigger1M)),NA())</f>
        <v>2.3516095106724335E-2</v>
      </c>
      <c r="K2606" s="52">
        <f>IFERROR(_xll.qlIndexFixing(ONIndex1M,I2606,TRUE,_xll.ohTrigger(RecalcTrigger,Trigger1M)),NA())</f>
        <v>2.3502693732151414E-2</v>
      </c>
      <c r="L2606" s="52">
        <f>IFERROR(_xll.qlIndexFixing(Index3M,H2606,TRUE,_xll.ohTrigger(RecalcTrigger,Trigger3M)),NA())</f>
        <v>2.5044734665947033E-2</v>
      </c>
      <c r="M2606" s="52">
        <f>IFERROR(_xll.qlIndexFixing(ONIndex3M,I2606,TRUE,_xll.ohTrigger(RecalcTrigger,Trigger3M)),NA())</f>
        <v>2.4991207594959874E-2</v>
      </c>
      <c r="N2606" s="52">
        <f>IFERROR(_xll.qlIndexFixing(Index6M,$H2606,TRUE,_xll.ohTrigger(RecalcTrigger,Trigger6M)),NA())</f>
        <v>2.6425022216850398E-2</v>
      </c>
      <c r="O2606" s="52">
        <f>IFERROR(_xll.qlIndexFixing(ONIndex6M,I2606,TRUE,_xll.ohTrigger(RecalcTrigger,Trigger6M)),NA())</f>
        <v>2.6299171324444259E-2</v>
      </c>
      <c r="P2606" s="52">
        <f>IFERROR(_xll.qlIndexFixing(Index1Y,$H2606,TRUE,_xll.ohTrigger(RecalcTrigger,Trigger1Y)),NA())</f>
        <v>2.8220568318048551E-2</v>
      </c>
      <c r="Q2606" s="52">
        <f>IFERROR(_xll.qlIndexFixing(ONIndex1Y,I2606,TRUE,_xll.ohTrigger(RecalcTrigger,Trigger1Y)),NA())</f>
        <v>2.7921825385801569E-2</v>
      </c>
    </row>
    <row r="2607" spans="2:17" x14ac:dyDescent="0.2">
      <c r="B2607" s="46" t="s">
        <v>51</v>
      </c>
      <c r="D2607" s="49">
        <f>_xll.qlCalendarAdvance(LocalCalendar,$D2606,B2607,"f",FALSE)</f>
        <v>57770</v>
      </c>
      <c r="E2607" s="49">
        <f>_xll.qlInterestRateIndexValueDate(IndexON,D2607)</f>
        <v>57770</v>
      </c>
      <c r="F2607" s="52">
        <f>IFERROR(_xll.qlIndexFixing(IndexON,D2607,TRUE,_xll.ohTrigger(RecalcTrigger,TriggerON)),NA())</f>
        <v>2.2669154175254391E-2</v>
      </c>
      <c r="H2607" s="49">
        <f>_xll.qlCalendarAdvance(IborCalendar,$H2606,B2607,"f",FALSE)</f>
        <v>57762</v>
      </c>
      <c r="I2607" s="49">
        <f>_xll.qlInterestRateIndexValueDate(Index1M,$H2607)</f>
        <v>57766</v>
      </c>
      <c r="J2607" s="52">
        <f>IFERROR(_xll.qlIndexFixing(Index1M,$H2607,TRUE,_xll.ohTrigger(RecalcTrigger,Trigger1M)),NA())</f>
        <v>2.3512848155987483E-2</v>
      </c>
      <c r="K2607" s="52">
        <f>IFERROR(_xll.qlIndexFixing(ONIndex1M,I2607,TRUE,_xll.ohTrigger(RecalcTrigger,Trigger1M)),NA())</f>
        <v>2.3499437117173727E-2</v>
      </c>
      <c r="L2607" s="52">
        <f>IFERROR(_xll.qlIndexFixing(Index3M,H2607,TRUE,_xll.ohTrigger(RecalcTrigger,Trigger3M)),NA())</f>
        <v>2.50427508588256E-2</v>
      </c>
      <c r="M2607" s="52">
        <f>IFERROR(_xll.qlIndexFixing(ONIndex3M,I2607,TRUE,_xll.ohTrigger(RecalcTrigger,Trigger3M)),NA())</f>
        <v>2.4987983677187131E-2</v>
      </c>
      <c r="N2607" s="52">
        <f>IFERROR(_xll.qlIndexFixing(Index6M,$H2607,TRUE,_xll.ohTrigger(RecalcTrigger,Trigger6M)),NA())</f>
        <v>2.6423283780605399E-2</v>
      </c>
      <c r="O2607" s="52">
        <f>IFERROR(_xll.qlIndexFixing(ONIndex6M,I2607,TRUE,_xll.ohTrigger(RecalcTrigger,Trigger6M)),NA())</f>
        <v>2.6295961059989992E-2</v>
      </c>
      <c r="P2607" s="52">
        <f>IFERROR(_xll.qlIndexFixing(Index1Y,$H2607,TRUE,_xll.ohTrigger(RecalcTrigger,Trigger1Y)),NA())</f>
        <v>2.8217376991929676E-2</v>
      </c>
      <c r="Q2607" s="52">
        <f>IFERROR(_xll.qlIndexFixing(ONIndex1Y,I2607,TRUE,_xll.ohTrigger(RecalcTrigger,Trigger1Y)),NA())</f>
        <v>2.7918509542042003E-2</v>
      </c>
    </row>
    <row r="2608" spans="2:17" x14ac:dyDescent="0.2">
      <c r="B2608" s="46" t="s">
        <v>51</v>
      </c>
      <c r="D2608" s="49">
        <f>_xll.qlCalendarAdvance(LocalCalendar,$D2607,B2608,"f",FALSE)</f>
        <v>57777</v>
      </c>
      <c r="E2608" s="49">
        <f>_xll.qlInterestRateIndexValueDate(IndexON,D2608)</f>
        <v>57777</v>
      </c>
      <c r="F2608" s="52">
        <f>IFERROR(_xll.qlIndexFixing(IndexON,D2608,TRUE,_xll.ohTrigger(RecalcTrigger,TriggerON)),NA())</f>
        <v>2.2663239331466301E-2</v>
      </c>
      <c r="H2608" s="49">
        <f>_xll.qlCalendarAdvance(IborCalendar,$H2607,B2608,"f",FALSE)</f>
        <v>57769</v>
      </c>
      <c r="I2608" s="49">
        <f>_xll.qlInterestRateIndexValueDate(Index1M,$H2608)</f>
        <v>57773</v>
      </c>
      <c r="J2608" s="52">
        <f>IFERROR(_xll.qlIndexFixing(Index1M,$H2608,TRUE,_xll.ohTrigger(RecalcTrigger,Trigger1M)),NA())</f>
        <v>2.3510562843121995E-2</v>
      </c>
      <c r="K2608" s="52">
        <f>IFERROR(_xll.qlIndexFixing(ONIndex1M,I2608,TRUE,_xll.ohTrigger(RecalcTrigger,Trigger1M)),NA())</f>
        <v>2.3495646372575507E-2</v>
      </c>
      <c r="L2608" s="52">
        <f>IFERROR(_xll.qlIndexFixing(Index3M,H2608,TRUE,_xll.ohTrigger(RecalcTrigger,Trigger3M)),NA())</f>
        <v>2.5039034669971566E-2</v>
      </c>
      <c r="M2608" s="52">
        <f>IFERROR(_xll.qlIndexFixing(ONIndex3M,I2608,TRUE,_xll.ohTrigger(RecalcTrigger,Trigger3M)),NA())</f>
        <v>2.4984230992703971E-2</v>
      </c>
      <c r="N2608" s="52">
        <f>IFERROR(_xll.qlIndexFixing(Index6M,$H2608,TRUE,_xll.ohTrigger(RecalcTrigger,Trigger6M)),NA())</f>
        <v>2.6420324169517843E-2</v>
      </c>
      <c r="O2608" s="52">
        <f>IFERROR(_xll.qlIndexFixing(ONIndex6M,I2608,TRUE,_xll.ohTrigger(RecalcTrigger,Trigger6M)),NA())</f>
        <v>2.6292224251607266E-2</v>
      </c>
      <c r="P2608" s="52">
        <f>IFERROR(_xll.qlIndexFixing(Index1Y,$H2608,TRUE,_xll.ohTrigger(RecalcTrigger,Trigger1Y)),NA())</f>
        <v>2.8213662920865825E-2</v>
      </c>
      <c r="Q2608" s="52">
        <f>IFERROR(_xll.qlIndexFixing(ONIndex1Y,I2608,TRUE,_xll.ohTrigger(RecalcTrigger,Trigger1Y)),NA())</f>
        <v>2.7914649934528413E-2</v>
      </c>
    </row>
    <row r="2609" spans="2:17" x14ac:dyDescent="0.2">
      <c r="B2609" s="46" t="s">
        <v>51</v>
      </c>
      <c r="D2609" s="49">
        <f>_xll.qlCalendarAdvance(LocalCalendar,$D2608,B2609,"f",FALSE)</f>
        <v>57784</v>
      </c>
      <c r="E2609" s="49">
        <f>_xll.qlInterestRateIndexValueDate(IndexON,D2609)</f>
        <v>57784</v>
      </c>
      <c r="F2609" s="52">
        <f>IFERROR(_xll.qlIndexFixing(IndexON,D2609,TRUE,_xll.ohTrigger(RecalcTrigger,TriggerON)),NA())</f>
        <v>2.2657339030951462E-2</v>
      </c>
      <c r="H2609" s="49">
        <f>_xll.qlCalendarAdvance(IborCalendar,$H2608,B2609,"f",FALSE)</f>
        <v>57776</v>
      </c>
      <c r="I2609" s="49">
        <f>_xll.qlInterestRateIndexValueDate(Index1M,$H2609)</f>
        <v>57780</v>
      </c>
      <c r="J2609" s="52">
        <f>IFERROR(_xll.qlIndexFixing(Index1M,$H2609,TRUE,_xll.ohTrigger(RecalcTrigger,Trigger1M)),NA())</f>
        <v>2.3506793971231291E-2</v>
      </c>
      <c r="K2609" s="52">
        <f>IFERROR(_xll.qlIndexFixing(ONIndex1M,I2609,TRUE,_xll.ohTrigger(RecalcTrigger,Trigger1M)),NA())</f>
        <v>2.3491864932054796E-2</v>
      </c>
      <c r="L2609" s="52">
        <f>IFERROR(_xll.qlIndexFixing(Index3M,H2609,TRUE,_xll.ohTrigger(RecalcTrigger,Trigger3M)),NA())</f>
        <v>2.503532775356556E-2</v>
      </c>
      <c r="M2609" s="52">
        <f>IFERROR(_xll.qlIndexFixing(ONIndex3M,I2609,TRUE,_xll.ohTrigger(RecalcTrigger,Trigger3M)),NA())</f>
        <v>2.4980487518933003E-2</v>
      </c>
      <c r="N2609" s="52">
        <f>IFERROR(_xll.qlIndexFixing(Index6M,$H2609,TRUE,_xll.ohTrigger(RecalcTrigger,Trigger6M)),NA())</f>
        <v>2.6416667721337089E-2</v>
      </c>
      <c r="O2609" s="52">
        <f>IFERROR(_xll.qlIndexFixing(ONIndex6M,I2609,TRUE,_xll.ohTrigger(RecalcTrigger,Trigger6M)),NA())</f>
        <v>2.6288496597262068E-2</v>
      </c>
      <c r="P2609" s="52">
        <f>IFERROR(_xll.qlIndexFixing(Index1Y,$H2609,TRUE,_xll.ohTrigger(RecalcTrigger,Trigger1Y)),NA())</f>
        <v>2.8209958695727917E-2</v>
      </c>
      <c r="Q2609" s="52">
        <f>IFERROR(_xll.qlIndexFixing(ONIndex1Y,I2609,TRUE,_xll.ohTrigger(RecalcTrigger,Trigger1Y)),NA())</f>
        <v>2.7910799886647908E-2</v>
      </c>
    </row>
    <row r="2610" spans="2:17" x14ac:dyDescent="0.2">
      <c r="B2610" s="46" t="s">
        <v>51</v>
      </c>
      <c r="D2610" s="49">
        <f>_xll.qlCalendarAdvance(LocalCalendar,$D2609,B2610,"f",FALSE)</f>
        <v>57791</v>
      </c>
      <c r="E2610" s="49">
        <f>_xll.qlInterestRateIndexValueDate(IndexON,D2610)</f>
        <v>57791</v>
      </c>
      <c r="F2610" s="52">
        <f>IFERROR(_xll.qlIndexFixing(IndexON,D2610,TRUE,_xll.ohTrigger(RecalcTrigger,TriggerON)),NA())</f>
        <v>2.2651453273736522E-2</v>
      </c>
      <c r="H2610" s="49">
        <f>_xll.qlCalendarAdvance(IborCalendar,$H2609,B2610,"f",FALSE)</f>
        <v>57783</v>
      </c>
      <c r="I2610" s="49">
        <f>_xll.qlInterestRateIndexValueDate(Index1M,$H2610)</f>
        <v>57787</v>
      </c>
      <c r="J2610" s="52">
        <f>IFERROR(_xll.qlIndexFixing(Index1M,$H2610,TRUE,_xll.ohTrigger(RecalcTrigger,Trigger1M)),NA())</f>
        <v>2.3503034422855451E-2</v>
      </c>
      <c r="K2610" s="52">
        <f>IFERROR(_xll.qlIndexFixing(ONIndex1M,I2610,TRUE,_xll.ohTrigger(RecalcTrigger,Trigger1M)),NA())</f>
        <v>2.3488092795611593E-2</v>
      </c>
      <c r="L2610" s="52">
        <f>IFERROR(_xll.qlIndexFixing(Index3M,H2610,TRUE,_xll.ohTrigger(RecalcTrigger,Trigger3M)),NA())</f>
        <v>2.5031630109581517E-2</v>
      </c>
      <c r="M2610" s="52">
        <f>IFERROR(_xll.qlIndexFixing(ONIndex3M,I2610,TRUE,_xll.ohTrigger(RecalcTrigger,Trigger3M)),NA())</f>
        <v>2.4976753255794293E-2</v>
      </c>
      <c r="N2610" s="52">
        <f>IFERROR(_xll.qlIndexFixing(Index6M,$H2610,TRUE,_xll.ohTrigger(RecalcTrigger,Trigger6M)),NA())</f>
        <v>2.6413020556889683E-2</v>
      </c>
      <c r="O2610" s="52">
        <f>IFERROR(_xll.qlIndexFixing(ONIndex6M,I2610,TRUE,_xll.ohTrigger(RecalcTrigger,Trigger6M)),NA())</f>
        <v>2.6284778097194206E-2</v>
      </c>
      <c r="P2610" s="52">
        <f>IFERROR(_xll.qlIndexFixing(Index1Y,$H2610,TRUE,_xll.ohTrigger(RecalcTrigger,Trigger1Y)),NA())</f>
        <v>2.8206264316407971E-2</v>
      </c>
      <c r="Q2610" s="52">
        <f>IFERROR(_xll.qlIndexFixing(ONIndex1Y,I2610,TRUE,_xll.ohTrigger(RecalcTrigger,Trigger1Y)),NA())</f>
        <v>2.7906959398480424E-2</v>
      </c>
    </row>
    <row r="2611" spans="2:17" x14ac:dyDescent="0.2">
      <c r="B2611" s="46" t="s">
        <v>51</v>
      </c>
      <c r="D2611" s="49">
        <f>_xll.qlCalendarAdvance(LocalCalendar,$D2610,B2611,"f",FALSE)</f>
        <v>57798</v>
      </c>
      <c r="E2611" s="49">
        <f>_xll.qlInterestRateIndexValueDate(IndexON,D2611)</f>
        <v>57798</v>
      </c>
      <c r="F2611" s="52">
        <f>IFERROR(_xll.qlIndexFixing(IndexON,D2611,TRUE,_xll.ohTrigger(RecalcTrigger,TriggerON)),NA())</f>
        <v>2.2645582059768188E-2</v>
      </c>
      <c r="H2611" s="49">
        <f>_xll.qlCalendarAdvance(IborCalendar,$H2610,B2611,"f",FALSE)</f>
        <v>57790</v>
      </c>
      <c r="I2611" s="49">
        <f>_xll.qlInterestRateIndexValueDate(Index1M,$H2611)</f>
        <v>57794</v>
      </c>
      <c r="J2611" s="52">
        <f>IFERROR(_xll.qlIndexFixing(Index1M,$H2611,TRUE,_xll.ohTrigger(RecalcTrigger,Trigger1M)),NA())</f>
        <v>2.3499284197984159E-2</v>
      </c>
      <c r="K2611" s="52">
        <f>IFERROR(_xll.qlIndexFixing(ONIndex1M,I2611,TRUE,_xll.ohTrigger(RecalcTrigger,Trigger1M)),NA())</f>
        <v>2.3484329963325834E-2</v>
      </c>
      <c r="L2611" s="52">
        <f>IFERROR(_xll.qlIndexFixing(Index3M,H2611,TRUE,_xll.ohTrigger(RecalcTrigger,Trigger3M)),NA())</f>
        <v>2.5027941737994233E-2</v>
      </c>
      <c r="M2611" s="52">
        <f>IFERROR(_xll.qlIndexFixing(ONIndex3M,I2611,TRUE,_xll.ohTrigger(RecalcTrigger,Trigger3M)),NA())</f>
        <v>2.4973028203607583E-2</v>
      </c>
      <c r="N2611" s="52">
        <f>IFERROR(_xll.qlIndexFixing(Index6M,$H2611,TRUE,_xll.ohTrigger(RecalcTrigger,Trigger6M)),NA())</f>
        <v>2.640938267612479E-2</v>
      </c>
      <c r="O2611" s="52">
        <f>IFERROR(_xll.qlIndexFixing(ONIndex6M,I2611,TRUE,_xll.ohTrigger(RecalcTrigger,Trigger6M)),NA())</f>
        <v>2.628106875140368E-2</v>
      </c>
      <c r="P2611" s="52">
        <f>IFERROR(_xll.qlIndexFixing(Index1Y,$H2611,TRUE,_xll.ohTrigger(RecalcTrigger,Trigger1Y)),NA())</f>
        <v>2.8202579782798907E-2</v>
      </c>
      <c r="Q2611" s="52">
        <f>IFERROR(_xll.qlIndexFixing(ONIndex1Y,I2611,TRUE,_xll.ohTrigger(RecalcTrigger,Trigger1Y)),NA())</f>
        <v>2.790312847026577E-2</v>
      </c>
    </row>
    <row r="2612" spans="2:17" x14ac:dyDescent="0.2">
      <c r="B2612" s="46" t="s">
        <v>51</v>
      </c>
      <c r="D2612" s="49">
        <f>_xll.qlCalendarAdvance(LocalCalendar,$D2611,B2612,"f",FALSE)</f>
        <v>57805</v>
      </c>
      <c r="E2612" s="49">
        <f>_xll.qlInterestRateIndexValueDate(IndexON,D2612)</f>
        <v>57805</v>
      </c>
      <c r="F2612" s="52">
        <f>IFERROR(_xll.qlIndexFixing(IndexON,D2612,TRUE,_xll.ohTrigger(RecalcTrigger,TriggerON)),NA())</f>
        <v>2.2639725389073106E-2</v>
      </c>
      <c r="H2612" s="49">
        <f>_xll.qlCalendarAdvance(IborCalendar,$H2611,B2612,"f",FALSE)</f>
        <v>57797</v>
      </c>
      <c r="I2612" s="49">
        <f>_xll.qlInterestRateIndexValueDate(Index1M,$H2612)</f>
        <v>57801</v>
      </c>
      <c r="J2612" s="52">
        <f>IFERROR(_xll.qlIndexFixing(Index1M,$H2612,TRUE,_xll.ohTrigger(RecalcTrigger,Trigger1M)),NA())</f>
        <v>2.3495043503959145E-2</v>
      </c>
      <c r="K2612" s="52">
        <f>IFERROR(_xll.qlIndexFixing(ONIndex1M,I2612,TRUE,_xll.ohTrigger(RecalcTrigger,Trigger1M)),NA())</f>
        <v>2.3480576435117584E-2</v>
      </c>
      <c r="L2612" s="52">
        <f>IFERROR(_xll.qlIndexFixing(Index3M,H2612,TRUE,_xll.ohTrigger(RecalcTrigger,Trigger3M)),NA())</f>
        <v>2.5023655790528586E-2</v>
      </c>
      <c r="M2612" s="52">
        <f>IFERROR(_xll.qlIndexFixing(ONIndex3M,I2612,TRUE,_xll.ohTrigger(RecalcTrigger,Trigger3M)),NA())</f>
        <v>2.4969312361893259E-2</v>
      </c>
      <c r="N2612" s="52">
        <f>IFERROR(_xll.qlIndexFixing(Index6M,$H2612,TRUE,_xll.ohTrigger(RecalcTrigger,Trigger6M)),NA())</f>
        <v>2.6405045971829643E-2</v>
      </c>
      <c r="O2612" s="52">
        <f>IFERROR(_xll.qlIndexFixing(ONIndex6M,I2612,TRUE,_xll.ohTrigger(RecalcTrigger,Trigger6M)),NA())</f>
        <v>2.6277368559570746E-2</v>
      </c>
      <c r="P2612" s="52">
        <f>IFERROR(_xll.qlIndexFixing(Index1Y,$H2612,TRUE,_xll.ohTrigger(RecalcTrigger,Trigger1Y)),NA())</f>
        <v>2.8198905094793187E-2</v>
      </c>
      <c r="Q2612" s="52">
        <f>IFERROR(_xll.qlIndexFixing(ONIndex1Y,I2612,TRUE,_xll.ohTrigger(RecalcTrigger,Trigger1Y)),NA())</f>
        <v>2.7899307101524329E-2</v>
      </c>
    </row>
    <row r="2613" spans="2:17" x14ac:dyDescent="0.2">
      <c r="B2613" s="46" t="s">
        <v>51</v>
      </c>
      <c r="D2613" s="49">
        <f>_xll.qlCalendarAdvance(LocalCalendar,$D2612,B2613,"f",FALSE)</f>
        <v>57812</v>
      </c>
      <c r="E2613" s="49">
        <f>_xll.qlInterestRateIndexValueDate(IndexON,D2613)</f>
        <v>57812</v>
      </c>
      <c r="F2613" s="52">
        <f>IFERROR(_xll.qlIndexFixing(IndexON,D2613,TRUE,_xll.ohTrigger(RecalcTrigger,TriggerON)),NA())</f>
        <v>2.2633883261677923E-2</v>
      </c>
      <c r="H2613" s="49">
        <f>_xll.qlCalendarAdvance(IborCalendar,$H2612,B2613,"f",FALSE)</f>
        <v>57804</v>
      </c>
      <c r="I2613" s="49">
        <f>_xll.qlInterestRateIndexValueDate(Index1M,$H2613)</f>
        <v>57808</v>
      </c>
      <c r="J2613" s="52">
        <f>IFERROR(_xll.qlIndexFixing(Index1M,$H2613,TRUE,_xll.ohTrigger(RecalcTrigger,Trigger1M)),NA())</f>
        <v>2.3491311503418544E-2</v>
      </c>
      <c r="K2613" s="52">
        <f>IFERROR(_xll.qlIndexFixing(ONIndex1M,I2613,TRUE,_xll.ohTrigger(RecalcTrigger,Trigger1M)),NA())</f>
        <v>2.3476832211066778E-2</v>
      </c>
      <c r="L2613" s="52">
        <f>IFERROR(_xll.qlIndexFixing(Index3M,H2613,TRUE,_xll.ohTrigger(RecalcTrigger,Trigger3M)),NA())</f>
        <v>2.5019985555652127E-2</v>
      </c>
      <c r="M2613" s="52">
        <f>IFERROR(_xll.qlIndexFixing(ONIndex3M,I2613,TRUE,_xll.ohTrigger(RecalcTrigger,Trigger3M)),NA())</f>
        <v>2.4965605730731255E-2</v>
      </c>
      <c r="N2613" s="52">
        <f>IFERROR(_xll.qlIndexFixing(Index6M,$H2613,TRUE,_xll.ohTrigger(RecalcTrigger,Trigger6M)),NA())</f>
        <v>2.640142625889064E-2</v>
      </c>
      <c r="O2613" s="52">
        <f>IFERROR(_xll.qlIndexFixing(ONIndex6M,I2613,TRUE,_xll.ohTrigger(RecalcTrigger,Trigger6M)),NA())</f>
        <v>2.6273677521935213E-2</v>
      </c>
      <c r="P2613" s="52">
        <f>IFERROR(_xll.qlIndexFixing(Index1Y,$H2613,TRUE,_xll.ohTrigger(RecalcTrigger,Trigger1Y)),NA())</f>
        <v>2.8195240252284159E-2</v>
      </c>
      <c r="Q2613" s="52">
        <f>IFERROR(_xll.qlIndexFixing(ONIndex1Y,I2613,TRUE,_xll.ohTrigger(RecalcTrigger,Trigger1Y)),NA())</f>
        <v>2.7895495292495909E-2</v>
      </c>
    </row>
    <row r="2614" spans="2:17" x14ac:dyDescent="0.2">
      <c r="B2614" s="46" t="s">
        <v>51</v>
      </c>
      <c r="D2614" s="49">
        <f>_xll.qlCalendarAdvance(LocalCalendar,$D2613,B2614,"f",FALSE)</f>
        <v>57819</v>
      </c>
      <c r="E2614" s="49">
        <f>_xll.qlInterestRateIndexValueDate(IndexON,D2614)</f>
        <v>57819</v>
      </c>
      <c r="F2614" s="52">
        <f>IFERROR(_xll.qlIndexFixing(IndexON,D2614,TRUE,_xll.ohTrigger(RecalcTrigger,TriggerON)),NA())</f>
        <v>2.2628055677555992E-2</v>
      </c>
      <c r="H2614" s="49">
        <f>_xll.qlCalendarAdvance(IborCalendar,$H2613,B2614,"f",FALSE)</f>
        <v>57811</v>
      </c>
      <c r="I2614" s="49">
        <f>_xll.qlInterestRateIndexValueDate(Index1M,$H2614)</f>
        <v>57817</v>
      </c>
      <c r="J2614" s="52">
        <f>IFERROR(_xll.qlIndexFixing(Index1M,$H2614,TRUE,_xll.ohTrigger(RecalcTrigger,Trigger1M)),NA())</f>
        <v>2.3486526915876382E-2</v>
      </c>
      <c r="K2614" s="52">
        <f>IFERROR(_xll.qlIndexFixing(ONIndex1M,I2614,TRUE,_xll.ohTrigger(RecalcTrigger,Trigger1M)),NA())</f>
        <v>2.3472031880134026E-2</v>
      </c>
      <c r="L2614" s="52">
        <f>IFERROR(_xll.qlIndexFixing(Index3M,H2614,TRUE,_xll.ohTrigger(RecalcTrigger,Trigger3M)),NA())</f>
        <v>2.5015280305872876E-2</v>
      </c>
      <c r="M2614" s="52">
        <f>IFERROR(_xll.qlIndexFixing(ONIndex3M,I2614,TRUE,_xll.ohTrigger(RecalcTrigger,Trigger3M)),NA())</f>
        <v>2.4960853596525112E-2</v>
      </c>
      <c r="N2614" s="52">
        <f>IFERROR(_xll.qlIndexFixing(Index6M,$H2614,TRUE,_xll.ohTrigger(RecalcTrigger,Trigger6M)),NA())</f>
        <v>2.6396785982308862E-2</v>
      </c>
      <c r="O2614" s="52">
        <f>IFERROR(_xll.qlIndexFixing(ONIndex6M,I2614,TRUE,_xll.ohTrigger(RecalcTrigger,Trigger6M)),NA())</f>
        <v>2.6268945352958539E-2</v>
      </c>
      <c r="P2614" s="52">
        <f>IFERROR(_xll.qlIndexFixing(Index1Y,$H2614,TRUE,_xll.ohTrigger(RecalcTrigger,Trigger1Y)),NA())</f>
        <v>2.8190542778596322E-2</v>
      </c>
      <c r="Q2614" s="52">
        <f>IFERROR(_xll.qlIndexFixing(ONIndex1Y,I2614,TRUE,_xll.ohTrigger(RecalcTrigger,Trigger1Y)),NA())</f>
        <v>2.7890608442291409E-2</v>
      </c>
    </row>
    <row r="2615" spans="2:17" x14ac:dyDescent="0.2">
      <c r="B2615" s="46" t="s">
        <v>51</v>
      </c>
      <c r="D2615" s="49">
        <f>_xll.qlCalendarAdvance(LocalCalendar,$D2614,B2615,"f",FALSE)</f>
        <v>57826</v>
      </c>
      <c r="E2615" s="49">
        <f>_xll.qlInterestRateIndexValueDate(IndexON,D2615)</f>
        <v>57826</v>
      </c>
      <c r="F2615" s="52">
        <f>IFERROR(_xll.qlIndexFixing(IndexON,D2615,TRUE,_xll.ohTrigger(RecalcTrigger,TriggerON)),NA())</f>
        <v>2.2622242636707313E-2</v>
      </c>
      <c r="H2615" s="49">
        <f>_xll.qlCalendarAdvance(IborCalendar,$H2614,B2615,"f",FALSE)</f>
        <v>57818</v>
      </c>
      <c r="I2615" s="49">
        <f>_xll.qlInterestRateIndexValueDate(Index1M,$H2615)</f>
        <v>57822</v>
      </c>
      <c r="J2615" s="52">
        <f>IFERROR(_xll.qlIndexFixing(Index1M,$H2615,TRUE,_xll.ohTrigger(RecalcTrigger,Trigger1M)),NA())</f>
        <v>2.3483875470842186E-2</v>
      </c>
      <c r="K2615" s="52">
        <f>IFERROR(_xll.qlIndexFixing(ONIndex1M,I2615,TRUE,_xll.ohTrigger(RecalcTrigger,Trigger1M)),NA())</f>
        <v>2.3469371675277628E-2</v>
      </c>
      <c r="L2615" s="52">
        <f>IFERROR(_xll.qlIndexFixing(Index3M,H2615,TRUE,_xll.ohTrigger(RecalcTrigger,Trigger3M)),NA())</f>
        <v>2.5012672900797728E-2</v>
      </c>
      <c r="M2615" s="52">
        <f>IFERROR(_xll.qlIndexFixing(ONIndex3M,I2615,TRUE,_xll.ohTrigger(RecalcTrigger,Trigger3M)),NA())</f>
        <v>2.4958220100943507E-2</v>
      </c>
      <c r="N2615" s="52">
        <f>IFERROR(_xll.qlIndexFixing(Index6M,$H2615,TRUE,_xll.ohTrigger(RecalcTrigger,Trigger6M)),NA())</f>
        <v>2.6394214681420804E-2</v>
      </c>
      <c r="O2615" s="52">
        <f>IFERROR(_xll.qlIndexFixing(ONIndex6M,I2615,TRUE,_xll.ohTrigger(RecalcTrigger,Trigger6M)),NA())</f>
        <v>2.6266322908936601E-2</v>
      </c>
      <c r="P2615" s="52">
        <f>IFERROR(_xll.qlIndexFixing(Index1Y,$H2615,TRUE,_xll.ohTrigger(RecalcTrigger,Trigger1Y)),NA())</f>
        <v>2.818794010333044E-2</v>
      </c>
      <c r="Q2615" s="52">
        <f>IFERROR(_xll.qlIndexFixing(ONIndex1Y,I2615,TRUE,_xll.ohTrigger(RecalcTrigger,Trigger1Y)),NA())</f>
        <v>2.788790035381794E-2</v>
      </c>
    </row>
    <row r="2616" spans="2:17" x14ac:dyDescent="0.2">
      <c r="B2616" s="46" t="s">
        <v>51</v>
      </c>
      <c r="D2616" s="49">
        <f>_xll.qlCalendarAdvance(LocalCalendar,$D2615,B2616,"f",FALSE)</f>
        <v>57833</v>
      </c>
      <c r="E2616" s="49">
        <f>_xll.qlInterestRateIndexValueDate(IndexON,D2616)</f>
        <v>57833</v>
      </c>
      <c r="F2616" s="52">
        <f>IFERROR(_xll.qlIndexFixing(IndexON,D2616,TRUE,_xll.ohTrigger(RecalcTrigger,TriggerON)),NA())</f>
        <v>2.2616444139131886E-2</v>
      </c>
      <c r="H2616" s="49">
        <f>_xll.qlCalendarAdvance(IborCalendar,$H2615,B2616,"f",FALSE)</f>
        <v>57825</v>
      </c>
      <c r="I2616" s="49">
        <f>_xll.qlInterestRateIndexValueDate(Index1M,$H2616)</f>
        <v>57829</v>
      </c>
      <c r="J2616" s="52">
        <f>IFERROR(_xll.qlIndexFixing(Index1M,$H2616,TRUE,_xll.ohTrigger(RecalcTrigger,Trigger1M)),NA())</f>
        <v>2.3480171438774455E-2</v>
      </c>
      <c r="K2616" s="52">
        <f>IFERROR(_xll.qlIndexFixing(ONIndex1M,I2616,TRUE,_xll.ohTrigger(RecalcTrigger,Trigger1M)),NA())</f>
        <v>2.3465655363459348E-2</v>
      </c>
      <c r="L2616" s="52">
        <f>IFERROR(_xll.qlIndexFixing(Index3M,H2616,TRUE,_xll.ohTrigger(RecalcTrigger,Trigger3M)),NA())</f>
        <v>2.5009030480768839E-2</v>
      </c>
      <c r="M2616" s="52">
        <f>IFERROR(_xll.qlIndexFixing(ONIndex3M,I2616,TRUE,_xll.ohTrigger(RecalcTrigger,Trigger3M)),NA())</f>
        <v>2.4954541102077954E-2</v>
      </c>
      <c r="N2616" s="52">
        <f>IFERROR(_xll.qlIndexFixing(Index6M,$H2616,TRUE,_xll.ohTrigger(RecalcTrigger,Trigger6M)),NA())</f>
        <v>2.6390622816789944E-2</v>
      </c>
      <c r="O2616" s="52">
        <f>IFERROR(_xll.qlIndexFixing(ONIndex6M,I2616,TRUE,_xll.ohTrigger(RecalcTrigger,Trigger6M)),NA())</f>
        <v>2.6262659333573524E-2</v>
      </c>
      <c r="P2616" s="52">
        <f>IFERROR(_xll.qlIndexFixing(Index1Y,$H2616,TRUE,_xll.ohTrigger(RecalcTrigger,Trigger1Y)),NA())</f>
        <v>2.8184304796673096E-2</v>
      </c>
      <c r="Q2616" s="52">
        <f>IFERROR(_xll.qlIndexFixing(ONIndex1Y,I2616,TRUE,_xll.ohTrigger(RecalcTrigger,Trigger1Y)),NA())</f>
        <v>2.7884117223928584E-2</v>
      </c>
    </row>
    <row r="2617" spans="2:17" x14ac:dyDescent="0.2">
      <c r="B2617" s="46" t="s">
        <v>51</v>
      </c>
      <c r="D2617" s="49">
        <f>_xll.qlCalendarAdvance(LocalCalendar,$D2616,B2617,"f",FALSE)</f>
        <v>57840</v>
      </c>
      <c r="E2617" s="49">
        <f>_xll.qlInterestRateIndexValueDate(IndexON,D2617)</f>
        <v>57840</v>
      </c>
      <c r="F2617" s="52">
        <f>IFERROR(_xll.qlIndexFixing(IndexON,D2617,TRUE,_xll.ohTrigger(RecalcTrigger,TriggerON)),NA())</f>
        <v>2.2610660184803066E-2</v>
      </c>
      <c r="H2617" s="49">
        <f>_xll.qlCalendarAdvance(IborCalendar,$H2616,B2617,"f",FALSE)</f>
        <v>57832</v>
      </c>
      <c r="I2617" s="49">
        <f>_xll.qlInterestRateIndexValueDate(Index1M,$H2617)</f>
        <v>57837</v>
      </c>
      <c r="J2617" s="52">
        <f>IFERROR(_xll.qlIndexFixing(Index1M,$H2617,TRUE,_xll.ohTrigger(RecalcTrigger,Trigger1M)),NA())</f>
        <v>2.3476451648102411E-2</v>
      </c>
      <c r="K2617" s="52">
        <f>IFERROR(_xll.qlIndexFixing(ONIndex1M,I2617,TRUE,_xll.ohTrigger(RecalcTrigger,Trigger1M)),NA())</f>
        <v>2.3461419542885054E-2</v>
      </c>
      <c r="L2617" s="52">
        <f>IFERROR(_xll.qlIndexFixing(Index3M,H2617,TRUE,_xll.ohTrigger(RecalcTrigger,Trigger3M)),NA())</f>
        <v>2.5005488021718373E-2</v>
      </c>
      <c r="M2617" s="52">
        <f>IFERROR(_xll.qlIndexFixing(ONIndex3M,I2617,TRUE,_xll.ohTrigger(RecalcTrigger,Trigger3M)),NA())</f>
        <v>2.4950347810204221E-2</v>
      </c>
      <c r="N2617" s="52">
        <f>IFERROR(_xll.qlIndexFixing(Index6M,$H2617,TRUE,_xll.ohTrigger(RecalcTrigger,Trigger6M)),NA())</f>
        <v>2.638723936385013E-2</v>
      </c>
      <c r="O2617" s="52">
        <f>IFERROR(_xll.qlIndexFixing(ONIndex6M,I2617,TRUE,_xll.ohTrigger(RecalcTrigger,Trigger6M)),NA())</f>
        <v>2.6258483599415072E-2</v>
      </c>
      <c r="P2617" s="52">
        <f>IFERROR(_xll.qlIndexFixing(Index1Y,$H2617,TRUE,_xll.ohTrigger(RecalcTrigger,Trigger1Y)),NA())</f>
        <v>2.8180162215677488E-2</v>
      </c>
      <c r="Q2617" s="52">
        <f>IFERROR(_xll.qlIndexFixing(ONIndex1Y,I2617,TRUE,_xll.ohTrigger(RecalcTrigger,Trigger1Y)),NA())</f>
        <v>2.7879805352828413E-2</v>
      </c>
    </row>
    <row r="2618" spans="2:17" x14ac:dyDescent="0.2">
      <c r="B2618" s="46" t="s">
        <v>51</v>
      </c>
      <c r="D2618" s="49">
        <f>_xll.qlCalendarAdvance(LocalCalendar,$D2617,B2618,"f",FALSE)</f>
        <v>57847</v>
      </c>
      <c r="E2618" s="49">
        <f>_xll.qlInterestRateIndexValueDate(IndexON,D2618)</f>
        <v>57847</v>
      </c>
      <c r="F2618" s="52">
        <f>IFERROR(_xll.qlIndexFixing(IndexON,D2618,TRUE,_xll.ohTrigger(RecalcTrigger,TriggerON)),NA())</f>
        <v>2.260489077380079E-2</v>
      </c>
      <c r="H2618" s="49">
        <f>_xll.qlCalendarAdvance(IborCalendar,$H2617,B2618,"f",FALSE)</f>
        <v>57839</v>
      </c>
      <c r="I2618" s="49">
        <f>_xll.qlInterestRateIndexValueDate(Index1M,$H2618)</f>
        <v>57843</v>
      </c>
      <c r="J2618" s="52">
        <f>IFERROR(_xll.qlIndexFixing(Index1M,$H2618,TRUE,_xll.ohTrigger(RecalcTrigger,Trigger1M)),NA())</f>
        <v>2.3473293681277596E-2</v>
      </c>
      <c r="K2618" s="52">
        <f>IFERROR(_xll.qlIndexFixing(ONIndex1M,I2618,TRUE,_xll.ohTrigger(RecalcTrigger,Trigger1M)),NA())</f>
        <v>2.3458250652295121E-2</v>
      </c>
      <c r="L2618" s="52">
        <f>IFERROR(_xll.qlIndexFixing(Index3M,H2618,TRUE,_xll.ohTrigger(RecalcTrigger,Trigger3M)),NA())</f>
        <v>2.5002382761797871E-2</v>
      </c>
      <c r="M2618" s="52">
        <f>IFERROR(_xll.qlIndexFixing(ONIndex3M,I2618,TRUE,_xll.ohTrigger(RecalcTrigger,Trigger3M)),NA())</f>
        <v>2.4947210736323555E-2</v>
      </c>
      <c r="N2618" s="52">
        <f>IFERROR(_xll.qlIndexFixing(Index6M,$H2618,TRUE,_xll.ohTrigger(RecalcTrigger,Trigger6M)),NA())</f>
        <v>2.6384177449571486E-2</v>
      </c>
      <c r="O2618" s="52">
        <f>IFERROR(_xll.qlIndexFixing(ONIndex6M,I2618,TRUE,_xll.ohTrigger(RecalcTrigger,Trigger6M)),NA())</f>
        <v>2.6255359645359633E-2</v>
      </c>
      <c r="P2618" s="52">
        <f>IFERROR(_xll.qlIndexFixing(Index1Y,$H2618,TRUE,_xll.ohTrigger(RecalcTrigger,Trigger1Y)),NA())</f>
        <v>2.8177063718468544E-2</v>
      </c>
      <c r="Q2618" s="52">
        <f>IFERROR(_xll.qlIndexFixing(ONIndex1Y,I2618,TRUE,_xll.ohTrigger(RecalcTrigger,Trigger1Y)),NA())</f>
        <v>2.7876579643368871E-2</v>
      </c>
    </row>
    <row r="2619" spans="2:17" x14ac:dyDescent="0.2">
      <c r="B2619" s="46" t="s">
        <v>51</v>
      </c>
      <c r="D2619" s="49">
        <f>_xll.qlCalendarAdvance(LocalCalendar,$D2618,B2619,"f",FALSE)</f>
        <v>57854</v>
      </c>
      <c r="E2619" s="49">
        <f>_xll.qlInterestRateIndexValueDate(IndexON,D2619)</f>
        <v>57854</v>
      </c>
      <c r="F2619" s="52">
        <f>IFERROR(_xll.qlIndexFixing(IndexON,D2619,TRUE,_xll.ohTrigger(RecalcTrigger,TriggerON)),NA())</f>
        <v>2.259943476628834E-2</v>
      </c>
      <c r="H2619" s="49">
        <f>_xll.qlCalendarAdvance(IborCalendar,$H2618,B2619,"f",FALSE)</f>
        <v>57846</v>
      </c>
      <c r="I2619" s="49">
        <f>_xll.qlInterestRateIndexValueDate(Index1M,$H2619)</f>
        <v>57850</v>
      </c>
      <c r="J2619" s="52">
        <f>IFERROR(_xll.qlIndexFixing(Index1M,$H2619,TRUE,_xll.ohTrigger(RecalcTrigger,Trigger1M)),NA())</f>
        <v>2.3469618044125531E-2</v>
      </c>
      <c r="K2619" s="52">
        <f>IFERROR(_xll.qlIndexFixing(ONIndex1M,I2619,TRUE,_xll.ohTrigger(RecalcTrigger,Trigger1M)),NA())</f>
        <v>2.345456225302911E-2</v>
      </c>
      <c r="L2619" s="52">
        <f>IFERROR(_xll.qlIndexFixing(Index3M,H2619,TRUE,_xll.ohTrigger(RecalcTrigger,Trigger3M)),NA())</f>
        <v>2.4998768568449792E-2</v>
      </c>
      <c r="M2619" s="52">
        <f>IFERROR(_xll.qlIndexFixing(ONIndex3M,I2619,TRUE,_xll.ohTrigger(RecalcTrigger,Trigger3M)),NA())</f>
        <v>2.4943559369434709E-2</v>
      </c>
      <c r="N2619" s="52">
        <f>IFERROR(_xll.qlIndexFixing(Index6M,$H2619,TRUE,_xll.ohTrigger(RecalcTrigger,Trigger6M)),NA())</f>
        <v>2.6380613836429517E-2</v>
      </c>
      <c r="O2619" s="52">
        <f>IFERROR(_xll.qlIndexFixing(ONIndex6M,I2619,TRUE,_xll.ohTrigger(RecalcTrigger,Trigger6M)),NA())</f>
        <v>2.6251723532348947E-2</v>
      </c>
      <c r="P2619" s="52">
        <f>IFERROR(_xll.qlIndexFixing(Index1Y,$H2619,TRUE,_xll.ohTrigger(RecalcTrigger,Trigger1Y)),NA())</f>
        <v>2.8173457946711531E-2</v>
      </c>
      <c r="Q2619" s="52">
        <f>IFERROR(_xll.qlIndexFixing(ONIndex1Y,I2619,TRUE,_xll.ohTrigger(RecalcTrigger,Trigger1Y)),NA())</f>
        <v>2.7872825192618578E-2</v>
      </c>
    </row>
    <row r="2620" spans="2:17" x14ac:dyDescent="0.2">
      <c r="B2620" s="46" t="s">
        <v>51</v>
      </c>
      <c r="D2620" s="49">
        <f>_xll.qlCalendarAdvance(LocalCalendar,$D2619,B2620,"f",FALSE)</f>
        <v>57861</v>
      </c>
      <c r="E2620" s="49">
        <f>_xll.qlInterestRateIndexValueDate(IndexON,D2620)</f>
        <v>57861</v>
      </c>
      <c r="F2620" s="52">
        <f>IFERROR(_xll.qlIndexFixing(IndexON,D2620,TRUE,_xll.ohTrigger(RecalcTrigger,TriggerON)),NA())</f>
        <v>2.2593395581456122E-2</v>
      </c>
      <c r="H2620" s="49">
        <f>_xll.qlCalendarAdvance(IborCalendar,$H2619,B2620,"f",FALSE)</f>
        <v>57853</v>
      </c>
      <c r="I2620" s="49">
        <f>_xll.qlInterestRateIndexValueDate(Index1M,$H2620)</f>
        <v>57858</v>
      </c>
      <c r="J2620" s="52">
        <f>IFERROR(_xll.qlIndexFixing(Index1M,$H2620,TRUE,_xll.ohTrigger(RecalcTrigger,Trigger1M)),NA())</f>
        <v>2.3465428732389309E-2</v>
      </c>
      <c r="K2620" s="52">
        <f>IFERROR(_xll.qlIndexFixing(ONIndex1M,I2620,TRUE,_xll.ohTrigger(RecalcTrigger,Trigger1M)),NA())</f>
        <v>2.3450358332057775E-2</v>
      </c>
      <c r="L2620" s="52">
        <f>IFERROR(_xll.qlIndexFixing(Index3M,H2620,TRUE,_xll.ohTrigger(RecalcTrigger,Trigger3M)),NA())</f>
        <v>2.4994649415433719E-2</v>
      </c>
      <c r="M2620" s="52">
        <f>IFERROR(_xll.qlIndexFixing(ONIndex3M,I2620,TRUE,_xll.ohTrigger(RecalcTrigger,Trigger3M)),NA())</f>
        <v>2.493939765709996E-2</v>
      </c>
      <c r="N2620" s="52">
        <f>IFERROR(_xll.qlIndexFixing(Index6M,$H2620,TRUE,_xll.ohTrigger(RecalcTrigger,Trigger6M)),NA())</f>
        <v>2.6377263956177566E-2</v>
      </c>
      <c r="O2620" s="52">
        <f>IFERROR(_xll.qlIndexFixing(ONIndex6M,I2620,TRUE,_xll.ohTrigger(RecalcTrigger,Trigger6M)),NA())</f>
        <v>2.624757918388454E-2</v>
      </c>
      <c r="P2620" s="52">
        <f>IFERROR(_xll.qlIndexFixing(Index1Y,$H2620,TRUE,_xll.ohTrigger(RecalcTrigger,Trigger1Y)),NA())</f>
        <v>2.8169349119500788E-2</v>
      </c>
      <c r="Q2620" s="52">
        <f>IFERROR(_xll.qlIndexFixing(ONIndex1Y,I2620,TRUE,_xll.ohTrigger(RecalcTrigger,Trigger1Y)),NA())</f>
        <v>2.7868546097540303E-2</v>
      </c>
    </row>
    <row r="2621" spans="2:17" x14ac:dyDescent="0.2">
      <c r="B2621" s="46" t="s">
        <v>51</v>
      </c>
      <c r="D2621" s="49">
        <f>_xll.qlCalendarAdvance(LocalCalendar,$D2620,B2621,"f",FALSE)</f>
        <v>57868</v>
      </c>
      <c r="E2621" s="49">
        <f>_xll.qlInterestRateIndexValueDate(IndexON,D2621)</f>
        <v>57868</v>
      </c>
      <c r="F2621" s="52">
        <f>IFERROR(_xll.qlIndexFixing(IndexON,D2621,TRUE,_xll.ohTrigger(RecalcTrigger,TriggerON)),NA())</f>
        <v>2.2587669800193666E-2</v>
      </c>
      <c r="H2621" s="49">
        <f>_xll.qlCalendarAdvance(IborCalendar,$H2620,B2621,"f",FALSE)</f>
        <v>57860</v>
      </c>
      <c r="I2621" s="49">
        <f>_xll.qlInterestRateIndexValueDate(Index1M,$H2621)</f>
        <v>57864</v>
      </c>
      <c r="J2621" s="52">
        <f>IFERROR(_xll.qlIndexFixing(Index1M,$H2621,TRUE,_xll.ohTrigger(RecalcTrigger,Trigger1M)),NA())</f>
        <v>2.3461791120387154E-2</v>
      </c>
      <c r="K2621" s="52">
        <f>IFERROR(_xll.qlIndexFixing(ONIndex1M,I2621,TRUE,_xll.ohTrigger(RecalcTrigger,Trigger1M)),NA())</f>
        <v>2.3447213366329933E-2</v>
      </c>
      <c r="L2621" s="52">
        <f>IFERROR(_xll.qlIndexFixing(Index3M,H2621,TRUE,_xll.ohTrigger(RecalcTrigger,Trigger3M)),NA())</f>
        <v>2.4991567998219288E-2</v>
      </c>
      <c r="M2621" s="52">
        <f>IFERROR(_xll.qlIndexFixing(ONIndex3M,I2621,TRUE,_xll.ohTrigger(RecalcTrigger,Trigger3M)),NA())</f>
        <v>2.4936284267873532E-2</v>
      </c>
      <c r="N2621" s="52">
        <f>IFERROR(_xll.qlIndexFixing(Index6M,$H2621,TRUE,_xll.ohTrigger(RecalcTrigger,Trigger6M)),NA())</f>
        <v>2.6372802732679099E-2</v>
      </c>
      <c r="O2621" s="52">
        <f>IFERROR(_xll.qlIndexFixing(ONIndex6M,I2621,TRUE,_xll.ohTrigger(RecalcTrigger,Trigger6M)),NA())</f>
        <v>2.6244478768839841E-2</v>
      </c>
      <c r="P2621" s="52">
        <f>IFERROR(_xll.qlIndexFixing(Index1Y,$H2621,TRUE,_xll.ohTrigger(RecalcTrigger,Trigger1Y)),NA())</f>
        <v>2.8166275937361335E-2</v>
      </c>
      <c r="Q2621" s="52">
        <f>IFERROR(_xll.qlIndexFixing(ONIndex1Y,I2621,TRUE,_xll.ohTrigger(RecalcTrigger,Trigger1Y)),NA())</f>
        <v>2.7865344970336992E-2</v>
      </c>
    </row>
    <row r="2622" spans="2:17" x14ac:dyDescent="0.2">
      <c r="B2622" s="46" t="s">
        <v>51</v>
      </c>
      <c r="D2622" s="49">
        <f>_xll.qlCalendarAdvance(LocalCalendar,$D2621,B2622,"f",FALSE)</f>
        <v>57875</v>
      </c>
      <c r="E2622" s="49">
        <f>_xll.qlInterestRateIndexValueDate(IndexON,D2622)</f>
        <v>57875</v>
      </c>
      <c r="F2622" s="52">
        <f>IFERROR(_xll.qlIndexFixing(IndexON,D2622,TRUE,_xll.ohTrigger(RecalcTrigger,TriggerON)),NA())</f>
        <v>2.2581958562204463E-2</v>
      </c>
      <c r="H2622" s="49">
        <f>_xll.qlCalendarAdvance(IborCalendar,$H2621,B2622,"f",FALSE)</f>
        <v>57867</v>
      </c>
      <c r="I2622" s="49">
        <f>_xll.qlInterestRateIndexValueDate(Index1M,$H2622)</f>
        <v>57871</v>
      </c>
      <c r="J2622" s="52">
        <f>IFERROR(_xll.qlIndexFixing(Index1M,$H2622,TRUE,_xll.ohTrigger(RecalcTrigger,Trigger1M)),NA())</f>
        <v>2.3458143025036016E-2</v>
      </c>
      <c r="K2622" s="52">
        <f>IFERROR(_xll.qlIndexFixing(ONIndex1M,I2622,TRUE,_xll.ohTrigger(RecalcTrigger,Trigger1M)),NA())</f>
        <v>2.3443552879376384E-2</v>
      </c>
      <c r="L2622" s="52">
        <f>IFERROR(_xll.qlIndexFixing(Index3M,H2622,TRUE,_xll.ohTrigger(RecalcTrigger,Trigger3M)),NA())</f>
        <v>2.4987981621287333E-2</v>
      </c>
      <c r="M2622" s="52">
        <f>IFERROR(_xll.qlIndexFixing(ONIndex3M,I2622,TRUE,_xll.ohTrigger(RecalcTrigger,Trigger3M)),NA())</f>
        <v>2.4932660533201201E-2</v>
      </c>
      <c r="N2622" s="52">
        <f>IFERROR(_xll.qlIndexFixing(Index6M,$H2622,TRUE,_xll.ohTrigger(RecalcTrigger,Trigger6M)),NA())</f>
        <v>2.6369266563316961E-2</v>
      </c>
      <c r="O2622" s="52">
        <f>IFERROR(_xll.qlIndexFixing(ONIndex6M,I2622,TRUE,_xll.ohTrigger(RecalcTrigger,Trigger6M)),NA())</f>
        <v>2.6240870118261483E-2</v>
      </c>
      <c r="P2622" s="52">
        <f>IFERROR(_xll.qlIndexFixing(Index1Y,$H2622,TRUE,_xll.ohTrigger(RecalcTrigger,Trigger1Y)),NA())</f>
        <v>2.816269969955966E-2</v>
      </c>
      <c r="Q2622" s="52">
        <f>IFERROR(_xll.qlIndexFixing(ONIndex1Y,I2622,TRUE,_xll.ohTrigger(RecalcTrigger,Trigger1Y)),NA())</f>
        <v>2.7861619198645826E-2</v>
      </c>
    </row>
    <row r="2623" spans="2:17" x14ac:dyDescent="0.2">
      <c r="B2623" s="46" t="s">
        <v>51</v>
      </c>
      <c r="D2623" s="49">
        <f>_xll.qlCalendarAdvance(LocalCalendar,$D2622,B2623,"f",FALSE)</f>
        <v>57882</v>
      </c>
      <c r="E2623" s="49">
        <f>_xll.qlInterestRateIndexValueDate(IndexON,D2623)</f>
        <v>57882</v>
      </c>
      <c r="F2623" s="52">
        <f>IFERROR(_xll.qlIndexFixing(IndexON,D2623,TRUE,_xll.ohTrigger(RecalcTrigger,TriggerON)),NA())</f>
        <v>2.2576261867461866E-2</v>
      </c>
      <c r="H2623" s="49">
        <f>_xll.qlCalendarAdvance(IborCalendar,$H2622,B2623,"f",FALSE)</f>
        <v>57874</v>
      </c>
      <c r="I2623" s="49">
        <f>_xll.qlInterestRateIndexValueDate(Index1M,$H2623)</f>
        <v>57878</v>
      </c>
      <c r="J2623" s="52">
        <f>IFERROR(_xll.qlIndexFixing(Index1M,$H2623,TRUE,_xll.ohTrigger(RecalcTrigger,Trigger1M)),NA())</f>
        <v>2.3454504252440778E-2</v>
      </c>
      <c r="K2623" s="52">
        <f>IFERROR(_xll.qlIndexFixing(ONIndex1M,I2623,TRUE,_xll.ohTrigger(RecalcTrigger,Trigger1M)),NA())</f>
        <v>2.3439901696420407E-2</v>
      </c>
      <c r="L2623" s="52">
        <f>IFERROR(_xll.qlIndexFixing(Index3M,H2623,TRUE,_xll.ohTrigger(RecalcTrigger,Trigger3M)),NA())</f>
        <v>2.498440451644196E-2</v>
      </c>
      <c r="M2623" s="52">
        <f>IFERROR(_xll.qlIndexFixing(ONIndex3M,I2623,TRUE,_xll.ohTrigger(RecalcTrigger,Trigger3M)),NA())</f>
        <v>2.4929046009081191E-2</v>
      </c>
      <c r="N2623" s="52">
        <f>IFERROR(_xll.qlIndexFixing(Index6M,$H2623,TRUE,_xll.ohTrigger(RecalcTrigger,Trigger6M)),NA())</f>
        <v>2.6365739676325543E-2</v>
      </c>
      <c r="O2623" s="52">
        <f>IFERROR(_xll.qlIndexFixing(ONIndex6M,I2623,TRUE,_xll.ohTrigger(RecalcTrigger,Trigger6M)),NA())</f>
        <v>2.623727062180059E-2</v>
      </c>
      <c r="P2623" s="52">
        <f>IFERROR(_xll.qlIndexFixing(Index1Y,$H2623,TRUE,_xll.ohTrigger(RecalcTrigger,Trigger1Y)),NA())</f>
        <v>2.8159133306201491E-2</v>
      </c>
      <c r="Q2623" s="52">
        <f>IFERROR(_xll.qlIndexFixing(ONIndex1Y,I2623,TRUE,_xll.ohTrigger(RecalcTrigger,Trigger1Y)),NA())</f>
        <v>2.7857902986747618E-2</v>
      </c>
    </row>
    <row r="2624" spans="2:17" x14ac:dyDescent="0.2">
      <c r="B2624" s="46" t="s">
        <v>51</v>
      </c>
      <c r="D2624" s="49">
        <f>_xll.qlCalendarAdvance(LocalCalendar,$D2623,B2624,"f",FALSE)</f>
        <v>57889</v>
      </c>
      <c r="E2624" s="49">
        <f>_xll.qlInterestRateIndexValueDate(IndexON,D2624)</f>
        <v>57889</v>
      </c>
      <c r="F2624" s="52">
        <f>IFERROR(_xll.qlIndexFixing(IndexON,D2624,TRUE,_xll.ohTrigger(RecalcTrigger,TriggerON)),NA())</f>
        <v>2.2570579715939232E-2</v>
      </c>
      <c r="H2624" s="49">
        <f>_xll.qlCalendarAdvance(IborCalendar,$H2623,B2624,"f",FALSE)</f>
        <v>57881</v>
      </c>
      <c r="I2624" s="49">
        <f>_xll.qlInterestRateIndexValueDate(Index1M,$H2624)</f>
        <v>57885</v>
      </c>
      <c r="J2624" s="52">
        <f>IFERROR(_xll.qlIndexFixing(Index1M,$H2624,TRUE,_xll.ohTrigger(RecalcTrigger,Trigger1M)),NA())</f>
        <v>2.3450874802585453E-2</v>
      </c>
      <c r="K2624" s="52">
        <f>IFERROR(_xll.qlIndexFixing(ONIndex1M,I2624,TRUE,_xll.ohTrigger(RecalcTrigger,Trigger1M)),NA())</f>
        <v>2.3436259817462002E-2</v>
      </c>
      <c r="L2624" s="52">
        <f>IFERROR(_xll.qlIndexFixing(Index3M,H2624,TRUE,_xll.ohTrigger(RecalcTrigger,Trigger3M)),NA())</f>
        <v>2.4980836683660572E-2</v>
      </c>
      <c r="M2624" s="52">
        <f>IFERROR(_xll.qlIndexFixing(ONIndex3M,I2624,TRUE,_xll.ohTrigger(RecalcTrigger,Trigger3M)),NA())</f>
        <v>2.4925440695513501E-2</v>
      </c>
      <c r="N2624" s="52">
        <f>IFERROR(_xll.qlIndexFixing(Index6M,$H2624,TRUE,_xll.ohTrigger(RecalcTrigger,Trigger6M)),NA())</f>
        <v>2.6362222071656796E-2</v>
      </c>
      <c r="O2624" s="52">
        <f>IFERROR(_xll.qlIndexFixing(ONIndex6M,I2624,TRUE,_xll.ohTrigger(RecalcTrigger,Trigger6M)),NA())</f>
        <v>2.6233680279457161E-2</v>
      </c>
      <c r="P2624" s="52">
        <f>IFERROR(_xll.qlIndexFixing(Index1Y,$H2624,TRUE,_xll.ohTrigger(RecalcTrigger,Trigger1Y)),NA())</f>
        <v>2.8155576757183241E-2</v>
      </c>
      <c r="Q2624" s="52">
        <f>IFERROR(_xll.qlIndexFixing(ONIndex1Y,I2624,TRUE,_xll.ohTrigger(RecalcTrigger,Trigger1Y)),NA())</f>
        <v>2.7854196334482495E-2</v>
      </c>
    </row>
    <row r="2625" spans="2:17" x14ac:dyDescent="0.2">
      <c r="B2625" s="46" t="s">
        <v>51</v>
      </c>
      <c r="D2625" s="49">
        <f>_xll.qlCalendarAdvance(LocalCalendar,$D2624,B2625,"f",FALSE)</f>
        <v>57896</v>
      </c>
      <c r="E2625" s="49">
        <f>_xll.qlInterestRateIndexValueDate(IndexON,D2625)</f>
        <v>57896</v>
      </c>
      <c r="F2625" s="52">
        <f>IFERROR(_xll.qlIndexFixing(IndexON,D2625,TRUE,_xll.ohTrigger(RecalcTrigger,TriggerON)),NA())</f>
        <v>2.256491210774314E-2</v>
      </c>
      <c r="H2625" s="49">
        <f>_xll.qlCalendarAdvance(IborCalendar,$H2624,B2625,"f",FALSE)</f>
        <v>57888</v>
      </c>
      <c r="I2625" s="49">
        <f>_xll.qlInterestRateIndexValueDate(Index1M,$H2625)</f>
        <v>57892</v>
      </c>
      <c r="J2625" s="52">
        <f>IFERROR(_xll.qlIndexFixing(Index1M,$H2625,TRUE,_xll.ohTrigger(RecalcTrigger,Trigger1M)),NA())</f>
        <v>2.3447760012825745E-2</v>
      </c>
      <c r="K2625" s="52">
        <f>IFERROR(_xll.qlIndexFixing(ONIndex1M,I2625,TRUE,_xll.ohTrigger(RecalcTrigger,Trigger1M)),NA())</f>
        <v>2.3432627242820914E-2</v>
      </c>
      <c r="L2625" s="52">
        <f>IFERROR(_xll.qlIndexFixing(Index3M,H2625,TRUE,_xll.ohTrigger(RecalcTrigger,Trigger3M)),NA())</f>
        <v>2.4977278122916235E-2</v>
      </c>
      <c r="M2625" s="52">
        <f>IFERROR(_xll.qlIndexFixing(ONIndex3M,I2625,TRUE,_xll.ohTrigger(RecalcTrigger,Trigger3M)),NA())</f>
        <v>2.4921844592977749E-2</v>
      </c>
      <c r="N2625" s="52">
        <f>IFERROR(_xll.qlIndexFixing(Index6M,$H2625,TRUE,_xll.ohTrigger(RecalcTrigger,Trigger6M)),NA())</f>
        <v>2.6360140531724491E-2</v>
      </c>
      <c r="O2625" s="52">
        <f>IFERROR(_xll.qlIndexFixing(ONIndex6M,I2625,TRUE,_xll.ohTrigger(RecalcTrigger,Trigger6M)),NA())</f>
        <v>2.6230099091231196E-2</v>
      </c>
      <c r="P2625" s="52">
        <f>IFERROR(_xll.qlIndexFixing(Index1Y,$H2625,TRUE,_xll.ohTrigger(RecalcTrigger,Trigger1Y)),NA())</f>
        <v>2.8152030052401321E-2</v>
      </c>
      <c r="Q2625" s="52">
        <f>IFERROR(_xll.qlIndexFixing(ONIndex1Y,I2625,TRUE,_xll.ohTrigger(RecalcTrigger,Trigger1Y)),NA())</f>
        <v>2.7850499242090265E-2</v>
      </c>
    </row>
    <row r="2626" spans="2:17" x14ac:dyDescent="0.2">
      <c r="B2626" s="46" t="s">
        <v>51</v>
      </c>
      <c r="D2626" s="49">
        <f>_xll.qlCalendarAdvance(LocalCalendar,$D2625,B2626,"f",FALSE)</f>
        <v>57903</v>
      </c>
      <c r="E2626" s="49">
        <f>_xll.qlInterestRateIndexValueDate(IndexON,D2626)</f>
        <v>57903</v>
      </c>
      <c r="F2626" s="52">
        <f>IFERROR(_xll.qlIndexFixing(IndexON,D2626,TRUE,_xll.ohTrigger(RecalcTrigger,TriggerON)),NA())</f>
        <v>2.255925904276701E-2</v>
      </c>
      <c r="H2626" s="49">
        <f>_xll.qlCalendarAdvance(IborCalendar,$H2625,B2626,"f",FALSE)</f>
        <v>57895</v>
      </c>
      <c r="I2626" s="49">
        <f>_xll.qlInterestRateIndexValueDate(Index1M,$H2626)</f>
        <v>57899</v>
      </c>
      <c r="J2626" s="52">
        <f>IFERROR(_xll.qlIndexFixing(Index1M,$H2626,TRUE,_xll.ohTrigger(RecalcTrigger,Trigger1M)),NA())</f>
        <v>2.3444149639460312E-2</v>
      </c>
      <c r="K2626" s="52">
        <f>IFERROR(_xll.qlIndexFixing(ONIndex1M,I2626,TRUE,_xll.ohTrigger(RecalcTrigger,Trigger1M)),NA())</f>
        <v>2.3429003972097462E-2</v>
      </c>
      <c r="L2626" s="52">
        <f>IFERROR(_xll.qlIndexFixing(Index3M,H2626,TRUE,_xll.ohTrigger(RecalcTrigger,Trigger3M)),NA())</f>
        <v>2.4973728834184618E-2</v>
      </c>
      <c r="M2626" s="52">
        <f>IFERROR(_xll.qlIndexFixing(ONIndex3M,I2626,TRUE,_xll.ohTrigger(RecalcTrigger,Trigger3M)),NA())</f>
        <v>2.4918257700914381E-2</v>
      </c>
      <c r="N2626" s="52">
        <f>IFERROR(_xll.qlIndexFixing(Index6M,$H2626,TRUE,_xll.ohTrigger(RecalcTrigger,Trigger6M)),NA())</f>
        <v>2.6355928471994781E-2</v>
      </c>
      <c r="O2626" s="52">
        <f>IFERROR(_xll.qlIndexFixing(ONIndex6M,I2626,TRUE,_xll.ohTrigger(RecalcTrigger,Trigger6M)),NA())</f>
        <v>2.6226527057122695E-2</v>
      </c>
      <c r="P2626" s="52">
        <f>IFERROR(_xll.qlIndexFixing(Index1Y,$H2626,TRUE,_xll.ohTrigger(RecalcTrigger,Trigger1Y)),NA())</f>
        <v>2.8148493191752583E-2</v>
      </c>
      <c r="Q2626" s="52">
        <f>IFERROR(_xll.qlIndexFixing(ONIndex1Y,I2626,TRUE,_xll.ohTrigger(RecalcTrigger,Trigger1Y)),NA())</f>
        <v>2.7846811709171249E-2</v>
      </c>
    </row>
    <row r="2627" spans="2:17" x14ac:dyDescent="0.2">
      <c r="B2627" s="46" t="s">
        <v>51</v>
      </c>
      <c r="D2627" s="49">
        <f>_xll.qlCalendarAdvance(LocalCalendar,$D2626,B2627,"f",FALSE)</f>
        <v>57910</v>
      </c>
      <c r="E2627" s="49">
        <f>_xll.qlInterestRateIndexValueDate(IndexON,D2627)</f>
        <v>57910</v>
      </c>
      <c r="F2627" s="52">
        <f>IFERROR(_xll.qlIndexFixing(IndexON,D2627,TRUE,_xll.ohTrigger(RecalcTrigger,TriggerON)),NA())</f>
        <v>2.2553620520984197E-2</v>
      </c>
      <c r="H2627" s="49">
        <f>_xll.qlCalendarAdvance(IborCalendar,$H2626,B2627,"f",FALSE)</f>
        <v>57902</v>
      </c>
      <c r="I2627" s="49">
        <f>_xll.qlInterestRateIndexValueDate(Index1M,$H2627)</f>
        <v>57906</v>
      </c>
      <c r="J2627" s="52">
        <f>IFERROR(_xll.qlIndexFixing(Index1M,$H2627,TRUE,_xll.ohTrigger(RecalcTrigger,Trigger1M)),NA())</f>
        <v>2.3440548589460188E-2</v>
      </c>
      <c r="K2627" s="52">
        <f>IFERROR(_xll.qlIndexFixing(ONIndex1M,I2627,TRUE,_xll.ohTrigger(RecalcTrigger,Trigger1M)),NA())</f>
        <v>2.3425390005451519E-2</v>
      </c>
      <c r="L2627" s="52">
        <f>IFERROR(_xll.qlIndexFixing(Index3M,H2627,TRUE,_xll.ohTrigger(RecalcTrigger,Trigger3M)),NA())</f>
        <v>2.4970188817438791E-2</v>
      </c>
      <c r="M2627" s="52">
        <f>IFERROR(_xll.qlIndexFixing(ONIndex3M,I2627,TRUE,_xll.ohTrigger(RecalcTrigger,Trigger3M)),NA())</f>
        <v>2.4914680019563207E-2</v>
      </c>
      <c r="N2627" s="52">
        <f>IFERROR(_xll.qlIndexFixing(Index6M,$H2627,TRUE,_xll.ohTrigger(RecalcTrigger,Trigger6M)),NA())</f>
        <v>2.635243912327612E-2</v>
      </c>
      <c r="O2627" s="52">
        <f>IFERROR(_xll.qlIndexFixing(ONIndex6M,I2627,TRUE,_xll.ohTrigger(RecalcTrigger,Trigger6M)),NA())</f>
        <v>2.6222964177211594E-2</v>
      </c>
      <c r="P2627" s="52">
        <f>IFERROR(_xll.qlIndexFixing(Index1Y,$H2627,TRUE,_xll.ohTrigger(RecalcTrigger,Trigger1Y)),NA())</f>
        <v>2.8144966175134092E-2</v>
      </c>
      <c r="Q2627" s="52">
        <f>IFERROR(_xll.qlIndexFixing(ONIndex1Y,I2627,TRUE,_xll.ohTrigger(RecalcTrigger,Trigger1Y)),NA())</f>
        <v>2.7843133736125125E-2</v>
      </c>
    </row>
    <row r="2628" spans="2:17" x14ac:dyDescent="0.2">
      <c r="B2628" s="46" t="s">
        <v>51</v>
      </c>
      <c r="D2628" s="49">
        <f>_xll.qlCalendarAdvance(LocalCalendar,$D2627,B2628,"f",FALSE)</f>
        <v>57917</v>
      </c>
      <c r="E2628" s="49">
        <f>_xll.qlInterestRateIndexValueDate(IndexON,D2628)</f>
        <v>57917</v>
      </c>
      <c r="F2628" s="52">
        <f>IFERROR(_xll.qlIndexFixing(IndexON,D2628,TRUE,_xll.ohTrigger(RecalcTrigger,TriggerON)),NA())</f>
        <v>2.2547996542501281E-2</v>
      </c>
      <c r="H2628" s="49">
        <f>_xll.qlCalendarAdvance(IborCalendar,$H2627,B2628,"f",FALSE)</f>
        <v>57909</v>
      </c>
      <c r="I2628" s="49">
        <f>_xll.qlInterestRateIndexValueDate(Index1M,$H2628)</f>
        <v>57913</v>
      </c>
      <c r="J2628" s="52">
        <f>IFERROR(_xll.qlIndexFixing(Index1M,$H2628,TRUE,_xll.ohTrigger(RecalcTrigger,Trigger1M)),NA())</f>
        <v>2.3436956862812473E-2</v>
      </c>
      <c r="K2628" s="52">
        <f>IFERROR(_xll.qlIndexFixing(ONIndex1M,I2628,TRUE,_xll.ohTrigger(RecalcTrigger,Trigger1M)),NA())</f>
        <v>2.3421785343042956E-2</v>
      </c>
      <c r="L2628" s="52">
        <f>IFERROR(_xll.qlIndexFixing(Index3M,H2628,TRUE,_xll.ohTrigger(RecalcTrigger,Trigger3M)),NA())</f>
        <v>2.4966658072658771E-2</v>
      </c>
      <c r="M2628" s="52">
        <f>IFERROR(_xll.qlIndexFixing(ONIndex3M,I2628,TRUE,_xll.ohTrigger(RecalcTrigger,Trigger3M)),NA())</f>
        <v>2.4911111548924225E-2</v>
      </c>
      <c r="N2628" s="52">
        <f>IFERROR(_xll.qlIndexFixing(Index6M,$H2628,TRUE,_xll.ohTrigger(RecalcTrigger,Trigger6M)),NA())</f>
        <v>2.6348959057387614E-2</v>
      </c>
      <c r="O2628" s="52">
        <f>IFERROR(_xll.qlIndexFixing(ONIndex6M,I2628,TRUE,_xll.ohTrigger(RecalcTrigger,Trigger6M)),NA())</f>
        <v>2.6219410451338021E-2</v>
      </c>
      <c r="P2628" s="52">
        <f>IFERROR(_xll.qlIndexFixing(Index1Y,$H2628,TRUE,_xll.ohTrigger(RecalcTrigger,Trigger1Y)),NA())</f>
        <v>2.8141449002443353E-2</v>
      </c>
      <c r="Q2628" s="52">
        <f>IFERROR(_xll.qlIndexFixing(ONIndex1Y,I2628,TRUE,_xll.ohTrigger(RecalcTrigger,Trigger1Y)),NA())</f>
        <v>2.7839465322712087E-2</v>
      </c>
    </row>
    <row r="2629" spans="2:17" x14ac:dyDescent="0.2">
      <c r="B2629" s="46" t="s">
        <v>51</v>
      </c>
      <c r="D2629" s="49">
        <f>_xll.qlCalendarAdvance(LocalCalendar,$D2628,B2629,"f",FALSE)</f>
        <v>57924</v>
      </c>
      <c r="E2629" s="49">
        <f>_xll.qlInterestRateIndexValueDate(IndexON,D2629)</f>
        <v>57924</v>
      </c>
      <c r="F2629" s="52">
        <f>IFERROR(_xll.qlIndexFixing(IndexON,D2629,TRUE,_xll.ohTrigger(RecalcTrigger,TriggerON)),NA())</f>
        <v>2.2542387107264972E-2</v>
      </c>
      <c r="H2629" s="49">
        <f>_xll.qlCalendarAdvance(IborCalendar,$H2628,B2629,"f",FALSE)</f>
        <v>57916</v>
      </c>
      <c r="I2629" s="49">
        <f>_xll.qlInterestRateIndexValueDate(Index1M,$H2629)</f>
        <v>57920</v>
      </c>
      <c r="J2629" s="52">
        <f>IFERROR(_xll.qlIndexFixing(Index1M,$H2629,TRUE,_xll.ohTrigger(RecalcTrigger,Trigger1M)),NA())</f>
        <v>2.3433374459517174E-2</v>
      </c>
      <c r="K2629" s="52">
        <f>IFERROR(_xll.qlIndexFixing(ONIndex1M,I2629,TRUE,_xll.ohTrigger(RecalcTrigger,Trigger1M)),NA())</f>
        <v>2.3418189984711901E-2</v>
      </c>
      <c r="L2629" s="52">
        <f>IFERROR(_xll.qlIndexFixing(Index3M,H2629,TRUE,_xll.ohTrigger(RecalcTrigger,Trigger3M)),NA())</f>
        <v>2.4963136599813269E-2</v>
      </c>
      <c r="M2629" s="52">
        <f>IFERROR(_xll.qlIndexFixing(ONIndex3M,I2629,TRUE,_xll.ohTrigger(RecalcTrigger,Trigger3M)),NA())</f>
        <v>2.4907552288997437E-2</v>
      </c>
      <c r="N2629" s="52">
        <f>IFERROR(_xll.qlIndexFixing(Index6M,$H2629,TRUE,_xll.ohTrigger(RecalcTrigger,Trigger6M)),NA())</f>
        <v>2.6345488274281476E-2</v>
      </c>
      <c r="O2629" s="52">
        <f>IFERROR(_xll.qlIndexFixing(ONIndex6M,I2629,TRUE,_xll.ohTrigger(RecalcTrigger,Trigger6M)),NA())</f>
        <v>2.6215865879741784E-2</v>
      </c>
      <c r="P2629" s="52">
        <f>IFERROR(_xll.qlIndexFixing(Index1Y,$H2629,TRUE,_xll.ohTrigger(RecalcTrigger,Trigger1Y)),NA())</f>
        <v>2.8137941673578318E-2</v>
      </c>
      <c r="Q2629" s="52">
        <f>IFERROR(_xll.qlIndexFixing(ONIndex1Y,I2629,TRUE,_xll.ohTrigger(RecalcTrigger,Trigger1Y)),NA())</f>
        <v>2.7835806469171942E-2</v>
      </c>
    </row>
    <row r="2630" spans="2:17" x14ac:dyDescent="0.2">
      <c r="B2630" s="46" t="s">
        <v>51</v>
      </c>
      <c r="D2630" s="49">
        <f>_xll.qlCalendarAdvance(LocalCalendar,$D2629,B2630,"f",FALSE)</f>
        <v>57931</v>
      </c>
      <c r="E2630" s="49">
        <f>_xll.qlInterestRateIndexValueDate(IndexON,D2630)</f>
        <v>57931</v>
      </c>
      <c r="F2630" s="52">
        <f>IFERROR(_xll.qlIndexFixing(IndexON,D2630,TRUE,_xll.ohTrigger(RecalcTrigger,TriggerON)),NA())</f>
        <v>2.2536792215248624E-2</v>
      </c>
      <c r="H2630" s="49">
        <f>_xll.qlCalendarAdvance(IborCalendar,$H2629,B2630,"f",FALSE)</f>
        <v>57923</v>
      </c>
      <c r="I2630" s="49">
        <f>_xll.qlInterestRateIndexValueDate(Index1M,$H2630)</f>
        <v>57927</v>
      </c>
      <c r="J2630" s="52">
        <f>IFERROR(_xll.qlIndexFixing(Index1M,$H2630,TRUE,_xll.ohTrigger(RecalcTrigger,Trigger1M)),NA())</f>
        <v>2.3429801379556234E-2</v>
      </c>
      <c r="K2630" s="52">
        <f>IFERROR(_xll.qlIndexFixing(ONIndex1M,I2630,TRUE,_xll.ohTrigger(RecalcTrigger,Trigger1M)),NA())</f>
        <v>2.3414603930378419E-2</v>
      </c>
      <c r="L2630" s="52">
        <f>IFERROR(_xll.qlIndexFixing(Index3M,H2630,TRUE,_xll.ohTrigger(RecalcTrigger,Trigger3M)),NA())</f>
        <v>2.495962439888318E-2</v>
      </c>
      <c r="M2630" s="52">
        <f>IFERROR(_xll.qlIndexFixing(ONIndex3M,I2630,TRUE,_xll.ohTrigger(RecalcTrigger,Trigger3M)),NA())</f>
        <v>2.4904002239782841E-2</v>
      </c>
      <c r="N2630" s="52">
        <f>IFERROR(_xll.qlIndexFixing(Index6M,$H2630,TRUE,_xll.ohTrigger(RecalcTrigger,Trigger6M)),NA())</f>
        <v>2.6342026773908185E-2</v>
      </c>
      <c r="O2630" s="52">
        <f>IFERROR(_xll.qlIndexFixing(ONIndex6M,I2630,TRUE,_xll.ohTrigger(RecalcTrigger,Trigger6M)),NA())</f>
        <v>2.6212330462023203E-2</v>
      </c>
      <c r="P2630" s="52">
        <f>IFERROR(_xll.qlIndexFixing(Index1Y,$H2630,TRUE,_xll.ohTrigger(RecalcTrigger,Trigger1Y)),NA())</f>
        <v>2.8134444188436268E-2</v>
      </c>
      <c r="Q2630" s="52">
        <f>IFERROR(_xll.qlIndexFixing(ONIndex1Y,I2630,TRUE,_xll.ohTrigger(RecalcTrigger,Trigger1Y)),NA())</f>
        <v>2.7832157175184946E-2</v>
      </c>
    </row>
    <row r="2631" spans="2:17" x14ac:dyDescent="0.2">
      <c r="B2631" s="46" t="s">
        <v>51</v>
      </c>
      <c r="D2631" s="49">
        <f>_xll.qlCalendarAdvance(LocalCalendar,$D2630,B2631,"f",FALSE)</f>
        <v>57938</v>
      </c>
      <c r="E2631" s="49">
        <f>_xll.qlInterestRateIndexValueDate(IndexON,D2631)</f>
        <v>57938</v>
      </c>
      <c r="F2631" s="52">
        <f>IFERROR(_xll.qlIndexFixing(IndexON,D2631,TRUE,_xll.ohTrigger(RecalcTrigger,TriggerON)),NA())</f>
        <v>2.2531211866478884E-2</v>
      </c>
      <c r="H2631" s="49">
        <f>_xll.qlCalendarAdvance(IborCalendar,$H2630,B2631,"f",FALSE)</f>
        <v>57930</v>
      </c>
      <c r="I2631" s="49">
        <f>_xll.qlInterestRateIndexValueDate(Index1M,$H2631)</f>
        <v>57934</v>
      </c>
      <c r="J2631" s="52">
        <f>IFERROR(_xll.qlIndexFixing(Index1M,$H2631,TRUE,_xll.ohTrigger(RecalcTrigger,Trigger1M)),NA())</f>
        <v>2.3426237622921925E-2</v>
      </c>
      <c r="K2631" s="52">
        <f>IFERROR(_xll.qlIndexFixing(ONIndex1M,I2631,TRUE,_xll.ohTrigger(RecalcTrigger,Trigger1M)),NA())</f>
        <v>2.3411027180202382E-2</v>
      </c>
      <c r="L2631" s="52">
        <f>IFERROR(_xll.qlIndexFixing(Index3M,H2631,TRUE,_xll.ohTrigger(RecalcTrigger,Trigger3M)),NA())</f>
        <v>2.4956121469838961E-2</v>
      </c>
      <c r="M2631" s="52">
        <f>IFERROR(_xll.qlIndexFixing(ONIndex3M,I2631,TRUE,_xll.ohTrigger(RecalcTrigger,Trigger3M)),NA())</f>
        <v>2.4900461401200502E-2</v>
      </c>
      <c r="N2631" s="52">
        <f>IFERROR(_xll.qlIndexFixing(Index6M,$H2631,TRUE,_xll.ohTrigger(RecalcTrigger,Trigger6M)),NA())</f>
        <v>2.6338574556220382E-2</v>
      </c>
      <c r="O2631" s="52">
        <f>IFERROR(_xll.qlIndexFixing(ONIndex6M,I2631,TRUE,_xll.ohTrigger(RecalcTrigger,Trigger6M)),NA())</f>
        <v>2.6208804198502023E-2</v>
      </c>
      <c r="P2631" s="52">
        <f>IFERROR(_xll.qlIndexFixing(Index1Y,$H2631,TRUE,_xll.ohTrigger(RecalcTrigger,Trigger1Y)),NA())</f>
        <v>2.813095654691581E-2</v>
      </c>
      <c r="Q2631" s="52">
        <f>IFERROR(_xll.qlIndexFixing(ONIndex1Y,I2631,TRUE,_xll.ohTrigger(RecalcTrigger,Trigger1Y)),NA())</f>
        <v>2.7828517440751099E-2</v>
      </c>
    </row>
    <row r="2632" spans="2:17" x14ac:dyDescent="0.2">
      <c r="B2632" s="46" t="s">
        <v>51</v>
      </c>
      <c r="D2632" s="49">
        <f>_xll.qlCalendarAdvance(LocalCalendar,$D2631,B2632,"f",FALSE)</f>
        <v>57945</v>
      </c>
      <c r="E2632" s="49">
        <f>_xll.qlInterestRateIndexValueDate(IndexON,D2632)</f>
        <v>57945</v>
      </c>
      <c r="F2632" s="52">
        <f>IFERROR(_xll.qlIndexFixing(IndexON,D2632,TRUE,_xll.ohTrigger(RecalcTrigger,TriggerON)),NA())</f>
        <v>2.2525646060929105E-2</v>
      </c>
      <c r="H2632" s="49">
        <f>_xll.qlCalendarAdvance(IborCalendar,$H2631,B2632,"f",FALSE)</f>
        <v>57937</v>
      </c>
      <c r="I2632" s="49">
        <f>_xll.qlInterestRateIndexValueDate(Index1M,$H2632)</f>
        <v>57941</v>
      </c>
      <c r="J2632" s="52">
        <f>IFERROR(_xll.qlIndexFixing(Index1M,$H2632,TRUE,_xll.ohTrigger(RecalcTrigger,Trigger1M)),NA())</f>
        <v>2.3422683189611663E-2</v>
      </c>
      <c r="K2632" s="52">
        <f>IFERROR(_xll.qlIndexFixing(ONIndex1M,I2632,TRUE,_xll.ohTrigger(RecalcTrigger,Trigger1M)),NA())</f>
        <v>2.3407459734263725E-2</v>
      </c>
      <c r="L2632" s="52">
        <f>IFERROR(_xll.qlIndexFixing(Index3M,H2632,TRUE,_xll.ohTrigger(RecalcTrigger,Trigger3M)),NA())</f>
        <v>2.4952627812658015E-2</v>
      </c>
      <c r="M2632" s="52">
        <f>IFERROR(_xll.qlIndexFixing(ONIndex3M,I2632,TRUE,_xll.ohTrigger(RecalcTrigger,Trigger3M)),NA())</f>
        <v>2.4896929773410292E-2</v>
      </c>
      <c r="N2632" s="52">
        <f>IFERROR(_xll.qlIndexFixing(Index6M,$H2632,TRUE,_xll.ohTrigger(RecalcTrigger,Trigger6M)),NA())</f>
        <v>2.6335131621168545E-2</v>
      </c>
      <c r="O2632" s="52">
        <f>IFERROR(_xll.qlIndexFixing(ONIndex6M,I2632,TRUE,_xll.ohTrigger(RecalcTrigger,Trigger6M)),NA())</f>
        <v>2.6205287089178242E-2</v>
      </c>
      <c r="P2632" s="52">
        <f>IFERROR(_xll.qlIndexFixing(Index1Y,$H2632,TRUE,_xll.ohTrigger(RecalcTrigger,Trigger1Y)),NA())</f>
        <v>2.8127478748915757E-2</v>
      </c>
      <c r="Q2632" s="52">
        <f>IFERROR(_xll.qlIndexFixing(ONIndex1Y,I2632,TRUE,_xll.ohTrigger(RecalcTrigger,Trigger1Y)),NA())</f>
        <v>2.7824887266350018E-2</v>
      </c>
    </row>
    <row r="2633" spans="2:17" x14ac:dyDescent="0.2">
      <c r="B2633" s="46" t="s">
        <v>51</v>
      </c>
      <c r="D2633" s="49">
        <f>_xll.qlCalendarAdvance(LocalCalendar,$D2632,B2633,"f",FALSE)</f>
        <v>57952</v>
      </c>
      <c r="E2633" s="49">
        <f>_xll.qlInterestRateIndexValueDate(IndexON,D2633)</f>
        <v>57952</v>
      </c>
      <c r="F2633" s="52">
        <f>IFERROR(_xll.qlIndexFixing(IndexON,D2633,TRUE,_xll.ohTrigger(RecalcTrigger,TriggerON)),NA())</f>
        <v>2.2520403250316789E-2</v>
      </c>
      <c r="H2633" s="49">
        <f>_xll.qlCalendarAdvance(IborCalendar,$H2632,B2633,"f",FALSE)</f>
        <v>57944</v>
      </c>
      <c r="I2633" s="49">
        <f>_xll.qlInterestRateIndexValueDate(Index1M,$H2633)</f>
        <v>57949</v>
      </c>
      <c r="J2633" s="52">
        <f>IFERROR(_xll.qlIndexFixing(Index1M,$H2633,TRUE,_xll.ohTrigger(RecalcTrigger,Trigger1M)),NA())</f>
        <v>2.3418632396411433E-2</v>
      </c>
      <c r="K2633" s="52">
        <f>IFERROR(_xll.qlIndexFixing(ONIndex1M,I2633,TRUE,_xll.ohTrigger(RecalcTrigger,Trigger1M)),NA())</f>
        <v>2.34033940458378E-2</v>
      </c>
      <c r="L2633" s="52">
        <f>IFERROR(_xll.qlIndexFixing(Index3M,H2633,TRUE,_xll.ohTrigger(RecalcTrigger,Trigger3M)),NA())</f>
        <v>2.4948646414863957E-2</v>
      </c>
      <c r="M2633" s="52">
        <f>IFERROR(_xll.qlIndexFixing(ONIndex3M,I2633,TRUE,_xll.ohTrigger(RecalcTrigger,Trigger3M)),NA())</f>
        <v>2.4892904905611246E-2</v>
      </c>
      <c r="N2633" s="52">
        <f>IFERROR(_xll.qlIndexFixing(Index6M,$H2633,TRUE,_xll.ohTrigger(RecalcTrigger,Trigger6M)),NA())</f>
        <v>2.633120820468467E-2</v>
      </c>
      <c r="O2633" s="52">
        <f>IFERROR(_xll.qlIndexFixing(ONIndex6M,I2633,TRUE,_xll.ohTrigger(RecalcTrigger,Trigger6M)),NA())</f>
        <v>2.620127874472189E-2</v>
      </c>
      <c r="P2633" s="52">
        <f>IFERROR(_xll.qlIndexFixing(Index1Y,$H2633,TRUE,_xll.ohTrigger(RecalcTrigger,Trigger1Y)),NA())</f>
        <v>2.812351617579046E-2</v>
      </c>
      <c r="Q2633" s="52">
        <f>IFERROR(_xll.qlIndexFixing(ONIndex1Y,I2633,TRUE,_xll.ohTrigger(RecalcTrigger,Trigger1Y)),NA())</f>
        <v>2.7820750201099642E-2</v>
      </c>
    </row>
    <row r="2634" spans="2:17" x14ac:dyDescent="0.2">
      <c r="B2634" s="46" t="s">
        <v>51</v>
      </c>
      <c r="D2634" s="49">
        <f>_xll.qlCalendarAdvance(LocalCalendar,$D2633,B2634,"f",FALSE)</f>
        <v>57959</v>
      </c>
      <c r="E2634" s="49">
        <f>_xll.qlInterestRateIndexValueDate(IndexON,D2634)</f>
        <v>57959</v>
      </c>
      <c r="F2634" s="52">
        <f>IFERROR(_xll.qlIndexFixing(IndexON,D2634,TRUE,_xll.ohTrigger(RecalcTrigger,TriggerON)),NA())</f>
        <v>2.2514558079596014E-2</v>
      </c>
      <c r="H2634" s="49">
        <f>_xll.qlCalendarAdvance(IborCalendar,$H2633,B2634,"f",FALSE)</f>
        <v>57951</v>
      </c>
      <c r="I2634" s="49">
        <f>_xll.qlInterestRateIndexValueDate(Index1M,$H2634)</f>
        <v>57956</v>
      </c>
      <c r="J2634" s="52">
        <f>IFERROR(_xll.qlIndexFixing(Index1M,$H2634,TRUE,_xll.ohTrigger(RecalcTrigger,Trigger1M)),NA())</f>
        <v>2.3414588639655065E-2</v>
      </c>
      <c r="K2634" s="52">
        <f>IFERROR(_xll.qlIndexFixing(ONIndex1M,I2634,TRUE,_xll.ohTrigger(RecalcTrigger,Trigger1M)),NA())</f>
        <v>2.3399846537230928E-2</v>
      </c>
      <c r="L2634" s="52">
        <f>IFERROR(_xll.qlIndexFixing(Index3M,H2634,TRUE,_xll.ohTrigger(RecalcTrigger,Trigger3M)),NA())</f>
        <v>2.4944556585097723E-2</v>
      </c>
      <c r="M2634" s="52">
        <f>IFERROR(_xll.qlIndexFixing(ONIndex3M,I2634,TRUE,_xll.ohTrigger(RecalcTrigger,Trigger3M)),NA())</f>
        <v>2.4889393014992933E-2</v>
      </c>
      <c r="N2634" s="52">
        <f>IFERROR(_xll.qlIndexFixing(Index6M,$H2634,TRUE,_xll.ohTrigger(RecalcTrigger,Trigger6M)),NA())</f>
        <v>2.6325634036179307E-2</v>
      </c>
      <c r="O2634" s="52">
        <f>IFERROR(_xll.qlIndexFixing(ONIndex6M,I2634,TRUE,_xll.ohTrigger(RecalcTrigger,Trigger6M)),NA())</f>
        <v>2.6197781251466878E-2</v>
      </c>
      <c r="P2634" s="52">
        <f>IFERROR(_xll.qlIndexFixing(Index1Y,$H2634,TRUE,_xll.ohTrigger(RecalcTrigger,Trigger1Y)),NA())</f>
        <v>2.8120059470707632E-2</v>
      </c>
      <c r="Q2634" s="52">
        <f>IFERROR(_xll.qlIndexFixing(ONIndex1Y,I2634,TRUE,_xll.ohTrigger(RecalcTrigger,Trigger1Y)),NA())</f>
        <v>2.7817140511672278E-2</v>
      </c>
    </row>
    <row r="2635" spans="2:17" x14ac:dyDescent="0.2">
      <c r="B2635" s="46" t="s">
        <v>51</v>
      </c>
      <c r="D2635" s="49">
        <f>_xll.qlCalendarAdvance(LocalCalendar,$D2634,B2635,"f",FALSE)</f>
        <v>57966</v>
      </c>
      <c r="E2635" s="49">
        <f>_xll.qlInterestRateIndexValueDate(IndexON,D2635)</f>
        <v>57966</v>
      </c>
      <c r="F2635" s="52">
        <f>IFERROR(_xll.qlIndexFixing(IndexON,D2635,TRUE,_xll.ohTrigger(RecalcTrigger,TriggerON)),NA())</f>
        <v>2.2509035903759411E-2</v>
      </c>
      <c r="H2635" s="49">
        <f>_xll.qlCalendarAdvance(IborCalendar,$H2634,B2635,"f",FALSE)</f>
        <v>57958</v>
      </c>
      <c r="I2635" s="49">
        <f>_xll.qlInterestRateIndexValueDate(Index1M,$H2635)</f>
        <v>57962</v>
      </c>
      <c r="J2635" s="52">
        <f>IFERROR(_xll.qlIndexFixing(Index1M,$H2635,TRUE,_xll.ohTrigger(RecalcTrigger,Trigger1M)),NA())</f>
        <v>2.3411566153130003E-2</v>
      </c>
      <c r="K2635" s="52">
        <f>IFERROR(_xll.qlIndexFixing(ONIndex1M,I2635,TRUE,_xll.ohTrigger(RecalcTrigger,Trigger1M)),NA())</f>
        <v>2.3396813220752932E-2</v>
      </c>
      <c r="L2635" s="52">
        <f>IFERROR(_xll.qlIndexFixing(Index3M,H2635,TRUE,_xll.ohTrigger(RecalcTrigger,Trigger3M)),NA())</f>
        <v>2.4941586068784796E-2</v>
      </c>
      <c r="M2635" s="52">
        <f>IFERROR(_xll.qlIndexFixing(ONIndex3M,I2635,TRUE,_xll.ohTrigger(RecalcTrigger,Trigger3M)),NA())</f>
        <v>2.4886390153993077E-2</v>
      </c>
      <c r="N2635" s="52">
        <f>IFERROR(_xll.qlIndexFixing(Index6M,$H2635,TRUE,_xll.ohTrigger(RecalcTrigger,Trigger6M)),NA())</f>
        <v>2.6323423642430212E-2</v>
      </c>
      <c r="O2635" s="52">
        <f>IFERROR(_xll.qlIndexFixing(ONIndex6M,I2635,TRUE,_xll.ohTrigger(RecalcTrigger,Trigger6M)),NA())</f>
        <v>2.6194790685831748E-2</v>
      </c>
      <c r="P2635" s="52">
        <f>IFERROR(_xll.qlIndexFixing(Index1Y,$H2635,TRUE,_xll.ohTrigger(RecalcTrigger,Trigger1Y)),NA())</f>
        <v>2.811710441502693E-2</v>
      </c>
      <c r="Q2635" s="52">
        <f>IFERROR(_xll.qlIndexFixing(ONIndex1Y,I2635,TRUE,_xll.ohTrigger(RecalcTrigger,Trigger1Y)),NA())</f>
        <v>2.7814054100705476E-2</v>
      </c>
    </row>
    <row r="2636" spans="2:17" x14ac:dyDescent="0.2">
      <c r="B2636" s="46" t="s">
        <v>51</v>
      </c>
      <c r="D2636" s="49">
        <f>_xll.qlCalendarAdvance(LocalCalendar,$D2635,B2636,"f",FALSE)</f>
        <v>57973</v>
      </c>
      <c r="E2636" s="49">
        <f>_xll.qlInterestRateIndexValueDate(IndexON,D2636)</f>
        <v>57973</v>
      </c>
      <c r="F2636" s="52">
        <f>IFERROR(_xll.qlIndexFixing(IndexON,D2636,TRUE,_xll.ohTrigger(RecalcTrigger,TriggerON)),NA())</f>
        <v>2.2503528271116124E-2</v>
      </c>
      <c r="H2636" s="49">
        <f>_xll.qlCalendarAdvance(IborCalendar,$H2635,B2636,"f",FALSE)</f>
        <v>57965</v>
      </c>
      <c r="I2636" s="49">
        <f>_xll.qlInterestRateIndexValueDate(Index1M,$H2636)</f>
        <v>57969</v>
      </c>
      <c r="J2636" s="52">
        <f>IFERROR(_xll.qlIndexFixing(Index1M,$H2636,TRUE,_xll.ohTrigger(RecalcTrigger,Trigger1M)),NA())</f>
        <v>2.3408048575588758E-2</v>
      </c>
      <c r="K2636" s="52">
        <f>IFERROR(_xll.qlIndexFixing(ONIndex1M,I2636,TRUE,_xll.ohTrigger(RecalcTrigger,Trigger1M)),NA())</f>
        <v>2.3393282991204245E-2</v>
      </c>
      <c r="L2636" s="52">
        <f>IFERROR(_xll.qlIndexFixing(Index3M,H2636,TRUE,_xll.ohTrigger(RecalcTrigger,Trigger3M)),NA())</f>
        <v>2.4938129075291568E-2</v>
      </c>
      <c r="M2636" s="52">
        <f>IFERROR(_xll.qlIndexFixing(ONIndex3M,I2636,TRUE,_xll.ohTrigger(RecalcTrigger,Trigger3M)),NA())</f>
        <v>2.488289536881183E-2</v>
      </c>
      <c r="N2636" s="52">
        <f>IFERROR(_xll.qlIndexFixing(Index6M,$H2636,TRUE,_xll.ohTrigger(RecalcTrigger,Trigger6M)),NA())</f>
        <v>2.63200170063001E-2</v>
      </c>
      <c r="O2636" s="52">
        <f>IFERROR(_xll.qlIndexFixing(ONIndex6M,I2636,TRUE,_xll.ohTrigger(RecalcTrigger,Trigger6M)),NA())</f>
        <v>2.619131019305776E-2</v>
      </c>
      <c r="P2636" s="52">
        <f>IFERROR(_xll.qlIndexFixing(Index1Y,$H2636,TRUE,_xll.ohTrigger(RecalcTrigger,Trigger1Y)),NA())</f>
        <v>2.8113665990098916E-2</v>
      </c>
      <c r="Q2636" s="52">
        <f>IFERROR(_xll.qlIndexFixing(ONIndex1Y,I2636,TRUE,_xll.ohTrigger(RecalcTrigger,Trigger1Y)),NA())</f>
        <v>2.7810462165076544E-2</v>
      </c>
    </row>
    <row r="2637" spans="2:17" x14ac:dyDescent="0.2">
      <c r="B2637" s="46" t="s">
        <v>51</v>
      </c>
      <c r="D2637" s="49">
        <f>_xll.qlCalendarAdvance(LocalCalendar,$D2636,B2637,"f",FALSE)</f>
        <v>57980</v>
      </c>
      <c r="E2637" s="49">
        <f>_xll.qlInterestRateIndexValueDate(IndexON,D2637)</f>
        <v>57980</v>
      </c>
      <c r="F2637" s="52">
        <f>IFERROR(_xll.qlIndexFixing(IndexON,D2637,TRUE,_xll.ohTrigger(RecalcTrigger,TriggerON)),NA())</f>
        <v>2.249803518174609E-2</v>
      </c>
      <c r="H2637" s="49">
        <f>_xll.qlCalendarAdvance(IborCalendar,$H2636,B2637,"f",FALSE)</f>
        <v>57972</v>
      </c>
      <c r="I2637" s="49">
        <f>_xll.qlInterestRateIndexValueDate(Index1M,$H2637)</f>
        <v>57976</v>
      </c>
      <c r="J2637" s="52">
        <f>IFERROR(_xll.qlIndexFixing(Index1M,$H2637,TRUE,_xll.ohTrigger(RecalcTrigger,Trigger1M)),NA())</f>
        <v>2.3404540320688838E-2</v>
      </c>
      <c r="K2637" s="52">
        <f>IFERROR(_xll.qlIndexFixing(ONIndex1M,I2637,TRUE,_xll.ohTrigger(RecalcTrigger,Trigger1M)),NA())</f>
        <v>2.3389762065733066E-2</v>
      </c>
      <c r="L2637" s="52">
        <f>IFERROR(_xll.qlIndexFixing(Index3M,H2637,TRUE,_xll.ohTrigger(RecalcTrigger,Trigger3M)),NA())</f>
        <v>2.4934681352866653E-2</v>
      </c>
      <c r="M2637" s="52">
        <f>IFERROR(_xll.qlIndexFixing(ONIndex3M,I2637,TRUE,_xll.ohTrigger(RecalcTrigger,Trigger3M)),NA())</f>
        <v>2.4879409794502649E-2</v>
      </c>
      <c r="N2637" s="52">
        <f>IFERROR(_xll.qlIndexFixing(Index6M,$H2637,TRUE,_xll.ohTrigger(RecalcTrigger,Trigger6M)),NA())</f>
        <v>2.6316619651162228E-2</v>
      </c>
      <c r="O2637" s="52">
        <f>IFERROR(_xll.qlIndexFixing(ONIndex6M,I2637,TRUE,_xll.ohTrigger(RecalcTrigger,Trigger6M)),NA())</f>
        <v>2.6187838854241363E-2</v>
      </c>
      <c r="P2637" s="52">
        <f>IFERROR(_xll.qlIndexFixing(Index1Y,$H2637,TRUE,_xll.ohTrigger(RecalcTrigger,Trigger1Y)),NA())</f>
        <v>2.8110237408188479E-2</v>
      </c>
      <c r="Q2637" s="52">
        <f>IFERROR(_xll.qlIndexFixing(ONIndex1Y,I2637,TRUE,_xll.ohTrigger(RecalcTrigger,Trigger1Y)),NA())</f>
        <v>2.780687978900076E-2</v>
      </c>
    </row>
    <row r="2638" spans="2:17" x14ac:dyDescent="0.2">
      <c r="B2638" s="46" t="s">
        <v>51</v>
      </c>
      <c r="D2638" s="49">
        <f>_xll.qlCalendarAdvance(LocalCalendar,$D2637,B2638,"f",FALSE)</f>
        <v>57987</v>
      </c>
      <c r="E2638" s="49">
        <f>_xll.qlInterestRateIndexValueDate(IndexON,D2638)</f>
        <v>57987</v>
      </c>
      <c r="F2638" s="52">
        <f>IFERROR(_xll.qlIndexFixing(IndexON,D2638,TRUE,_xll.ohTrigger(RecalcTrigger,TriggerON)),NA())</f>
        <v>2.2492556635596017E-2</v>
      </c>
      <c r="H2638" s="49">
        <f>_xll.qlCalendarAdvance(IborCalendar,$H2637,B2638,"f",FALSE)</f>
        <v>57979</v>
      </c>
      <c r="I2638" s="49">
        <f>_xll.qlInterestRateIndexValueDate(Index1M,$H2638)</f>
        <v>57983</v>
      </c>
      <c r="J2638" s="52">
        <f>IFERROR(_xll.qlIndexFixing(Index1M,$H2638,TRUE,_xll.ohTrigger(RecalcTrigger,Trigger1M)),NA())</f>
        <v>2.3401552378995546E-2</v>
      </c>
      <c r="K2638" s="52">
        <f>IFERROR(_xll.qlIndexFixing(ONIndex1M,I2638,TRUE,_xll.ohTrigger(RecalcTrigger,Trigger1M)),NA())</f>
        <v>2.338625044425946E-2</v>
      </c>
      <c r="L2638" s="52">
        <f>IFERROR(_xll.qlIndexFixing(Index3M,H2638,TRUE,_xll.ohTrigger(RecalcTrigger,Trigger3M)),NA())</f>
        <v>2.4931860577321403E-2</v>
      </c>
      <c r="M2638" s="52">
        <f>IFERROR(_xll.qlIndexFixing(ONIndex3M,I2638,TRUE,_xll.ohTrigger(RecalcTrigger,Trigger3M)),NA())</f>
        <v>2.4875933430745789E-2</v>
      </c>
      <c r="N2638" s="52">
        <f>IFERROR(_xll.qlIndexFixing(Index6M,$H2638,TRUE,_xll.ohTrigger(RecalcTrigger,Trigger6M)),NA())</f>
        <v>2.6310357741851923E-2</v>
      </c>
      <c r="O2638" s="52">
        <f>IFERROR(_xll.qlIndexFixing(ONIndex6M,I2638,TRUE,_xll.ohTrigger(RecalcTrigger,Trigger6M)),NA())</f>
        <v>2.6184376669462495E-2</v>
      </c>
      <c r="P2638" s="52">
        <f>IFERROR(_xll.qlIndexFixing(Index1Y,$H2638,TRUE,_xll.ohTrigger(RecalcTrigger,Trigger1Y)),NA())</f>
        <v>2.8106818669195319E-2</v>
      </c>
      <c r="Q2638" s="52">
        <f>IFERROR(_xll.qlIndexFixing(ONIndex1Y,I2638,TRUE,_xll.ohTrigger(RecalcTrigger,Trigger1Y)),NA())</f>
        <v>2.7803306972558062E-2</v>
      </c>
    </row>
    <row r="2639" spans="2:17" x14ac:dyDescent="0.2">
      <c r="B2639" s="46" t="s">
        <v>51</v>
      </c>
      <c r="D2639" s="49">
        <f>_xll.qlCalendarAdvance(LocalCalendar,$D2638,B2639,"f",FALSE)</f>
        <v>57994</v>
      </c>
      <c r="E2639" s="49">
        <f>_xll.qlInterestRateIndexValueDate(IndexON,D2639)</f>
        <v>57994</v>
      </c>
      <c r="F2639" s="52">
        <f>IFERROR(_xll.qlIndexFixing(IndexON,D2639,TRUE,_xll.ohTrigger(RecalcTrigger,TriggerON)),NA())</f>
        <v>2.24874052547408E-2</v>
      </c>
      <c r="H2639" s="49">
        <f>_xll.qlCalendarAdvance(IborCalendar,$H2638,B2639,"f",FALSE)</f>
        <v>57986</v>
      </c>
      <c r="I2639" s="49">
        <f>_xll.qlInterestRateIndexValueDate(Index1M,$H2639)</f>
        <v>57990</v>
      </c>
      <c r="J2639" s="52">
        <f>IFERROR(_xll.qlIndexFixing(Index1M,$H2639,TRUE,_xll.ohTrigger(RecalcTrigger,Trigger1M)),NA())</f>
        <v>2.3398063208688025E-2</v>
      </c>
      <c r="K2639" s="52">
        <f>IFERROR(_xll.qlIndexFixing(ONIndex1M,I2639,TRUE,_xll.ohTrigger(RecalcTrigger,Trigger1M)),NA())</f>
        <v>2.3382748127023234E-2</v>
      </c>
      <c r="L2639" s="52">
        <f>IFERROR(_xll.qlIndexFixing(Index3M,H2639,TRUE,_xll.ohTrigger(RecalcTrigger,Trigger3M)),NA())</f>
        <v>2.4928431822495253E-2</v>
      </c>
      <c r="M2639" s="52">
        <f>IFERROR(_xll.qlIndexFixing(ONIndex3M,I2639,TRUE,_xll.ohTrigger(RecalcTrigger,Trigger3M)),NA())</f>
        <v>2.4872466277701122E-2</v>
      </c>
      <c r="N2639" s="52">
        <f>IFERROR(_xll.qlIndexFixing(Index6M,$H2639,TRUE,_xll.ohTrigger(RecalcTrigger,Trigger6M)),NA())</f>
        <v>2.6309852783668628E-2</v>
      </c>
      <c r="O2639" s="52">
        <f>IFERROR(_xll.qlIndexFixing(ONIndex6M,I2639,TRUE,_xll.ohTrigger(RecalcTrigger,Trigger6M)),NA())</f>
        <v>2.6180923639040898E-2</v>
      </c>
      <c r="P2639" s="52">
        <f>IFERROR(_xll.qlIndexFixing(Index1Y,$H2639,TRUE,_xll.ohTrigger(RecalcTrigger,Trigger1Y)),NA())</f>
        <v>2.8103409773020446E-2</v>
      </c>
      <c r="Q2639" s="52">
        <f>IFERROR(_xll.qlIndexFixing(ONIndex1Y,I2639,TRUE,_xll.ohTrigger(RecalcTrigger,Trigger1Y)),NA())</f>
        <v>2.7799743715988257E-2</v>
      </c>
    </row>
    <row r="2640" spans="2:17" x14ac:dyDescent="0.2">
      <c r="B2640" s="46" t="s">
        <v>51</v>
      </c>
      <c r="D2640" s="49">
        <f>_xll.qlCalendarAdvance(LocalCalendar,$D2639,B2640,"f",FALSE)</f>
        <v>58001</v>
      </c>
      <c r="E2640" s="49">
        <f>_xll.qlInterestRateIndexValueDate(IndexON,D2640)</f>
        <v>58001</v>
      </c>
      <c r="F2640" s="52">
        <f>IFERROR(_xll.qlIndexFixing(IndexON,D2640,TRUE,_xll.ohTrigger(RecalcTrigger,TriggerON)),NA())</f>
        <v>2.2481643172955756E-2</v>
      </c>
      <c r="H2640" s="49">
        <f>_xll.qlCalendarAdvance(IborCalendar,$H2639,B2640,"f",FALSE)</f>
        <v>57993</v>
      </c>
      <c r="I2640" s="49">
        <f>_xll.qlInterestRateIndexValueDate(Index1M,$H2640)</f>
        <v>57998</v>
      </c>
      <c r="J2640" s="52">
        <f>IFERROR(_xll.qlIndexFixing(Index1M,$H2640,TRUE,_xll.ohTrigger(RecalcTrigger,Trigger1M)),NA())</f>
        <v>2.3394087001711448E-2</v>
      </c>
      <c r="K2640" s="52">
        <f>IFERROR(_xll.qlIndexFixing(ONIndex1M,I2640,TRUE,_xll.ohTrigger(RecalcTrigger,Trigger1M)),NA())</f>
        <v>2.3378756871377249E-2</v>
      </c>
      <c r="L2640" s="52">
        <f>IFERROR(_xll.qlIndexFixing(Index3M,H2640,TRUE,_xll.ohTrigger(RecalcTrigger,Trigger3M)),NA())</f>
        <v>2.4924524598611688E-2</v>
      </c>
      <c r="M2640" s="52">
        <f>IFERROR(_xll.qlIndexFixing(ONIndex3M,I2640,TRUE,_xll.ohTrigger(RecalcTrigger,Trigger3M)),NA())</f>
        <v>2.4868515095439747E-2</v>
      </c>
      <c r="N2640" s="52">
        <f>IFERROR(_xll.qlIndexFixing(Index6M,$H2640,TRUE,_xll.ohTrigger(RecalcTrigger,Trigger6M)),NA())</f>
        <v>2.6306002669917738E-2</v>
      </c>
      <c r="O2640" s="52">
        <f>IFERROR(_xll.qlIndexFixing(ONIndex6M,I2640,TRUE,_xll.ohTrigger(RecalcTrigger,Trigger6M)),NA())</f>
        <v>2.6176988527524259E-2</v>
      </c>
      <c r="P2640" s="52">
        <f>IFERROR(_xll.qlIndexFixing(Index1Y,$H2640,TRUE,_xll.ohTrigger(RecalcTrigger,Trigger1Y)),NA())</f>
        <v>2.8099525943980592E-2</v>
      </c>
      <c r="Q2640" s="52">
        <f>IFERROR(_xll.qlIndexFixing(ONIndex1Y,I2640,TRUE,_xll.ohTrigger(RecalcTrigger,Trigger1Y)),NA())</f>
        <v>2.7795683128282178E-2</v>
      </c>
    </row>
    <row r="2641" spans="2:17" x14ac:dyDescent="0.2">
      <c r="B2641" s="46" t="s">
        <v>51</v>
      </c>
      <c r="D2641" s="49">
        <f>_xll.qlCalendarAdvance(LocalCalendar,$D2640,B2641,"f",FALSE)</f>
        <v>58008</v>
      </c>
      <c r="E2641" s="49">
        <f>_xll.qlInterestRateIndexValueDate(IndexON,D2641)</f>
        <v>58008</v>
      </c>
      <c r="F2641" s="52">
        <f>IFERROR(_xll.qlIndexFixing(IndexON,D2641,TRUE,_xll.ohTrigger(RecalcTrigger,TriggerON)),NA())</f>
        <v>2.2476208256492214E-2</v>
      </c>
      <c r="H2641" s="49">
        <f>_xll.qlCalendarAdvance(IborCalendar,$H2640,B2641,"f",FALSE)</f>
        <v>58000</v>
      </c>
      <c r="I2641" s="49">
        <f>_xll.qlInterestRateIndexValueDate(Index1M,$H2641)</f>
        <v>58004</v>
      </c>
      <c r="J2641" s="52">
        <f>IFERROR(_xll.qlIndexFixing(Index1M,$H2641,TRUE,_xll.ohTrigger(RecalcTrigger,Trigger1M)),NA())</f>
        <v>2.3391112837828534E-2</v>
      </c>
      <c r="K2641" s="52">
        <f>IFERROR(_xll.qlIndexFixing(ONIndex1M,I2641,TRUE,_xll.ohTrigger(RecalcTrigger,Trigger1M)),NA())</f>
        <v>2.3375771404703372E-2</v>
      </c>
      <c r="L2641" s="52">
        <f>IFERROR(_xll.qlIndexFixing(Index3M,H2641,TRUE,_xll.ohTrigger(RecalcTrigger,Trigger3M)),NA())</f>
        <v>2.4921602127821102E-2</v>
      </c>
      <c r="M2641" s="52">
        <f>IFERROR(_xll.qlIndexFixing(ONIndex3M,I2641,TRUE,_xll.ohTrigger(RecalcTrigger,Trigger3M)),NA())</f>
        <v>2.4865559603588494E-2</v>
      </c>
      <c r="N2641" s="52">
        <f>IFERROR(_xll.qlIndexFixing(Index6M,$H2641,TRUE,_xll.ohTrigger(RecalcTrigger,Trigger6M)),NA())</f>
        <v>2.6303123039576524E-2</v>
      </c>
      <c r="O2641" s="52">
        <f>IFERROR(_xll.qlIndexFixing(ONIndex6M,I2641,TRUE,_xll.ohTrigger(RecalcTrigger,Trigger6M)),NA())</f>
        <v>2.617404504031029E-2</v>
      </c>
      <c r="P2641" s="52">
        <f>IFERROR(_xll.qlIndexFixing(Index1Y,$H2641,TRUE,_xll.ohTrigger(RecalcTrigger,Trigger1Y)),NA())</f>
        <v>2.8096621508728725E-2</v>
      </c>
      <c r="Q2641" s="52">
        <f>IFERROR(_xll.qlIndexFixing(ONIndex1Y,I2641,TRUE,_xll.ohTrigger(RecalcTrigger,Trigger1Y)),NA())</f>
        <v>2.7792645881747902E-2</v>
      </c>
    </row>
    <row r="2642" spans="2:17" x14ac:dyDescent="0.2">
      <c r="B2642" s="46" t="s">
        <v>51</v>
      </c>
      <c r="D2642" s="49">
        <f>_xll.qlCalendarAdvance(LocalCalendar,$D2641,B2642,"f",FALSE)</f>
        <v>58015</v>
      </c>
      <c r="E2642" s="49">
        <f>_xll.qlInterestRateIndexValueDate(IndexON,D2642)</f>
        <v>58015</v>
      </c>
      <c r="F2642" s="52">
        <f>IFERROR(_xll.qlIndexFixing(IndexON,D2642,TRUE,_xll.ohTrigger(RecalcTrigger,TriggerON)),NA())</f>
        <v>2.2470787883168697E-2</v>
      </c>
      <c r="H2642" s="49">
        <f>_xll.qlCalendarAdvance(IborCalendar,$H2641,B2642,"f",FALSE)</f>
        <v>58007</v>
      </c>
      <c r="I2642" s="49">
        <f>_xll.qlInterestRateIndexValueDate(Index1M,$H2642)</f>
        <v>58011</v>
      </c>
      <c r="J2642" s="52">
        <f>IFERROR(_xll.qlIndexFixing(Index1M,$H2642,TRUE,_xll.ohTrigger(RecalcTrigger,Trigger1M)),NA())</f>
        <v>2.3388164453325699E-2</v>
      </c>
      <c r="K2642" s="52">
        <f>IFERROR(_xll.qlIndexFixing(ONIndex1M,I2642,TRUE,_xll.ohTrigger(RecalcTrigger,Trigger1M)),NA())</f>
        <v>2.3372296999619735E-2</v>
      </c>
      <c r="L2642" s="52">
        <f>IFERROR(_xll.qlIndexFixing(Index3M,H2642,TRUE,_xll.ohTrigger(RecalcTrigger,Trigger3M)),NA())</f>
        <v>2.4918201187924444E-2</v>
      </c>
      <c r="M2642" s="52">
        <f>IFERROR(_xll.qlIndexFixing(ONIndex3M,I2642,TRUE,_xll.ohTrigger(RecalcTrigger,Trigger3M)),NA())</f>
        <v>2.4862120082520534E-2</v>
      </c>
      <c r="N2642" s="52">
        <f>IFERROR(_xll.qlIndexFixing(Index6M,$H2642,TRUE,_xll.ohTrigger(RecalcTrigger,Trigger6M)),NA())</f>
        <v>2.6299772088687886E-2</v>
      </c>
      <c r="O2642" s="52">
        <f>IFERROR(_xll.qlIndexFixing(ONIndex6M,I2642,TRUE,_xll.ohTrigger(RecalcTrigger,Trigger6M)),NA())</f>
        <v>2.6170619472001277E-2</v>
      </c>
      <c r="P2642" s="52">
        <f>IFERROR(_xll.qlIndexFixing(Index1Y,$H2642,TRUE,_xll.ohTrigger(RecalcTrigger,Trigger1Y)),NA())</f>
        <v>2.8093242140414556E-2</v>
      </c>
      <c r="Q2642" s="52">
        <f>IFERROR(_xll.qlIndexFixing(ONIndex1Y,I2642,TRUE,_xll.ohTrigger(RecalcTrigger,Trigger1Y)),NA())</f>
        <v>2.7789111304157288E-2</v>
      </c>
    </row>
    <row r="2643" spans="2:17" x14ac:dyDescent="0.2">
      <c r="B2643" s="46" t="s">
        <v>51</v>
      </c>
      <c r="D2643" s="49">
        <f>_xll.qlCalendarAdvance(LocalCalendar,$D2642,B2643,"f",FALSE)</f>
        <v>58022</v>
      </c>
      <c r="E2643" s="49">
        <f>_xll.qlInterestRateIndexValueDate(IndexON,D2643)</f>
        <v>58022</v>
      </c>
      <c r="F2643" s="52">
        <f>IFERROR(_xll.qlIndexFixing(IndexON,D2643,TRUE,_xll.ohTrigger(RecalcTrigger,TriggerON)),NA())</f>
        <v>2.2465697475306801E-2</v>
      </c>
      <c r="H2643" s="49">
        <f>_xll.qlCalendarAdvance(IborCalendar,$H2642,B2643,"f",FALSE)</f>
        <v>58014</v>
      </c>
      <c r="I2643" s="49">
        <f>_xll.qlInterestRateIndexValueDate(Index1M,$H2643)</f>
        <v>58018</v>
      </c>
      <c r="J2643" s="52">
        <f>IFERROR(_xll.qlIndexFixing(Index1M,$H2643,TRUE,_xll.ohTrigger(RecalcTrigger,Trigger1M)),NA())</f>
        <v>2.3383686566234907E-2</v>
      </c>
      <c r="K2643" s="52">
        <f>IFERROR(_xll.qlIndexFixing(ONIndex1M,I2643,TRUE,_xll.ohTrigger(RecalcTrigger,Trigger1M)),NA())</f>
        <v>2.3368831898773479E-2</v>
      </c>
      <c r="L2643" s="52">
        <f>IFERROR(_xll.qlIndexFixing(Index3M,H2643,TRUE,_xll.ohTrigger(RecalcTrigger,Trigger3M)),NA())</f>
        <v>2.4914809519624319E-2</v>
      </c>
      <c r="M2643" s="52">
        <f>IFERROR(_xll.qlIndexFixing(ONIndex3M,I2643,TRUE,_xll.ohTrigger(RecalcTrigger,Trigger3M)),NA())</f>
        <v>2.4858689772404574E-2</v>
      </c>
      <c r="N2643" s="52">
        <f>IFERROR(_xll.qlIndexFixing(Index6M,$H2643,TRUE,_xll.ohTrigger(RecalcTrigger,Trigger6M)),NA())</f>
        <v>2.6297151159556428E-2</v>
      </c>
      <c r="O2643" s="52">
        <f>IFERROR(_xll.qlIndexFixing(ONIndex6M,I2643,TRUE,_xll.ohTrigger(RecalcTrigger,Trigger6M)),NA())</f>
        <v>2.6167203058129473E-2</v>
      </c>
      <c r="P2643" s="52">
        <f>IFERROR(_xll.qlIndexFixing(Index1Y,$H2643,TRUE,_xll.ohTrigger(RecalcTrigger,Trigger1Y)),NA())</f>
        <v>2.8089872614523375E-2</v>
      </c>
      <c r="Q2643" s="52">
        <f>IFERROR(_xll.qlIndexFixing(ONIndex1Y,I2643,TRUE,_xll.ohTrigger(RecalcTrigger,Trigger1Y)),NA())</f>
        <v>2.7785586286279695E-2</v>
      </c>
    </row>
    <row r="2644" spans="2:17" x14ac:dyDescent="0.2">
      <c r="B2644" s="46" t="s">
        <v>51</v>
      </c>
      <c r="D2644" s="49">
        <f>_xll.qlCalendarAdvance(LocalCalendar,$D2643,B2644,"f",FALSE)</f>
        <v>58029</v>
      </c>
      <c r="E2644" s="49">
        <f>_xll.qlInterestRateIndexValueDate(IndexON,D2644)</f>
        <v>58029</v>
      </c>
      <c r="F2644" s="52">
        <f>IFERROR(_xll.qlIndexFixing(IndexON,D2644,TRUE,_xll.ohTrigger(RecalcTrigger,TriggerON)),NA())</f>
        <v>2.2459990766288129E-2</v>
      </c>
      <c r="H2644" s="49">
        <f>_xll.qlCalendarAdvance(IborCalendar,$H2643,B2644,"f",FALSE)</f>
        <v>58021</v>
      </c>
      <c r="I2644" s="49">
        <f>_xll.qlInterestRateIndexValueDate(Index1M,$H2644)</f>
        <v>58026</v>
      </c>
      <c r="J2644" s="52">
        <f>IFERROR(_xll.qlIndexFixing(Index1M,$H2644,TRUE,_xll.ohTrigger(RecalcTrigger,Trigger1M)),NA())</f>
        <v>2.3379752473937643E-2</v>
      </c>
      <c r="K2644" s="52">
        <f>IFERROR(_xll.qlIndexFixing(ONIndex1M,I2644,TRUE,_xll.ohTrigger(RecalcTrigger,Trigger1M)),NA())</f>
        <v>2.3364883176224538E-2</v>
      </c>
      <c r="L2644" s="52">
        <f>IFERROR(_xll.qlIndexFixing(Index3M,H2644,TRUE,_xll.ohTrigger(RecalcTrigger,Trigger3M)),NA())</f>
        <v>2.4910944680223632E-2</v>
      </c>
      <c r="M2644" s="52">
        <f>IFERROR(_xll.qlIndexFixing(ONIndex3M,I2644,TRUE,_xll.ohTrigger(RecalcTrigger,Trigger3M)),NA())</f>
        <v>2.4854780696061951E-2</v>
      </c>
      <c r="N2644" s="52">
        <f>IFERROR(_xll.qlIndexFixing(Index6M,$H2644,TRUE,_xll.ohTrigger(RecalcTrigger,Trigger6M)),NA())</f>
        <v>2.6291901583894165E-2</v>
      </c>
      <c r="O2644" s="52">
        <f>IFERROR(_xll.qlIndexFixing(ONIndex6M,I2644,TRUE,_xll.ohTrigger(RecalcTrigger,Trigger6M)),NA())</f>
        <v>2.6163309794018375E-2</v>
      </c>
      <c r="P2644" s="52">
        <f>IFERROR(_xll.qlIndexFixing(Index1Y,$H2644,TRUE,_xll.ohTrigger(RecalcTrigger,Trigger1Y)),NA())</f>
        <v>2.8086033779611833E-2</v>
      </c>
      <c r="Q2644" s="52">
        <f>IFERROR(_xll.qlIndexFixing(ONIndex1Y,I2644,TRUE,_xll.ohTrigger(RecalcTrigger,Trigger1Y)),NA())</f>
        <v>2.778156940025589E-2</v>
      </c>
    </row>
    <row r="2645" spans="2:17" x14ac:dyDescent="0.2">
      <c r="B2645" s="46" t="s">
        <v>51</v>
      </c>
      <c r="D2645" s="49">
        <f>_xll.qlCalendarAdvance(LocalCalendar,$D2644,B2645,"f",FALSE)</f>
        <v>58036</v>
      </c>
      <c r="E2645" s="49">
        <f>_xll.qlInterestRateIndexValueDate(IndexON,D2645)</f>
        <v>58036</v>
      </c>
      <c r="F2645" s="52">
        <f>IFERROR(_xll.qlIndexFixing(IndexON,D2645,TRUE,_xll.ohTrigger(RecalcTrigger,TriggerON)),NA())</f>
        <v>2.2454614022651143E-2</v>
      </c>
      <c r="H2645" s="49">
        <f>_xll.qlCalendarAdvance(IborCalendar,$H2644,B2645,"f",FALSE)</f>
        <v>58028</v>
      </c>
      <c r="I2645" s="49">
        <f>_xll.qlInterestRateIndexValueDate(Index1M,$H2645)</f>
        <v>58032</v>
      </c>
      <c r="J2645" s="52">
        <f>IFERROR(_xll.qlIndexFixing(Index1M,$H2645,TRUE,_xll.ohTrigger(RecalcTrigger,Trigger1M)),NA())</f>
        <v>2.3376809895495398E-2</v>
      </c>
      <c r="K2645" s="52">
        <f>IFERROR(_xll.qlIndexFixing(ONIndex1M,I2645,TRUE,_xll.ohTrigger(RecalcTrigger,Trigger1M)),NA())</f>
        <v>2.3361929609233556E-2</v>
      </c>
      <c r="L2645" s="52">
        <f>IFERROR(_xll.qlIndexFixing(Index3M,H2645,TRUE,_xll.ohTrigger(RecalcTrigger,Trigger3M)),NA())</f>
        <v>2.4908053997712013E-2</v>
      </c>
      <c r="M2645" s="52">
        <f>IFERROR(_xll.qlIndexFixing(ONIndex3M,I2645,TRUE,_xll.ohTrigger(RecalcTrigger,Trigger3M)),NA())</f>
        <v>2.4851856783669746E-2</v>
      </c>
      <c r="N2645" s="52">
        <f>IFERROR(_xll.qlIndexFixing(Index6M,$H2645,TRUE,_xll.ohTrigger(RecalcTrigger,Trigger6M)),NA())</f>
        <v>2.6289774920097785E-2</v>
      </c>
      <c r="O2645" s="52">
        <f>IFERROR(_xll.qlIndexFixing(ONIndex6M,I2645,TRUE,_xll.ohTrigger(RecalcTrigger,Trigger6M)),NA())</f>
        <v>2.6160397692338577E-2</v>
      </c>
      <c r="P2645" s="52">
        <f>IFERROR(_xll.qlIndexFixing(Index1Y,$H2645,TRUE,_xll.ohTrigger(RecalcTrigger,Trigger1Y)),NA())</f>
        <v>2.8083163089619268E-2</v>
      </c>
      <c r="Q2645" s="52">
        <f>IFERROR(_xll.qlIndexFixing(ONIndex1Y,I2645,TRUE,_xll.ohTrigger(RecalcTrigger,Trigger1Y)),NA())</f>
        <v>2.7778564929583638E-2</v>
      </c>
    </row>
    <row r="2646" spans="2:17" x14ac:dyDescent="0.2">
      <c r="B2646" s="46" t="s">
        <v>51</v>
      </c>
      <c r="D2646" s="49">
        <f>_xll.qlCalendarAdvance(LocalCalendar,$D2645,B2646,"f",FALSE)</f>
        <v>58043</v>
      </c>
      <c r="E2646" s="49">
        <f>_xll.qlInterestRateIndexValueDate(IndexON,D2646)</f>
        <v>58043</v>
      </c>
      <c r="F2646" s="52">
        <f>IFERROR(_xll.qlIndexFixing(IndexON,D2646,TRUE,_xll.ohTrigger(RecalcTrigger,TriggerON)),NA())</f>
        <v>2.2449251822234118E-2</v>
      </c>
      <c r="H2646" s="49">
        <f>_xll.qlCalendarAdvance(IborCalendar,$H2645,B2646,"f",FALSE)</f>
        <v>58035</v>
      </c>
      <c r="I2646" s="49">
        <f>_xll.qlInterestRateIndexValueDate(Index1M,$H2646)</f>
        <v>58039</v>
      </c>
      <c r="J2646" s="52">
        <f>IFERROR(_xll.qlIndexFixing(Index1M,$H2646,TRUE,_xll.ohTrigger(RecalcTrigger,Trigger1M)),NA())</f>
        <v>2.3374414654935838E-2</v>
      </c>
      <c r="K2646" s="52">
        <f>IFERROR(_xll.qlIndexFixing(ONIndex1M,I2646,TRUE,_xll.ohTrigger(RecalcTrigger,Trigger1M)),NA())</f>
        <v>2.3358492420699761E-2</v>
      </c>
      <c r="L2646" s="52">
        <f>IFERROR(_xll.qlIndexFixing(Index3M,H2646,TRUE,_xll.ohTrigger(RecalcTrigger,Trigger3M)),NA())</f>
        <v>2.490469014405465E-2</v>
      </c>
      <c r="M2646" s="52">
        <f>IFERROR(_xll.qlIndexFixing(ONIndex3M,I2646,TRUE,_xll.ohTrigger(RecalcTrigger,Trigger3M)),NA())</f>
        <v>2.4848454105530493E-2</v>
      </c>
      <c r="N2646" s="52">
        <f>IFERROR(_xll.qlIndexFixing(Index6M,$H2646,TRUE,_xll.ohTrigger(RecalcTrigger,Trigger6M)),NA())</f>
        <v>2.6287183098345879E-2</v>
      </c>
      <c r="O2646" s="52">
        <f>IFERROR(_xll.qlIndexFixing(ONIndex6M,I2646,TRUE,_xll.ohTrigger(RecalcTrigger,Trigger6M)),NA())</f>
        <v>2.6157008740579357E-2</v>
      </c>
      <c r="P2646" s="52">
        <f>IFERROR(_xll.qlIndexFixing(Index1Y,$H2646,TRUE,_xll.ohTrigger(RecalcTrigger,Trigger1Y)),NA())</f>
        <v>2.8079823090410991E-2</v>
      </c>
      <c r="Q2646" s="52">
        <f>IFERROR(_xll.qlIndexFixing(ONIndex1Y,I2646,TRUE,_xll.ohTrigger(RecalcTrigger,Trigger1Y)),NA())</f>
        <v>2.7775068590845109E-2</v>
      </c>
    </row>
    <row r="2647" spans="2:17" x14ac:dyDescent="0.2">
      <c r="B2647" s="46" t="s">
        <v>51</v>
      </c>
      <c r="D2647" s="49">
        <f>_xll.qlCalendarAdvance(LocalCalendar,$D2646,B2647,"f",FALSE)</f>
        <v>58050</v>
      </c>
      <c r="E2647" s="49">
        <f>_xll.qlInterestRateIndexValueDate(IndexON,D2647)</f>
        <v>58050</v>
      </c>
      <c r="F2647" s="52">
        <f>IFERROR(_xll.qlIndexFixing(IndexON,D2647,TRUE,_xll.ohTrigger(RecalcTrigger,TriggerON)),NA())</f>
        <v>2.2443904165037054E-2</v>
      </c>
      <c r="H2647" s="49">
        <f>_xll.qlCalendarAdvance(IborCalendar,$H2646,B2647,"f",FALSE)</f>
        <v>58042</v>
      </c>
      <c r="I2647" s="49">
        <f>_xll.qlInterestRateIndexValueDate(Index1M,$H2647)</f>
        <v>58046</v>
      </c>
      <c r="J2647" s="52">
        <f>IFERROR(_xll.qlIndexFixing(Index1M,$H2647,TRUE,_xll.ohTrigger(RecalcTrigger,Trigger1M)),NA())</f>
        <v>2.337048548264202E-2</v>
      </c>
      <c r="K2647" s="52">
        <f>IFERROR(_xll.qlIndexFixing(ONIndex1M,I2647,TRUE,_xll.ohTrigger(RecalcTrigger,Trigger1M)),NA())</f>
        <v>2.3355064536243475E-2</v>
      </c>
      <c r="L2647" s="52">
        <f>IFERROR(_xll.qlIndexFixing(Index3M,H2647,TRUE,_xll.ohTrigger(RecalcTrigger,Trigger3M)),NA())</f>
        <v>2.4900714032150509E-2</v>
      </c>
      <c r="M2647" s="52">
        <f>IFERROR(_xll.qlIndexFixing(ONIndex3M,I2647,TRUE,_xll.ohTrigger(RecalcTrigger,Trigger3M)),NA())</f>
        <v>2.4845060637943561E-2</v>
      </c>
      <c r="N2647" s="52">
        <f>IFERROR(_xll.qlIndexFixing(Index6M,$H2647,TRUE,_xll.ohTrigger(RecalcTrigger,Trigger6M)),NA())</f>
        <v>2.6283156543970641E-2</v>
      </c>
      <c r="O2647" s="52">
        <f>IFERROR(_xll.qlIndexFixing(ONIndex6M,I2647,TRUE,_xll.ohTrigger(RecalcTrigger,Trigger6M)),NA())</f>
        <v>2.6153628943097473E-2</v>
      </c>
      <c r="P2647" s="52">
        <f>IFERROR(_xll.qlIndexFixing(Index1Y,$H2647,TRUE,_xll.ohTrigger(RecalcTrigger,Trigger1Y)),NA())</f>
        <v>2.8076492933235875E-2</v>
      </c>
      <c r="Q2647" s="52">
        <f>IFERROR(_xll.qlIndexFixing(ONIndex1Y,I2647,TRUE,_xll.ohTrigger(RecalcTrigger,Trigger1Y)),NA())</f>
        <v>2.7771581811819601E-2</v>
      </c>
    </row>
    <row r="2648" spans="2:17" x14ac:dyDescent="0.2">
      <c r="B2648" s="46" t="s">
        <v>51</v>
      </c>
      <c r="D2648" s="49">
        <f>_xll.qlCalendarAdvance(LocalCalendar,$D2647,B2648,"f",FALSE)</f>
        <v>58057</v>
      </c>
      <c r="E2648" s="49">
        <f>_xll.qlInterestRateIndexValueDate(IndexON,D2648)</f>
        <v>58057</v>
      </c>
      <c r="F2648" s="52">
        <f>IFERROR(_xll.qlIndexFixing(IndexON,D2648,TRUE,_xll.ohTrigger(RecalcTrigger,TriggerON)),NA())</f>
        <v>2.2438571051059952E-2</v>
      </c>
      <c r="H2648" s="49">
        <f>_xll.qlCalendarAdvance(IborCalendar,$H2647,B2648,"f",FALSE)</f>
        <v>58049</v>
      </c>
      <c r="I2648" s="49">
        <f>_xll.qlInterestRateIndexValueDate(Index1M,$H2648)</f>
        <v>58053</v>
      </c>
      <c r="J2648" s="52">
        <f>IFERROR(_xll.qlIndexFixing(Index1M,$H2648,TRUE,_xll.ohTrigger(RecalcTrigger,Trigger1M)),NA())</f>
        <v>2.3367080221314913E-2</v>
      </c>
      <c r="K2648" s="52">
        <f>IFERROR(_xll.qlIndexFixing(ONIndex1M,I2648,TRUE,_xll.ohTrigger(RecalcTrigger,Trigger1M)),NA())</f>
        <v>2.3351645955864697E-2</v>
      </c>
      <c r="L2648" s="52">
        <f>IFERROR(_xll.qlIndexFixing(Index3M,H2648,TRUE,_xll.ohTrigger(RecalcTrigger,Trigger3M)),NA())</f>
        <v>2.4897368289909891E-2</v>
      </c>
      <c r="M2648" s="52">
        <f>IFERROR(_xll.qlIndexFixing(ONIndex3M,I2648,TRUE,_xll.ohTrigger(RecalcTrigger,Trigger3M)),NA())</f>
        <v>2.4841676380988886E-2</v>
      </c>
      <c r="N2648" s="52">
        <f>IFERROR(_xll.qlIndexFixing(Index6M,$H2648,TRUE,_xll.ohTrigger(RecalcTrigger,Trigger6M)),NA())</f>
        <v>2.6279861276649212E-2</v>
      </c>
      <c r="O2648" s="52">
        <f>IFERROR(_xll.qlIndexFixing(ONIndex6M,I2648,TRUE,_xll.ohTrigger(RecalcTrigger,Trigger6M)),NA())</f>
        <v>2.6150258299493245E-2</v>
      </c>
      <c r="P2648" s="52">
        <f>IFERROR(_xll.qlIndexFixing(Index1Y,$H2648,TRUE,_xll.ohTrigger(RecalcTrigger,Trigger1Y)),NA())</f>
        <v>2.8073172617996467E-2</v>
      </c>
      <c r="Q2648" s="52">
        <f>IFERROR(_xll.qlIndexFixing(ONIndex1Y,I2648,TRUE,_xll.ohTrigger(RecalcTrigger,Trigger1Y)),NA())</f>
        <v>2.7768104592507115E-2</v>
      </c>
    </row>
    <row r="2649" spans="2:17" x14ac:dyDescent="0.2">
      <c r="B2649" s="46" t="s">
        <v>51</v>
      </c>
      <c r="D2649" s="49">
        <f>_xll.qlCalendarAdvance(LocalCalendar,$D2648,B2649,"f",FALSE)</f>
        <v>58064</v>
      </c>
      <c r="E2649" s="49">
        <f>_xll.qlInterestRateIndexValueDate(IndexON,D2649)</f>
        <v>58064</v>
      </c>
      <c r="F2649" s="52">
        <f>IFERROR(_xll.qlIndexFixing(IndexON,D2649,TRUE,_xll.ohTrigger(RecalcTrigger,TriggerON)),NA())</f>
        <v>2.2433252480169585E-2</v>
      </c>
      <c r="H2649" s="49">
        <f>_xll.qlCalendarAdvance(IborCalendar,$H2648,B2649,"f",FALSE)</f>
        <v>58056</v>
      </c>
      <c r="I2649" s="49">
        <f>_xll.qlInterestRateIndexValueDate(Index1M,$H2649)</f>
        <v>58060</v>
      </c>
      <c r="J2649" s="52">
        <f>IFERROR(_xll.qlIndexFixing(Index1M,$H2649,TRUE,_xll.ohTrigger(RecalcTrigger,Trigger1M)),NA())</f>
        <v>2.3363684283159714E-2</v>
      </c>
      <c r="K2649" s="52">
        <f>IFERROR(_xll.qlIndexFixing(ONIndex1M,I2649,TRUE,_xll.ohTrigger(RecalcTrigger,Trigger1M)),NA())</f>
        <v>2.3348236679403556E-2</v>
      </c>
      <c r="L2649" s="52">
        <f>IFERROR(_xll.qlIndexFixing(Index3M,H2649,TRUE,_xll.ohTrigger(RecalcTrigger,Trigger3M)),NA())</f>
        <v>2.4894031818452091E-2</v>
      </c>
      <c r="M2649" s="52">
        <f>IFERROR(_xll.qlIndexFixing(ONIndex3M,I2649,TRUE,_xll.ohTrigger(RecalcTrigger,Trigger3M)),NA())</f>
        <v>2.483830133482634E-2</v>
      </c>
      <c r="N2649" s="52">
        <f>IFERROR(_xll.qlIndexFixing(Index6M,$H2649,TRUE,_xll.ohTrigger(RecalcTrigger,Trigger6M)),NA())</f>
        <v>2.6276575289760906E-2</v>
      </c>
      <c r="O2649" s="52">
        <f>IFERROR(_xll.qlIndexFixing(ONIndex6M,I2649,TRUE,_xll.ohTrigger(RecalcTrigger,Trigger6M)),NA())</f>
        <v>2.6146896810086417E-2</v>
      </c>
      <c r="P2649" s="52">
        <f>IFERROR(_xll.qlIndexFixing(Index1Y,$H2649,TRUE,_xll.ohTrigger(RecalcTrigger,Trigger1Y)),NA())</f>
        <v>2.806986214459662E-2</v>
      </c>
      <c r="Q2649" s="52">
        <f>IFERROR(_xll.qlIndexFixing(ONIndex1Y,I2649,TRUE,_xll.ohTrigger(RecalcTrigger,Trigger1Y)),NA())</f>
        <v>2.7764636932667841E-2</v>
      </c>
    </row>
    <row r="2650" spans="2:17" x14ac:dyDescent="0.2">
      <c r="B2650" s="46" t="s">
        <v>51</v>
      </c>
      <c r="D2650" s="49">
        <f>_xll.qlCalendarAdvance(LocalCalendar,$D2649,B2650,"f",FALSE)</f>
        <v>58071</v>
      </c>
      <c r="E2650" s="49">
        <f>_xll.qlInterestRateIndexValueDate(IndexON,D2650)</f>
        <v>58071</v>
      </c>
      <c r="F2650" s="52">
        <f>IFERROR(_xll.qlIndexFixing(IndexON,D2650,TRUE,_xll.ohTrigger(RecalcTrigger,TriggerON)),NA())</f>
        <v>2.2427948452632407E-2</v>
      </c>
      <c r="H2650" s="49">
        <f>_xll.qlCalendarAdvance(IborCalendar,$H2649,B2650,"f",FALSE)</f>
        <v>58063</v>
      </c>
      <c r="I2650" s="49">
        <f>_xll.qlInterestRateIndexValueDate(Index1M,$H2650)</f>
        <v>58067</v>
      </c>
      <c r="J2650" s="52">
        <f>IFERROR(_xll.qlIndexFixing(Index1M,$H2650,TRUE,_xll.ohTrigger(RecalcTrigger,Trigger1M)),NA())</f>
        <v>2.3360297668181585E-2</v>
      </c>
      <c r="K2650" s="52">
        <f>IFERROR(_xll.qlIndexFixing(ONIndex1M,I2650,TRUE,_xll.ohTrigger(RecalcTrigger,Trigger1M)),NA())</f>
        <v>2.3344836707419603E-2</v>
      </c>
      <c r="L2650" s="52">
        <f>IFERROR(_xll.qlIndexFixing(Index3M,H2650,TRUE,_xll.ohTrigger(RecalcTrigger,Trigger3M)),NA())</f>
        <v>2.489070461775867E-2</v>
      </c>
      <c r="M2650" s="52">
        <f>IFERROR(_xll.qlIndexFixing(ONIndex3M,I2650,TRUE,_xll.ohTrigger(RecalcTrigger,Trigger3M)),NA())</f>
        <v>2.4834935499375987E-2</v>
      </c>
      <c r="N2650" s="52">
        <f>IFERROR(_xll.qlIndexFixing(Index6M,$H2650,TRUE,_xll.ohTrigger(RecalcTrigger,Trigger6M)),NA())</f>
        <v>2.6273298583260489E-2</v>
      </c>
      <c r="O2650" s="52">
        <f>IFERROR(_xll.qlIndexFixing(ONIndex6M,I2650,TRUE,_xll.ohTrigger(RecalcTrigger,Trigger6M)),NA())</f>
        <v>2.6143544475036862E-2</v>
      </c>
      <c r="P2650" s="52">
        <f>IFERROR(_xll.qlIndexFixing(Index1Y,$H2650,TRUE,_xll.ohTrigger(RecalcTrigger,Trigger1Y)),NA())</f>
        <v>2.8066561512940191E-2</v>
      </c>
      <c r="Q2650" s="52">
        <f>IFERROR(_xll.qlIndexFixing(ONIndex1Y,I2650,TRUE,_xll.ohTrigger(RecalcTrigger,Trigger1Y)),NA())</f>
        <v>2.7761178832781397E-2</v>
      </c>
    </row>
    <row r="2651" spans="2:17" x14ac:dyDescent="0.2">
      <c r="B2651" s="46" t="s">
        <v>51</v>
      </c>
      <c r="D2651" s="49">
        <f>_xll.qlCalendarAdvance(LocalCalendar,$D2650,B2651,"f",FALSE)</f>
        <v>58078</v>
      </c>
      <c r="E2651" s="49">
        <f>_xll.qlInterestRateIndexValueDate(IndexON,D2651)</f>
        <v>58078</v>
      </c>
      <c r="F2651" s="52">
        <f>IFERROR(_xll.qlIndexFixing(IndexON,D2651,TRUE,_xll.ohTrigger(RecalcTrigger,TriggerON)),NA())</f>
        <v>2.2422658968181963E-2</v>
      </c>
      <c r="H2651" s="49">
        <f>_xll.qlCalendarAdvance(IborCalendar,$H2650,B2651,"f",FALSE)</f>
        <v>58071</v>
      </c>
      <c r="I2651" s="49">
        <f>_xll.qlInterestRateIndexValueDate(Index1M,$H2651)</f>
        <v>58075</v>
      </c>
      <c r="J2651" s="52">
        <f>IFERROR(_xll.qlIndexFixing(Index1M,$H2651,TRUE,_xll.ohTrigger(RecalcTrigger,Trigger1M)),NA())</f>
        <v>2.3356438667176387E-2</v>
      </c>
      <c r="K2651" s="52">
        <f>IFERROR(_xll.qlIndexFixing(ONIndex1M,I2651,TRUE,_xll.ohTrigger(RecalcTrigger,Trigger1M)),NA())</f>
        <v>2.334147735346459E-2</v>
      </c>
      <c r="L2651" s="52">
        <f>IFERROR(_xll.qlIndexFixing(Index3M,H2651,TRUE,_xll.ohTrigger(RecalcTrigger,Trigger3M)),NA())</f>
        <v>2.4883797896130756E-2</v>
      </c>
      <c r="M2651" s="52">
        <f>IFERROR(_xll.qlIndexFixing(ONIndex3M,I2651,TRUE,_xll.ohTrigger(RecalcTrigger,Trigger3M)),NA())</f>
        <v>2.4831717169093714E-2</v>
      </c>
      <c r="N2651" s="52">
        <f>IFERROR(_xll.qlIndexFixing(Index6M,$H2651,TRUE,_xll.ohTrigger(RecalcTrigger,Trigger6M)),NA())</f>
        <v>2.6268841024742199E-2</v>
      </c>
      <c r="O2651" s="52">
        <f>IFERROR(_xll.qlIndexFixing(ONIndex6M,I2651,TRUE,_xll.ohTrigger(RecalcTrigger,Trigger6M)),NA())</f>
        <v>2.6140435102117721E-2</v>
      </c>
      <c r="P2651" s="52">
        <f>IFERROR(_xll.qlIndexFixing(Index1Y,$H2651,TRUE,_xll.ohTrigger(RecalcTrigger,Trigger1Y)),NA())</f>
        <v>2.8062801413466766E-2</v>
      </c>
      <c r="Q2651" s="52">
        <f>IFERROR(_xll.qlIndexFixing(ONIndex1Y,I2651,TRUE,_xll.ohTrigger(RecalcTrigger,Trigger1Y)),NA())</f>
        <v>2.77580626581031E-2</v>
      </c>
    </row>
    <row r="2652" spans="2:17" x14ac:dyDescent="0.2">
      <c r="B2652" s="46" t="s">
        <v>51</v>
      </c>
      <c r="D2652" s="49">
        <f>_xll.qlCalendarAdvance(LocalCalendar,$D2651,B2652,"f",FALSE)</f>
        <v>58085</v>
      </c>
      <c r="E2652" s="49">
        <f>_xll.qlInterestRateIndexValueDate(IndexON,D2652)</f>
        <v>58085</v>
      </c>
      <c r="F2652" s="52">
        <f>IFERROR(_xll.qlIndexFixing(IndexON,D2652,TRUE,_xll.ohTrigger(RecalcTrigger,TriggerON)),NA())</f>
        <v>2.2417384027004772E-2</v>
      </c>
      <c r="H2652" s="49">
        <f>_xll.qlCalendarAdvance(IborCalendar,$H2651,B2652,"f",FALSE)</f>
        <v>58078</v>
      </c>
      <c r="I2652" s="49">
        <f>_xll.qlInterestRateIndexValueDate(Index1M,$H2652)</f>
        <v>58082</v>
      </c>
      <c r="J2652" s="52">
        <f>IFERROR(_xll.qlIndexFixing(Index1M,$H2652,TRUE,_xll.ohTrigger(RecalcTrigger,Trigger1M)),NA())</f>
        <v>2.3353072030385103E-2</v>
      </c>
      <c r="K2652" s="52">
        <f>IFERROR(_xll.qlIndexFixing(ONIndex1M,I2652,TRUE,_xll.ohTrigger(RecalcTrigger,Trigger1M)),NA())</f>
        <v>2.3337582382758626E-2</v>
      </c>
      <c r="L2652" s="52">
        <f>IFERROR(_xll.qlIndexFixing(Index3M,H2652,TRUE,_xll.ohTrigger(RecalcTrigger,Trigger3M)),NA())</f>
        <v>2.4882982433627632E-2</v>
      </c>
      <c r="M2652" s="52">
        <f>IFERROR(_xll.qlIndexFixing(ONIndex3M,I2652,TRUE,_xll.ohTrigger(RecalcTrigger,Trigger3M)),NA())</f>
        <v>2.4827754010212644E-2</v>
      </c>
      <c r="N2652" s="52">
        <f>IFERROR(_xll.qlIndexFixing(Index6M,$H2652,TRUE,_xll.ohTrigger(RecalcTrigger,Trigger6M)),NA())</f>
        <v>2.6265583777879249E-2</v>
      </c>
      <c r="O2652" s="52">
        <f>IFERROR(_xll.qlIndexFixing(ONIndex6M,I2652,TRUE,_xll.ohTrigger(RecalcTrigger,Trigger6M)),NA())</f>
        <v>2.6136391724564945E-2</v>
      </c>
      <c r="P2652" s="52">
        <f>IFERROR(_xll.qlIndexFixing(Index1Y,$H2652,TRUE,_xll.ohTrigger(RecalcTrigger,Trigger1Y)),NA())</f>
        <v>2.8059521870937059E-2</v>
      </c>
      <c r="Q2652" s="52">
        <f>IFERROR(_xll.qlIndexFixing(ONIndex1Y,I2652,TRUE,_xll.ohTrigger(RecalcTrigger,Trigger1Y)),NA())</f>
        <v>2.7753800809549034E-2</v>
      </c>
    </row>
    <row r="2653" spans="2:17" x14ac:dyDescent="0.2">
      <c r="B2653" s="46" t="s">
        <v>51</v>
      </c>
      <c r="D2653" s="49">
        <f>_xll.qlCalendarAdvance(LocalCalendar,$D2652,B2653,"f",FALSE)</f>
        <v>58092</v>
      </c>
      <c r="E2653" s="49">
        <f>_xll.qlInterestRateIndexValueDate(IndexON,D2653)</f>
        <v>58092</v>
      </c>
      <c r="F2653" s="52">
        <f>IFERROR(_xll.qlIndexFixing(IndexON,D2653,TRUE,_xll.ohTrigger(RecalcTrigger,TriggerON)),NA())</f>
        <v>2.2412446120461116E-2</v>
      </c>
      <c r="H2653" s="49">
        <f>_xll.qlCalendarAdvance(IborCalendar,$H2652,B2653,"f",FALSE)</f>
        <v>58085</v>
      </c>
      <c r="I2653" s="49">
        <f>_xll.qlInterestRateIndexValueDate(Index1M,$H2653)</f>
        <v>58089</v>
      </c>
      <c r="J2653" s="52">
        <f>IFERROR(_xll.qlIndexFixing(Index1M,$H2653,TRUE,_xll.ohTrigger(RecalcTrigger,Trigger1M)),NA())</f>
        <v>2.3349714716745105E-2</v>
      </c>
      <c r="K2653" s="52">
        <f>IFERROR(_xll.qlIndexFixing(ONIndex1M,I2653,TRUE,_xll.ohTrigger(RecalcTrigger,Trigger1M)),NA())</f>
        <v>2.3334211652104031E-2</v>
      </c>
      <c r="L2653" s="52">
        <f>IFERROR(_xll.qlIndexFixing(Index3M,H2653,TRUE,_xll.ohTrigger(RecalcTrigger,Trigger3M)),NA())</f>
        <v>2.487968393454576E-2</v>
      </c>
      <c r="M2653" s="52">
        <f>IFERROR(_xll.qlIndexFixing(ONIndex3M,I2653,TRUE,_xll.ohTrigger(RecalcTrigger,Trigger3M)),NA())</f>
        <v>2.4824417122646381E-2</v>
      </c>
      <c r="N2653" s="52">
        <f>IFERROR(_xll.qlIndexFixing(Index6M,$H2653,TRUE,_xll.ohTrigger(RecalcTrigger,Trigger6M)),NA())</f>
        <v>2.6262335810562712E-2</v>
      </c>
      <c r="O2653" s="52">
        <f>IFERROR(_xll.qlIndexFixing(ONIndex6M,I2653,TRUE,_xll.ohTrigger(RecalcTrigger,Trigger6M)),NA())</f>
        <v>2.6133068159461814E-2</v>
      </c>
      <c r="P2653" s="52">
        <f>IFERROR(_xll.qlIndexFixing(Index1Y,$H2653,TRUE,_xll.ohTrigger(RecalcTrigger,Trigger1Y)),NA())</f>
        <v>2.8056252169849642E-2</v>
      </c>
      <c r="Q2653" s="52">
        <f>IFERROR(_xll.qlIndexFixing(ONIndex1Y,I2653,TRUE,_xll.ohTrigger(RecalcTrigger,Trigger1Y)),NA())</f>
        <v>2.7750372754189456E-2</v>
      </c>
    </row>
    <row r="2654" spans="2:17" x14ac:dyDescent="0.2">
      <c r="B2654" s="46" t="s">
        <v>51</v>
      </c>
      <c r="D2654" s="49">
        <f>_xll.qlCalendarAdvance(LocalCalendar,$D2653,B2654,"f",FALSE)</f>
        <v>58099</v>
      </c>
      <c r="E2654" s="49">
        <f>_xll.qlInterestRateIndexValueDate(IndexON,D2654)</f>
        <v>58099</v>
      </c>
      <c r="F2654" s="52">
        <f>IFERROR(_xll.qlIndexFixing(IndexON,D2654,TRUE,_xll.ohTrigger(RecalcTrigger,TriggerON)),NA())</f>
        <v>2.2406877774177048E-2</v>
      </c>
      <c r="H2654" s="49">
        <f>_xll.qlCalendarAdvance(IborCalendar,$H2653,B2654,"f",FALSE)</f>
        <v>58092</v>
      </c>
      <c r="I2654" s="49">
        <f>_xll.qlInterestRateIndexValueDate(Index1M,$H2654)</f>
        <v>58096</v>
      </c>
      <c r="J2654" s="52">
        <f>IFERROR(_xll.qlIndexFixing(Index1M,$H2654,TRUE,_xll.ohTrigger(RecalcTrigger,Trigger1M)),NA())</f>
        <v>2.3346366726238341E-2</v>
      </c>
      <c r="K2654" s="52">
        <f>IFERROR(_xll.qlIndexFixing(ONIndex1M,I2654,TRUE,_xll.ohTrigger(RecalcTrigger,Trigger1M)),NA())</f>
        <v>2.3330850225447008E-2</v>
      </c>
      <c r="L2654" s="52">
        <f>IFERROR(_xll.qlIndexFixing(Index3M,H2654,TRUE,_xll.ohTrigger(RecalcTrigger,Trigger3M)),NA())</f>
        <v>2.4876394705461102E-2</v>
      </c>
      <c r="M2654" s="52">
        <f>IFERROR(_xll.qlIndexFixing(ONIndex3M,I2654,TRUE,_xll.ohTrigger(RecalcTrigger,Trigger3M)),NA())</f>
        <v>2.4821089445552502E-2</v>
      </c>
      <c r="N2654" s="52">
        <f>IFERROR(_xll.qlIndexFixing(Index6M,$H2654,TRUE,_xll.ohTrigger(RecalcTrigger,Trigger6M)),NA())</f>
        <v>2.6259097122747543E-2</v>
      </c>
      <c r="O2654" s="52">
        <f>IFERROR(_xll.qlIndexFixing(ONIndex6M,I2654,TRUE,_xll.ohTrigger(RecalcTrigger,Trigger6M)),NA())</f>
        <v>2.612975374823634E-2</v>
      </c>
      <c r="P2654" s="52">
        <f>IFERROR(_xll.qlIndexFixing(Index1Y,$H2654,TRUE,_xll.ohTrigger(RecalcTrigger,Trigger1Y)),NA())</f>
        <v>2.8052992310109905E-2</v>
      </c>
      <c r="Q2654" s="52">
        <f>IFERROR(_xll.qlIndexFixing(ONIndex1Y,I2654,TRUE,_xll.ohTrigger(RecalcTrigger,Trigger1Y)),NA())</f>
        <v>2.7746954258702772E-2</v>
      </c>
    </row>
    <row r="2655" spans="2:17" x14ac:dyDescent="0.2">
      <c r="B2655" s="46" t="s">
        <v>51</v>
      </c>
      <c r="D2655" s="49">
        <f>_xll.qlCalendarAdvance(LocalCalendar,$D2654,B2655,"f",FALSE)</f>
        <v>58106</v>
      </c>
      <c r="E2655" s="49">
        <f>_xll.qlInterestRateIndexValueDate(IndexON,D2655)</f>
        <v>58106</v>
      </c>
      <c r="F2655" s="52">
        <f>IFERROR(_xll.qlIndexFixing(IndexON,D2655,TRUE,_xll.ohTrigger(RecalcTrigger,TriggerON)),NA())</f>
        <v>2.240164646255316E-2</v>
      </c>
      <c r="H2655" s="49">
        <f>_xll.qlCalendarAdvance(IborCalendar,$H2654,B2655,"f",FALSE)</f>
        <v>58099</v>
      </c>
      <c r="I2655" s="49">
        <f>_xll.qlInterestRateIndexValueDate(Index1M,$H2655)</f>
        <v>58103</v>
      </c>
      <c r="J2655" s="52">
        <f>IFERROR(_xll.qlIndexFixing(Index1M,$H2655,TRUE,_xll.ohTrigger(RecalcTrigger,Trigger1M)),NA())</f>
        <v>2.3343028058859652E-2</v>
      </c>
      <c r="K2655" s="52">
        <f>IFERROR(_xll.qlIndexFixing(ONIndex1M,I2655,TRUE,_xll.ohTrigger(RecalcTrigger,Trigger1M)),NA())</f>
        <v>2.332749810294743E-2</v>
      </c>
      <c r="L2655" s="52">
        <f>IFERROR(_xll.qlIndexFixing(Index3M,H2655,TRUE,_xll.ohTrigger(RecalcTrigger,Trigger3M)),NA())</f>
        <v>2.4873114746352343E-2</v>
      </c>
      <c r="M2655" s="52">
        <f>IFERROR(_xll.qlIndexFixing(ONIndex3M,I2655,TRUE,_xll.ohTrigger(RecalcTrigger,Trigger3M)),NA())</f>
        <v>2.4817770979330689E-2</v>
      </c>
      <c r="N2655" s="52">
        <f>IFERROR(_xll.qlIndexFixing(Index6M,$H2655,TRUE,_xll.ohTrigger(RecalcTrigger,Trigger6M)),NA())</f>
        <v>2.6255867714390899E-2</v>
      </c>
      <c r="O2655" s="52">
        <f>IFERROR(_xll.qlIndexFixing(ONIndex6M,I2655,TRUE,_xll.ohTrigger(RecalcTrigger,Trigger6M)),NA())</f>
        <v>2.6126448491368137E-2</v>
      </c>
      <c r="P2655" s="52">
        <f>IFERROR(_xll.qlIndexFixing(Index1Y,$H2655,TRUE,_xll.ohTrigger(RecalcTrigger,Trigger1Y)),NA())</f>
        <v>2.8049742291622368E-2</v>
      </c>
      <c r="Q2655" s="52">
        <f>IFERROR(_xll.qlIndexFixing(ONIndex1Y,I2655,TRUE,_xll.ohTrigger(RecalcTrigger,Trigger1Y)),NA())</f>
        <v>2.7743545322849172E-2</v>
      </c>
    </row>
    <row r="2656" spans="2:17" x14ac:dyDescent="0.2">
      <c r="B2656" s="46" t="s">
        <v>51</v>
      </c>
      <c r="D2656" s="49">
        <f>_xll.qlCalendarAdvance(LocalCalendar,$D2655,B2656,"f",FALSE)</f>
        <v>58113</v>
      </c>
      <c r="E2656" s="49">
        <f>_xll.qlInterestRateIndexValueDate(IndexON,D2656)</f>
        <v>58113</v>
      </c>
      <c r="F2656" s="52">
        <f>IFERROR(_xll.qlIndexFixing(IndexON,D2656,TRUE,_xll.ohTrigger(RecalcTrigger,TriggerON)),NA())</f>
        <v>2.2396429694122588E-2</v>
      </c>
      <c r="H2656" s="49">
        <f>_xll.qlCalendarAdvance(IborCalendar,$H2655,B2656,"f",FALSE)</f>
        <v>58106</v>
      </c>
      <c r="I2656" s="49">
        <f>_xll.qlInterestRateIndexValueDate(Index1M,$H2656)</f>
        <v>58110</v>
      </c>
      <c r="J2656" s="52">
        <f>IFERROR(_xll.qlIndexFixing(Index1M,$H2656,TRUE,_xll.ohTrigger(RecalcTrigger,Trigger1M)),NA())</f>
        <v>2.333814172898796E-2</v>
      </c>
      <c r="K2656" s="52">
        <f>IFERROR(_xll.qlIndexFixing(ONIndex1M,I2656,TRUE,_xll.ohTrigger(RecalcTrigger,Trigger1M)),NA())</f>
        <v>2.3324155284525361E-2</v>
      </c>
      <c r="L2656" s="52">
        <f>IFERROR(_xll.qlIndexFixing(Index3M,H2656,TRUE,_xll.ohTrigger(RecalcTrigger,Trigger3M)),NA())</f>
        <v>2.4870469486963968E-2</v>
      </c>
      <c r="M2656" s="52">
        <f>IFERROR(_xll.qlIndexFixing(ONIndex3M,I2656,TRUE,_xll.ohTrigger(RecalcTrigger,Trigger3M)),NA())</f>
        <v>2.4814461723741132E-2</v>
      </c>
      <c r="N2656" s="52">
        <f>IFERROR(_xll.qlIndexFixing(Index6M,$H2656,TRUE,_xll.ohTrigger(RecalcTrigger,Trigger6M)),NA())</f>
        <v>2.6252647585446414E-2</v>
      </c>
      <c r="O2656" s="52">
        <f>IFERROR(_xll.qlIndexFixing(ONIndex6M,I2656,TRUE,_xll.ohTrigger(RecalcTrigger,Trigger6M)),NA())</f>
        <v>2.6123152388537463E-2</v>
      </c>
      <c r="P2656" s="52">
        <f>IFERROR(_xll.qlIndexFixing(Index1Y,$H2656,TRUE,_xll.ohTrigger(RecalcTrigger,Trigger1Y)),NA())</f>
        <v>2.8046502114293072E-2</v>
      </c>
      <c r="Q2656" s="52">
        <f>IFERROR(_xll.qlIndexFixing(ONIndex1Y,I2656,TRUE,_xll.ohTrigger(RecalcTrigger,Trigger1Y)),NA())</f>
        <v>2.7740145946708594E-2</v>
      </c>
    </row>
    <row r="2657" spans="2:17" x14ac:dyDescent="0.2">
      <c r="B2657" s="46" t="s">
        <v>51</v>
      </c>
      <c r="D2657" s="49">
        <f>_xll.qlCalendarAdvance(LocalCalendar,$D2656,B2657,"f",FALSE)</f>
        <v>58120</v>
      </c>
      <c r="E2657" s="49">
        <f>_xll.qlInterestRateIndexValueDate(IndexON,D2657)</f>
        <v>58120</v>
      </c>
      <c r="F2657" s="52">
        <f>IFERROR(_xll.qlIndexFixing(IndexON,D2657,TRUE,_xll.ohTrigger(RecalcTrigger,TriggerON)),NA())</f>
        <v>2.2391552815594906E-2</v>
      </c>
      <c r="H2657" s="49">
        <f>_xll.qlCalendarAdvance(IborCalendar,$H2656,B2657,"f",FALSE)</f>
        <v>58113</v>
      </c>
      <c r="I2657" s="49">
        <f>_xll.qlInterestRateIndexValueDate(Index1M,$H2657)</f>
        <v>58117</v>
      </c>
      <c r="J2657" s="52">
        <f>IFERROR(_xll.qlIndexFixing(Index1M,$H2657,TRUE,_xll.ohTrigger(RecalcTrigger,Trigger1M)),NA())</f>
        <v>2.3334820355420352E-2</v>
      </c>
      <c r="K2657" s="52">
        <f>IFERROR(_xll.qlIndexFixing(ONIndex1M,I2657,TRUE,_xll.ohTrigger(RecalcTrigger,Trigger1M)),NA())</f>
        <v>2.33208217701808E-2</v>
      </c>
      <c r="L2657" s="52">
        <f>IFERROR(_xll.qlIndexFixing(Index3M,H2657,TRUE,_xll.ohTrigger(RecalcTrigger,Trigger3M)),NA())</f>
        <v>2.4866582637970147E-2</v>
      </c>
      <c r="M2657" s="52">
        <f>IFERROR(_xll.qlIndexFixing(ONIndex3M,I2657,TRUE,_xll.ohTrigger(RecalcTrigger,Trigger3M)),NA())</f>
        <v>2.4811161678863769E-2</v>
      </c>
      <c r="N2657" s="52">
        <f>IFERROR(_xll.qlIndexFixing(Index6M,$H2657,TRUE,_xll.ohTrigger(RecalcTrigger,Trigger6M)),NA())</f>
        <v>2.6249436735869918E-2</v>
      </c>
      <c r="O2657" s="52">
        <f>IFERROR(_xll.qlIndexFixing(ONIndex6M,I2657,TRUE,_xll.ohTrigger(RecalcTrigger,Trigger6M)),NA())</f>
        <v>2.6119865439824252E-2</v>
      </c>
      <c r="P2657" s="52">
        <f>IFERROR(_xll.qlIndexFixing(Index1Y,$H2657,TRUE,_xll.ohTrigger(RecalcTrigger,Trigger1Y)),NA())</f>
        <v>2.8043271778027852E-2</v>
      </c>
      <c r="Q2657" s="52">
        <f>IFERROR(_xll.qlIndexFixing(ONIndex1Y,I2657,TRUE,_xll.ohTrigger(RecalcTrigger,Trigger1Y)),NA())</f>
        <v>2.7736756130360973E-2</v>
      </c>
    </row>
    <row r="2658" spans="2:17" x14ac:dyDescent="0.2">
      <c r="B2658" s="46" t="s">
        <v>51</v>
      </c>
      <c r="D2658" s="49">
        <f>_xll.qlCalendarAdvance(LocalCalendar,$D2657,B2658,"f",FALSE)</f>
        <v>58127</v>
      </c>
      <c r="E2658" s="49">
        <f>_xll.qlInterestRateIndexValueDate(IndexON,D2658)</f>
        <v>58127</v>
      </c>
      <c r="F2658" s="52">
        <f>IFERROR(_xll.qlIndexFixing(IndexON,D2658,TRUE,_xll.ohTrigger(RecalcTrigger,TriggerON)),NA())</f>
        <v>2.2386039786814749E-2</v>
      </c>
      <c r="H2658" s="49">
        <f>_xll.qlCalendarAdvance(IborCalendar,$H2657,B2658,"f",FALSE)</f>
        <v>58120</v>
      </c>
      <c r="I2658" s="49">
        <f>_xll.qlInterestRateIndexValueDate(Index1M,$H2658)</f>
        <v>58124</v>
      </c>
      <c r="J2658" s="52">
        <f>IFERROR(_xll.qlIndexFixing(Index1M,$H2658,TRUE,_xll.ohTrigger(RecalcTrigger,Trigger1M)),NA())</f>
        <v>2.3331508303056556E-2</v>
      </c>
      <c r="K2658" s="52">
        <f>IFERROR(_xll.qlIndexFixing(ONIndex1M,I2658,TRUE,_xll.ohTrigger(RecalcTrigger,Trigger1M)),NA())</f>
        <v>2.3317497559833811E-2</v>
      </c>
      <c r="L2658" s="52">
        <f>IFERROR(_xll.qlIndexFixing(Index3M,H2658,TRUE,_xll.ohTrigger(RecalcTrigger,Trigger3M)),NA())</f>
        <v>2.4863330488650526E-2</v>
      </c>
      <c r="M2658" s="52">
        <f>IFERROR(_xll.qlIndexFixing(ONIndex3M,I2658,TRUE,_xll.ohTrigger(RecalcTrigger,Trigger3M)),NA())</f>
        <v>2.4807870844378854E-2</v>
      </c>
      <c r="N2658" s="52">
        <f>IFERROR(_xll.qlIndexFixing(Index6M,$H2658,TRUE,_xll.ohTrigger(RecalcTrigger,Trigger6M)),NA())</f>
        <v>2.6246235165617693E-2</v>
      </c>
      <c r="O2658" s="52">
        <f>IFERROR(_xll.qlIndexFixing(ONIndex6M,I2658,TRUE,_xll.ohTrigger(RecalcTrigger,Trigger6M)),NA())</f>
        <v>2.611658764514857E-2</v>
      </c>
      <c r="P2658" s="52">
        <f>IFERROR(_xll.qlIndexFixing(Index1Y,$H2658,TRUE,_xll.ohTrigger(RecalcTrigger,Trigger1Y)),NA())</f>
        <v>2.8040051282731879E-2</v>
      </c>
      <c r="Q2658" s="52">
        <f>IFERROR(_xll.qlIndexFixing(ONIndex1Y,I2658,TRUE,_xll.ohTrigger(RecalcTrigger,Trigger1Y)),NA())</f>
        <v>2.7733375873486565E-2</v>
      </c>
    </row>
    <row r="2659" spans="2:17" x14ac:dyDescent="0.2">
      <c r="B2659" s="46" t="s">
        <v>51</v>
      </c>
      <c r="D2659" s="49">
        <f>_xll.qlCalendarAdvance(LocalCalendar,$D2658,B2659,"f",FALSE)</f>
        <v>58134</v>
      </c>
      <c r="E2659" s="49">
        <f>_xll.qlInterestRateIndexValueDate(IndexON,D2659)</f>
        <v>58134</v>
      </c>
      <c r="F2659" s="52">
        <f>IFERROR(_xll.qlIndexFixing(IndexON,D2659,TRUE,_xll.ohTrigger(RecalcTrigger,TriggerON)),NA())</f>
        <v>2.2380866647910835E-2</v>
      </c>
      <c r="H2659" s="49">
        <f>_xll.qlCalendarAdvance(IborCalendar,$H2658,B2659,"f",FALSE)</f>
        <v>58127</v>
      </c>
      <c r="I2659" s="49">
        <f>_xll.qlInterestRateIndexValueDate(Index1M,$H2659)</f>
        <v>58131</v>
      </c>
      <c r="J2659" s="52">
        <f>IFERROR(_xll.qlIndexFixing(Index1M,$H2659,TRUE,_xll.ohTrigger(RecalcTrigger,Trigger1M)),NA())</f>
        <v>2.3328205571890859E-2</v>
      </c>
      <c r="K2659" s="52">
        <f>IFERROR(_xll.qlIndexFixing(ONIndex1M,I2659,TRUE,_xll.ohTrigger(RecalcTrigger,Trigger1M)),NA())</f>
        <v>2.3314182653724203E-2</v>
      </c>
      <c r="L2659" s="52">
        <f>IFERROR(_xll.qlIndexFixing(Index3M,H2659,TRUE,_xll.ohTrigger(RecalcTrigger,Trigger3M)),NA())</f>
        <v>2.4860714353722994E-2</v>
      </c>
      <c r="M2659" s="52">
        <f>IFERROR(_xll.qlIndexFixing(ONIndex3M,I2659,TRUE,_xll.ohTrigger(RecalcTrigger,Trigger3M)),NA())</f>
        <v>2.4804589221005813E-2</v>
      </c>
      <c r="N2659" s="52">
        <f>IFERROR(_xll.qlIndexFixing(Index6M,$H2659,TRUE,_xll.ohTrigger(RecalcTrigger,Trigger6M)),NA())</f>
        <v>2.6243770423003351E-2</v>
      </c>
      <c r="O2659" s="52">
        <f>IFERROR(_xll.qlIndexFixing(ONIndex6M,I2659,TRUE,_xll.ohTrigger(RecalcTrigger,Trigger6M)),NA())</f>
        <v>2.6113319004910096E-2</v>
      </c>
      <c r="P2659" s="52">
        <f>IFERROR(_xll.qlIndexFixing(Index1Y,$H2659,TRUE,_xll.ohTrigger(RecalcTrigger,Trigger1Y)),NA())</f>
        <v>2.8036840628312291E-2</v>
      </c>
      <c r="Q2659" s="52">
        <f>IFERROR(_xll.qlIndexFixing(ONIndex1Y,I2659,TRUE,_xll.ohTrigger(RecalcTrigger,Trigger1Y)),NA())</f>
        <v>2.7730005176644923E-2</v>
      </c>
    </row>
    <row r="2660" spans="2:17" x14ac:dyDescent="0.2">
      <c r="B2660" s="46" t="s">
        <v>51</v>
      </c>
      <c r="D2660" s="49">
        <f>_xll.qlCalendarAdvance(LocalCalendar,$D2659,B2660,"f",FALSE)</f>
        <v>58141</v>
      </c>
      <c r="E2660" s="49">
        <f>_xll.qlInterestRateIndexValueDate(IndexON,D2660)</f>
        <v>58141</v>
      </c>
      <c r="F2660" s="52">
        <f>IFERROR(_xll.qlIndexFixing(IndexON,D2660,TRUE,_xll.ohTrigger(RecalcTrigger,TriggerON)),NA())</f>
        <v>2.2375708052200238E-2</v>
      </c>
      <c r="H2660" s="49">
        <f>_xll.qlCalendarAdvance(IborCalendar,$H2659,B2660,"f",FALSE)</f>
        <v>58134</v>
      </c>
      <c r="I2660" s="49">
        <f>_xll.qlInterestRateIndexValueDate(Index1M,$H2660)</f>
        <v>58138</v>
      </c>
      <c r="J2660" s="52">
        <f>IFERROR(_xll.qlIndexFixing(Index1M,$H2660,TRUE,_xll.ohTrigger(RecalcTrigger,Trigger1M)),NA())</f>
        <v>2.332647456862175E-2</v>
      </c>
      <c r="K2660" s="52">
        <f>IFERROR(_xll.qlIndexFixing(ONIndex1M,I2660,TRUE,_xll.ohTrigger(RecalcTrigger,Trigger1M)),NA())</f>
        <v>2.3310877051612167E-2</v>
      </c>
      <c r="L2660" s="52">
        <f>IFERROR(_xll.qlIndexFixing(Index3M,H2660,TRUE,_xll.ohTrigger(RecalcTrigger,Trigger3M)),NA())</f>
        <v>2.485810843864171E-2</v>
      </c>
      <c r="M2660" s="52">
        <f>IFERROR(_xll.qlIndexFixing(ONIndex3M,I2660,TRUE,_xll.ohTrigger(RecalcTrigger,Trigger3M)),NA())</f>
        <v>2.4801316808105156E-2</v>
      </c>
      <c r="N2660" s="52">
        <f>IFERROR(_xll.qlIndexFixing(Index6M,$H2660,TRUE,_xll.ohTrigger(RecalcTrigger,Trigger6M)),NA())</f>
        <v>2.6242044035029628E-2</v>
      </c>
      <c r="O2660" s="52">
        <f>IFERROR(_xll.qlIndexFixing(ONIndex6M,I2660,TRUE,_xll.ohTrigger(RecalcTrigger,Trigger6M)),NA())</f>
        <v>2.6110059518389406E-2</v>
      </c>
      <c r="P2660" s="52">
        <f>IFERROR(_xll.qlIndexFixing(Index1Y,$H2660,TRUE,_xll.ohTrigger(RecalcTrigger,Trigger1Y)),NA())</f>
        <v>2.8034498993167976E-2</v>
      </c>
      <c r="Q2660" s="52">
        <f>IFERROR(_xll.qlIndexFixing(ONIndex1Y,I2660,TRUE,_xll.ohTrigger(RecalcTrigger,Trigger1Y)),NA())</f>
        <v>2.7726644039196557E-2</v>
      </c>
    </row>
    <row r="2661" spans="2:17" x14ac:dyDescent="0.2">
      <c r="B2661" s="46" t="s">
        <v>51</v>
      </c>
      <c r="D2661" s="49">
        <f>_xll.qlCalendarAdvance(LocalCalendar,$D2660,B2661,"f",FALSE)</f>
        <v>58148</v>
      </c>
      <c r="E2661" s="49">
        <f>_xll.qlInterestRateIndexValueDate(IndexON,D2661)</f>
        <v>58148</v>
      </c>
      <c r="F2661" s="52">
        <f>IFERROR(_xll.qlIndexFixing(IndexON,D2661,TRUE,_xll.ohTrigger(RecalcTrigger,TriggerON)),NA())</f>
        <v>2.2370563999736248E-2</v>
      </c>
      <c r="H2661" s="49">
        <f>_xll.qlCalendarAdvance(IborCalendar,$H2660,B2661,"f",FALSE)</f>
        <v>58141</v>
      </c>
      <c r="I2661" s="49">
        <f>_xll.qlInterestRateIndexValueDate(Index1M,$H2661)</f>
        <v>58145</v>
      </c>
      <c r="J2661" s="52">
        <f>IFERROR(_xll.qlIndexFixing(Index1M,$H2661,TRUE,_xll.ohTrigger(RecalcTrigger,Trigger1M)),NA())</f>
        <v>2.3323191839846484E-2</v>
      </c>
      <c r="K2661" s="52">
        <f>IFERROR(_xll.qlIndexFixing(ONIndex1M,I2661,TRUE,_xll.ohTrigger(RecalcTrigger,Trigger1M)),NA())</f>
        <v>2.3307580753657575E-2</v>
      </c>
      <c r="L2661" s="52">
        <f>IFERROR(_xll.qlIndexFixing(Index3M,H2661,TRUE,_xll.ohTrigger(RecalcTrigger,Trigger3M)),NA())</f>
        <v>2.4854884979475161E-2</v>
      </c>
      <c r="M2661" s="52">
        <f>IFERROR(_xll.qlIndexFixing(ONIndex3M,I2661,TRUE,_xll.ohTrigger(RecalcTrigger,Trigger3M)),NA())</f>
        <v>2.4798053605836756E-2</v>
      </c>
      <c r="N2661" s="52">
        <f>IFERROR(_xll.qlIndexFixing(Index6M,$H2661,TRUE,_xll.ohTrigger(RecalcTrigger,Trigger6M)),NA())</f>
        <v>2.6238871601831314E-2</v>
      </c>
      <c r="O2661" s="52">
        <f>IFERROR(_xll.qlIndexFixing(ONIndex6M,I2661,TRUE,_xll.ohTrigger(RecalcTrigger,Trigger6M)),NA())</f>
        <v>2.610680918598618E-2</v>
      </c>
      <c r="P2661" s="52">
        <f>IFERROR(_xll.qlIndexFixing(Index1Y,$H2661,TRUE,_xll.ohTrigger(RecalcTrigger,Trigger1Y)),NA())</f>
        <v>2.8031308478145087E-2</v>
      </c>
      <c r="Q2661" s="52">
        <f>IFERROR(_xll.qlIndexFixing(ONIndex1Y,I2661,TRUE,_xll.ohTrigger(RecalcTrigger,Trigger1Y)),NA())</f>
        <v>2.7723292461461213E-2</v>
      </c>
    </row>
    <row r="2662" spans="2:17" x14ac:dyDescent="0.2">
      <c r="B2662" s="46" t="s">
        <v>51</v>
      </c>
      <c r="D2662" s="49">
        <f>_xll.qlCalendarAdvance(LocalCalendar,$D2661,B2662,"f",FALSE)</f>
        <v>58155</v>
      </c>
      <c r="E2662" s="49">
        <f>_xll.qlInterestRateIndexValueDate(IndexON,D2662)</f>
        <v>58155</v>
      </c>
      <c r="F2662" s="52">
        <f>IFERROR(_xll.qlIndexFixing(IndexON,D2662,TRUE,_xll.ohTrigger(RecalcTrigger,TriggerON)),NA())</f>
        <v>2.2365434490385638E-2</v>
      </c>
      <c r="H2662" s="49">
        <f>_xll.qlCalendarAdvance(IborCalendar,$H2661,B2662,"f",FALSE)</f>
        <v>58148</v>
      </c>
      <c r="I2662" s="49">
        <f>_xll.qlInterestRateIndexValueDate(Index1M,$H2662)</f>
        <v>58152</v>
      </c>
      <c r="J2662" s="52">
        <f>IFERROR(_xll.qlIndexFixing(Index1M,$H2662,TRUE,_xll.ohTrigger(RecalcTrigger,Trigger1M)),NA())</f>
        <v>2.3319918434145149E-2</v>
      </c>
      <c r="K2662" s="52">
        <f>IFERROR(_xll.qlIndexFixing(ONIndex1M,I2662,TRUE,_xll.ohTrigger(RecalcTrigger,Trigger1M)),NA())</f>
        <v>2.3304293759860428E-2</v>
      </c>
      <c r="L2662" s="52">
        <f>IFERROR(_xll.qlIndexFixing(Index3M,H2662,TRUE,_xll.ohTrigger(RecalcTrigger,Trigger3M)),NA())</f>
        <v>2.4851670791456813E-2</v>
      </c>
      <c r="M2662" s="52">
        <f>IFERROR(_xll.qlIndexFixing(ONIndex3M,I2662,TRUE,_xll.ohTrigger(RecalcTrigger,Trigger3M)),NA())</f>
        <v>2.4794799614280549E-2</v>
      </c>
      <c r="N2662" s="52">
        <f>IFERROR(_xll.qlIndexFixing(Index6M,$H2662,TRUE,_xll.ohTrigger(RecalcTrigger,Trigger6M)),NA())</f>
        <v>2.6235708449870082E-2</v>
      </c>
      <c r="O2662" s="52">
        <f>IFERROR(_xll.qlIndexFixing(ONIndex6M,I2662,TRUE,_xll.ohTrigger(RecalcTrigger,Trigger6M)),NA())</f>
        <v>2.6103568007940225E-2</v>
      </c>
      <c r="P2662" s="52">
        <f>IFERROR(_xll.qlIndexFixing(Index1Y,$H2662,TRUE,_xll.ohTrigger(RecalcTrigger,Trigger1Y)),NA())</f>
        <v>2.8028127804496254E-2</v>
      </c>
      <c r="Q2662" s="52">
        <f>IFERROR(_xll.qlIndexFixing(ONIndex1Y,I2662,TRUE,_xll.ohTrigger(RecalcTrigger,Trigger1Y)),NA())</f>
        <v>2.7719950443518826E-2</v>
      </c>
    </row>
    <row r="2663" spans="2:17" x14ac:dyDescent="0.2">
      <c r="B2663" s="46" t="s">
        <v>51</v>
      </c>
      <c r="D2663" s="49">
        <f>_xll.qlCalendarAdvance(LocalCalendar,$D2662,B2663,"f",FALSE)</f>
        <v>58162</v>
      </c>
      <c r="E2663" s="49">
        <f>_xll.qlInterestRateIndexValueDate(IndexON,D2663)</f>
        <v>58162</v>
      </c>
      <c r="F2663" s="52">
        <f>IFERROR(_xll.qlIndexFixing(IndexON,D2663,TRUE,_xll.ohTrigger(RecalcTrigger,TriggerON)),NA())</f>
        <v>2.236031952425499E-2</v>
      </c>
      <c r="H2663" s="49">
        <f>_xll.qlCalendarAdvance(IborCalendar,$H2662,B2663,"f",FALSE)</f>
        <v>58155</v>
      </c>
      <c r="I2663" s="49">
        <f>_xll.qlInterestRateIndexValueDate(Index1M,$H2663)</f>
        <v>58159</v>
      </c>
      <c r="J2663" s="52">
        <f>IFERROR(_xll.qlIndexFixing(Index1M,$H2663,TRUE,_xll.ohTrigger(RecalcTrigger,Trigger1M)),NA())</f>
        <v>2.3316654351510001E-2</v>
      </c>
      <c r="K2663" s="52">
        <f>IFERROR(_xll.qlIndexFixing(ONIndex1M,I2663,TRUE,_xll.ohTrigger(RecalcTrigger,Trigger1M)),NA())</f>
        <v>2.330101607014079E-2</v>
      </c>
      <c r="L2663" s="52">
        <f>IFERROR(_xll.qlIndexFixing(Index3M,H2663,TRUE,_xll.ohTrigger(RecalcTrigger,Trigger3M)),NA())</f>
        <v>2.4848465874564938E-2</v>
      </c>
      <c r="M2663" s="52">
        <f>IFERROR(_xll.qlIndexFixing(ONIndex3M,I2663,TRUE,_xll.ohTrigger(RecalcTrigger,Trigger3M)),NA())</f>
        <v>2.4791554833596408E-2</v>
      </c>
      <c r="N2663" s="52">
        <f>IFERROR(_xll.qlIndexFixing(Index6M,$H2663,TRUE,_xll.ohTrigger(RecalcTrigger,Trigger6M)),NA())</f>
        <v>2.6232554579101189E-2</v>
      </c>
      <c r="O2663" s="52">
        <f>IFERROR(_xll.qlIndexFixing(ONIndex6M,I2663,TRUE,_xll.ohTrigger(RecalcTrigger,Trigger6M)),NA())</f>
        <v>2.6100335983931799E-2</v>
      </c>
      <c r="P2663" s="52">
        <f>IFERROR(_xll.qlIndexFixing(Index1Y,$H2663,TRUE,_xll.ohTrigger(RecalcTrigger,Trigger1Y)),NA())</f>
        <v>2.8024956972127781E-2</v>
      </c>
      <c r="Q2663" s="52">
        <f>IFERROR(_xll.qlIndexFixing(ONIndex1Y,I2663,TRUE,_xll.ohTrigger(RecalcTrigger,Trigger1Y)),NA())</f>
        <v>2.7716617985449332E-2</v>
      </c>
    </row>
    <row r="2664" spans="2:17" x14ac:dyDescent="0.2">
      <c r="B2664" s="46" t="s">
        <v>51</v>
      </c>
      <c r="D2664" s="49">
        <f>_xll.qlCalendarAdvance(LocalCalendar,$D2663,B2664,"f",FALSE)</f>
        <v>58169</v>
      </c>
      <c r="E2664" s="49">
        <f>_xll.qlInterestRateIndexValueDate(IndexON,D2664)</f>
        <v>58169</v>
      </c>
      <c r="F2664" s="52">
        <f>IFERROR(_xll.qlIndexFixing(IndexON,D2664,TRUE,_xll.ohTrigger(RecalcTrigger,TriggerON)),NA())</f>
        <v>2.2355219101264368E-2</v>
      </c>
      <c r="H2664" s="49">
        <f>_xll.qlCalendarAdvance(IborCalendar,$H2663,B2664,"f",FALSE)</f>
        <v>58166</v>
      </c>
      <c r="I2664" s="49">
        <f>_xll.qlInterestRateIndexValueDate(Index1M,$H2664)</f>
        <v>58168</v>
      </c>
      <c r="J2664" s="52">
        <f>IFERROR(_xll.qlIndexFixing(Index1M,$H2664,TRUE,_xll.ohTrigger(RecalcTrigger,Trigger1M)),NA())</f>
        <v>2.3313517202200016E-2</v>
      </c>
      <c r="K2664" s="52">
        <f>IFERROR(_xll.qlIndexFixing(ONIndex1M,I2664,TRUE,_xll.ohTrigger(RecalcTrigger,Trigger1M)),NA())</f>
        <v>2.3296815568834006E-2</v>
      </c>
      <c r="L2664" s="52">
        <f>IFERROR(_xll.qlIndexFixing(Index3M,H2664,TRUE,_xll.ohTrigger(RecalcTrigger,Trigger3M)),NA())</f>
        <v>2.4843729743285786E-2</v>
      </c>
      <c r="M2664" s="52">
        <f>IFERROR(_xll.qlIndexFixing(ONIndex3M,I2664,TRUE,_xll.ohTrigger(RecalcTrigger,Trigger3M)),NA())</f>
        <v>2.4787396506553705E-2</v>
      </c>
      <c r="N2664" s="52">
        <f>IFERROR(_xll.qlIndexFixing(Index6M,$H2664,TRUE,_xll.ohTrigger(RecalcTrigger,Trigger6M)),NA())</f>
        <v>2.6227783244471375E-2</v>
      </c>
      <c r="O2664" s="52">
        <f>IFERROR(_xll.qlIndexFixing(ONIndex6M,I2664,TRUE,_xll.ohTrigger(RecalcTrigger,Trigger6M)),NA())</f>
        <v>2.6096193975355675E-2</v>
      </c>
      <c r="P2664" s="52">
        <f>IFERROR(_xll.qlIndexFixing(Index1Y,$H2664,TRUE,_xll.ohTrigger(RecalcTrigger,Trigger1Y)),NA())</f>
        <v>2.8022617207251285E-2</v>
      </c>
      <c r="Q2664" s="52">
        <f>IFERROR(_xll.qlIndexFixing(ONIndex1Y,I2664,TRUE,_xll.ohTrigger(RecalcTrigger,Trigger1Y)),NA())</f>
        <v>2.7712347442969687E-2</v>
      </c>
    </row>
    <row r="2665" spans="2:17" x14ac:dyDescent="0.2">
      <c r="B2665" s="46" t="s">
        <v>51</v>
      </c>
      <c r="D2665" s="49">
        <f>_xll.qlCalendarAdvance(LocalCalendar,$D2664,B2665,"f",FALSE)</f>
        <v>58176</v>
      </c>
      <c r="E2665" s="49">
        <f>_xll.qlInterestRateIndexValueDate(IndexON,D2665)</f>
        <v>58176</v>
      </c>
      <c r="F2665" s="52">
        <f>IFERROR(_xll.qlIndexFixing(IndexON,D2665,TRUE,_xll.ohTrigger(RecalcTrigger,TriggerON)),NA())</f>
        <v>2.2350133221467061E-2</v>
      </c>
      <c r="H2665" s="49">
        <f>_xll.qlCalendarAdvance(IborCalendar,$H2664,B2665,"f",FALSE)</f>
        <v>58173</v>
      </c>
      <c r="I2665" s="49">
        <f>_xll.qlInterestRateIndexValueDate(Index1M,$H2665)</f>
        <v>58175</v>
      </c>
      <c r="J2665" s="52">
        <f>IFERROR(_xll.qlIndexFixing(Index1M,$H2665,TRUE,_xll.ohTrigger(RecalcTrigger,Trigger1M)),NA())</f>
        <v>2.330975193799989E-2</v>
      </c>
      <c r="K2665" s="52">
        <f>IFERROR(_xll.qlIndexFixing(ONIndex1M,I2665,TRUE,_xll.ohTrigger(RecalcTrigger,Trigger1M)),NA())</f>
        <v>2.3293559145622922E-2</v>
      </c>
      <c r="L2665" s="52">
        <f>IFERROR(_xll.qlIndexFixing(Index3M,H2665,TRUE,_xll.ohTrigger(RecalcTrigger,Trigger3M)),NA())</f>
        <v>2.4840545574282592E-2</v>
      </c>
      <c r="M2665" s="52">
        <f>IFERROR(_xll.qlIndexFixing(ONIndex3M,I2665,TRUE,_xll.ohTrigger(RecalcTrigger,Trigger3M)),NA())</f>
        <v>2.4784172778629099E-2</v>
      </c>
      <c r="N2665" s="52">
        <f>IFERROR(_xll.qlIndexFixing(Index6M,$H2665,TRUE,_xll.ohTrigger(RecalcTrigger,Trigger6M)),NA())</f>
        <v>2.6224650151510345E-2</v>
      </c>
      <c r="O2665" s="52">
        <f>IFERROR(_xll.qlIndexFixing(ONIndex6M,I2665,TRUE,_xll.ohTrigger(RecalcTrigger,Trigger6M)),NA())</f>
        <v>2.6092982875089987E-2</v>
      </c>
      <c r="P2665" s="52">
        <f>IFERROR(_xll.qlIndexFixing(Index1Y,$H2665,TRUE,_xll.ohTrigger(RecalcTrigger,Trigger1Y)),NA())</f>
        <v>2.8019469791670082E-2</v>
      </c>
      <c r="Q2665" s="52">
        <f>IFERROR(_xll.qlIndexFixing(ONIndex1Y,I2665,TRUE,_xll.ohTrigger(RecalcTrigger,Trigger1Y)),NA())</f>
        <v>2.7709036835501522E-2</v>
      </c>
    </row>
    <row r="2666" spans="2:17" x14ac:dyDescent="0.2">
      <c r="B2666" s="46" t="s">
        <v>51</v>
      </c>
      <c r="D2666" s="49">
        <f>_xll.qlCalendarAdvance(LocalCalendar,$D2665,B2666,"f",FALSE)</f>
        <v>58183</v>
      </c>
      <c r="E2666" s="49">
        <f>_xll.qlInterestRateIndexValueDate(IndexON,D2666)</f>
        <v>58183</v>
      </c>
      <c r="F2666" s="52">
        <f>IFERROR(_xll.qlIndexFixing(IndexON,D2666,TRUE,_xll.ohTrigger(RecalcTrigger,TriggerON)),NA())</f>
        <v>2.2345061884836426E-2</v>
      </c>
      <c r="H2666" s="49">
        <f>_xll.qlCalendarAdvance(IborCalendar,$H2665,B2666,"f",FALSE)</f>
        <v>58180</v>
      </c>
      <c r="I2666" s="49">
        <f>_xll.qlInterestRateIndexValueDate(Index1M,$H2666)</f>
        <v>58182</v>
      </c>
      <c r="J2666" s="52">
        <f>IFERROR(_xll.qlIndexFixing(Index1M,$H2666,TRUE,_xll.ohTrigger(RecalcTrigger,Trigger1M)),NA())</f>
        <v>2.3306518945074017E-2</v>
      </c>
      <c r="K2666" s="52">
        <f>IFERROR(_xll.qlIndexFixing(ONIndex1M,I2666,TRUE,_xll.ohTrigger(RecalcTrigger,Trigger1M)),NA())</f>
        <v>2.3290312026489346E-2</v>
      </c>
      <c r="L2666" s="52">
        <f>IFERROR(_xll.qlIndexFixing(Index3M,H2666,TRUE,_xll.ohTrigger(RecalcTrigger,Trigger3M)),NA())</f>
        <v>2.4837370675666933E-2</v>
      </c>
      <c r="M2666" s="52">
        <f>IFERROR(_xll.qlIndexFixing(ONIndex3M,I2666,TRUE,_xll.ohTrigger(RecalcTrigger,Trigger3M)),NA())</f>
        <v>2.4780958261576558E-2</v>
      </c>
      <c r="N2666" s="52">
        <f>IFERROR(_xll.qlIndexFixing(Index6M,$H2666,TRUE,_xll.ohTrigger(RecalcTrigger,Trigger6M)),NA())</f>
        <v>2.6221526338899358E-2</v>
      </c>
      <c r="O2666" s="52">
        <f>IFERROR(_xll.qlIndexFixing(ONIndex6M,I2666,TRUE,_xll.ohTrigger(RecalcTrigger,Trigger6M)),NA())</f>
        <v>2.6089780928781892E-2</v>
      </c>
      <c r="P2666" s="52">
        <f>IFERROR(_xll.qlIndexFixing(Index1Y,$H2666,TRUE,_xll.ohTrigger(RecalcTrigger,Trigger1Y)),NA())</f>
        <v>2.8017194555077056E-2</v>
      </c>
      <c r="Q2666" s="52">
        <f>IFERROR(_xll.qlIndexFixing(ONIndex1Y,I2666,TRUE,_xll.ohTrigger(RecalcTrigger,Trigger1Y)),NA())</f>
        <v>2.7705735787826313E-2</v>
      </c>
    </row>
    <row r="2667" spans="2:17" x14ac:dyDescent="0.2">
      <c r="B2667" s="46" t="s">
        <v>51</v>
      </c>
      <c r="D2667" s="49">
        <f>_xll.qlCalendarAdvance(LocalCalendar,$D2666,B2667,"f",FALSE)</f>
        <v>58190</v>
      </c>
      <c r="E2667" s="49">
        <f>_xll.qlInterestRateIndexValueDate(IndexON,D2667)</f>
        <v>58190</v>
      </c>
      <c r="F2667" s="52">
        <f>IFERROR(_xll.qlIndexFixing(IndexON,D2667,TRUE,_xll.ohTrigger(RecalcTrigger,TriggerON)),NA())</f>
        <v>2.2340005091345816E-2</v>
      </c>
      <c r="H2667" s="49">
        <f>_xll.qlCalendarAdvance(IborCalendar,$H2666,B2667,"f",FALSE)</f>
        <v>58187</v>
      </c>
      <c r="I2667" s="49">
        <f>_xll.qlInterestRateIndexValueDate(Index1M,$H2667)</f>
        <v>58189</v>
      </c>
      <c r="J2667" s="52">
        <f>IFERROR(_xll.qlIndexFixing(Index1M,$H2667,TRUE,_xll.ohTrigger(RecalcTrigger,Trigger1M)),NA())</f>
        <v>2.3303819594140407E-2</v>
      </c>
      <c r="K2667" s="52">
        <f>IFERROR(_xll.qlIndexFixing(ONIndex1M,I2667,TRUE,_xll.ohTrigger(RecalcTrigger,Trigger1M)),NA())</f>
        <v>2.3287074211433278E-2</v>
      </c>
      <c r="L2667" s="52">
        <f>IFERROR(_xll.qlIndexFixing(Index3M,H2667,TRUE,_xll.ohTrigger(RecalcTrigger,Trigger3M)),NA())</f>
        <v>2.4834205047415972E-2</v>
      </c>
      <c r="M2667" s="52">
        <f>IFERROR(_xll.qlIndexFixing(ONIndex3M,I2667,TRUE,_xll.ohTrigger(RecalcTrigger,Trigger3M)),NA())</f>
        <v>2.4777752955076338E-2</v>
      </c>
      <c r="N2667" s="52">
        <f>IFERROR(_xll.qlIndexFixing(Index6M,$H2667,TRUE,_xll.ohTrigger(RecalcTrigger,Trigger6M)),NA())</f>
        <v>2.6218411806597352E-2</v>
      </c>
      <c r="O2667" s="52">
        <f>IFERROR(_xll.qlIndexFixing(ONIndex6M,I2667,TRUE,_xll.ohTrigger(RecalcTrigger,Trigger6M)),NA())</f>
        <v>2.6086588136751132E-2</v>
      </c>
      <c r="P2667" s="52">
        <f>IFERROR(_xll.qlIndexFixing(Index1Y,$H2667,TRUE,_xll.ohTrigger(RecalcTrigger,Trigger1Y)),NA())</f>
        <v>2.801320448800073E-2</v>
      </c>
      <c r="Q2667" s="52">
        <f>IFERROR(_xll.qlIndexFixing(ONIndex1Y,I2667,TRUE,_xll.ohTrigger(RecalcTrigger,Trigger1Y)),NA())</f>
        <v>2.7702444299544382E-2</v>
      </c>
    </row>
    <row r="2668" spans="2:17" x14ac:dyDescent="0.2">
      <c r="B2668" s="46" t="s">
        <v>51</v>
      </c>
      <c r="D2668" s="49">
        <f>_xll.qlCalendarAdvance(LocalCalendar,$D2667,B2668,"f",FALSE)</f>
        <v>58197</v>
      </c>
      <c r="E2668" s="49">
        <f>_xll.qlInterestRateIndexValueDate(IndexON,D2668)</f>
        <v>58197</v>
      </c>
      <c r="F2668" s="52">
        <f>IFERROR(_xll.qlIndexFixing(IndexON,D2668,TRUE,_xll.ohTrigger(RecalcTrigger,TriggerON)),NA())</f>
        <v>2.2334962841075168E-2</v>
      </c>
      <c r="H2668" s="49">
        <f>_xll.qlCalendarAdvance(IborCalendar,$H2667,B2668,"f",FALSE)</f>
        <v>58194</v>
      </c>
      <c r="I2668" s="49">
        <f>_xll.qlInterestRateIndexValueDate(Index1M,$H2668)</f>
        <v>58196</v>
      </c>
      <c r="J2668" s="52">
        <f>IFERROR(_xll.qlIndexFixing(Index1M,$H2668,TRUE,_xll.ohTrigger(RecalcTrigger,Trigger1M)),NA())</f>
        <v>2.3300080930192812E-2</v>
      </c>
      <c r="K2668" s="52">
        <f>IFERROR(_xll.qlIndexFixing(ONIndex1M,I2668,TRUE,_xll.ohTrigger(RecalcTrigger,Trigger1M)),NA())</f>
        <v>2.3283845700454719E-2</v>
      </c>
      <c r="L2668" s="52">
        <f>IFERROR(_xll.qlIndexFixing(Index3M,H2668,TRUE,_xll.ohTrigger(RecalcTrigger,Trigger3M)),NA())</f>
        <v>2.4831679612859942E-2</v>
      </c>
      <c r="M2668" s="52">
        <f>IFERROR(_xll.qlIndexFixing(ONIndex3M,I2668,TRUE,_xll.ohTrigger(RecalcTrigger,Trigger3M)),NA())</f>
        <v>2.4774556859208374E-2</v>
      </c>
      <c r="N2668" s="52">
        <f>IFERROR(_xll.qlIndexFixing(Index6M,$H2668,TRUE,_xll.ohTrigger(RecalcTrigger,Trigger6M)),NA())</f>
        <v>2.6217502020005053E-2</v>
      </c>
      <c r="O2668" s="52">
        <f>IFERROR(_xll.qlIndexFixing(ONIndex6M,I2668,TRUE,_xll.ohTrigger(RecalcTrigger,Trigger6M)),NA())</f>
        <v>2.6083404498598028E-2</v>
      </c>
      <c r="P2668" s="52">
        <f>IFERROR(_xll.qlIndexFixing(Index1Y,$H2668,TRUE,_xll.ohTrigger(RecalcTrigger,Trigger1Y)),NA())</f>
        <v>2.8010949863121325E-2</v>
      </c>
      <c r="Q2668" s="52">
        <f>IFERROR(_xll.qlIndexFixing(ONIndex1Y,I2668,TRUE,_xll.ohTrigger(RecalcTrigger,Trigger1Y)),NA())</f>
        <v>2.7699162370975472E-2</v>
      </c>
    </row>
    <row r="2669" spans="2:17" x14ac:dyDescent="0.2">
      <c r="B2669" s="46" t="s">
        <v>51</v>
      </c>
      <c r="D2669" s="49">
        <f>_xll.qlCalendarAdvance(LocalCalendar,$D2668,B2669,"f",FALSE)</f>
        <v>58204</v>
      </c>
      <c r="E2669" s="49">
        <f>_xll.qlInterestRateIndexValueDate(IndexON,D2669)</f>
        <v>58204</v>
      </c>
      <c r="F2669" s="52">
        <f>IFERROR(_xll.qlIndexFixing(IndexON,D2669,TRUE,_xll.ohTrigger(RecalcTrigger,TriggerON)),NA())</f>
        <v>2.2329935133944545E-2</v>
      </c>
      <c r="H2669" s="49">
        <f>_xll.qlCalendarAdvance(IborCalendar,$H2668,B2669,"f",FALSE)</f>
        <v>58201</v>
      </c>
      <c r="I2669" s="49">
        <f>_xll.qlInterestRateIndexValueDate(Index1M,$H2669)</f>
        <v>58203</v>
      </c>
      <c r="J2669" s="52">
        <f>IFERROR(_xll.qlIndexFixing(Index1M,$H2669,TRUE,_xll.ohTrigger(RecalcTrigger,Trigger1M)),NA())</f>
        <v>2.3296875908229986E-2</v>
      </c>
      <c r="K2669" s="52">
        <f>IFERROR(_xll.qlIndexFixing(ONIndex1M,I2669,TRUE,_xll.ohTrigger(RecalcTrigger,Trigger1M)),NA())</f>
        <v>2.3280626493553669E-2</v>
      </c>
      <c r="L2669" s="52">
        <f>IFERROR(_xll.qlIndexFixing(Index3M,H2669,TRUE,_xll.ohTrigger(RecalcTrigger,Trigger3M)),NA())</f>
        <v>2.4828532971098004E-2</v>
      </c>
      <c r="M2669" s="52">
        <f>IFERROR(_xll.qlIndexFixing(ONIndex3M,I2669,TRUE,_xll.ohTrigger(RecalcTrigger,Trigger3M)),NA())</f>
        <v>2.477136997413254E-2</v>
      </c>
      <c r="N2669" s="52">
        <f>IFERROR(_xll.qlIndexFixing(Index6M,$H2669,TRUE,_xll.ohTrigger(RecalcTrigger,Trigger6M)),NA())</f>
        <v>2.6214407365322004E-2</v>
      </c>
      <c r="O2669" s="52">
        <f>IFERROR(_xll.qlIndexFixing(ONIndex6M,I2669,TRUE,_xll.ohTrigger(RecalcTrigger,Trigger6M)),NA())</f>
        <v>2.6080230014722261E-2</v>
      </c>
      <c r="P2669" s="52">
        <f>IFERROR(_xll.qlIndexFixing(Index1Y,$H2669,TRUE,_xll.ohTrigger(RecalcTrigger,Trigger1Y)),NA())</f>
        <v>2.8006978553710874E-2</v>
      </c>
      <c r="Q2669" s="52">
        <f>IFERROR(_xll.qlIndexFixing(ONIndex1Y,I2669,TRUE,_xll.ohTrigger(RecalcTrigger,Trigger1Y)),NA())</f>
        <v>2.7695890002279455E-2</v>
      </c>
    </row>
    <row r="2670" spans="2:17" x14ac:dyDescent="0.2">
      <c r="B2670" s="46" t="s">
        <v>51</v>
      </c>
      <c r="D2670" s="49">
        <f>_xll.qlCalendarAdvance(LocalCalendar,$D2669,B2670,"f",FALSE)</f>
        <v>58211</v>
      </c>
      <c r="E2670" s="49">
        <f>_xll.qlInterestRateIndexValueDate(IndexON,D2670)</f>
        <v>58211</v>
      </c>
      <c r="F2670" s="52">
        <f>IFERROR(_xll.qlIndexFixing(IndexON,D2670,TRUE,_xll.ohTrigger(RecalcTrigger,TriggerON)),NA())</f>
        <v>2.2324921969980593E-2</v>
      </c>
      <c r="H2670" s="49">
        <f>_xll.qlCalendarAdvance(IborCalendar,$H2669,B2670,"f",FALSE)</f>
        <v>58208</v>
      </c>
      <c r="I2670" s="49">
        <f>_xll.qlInterestRateIndexValueDate(Index1M,$H2670)</f>
        <v>58210</v>
      </c>
      <c r="J2670" s="52">
        <f>IFERROR(_xll.qlIndexFixing(Index1M,$H2670,TRUE,_xll.ohTrigger(RecalcTrigger,Trigger1M)),NA())</f>
        <v>2.329368020990652E-2</v>
      </c>
      <c r="K2670" s="52">
        <f>IFERROR(_xll.qlIndexFixing(ONIndex1M,I2670,TRUE,_xll.ohTrigger(RecalcTrigger,Trigger1M)),NA())</f>
        <v>2.3277416590889999E-2</v>
      </c>
      <c r="L2670" s="52">
        <f>IFERROR(_xll.qlIndexFixing(Index3M,H2670,TRUE,_xll.ohTrigger(RecalcTrigger,Trigger3M)),NA())</f>
        <v>2.4825395600299199E-2</v>
      </c>
      <c r="M2670" s="52">
        <f>IFERROR(_xll.qlIndexFixing(ONIndex3M,I2670,TRUE,_xll.ohTrigger(RecalcTrigger,Trigger3M)),NA())</f>
        <v>2.4768192299688963E-2</v>
      </c>
      <c r="N2670" s="52">
        <f>IFERROR(_xll.qlIndexFixing(Index6M,$H2670,TRUE,_xll.ohTrigger(RecalcTrigger,Trigger6M)),NA())</f>
        <v>2.6211321992900799E-2</v>
      </c>
      <c r="O2670" s="52">
        <f>IFERROR(_xll.qlIndexFixing(ONIndex6M,I2670,TRUE,_xll.ohTrigger(RecalcTrigger,Trigger6M)),NA())</f>
        <v>2.6077064684963958E-2</v>
      </c>
      <c r="P2670" s="52">
        <f>IFERROR(_xll.qlIndexFixing(Index1Y,$H2670,TRUE,_xll.ohTrigger(RecalcTrigger,Trigger1Y)),NA())</f>
        <v>2.8003880349855233E-2</v>
      </c>
      <c r="Q2670" s="52">
        <f>IFERROR(_xll.qlIndexFixing(ONIndex1Y,I2670,TRUE,_xll.ohTrigger(RecalcTrigger,Trigger1Y)),NA())</f>
        <v>2.769262719329646E-2</v>
      </c>
    </row>
    <row r="2671" spans="2:17" x14ac:dyDescent="0.2">
      <c r="B2671" s="46" t="s">
        <v>51</v>
      </c>
      <c r="D2671" s="49">
        <f>_xll.qlCalendarAdvance(LocalCalendar,$D2670,B2671,"f",FALSE)</f>
        <v>58218</v>
      </c>
      <c r="E2671" s="49">
        <f>_xll.qlInterestRateIndexValueDate(IndexON,D2671)</f>
        <v>58218</v>
      </c>
      <c r="F2671" s="52">
        <f>IFERROR(_xll.qlIndexFixing(IndexON,D2671,TRUE,_xll.ohTrigger(RecalcTrigger,TriggerON)),NA())</f>
        <v>2.232025881241384E-2</v>
      </c>
      <c r="H2671" s="49">
        <f>_xll.qlCalendarAdvance(IborCalendar,$H2670,B2671,"f",FALSE)</f>
        <v>58215</v>
      </c>
      <c r="I2671" s="49">
        <f>_xll.qlInterestRateIndexValueDate(Index1M,$H2671)</f>
        <v>58217</v>
      </c>
      <c r="J2671" s="52">
        <f>IFERROR(_xll.qlIndexFixing(Index1M,$H2671,TRUE,_xll.ohTrigger(RecalcTrigger,Trigger1M)),NA())</f>
        <v>2.3290493835209924E-2</v>
      </c>
      <c r="K2671" s="52">
        <f>IFERROR(_xll.qlIndexFixing(ONIndex1M,I2671,TRUE,_xll.ohTrigger(RecalcTrigger,Trigger1M)),NA())</f>
        <v>2.3274215992064029E-2</v>
      </c>
      <c r="L2671" s="52">
        <f>IFERROR(_xll.qlIndexFixing(Index3M,H2671,TRUE,_xll.ohTrigger(RecalcTrigger,Trigger3M)),NA())</f>
        <v>2.4822267500439189E-2</v>
      </c>
      <c r="M2671" s="52">
        <f>IFERROR(_xll.qlIndexFixing(ONIndex3M,I2671,TRUE,_xll.ohTrigger(RecalcTrigger,Trigger3M)),NA())</f>
        <v>2.4765023835877642E-2</v>
      </c>
      <c r="N2671" s="52">
        <f>IFERROR(_xll.qlIndexFixing(Index6M,$H2671,TRUE,_xll.ohTrigger(RecalcTrigger,Trigger6M)),NA())</f>
        <v>2.6208245902697165E-2</v>
      </c>
      <c r="O2671" s="52">
        <f>IFERROR(_xll.qlIndexFixing(ONIndex6M,I2671,TRUE,_xll.ohTrigger(RecalcTrigger,Trigger6M)),NA())</f>
        <v>2.6073908509243182E-2</v>
      </c>
      <c r="P2671" s="52">
        <f>IFERROR(_xll.qlIndexFixing(Index1Y,$H2671,TRUE,_xll.ohTrigger(RecalcTrigger,Trigger1Y)),NA())</f>
        <v>2.8000791988070664E-2</v>
      </c>
      <c r="Q2671" s="52">
        <f>IFERROR(_xll.qlIndexFixing(ONIndex1Y,I2671,TRUE,_xll.ohTrigger(RecalcTrigger,Trigger1Y)),NA())</f>
        <v>2.7689373943786677E-2</v>
      </c>
    </row>
    <row r="2672" spans="2:17" x14ac:dyDescent="0.2">
      <c r="B2672" s="46" t="s">
        <v>51</v>
      </c>
      <c r="D2672" s="49">
        <f>_xll.qlCalendarAdvance(LocalCalendar,$D2671,B2672,"f",FALSE)</f>
        <v>58225</v>
      </c>
      <c r="E2672" s="49">
        <f>_xll.qlInterestRateIndexValueDate(IndexON,D2672)</f>
        <v>58225</v>
      </c>
      <c r="F2672" s="52">
        <f>IFERROR(_xll.qlIndexFixing(IndexON,D2672,TRUE,_xll.ohTrigger(RecalcTrigger,TriggerON)),NA())</f>
        <v>2.2314939271526057E-2</v>
      </c>
      <c r="H2672" s="49">
        <f>_xll.qlCalendarAdvance(IborCalendar,$H2671,B2672,"f",FALSE)</f>
        <v>58222</v>
      </c>
      <c r="I2672" s="49">
        <f>_xll.qlInterestRateIndexValueDate(Index1M,$H2672)</f>
        <v>58224</v>
      </c>
      <c r="J2672" s="52">
        <f>IFERROR(_xll.qlIndexFixing(Index1M,$H2672,TRUE,_xll.ohTrigger(RecalcTrigger,Trigger1M)),NA())</f>
        <v>2.3287316784135204E-2</v>
      </c>
      <c r="K2672" s="52">
        <f>IFERROR(_xll.qlIndexFixing(ONIndex1M,I2672,TRUE,_xll.ohTrigger(RecalcTrigger,Trigger1M)),NA())</f>
        <v>2.3271024697555376E-2</v>
      </c>
      <c r="L2672" s="52">
        <f>IFERROR(_xll.qlIndexFixing(Index3M,H2672,TRUE,_xll.ohTrigger(RecalcTrigger,Trigger3M)),NA())</f>
        <v>2.481914867149539E-2</v>
      </c>
      <c r="M2672" s="52">
        <f>IFERROR(_xll.qlIndexFixing(ONIndex3M,I2672,TRUE,_xll.ohTrigger(RecalcTrigger,Trigger3M)),NA())</f>
        <v>2.4761864582778514E-2</v>
      </c>
      <c r="N2672" s="52">
        <f>IFERROR(_xll.qlIndexFixing(Index6M,$H2672,TRUE,_xll.ohTrigger(RecalcTrigger,Trigger6M)),NA())</f>
        <v>2.6202978348196682E-2</v>
      </c>
      <c r="O2672" s="52">
        <f>IFERROR(_xll.qlIndexFixing(ONIndex6M,I2672,TRUE,_xll.ohTrigger(RecalcTrigger,Trigger6M)),NA())</f>
        <v>2.6070761487719807E-2</v>
      </c>
      <c r="P2672" s="52">
        <f>IFERROR(_xll.qlIndexFixing(Index1Y,$H2672,TRUE,_xll.ohTrigger(RecalcTrigger,Trigger1Y)),NA())</f>
        <v>2.7995118625359083E-2</v>
      </c>
      <c r="Q2672" s="52">
        <f>IFERROR(_xll.qlIndexFixing(ONIndex1Y,I2672,TRUE,_xll.ohTrigger(RecalcTrigger,Trigger1Y)),NA())</f>
        <v>2.7686130254149788E-2</v>
      </c>
    </row>
    <row r="2673" spans="2:17" x14ac:dyDescent="0.2">
      <c r="B2673" s="46" t="s">
        <v>51</v>
      </c>
      <c r="D2673" s="49">
        <f>_xll.qlCalendarAdvance(LocalCalendar,$D2672,B2673,"f",FALSE)</f>
        <v>58232</v>
      </c>
      <c r="E2673" s="49">
        <f>_xll.qlInterestRateIndexValueDate(IndexON,D2673)</f>
        <v>58232</v>
      </c>
      <c r="F2673" s="52">
        <f>IFERROR(_xll.qlIndexFixing(IndexON,D2673,TRUE,_xll.ohTrigger(RecalcTrigger,TriggerON)),NA())</f>
        <v>2.2309969737008828E-2</v>
      </c>
      <c r="H2673" s="49">
        <f>_xll.qlCalendarAdvance(IborCalendar,$H2672,B2673,"f",FALSE)</f>
        <v>58229</v>
      </c>
      <c r="I2673" s="49">
        <f>_xll.qlInterestRateIndexValueDate(Index1M,$H2673)</f>
        <v>58231</v>
      </c>
      <c r="J2673" s="52">
        <f>IFERROR(_xll.qlIndexFixing(Index1M,$H2673,TRUE,_xll.ohTrigger(RecalcTrigger,Trigger1M)),NA())</f>
        <v>2.3284149056679859E-2</v>
      </c>
      <c r="K2673" s="52">
        <f>IFERROR(_xll.qlIndexFixing(ONIndex1M,I2673,TRUE,_xll.ohTrigger(RecalcTrigger,Trigger1M)),NA())</f>
        <v>2.3267842707044295E-2</v>
      </c>
      <c r="L2673" s="52">
        <f>IFERROR(_xll.qlIndexFixing(Index3M,H2673,TRUE,_xll.ohTrigger(RecalcTrigger,Trigger3M)),NA())</f>
        <v>2.481603911344955E-2</v>
      </c>
      <c r="M2673" s="52">
        <f>IFERROR(_xll.qlIndexFixing(ONIndex3M,I2673,TRUE,_xll.ohTrigger(RecalcTrigger,Trigger3M)),NA())</f>
        <v>2.475871454039158E-2</v>
      </c>
      <c r="N2673" s="52">
        <f>IFERROR(_xll.qlIndexFixing(Index6M,$H2673,TRUE,_xll.ohTrigger(RecalcTrigger,Trigger6M)),NA())</f>
        <v>2.619991949683606E-2</v>
      </c>
      <c r="O2673" s="52">
        <f>IFERROR(_xll.qlIndexFixing(ONIndex6M,I2673,TRUE,_xll.ohTrigger(RecalcTrigger,Trigger6M)),NA())</f>
        <v>2.606762362023396E-2</v>
      </c>
      <c r="P2673" s="52">
        <f>IFERROR(_xll.qlIndexFixing(Index1Y,$H2673,TRUE,_xll.ohTrigger(RecalcTrigger,Trigger1Y)),NA())</f>
        <v>2.7994644790354375E-2</v>
      </c>
      <c r="Q2673" s="52">
        <f>IFERROR(_xll.qlIndexFixing(ONIndex1Y,I2673,TRUE,_xll.ohTrigger(RecalcTrigger,Trigger1Y)),NA())</f>
        <v>2.768289612422592E-2</v>
      </c>
    </row>
    <row r="2674" spans="2:17" x14ac:dyDescent="0.2">
      <c r="B2674" s="46" t="s">
        <v>51</v>
      </c>
      <c r="D2674" s="49">
        <f>_xll.qlCalendarAdvance(LocalCalendar,$D2673,B2674,"f",FALSE)</f>
        <v>58239</v>
      </c>
      <c r="E2674" s="49">
        <f>_xll.qlInterestRateIndexValueDate(IndexON,D2674)</f>
        <v>58239</v>
      </c>
      <c r="F2674" s="52">
        <f>IFERROR(_xll.qlIndexFixing(IndexON,D2674,TRUE,_xll.ohTrigger(RecalcTrigger,TriggerON)),NA())</f>
        <v>2.230501474571156E-2</v>
      </c>
      <c r="H2674" s="49">
        <f>_xll.qlCalendarAdvance(IborCalendar,$H2673,B2674,"f",FALSE)</f>
        <v>58236</v>
      </c>
      <c r="I2674" s="49">
        <f>_xll.qlInterestRateIndexValueDate(Index1M,$H2674)</f>
        <v>58238</v>
      </c>
      <c r="J2674" s="52">
        <f>IFERROR(_xll.qlIndexFixing(Index1M,$H2674,TRUE,_xll.ohTrigger(RecalcTrigger,Trigger1M)),NA())</f>
        <v>2.3280990652833899E-2</v>
      </c>
      <c r="K2674" s="52">
        <f>IFERROR(_xll.qlIndexFixing(ONIndex1M,I2674,TRUE,_xll.ohTrigger(RecalcTrigger,Trigger1M)),NA())</f>
        <v>2.3264670020690659E-2</v>
      </c>
      <c r="L2674" s="52">
        <f>IFERROR(_xll.qlIndexFixing(Index3M,H2674,TRUE,_xll.ohTrigger(RecalcTrigger,Trigger3M)),NA())</f>
        <v>2.4812938826279086E-2</v>
      </c>
      <c r="M2674" s="52">
        <f>IFERROR(_xll.qlIndexFixing(ONIndex3M,I2674,TRUE,_xll.ohTrigger(RecalcTrigger,Trigger3M)),NA())</f>
        <v>2.4755573708636902E-2</v>
      </c>
      <c r="N2674" s="52">
        <f>IFERROR(_xll.qlIndexFixing(Index6M,$H2674,TRUE,_xll.ohTrigger(RecalcTrigger,Trigger6M)),NA())</f>
        <v>2.6196869925483025E-2</v>
      </c>
      <c r="O2674" s="52">
        <f>IFERROR(_xll.qlIndexFixing(ONIndex6M,I2674,TRUE,_xll.ohTrigger(RecalcTrigger,Trigger6M)),NA())</f>
        <v>2.6064494906945512E-2</v>
      </c>
      <c r="P2674" s="52">
        <f>IFERROR(_xll.qlIndexFixing(Index1Y,$H2674,TRUE,_xll.ohTrigger(RecalcTrigger,Trigger1Y)),NA())</f>
        <v>2.7991585954241713E-2</v>
      </c>
      <c r="Q2674" s="52">
        <f>IFERROR(_xll.qlIndexFixing(ONIndex1Y,I2674,TRUE,_xll.ohTrigger(RecalcTrigger,Trigger1Y)),NA())</f>
        <v>2.7679671553775265E-2</v>
      </c>
    </row>
    <row r="2675" spans="2:17" x14ac:dyDescent="0.2">
      <c r="B2675" s="46" t="s">
        <v>51</v>
      </c>
      <c r="D2675" s="49">
        <f>_xll.qlCalendarAdvance(LocalCalendar,$D2674,B2675,"f",FALSE)</f>
        <v>58246</v>
      </c>
      <c r="E2675" s="49">
        <f>_xll.qlInterestRateIndexValueDate(IndexON,D2675)</f>
        <v>58246</v>
      </c>
      <c r="F2675" s="52">
        <f>IFERROR(_xll.qlIndexFixing(IndexON,D2675,TRUE,_xll.ohTrigger(RecalcTrigger,TriggerON)),NA())</f>
        <v>2.2300074297527672E-2</v>
      </c>
      <c r="H2675" s="49">
        <f>_xll.qlCalendarAdvance(IborCalendar,$H2674,B2675,"f",FALSE)</f>
        <v>58243</v>
      </c>
      <c r="I2675" s="49">
        <f>_xll.qlInterestRateIndexValueDate(Index1M,$H2675)</f>
        <v>58245</v>
      </c>
      <c r="J2675" s="52">
        <f>IFERROR(_xll.qlIndexFixing(Index1M,$H2675,TRUE,_xll.ohTrigger(RecalcTrigger,Trigger1M)),NA())</f>
        <v>2.3277841572582336E-2</v>
      </c>
      <c r="K2675" s="52">
        <f>IFERROR(_xll.qlIndexFixing(ONIndex1M,I2675,TRUE,_xll.ohTrigger(RecalcTrigger,Trigger1M)),NA())</f>
        <v>2.3261506638334595E-2</v>
      </c>
      <c r="L2675" s="52">
        <f>IFERROR(_xll.qlIndexFixing(Index3M,H2675,TRUE,_xll.ohTrigger(RecalcTrigger,Trigger3M)),NA())</f>
        <v>2.4809847809956188E-2</v>
      </c>
      <c r="M2675" s="52">
        <f>IFERROR(_xll.qlIndexFixing(ONIndex3M,I2675,TRUE,_xll.ohTrigger(RecalcTrigger,Trigger3M)),NA())</f>
        <v>2.4752442087514481E-2</v>
      </c>
      <c r="N2675" s="52">
        <f>IFERROR(_xll.qlIndexFixing(Index6M,$H2675,TRUE,_xll.ohTrigger(RecalcTrigger,Trigger6M)),NA())</f>
        <v>2.6193829634093887E-2</v>
      </c>
      <c r="O2675" s="52">
        <f>IFERROR(_xll.qlIndexFixing(ONIndex6M,I2675,TRUE,_xll.ohTrigger(RecalcTrigger,Trigger6M)),NA())</f>
        <v>2.6061375347534721E-2</v>
      </c>
      <c r="P2675" s="52">
        <f>IFERROR(_xll.qlIndexFixing(Index1Y,$H2675,TRUE,_xll.ohTrigger(RecalcTrigger,Trigger1Y)),NA())</f>
        <v>2.7988536959840191E-2</v>
      </c>
      <c r="Q2675" s="52">
        <f>IFERROR(_xll.qlIndexFixing(ONIndex1Y,I2675,TRUE,_xll.ohTrigger(RecalcTrigger,Trigger1Y)),NA())</f>
        <v>2.7676456543197503E-2</v>
      </c>
    </row>
    <row r="2676" spans="2:17" x14ac:dyDescent="0.2">
      <c r="B2676" s="46" t="s">
        <v>51</v>
      </c>
      <c r="D2676" s="49">
        <f>_xll.qlCalendarAdvance(LocalCalendar,$D2675,B2676,"f",FALSE)</f>
        <v>58253</v>
      </c>
      <c r="E2676" s="49">
        <f>_xll.qlInterestRateIndexValueDate(IndexON,D2676)</f>
        <v>58253</v>
      </c>
      <c r="F2676" s="52">
        <f>IFERROR(_xll.qlIndexFixing(IndexON,D2676,TRUE,_xll.ohTrigger(RecalcTrigger,TriggerON)),NA())</f>
        <v>2.2295148392510455E-2</v>
      </c>
      <c r="H2676" s="49">
        <f>_xll.qlCalendarAdvance(IborCalendar,$H2675,B2676,"f",FALSE)</f>
        <v>58250</v>
      </c>
      <c r="I2676" s="49">
        <f>_xll.qlInterestRateIndexValueDate(Index1M,$H2676)</f>
        <v>58252</v>
      </c>
      <c r="J2676" s="52">
        <f>IFERROR(_xll.qlIndexFixing(Index1M,$H2676,TRUE,_xll.ohTrigger(RecalcTrigger,Trigger1M)),NA())</f>
        <v>2.3274701815930166E-2</v>
      </c>
      <c r="K2676" s="52">
        <f>IFERROR(_xll.qlIndexFixing(ONIndex1M,I2676,TRUE,_xll.ohTrigger(RecalcTrigger,Trigger1M)),NA())</f>
        <v>2.3258352560215911E-2</v>
      </c>
      <c r="L2676" s="52">
        <f>IFERROR(_xll.qlIndexFixing(Index3M,H2676,TRUE,_xll.ohTrigger(RecalcTrigger,Trigger3M)),NA())</f>
        <v>2.4806766064467824E-2</v>
      </c>
      <c r="M2676" s="52">
        <f>IFERROR(_xll.qlIndexFixing(ONIndex3M,I2676,TRUE,_xll.ohTrigger(RecalcTrigger,Trigger3M)),NA())</f>
        <v>2.4749319677184189E-2</v>
      </c>
      <c r="N2676" s="52">
        <f>IFERROR(_xll.qlIndexFixing(Index6M,$H2676,TRUE,_xll.ohTrigger(RecalcTrigger,Trigger6M)),NA())</f>
        <v>2.6193004683423844E-2</v>
      </c>
      <c r="O2676" s="52">
        <f>IFERROR(_xll.qlIndexFixing(ONIndex6M,I2676,TRUE,_xll.ohTrigger(RecalcTrigger,Trigger6M)),NA())</f>
        <v>2.6058264942481202E-2</v>
      </c>
      <c r="P2676" s="52">
        <f>IFERROR(_xll.qlIndexFixing(Index1Y,$H2676,TRUE,_xll.ohTrigger(RecalcTrigger,Trigger1Y)),NA())</f>
        <v>2.7985497807060101E-2</v>
      </c>
      <c r="Q2676" s="52">
        <f>IFERROR(_xll.qlIndexFixing(ONIndex1Y,I2676,TRUE,_xll.ohTrigger(RecalcTrigger,Trigger1Y)),NA())</f>
        <v>2.7673251092412698E-2</v>
      </c>
    </row>
    <row r="2677" spans="2:17" x14ac:dyDescent="0.2">
      <c r="B2677" s="46" t="s">
        <v>51</v>
      </c>
      <c r="D2677" s="49">
        <f>_xll.qlCalendarAdvance(LocalCalendar,$D2676,B2677,"f",FALSE)</f>
        <v>58263</v>
      </c>
      <c r="E2677" s="49">
        <f>_xll.qlInterestRateIndexValueDate(IndexON,D2677)</f>
        <v>58263</v>
      </c>
      <c r="F2677" s="52">
        <f>IFERROR(_xll.qlIndexFixing(IndexON,D2677,TRUE,_xll.ohTrigger(RecalcTrigger,TriggerON)),NA())</f>
        <v>2.2287456520651006E-2</v>
      </c>
      <c r="H2677" s="49">
        <f>_xll.qlCalendarAdvance(IborCalendar,$H2676,B2677,"f",FALSE)</f>
        <v>58257</v>
      </c>
      <c r="I2677" s="49">
        <f>_xll.qlInterestRateIndexValueDate(Index1M,$H2677)</f>
        <v>58259</v>
      </c>
      <c r="J2677" s="52">
        <f>IFERROR(_xll.qlIndexFixing(Index1M,$H2677,TRUE,_xll.ohTrigger(RecalcTrigger,Trigger1M)),NA())</f>
        <v>2.3271571382852407E-2</v>
      </c>
      <c r="K2677" s="52">
        <f>IFERROR(_xll.qlIndexFixing(ONIndex1M,I2677,TRUE,_xll.ohTrigger(RecalcTrigger,Trigger1M)),NA())</f>
        <v>2.3256788554590901E-2</v>
      </c>
      <c r="L2677" s="52">
        <f>IFERROR(_xll.qlIndexFixing(Index3M,H2677,TRUE,_xll.ohTrigger(RecalcTrigger,Trigger3M)),NA())</f>
        <v>2.4803693589784452E-2</v>
      </c>
      <c r="M2677" s="52">
        <f>IFERROR(_xll.qlIndexFixing(ONIndex3M,I2677,TRUE,_xll.ohTrigger(RecalcTrigger,Trigger3M)),NA())</f>
        <v>2.4748092220088225E-2</v>
      </c>
      <c r="N2677" s="52">
        <f>IFERROR(_xll.qlIndexFixing(Index6M,$H2677,TRUE,_xll.ohTrigger(RecalcTrigger,Trigger6M)),NA())</f>
        <v>2.6189984285614993E-2</v>
      </c>
      <c r="O2677" s="52">
        <f>IFERROR(_xll.qlIndexFixing(ONIndex6M,I2677,TRUE,_xll.ohTrigger(RecalcTrigger,Trigger6M)),NA())</f>
        <v>2.6057329069322233E-2</v>
      </c>
      <c r="P2677" s="52">
        <f>IFERROR(_xll.qlIndexFixing(Index1Y,$H2677,TRUE,_xll.ohTrigger(RecalcTrigger,Trigger1Y)),NA())</f>
        <v>2.7983335968724862E-2</v>
      </c>
      <c r="Q2677" s="52">
        <f>IFERROR(_xll.qlIndexFixing(ONIndex1Y,I2677,TRUE,_xll.ohTrigger(RecalcTrigger,Trigger1Y)),NA())</f>
        <v>2.7672561871951995E-2</v>
      </c>
    </row>
    <row r="2678" spans="2:17" x14ac:dyDescent="0.2">
      <c r="B2678" s="46" t="s">
        <v>51</v>
      </c>
      <c r="D2678" s="49">
        <f>_xll.qlCalendarAdvance(LocalCalendar,$D2677,B2678,"f",FALSE)</f>
        <v>58270</v>
      </c>
      <c r="E2678" s="49">
        <f>_xll.qlInterestRateIndexValueDate(IndexON,D2678)</f>
        <v>58270</v>
      </c>
      <c r="F2678" s="52">
        <f>IFERROR(_xll.qlIndexFixing(IndexON,D2678,TRUE,_xll.ohTrigger(RecalcTrigger,TriggerON)),NA())</f>
        <v>2.2282564462772214E-2</v>
      </c>
      <c r="H2678" s="49">
        <f>_xll.qlCalendarAdvance(IborCalendar,$H2677,B2678,"f",FALSE)</f>
        <v>58264</v>
      </c>
      <c r="I2678" s="49">
        <f>_xll.qlInterestRateIndexValueDate(Index1M,$H2678)</f>
        <v>58266</v>
      </c>
      <c r="J2678" s="52">
        <f>IFERROR(_xll.qlIndexFixing(Index1M,$H2678,TRUE,_xll.ohTrigger(RecalcTrigger,Trigger1M)),NA())</f>
        <v>2.3268450273354058E-2</v>
      </c>
      <c r="K2678" s="52">
        <f>IFERROR(_xll.qlIndexFixing(ONIndex1M,I2678,TRUE,_xll.ohTrigger(RecalcTrigger,Trigger1M)),NA())</f>
        <v>2.3252072315971262E-2</v>
      </c>
      <c r="L2678" s="52">
        <f>IFERROR(_xll.qlIndexFixing(Index3M,H2678,TRUE,_xll.ohTrigger(RecalcTrigger,Trigger3M)),NA())</f>
        <v>2.4800630385889567E-2</v>
      </c>
      <c r="M2678" s="52">
        <f>IFERROR(_xll.qlIndexFixing(ONIndex3M,I2678,TRUE,_xll.ohTrigger(RecalcTrigger,Trigger3M)),NA())</f>
        <v>2.4743102488420377E-2</v>
      </c>
      <c r="N2678" s="52">
        <f>IFERROR(_xll.qlIndexFixing(Index6M,$H2678,TRUE,_xll.ohTrigger(RecalcTrigger,Trigger6M)),NA())</f>
        <v>2.6186973169721163E-2</v>
      </c>
      <c r="O2678" s="52">
        <f>IFERROR(_xll.qlIndexFixing(ONIndex6M,I2678,TRUE,_xll.ohTrigger(RecalcTrigger,Trigger6M)),NA())</f>
        <v>2.6052071594566684E-2</v>
      </c>
      <c r="P2678" s="52">
        <f>IFERROR(_xll.qlIndexFixing(Index1Y,$H2678,TRUE,_xll.ohTrigger(RecalcTrigger,Trigger1Y)),NA())</f>
        <v>2.7979449026008196E-2</v>
      </c>
      <c r="Q2678" s="52">
        <f>IFERROR(_xll.qlIndexFixing(ONIndex1Y,I2678,TRUE,_xll.ohTrigger(RecalcTrigger,Trigger1Y)),NA())</f>
        <v>2.7666868869582473E-2</v>
      </c>
    </row>
    <row r="2679" spans="2:17" x14ac:dyDescent="0.2">
      <c r="B2679" s="46" t="s">
        <v>51</v>
      </c>
      <c r="D2679" s="49">
        <f>_xll.qlCalendarAdvance(LocalCalendar,$D2678,B2679,"f",FALSE)</f>
        <v>58277</v>
      </c>
      <c r="E2679" s="49">
        <f>_xll.qlInterestRateIndexValueDate(IndexON,D2679)</f>
        <v>58277</v>
      </c>
      <c r="F2679" s="52">
        <f>IFERROR(_xll.qlIndexFixing(IndexON,D2679,TRUE,_xll.ohTrigger(RecalcTrigger,TriggerON)),NA())</f>
        <v>2.2277686946061692E-2</v>
      </c>
      <c r="H2679" s="49">
        <f>_xll.qlCalendarAdvance(IborCalendar,$H2678,B2679,"f",FALSE)</f>
        <v>58271</v>
      </c>
      <c r="I2679" s="49">
        <f>_xll.qlInterestRateIndexValueDate(Index1M,$H2679)</f>
        <v>58273</v>
      </c>
      <c r="J2679" s="52">
        <f>IFERROR(_xll.qlIndexFixing(Index1M,$H2679,TRUE,_xll.ohTrigger(RecalcTrigger,Trigger1M)),NA())</f>
        <v>2.3265338487420129E-2</v>
      </c>
      <c r="K2679" s="52">
        <f>IFERROR(_xll.qlIndexFixing(ONIndex1M,I2679,TRUE,_xll.ohTrigger(RecalcTrigger,Trigger1M)),NA())</f>
        <v>2.3248946150005168E-2</v>
      </c>
      <c r="L2679" s="52">
        <f>IFERROR(_xll.qlIndexFixing(Index3M,H2679,TRUE,_xll.ohTrigger(RecalcTrigger,Trigger3M)),NA())</f>
        <v>2.4797576452758839E-2</v>
      </c>
      <c r="M2679" s="52">
        <f>IFERROR(_xll.qlIndexFixing(ONIndex3M,I2679,TRUE,_xll.ohTrigger(RecalcTrigger,Trigger3M)),NA())</f>
        <v>2.4740007709986855E-2</v>
      </c>
      <c r="N2679" s="52">
        <f>IFERROR(_xll.qlIndexFixing(Index6M,$H2679,TRUE,_xll.ohTrigger(RecalcTrigger,Trigger6M)),NA())</f>
        <v>2.618470818180221E-2</v>
      </c>
      <c r="O2679" s="52">
        <f>IFERROR(_xll.qlIndexFixing(ONIndex6M,I2679,TRUE,_xll.ohTrigger(RecalcTrigger,Trigger6M)),NA())</f>
        <v>2.6048988651705685E-2</v>
      </c>
      <c r="P2679" s="52">
        <f>IFERROR(_xll.qlIndexFixing(Index1Y,$H2679,TRUE,_xll.ohTrigger(RecalcTrigger,Trigger1Y)),NA())</f>
        <v>2.7976439397559564E-2</v>
      </c>
      <c r="Q2679" s="52">
        <f>IFERROR(_xll.qlIndexFixing(ONIndex1Y,I2679,TRUE,_xll.ohTrigger(RecalcTrigger,Trigger1Y)),NA())</f>
        <v>2.7663692097696924E-2</v>
      </c>
    </row>
    <row r="2680" spans="2:17" x14ac:dyDescent="0.2">
      <c r="B2680" s="46" t="s">
        <v>51</v>
      </c>
      <c r="D2680" s="49">
        <f>_xll.qlCalendarAdvance(LocalCalendar,$D2679,B2680,"f",FALSE)</f>
        <v>58284</v>
      </c>
      <c r="E2680" s="49">
        <f>_xll.qlInterestRateIndexValueDate(IndexON,D2680)</f>
        <v>58284</v>
      </c>
      <c r="F2680" s="52">
        <f>IFERROR(_xll.qlIndexFixing(IndexON,D2680,TRUE,_xll.ohTrigger(RecalcTrigger,TriggerON)),NA())</f>
        <v>2.2272823970759248E-2</v>
      </c>
      <c r="H2680" s="49">
        <f>_xll.qlCalendarAdvance(IborCalendar,$H2679,B2680,"f",FALSE)</f>
        <v>58278</v>
      </c>
      <c r="I2680" s="49">
        <f>_xll.qlInterestRateIndexValueDate(Index1M,$H2680)</f>
        <v>58280</v>
      </c>
      <c r="J2680" s="52">
        <f>IFERROR(_xll.qlIndexFixing(Index1M,$H2680,TRUE,_xll.ohTrigger(RecalcTrigger,Trigger1M)),NA())</f>
        <v>2.3262766348782066E-2</v>
      </c>
      <c r="K2680" s="52">
        <f>IFERROR(_xll.qlIndexFixing(ONIndex1M,I2680,TRUE,_xll.ohTrigger(RecalcTrigger,Trigger1M)),NA())</f>
        <v>2.3245829288196518E-2</v>
      </c>
      <c r="L2680" s="52">
        <f>IFERROR(_xll.qlIndexFixing(Index3M,H2680,TRUE,_xll.ohTrigger(RecalcTrigger,Trigger3M)),NA())</f>
        <v>2.479453179037315E-2</v>
      </c>
      <c r="M2680" s="52">
        <f>IFERROR(_xll.qlIndexFixing(ONIndex3M,I2680,TRUE,_xll.ohTrigger(RecalcTrigger,Trigger3M)),NA())</f>
        <v>2.4736922142425399E-2</v>
      </c>
      <c r="N2680" s="52">
        <f>IFERROR(_xll.qlIndexFixing(Index6M,$H2680,TRUE,_xll.ohTrigger(RecalcTrigger,Trigger6M)),NA())</f>
        <v>2.6180978783507954E-2</v>
      </c>
      <c r="O2680" s="52">
        <f>IFERROR(_xll.qlIndexFixing(ONIndex6M,I2680,TRUE,_xll.ohTrigger(RecalcTrigger,Trigger6M)),NA())</f>
        <v>2.6045914863122022E-2</v>
      </c>
      <c r="P2680" s="52">
        <f>IFERROR(_xll.qlIndexFixing(Index1Y,$H2680,TRUE,_xll.ohTrigger(RecalcTrigger,Trigger1Y)),NA())</f>
        <v>2.7973439610376776E-2</v>
      </c>
      <c r="Q2680" s="52">
        <f>IFERROR(_xll.qlIndexFixing(ONIndex1Y,I2680,TRUE,_xll.ohTrigger(RecalcTrigger,Trigger1Y)),NA())</f>
        <v>2.7660524885604332E-2</v>
      </c>
    </row>
    <row r="2681" spans="2:17" x14ac:dyDescent="0.2">
      <c r="B2681" s="46" t="s">
        <v>51</v>
      </c>
      <c r="D2681" s="49">
        <f>_xll.qlCalendarAdvance(LocalCalendar,$D2680,B2681,"f",FALSE)</f>
        <v>58291</v>
      </c>
      <c r="E2681" s="49">
        <f>_xll.qlInterestRateIndexValueDate(IndexON,D2681)</f>
        <v>58291</v>
      </c>
      <c r="F2681" s="52">
        <f>IFERROR(_xll.qlIndexFixing(IndexON,D2681,TRUE,_xll.ohTrigger(RecalcTrigger,TriggerON)),NA())</f>
        <v>2.2267975536545137E-2</v>
      </c>
      <c r="H2681" s="49">
        <f>_xll.qlCalendarAdvance(IborCalendar,$H2680,B2681,"f",FALSE)</f>
        <v>58285</v>
      </c>
      <c r="I2681" s="49">
        <f>_xll.qlInterestRateIndexValueDate(Index1M,$H2681)</f>
        <v>58287</v>
      </c>
      <c r="J2681" s="52">
        <f>IFERROR(_xll.qlIndexFixing(Index1M,$H2681,TRUE,_xll.ohTrigger(RecalcTrigger,Trigger1M)),NA())</f>
        <v>2.3257550919900401E-2</v>
      </c>
      <c r="K2681" s="52">
        <f>IFERROR(_xll.qlIndexFixing(ONIndex1M,I2681,TRUE,_xll.ohTrigger(RecalcTrigger,Trigger1M)),NA())</f>
        <v>2.3242721730465377E-2</v>
      </c>
      <c r="L2681" s="52">
        <f>IFERROR(_xll.qlIndexFixing(Index3M,H2681,TRUE,_xll.ohTrigger(RecalcTrigger,Trigger3M)),NA())</f>
        <v>2.4791496398708177E-2</v>
      </c>
      <c r="M2681" s="52">
        <f>IFERROR(_xll.qlIndexFixing(ONIndex3M,I2681,TRUE,_xll.ohTrigger(RecalcTrigger,Trigger3M)),NA())</f>
        <v>2.4733845785416264E-2</v>
      </c>
      <c r="N2681" s="52">
        <f>IFERROR(_xll.qlIndexFixing(Index6M,$H2681,TRUE,_xll.ohTrigger(RecalcTrigger,Trigger6M)),NA())</f>
        <v>2.6175782762639602E-2</v>
      </c>
      <c r="O2681" s="52">
        <f>IFERROR(_xll.qlIndexFixing(ONIndex6M,I2681,TRUE,_xll.ohTrigger(RecalcTrigger,Trigger6M)),NA())</f>
        <v>2.6042850228495951E-2</v>
      </c>
      <c r="P2681" s="52">
        <f>IFERROR(_xll.qlIndexFixing(Index1Y,$H2681,TRUE,_xll.ohTrigger(RecalcTrigger,Trigger1Y)),NA())</f>
        <v>2.7967842114411088E-2</v>
      </c>
      <c r="Q2681" s="52">
        <f>IFERROR(_xll.qlIndexFixing(ONIndex1Y,I2681,TRUE,_xll.ohTrigger(RecalcTrigger,Trigger1Y)),NA())</f>
        <v>2.7657367233064889E-2</v>
      </c>
    </row>
    <row r="2682" spans="2:17" x14ac:dyDescent="0.2">
      <c r="B2682" s="46" t="s">
        <v>51</v>
      </c>
      <c r="D2682" s="49">
        <f>_xll.qlCalendarAdvance(LocalCalendar,$D2681,B2682,"f",FALSE)</f>
        <v>58298</v>
      </c>
      <c r="E2682" s="49">
        <f>_xll.qlInterestRateIndexValueDate(IndexON,D2682)</f>
        <v>58298</v>
      </c>
      <c r="F2682" s="52">
        <f>IFERROR(_xll.qlIndexFixing(IndexON,D2682,TRUE,_xll.ohTrigger(RecalcTrigger,TriggerON)),NA())</f>
        <v>2.2263141643579232E-2</v>
      </c>
      <c r="H2682" s="49">
        <f>_xll.qlCalendarAdvance(IborCalendar,$H2681,B2682,"f",FALSE)</f>
        <v>58292</v>
      </c>
      <c r="I2682" s="49">
        <f>_xll.qlInterestRateIndexValueDate(Index1M,$H2682)</f>
        <v>58294</v>
      </c>
      <c r="J2682" s="52">
        <f>IFERROR(_xll.qlIndexFixing(Index1M,$H2682,TRUE,_xll.ohTrigger(RecalcTrigger,Trigger1M)),NA())</f>
        <v>2.3256059070967394E-2</v>
      </c>
      <c r="K2682" s="52">
        <f>IFERROR(_xll.qlIndexFixing(ONIndex1M,I2682,TRUE,_xll.ohTrigger(RecalcTrigger,Trigger1M)),NA())</f>
        <v>2.3239623476811744E-2</v>
      </c>
      <c r="L2682" s="52">
        <f>IFERROR(_xll.qlIndexFixing(Index3M,H2682,TRUE,_xll.ohTrigger(RecalcTrigger,Trigger3M)),NA())</f>
        <v>2.4788470277743061E-2</v>
      </c>
      <c r="M2682" s="52">
        <f>IFERROR(_xll.qlIndexFixing(ONIndex3M,I2682,TRUE,_xll.ohTrigger(RecalcTrigger,Trigger3M)),NA())</f>
        <v>2.4730778639039386E-2</v>
      </c>
      <c r="N2682" s="52">
        <f>IFERROR(_xll.qlIndexFixing(Index6M,$H2682,TRUE,_xll.ohTrigger(RecalcTrigger,Trigger6M)),NA())</f>
        <v>2.6175021524442552E-2</v>
      </c>
      <c r="O2682" s="52">
        <f>IFERROR(_xll.qlIndexFixing(ONIndex6M,I2682,TRUE,_xll.ohTrigger(RecalcTrigger,Trigger6M)),NA())</f>
        <v>2.6039794747987344E-2</v>
      </c>
      <c r="P2682" s="52">
        <f>IFERROR(_xll.qlIndexFixing(Index1Y,$H2682,TRUE,_xll.ohTrigger(RecalcTrigger,Trigger1Y)),NA())</f>
        <v>2.7967469559460976E-2</v>
      </c>
      <c r="Q2682" s="52">
        <f>IFERROR(_xll.qlIndexFixing(ONIndex1Y,I2682,TRUE,_xll.ohTrigger(RecalcTrigger,Trigger1Y)),NA())</f>
        <v>2.7654219140238467E-2</v>
      </c>
    </row>
    <row r="2683" spans="2:17" x14ac:dyDescent="0.2">
      <c r="B2683" s="46" t="s">
        <v>51</v>
      </c>
      <c r="D2683" s="49">
        <f>_xll.qlCalendarAdvance(LocalCalendar,$D2682,B2683,"f",FALSE)</f>
        <v>58305</v>
      </c>
      <c r="E2683" s="49">
        <f>_xll.qlInterestRateIndexValueDate(IndexON,D2683)</f>
        <v>58305</v>
      </c>
      <c r="F2683" s="52">
        <f>IFERROR(_xll.qlIndexFixing(IndexON,D2683,TRUE,_xll.ohTrigger(RecalcTrigger,TriggerON)),NA())</f>
        <v>2.225832229170166E-2</v>
      </c>
      <c r="H2683" s="49">
        <f>_xll.qlCalendarAdvance(IborCalendar,$H2682,B2683,"f",FALSE)</f>
        <v>58299</v>
      </c>
      <c r="I2683" s="49">
        <f>_xll.qlInterestRateIndexValueDate(Index1M,$H2683)</f>
        <v>58301</v>
      </c>
      <c r="J2683" s="52">
        <f>IFERROR(_xll.qlIndexFixing(Index1M,$H2683,TRUE,_xll.ohTrigger(RecalcTrigger,Trigger1M)),NA())</f>
        <v>2.3252984579233693E-2</v>
      </c>
      <c r="K2683" s="52">
        <f>IFERROR(_xll.qlIndexFixing(ONIndex1M,I2683,TRUE,_xll.ohTrigger(RecalcTrigger,Trigger1M)),NA())</f>
        <v>2.3236534527315555E-2</v>
      </c>
      <c r="L2683" s="52">
        <f>IFERROR(_xll.qlIndexFixing(Index3M,H2683,TRUE,_xll.ohTrigger(RecalcTrigger,Trigger3M)),NA())</f>
        <v>2.4785453427458692E-2</v>
      </c>
      <c r="M2683" s="52">
        <f>IFERROR(_xll.qlIndexFixing(ONIndex3M,I2683,TRUE,_xll.ohTrigger(RecalcTrigger,Trigger3M)),NA())</f>
        <v>2.4727720703534573E-2</v>
      </c>
      <c r="N2683" s="52">
        <f>IFERROR(_xll.qlIndexFixing(Index6M,$H2683,TRUE,_xll.ohTrigger(RecalcTrigger,Trigger6M)),NA())</f>
        <v>2.6172795455086544E-2</v>
      </c>
      <c r="O2683" s="52">
        <f>IFERROR(_xll.qlIndexFixing(ONIndex6M,I2683,TRUE,_xll.ohTrigger(RecalcTrigger,Trigger6M)),NA())</f>
        <v>2.6036748421596201E-2</v>
      </c>
      <c r="P2683" s="52">
        <f>IFERROR(_xll.qlIndexFixing(Index1Y,$H2683,TRUE,_xll.ohTrigger(RecalcTrigger,Trigger1Y)),NA())</f>
        <v>2.7964499295552014E-2</v>
      </c>
      <c r="Q2683" s="52">
        <f>IFERROR(_xll.qlIndexFixing(ONIndex1Y,I2683,TRUE,_xll.ohTrigger(RecalcTrigger,Trigger1Y)),NA())</f>
        <v>2.7651080607205003E-2</v>
      </c>
    </row>
    <row r="2684" spans="2:17" x14ac:dyDescent="0.2">
      <c r="B2684" s="46" t="s">
        <v>51</v>
      </c>
      <c r="D2684" s="49">
        <f>_xll.qlCalendarAdvance(LocalCalendar,$D2683,B2684,"f",FALSE)</f>
        <v>58312</v>
      </c>
      <c r="E2684" s="49">
        <f>_xll.qlInterestRateIndexValueDate(IndexON,D2684)</f>
        <v>58312</v>
      </c>
      <c r="F2684" s="52">
        <f>IFERROR(_xll.qlIndexFixing(IndexON,D2684,TRUE,_xll.ohTrigger(RecalcTrigger,TriggerON)),NA())</f>
        <v>2.225351748115223E-2</v>
      </c>
      <c r="H2684" s="49">
        <f>_xll.qlCalendarAdvance(IborCalendar,$H2683,B2684,"f",FALSE)</f>
        <v>58306</v>
      </c>
      <c r="I2684" s="49">
        <f>_xll.qlInterestRateIndexValueDate(Index1M,$H2684)</f>
        <v>58308</v>
      </c>
      <c r="J2684" s="52">
        <f>IFERROR(_xll.qlIndexFixing(Index1M,$H2684,TRUE,_xll.ohTrigger(RecalcTrigger,Trigger1M)),NA())</f>
        <v>2.3249919411034436E-2</v>
      </c>
      <c r="K2684" s="52">
        <f>IFERROR(_xll.qlIndexFixing(ONIndex1M,I2684,TRUE,_xll.ohTrigger(RecalcTrigger,Trigger1M)),NA())</f>
        <v>2.3233454881896876E-2</v>
      </c>
      <c r="L2684" s="52">
        <f>IFERROR(_xll.qlIndexFixing(Index3M,H2684,TRUE,_xll.ohTrigger(RecalcTrigger,Trigger3M)),NA())</f>
        <v>2.4782445847831607E-2</v>
      </c>
      <c r="M2684" s="52">
        <f>IFERROR(_xll.qlIndexFixing(ONIndex3M,I2684,TRUE,_xll.ohTrigger(RecalcTrigger,Trigger3M)),NA())</f>
        <v>2.4724671978502144E-2</v>
      </c>
      <c r="N2684" s="52">
        <f>IFERROR(_xll.qlIndexFixing(Index6M,$H2684,TRUE,_xll.ohTrigger(RecalcTrigger,Trigger6M)),NA())</f>
        <v>2.6169101392188879E-2</v>
      </c>
      <c r="O2684" s="52">
        <f>IFERROR(_xll.qlIndexFixing(ONIndex6M,I2684,TRUE,_xll.ohTrigger(RecalcTrigger,Trigger6M)),NA())</f>
        <v>2.6033711249242586E-2</v>
      </c>
      <c r="P2684" s="52">
        <f>IFERROR(_xll.qlIndexFixing(Index1Y,$H2684,TRUE,_xll.ohTrigger(RecalcTrigger,Trigger1Y)),NA())</f>
        <v>2.796153887256005E-2</v>
      </c>
      <c r="Q2684" s="52">
        <f>IFERROR(_xll.qlIndexFixing(ONIndex1Y,I2684,TRUE,_xll.ohTrigger(RecalcTrigger,Trigger1Y)),NA())</f>
        <v>2.7647951633724688E-2</v>
      </c>
    </row>
    <row r="2685" spans="2:17" x14ac:dyDescent="0.2">
      <c r="B2685" s="46" t="s">
        <v>51</v>
      </c>
      <c r="D2685" s="49">
        <f>_xll.qlCalendarAdvance(LocalCalendar,$D2684,B2685,"f",FALSE)</f>
        <v>58320</v>
      </c>
      <c r="E2685" s="49">
        <f>_xll.qlInterestRateIndexValueDate(IndexON,D2685)</f>
        <v>58320</v>
      </c>
      <c r="F2685" s="52">
        <f>IFERROR(_xll.qlIndexFixing(IndexON,D2685,TRUE,_xll.ohTrigger(RecalcTrigger,TriggerON)),NA())</f>
        <v>2.2248044074704154E-2</v>
      </c>
      <c r="H2685" s="49">
        <f>_xll.qlCalendarAdvance(IborCalendar,$H2684,B2685,"f",FALSE)</f>
        <v>58313</v>
      </c>
      <c r="I2685" s="49">
        <f>_xll.qlInterestRateIndexValueDate(Index1M,$H2685)</f>
        <v>58315</v>
      </c>
      <c r="J2685" s="52">
        <f>IFERROR(_xll.qlIndexFixing(Index1M,$H2685,TRUE,_xll.ohTrigger(RecalcTrigger,Trigger1M)),NA())</f>
        <v>2.3246863566352138E-2</v>
      </c>
      <c r="K2685" s="52">
        <f>IFERROR(_xll.qlIndexFixing(ONIndex1M,I2685,TRUE,_xll.ohTrigger(RecalcTrigger,Trigger1M)),NA())</f>
        <v>2.3230384540475768E-2</v>
      </c>
      <c r="L2685" s="52">
        <f>IFERROR(_xll.qlIndexFixing(Index3M,H2685,TRUE,_xll.ohTrigger(RecalcTrigger,Trigger3M)),NA())</f>
        <v>2.4779447538842692E-2</v>
      </c>
      <c r="M2685" s="52">
        <f>IFERROR(_xll.qlIndexFixing(ONIndex3M,I2685,TRUE,_xll.ohTrigger(RecalcTrigger,Trigger3M)),NA())</f>
        <v>2.4721632464181909E-2</v>
      </c>
      <c r="N2685" s="52">
        <f>IFERROR(_xll.qlIndexFixing(Index6M,$H2685,TRUE,_xll.ohTrigger(RecalcTrigger,Trigger6M)),NA())</f>
        <v>2.6163937108958916E-2</v>
      </c>
      <c r="O2685" s="52">
        <f>IFERROR(_xll.qlIndexFixing(ONIndex6M,I2685,TRUE,_xll.ohTrigger(RecalcTrigger,Trigger6M)),NA())</f>
        <v>2.6030683231086371E-2</v>
      </c>
      <c r="P2685" s="52">
        <f>IFERROR(_xll.qlIndexFixing(Index1Y,$H2685,TRUE,_xll.ohTrigger(RecalcTrigger,Trigger1Y)),NA())</f>
        <v>2.7959459557652642E-2</v>
      </c>
      <c r="Q2685" s="52">
        <f>IFERROR(_xll.qlIndexFixing(ONIndex1Y,I2685,TRUE,_xll.ohTrigger(RecalcTrigger,Trigger1Y)),NA())</f>
        <v>2.7644832219957394E-2</v>
      </c>
    </row>
    <row r="2686" spans="2:17" x14ac:dyDescent="0.2">
      <c r="B2686" s="46" t="s">
        <v>51</v>
      </c>
      <c r="D2686" s="49">
        <f>_xll.qlCalendarAdvance(LocalCalendar,$D2685,B2686,"f",FALSE)</f>
        <v>58327</v>
      </c>
      <c r="E2686" s="49">
        <f>_xll.qlInterestRateIndexValueDate(IndexON,D2686)</f>
        <v>58327</v>
      </c>
      <c r="F2686" s="52">
        <f>IFERROR(_xll.qlIndexFixing(IndexON,D2686,TRUE,_xll.ohTrigger(RecalcTrigger,TriggerON)),NA())</f>
        <v>2.2243270423869532E-2</v>
      </c>
      <c r="H2686" s="49">
        <f>_xll.qlCalendarAdvance(IborCalendar,$H2685,B2686,"f",FALSE)</f>
        <v>58320</v>
      </c>
      <c r="I2686" s="49">
        <f>_xll.qlInterestRateIndexValueDate(Index1M,$H2686)</f>
        <v>58322</v>
      </c>
      <c r="J2686" s="52">
        <f>IFERROR(_xll.qlIndexFixing(Index1M,$H2686,TRUE,_xll.ohTrigger(RecalcTrigger,Trigger1M)),NA())</f>
        <v>2.3243817045186799E-2</v>
      </c>
      <c r="K2686" s="52">
        <f>IFERROR(_xll.qlIndexFixing(ONIndex1M,I2686,TRUE,_xll.ohTrigger(RecalcTrigger,Trigger1M)),NA())</f>
        <v>2.3227323503052233E-2</v>
      </c>
      <c r="L2686" s="52">
        <f>IFERROR(_xll.qlIndexFixing(Index3M,H2686,TRUE,_xll.ohTrigger(RecalcTrigger,Trigger3M)),NA())</f>
        <v>2.4775819451007399E-2</v>
      </c>
      <c r="M2686" s="52">
        <f>IFERROR(_xll.qlIndexFixing(ONIndex3M,I2686,TRUE,_xll.ohTrigger(RecalcTrigger,Trigger3M)),NA())</f>
        <v>2.4718602160413994E-2</v>
      </c>
      <c r="N2686" s="52">
        <f>IFERROR(_xll.qlIndexFixing(Index6M,$H2686,TRUE,_xll.ohTrigger(RecalcTrigger,Trigger6M)),NA())</f>
        <v>2.6160259221505097E-2</v>
      </c>
      <c r="O2686" s="52">
        <f>IFERROR(_xll.qlIndexFixing(ONIndex6M,I2686,TRUE,_xll.ohTrigger(RecalcTrigger,Trigger6M)),NA())</f>
        <v>2.6027664366967684E-2</v>
      </c>
      <c r="P2686" s="52">
        <f>IFERROR(_xll.qlIndexFixing(Index1Y,$H2686,TRUE,_xll.ohTrigger(RecalcTrigger,Trigger1Y)),NA())</f>
        <v>2.7956519293997978E-2</v>
      </c>
      <c r="Q2686" s="52">
        <f>IFERROR(_xll.qlIndexFixing(ONIndex1Y,I2686,TRUE,_xll.ohTrigger(RecalcTrigger,Trigger1Y)),NA())</f>
        <v>2.7641722366062993E-2</v>
      </c>
    </row>
    <row r="2687" spans="2:17" x14ac:dyDescent="0.2">
      <c r="B2687" s="46" t="s">
        <v>51</v>
      </c>
      <c r="D2687" s="49">
        <f>_xll.qlCalendarAdvance(LocalCalendar,$D2686,B2687,"f",FALSE)</f>
        <v>58334</v>
      </c>
      <c r="E2687" s="49">
        <f>_xll.qlInterestRateIndexValueDate(IndexON,D2687)</f>
        <v>58334</v>
      </c>
      <c r="F2687" s="52">
        <f>IFERROR(_xll.qlIndexFixing(IndexON,D2687,TRUE,_xll.ohTrigger(RecalcTrigger,TriggerON)),NA())</f>
        <v>2.223851131420318E-2</v>
      </c>
      <c r="H2687" s="49">
        <f>_xll.qlCalendarAdvance(IborCalendar,$H2686,B2687,"f",FALSE)</f>
        <v>58327</v>
      </c>
      <c r="I2687" s="49">
        <f>_xll.qlInterestRateIndexValueDate(Index1M,$H2687)</f>
        <v>58329</v>
      </c>
      <c r="J2687" s="52">
        <f>IFERROR(_xll.qlIndexFixing(Index1M,$H2687,TRUE,_xll.ohTrigger(RecalcTrigger,Trigger1M)),NA())</f>
        <v>2.3241313448915821E-2</v>
      </c>
      <c r="K2687" s="52">
        <f>IFERROR(_xll.qlIndexFixing(ONIndex1M,I2687,TRUE,_xll.ohTrigger(RecalcTrigger,Trigger1M)),NA())</f>
        <v>2.322427177002595E-2</v>
      </c>
      <c r="L2687" s="52">
        <f>IFERROR(_xll.qlIndexFixing(Index3M,H2687,TRUE,_xll.ohTrigger(RecalcTrigger,Trigger3M)),NA())</f>
        <v>2.4772839225502778E-2</v>
      </c>
      <c r="M2687" s="52">
        <f>IFERROR(_xll.qlIndexFixing(ONIndex3M,I2687,TRUE,_xll.ohTrigger(RecalcTrigger,Trigger3M)),NA())</f>
        <v>2.471558106759808E-2</v>
      </c>
      <c r="N2687" s="52">
        <f>IFERROR(_xll.qlIndexFixing(Index6M,$H2687,TRUE,_xll.ohTrigger(RecalcTrigger,Trigger6M)),NA())</f>
        <v>2.6157329835070575E-2</v>
      </c>
      <c r="O2687" s="52">
        <f>IFERROR(_xll.qlIndexFixing(ONIndex6M,I2687,TRUE,_xll.ohTrigger(RecalcTrigger,Trigger6M)),NA())</f>
        <v>2.6024654657046398E-2</v>
      </c>
      <c r="P2687" s="52">
        <f>IFERROR(_xll.qlIndexFixing(Index1Y,$H2687,TRUE,_xll.ohTrigger(RecalcTrigger,Trigger1Y)),NA())</f>
        <v>2.7952716648217465E-2</v>
      </c>
      <c r="Q2687" s="52">
        <f>IFERROR(_xll.qlIndexFixing(ONIndex1Y,I2687,TRUE,_xll.ohTrigger(RecalcTrigger,Trigger1Y)),NA())</f>
        <v>2.7638622071721741E-2</v>
      </c>
    </row>
    <row r="2688" spans="2:17" x14ac:dyDescent="0.2">
      <c r="B2688" s="46" t="s">
        <v>51</v>
      </c>
      <c r="D2688" s="49">
        <f>_xll.qlCalendarAdvance(LocalCalendar,$D2687,B2688,"f",FALSE)</f>
        <v>58341</v>
      </c>
      <c r="E2688" s="49">
        <f>_xll.qlInterestRateIndexValueDate(IndexON,D2688)</f>
        <v>58341</v>
      </c>
      <c r="F2688" s="52">
        <f>IFERROR(_xll.qlIndexFixing(IndexON,D2688,TRUE,_xll.ohTrigger(RecalcTrigger,TriggerON)),NA())</f>
        <v>2.2233766745705097E-2</v>
      </c>
      <c r="H2688" s="49">
        <f>_xll.qlCalendarAdvance(IborCalendar,$H2687,B2688,"f",FALSE)</f>
        <v>58334</v>
      </c>
      <c r="I2688" s="49">
        <f>_xll.qlInterestRateIndexValueDate(Index1M,$H2688)</f>
        <v>58336</v>
      </c>
      <c r="J2688" s="52">
        <f>IFERROR(_xll.qlIndexFixing(Index1M,$H2688,TRUE,_xll.ohTrigger(RecalcTrigger,Trigger1M)),NA())</f>
        <v>2.3237751973369525E-2</v>
      </c>
      <c r="K2688" s="52">
        <f>IFERROR(_xll.qlIndexFixing(ONIndex1M,I2688,TRUE,_xll.ohTrigger(RecalcTrigger,Trigger1M)),NA())</f>
        <v>2.3221229340757432E-2</v>
      </c>
      <c r="L2688" s="52">
        <f>IFERROR(_xll.qlIndexFixing(Index3M,H2688,TRUE,_xll.ohTrigger(RecalcTrigger,Trigger3M)),NA())</f>
        <v>2.4769868269913103E-2</v>
      </c>
      <c r="M2688" s="52">
        <f>IFERROR(_xll.qlIndexFixing(ONIndex3M,I2688,TRUE,_xll.ohTrigger(RecalcTrigger,Trigger3M)),NA())</f>
        <v>2.4712569185254551E-2</v>
      </c>
      <c r="N2688" s="52">
        <f>IFERROR(_xll.qlIndexFixing(Index6M,$H2688,TRUE,_xll.ohTrigger(RecalcTrigger,Trigger6M)),NA())</f>
        <v>2.6154409727368117E-2</v>
      </c>
      <c r="O2688" s="52">
        <f>IFERROR(_xll.qlIndexFixing(ONIndex6M,I2688,TRUE,_xll.ohTrigger(RecalcTrigger,Trigger6M)),NA())</f>
        <v>2.6021654101242575E-2</v>
      </c>
      <c r="P2688" s="52">
        <f>IFERROR(_xll.qlIndexFixing(Index1Y,$H2688,TRUE,_xll.ohTrigger(RecalcTrigger,Trigger1Y)),NA())</f>
        <v>2.7949795588026558E-2</v>
      </c>
      <c r="Q2688" s="52">
        <f>IFERROR(_xll.qlIndexFixing(ONIndex1Y,I2688,TRUE,_xll.ohTrigger(RecalcTrigger,Trigger1Y)),NA())</f>
        <v>2.7635531337013575E-2</v>
      </c>
    </row>
    <row r="2689" spans="2:17" x14ac:dyDescent="0.2">
      <c r="B2689" s="46" t="s">
        <v>51</v>
      </c>
      <c r="D2689" s="49">
        <f>_xll.qlCalendarAdvance(LocalCalendar,$D2688,B2689,"f",FALSE)</f>
        <v>58348</v>
      </c>
      <c r="E2689" s="49">
        <f>_xll.qlInterestRateIndexValueDate(IndexON,D2689)</f>
        <v>58348</v>
      </c>
      <c r="F2689" s="52">
        <f>IFERROR(_xll.qlIndexFixing(IndexON,D2689,TRUE,_xll.ohTrigger(RecalcTrigger,TriggerON)),NA())</f>
        <v>2.2229036718615092E-2</v>
      </c>
      <c r="H2689" s="49">
        <f>_xll.qlCalendarAdvance(IborCalendar,$H2688,B2689,"f",FALSE)</f>
        <v>58341</v>
      </c>
      <c r="I2689" s="49">
        <f>_xll.qlInterestRateIndexValueDate(Index1M,$H2689)</f>
        <v>58343</v>
      </c>
      <c r="J2689" s="52">
        <f>IFERROR(_xll.qlIndexFixing(Index1M,$H2689,TRUE,_xll.ohTrigger(RecalcTrigger,Trigger1M)),NA())</f>
        <v>2.3234733422700105E-2</v>
      </c>
      <c r="K2689" s="52">
        <f>IFERROR(_xll.qlIndexFixing(ONIndex1M,I2689,TRUE,_xll.ohTrigger(RecalcTrigger,Trigger1M)),NA())</f>
        <v>2.3218196215726294E-2</v>
      </c>
      <c r="L2689" s="52">
        <f>IFERROR(_xll.qlIndexFixing(Index3M,H2689,TRUE,_xll.ohTrigger(RecalcTrigger,Trigger3M)),NA())</f>
        <v>2.476946872180812E-2</v>
      </c>
      <c r="M2689" s="52">
        <f>IFERROR(_xll.qlIndexFixing(ONIndex3M,I2689,TRUE,_xll.ohTrigger(RecalcTrigger,Trigger3M)),NA())</f>
        <v>2.4709566513703152E-2</v>
      </c>
      <c r="N2689" s="52">
        <f>IFERROR(_xll.qlIndexFixing(Index6M,$H2689,TRUE,_xll.ohTrigger(RecalcTrigger,Trigger6M)),NA())</f>
        <v>2.6151498898357325E-2</v>
      </c>
      <c r="O2689" s="52">
        <f>IFERROR(_xll.qlIndexFixing(ONIndex6M,I2689,TRUE,_xll.ohTrigger(RecalcTrigger,Trigger6M)),NA())</f>
        <v>2.601866269947628E-2</v>
      </c>
      <c r="P2689" s="52">
        <f>IFERROR(_xll.qlIndexFixing(Index1Y,$H2689,TRUE,_xll.ohTrigger(RecalcTrigger,Trigger1Y)),NA())</f>
        <v>2.7946884368321254E-2</v>
      </c>
      <c r="Q2689" s="52">
        <f>IFERROR(_xll.qlIndexFixing(ONIndex1Y,I2689,TRUE,_xll.ohTrigger(RecalcTrigger,Trigger1Y)),NA())</f>
        <v>2.7632450162018429E-2</v>
      </c>
    </row>
    <row r="2690" spans="2:17" x14ac:dyDescent="0.2">
      <c r="B2690" s="46" t="s">
        <v>51</v>
      </c>
      <c r="D2690" s="49">
        <f>_xll.qlCalendarAdvance(LocalCalendar,$D2689,B2690,"f",FALSE)</f>
        <v>58355</v>
      </c>
      <c r="E2690" s="49">
        <f>_xll.qlInterestRateIndexValueDate(IndexON,D2690)</f>
        <v>58355</v>
      </c>
      <c r="F2690" s="52">
        <f>IFERROR(_xll.qlIndexFixing(IndexON,D2690,TRUE,_xll.ohTrigger(RecalcTrigger,TriggerON)),NA())</f>
        <v>2.222432123261342E-2</v>
      </c>
      <c r="H2690" s="49">
        <f>_xll.qlCalendarAdvance(IborCalendar,$H2689,B2690,"f",FALSE)</f>
        <v>58348</v>
      </c>
      <c r="I2690" s="49">
        <f>_xll.qlInterestRateIndexValueDate(Index1M,$H2690)</f>
        <v>58350</v>
      </c>
      <c r="J2690" s="52">
        <f>IFERROR(_xll.qlIndexFixing(Index1M,$H2690,TRUE,_xll.ohTrigger(RecalcTrigger,Trigger1M)),NA())</f>
        <v>2.3231724195520165E-2</v>
      </c>
      <c r="K2690" s="52">
        <f>IFERROR(_xll.qlIndexFixing(ONIndex1M,I2690,TRUE,_xll.ohTrigger(RecalcTrigger,Trigger1M)),NA())</f>
        <v>2.3215172394772665E-2</v>
      </c>
      <c r="L2690" s="52">
        <f>IFERROR(_xll.qlIndexFixing(Index3M,H2690,TRUE,_xll.ohTrigger(RecalcTrigger,Trigger3M)),NA())</f>
        <v>2.4764595052699984E-2</v>
      </c>
      <c r="M2690" s="52">
        <f>IFERROR(_xll.qlIndexFixing(ONIndex3M,I2690,TRUE,_xll.ohTrigger(RecalcTrigger,Trigger3M)),NA())</f>
        <v>2.4706573052704073E-2</v>
      </c>
      <c r="N2690" s="52">
        <f>IFERROR(_xll.qlIndexFixing(Index6M,$H2690,TRUE,_xll.ohTrigger(RecalcTrigger,Trigger6M)),NA())</f>
        <v>2.6149338830404403E-2</v>
      </c>
      <c r="O2690" s="52">
        <f>IFERROR(_xll.qlIndexFixing(ONIndex6M,I2690,TRUE,_xll.ohTrigger(RecalcTrigger,Trigger6M)),NA())</f>
        <v>2.6015680451747514E-2</v>
      </c>
      <c r="P2690" s="52">
        <f>IFERROR(_xll.qlIndexFixing(Index1Y,$H2690,TRUE,_xll.ohTrigger(RecalcTrigger,Trigger1Y)),NA())</f>
        <v>2.7943982989016403E-2</v>
      </c>
      <c r="Q2690" s="52">
        <f>IFERROR(_xll.qlIndexFixing(ONIndex1Y,I2690,TRUE,_xll.ohTrigger(RecalcTrigger,Trigger1Y)),NA())</f>
        <v>2.7629378546656369E-2</v>
      </c>
    </row>
    <row r="2691" spans="2:17" x14ac:dyDescent="0.2">
      <c r="B2691" s="46" t="s">
        <v>51</v>
      </c>
      <c r="D2691" s="49">
        <f>_xll.qlCalendarAdvance(LocalCalendar,$D2690,B2691,"f",FALSE)</f>
        <v>58362</v>
      </c>
      <c r="E2691" s="49">
        <f>_xll.qlInterestRateIndexValueDate(IndexON,D2691)</f>
        <v>58362</v>
      </c>
      <c r="F2691" s="52">
        <f>IFERROR(_xll.qlIndexFixing(IndexON,D2691,TRUE,_xll.ohTrigger(RecalcTrigger,TriggerON)),NA())</f>
        <v>2.2219620287780018E-2</v>
      </c>
      <c r="H2691" s="49">
        <f>_xll.qlCalendarAdvance(IborCalendar,$H2690,B2691,"f",FALSE)</f>
        <v>58355</v>
      </c>
      <c r="I2691" s="49">
        <f>_xll.qlInterestRateIndexValueDate(Index1M,$H2691)</f>
        <v>58357</v>
      </c>
      <c r="J2691" s="52">
        <f>IFERROR(_xll.qlIndexFixing(Index1M,$H2691,TRUE,_xll.ohTrigger(RecalcTrigger,Trigger1M)),NA())</f>
        <v>2.3228724291817215E-2</v>
      </c>
      <c r="K2691" s="52">
        <f>IFERROR(_xll.qlIndexFixing(ONIndex1M,I2691,TRUE,_xll.ohTrigger(RecalcTrigger,Trigger1M)),NA())</f>
        <v>2.3212157878056416E-2</v>
      </c>
      <c r="L2691" s="52">
        <f>IFERROR(_xll.qlIndexFixing(Index3M,H2691,TRUE,_xll.ohTrigger(RecalcTrigger,Trigger3M)),NA())</f>
        <v>2.476165236708654E-2</v>
      </c>
      <c r="M2691" s="52">
        <f>IFERROR(_xll.qlIndexFixing(ONIndex3M,I2691,TRUE,_xll.ohTrigger(RecalcTrigger,Trigger3M)),NA())</f>
        <v>2.4703588802497123E-2</v>
      </c>
      <c r="N2691" s="52">
        <f>IFERROR(_xll.qlIndexFixing(Index6M,$H2691,TRUE,_xll.ohTrigger(RecalcTrigger,Trigger6M)),NA())</f>
        <v>2.6146447012758291E-2</v>
      </c>
      <c r="O2691" s="52">
        <f>IFERROR(_xll.qlIndexFixing(ONIndex6M,I2691,TRUE,_xll.ohTrigger(RecalcTrigger,Trigger6M)),NA())</f>
        <v>2.6012707358376019E-2</v>
      </c>
      <c r="P2691" s="52">
        <f>IFERROR(_xll.qlIndexFixing(Index1Y,$H2691,TRUE,_xll.ohTrigger(RecalcTrigger,Trigger1Y)),NA())</f>
        <v>2.7941965595421076E-2</v>
      </c>
      <c r="Q2691" s="52">
        <f>IFERROR(_xll.qlIndexFixing(ONIndex1Y,I2691,TRUE,_xll.ohTrigger(RecalcTrigger,Trigger1Y)),NA())</f>
        <v>2.7626316491167202E-2</v>
      </c>
    </row>
    <row r="2692" spans="2:17" x14ac:dyDescent="0.2">
      <c r="B2692" s="46" t="s">
        <v>51</v>
      </c>
      <c r="D2692" s="49">
        <f>_xll.qlCalendarAdvance(LocalCalendar,$D2691,B2692,"f",FALSE)</f>
        <v>58369</v>
      </c>
      <c r="E2692" s="49">
        <f>_xll.qlInterestRateIndexValueDate(IndexON,D2692)</f>
        <v>58369</v>
      </c>
      <c r="F2692" s="52">
        <f>IFERROR(_xll.qlIndexFixing(IndexON,D2692,TRUE,_xll.ohTrigger(RecalcTrigger,TriggerON)),NA())</f>
        <v>2.2214933884274757E-2</v>
      </c>
      <c r="H2692" s="49">
        <f>_xll.qlCalendarAdvance(IborCalendar,$H2691,B2692,"f",FALSE)</f>
        <v>58362</v>
      </c>
      <c r="I2692" s="49">
        <f>_xll.qlInterestRateIndexValueDate(Index1M,$H2692)</f>
        <v>58364</v>
      </c>
      <c r="J2692" s="52">
        <f>IFERROR(_xll.qlIndexFixing(Index1M,$H2692,TRUE,_xll.ohTrigger(RecalcTrigger,Trigger1M)),NA())</f>
        <v>2.3225733711581265E-2</v>
      </c>
      <c r="K2692" s="52">
        <f>IFERROR(_xll.qlIndexFixing(ONIndex1M,I2692,TRUE,_xll.ohTrigger(RecalcTrigger,Trigger1M)),NA())</f>
        <v>2.3209152665257804E-2</v>
      </c>
      <c r="L2692" s="52">
        <f>IFERROR(_xll.qlIndexFixing(Index3M,H2692,TRUE,_xll.ohTrigger(RecalcTrigger,Trigger3M)),NA())</f>
        <v>2.4758718951964426E-2</v>
      </c>
      <c r="M2692" s="52">
        <f>IFERROR(_xll.qlIndexFixing(ONIndex3M,I2692,TRUE,_xll.ohTrigger(RecalcTrigger,Trigger3M)),NA())</f>
        <v>2.4700613762842494E-2</v>
      </c>
      <c r="N2692" s="52">
        <f>IFERROR(_xll.qlIndexFixing(Index6M,$H2692,TRUE,_xll.ohTrigger(RecalcTrigger,Trigger6M)),NA())</f>
        <v>2.6146534833485422E-2</v>
      </c>
      <c r="O2692" s="52">
        <f>IFERROR(_xll.qlIndexFixing(ONIndex6M,I2692,TRUE,_xll.ohTrigger(RecalcTrigger,Trigger6M)),NA())</f>
        <v>2.6009743418882181E-2</v>
      </c>
      <c r="P2692" s="52">
        <f>IFERROR(_xll.qlIndexFixing(Index1Y,$H2692,TRUE,_xll.ohTrigger(RecalcTrigger,Trigger1Y)),NA())</f>
        <v>2.7938209751266367E-2</v>
      </c>
      <c r="Q2692" s="52">
        <f>IFERROR(_xll.qlIndexFixing(ONIndex1Y,I2692,TRUE,_xll.ohTrigger(RecalcTrigger,Trigger1Y)),NA())</f>
        <v>2.7623263995231184E-2</v>
      </c>
    </row>
    <row r="2693" spans="2:17" x14ac:dyDescent="0.2">
      <c r="B2693" s="46" t="s">
        <v>51</v>
      </c>
      <c r="D2693" s="49">
        <f>_xll.qlCalendarAdvance(LocalCalendar,$D2692,B2693,"f",FALSE)</f>
        <v>58376</v>
      </c>
      <c r="E2693" s="49">
        <f>_xll.qlInterestRateIndexValueDate(IndexON,D2693)</f>
        <v>58376</v>
      </c>
      <c r="F2693" s="52">
        <f>IFERROR(_xll.qlIndexFixing(IndexON,D2693,TRUE,_xll.ohTrigger(RecalcTrigger,TriggerON)),NA())</f>
        <v>2.2210262021857829E-2</v>
      </c>
      <c r="H2693" s="49">
        <f>_xll.qlCalendarAdvance(IborCalendar,$H2692,B2693,"f",FALSE)</f>
        <v>58369</v>
      </c>
      <c r="I2693" s="49">
        <f>_xll.qlInterestRateIndexValueDate(Index1M,$H2693)</f>
        <v>58371</v>
      </c>
      <c r="J2693" s="52">
        <f>IFERROR(_xll.qlIndexFixing(Index1M,$H2693,TRUE,_xll.ohTrigger(RecalcTrigger,Trigger1M)),NA())</f>
        <v>2.3222752454807316E-2</v>
      </c>
      <c r="K2693" s="52">
        <f>IFERROR(_xll.qlIndexFixing(ONIndex1M,I2693,TRUE,_xll.ohTrigger(RecalcTrigger,Trigger1M)),NA())</f>
        <v>2.32061567565367E-2</v>
      </c>
      <c r="L2693" s="52">
        <f>IFERROR(_xll.qlIndexFixing(Index3M,H2693,TRUE,_xll.ohTrigger(RecalcTrigger,Trigger3M)),NA())</f>
        <v>2.4755794807309318E-2</v>
      </c>
      <c r="M2693" s="52">
        <f>IFERROR(_xll.qlIndexFixing(ONIndex3M,I2693,TRUE,_xll.ohTrigger(RecalcTrigger,Trigger3M)),NA())</f>
        <v>2.4697647933900058E-2</v>
      </c>
      <c r="N2693" s="52">
        <f>IFERROR(_xll.qlIndexFixing(Index6M,$H2693,TRUE,_xll.ohTrigger(RecalcTrigger,Trigger6M)),NA())</f>
        <v>2.6140691215204744E-2</v>
      </c>
      <c r="O2693" s="52">
        <f>IFERROR(_xll.qlIndexFixing(ONIndex6M,I2693,TRUE,_xll.ohTrigger(RecalcTrigger,Trigger6M)),NA())</f>
        <v>2.6006788633505806E-2</v>
      </c>
      <c r="P2693" s="52">
        <f>IFERROR(_xll.qlIndexFixing(Index1Y,$H2693,TRUE,_xll.ohTrigger(RecalcTrigger,Trigger1Y)),NA())</f>
        <v>2.7935337892652623E-2</v>
      </c>
      <c r="Q2693" s="52">
        <f>IFERROR(_xll.qlIndexFixing(ONIndex1Y,I2693,TRUE,_xll.ohTrigger(RecalcTrigger,Trigger1Y)),NA())</f>
        <v>2.7620221059008188E-2</v>
      </c>
    </row>
    <row r="2694" spans="2:17" x14ac:dyDescent="0.2">
      <c r="B2694" s="46" t="s">
        <v>51</v>
      </c>
      <c r="D2694" s="49">
        <f>_xll.qlCalendarAdvance(LocalCalendar,$D2693,B2694,"f",FALSE)</f>
        <v>58383</v>
      </c>
      <c r="E2694" s="49">
        <f>_xll.qlInterestRateIndexValueDate(IndexON,D2694)</f>
        <v>58383</v>
      </c>
      <c r="F2694" s="52">
        <f>IFERROR(_xll.qlIndexFixing(IndexON,D2694,TRUE,_xll.ohTrigger(RecalcTrigger,TriggerON)),NA())</f>
        <v>2.2205604700689108E-2</v>
      </c>
      <c r="H2694" s="49">
        <f>_xll.qlCalendarAdvance(IborCalendar,$H2693,B2694,"f",FALSE)</f>
        <v>58376</v>
      </c>
      <c r="I2694" s="49">
        <f>_xll.qlInterestRateIndexValueDate(Index1M,$H2694)</f>
        <v>58378</v>
      </c>
      <c r="J2694" s="52">
        <f>IFERROR(_xll.qlIndexFixing(Index1M,$H2694,TRUE,_xll.ohTrigger(RecalcTrigger,Trigger1M)),NA())</f>
        <v>2.3218170202198411E-2</v>
      </c>
      <c r="K2694" s="52">
        <f>IFERROR(_xll.qlIndexFixing(ONIndex1M,I2694,TRUE,_xll.ohTrigger(RecalcTrigger,Trigger1M)),NA())</f>
        <v>2.320317015197304E-2</v>
      </c>
      <c r="L2694" s="52">
        <f>IFERROR(_xll.qlIndexFixing(Index3M,H2694,TRUE,_xll.ohTrigger(RecalcTrigger,Trigger3M)),NA())</f>
        <v>2.4752879933103832E-2</v>
      </c>
      <c r="M2694" s="52">
        <f>IFERROR(_xll.qlIndexFixing(ONIndex3M,I2694,TRUE,_xll.ohTrigger(RecalcTrigger,Trigger3M)),NA())</f>
        <v>2.4694691315749751E-2</v>
      </c>
      <c r="N2694" s="52">
        <f>IFERROR(_xll.qlIndexFixing(Index6M,$H2694,TRUE,_xll.ohTrigger(RecalcTrigger,Trigger6M)),NA())</f>
        <v>2.6137827235218243E-2</v>
      </c>
      <c r="O2694" s="52">
        <f>IFERROR(_xll.qlIndexFixing(ONIndex6M,I2694,TRUE,_xll.ohTrigger(RecalcTrigger,Trigger6M)),NA())</f>
        <v>2.6003843002326832E-2</v>
      </c>
      <c r="P2694" s="52">
        <f>IFERROR(_xll.qlIndexFixing(Index1Y,$H2694,TRUE,_xll.ohTrigger(RecalcTrigger,Trigger1Y)),NA())</f>
        <v>2.7929849638564534E-2</v>
      </c>
      <c r="Q2694" s="52">
        <f>IFERROR(_xll.qlIndexFixing(ONIndex1Y,I2694,TRUE,_xll.ohTrigger(RecalcTrigger,Trigger1Y)),NA())</f>
        <v>2.7617187682498212E-2</v>
      </c>
    </row>
    <row r="2695" spans="2:17" x14ac:dyDescent="0.2">
      <c r="B2695" s="46" t="s">
        <v>51</v>
      </c>
      <c r="D2695" s="49">
        <f>_xll.qlCalendarAdvance(LocalCalendar,$D2694,B2695,"f",FALSE)</f>
        <v>58391</v>
      </c>
      <c r="E2695" s="49">
        <f>_xll.qlInterestRateIndexValueDate(IndexON,D2695)</f>
        <v>58391</v>
      </c>
      <c r="F2695" s="52">
        <f>IFERROR(_xll.qlIndexFixing(IndexON,D2695,TRUE,_xll.ohTrigger(RecalcTrigger,TriggerON)),NA())</f>
        <v>2.2200299853407657E-2</v>
      </c>
      <c r="H2695" s="49">
        <f>_xll.qlCalendarAdvance(IborCalendar,$H2694,B2695,"f",FALSE)</f>
        <v>58383</v>
      </c>
      <c r="I2695" s="49">
        <f>_xll.qlInterestRateIndexValueDate(Index1M,$H2695)</f>
        <v>58385</v>
      </c>
      <c r="J2695" s="52">
        <f>IFERROR(_xll.qlIndexFixing(Index1M,$H2695,TRUE,_xll.ohTrigger(RecalcTrigger,Trigger1M)),NA())</f>
        <v>2.3216817911622945E-2</v>
      </c>
      <c r="K2695" s="52">
        <f>IFERROR(_xll.qlIndexFixing(ONIndex1M,I2695,TRUE,_xll.ohTrigger(RecalcTrigger,Trigger1M)),NA())</f>
        <v>2.3200192851566825E-2</v>
      </c>
      <c r="L2695" s="52">
        <f>IFERROR(_xll.qlIndexFixing(Index3M,H2695,TRUE,_xll.ohTrigger(RecalcTrigger,Trigger3M)),NA())</f>
        <v>2.4749974329326251E-2</v>
      </c>
      <c r="M2695" s="52">
        <f>IFERROR(_xll.qlIndexFixing(ONIndex3M,I2695,TRUE,_xll.ohTrigger(RecalcTrigger,Trigger3M)),NA())</f>
        <v>2.46917439082317E-2</v>
      </c>
      <c r="N2695" s="52">
        <f>IFERROR(_xll.qlIndexFixing(Index6M,$H2695,TRUE,_xll.ohTrigger(RecalcTrigger,Trigger6M)),NA())</f>
        <v>2.6134228774562982E-2</v>
      </c>
      <c r="O2695" s="52">
        <f>IFERROR(_xll.qlIndexFixing(ONIndex6M,I2695,TRUE,_xll.ohTrigger(RecalcTrigger,Trigger6M)),NA())</f>
        <v>2.6000906525185385E-2</v>
      </c>
      <c r="P2695" s="52">
        <f>IFERROR(_xll.qlIndexFixing(Index1Y,$H2695,TRUE,_xll.ohTrigger(RecalcTrigger,Trigger1Y)),NA())</f>
        <v>2.7929623695525412E-2</v>
      </c>
      <c r="Q2695" s="52">
        <f>IFERROR(_xll.qlIndexFixing(ONIndex1Y,I2695,TRUE,_xll.ohTrigger(RecalcTrigger,Trigger1Y)),NA())</f>
        <v>2.7614163865701258E-2</v>
      </c>
    </row>
    <row r="2696" spans="2:17" x14ac:dyDescent="0.2">
      <c r="B2696" s="46" t="s">
        <v>51</v>
      </c>
      <c r="D2696" s="49">
        <f>_xll.qlCalendarAdvance(LocalCalendar,$D2695,B2696,"f",FALSE)</f>
        <v>58398</v>
      </c>
      <c r="E2696" s="49">
        <f>_xll.qlInterestRateIndexValueDate(IndexON,D2696)</f>
        <v>58398</v>
      </c>
      <c r="F2696" s="52">
        <f>IFERROR(_xll.qlIndexFixing(IndexON,D2696,TRUE,_xll.ohTrigger(RecalcTrigger,TriggerON)),NA())</f>
        <v>2.2195673691953743E-2</v>
      </c>
      <c r="H2696" s="49">
        <f>_xll.qlCalendarAdvance(IborCalendar,$H2695,B2696,"f",FALSE)</f>
        <v>58390</v>
      </c>
      <c r="I2696" s="49">
        <f>_xll.qlInterestRateIndexValueDate(Index1M,$H2696)</f>
        <v>58392</v>
      </c>
      <c r="J2696" s="52">
        <f>IFERROR(_xll.qlIndexFixing(Index1M,$H2696,TRUE,_xll.ohTrigger(RecalcTrigger,Trigger1M)),NA())</f>
        <v>2.3213864625190039E-2</v>
      </c>
      <c r="K2696" s="52">
        <f>IFERROR(_xll.qlIndexFixing(ONIndex1M,I2696,TRUE,_xll.ohTrigger(RecalcTrigger,Trigger1M)),NA())</f>
        <v>2.3197224855158183E-2</v>
      </c>
      <c r="L2696" s="52">
        <f>IFERROR(_xll.qlIndexFixing(Index3M,H2696,TRUE,_xll.ohTrigger(RecalcTrigger,Trigger3M)),NA())</f>
        <v>2.4747077995955723E-2</v>
      </c>
      <c r="M2696" s="52">
        <f>IFERROR(_xll.qlIndexFixing(ONIndex3M,I2696,TRUE,_xll.ohTrigger(RecalcTrigger,Trigger3M)),NA())</f>
        <v>2.4688805711186035E-2</v>
      </c>
      <c r="N2696" s="52">
        <f>IFERROR(_xll.qlIndexFixing(Index6M,$H2696,TRUE,_xll.ohTrigger(RecalcTrigger,Trigger6M)),NA())</f>
        <v>2.6131382895268562E-2</v>
      </c>
      <c r="O2696" s="52">
        <f>IFERROR(_xll.qlIndexFixing(ONIndex6M,I2696,TRUE,_xll.ohTrigger(RecalcTrigger,Trigger6M)),NA())</f>
        <v>2.5997979202081467E-2</v>
      </c>
      <c r="P2696" s="52">
        <f>IFERROR(_xll.qlIndexFixing(Index1Y,$H2696,TRUE,_xll.ohTrigger(RecalcTrigger,Trigger1Y)),NA())</f>
        <v>2.7926781356844253E-2</v>
      </c>
      <c r="Q2696" s="52">
        <f>IFERROR(_xll.qlIndexFixing(ONIndex1Y,I2696,TRUE,_xll.ohTrigger(RecalcTrigger,Trigger1Y)),NA())</f>
        <v>2.7611149608457453E-2</v>
      </c>
    </row>
    <row r="2697" spans="2:17" x14ac:dyDescent="0.2">
      <c r="B2697" s="46" t="s">
        <v>51</v>
      </c>
      <c r="D2697" s="49">
        <f>_xll.qlCalendarAdvance(LocalCalendar,$D2696,B2697,"f",FALSE)</f>
        <v>58405</v>
      </c>
      <c r="E2697" s="49">
        <f>_xll.qlInterestRateIndexValueDate(IndexON,D2697)</f>
        <v>58405</v>
      </c>
      <c r="F2697" s="52">
        <f>IFERROR(_xll.qlIndexFixing(IndexON,D2697,TRUE,_xll.ohTrigger(RecalcTrigger,TriggerON)),NA())</f>
        <v>2.2191417192560792E-2</v>
      </c>
      <c r="H2697" s="49">
        <f>_xll.qlCalendarAdvance(IborCalendar,$H2696,B2697,"f",FALSE)</f>
        <v>58397</v>
      </c>
      <c r="I2697" s="49">
        <f>_xll.qlInterestRateIndexValueDate(Index1M,$H2697)</f>
        <v>58399</v>
      </c>
      <c r="J2697" s="52">
        <f>IFERROR(_xll.qlIndexFixing(Index1M,$H2697,TRUE,_xll.ohTrigger(RecalcTrigger,Trigger1M)),NA())</f>
        <v>2.3210920662196655E-2</v>
      </c>
      <c r="K2697" s="52">
        <f>IFERROR(_xll.qlIndexFixing(ONIndex1M,I2697,TRUE,_xll.ohTrigger(RecalcTrigger,Trigger1M)),NA())</f>
        <v>2.3194266162827049E-2</v>
      </c>
      <c r="L2697" s="52">
        <f>IFERROR(_xll.qlIndexFixing(Index3M,H2697,TRUE,_xll.ohTrigger(RecalcTrigger,Trigger3M)),NA())</f>
        <v>2.474419093297139E-2</v>
      </c>
      <c r="M2697" s="52">
        <f>IFERROR(_xll.qlIndexFixing(ONIndex3M,I2697,TRUE,_xll.ohTrigger(RecalcTrigger,Trigger3M)),NA())</f>
        <v>2.4685876725012434E-2</v>
      </c>
      <c r="N2697" s="52">
        <f>IFERROR(_xll.qlIndexFixing(Index6M,$H2697,TRUE,_xll.ohTrigger(RecalcTrigger,Trigger6M)),NA())</f>
        <v>2.6128546294346938E-2</v>
      </c>
      <c r="O2697" s="52">
        <f>IFERROR(_xll.qlIndexFixing(ONIndex6M,I2697,TRUE,_xll.ohTrigger(RecalcTrigger,Trigger6M)),NA())</f>
        <v>2.5995061033254885E-2</v>
      </c>
      <c r="P2697" s="52">
        <f>IFERROR(_xll.qlIndexFixing(Index1Y,$H2697,TRUE,_xll.ohTrigger(RecalcTrigger,Trigger1Y)),NA())</f>
        <v>2.7923948857974234E-2</v>
      </c>
      <c r="Q2697" s="52">
        <f>IFERROR(_xll.qlIndexFixing(ONIndex1Y,I2697,TRUE,_xll.ohTrigger(RecalcTrigger,Trigger1Y)),NA())</f>
        <v>2.7608144910846733E-2</v>
      </c>
    </row>
    <row r="2698" spans="2:17" x14ac:dyDescent="0.2">
      <c r="B2698" s="46" t="s">
        <v>51</v>
      </c>
      <c r="D2698" s="49">
        <f>_xll.qlCalendarAdvance(LocalCalendar,$D2697,B2698,"f",FALSE)</f>
        <v>58412</v>
      </c>
      <c r="E2698" s="49">
        <f>_xll.qlInterestRateIndexValueDate(IndexON,D2698)</f>
        <v>58412</v>
      </c>
      <c r="F2698" s="52">
        <f>IFERROR(_xll.qlIndexFixing(IndexON,D2698,TRUE,_xll.ohTrigger(RecalcTrigger,TriggerON)),NA())</f>
        <v>2.2186464992870469E-2</v>
      </c>
      <c r="H2698" s="49">
        <f>_xll.qlCalendarAdvance(IborCalendar,$H2697,B2698,"f",FALSE)</f>
        <v>58404</v>
      </c>
      <c r="I2698" s="49">
        <f>_xll.qlInterestRateIndexValueDate(Index1M,$H2698)</f>
        <v>58407</v>
      </c>
      <c r="J2698" s="52">
        <f>IFERROR(_xll.qlIndexFixing(Index1M,$H2698,TRUE,_xll.ohTrigger(RecalcTrigger,Trigger1M)),NA())</f>
        <v>2.3208106431648966E-2</v>
      </c>
      <c r="K2698" s="52">
        <f>IFERROR(_xll.qlIndexFixing(ONIndex1M,I2698,TRUE,_xll.ohTrigger(RecalcTrigger,Trigger1M)),NA())</f>
        <v>2.3191969780356203E-2</v>
      </c>
      <c r="L2698" s="52">
        <f>IFERROR(_xll.qlIndexFixing(Index3M,H2698,TRUE,_xll.ohTrigger(RecalcTrigger,Trigger3M)),NA())</f>
        <v>2.4740258131825725E-2</v>
      </c>
      <c r="M2698" s="52">
        <f>IFERROR(_xll.qlIndexFixing(ONIndex3M,I2698,TRUE,_xll.ohTrigger(RecalcTrigger,Trigger3M)),NA())</f>
        <v>2.468381676342446E-2</v>
      </c>
      <c r="N2698" s="52">
        <f>IFERROR(_xll.qlIndexFixing(Index6M,$H2698,TRUE,_xll.ohTrigger(RecalcTrigger,Trigger6M)),NA())</f>
        <v>2.6125315825942949E-2</v>
      </c>
      <c r="O2698" s="52">
        <f>IFERROR(_xll.qlIndexFixing(ONIndex6M,I2698,TRUE,_xll.ohTrigger(RecalcTrigger,Trigger6M)),NA())</f>
        <v>2.5993199184792815E-2</v>
      </c>
      <c r="P2698" s="52">
        <f>IFERROR(_xll.qlIndexFixing(Index1Y,$H2698,TRUE,_xll.ohTrigger(RecalcTrigger,Trigger1Y)),NA())</f>
        <v>2.7920723765049994E-2</v>
      </c>
      <c r="Q2698" s="52">
        <f>IFERROR(_xll.qlIndexFixing(ONIndex1Y,I2698,TRUE,_xll.ohTrigger(RecalcTrigger,Trigger1Y)),NA())</f>
        <v>2.7606412553256021E-2</v>
      </c>
    </row>
    <row r="2699" spans="2:17" x14ac:dyDescent="0.2">
      <c r="B2699" s="46" t="s">
        <v>51</v>
      </c>
      <c r="D2699" s="49">
        <f>_xll.qlCalendarAdvance(LocalCalendar,$D2698,B2699,"f",FALSE)</f>
        <v>58419</v>
      </c>
      <c r="E2699" s="49">
        <f>_xll.qlInterestRateIndexValueDate(IndexON,D2699)</f>
        <v>58419</v>
      </c>
      <c r="F2699" s="52">
        <f>IFERROR(_xll.qlIndexFixing(IndexON,D2699,TRUE,_xll.ohTrigger(RecalcTrigger,TriggerON)),NA())</f>
        <v>2.2181882454921364E-2</v>
      </c>
      <c r="H2699" s="49">
        <f>_xll.qlCalendarAdvance(IborCalendar,$H2698,B2699,"f",FALSE)</f>
        <v>58411</v>
      </c>
      <c r="I2699" s="49">
        <f>_xll.qlInterestRateIndexValueDate(Index1M,$H2699)</f>
        <v>58413</v>
      </c>
      <c r="J2699" s="52">
        <f>IFERROR(_xll.qlIndexFixing(Index1M,$H2699,TRUE,_xll.ohTrigger(RecalcTrigger,Trigger1M)),NA())</f>
        <v>2.3205060706470992E-2</v>
      </c>
      <c r="K2699" s="52">
        <f>IFERROR(_xll.qlIndexFixing(ONIndex1M,I2699,TRUE,_xll.ohTrigger(RecalcTrigger,Trigger1M)),NA())</f>
        <v>2.3188376690557178E-2</v>
      </c>
      <c r="L2699" s="52">
        <f>IFERROR(_xll.qlIndexFixing(Index3M,H2699,TRUE,_xll.ohTrigger(RecalcTrigger,Trigger3M)),NA())</f>
        <v>2.4737799566882886E-2</v>
      </c>
      <c r="M2699" s="52">
        <f>IFERROR(_xll.qlIndexFixing(ONIndex3M,I2699,TRUE,_xll.ohTrigger(RecalcTrigger,Trigger3M)),NA())</f>
        <v>2.468004638464194E-2</v>
      </c>
      <c r="N2699" s="52">
        <f>IFERROR(_xll.qlIndexFixing(Index6M,$H2699,TRUE,_xll.ohTrigger(RecalcTrigger,Trigger6M)),NA())</f>
        <v>2.612364652158888E-2</v>
      </c>
      <c r="O2699" s="52">
        <f>IFERROR(_xll.qlIndexFixing(ONIndex6M,I2699,TRUE,_xll.ohTrigger(RecalcTrigger,Trigger6M)),NA())</f>
        <v>2.598925215779424E-2</v>
      </c>
      <c r="P2699" s="52">
        <f>IFERROR(_xll.qlIndexFixing(Index1Y,$H2699,TRUE,_xll.ohTrigger(RecalcTrigger,Trigger1Y)),NA())</f>
        <v>2.7918313379333971E-2</v>
      </c>
      <c r="Q2699" s="52">
        <f>IFERROR(_xll.qlIndexFixing(ONIndex1Y,I2699,TRUE,_xll.ohTrigger(RecalcTrigger,Trigger1Y)),NA())</f>
        <v>2.7602164195004164E-2</v>
      </c>
    </row>
    <row r="2700" spans="2:17" x14ac:dyDescent="0.2">
      <c r="B2700" s="46" t="s">
        <v>51</v>
      </c>
      <c r="D2700" s="49">
        <f>_xll.qlCalendarAdvance(LocalCalendar,$D2699,B2700,"f",FALSE)</f>
        <v>58426</v>
      </c>
      <c r="E2700" s="49">
        <f>_xll.qlInterestRateIndexValueDate(IndexON,D2700)</f>
        <v>58426</v>
      </c>
      <c r="F2700" s="52">
        <f>IFERROR(_xll.qlIndexFixing(IndexON,D2700,TRUE,_xll.ohTrigger(RecalcTrigger,TriggerON)),NA())</f>
        <v>2.2177314458220465E-2</v>
      </c>
      <c r="H2700" s="49">
        <f>_xll.qlCalendarAdvance(IborCalendar,$H2699,B2700,"f",FALSE)</f>
        <v>58418</v>
      </c>
      <c r="I2700" s="49">
        <f>_xll.qlInterestRateIndexValueDate(Index1M,$H2700)</f>
        <v>58420</v>
      </c>
      <c r="J2700" s="52">
        <f>IFERROR(_xll.qlIndexFixing(Index1M,$H2700,TRUE,_xll.ohTrigger(RecalcTrigger,Trigger1M)),NA())</f>
        <v>2.3202144713728723E-2</v>
      </c>
      <c r="K2700" s="52">
        <f>IFERROR(_xll.qlIndexFixing(ONIndex1M,I2700,TRUE,_xll.ohTrigger(RecalcTrigger,Trigger1M)),NA())</f>
        <v>2.3185445910378633E-2</v>
      </c>
      <c r="L2700" s="52">
        <f>IFERROR(_xll.qlIndexFixing(Index3M,H2700,TRUE,_xll.ohTrigger(RecalcTrigger,Trigger3M)),NA())</f>
        <v>2.473493984866593E-2</v>
      </c>
      <c r="M2700" s="52">
        <f>IFERROR(_xll.qlIndexFixing(ONIndex3M,I2700,TRUE,_xll.ohTrigger(RecalcTrigger,Trigger3M)),NA())</f>
        <v>2.4677145030365111E-2</v>
      </c>
      <c r="N2700" s="52">
        <f>IFERROR(_xll.qlIndexFixing(Index6M,$H2700,TRUE,_xll.ohTrigger(RecalcTrigger,Trigger6M)),NA())</f>
        <v>2.6120838215846175E-2</v>
      </c>
      <c r="O2700" s="52">
        <f>IFERROR(_xll.qlIndexFixing(ONIndex6M,I2700,TRUE,_xll.ohTrigger(RecalcTrigger,Trigger6M)),NA())</f>
        <v>2.5986361451160178E-2</v>
      </c>
      <c r="P2700" s="52">
        <f>IFERROR(_xll.qlIndexFixing(Index1Y,$H2700,TRUE,_xll.ohTrigger(RecalcTrigger,Trigger1Y)),NA())</f>
        <v>2.791551039939864E-2</v>
      </c>
      <c r="Q2700" s="52">
        <f>IFERROR(_xll.qlIndexFixing(ONIndex1Y,I2700,TRUE,_xll.ohTrigger(RecalcTrigger,Trigger1Y)),NA())</f>
        <v>2.7599188176532508E-2</v>
      </c>
    </row>
    <row r="2701" spans="2:17" x14ac:dyDescent="0.2">
      <c r="B2701" s="46" t="s">
        <v>51</v>
      </c>
      <c r="D2701" s="49">
        <f>_xll.qlCalendarAdvance(LocalCalendar,$D2700,B2701,"f",FALSE)</f>
        <v>58433</v>
      </c>
      <c r="E2701" s="49">
        <f>_xll.qlInterestRateIndexValueDate(IndexON,D2701)</f>
        <v>58433</v>
      </c>
      <c r="F2701" s="52">
        <f>IFERROR(_xll.qlIndexFixing(IndexON,D2701,TRUE,_xll.ohTrigger(RecalcTrigger,TriggerON)),NA())</f>
        <v>2.2173119150838971E-2</v>
      </c>
      <c r="H2701" s="49">
        <f>_xll.qlCalendarAdvance(IborCalendar,$H2700,B2701,"f",FALSE)</f>
        <v>58425</v>
      </c>
      <c r="I2701" s="49">
        <f>_xll.qlInterestRateIndexValueDate(Index1M,$H2701)</f>
        <v>58427</v>
      </c>
      <c r="J2701" s="52">
        <f>IFERROR(_xll.qlIndexFixing(Index1M,$H2701,TRUE,_xll.ohTrigger(RecalcTrigger,Trigger1M)),NA())</f>
        <v>2.3199778293077473E-2</v>
      </c>
      <c r="K2701" s="52">
        <f>IFERROR(_xll.qlIndexFixing(ONIndex1M,I2701,TRUE,_xll.ohTrigger(RecalcTrigger,Trigger1M)),NA())</f>
        <v>2.3182524434357532E-2</v>
      </c>
      <c r="L2701" s="52">
        <f>IFERROR(_xll.qlIndexFixing(Index3M,H2701,TRUE,_xll.ohTrigger(RecalcTrigger,Trigger3M)),NA())</f>
        <v>2.4732089400097759E-2</v>
      </c>
      <c r="M2701" s="52">
        <f>IFERROR(_xll.qlIndexFixing(ONIndex3M,I2701,TRUE,_xll.ohTrigger(RecalcTrigger,Trigger3M)),NA())</f>
        <v>2.467425288688041E-2</v>
      </c>
      <c r="N2701" s="52">
        <f>IFERROR(_xll.qlIndexFixing(Index6M,$H2701,TRUE,_xll.ohTrigger(RecalcTrigger,Trigger6M)),NA())</f>
        <v>2.6118039189006362E-2</v>
      </c>
      <c r="O2701" s="52">
        <f>IFERROR(_xll.qlIndexFixing(ONIndex6M,I2701,TRUE,_xll.ohTrigger(RecalcTrigger,Trigger6M)),NA())</f>
        <v>2.5983479898723516E-2</v>
      </c>
      <c r="P2701" s="52">
        <f>IFERROR(_xll.qlIndexFixing(Index1Y,$H2701,TRUE,_xll.ohTrigger(RecalcTrigger,Trigger1Y)),NA())</f>
        <v>2.7912717258943627E-2</v>
      </c>
      <c r="Q2701" s="52">
        <f>IFERROR(_xll.qlIndexFixing(ONIndex1Y,I2701,TRUE,_xll.ohTrigger(RecalcTrigger,Trigger1Y)),NA())</f>
        <v>2.7596221717773872E-2</v>
      </c>
    </row>
    <row r="2702" spans="2:17" x14ac:dyDescent="0.2">
      <c r="B2702" s="46" t="s">
        <v>51</v>
      </c>
      <c r="D2702" s="49">
        <f>_xll.qlCalendarAdvance(LocalCalendar,$D2701,B2702,"f",FALSE)</f>
        <v>58440</v>
      </c>
      <c r="E2702" s="49">
        <f>_xll.qlInterestRateIndexValueDate(IndexON,D2702)</f>
        <v>58440</v>
      </c>
      <c r="F2702" s="52">
        <f>IFERROR(_xll.qlIndexFixing(IndexON,D2702,TRUE,_xll.ohTrigger(RecalcTrigger,TriggerON)),NA())</f>
        <v>2.216858099586716E-2</v>
      </c>
      <c r="H2702" s="49">
        <f>_xll.qlCalendarAdvance(IborCalendar,$H2701,B2702,"f",FALSE)</f>
        <v>58432</v>
      </c>
      <c r="I2702" s="49">
        <f>_xll.qlInterestRateIndexValueDate(Index1M,$H2702)</f>
        <v>58438</v>
      </c>
      <c r="J2702" s="52">
        <f>IFERROR(_xll.qlIndexFixing(Index1M,$H2702,TRUE,_xll.ohTrigger(RecalcTrigger,Trigger1M)),NA())</f>
        <v>2.3194148324747109E-2</v>
      </c>
      <c r="K2702" s="52">
        <f>IFERROR(_xll.qlIndexFixing(ONIndex1M,I2702,TRUE,_xll.ohTrigger(RecalcTrigger,Trigger1M)),NA())</f>
        <v>2.3177952341653096E-2</v>
      </c>
      <c r="L2702" s="52">
        <f>IFERROR(_xll.qlIndexFixing(Index3M,H2702,TRUE,_xll.ohTrigger(RecalcTrigger,Trigger3M)),NA())</f>
        <v>2.4727628852206272E-2</v>
      </c>
      <c r="M2702" s="52">
        <f>IFERROR(_xll.qlIndexFixing(ONIndex3M,I2702,TRUE,_xll.ohTrigger(RecalcTrigger,Trigger3M)),NA())</f>
        <v>2.4669726699215744E-2</v>
      </c>
      <c r="N2702" s="52">
        <f>IFERROR(_xll.qlIndexFixing(Index6M,$H2702,TRUE,_xll.ohTrigger(RecalcTrigger,Trigger6M)),NA())</f>
        <v>2.6113659465334539E-2</v>
      </c>
      <c r="O2702" s="52">
        <f>IFERROR(_xll.qlIndexFixing(ONIndex6M,I2702,TRUE,_xll.ohTrigger(RecalcTrigger,Trigger6M)),NA())</f>
        <v>2.597897023975726E-2</v>
      </c>
      <c r="P2702" s="52">
        <f>IFERROR(_xll.qlIndexFixing(Index1Y,$H2702,TRUE,_xll.ohTrigger(RecalcTrigger,Trigger1Y)),NA())</f>
        <v>2.7906588646154317E-2</v>
      </c>
      <c r="Q2702" s="52">
        <f>IFERROR(_xll.qlIndexFixing(ONIndex1Y,I2702,TRUE,_xll.ohTrigger(RecalcTrigger,Trigger1Y)),NA())</f>
        <v>2.7591579454320225E-2</v>
      </c>
    </row>
    <row r="2703" spans="2:17" x14ac:dyDescent="0.2">
      <c r="B2703" s="46" t="s">
        <v>51</v>
      </c>
      <c r="D2703" s="49">
        <f>_xll.qlCalendarAdvance(LocalCalendar,$D2702,B2703,"f",FALSE)</f>
        <v>58447</v>
      </c>
      <c r="E2703" s="49">
        <f>_xll.qlInterestRateIndexValueDate(IndexON,D2703)</f>
        <v>58447</v>
      </c>
      <c r="F2703" s="52">
        <f>IFERROR(_xll.qlIndexFixing(IndexON,D2703,TRUE,_xll.ohTrigger(RecalcTrigger,TriggerON)),NA())</f>
        <v>2.2163697715607E-2</v>
      </c>
      <c r="H2703" s="49">
        <f>_xll.qlCalendarAdvance(IborCalendar,$H2702,B2703,"f",FALSE)</f>
        <v>58439</v>
      </c>
      <c r="I2703" s="49">
        <f>_xll.qlInterestRateIndexValueDate(Index1M,$H2703)</f>
        <v>58442</v>
      </c>
      <c r="J2703" s="52">
        <f>IFERROR(_xll.qlIndexFixing(Index1M,$H2703,TRUE,_xll.ohTrigger(RecalcTrigger,Trigger1M)),NA())</f>
        <v>2.3192499654447474E-2</v>
      </c>
      <c r="K2703" s="52">
        <f>IFERROR(_xll.qlIndexFixing(ONIndex1M,I2703,TRUE,_xll.ohTrigger(RecalcTrigger,Trigger1M)),NA())</f>
        <v>2.3177373812375279E-2</v>
      </c>
      <c r="L2703" s="52">
        <f>IFERROR(_xll.qlIndexFixing(Index3M,H2703,TRUE,_xll.ohTrigger(RecalcTrigger,Trigger3M)),NA())</f>
        <v>2.472601251006043E-2</v>
      </c>
      <c r="M2703" s="52">
        <f>IFERROR(_xll.qlIndexFixing(ONIndex3M,I2703,TRUE,_xll.ohTrigger(RecalcTrigger,Trigger3M)),NA())</f>
        <v>2.4669367223353333E-2</v>
      </c>
      <c r="N2703" s="52">
        <f>IFERROR(_xll.qlIndexFixing(Index6M,$H2703,TRUE,_xll.ohTrigger(RecalcTrigger,Trigger6M)),NA())</f>
        <v>2.6111325013893839E-2</v>
      </c>
      <c r="O2703" s="52">
        <f>IFERROR(_xll.qlIndexFixing(ONIndex6M,I2703,TRUE,_xll.ohTrigger(RecalcTrigger,Trigger6M)),NA())</f>
        <v>2.5978802421571245E-2</v>
      </c>
      <c r="P2703" s="52">
        <f>IFERROR(_xll.qlIndexFixing(Index1Y,$H2703,TRUE,_xll.ohTrigger(RecalcTrigger,Trigger1Y)),NA())</f>
        <v>2.7906765090531565E-2</v>
      </c>
      <c r="Q2703" s="52">
        <f>IFERROR(_xll.qlIndexFixing(ONIndex1Y,I2703,TRUE,_xll.ohTrigger(RecalcTrigger,Trigger1Y)),NA())</f>
        <v>2.7591591644222646E-2</v>
      </c>
    </row>
    <row r="2704" spans="2:17" x14ac:dyDescent="0.2">
      <c r="B2704" s="46" t="s">
        <v>51</v>
      </c>
      <c r="D2704" s="49">
        <f>_xll.qlCalendarAdvance(LocalCalendar,$D2703,B2704,"f",FALSE)</f>
        <v>58454</v>
      </c>
      <c r="E2704" s="49">
        <f>_xll.qlInterestRateIndexValueDate(IndexON,D2704)</f>
        <v>58454</v>
      </c>
      <c r="F2704" s="52">
        <f>IFERROR(_xll.qlIndexFixing(IndexON,D2704,TRUE,_xll.ohTrigger(RecalcTrigger,TriggerON)),NA())</f>
        <v>2.2159187883818987E-2</v>
      </c>
      <c r="H2704" s="49">
        <f>_xll.qlCalendarAdvance(IborCalendar,$H2703,B2704,"f",FALSE)</f>
        <v>58446</v>
      </c>
      <c r="I2704" s="49">
        <f>_xll.qlInterestRateIndexValueDate(Index1M,$H2704)</f>
        <v>58448</v>
      </c>
      <c r="J2704" s="52">
        <f>IFERROR(_xll.qlIndexFixing(Index1M,$H2704,TRUE,_xll.ohTrigger(RecalcTrigger,Trigger1M)),NA())</f>
        <v>2.3190573976725193E-2</v>
      </c>
      <c r="K2704" s="52">
        <f>IFERROR(_xll.qlIndexFixing(ONIndex1M,I2704,TRUE,_xll.ohTrigger(RecalcTrigger,Trigger1M)),NA())</f>
        <v>2.3173815831079025E-2</v>
      </c>
      <c r="L2704" s="52">
        <f>IFERROR(_xll.qlIndexFixing(Index3M,H2704,TRUE,_xll.ohTrigger(RecalcTrigger,Trigger3M)),NA())</f>
        <v>2.4723593672097099E-2</v>
      </c>
      <c r="M2704" s="52">
        <f>IFERROR(_xll.qlIndexFixing(ONIndex3M,I2704,TRUE,_xll.ohTrigger(RecalcTrigger,Trigger3M)),NA())</f>
        <v>2.4665631720379722E-2</v>
      </c>
      <c r="N2704" s="52">
        <f>IFERROR(_xll.qlIndexFixing(Index6M,$H2704,TRUE,_xll.ohTrigger(RecalcTrigger,Trigger6M)),NA())</f>
        <v>2.6108949879013417E-2</v>
      </c>
      <c r="O2704" s="52">
        <f>IFERROR(_xll.qlIndexFixing(ONIndex6M,I2704,TRUE,_xll.ohTrigger(RecalcTrigger,Trigger6M)),NA())</f>
        <v>2.5974890165878506E-2</v>
      </c>
      <c r="P2704" s="52">
        <f>IFERROR(_xll.qlIndexFixing(Index1Y,$H2704,TRUE,_xll.ohTrigger(RecalcTrigger,Trigger1Y)),NA())</f>
        <v>2.7904396873641799E-2</v>
      </c>
      <c r="Q2704" s="52">
        <f>IFERROR(_xll.qlIndexFixing(ONIndex1Y,I2704,TRUE,_xll.ohTrigger(RecalcTrigger,Trigger1Y)),NA())</f>
        <v>2.7587379699776093E-2</v>
      </c>
    </row>
    <row r="2705" spans="2:17" x14ac:dyDescent="0.2">
      <c r="B2705" s="46" t="s">
        <v>51</v>
      </c>
      <c r="D2705" s="49">
        <f>_xll.qlCalendarAdvance(LocalCalendar,$D2704,B2705,"f",FALSE)</f>
        <v>58461</v>
      </c>
      <c r="E2705" s="49">
        <f>_xll.qlInterestRateIndexValueDate(IndexON,D2705)</f>
        <v>58461</v>
      </c>
      <c r="F2705" s="52">
        <f>IFERROR(_xll.qlIndexFixing(IndexON,D2705,TRUE,_xll.ohTrigger(RecalcTrigger,TriggerON)),NA())</f>
        <v>2.2154692593119307E-2</v>
      </c>
      <c r="H2705" s="49">
        <f>_xll.qlCalendarAdvance(IborCalendar,$H2704,B2705,"f",FALSE)</f>
        <v>58453</v>
      </c>
      <c r="I2705" s="49">
        <f>_xll.qlInterestRateIndexValueDate(Index1M,$H2705)</f>
        <v>58455</v>
      </c>
      <c r="J2705" s="52">
        <f>IFERROR(_xll.qlIndexFixing(Index1M,$H2705,TRUE,_xll.ohTrigger(RecalcTrigger,Trigger1M)),NA())</f>
        <v>2.3188246771308485E-2</v>
      </c>
      <c r="K2705" s="52">
        <f>IFERROR(_xll.qlIndexFixing(ONIndex1M,I2705,TRUE,_xll.ohTrigger(RecalcTrigger,Trigger1M)),NA())</f>
        <v>2.3170931571607767E-2</v>
      </c>
      <c r="L2705" s="52">
        <f>IFERROR(_xll.qlIndexFixing(Index3M,H2705,TRUE,_xll.ohTrigger(RecalcTrigger,Trigger3M)),NA())</f>
        <v>2.4720780301929937E-2</v>
      </c>
      <c r="M2705" s="52">
        <f>IFERROR(_xll.qlIndexFixing(ONIndex3M,I2705,TRUE,_xll.ohTrigger(RecalcTrigger,Trigger3M)),NA())</f>
        <v>2.4662776419503984E-2</v>
      </c>
      <c r="N2705" s="52">
        <f>IFERROR(_xll.qlIndexFixing(Index6M,$H2705,TRUE,_xll.ohTrigger(RecalcTrigger,Trigger6M)),NA())</f>
        <v>2.6106187503659464E-2</v>
      </c>
      <c r="O2705" s="52">
        <f>IFERROR(_xll.qlIndexFixing(ONIndex6M,I2705,TRUE,_xll.ohTrigger(RecalcTrigger,Trigger6M)),NA())</f>
        <v>2.5972045229751828E-2</v>
      </c>
      <c r="P2705" s="52">
        <f>IFERROR(_xll.qlIndexFixing(Index1Y,$H2705,TRUE,_xll.ohTrigger(RecalcTrigger,Trigger1Y)),NA())</f>
        <v>2.7902524059007169E-2</v>
      </c>
      <c r="Q2705" s="52">
        <f>IFERROR(_xll.qlIndexFixing(ONIndex1Y,I2705,TRUE,_xll.ohTrigger(RecalcTrigger,Trigger1Y)),NA())</f>
        <v>2.7584451479789607E-2</v>
      </c>
    </row>
    <row r="2706" spans="2:17" x14ac:dyDescent="0.2">
      <c r="B2706" s="46" t="s">
        <v>51</v>
      </c>
      <c r="D2706" s="49">
        <f>_xll.qlCalendarAdvance(LocalCalendar,$D2705,B2706,"f",FALSE)</f>
        <v>58468</v>
      </c>
      <c r="E2706" s="49">
        <f>_xll.qlInterestRateIndexValueDate(IndexON,D2706)</f>
        <v>58468</v>
      </c>
      <c r="F2706" s="52">
        <f>IFERROR(_xll.qlIndexFixing(IndexON,D2706,TRUE,_xll.ohTrigger(RecalcTrigger,TriggerON)),NA())</f>
        <v>2.2150211843827705E-2</v>
      </c>
      <c r="H2706" s="49">
        <f>_xll.qlCalendarAdvance(IborCalendar,$H2705,B2706,"f",FALSE)</f>
        <v>58460</v>
      </c>
      <c r="I2706" s="49">
        <f>_xll.qlInterestRateIndexValueDate(Index1M,$H2706)</f>
        <v>58462</v>
      </c>
      <c r="J2706" s="52">
        <f>IFERROR(_xll.qlIndexFixing(Index1M,$H2706,TRUE,_xll.ohTrigger(RecalcTrigger,Trigger1M)),NA())</f>
        <v>2.3184844548508332E-2</v>
      </c>
      <c r="K2706" s="52">
        <f>IFERROR(_xll.qlIndexFixing(ONIndex1M,I2706,TRUE,_xll.ohTrigger(RecalcTrigger,Trigger1M)),NA())</f>
        <v>2.3168056615974209E-2</v>
      </c>
      <c r="L2706" s="52">
        <f>IFERROR(_xll.qlIndexFixing(Index3M,H2706,TRUE,_xll.ohTrigger(RecalcTrigger,Trigger3M)),NA())</f>
        <v>2.4717976201314058E-2</v>
      </c>
      <c r="M2706" s="52">
        <f>IFERROR(_xll.qlIndexFixing(ONIndex3M,I2706,TRUE,_xll.ohTrigger(RecalcTrigger,Trigger3M)),NA())</f>
        <v>2.4659930329420376E-2</v>
      </c>
      <c r="N2706" s="52">
        <f>IFERROR(_xll.qlIndexFixing(Index6M,$H2706,TRUE,_xll.ohTrigger(RecalcTrigger,Trigger6M)),NA())</f>
        <v>2.6103434406327376E-2</v>
      </c>
      <c r="O2706" s="52">
        <f>IFERROR(_xll.qlIndexFixing(ONIndex6M,I2706,TRUE,_xll.ohTrigger(RecalcTrigger,Trigger6M)),NA())</f>
        <v>2.596920944782255E-2</v>
      </c>
      <c r="P2706" s="52">
        <f>IFERROR(_xll.qlIndexFixing(Index1Y,$H2706,TRUE,_xll.ohTrigger(RecalcTrigger,Trigger1Y)),NA())</f>
        <v>2.7898899146014306E-2</v>
      </c>
      <c r="Q2706" s="52">
        <f>IFERROR(_xll.qlIndexFixing(ONIndex1Y,I2706,TRUE,_xll.ohTrigger(RecalcTrigger,Trigger1Y)),NA())</f>
        <v>2.7581532819436205E-2</v>
      </c>
    </row>
    <row r="2707" spans="2:17" x14ac:dyDescent="0.2">
      <c r="B2707" s="46" t="s">
        <v>51</v>
      </c>
      <c r="D2707" s="49">
        <f>_xll.qlCalendarAdvance(LocalCalendar,$D2706,B2707,"f",FALSE)</f>
        <v>58475</v>
      </c>
      <c r="E2707" s="49">
        <f>_xll.qlInterestRateIndexValueDate(IndexON,D2707)</f>
        <v>58475</v>
      </c>
      <c r="F2707" s="52">
        <f>IFERROR(_xll.qlIndexFixing(IndexON,D2707,TRUE,_xll.ohTrigger(RecalcTrigger,TriggerON)),NA())</f>
        <v>2.21457456355445E-2</v>
      </c>
      <c r="H2707" s="49">
        <f>_xll.qlCalendarAdvance(IborCalendar,$H2706,B2707,"f",FALSE)</f>
        <v>58467</v>
      </c>
      <c r="I2707" s="49">
        <f>_xll.qlInterestRateIndexValueDate(Index1M,$H2707)</f>
        <v>58469</v>
      </c>
      <c r="J2707" s="52">
        <f>IFERROR(_xll.qlIndexFixing(Index1M,$H2707,TRUE,_xll.ohTrigger(RecalcTrigger,Trigger1M)),NA())</f>
        <v>2.318036483051281E-2</v>
      </c>
      <c r="K2707" s="52">
        <f>IFERROR(_xll.qlIndexFixing(ONIndex1M,I2707,TRUE,_xll.ohTrigger(RecalcTrigger,Trigger1M)),NA())</f>
        <v>2.3165190964578031E-2</v>
      </c>
      <c r="L2707" s="52">
        <f>IFERROR(_xll.qlIndexFixing(Index3M,H2707,TRUE,_xll.ohTrigger(RecalcTrigger,Trigger3M)),NA())</f>
        <v>2.4715181370228375E-2</v>
      </c>
      <c r="M2707" s="52">
        <f>IFERROR(_xll.qlIndexFixing(ONIndex3M,I2707,TRUE,_xll.ohTrigger(RecalcTrigger,Trigger3M)),NA())</f>
        <v>2.4657093449809153E-2</v>
      </c>
      <c r="N2707" s="52">
        <f>IFERROR(_xll.qlIndexFixing(Index6M,$H2707,TRUE,_xll.ohTrigger(RecalcTrigger,Trigger6M)),NA())</f>
        <v>2.6100690586979385E-2</v>
      </c>
      <c r="O2707" s="52">
        <f>IFERROR(_xll.qlIndexFixing(ONIndex6M,I2707,TRUE,_xll.ohTrigger(RecalcTrigger,Trigger6M)),NA())</f>
        <v>2.5966382819850864E-2</v>
      </c>
      <c r="P2707" s="52">
        <f>IFERROR(_xll.qlIndexFixing(Index1Y,$H2707,TRUE,_xll.ohTrigger(RecalcTrigger,Trigger1Y)),NA())</f>
        <v>2.7896165040730173E-2</v>
      </c>
      <c r="Q2707" s="52">
        <f>IFERROR(_xll.qlIndexFixing(ONIndex1Y,I2707,TRUE,_xll.ohTrigger(RecalcTrigger,Trigger1Y)),NA())</f>
        <v>2.7578623718715889E-2</v>
      </c>
    </row>
    <row r="2708" spans="2:17" x14ac:dyDescent="0.2">
      <c r="B2708" s="46" t="s">
        <v>51</v>
      </c>
      <c r="D2708" s="49">
        <f>_xll.qlCalendarAdvance(LocalCalendar,$D2707,B2708,"f",FALSE)</f>
        <v>58482</v>
      </c>
      <c r="E2708" s="49">
        <f>_xll.qlInterestRateIndexValueDate(IndexON,D2708)</f>
        <v>58482</v>
      </c>
      <c r="F2708" s="52">
        <f>IFERROR(_xll.qlIndexFixing(IndexON,D2708,TRUE,_xll.ohTrigger(RecalcTrigger,TriggerON)),NA())</f>
        <v>2.2141293968509501E-2</v>
      </c>
      <c r="H2708" s="49">
        <f>_xll.qlCalendarAdvance(IborCalendar,$H2707,B2708,"f",FALSE)</f>
        <v>58474</v>
      </c>
      <c r="I2708" s="49">
        <f>_xll.qlInterestRateIndexValueDate(Index1M,$H2708)</f>
        <v>58476</v>
      </c>
      <c r="J2708" s="52">
        <f>IFERROR(_xll.qlIndexFixing(Index1M,$H2708,TRUE,_xll.ohTrigger(RecalcTrigger,Trigger1M)),NA())</f>
        <v>2.317752197560409E-2</v>
      </c>
      <c r="K2708" s="52">
        <f>IFERROR(_xll.qlIndexFixing(ONIndex1M,I2708,TRUE,_xll.ohTrigger(RecalcTrigger,Trigger1M)),NA())</f>
        <v>2.3162334617099489E-2</v>
      </c>
      <c r="L2708" s="52">
        <f>IFERROR(_xll.qlIndexFixing(Index3M,H2708,TRUE,_xll.ohTrigger(RecalcTrigger,Trigger3M)),NA())</f>
        <v>2.4711746612107177E-2</v>
      </c>
      <c r="M2708" s="52">
        <f>IFERROR(_xll.qlIndexFixing(ONIndex3M,I2708,TRUE,_xll.ohTrigger(RecalcTrigger,Trigger3M)),NA())</f>
        <v>2.4654265780990059E-2</v>
      </c>
      <c r="N2708" s="52">
        <f>IFERROR(_xll.qlIndexFixing(Index6M,$H2708,TRUE,_xll.ohTrigger(RecalcTrigger,Trigger6M)),NA())</f>
        <v>2.6097956045577277E-2</v>
      </c>
      <c r="O2708" s="52">
        <f>IFERROR(_xll.qlIndexFixing(ONIndex6M,I2708,TRUE,_xll.ohTrigger(RecalcTrigger,Trigger6M)),NA())</f>
        <v>2.5963565346156514E-2</v>
      </c>
      <c r="P2708" s="52">
        <f>IFERROR(_xll.qlIndexFixing(Index1Y,$H2708,TRUE,_xll.ohTrigger(RecalcTrigger,Trigger1Y)),NA())</f>
        <v>2.7893440774359207E-2</v>
      </c>
      <c r="Q2708" s="52">
        <f>IFERROR(_xll.qlIndexFixing(ONIndex1Y,I2708,TRUE,_xll.ohTrigger(RecalcTrigger,Trigger1Y)),NA())</f>
        <v>2.7575724177708594E-2</v>
      </c>
    </row>
    <row r="2709" spans="2:17" x14ac:dyDescent="0.2">
      <c r="B2709" s="46" t="s">
        <v>51</v>
      </c>
      <c r="D2709" s="49">
        <f>_xll.qlCalendarAdvance(LocalCalendar,$D2708,B2709,"f",FALSE)</f>
        <v>58489</v>
      </c>
      <c r="E2709" s="49">
        <f>_xll.qlInterestRateIndexValueDate(IndexON,D2709)</f>
        <v>58489</v>
      </c>
      <c r="F2709" s="52">
        <f>IFERROR(_xll.qlIndexFixing(IndexON,D2709,TRUE,_xll.ohTrigger(RecalcTrigger,TriggerON)),NA())</f>
        <v>2.2136856842562835E-2</v>
      </c>
      <c r="H2709" s="49">
        <f>_xll.qlCalendarAdvance(IborCalendar,$H2708,B2709,"f",FALSE)</f>
        <v>58481</v>
      </c>
      <c r="I2709" s="49">
        <f>_xll.qlInterestRateIndexValueDate(Index1M,$H2709)</f>
        <v>58483</v>
      </c>
      <c r="J2709" s="52">
        <f>IFERROR(_xll.qlIndexFixing(Index1M,$H2709,TRUE,_xll.ohTrigger(RecalcTrigger,Trigger1M)),NA())</f>
        <v>2.3174688442174129E-2</v>
      </c>
      <c r="K2709" s="52">
        <f>IFERROR(_xll.qlIndexFixing(ONIndex1M,I2709,TRUE,_xll.ohTrigger(RecalcTrigger,Trigger1M)),NA())</f>
        <v>2.31594875740182E-2</v>
      </c>
      <c r="L2709" s="52">
        <f>IFERROR(_xll.qlIndexFixing(Index3M,H2709,TRUE,_xll.ohTrigger(RecalcTrigger,Trigger3M)),NA())</f>
        <v>2.4708969847937468E-2</v>
      </c>
      <c r="M2709" s="52">
        <f>IFERROR(_xll.qlIndexFixing(ONIndex3M,I2709,TRUE,_xll.ohTrigger(RecalcTrigger,Trigger3M)),NA())</f>
        <v>2.4651447322883158E-2</v>
      </c>
      <c r="N2709" s="52">
        <f>IFERROR(_xll.qlIndexFixing(Index6M,$H2709,TRUE,_xll.ohTrigger(RecalcTrigger,Trigger6M)),NA())</f>
        <v>2.6095230782082403E-2</v>
      </c>
      <c r="O2709" s="52">
        <f>IFERROR(_xll.qlIndexFixing(ONIndex6M,I2709,TRUE,_xll.ohTrigger(RecalcTrigger,Trigger6M)),NA())</f>
        <v>2.5960757026419756E-2</v>
      </c>
      <c r="P2709" s="52">
        <f>IFERROR(_xll.qlIndexFixing(Index1Y,$H2709,TRUE,_xll.ohTrigger(RecalcTrigger,Trigger1Y)),NA())</f>
        <v>2.7890726346821465E-2</v>
      </c>
      <c r="Q2709" s="52">
        <f>IFERROR(_xll.qlIndexFixing(ONIndex1Y,I2709,TRUE,_xll.ohTrigger(RecalcTrigger,Trigger1Y)),NA())</f>
        <v>2.7572834196494256E-2</v>
      </c>
    </row>
    <row r="2710" spans="2:17" x14ac:dyDescent="0.2">
      <c r="B2710" s="46" t="s">
        <v>51</v>
      </c>
      <c r="D2710" s="49">
        <f>_xll.qlCalendarAdvance(LocalCalendar,$D2709,B2710,"f",FALSE)</f>
        <v>58496</v>
      </c>
      <c r="E2710" s="49">
        <f>_xll.qlInterestRateIndexValueDate(IndexON,D2710)</f>
        <v>58496</v>
      </c>
      <c r="F2710" s="52">
        <f>IFERROR(_xll.qlIndexFixing(IndexON,D2710,TRUE,_xll.ohTrigger(RecalcTrigger,TriggerON)),NA())</f>
        <v>2.2132434258024247E-2</v>
      </c>
      <c r="H2710" s="49">
        <f>_xll.qlCalendarAdvance(IborCalendar,$H2709,B2710,"f",FALSE)</f>
        <v>58488</v>
      </c>
      <c r="I2710" s="49">
        <f>_xll.qlInterestRateIndexValueDate(Index1M,$H2710)</f>
        <v>58490</v>
      </c>
      <c r="J2710" s="52">
        <f>IFERROR(_xll.qlIndexFixing(Index1M,$H2710,TRUE,_xll.ohTrigger(RecalcTrigger,Trigger1M)),NA())</f>
        <v>2.3171864230222931E-2</v>
      </c>
      <c r="K2710" s="52">
        <f>IFERROR(_xll.qlIndexFixing(ONIndex1M,I2710,TRUE,_xll.ohTrigger(RecalcTrigger,Trigger1M)),NA())</f>
        <v>2.3156649834854548E-2</v>
      </c>
      <c r="L2710" s="52">
        <f>IFERROR(_xll.qlIndexFixing(Index3M,H2710,TRUE,_xll.ohTrigger(RecalcTrigger,Trigger3M)),NA())</f>
        <v>2.4706202352589024E-2</v>
      </c>
      <c r="M2710" s="52">
        <f>IFERROR(_xll.qlIndexFixing(ONIndex3M,I2710,TRUE,_xll.ohTrigger(RecalcTrigger,Trigger3M)),NA())</f>
        <v>2.4648638075408513E-2</v>
      </c>
      <c r="N2710" s="52">
        <f>IFERROR(_xll.qlIndexFixing(Index6M,$H2710,TRUE,_xll.ohTrigger(RecalcTrigger,Trigger6M)),NA())</f>
        <v>2.609251479645831E-2</v>
      </c>
      <c r="O2710" s="52">
        <f>IFERROR(_xll.qlIndexFixing(ONIndex6M,I2710,TRUE,_xll.ohTrigger(RecalcTrigger,Trigger6M)),NA())</f>
        <v>2.5957957860960335E-2</v>
      </c>
      <c r="P2710" s="52">
        <f>IFERROR(_xll.qlIndexFixing(Index1Y,$H2710,TRUE,_xll.ohTrigger(RecalcTrigger,Trigger1Y)),NA())</f>
        <v>2.788890520009784E-2</v>
      </c>
      <c r="Q2710" s="52">
        <f>IFERROR(_xll.qlIndexFixing(ONIndex1Y,I2710,TRUE,_xll.ohTrigger(RecalcTrigger,Trigger1Y)),NA())</f>
        <v>2.7569953774992939E-2</v>
      </c>
    </row>
    <row r="2711" spans="2:17" x14ac:dyDescent="0.2">
      <c r="B2711" s="46" t="s">
        <v>51</v>
      </c>
      <c r="D2711" s="49">
        <f>_xll.qlCalendarAdvance(LocalCalendar,$D2710,B2711,"f",FALSE)</f>
        <v>58503</v>
      </c>
      <c r="E2711" s="49">
        <f>_xll.qlInterestRateIndexValueDate(IndexON,D2711)</f>
        <v>58503</v>
      </c>
      <c r="F2711" s="52">
        <f>IFERROR(_xll.qlIndexFixing(IndexON,D2711,TRUE,_xll.ohTrigger(RecalcTrigger,TriggerON)),NA())</f>
        <v>2.2128026214573993E-2</v>
      </c>
      <c r="H2711" s="49">
        <f>_xll.qlCalendarAdvance(IborCalendar,$H2710,B2711,"f",FALSE)</f>
        <v>58495</v>
      </c>
      <c r="I2711" s="49">
        <f>_xll.qlInterestRateIndexValueDate(Index1M,$H2711)</f>
        <v>58497</v>
      </c>
      <c r="J2711" s="52">
        <f>IFERROR(_xll.qlIndexFixing(Index1M,$H2711,TRUE,_xll.ohTrigger(RecalcTrigger,Trigger1M)),NA())</f>
        <v>2.3169049339736712E-2</v>
      </c>
      <c r="K2711" s="52">
        <f>IFERROR(_xll.qlIndexFixing(ONIndex1M,I2711,TRUE,_xll.ohTrigger(RecalcTrigger,Trigger1M)),NA())</f>
        <v>2.3153821399608532E-2</v>
      </c>
      <c r="L2711" s="52">
        <f>IFERROR(_xll.qlIndexFixing(Index3M,H2711,TRUE,_xll.ohTrigger(RecalcTrigger,Trigger3M)),NA())</f>
        <v>2.4703444126036977E-2</v>
      </c>
      <c r="M2711" s="52">
        <f>IFERROR(_xll.qlIndexFixing(ONIndex3M,I2711,TRUE,_xll.ohTrigger(RecalcTrigger,Trigger3M)),NA())</f>
        <v>2.464583803848619E-2</v>
      </c>
      <c r="N2711" s="52">
        <f>IFERROR(_xll.qlIndexFixing(Index6M,$H2711,TRUE,_xll.ohTrigger(RecalcTrigger,Trigger6M)),NA())</f>
        <v>2.6089808088665466E-2</v>
      </c>
      <c r="O2711" s="52">
        <f>IFERROR(_xll.qlIndexFixing(ONIndex6M,I2711,TRUE,_xll.ohTrigger(RecalcTrigger,Trigger6M)),NA())</f>
        <v>2.5955167849298633E-2</v>
      </c>
      <c r="P2711" s="52">
        <f>IFERROR(_xll.qlIndexFixing(Index1Y,$H2711,TRUE,_xll.ohTrigger(RecalcTrigger,Trigger1Y)),NA())</f>
        <v>2.7885327007926567E-2</v>
      </c>
      <c r="Q2711" s="52">
        <f>IFERROR(_xll.qlIndexFixing(ONIndex1Y,I2711,TRUE,_xll.ohTrigger(RecalcTrigger,Trigger1Y)),NA())</f>
        <v>2.7567082912964835E-2</v>
      </c>
    </row>
    <row r="2712" spans="2:17" x14ac:dyDescent="0.2">
      <c r="B2712" s="46" t="s">
        <v>51</v>
      </c>
      <c r="D2712" s="49">
        <f>_xll.qlCalendarAdvance(LocalCalendar,$D2711,B2712,"f",FALSE)</f>
        <v>58510</v>
      </c>
      <c r="E2712" s="49">
        <f>_xll.qlInterestRateIndexValueDate(IndexON,D2712)</f>
        <v>58510</v>
      </c>
      <c r="F2712" s="52">
        <f>IFERROR(_xll.qlIndexFixing(IndexON,D2712,TRUE,_xll.ohTrigger(RecalcTrigger,TriggerON)),NA())</f>
        <v>2.2123632712451879E-2</v>
      </c>
      <c r="H2712" s="49">
        <f>_xll.qlCalendarAdvance(IborCalendar,$H2711,B2712,"f",FALSE)</f>
        <v>58502</v>
      </c>
      <c r="I2712" s="49">
        <f>_xll.qlInterestRateIndexValueDate(Index1M,$H2712)</f>
        <v>58504</v>
      </c>
      <c r="J2712" s="52">
        <f>IFERROR(_xll.qlIndexFixing(Index1M,$H2712,TRUE,_xll.ohTrigger(RecalcTrigger,Trigger1M)),NA())</f>
        <v>2.3167880024282939E-2</v>
      </c>
      <c r="K2712" s="52">
        <f>IFERROR(_xll.qlIndexFixing(ONIndex1M,I2712,TRUE,_xll.ohTrigger(RecalcTrigger,Trigger1M)),NA())</f>
        <v>2.3151002268679832E-2</v>
      </c>
      <c r="L2712" s="52">
        <f>IFERROR(_xll.qlIndexFixing(Index3M,H2712,TRUE,_xll.ohTrigger(RecalcTrigger,Trigger3M)),NA())</f>
        <v>2.4701997420938419E-2</v>
      </c>
      <c r="M2712" s="52">
        <f>IFERROR(_xll.qlIndexFixing(ONIndex3M,I2712,TRUE,_xll.ohTrigger(RecalcTrigger,Trigger3M)),NA())</f>
        <v>2.4643047212355995E-2</v>
      </c>
      <c r="N2712" s="52">
        <f>IFERROR(_xll.qlIndexFixing(Index6M,$H2712,TRUE,_xll.ohTrigger(RecalcTrigger,Trigger6M)),NA())</f>
        <v>2.6090869627325399E-2</v>
      </c>
      <c r="O2712" s="52">
        <f>IFERROR(_xll.qlIndexFixing(ONIndex6M,I2712,TRUE,_xll.ohTrigger(RecalcTrigger,Trigger6M)),NA())</f>
        <v>2.5952386991994203E-2</v>
      </c>
      <c r="P2712" s="52">
        <f>IFERROR(_xll.qlIndexFixing(Index1Y,$H2712,TRUE,_xll.ohTrigger(RecalcTrigger,Trigger1Y)),NA())</f>
        <v>2.7879989345285849E-2</v>
      </c>
      <c r="Q2712" s="52">
        <f>IFERROR(_xll.qlIndexFixing(ONIndex1Y,I2712,TRUE,_xll.ohTrigger(RecalcTrigger,Trigger1Y)),NA())</f>
        <v>2.7564221610809625E-2</v>
      </c>
    </row>
    <row r="2713" spans="2:17" x14ac:dyDescent="0.2">
      <c r="B2713" s="46" t="s">
        <v>51</v>
      </c>
      <c r="D2713" s="49">
        <f>_xll.qlCalendarAdvance(LocalCalendar,$D2712,B2713,"f",FALSE)</f>
        <v>58517</v>
      </c>
      <c r="E2713" s="49">
        <f>_xll.qlInterestRateIndexValueDate(IndexON,D2713)</f>
        <v>58517</v>
      </c>
      <c r="F2713" s="52">
        <f>IFERROR(_xll.qlIndexFixing(IndexON,D2713,TRUE,_xll.ohTrigger(RecalcTrigger,TriggerON)),NA())</f>
        <v>2.2119253751338164E-2</v>
      </c>
      <c r="H2713" s="49">
        <f>_xll.qlCalendarAdvance(IborCalendar,$H2712,B2713,"f",FALSE)</f>
        <v>58509</v>
      </c>
      <c r="I2713" s="49">
        <f>_xll.qlInterestRateIndexValueDate(Index1M,$H2713)</f>
        <v>58511</v>
      </c>
      <c r="J2713" s="52">
        <f>IFERROR(_xll.qlIndexFixing(Index1M,$H2713,TRUE,_xll.ohTrigger(RecalcTrigger,Trigger1M)),NA())</f>
        <v>2.316508523523525E-2</v>
      </c>
      <c r="K2713" s="52">
        <f>IFERROR(_xll.qlIndexFixing(ONIndex1M,I2713,TRUE,_xll.ohTrigger(RecalcTrigger,Trigger1M)),NA())</f>
        <v>2.3148192441668769E-2</v>
      </c>
      <c r="L2713" s="52">
        <f>IFERROR(_xll.qlIndexFixing(Index3M,H2713,TRUE,_xll.ohTrigger(RecalcTrigger,Trigger3M)),NA())</f>
        <v>2.4699258681417164E-2</v>
      </c>
      <c r="M2713" s="52">
        <f>IFERROR(_xll.qlIndexFixing(ONIndex3M,I2713,TRUE,_xll.ohTrigger(RecalcTrigger,Trigger3M)),NA())</f>
        <v>2.4640265596858058E-2</v>
      </c>
      <c r="N2713" s="52">
        <f>IFERROR(_xll.qlIndexFixing(Index6M,$H2713,TRUE,_xll.ohTrigger(RecalcTrigger,Trigger6M)),NA())</f>
        <v>2.6087431396584274E-2</v>
      </c>
      <c r="O2713" s="52">
        <f>IFERROR(_xll.qlIndexFixing(ONIndex6M,I2713,TRUE,_xll.ohTrigger(RecalcTrigger,Trigger6M)),NA())</f>
        <v>2.5949615288807237E-2</v>
      </c>
      <c r="P2713" s="52">
        <f>IFERROR(_xll.qlIndexFixing(Index1Y,$H2713,TRUE,_xll.ohTrigger(RecalcTrigger,Trigger1Y)),NA())</f>
        <v>2.787731277735921E-2</v>
      </c>
      <c r="Q2713" s="52">
        <f>IFERROR(_xll.qlIndexFixing(ONIndex1Y,I2713,TRUE,_xll.ohTrigger(RecalcTrigger,Trigger1Y)),NA())</f>
        <v>2.7561369868367436E-2</v>
      </c>
    </row>
    <row r="2714" spans="2:17" x14ac:dyDescent="0.2">
      <c r="B2714" s="46" t="s">
        <v>51</v>
      </c>
      <c r="D2714" s="49">
        <f>_xll.qlCalendarAdvance(LocalCalendar,$D2713,B2714,"f",FALSE)</f>
        <v>58524</v>
      </c>
      <c r="E2714" s="49">
        <f>_xll.qlInterestRateIndexValueDate(IndexON,D2714)</f>
        <v>58524</v>
      </c>
      <c r="F2714" s="52">
        <f>IFERROR(_xll.qlIndexFixing(IndexON,D2714,TRUE,_xll.ohTrigger(RecalcTrigger,TriggerON)),NA())</f>
        <v>2.2114889331472654E-2</v>
      </c>
      <c r="H2714" s="49">
        <f>_xll.qlCalendarAdvance(IborCalendar,$H2713,B2714,"f",FALSE)</f>
        <v>58516</v>
      </c>
      <c r="I2714" s="49">
        <f>_xll.qlInterestRateIndexValueDate(Index1M,$H2714)</f>
        <v>58518</v>
      </c>
      <c r="J2714" s="52">
        <f>IFERROR(_xll.qlIndexFixing(Index1M,$H2714,TRUE,_xll.ohTrigger(RecalcTrigger,Trigger1M)),NA())</f>
        <v>2.3162846300037936E-2</v>
      </c>
      <c r="K2714" s="52">
        <f>IFERROR(_xll.qlIndexFixing(ONIndex1M,I2714,TRUE,_xll.ohTrigger(RecalcTrigger,Trigger1M)),NA())</f>
        <v>2.3145391918895086E-2</v>
      </c>
      <c r="L2714" s="52">
        <f>IFERROR(_xll.qlIndexFixing(Index3M,H2714,TRUE,_xll.ohTrigger(RecalcTrigger,Trigger3M)),NA())</f>
        <v>2.4696529211945855E-2</v>
      </c>
      <c r="M2714" s="52">
        <f>IFERROR(_xll.qlIndexFixing(ONIndex3M,I2714,TRUE,_xll.ohTrigger(RecalcTrigger,Trigger3M)),NA())</f>
        <v>2.4637493192152249E-2</v>
      </c>
      <c r="N2714" s="52">
        <f>IFERROR(_xll.qlIndexFixing(Index6M,$H2714,TRUE,_xll.ohTrigger(RecalcTrigger,Trigger6M)),NA())</f>
        <v>2.6084754402196389E-2</v>
      </c>
      <c r="O2714" s="52">
        <f>IFERROR(_xll.qlIndexFixing(ONIndex6M,I2714,TRUE,_xll.ohTrigger(RecalcTrigger,Trigger6M)),NA())</f>
        <v>2.59468527396578E-2</v>
      </c>
      <c r="P2714" s="52">
        <f>IFERROR(_xll.qlIndexFixing(Index1Y,$H2714,TRUE,_xll.ohTrigger(RecalcTrigger,Trigger1Y)),NA())</f>
        <v>2.787464604557565E-2</v>
      </c>
      <c r="Q2714" s="52">
        <f>IFERROR(_xll.qlIndexFixing(ONIndex1Y,I2714,TRUE,_xll.ohTrigger(RecalcTrigger,Trigger1Y)),NA())</f>
        <v>2.7558527685318523E-2</v>
      </c>
    </row>
    <row r="2715" spans="2:17" x14ac:dyDescent="0.2">
      <c r="B2715" s="46" t="s">
        <v>51</v>
      </c>
      <c r="D2715" s="49">
        <f>_xll.qlCalendarAdvance(LocalCalendar,$D2714,B2715,"f",FALSE)</f>
        <v>58531</v>
      </c>
      <c r="E2715" s="49">
        <f>_xll.qlInterestRateIndexValueDate(IndexON,D2715)</f>
        <v>58531</v>
      </c>
      <c r="F2715" s="52">
        <f>IFERROR(_xll.qlIndexFixing(IndexON,D2715,TRUE,_xll.ohTrigger(RecalcTrigger,TriggerON)),NA())</f>
        <v>2.2110539452775413E-2</v>
      </c>
      <c r="H2715" s="49">
        <f>_xll.qlCalendarAdvance(IborCalendar,$H2714,B2715,"f",FALSE)</f>
        <v>58523</v>
      </c>
      <c r="I2715" s="49">
        <f>_xll.qlInterestRateIndexValueDate(Index1M,$H2715)</f>
        <v>58525</v>
      </c>
      <c r="J2715" s="52">
        <f>IFERROR(_xll.qlIndexFixing(Index1M,$H2715,TRUE,_xll.ohTrigger(RecalcTrigger,Trigger1M)),NA())</f>
        <v>2.3159523627068745E-2</v>
      </c>
      <c r="K2715" s="52">
        <f>IFERROR(_xll.qlIndexFixing(ONIndex1M,I2715,TRUE,_xll.ohTrigger(RecalcTrigger,Trigger1M)),NA())</f>
        <v>2.3142600700118976E-2</v>
      </c>
      <c r="L2715" s="52">
        <f>IFERROR(_xll.qlIndexFixing(Index3M,H2715,TRUE,_xll.ohTrigger(RecalcTrigger,Trigger3M)),NA())</f>
        <v>2.4693809012501899E-2</v>
      </c>
      <c r="M2715" s="52">
        <f>IFERROR(_xll.qlIndexFixing(ONIndex3M,I2715,TRUE,_xll.ohTrigger(RecalcTrigger,Trigger3M)),NA())</f>
        <v>2.4634729997918825E-2</v>
      </c>
      <c r="N2715" s="52">
        <f>IFERROR(_xll.qlIndexFixing(Index6M,$H2715,TRUE,_xll.ohTrigger(RecalcTrigger,Trigger6M)),NA())</f>
        <v>2.6082086688230529E-2</v>
      </c>
      <c r="O2715" s="52">
        <f>IFERROR(_xll.qlIndexFixing(ONIndex6M,I2715,TRUE,_xll.ohTrigger(RecalcTrigger,Trigger6M)),NA())</f>
        <v>2.594409934454589E-2</v>
      </c>
      <c r="P2715" s="52">
        <f>IFERROR(_xll.qlIndexFixing(Index1Y,$H2715,TRUE,_xll.ohTrigger(RecalcTrigger,Trigger1Y)),NA())</f>
        <v>2.787198914985764E-2</v>
      </c>
      <c r="Q2715" s="52">
        <f>IFERROR(_xll.qlIndexFixing(ONIndex1Y,I2715,TRUE,_xll.ohTrigger(RecalcTrigger,Trigger1Y)),NA())</f>
        <v>2.7555695062062568E-2</v>
      </c>
    </row>
    <row r="2716" spans="2:17" x14ac:dyDescent="0.2">
      <c r="B2716" s="46" t="s">
        <v>51</v>
      </c>
      <c r="D2716" s="49">
        <f>_xll.qlCalendarAdvance(LocalCalendar,$D2715,B2716,"f",FALSE)</f>
        <v>58538</v>
      </c>
      <c r="E2716" s="49">
        <f>_xll.qlInterestRateIndexValueDate(IndexON,D2716)</f>
        <v>58538</v>
      </c>
      <c r="F2716" s="52">
        <f>IFERROR(_xll.qlIndexFixing(IndexON,D2716,TRUE,_xll.ohTrigger(RecalcTrigger,TriggerON)),NA())</f>
        <v>2.2106204115406314E-2</v>
      </c>
      <c r="H2716" s="49">
        <f>_xll.qlCalendarAdvance(IborCalendar,$H2715,B2716,"f",FALSE)</f>
        <v>58530</v>
      </c>
      <c r="I2716" s="49">
        <f>_xll.qlInterestRateIndexValueDate(Index1M,$H2716)</f>
        <v>58532</v>
      </c>
      <c r="J2716" s="52">
        <f>IFERROR(_xll.qlIndexFixing(Index1M,$H2716,TRUE,_xll.ohTrigger(RecalcTrigger,Trigger1M)),NA())</f>
        <v>2.3157304314227065E-2</v>
      </c>
      <c r="K2716" s="52">
        <f>IFERROR(_xll.qlIndexFixing(ONIndex1M,I2716,TRUE,_xll.ohTrigger(RecalcTrigger,Trigger1M)),NA())</f>
        <v>2.313981878550031E-2</v>
      </c>
      <c r="L2716" s="52">
        <f>IFERROR(_xll.qlIndexFixing(Index3M,H2716,TRUE,_xll.ohTrigger(RecalcTrigger,Trigger3M)),NA())</f>
        <v>2.469044501617142E-2</v>
      </c>
      <c r="M2716" s="52">
        <f>IFERROR(_xll.qlIndexFixing(ONIndex3M,I2716,TRUE,_xll.ohTrigger(RecalcTrigger,Trigger3M)),NA())</f>
        <v>2.463197601447753E-2</v>
      </c>
      <c r="N2716" s="52">
        <f>IFERROR(_xll.qlIndexFixing(Index6M,$H2716,TRUE,_xll.ohTrigger(RecalcTrigger,Trigger6M)),NA())</f>
        <v>2.6077167228469013E-2</v>
      </c>
      <c r="O2716" s="52">
        <f>IFERROR(_xll.qlIndexFixing(ONIndex6M,I2716,TRUE,_xll.ohTrigger(RecalcTrigger,Trigger6M)),NA())</f>
        <v>2.5941355103551444E-2</v>
      </c>
      <c r="P2716" s="52">
        <f>IFERROR(_xll.qlIndexFixing(Index1Y,$H2716,TRUE,_xll.ohTrigger(RecalcTrigger,Trigger1Y)),NA())</f>
        <v>2.7869342090128094E-2</v>
      </c>
      <c r="Q2716" s="52">
        <f>IFERROR(_xll.qlIndexFixing(ONIndex1Y,I2716,TRUE,_xll.ohTrigger(RecalcTrigger,Trigger1Y)),NA())</f>
        <v>2.7552871998679507E-2</v>
      </c>
    </row>
    <row r="2717" spans="2:17" x14ac:dyDescent="0.2">
      <c r="B2717" s="46" t="s">
        <v>51</v>
      </c>
      <c r="D2717" s="49">
        <f>_xll.qlCalendarAdvance(LocalCalendar,$D2716,B2717,"f",FALSE)</f>
        <v>58545</v>
      </c>
      <c r="E2717" s="49">
        <f>_xll.qlInterestRateIndexValueDate(IndexON,D2717)</f>
        <v>58545</v>
      </c>
      <c r="F2717" s="52">
        <f>IFERROR(_xll.qlIndexFixing(IndexON,D2717,TRUE,_xll.ohTrigger(RecalcTrigger,TriggerON)),NA())</f>
        <v>2.2101883319205484E-2</v>
      </c>
      <c r="H2717" s="49">
        <f>_xll.qlCalendarAdvance(IborCalendar,$H2716,B2717,"f",FALSE)</f>
        <v>58537</v>
      </c>
      <c r="I2717" s="49">
        <f>_xll.qlInterestRateIndexValueDate(Index1M,$H2717)</f>
        <v>58539</v>
      </c>
      <c r="J2717" s="52">
        <f>IFERROR(_xll.qlIndexFixing(Index1M,$H2717,TRUE,_xll.ohTrigger(RecalcTrigger,Trigger1M)),NA())</f>
        <v>2.3153999312098272E-2</v>
      </c>
      <c r="K2717" s="52">
        <f>IFERROR(_xll.qlIndexFixing(ONIndex1M,I2717,TRUE,_xll.ohTrigger(RecalcTrigger,Trigger1M)),NA())</f>
        <v>2.3137046174879217E-2</v>
      </c>
      <c r="L2717" s="52">
        <f>IFERROR(_xll.qlIndexFixing(Index3M,H2717,TRUE,_xll.ohTrigger(RecalcTrigger,Trigger3M)),NA())</f>
        <v>2.4687742879336252E-2</v>
      </c>
      <c r="M2717" s="52">
        <f>IFERROR(_xll.qlIndexFixing(ONIndex3M,I2717,TRUE,_xll.ohTrigger(RecalcTrigger,Trigger3M)),NA())</f>
        <v>2.4629231241588556E-2</v>
      </c>
      <c r="N2717" s="52">
        <f>IFERROR(_xll.qlIndexFixing(Index6M,$H2717,TRUE,_xll.ohTrigger(RecalcTrigger,Trigger6M)),NA())</f>
        <v>2.6074516658845553E-2</v>
      </c>
      <c r="O2717" s="52">
        <f>IFERROR(_xll.qlIndexFixing(ONIndex6M,I2717,TRUE,_xll.ohTrigger(RecalcTrigger,Trigger6M)),NA())</f>
        <v>2.5938620016674463E-2</v>
      </c>
      <c r="P2717" s="52">
        <f>IFERROR(_xll.qlIndexFixing(Index1Y,$H2717,TRUE,_xll.ohTrigger(RecalcTrigger,Trigger1Y)),NA())</f>
        <v>2.7870252051911893E-2</v>
      </c>
      <c r="Q2717" s="52">
        <f>IFERROR(_xll.qlIndexFixing(ONIndex1Y,I2717,TRUE,_xll.ohTrigger(RecalcTrigger,Trigger1Y)),NA())</f>
        <v>2.755005849492953E-2</v>
      </c>
    </row>
    <row r="2718" spans="2:17" x14ac:dyDescent="0.2">
      <c r="B2718" s="46" t="s">
        <v>51</v>
      </c>
      <c r="D2718" s="49">
        <f>_xll.qlCalendarAdvance(LocalCalendar,$D2717,B2718,"f",FALSE)</f>
        <v>58552</v>
      </c>
      <c r="E2718" s="49">
        <f>_xll.qlInterestRateIndexValueDate(IndexON,D2718)</f>
        <v>58552</v>
      </c>
      <c r="F2718" s="52">
        <f>IFERROR(_xll.qlIndexFixing(IndexON,D2718,TRUE,_xll.ohTrigger(RecalcTrigger,TriggerON)),NA())</f>
        <v>2.2097577064013052E-2</v>
      </c>
      <c r="H2718" s="49">
        <f>_xll.qlCalendarAdvance(IborCalendar,$H2717,B2718,"f",FALSE)</f>
        <v>58544</v>
      </c>
      <c r="I2718" s="49">
        <f>_xll.qlInterestRateIndexValueDate(Index1M,$H2718)</f>
        <v>58546</v>
      </c>
      <c r="J2718" s="52">
        <f>IFERROR(_xll.qlIndexFixing(Index1M,$H2718,TRUE,_xll.ohTrigger(RecalcTrigger,Trigger1M)),NA())</f>
        <v>2.3151251139541251E-2</v>
      </c>
      <c r="K2718" s="52">
        <f>IFERROR(_xll.qlIndexFixing(ONIndex1M,I2718,TRUE,_xll.ohTrigger(RecalcTrigger,Trigger1M)),NA())</f>
        <v>2.3136468545430944E-2</v>
      </c>
      <c r="L2718" s="52">
        <f>IFERROR(_xll.qlIndexFixing(Index3M,H2718,TRUE,_xll.ohTrigger(RecalcTrigger,Trigger3M)),NA())</f>
        <v>2.4685050011821343E-2</v>
      </c>
      <c r="M2718" s="52">
        <f>IFERROR(_xll.qlIndexFixing(ONIndex3M,I2718,TRUE,_xll.ohTrigger(RecalcTrigger,Trigger3M)),NA())</f>
        <v>2.462908523318319E-2</v>
      </c>
      <c r="N2718" s="52">
        <f>IFERROR(_xll.qlIndexFixing(Index6M,$H2718,TRUE,_xll.ohTrigger(RecalcTrigger,Trigger6M)),NA())</f>
        <v>2.6071875367478511E-2</v>
      </c>
      <c r="O2718" s="52">
        <f>IFERROR(_xll.qlIndexFixing(ONIndex6M,I2718,TRUE,_xll.ohTrigger(RecalcTrigger,Trigger6M)),NA())</f>
        <v>2.5938854218372498E-2</v>
      </c>
      <c r="P2718" s="52">
        <f>IFERROR(_xll.qlIndexFixing(Index1Y,$H2718,TRUE,_xll.ohTrigger(RecalcTrigger,Trigger1Y)),NA())</f>
        <v>2.7864077478326248E-2</v>
      </c>
      <c r="Q2718" s="52">
        <f>IFERROR(_xll.qlIndexFixing(ONIndex1Y,I2718,TRUE,_xll.ohTrigger(RecalcTrigger,Trigger1Y)),NA())</f>
        <v>2.7550671292885909E-2</v>
      </c>
    </row>
    <row r="2719" spans="2:17" x14ac:dyDescent="0.2">
      <c r="B2719" s="46" t="s">
        <v>51</v>
      </c>
      <c r="D2719" s="49">
        <f>_xll.qlCalendarAdvance(LocalCalendar,$D2718,B2719,"f",FALSE)</f>
        <v>58559</v>
      </c>
      <c r="E2719" s="49">
        <f>_xll.qlInterestRateIndexValueDate(IndexON,D2719)</f>
        <v>58559</v>
      </c>
      <c r="F2719" s="52">
        <f>IFERROR(_xll.qlIndexFixing(IndexON,D2719,TRUE,_xll.ohTrigger(RecalcTrigger,TriggerON)),NA())</f>
        <v>2.2093285350068825E-2</v>
      </c>
      <c r="H2719" s="49">
        <f>_xll.qlCalendarAdvance(IborCalendar,$H2718,B2719,"f",FALSE)</f>
        <v>58551</v>
      </c>
      <c r="I2719" s="49">
        <f>_xll.qlInterestRateIndexValueDate(Index1M,$H2719)</f>
        <v>58553</v>
      </c>
      <c r="J2719" s="52">
        <f>IFERROR(_xll.qlIndexFixing(Index1M,$H2719,TRUE,_xll.ohTrigger(RecalcTrigger,Trigger1M)),NA())</f>
        <v>2.314851229026138E-2</v>
      </c>
      <c r="K2719" s="52">
        <f>IFERROR(_xll.qlIndexFixing(ONIndex1M,I2719,TRUE,_xll.ohTrigger(RecalcTrigger,Trigger1M)),NA())</f>
        <v>2.3131528865949491E-2</v>
      </c>
      <c r="L2719" s="52">
        <f>IFERROR(_xll.qlIndexFixing(Index3M,H2719,TRUE,_xll.ohTrigger(RecalcTrigger,Trigger3M)),NA())</f>
        <v>2.4682366413606487E-2</v>
      </c>
      <c r="M2719" s="52">
        <f>IFERROR(_xll.qlIndexFixing(ONIndex3M,I2719,TRUE,_xll.ohTrigger(RecalcTrigger,Trigger3M)),NA())</f>
        <v>2.4623769327947187E-2</v>
      </c>
      <c r="N2719" s="52">
        <f>IFERROR(_xll.qlIndexFixing(Index6M,$H2719,TRUE,_xll.ohTrigger(RecalcTrigger,Trigger6M)),NA())</f>
        <v>2.6069243354331192E-2</v>
      </c>
      <c r="O2719" s="52">
        <f>IFERROR(_xll.qlIndexFixing(ONIndex6M,I2719,TRUE,_xll.ohTrigger(RecalcTrigger,Trigger6M)),NA())</f>
        <v>2.5933177305192956E-2</v>
      </c>
      <c r="P2719" s="52">
        <f>IFERROR(_xll.qlIndexFixing(Index1Y,$H2719,TRUE,_xll.ohTrigger(RecalcTrigger,Trigger1Y)),NA())</f>
        <v>2.7861459926100868E-2</v>
      </c>
      <c r="Q2719" s="52">
        <f>IFERROR(_xll.qlIndexFixing(ONIndex1Y,I2719,TRUE,_xll.ohTrigger(RecalcTrigger,Trigger1Y)),NA())</f>
        <v>2.754446016616896E-2</v>
      </c>
    </row>
    <row r="2720" spans="2:17" x14ac:dyDescent="0.2">
      <c r="B2720" s="46" t="s">
        <v>51</v>
      </c>
      <c r="D2720" s="49">
        <f>_xll.qlCalendarAdvance(LocalCalendar,$D2719,B2720,"f",FALSE)</f>
        <v>58566</v>
      </c>
      <c r="E2720" s="49">
        <f>_xll.qlInterestRateIndexValueDate(IndexON,D2720)</f>
        <v>58566</v>
      </c>
      <c r="F2720" s="52">
        <f>IFERROR(_xll.qlIndexFixing(IndexON,D2720,TRUE,_xll.ohTrigger(RecalcTrigger,TriggerON)),NA())</f>
        <v>2.2089008177372804E-2</v>
      </c>
      <c r="H2720" s="49">
        <f>_xll.qlCalendarAdvance(IborCalendar,$H2719,B2720,"f",FALSE)</f>
        <v>58558</v>
      </c>
      <c r="I2720" s="49">
        <f>_xll.qlInterestRateIndexValueDate(Index1M,$H2720)</f>
        <v>58560</v>
      </c>
      <c r="J2720" s="52">
        <f>IFERROR(_xll.qlIndexFixing(Index1M,$H2720,TRUE,_xll.ohTrigger(RecalcTrigger,Trigger1M)),NA())</f>
        <v>2.3144134790488196E-2</v>
      </c>
      <c r="K2720" s="52">
        <f>IFERROR(_xll.qlIndexFixing(ONIndex1M,I2720,TRUE,_xll.ohTrigger(RecalcTrigger,Trigger1M)),NA())</f>
        <v>2.3128784167560923E-2</v>
      </c>
      <c r="L2720" s="52">
        <f>IFERROR(_xll.qlIndexFixing(Index3M,H2720,TRUE,_xll.ohTrigger(RecalcTrigger,Trigger3M)),NA())</f>
        <v>2.4679692084674996E-2</v>
      </c>
      <c r="M2720" s="52">
        <f>IFERROR(_xll.qlIndexFixing(ONIndex3M,I2720,TRUE,_xll.ohTrigger(RecalcTrigger,Trigger3M)),NA())</f>
        <v>2.4621052187194792E-2</v>
      </c>
      <c r="N2720" s="52">
        <f>IFERROR(_xll.qlIndexFixing(Index6M,$H2720,TRUE,_xll.ohTrigger(RecalcTrigger,Trigger6M)),NA())</f>
        <v>2.6066620619366026E-2</v>
      </c>
      <c r="O2720" s="52">
        <f>IFERROR(_xll.qlIndexFixing(ONIndex6M,I2720,TRUE,_xll.ohTrigger(RecalcTrigger,Trigger6M)),NA())</f>
        <v>2.5930469680668367E-2</v>
      </c>
      <c r="P2720" s="52">
        <f>IFERROR(_xll.qlIndexFixing(Index1Y,$H2720,TRUE,_xll.ohTrigger(RecalcTrigger,Trigger1Y)),NA())</f>
        <v>2.7858852209557781E-2</v>
      </c>
      <c r="Q2720" s="52">
        <f>IFERROR(_xll.qlIndexFixing(ONIndex1Y,I2720,TRUE,_xll.ohTrigger(RecalcTrigger,Trigger1Y)),NA())</f>
        <v>2.7541675341478111E-2</v>
      </c>
    </row>
    <row r="2721" spans="2:17" x14ac:dyDescent="0.2">
      <c r="B2721" s="46" t="s">
        <v>51</v>
      </c>
      <c r="D2721" s="49">
        <f>_xll.qlCalendarAdvance(LocalCalendar,$D2720,B2721,"f",FALSE)</f>
        <v>58573</v>
      </c>
      <c r="E2721" s="49">
        <f>_xll.qlInterestRateIndexValueDate(IndexON,D2721)</f>
        <v>58573</v>
      </c>
      <c r="F2721" s="52">
        <f>IFERROR(_xll.qlIndexFixing(IndexON,D2721,TRUE,_xll.ohTrigger(RecalcTrigger,TriggerON)),NA())</f>
        <v>2.2084745545845053E-2</v>
      </c>
      <c r="H2721" s="49">
        <f>_xll.qlCalendarAdvance(IborCalendar,$H2720,B2721,"f",FALSE)</f>
        <v>58565</v>
      </c>
      <c r="I2721" s="49">
        <f>_xll.qlInterestRateIndexValueDate(Index1M,$H2721)</f>
        <v>58567</v>
      </c>
      <c r="J2721" s="52">
        <f>IFERROR(_xll.qlIndexFixing(Index1M,$H2721,TRUE,_xll.ohTrigger(RecalcTrigger,Trigger1M)),NA())</f>
        <v>2.3143062561510608E-2</v>
      </c>
      <c r="K2721" s="52">
        <f>IFERROR(_xll.qlIndexFixing(ONIndex1M,I2721,TRUE,_xll.ohTrigger(RecalcTrigger,Trigger1M)),NA())</f>
        <v>2.3126048773329799E-2</v>
      </c>
      <c r="L2721" s="52">
        <f>IFERROR(_xll.qlIndexFixing(Index3M,H2721,TRUE,_xll.ohTrigger(RecalcTrigger,Trigger3M)),NA())</f>
        <v>2.4677682485406454E-2</v>
      </c>
      <c r="M2721" s="52">
        <f>IFERROR(_xll.qlIndexFixing(ONIndex3M,I2721,TRUE,_xll.ohTrigger(RecalcTrigger,Trigger3M)),NA())</f>
        <v>2.4618344256994718E-2</v>
      </c>
      <c r="N2721" s="52">
        <f>IFERROR(_xll.qlIndexFixing(Index6M,$H2721,TRUE,_xll.ohTrigger(RecalcTrigger,Trigger6M)),NA())</f>
        <v>2.6066275291183397E-2</v>
      </c>
      <c r="O2721" s="52">
        <f>IFERROR(_xll.qlIndexFixing(ONIndex6M,I2721,TRUE,_xll.ohTrigger(RecalcTrigger,Trigger6M)),NA())</f>
        <v>2.5927771210181305E-2</v>
      </c>
      <c r="P2721" s="52">
        <f>IFERROR(_xll.qlIndexFixing(Index1Y,$H2721,TRUE,_xll.ohTrigger(RecalcTrigger,Trigger1Y)),NA())</f>
        <v>2.7856254328620562E-2</v>
      </c>
      <c r="Q2721" s="52">
        <f>IFERROR(_xll.qlIndexFixing(ONIndex1Y,I2721,TRUE,_xll.ohTrigger(RecalcTrigger,Trigger1Y)),NA())</f>
        <v>2.7538900076260475E-2</v>
      </c>
    </row>
    <row r="2722" spans="2:17" x14ac:dyDescent="0.2">
      <c r="B2722" s="46" t="s">
        <v>51</v>
      </c>
      <c r="D2722" s="49">
        <f>_xll.qlCalendarAdvance(LocalCalendar,$D2721,B2722,"f",FALSE)</f>
        <v>58580</v>
      </c>
      <c r="E2722" s="49">
        <f>_xll.qlInterestRateIndexValueDate(IndexON,D2722)</f>
        <v>58580</v>
      </c>
      <c r="F2722" s="52">
        <f>IFERROR(_xll.qlIndexFixing(IndexON,D2722,TRUE,_xll.ohTrigger(RecalcTrigger,TriggerON)),NA())</f>
        <v>2.2080497455645443E-2</v>
      </c>
      <c r="H2722" s="49">
        <f>_xll.qlCalendarAdvance(IborCalendar,$H2721,B2722,"f",FALSE)</f>
        <v>58572</v>
      </c>
      <c r="I2722" s="49">
        <f>_xll.qlInterestRateIndexValueDate(Index1M,$H2722)</f>
        <v>58574</v>
      </c>
      <c r="J2722" s="52">
        <f>IFERROR(_xll.qlIndexFixing(Index1M,$H2722,TRUE,_xll.ohTrigger(RecalcTrigger,Trigger1M)),NA())</f>
        <v>2.314035168202222E-2</v>
      </c>
      <c r="K2722" s="52">
        <f>IFERROR(_xll.qlIndexFixing(ONIndex1M,I2722,TRUE,_xll.ohTrigger(RecalcTrigger,Trigger1M)),NA())</f>
        <v>2.3123322683176184E-2</v>
      </c>
      <c r="L2722" s="52">
        <f>IFERROR(_xll.qlIndexFixing(Index3M,H2722,TRUE,_xll.ohTrigger(RecalcTrigger,Trigger3M)),NA())</f>
        <v>2.4675027175638738E-2</v>
      </c>
      <c r="M2722" s="52">
        <f>IFERROR(_xll.qlIndexFixing(ONIndex3M,I2722,TRUE,_xll.ohTrigger(RecalcTrigger,Trigger3M)),NA())</f>
        <v>2.4615645537506836E-2</v>
      </c>
      <c r="N2722" s="52">
        <f>IFERROR(_xll.qlIndexFixing(Index6M,$H2722,TRUE,_xll.ohTrigger(RecalcTrigger,Trigger6M)),NA())</f>
        <v>2.6063672539117483E-2</v>
      </c>
      <c r="O2722" s="52">
        <f>IFERROR(_xll.qlIndexFixing(ONIndex6M,I2722,TRUE,_xll.ohTrigger(RecalcTrigger,Trigger6M)),NA())</f>
        <v>2.5925081893731772E-2</v>
      </c>
      <c r="P2722" s="52">
        <f>IFERROR(_xll.qlIndexFixing(Index1Y,$H2722,TRUE,_xll.ohTrigger(RecalcTrigger,Trigger1Y)),NA())</f>
        <v>2.7853666283214305E-2</v>
      </c>
      <c r="Q2722" s="52">
        <f>IFERROR(_xll.qlIndexFixing(ONIndex1Y,I2722,TRUE,_xll.ohTrigger(RecalcTrigger,Trigger1Y)),NA())</f>
        <v>2.7536134370835796E-2</v>
      </c>
    </row>
    <row r="2723" spans="2:17" x14ac:dyDescent="0.2">
      <c r="B2723" s="46" t="s">
        <v>51</v>
      </c>
      <c r="D2723" s="49">
        <f>_xll.qlCalendarAdvance(LocalCalendar,$D2722,B2723,"f",FALSE)</f>
        <v>58587</v>
      </c>
      <c r="E2723" s="49">
        <f>_xll.qlInterestRateIndexValueDate(IndexON,D2723)</f>
        <v>58587</v>
      </c>
      <c r="F2723" s="52">
        <f>IFERROR(_xll.qlIndexFixing(IndexON,D2723,TRUE,_xll.ohTrigger(RecalcTrigger,TriggerON)),NA())</f>
        <v>2.2076263906534166E-2</v>
      </c>
      <c r="H2723" s="49">
        <f>_xll.qlCalendarAdvance(IborCalendar,$H2722,B2723,"f",FALSE)</f>
        <v>58579</v>
      </c>
      <c r="I2723" s="49">
        <f>_xll.qlInterestRateIndexValueDate(Index1M,$H2723)</f>
        <v>58581</v>
      </c>
      <c r="J2723" s="52">
        <f>IFERROR(_xll.qlIndexFixing(Index1M,$H2723,TRUE,_xll.ohTrigger(RecalcTrigger,Trigger1M)),NA())</f>
        <v>2.3137650125786002E-2</v>
      </c>
      <c r="K2723" s="52">
        <f>IFERROR(_xll.qlIndexFixing(ONIndex1M,I2723,TRUE,_xll.ohTrigger(RecalcTrigger,Trigger1M)),NA())</f>
        <v>2.3120605897180013E-2</v>
      </c>
      <c r="L2723" s="52">
        <f>IFERROR(_xll.qlIndexFixing(Index3M,H2723,TRUE,_xll.ohTrigger(RecalcTrigger,Trigger3M)),NA())</f>
        <v>2.46723811357498E-2</v>
      </c>
      <c r="M2723" s="52">
        <f>IFERROR(_xll.qlIndexFixing(ONIndex3M,I2723,TRUE,_xll.ohTrigger(RecalcTrigger,Trigger3M)),NA())</f>
        <v>2.4612956028731148E-2</v>
      </c>
      <c r="N2723" s="52">
        <f>IFERROR(_xll.qlIndexFixing(Index6M,$H2723,TRUE,_xll.ohTrigger(RecalcTrigger,Trigger6M)),NA())</f>
        <v>2.6061079067174472E-2</v>
      </c>
      <c r="O2723" s="52">
        <f>IFERROR(_xll.qlIndexFixing(ONIndex6M,I2723,TRUE,_xll.ohTrigger(RecalcTrigger,Trigger6M)),NA())</f>
        <v>2.5922401731479638E-2</v>
      </c>
      <c r="P2723" s="52">
        <f>IFERROR(_xll.qlIndexFixing(Index1Y,$H2723,TRUE,_xll.ohTrigger(RecalcTrigger,Trigger1Y)),NA())</f>
        <v>2.7851088073263457E-2</v>
      </c>
      <c r="Q2723" s="52">
        <f>IFERROR(_xll.qlIndexFixing(ONIndex1Y,I2723,TRUE,_xll.ohTrigger(RecalcTrigger,Trigger1Y)),NA())</f>
        <v>2.7533378225124139E-2</v>
      </c>
    </row>
    <row r="2724" spans="2:17" x14ac:dyDescent="0.2">
      <c r="B2724" s="46" t="s">
        <v>51</v>
      </c>
      <c r="D2724" s="49">
        <f>_xll.qlCalendarAdvance(LocalCalendar,$D2723,B2724,"f",FALSE)</f>
        <v>58594</v>
      </c>
      <c r="E2724" s="49">
        <f>_xll.qlInterestRateIndexValueDate(IndexON,D2724)</f>
        <v>58594</v>
      </c>
      <c r="F2724" s="52">
        <f>IFERROR(_xll.qlIndexFixing(IndexON,D2724,TRUE,_xll.ohTrigger(RecalcTrigger,TriggerON)),NA())</f>
        <v>2.2072044898591159E-2</v>
      </c>
      <c r="H2724" s="49">
        <f>_xll.qlCalendarAdvance(IborCalendar,$H2723,B2724,"f",FALSE)</f>
        <v>58586</v>
      </c>
      <c r="I2724" s="49">
        <f>_xll.qlInterestRateIndexValueDate(Index1M,$H2724)</f>
        <v>58588</v>
      </c>
      <c r="J2724" s="52">
        <f>IFERROR(_xll.qlIndexFixing(Index1M,$H2724,TRUE,_xll.ohTrigger(RecalcTrigger,Trigger1M)),NA())</f>
        <v>2.3134957892794461E-2</v>
      </c>
      <c r="K2724" s="52">
        <f>IFERROR(_xll.qlIndexFixing(ONIndex1M,I2724,TRUE,_xll.ohTrigger(RecalcTrigger,Trigger1M)),NA())</f>
        <v>2.3117898415101479E-2</v>
      </c>
      <c r="L2724" s="52">
        <f>IFERROR(_xll.qlIndexFixing(Index3M,H2724,TRUE,_xll.ohTrigger(RecalcTrigger,Trigger3M)),NA())</f>
        <v>2.4669744365721395E-2</v>
      </c>
      <c r="M2724" s="52">
        <f>IFERROR(_xll.qlIndexFixing(ONIndex3M,I2724,TRUE,_xll.ohTrigger(RecalcTrigger,Trigger3M)),NA())</f>
        <v>2.4610275730667652E-2</v>
      </c>
      <c r="N2724" s="52">
        <f>IFERROR(_xll.qlIndexFixing(Index6M,$H2724,TRUE,_xll.ohTrigger(RecalcTrigger,Trigger6M)),NA())</f>
        <v>2.6058494875317841E-2</v>
      </c>
      <c r="O2724" s="52">
        <f>IFERROR(_xll.qlIndexFixing(ONIndex6M,I2724,TRUE,_xll.ohTrigger(RecalcTrigger,Trigger6M)),NA())</f>
        <v>2.5919730723424905E-2</v>
      </c>
      <c r="P2724" s="52">
        <f>IFERROR(_xll.qlIndexFixing(Index1Y,$H2724,TRUE,_xll.ohTrigger(RecalcTrigger,Trigger1Y)),NA())</f>
        <v>2.7848519698692901E-2</v>
      </c>
      <c r="Q2724" s="52">
        <f>IFERROR(_xll.qlIndexFixing(ONIndex1Y,I2724,TRUE,_xll.ohTrigger(RecalcTrigger,Trigger1Y)),NA())</f>
        <v>2.7530631639125502E-2</v>
      </c>
    </row>
    <row r="2725" spans="2:17" x14ac:dyDescent="0.2">
      <c r="B2725" s="46" t="s">
        <v>51</v>
      </c>
      <c r="D2725" s="49">
        <f>_xll.qlCalendarAdvance(LocalCalendar,$D2724,B2725,"f",FALSE)</f>
        <v>58601</v>
      </c>
      <c r="E2725" s="49">
        <f>_xll.qlInterestRateIndexValueDate(IndexON,D2725)</f>
        <v>58601</v>
      </c>
      <c r="F2725" s="52">
        <f>IFERROR(_xll.qlIndexFixing(IndexON,D2725,TRUE,_xll.ohTrigger(RecalcTrigger,TriggerON)),NA())</f>
        <v>2.2067840431736485E-2</v>
      </c>
      <c r="H2725" s="49">
        <f>_xll.qlCalendarAdvance(IborCalendar,$H2724,B2725,"f",FALSE)</f>
        <v>58593</v>
      </c>
      <c r="I2725" s="49">
        <f>_xll.qlInterestRateIndexValueDate(Index1M,$H2725)</f>
        <v>58595</v>
      </c>
      <c r="J2725" s="52">
        <f>IFERROR(_xll.qlIndexFixing(Index1M,$H2725,TRUE,_xll.ohTrigger(RecalcTrigger,Trigger1M)),NA())</f>
        <v>2.3132826910867106E-2</v>
      </c>
      <c r="K2725" s="52">
        <f>IFERROR(_xll.qlIndexFixing(ONIndex1M,I2725,TRUE,_xll.ohTrigger(RecalcTrigger,Trigger1M)),NA())</f>
        <v>2.3115200237100453E-2</v>
      </c>
      <c r="L2725" s="52">
        <f>IFERROR(_xll.qlIndexFixing(Index3M,H2725,TRUE,_xll.ohTrigger(RecalcTrigger,Trigger3M)),NA())</f>
        <v>2.4667116865531798E-2</v>
      </c>
      <c r="M2725" s="52">
        <f>IFERROR(_xll.qlIndexFixing(ONIndex3M,I2725,TRUE,_xll.ohTrigger(RecalcTrigger,Trigger3M)),NA())</f>
        <v>2.4607604643076542E-2</v>
      </c>
      <c r="N2725" s="52">
        <f>IFERROR(_xll.qlIndexFixing(Index6M,$H2725,TRUE,_xll.ohTrigger(RecalcTrigger,Trigger6M)),NA())</f>
        <v>2.6053646115996643E-2</v>
      </c>
      <c r="O2725" s="52">
        <f>IFERROR(_xll.qlIndexFixing(ONIndex6M,I2725,TRUE,_xll.ohTrigger(RecalcTrigger,Trigger6M)),NA())</f>
        <v>2.5917068869247828E-2</v>
      </c>
      <c r="P2725" s="52">
        <f>IFERROR(_xll.qlIndexFixing(Index1Y,$H2725,TRUE,_xll.ohTrigger(RecalcTrigger,Trigger1Y)),NA())</f>
        <v>2.7845961159428393E-2</v>
      </c>
      <c r="Q2725" s="52">
        <f>IFERROR(_xll.qlIndexFixing(ONIndex1Y,I2725,TRUE,_xll.ohTrigger(RecalcTrigger,Trigger1Y)),NA())</f>
        <v>2.7527894612680015E-2</v>
      </c>
    </row>
    <row r="2726" spans="2:17" x14ac:dyDescent="0.2">
      <c r="B2726" s="46" t="s">
        <v>51</v>
      </c>
      <c r="D2726" s="49">
        <f>_xll.qlCalendarAdvance(LocalCalendar,$D2725,B2726,"f",FALSE)</f>
        <v>58608</v>
      </c>
      <c r="E2726" s="49">
        <f>_xll.qlInterestRateIndexValueDate(IndexON,D2726)</f>
        <v>58608</v>
      </c>
      <c r="F2726" s="52">
        <f>IFERROR(_xll.qlIndexFixing(IndexON,D2726,TRUE,_xll.ohTrigger(RecalcTrigger,TriggerON)),NA())</f>
        <v>2.2063650506289889E-2</v>
      </c>
      <c r="H2726" s="49">
        <f>_xll.qlCalendarAdvance(IborCalendar,$H2725,B2726,"f",FALSE)</f>
        <v>58600</v>
      </c>
      <c r="I2726" s="49">
        <f>_xll.qlInterestRateIndexValueDate(Index1M,$H2726)</f>
        <v>58602</v>
      </c>
      <c r="J2726" s="52">
        <f>IFERROR(_xll.qlIndexFixing(Index1M,$H2726,TRUE,_xll.ohTrigger(RecalcTrigger,Trigger1M)),NA())</f>
        <v>2.3129601396510435E-2</v>
      </c>
      <c r="K2726" s="52">
        <f>IFERROR(_xll.qlIndexFixing(ONIndex1M,I2726,TRUE,_xll.ohTrigger(RecalcTrigger,Trigger1M)),NA())</f>
        <v>2.3112511363256871E-2</v>
      </c>
      <c r="L2726" s="52">
        <f>IFERROR(_xll.qlIndexFixing(Index3M,H2726,TRUE,_xll.ohTrigger(RecalcTrigger,Trigger3M)),NA())</f>
        <v>2.4664498635165372E-2</v>
      </c>
      <c r="M2726" s="52">
        <f>IFERROR(_xll.qlIndexFixing(ONIndex3M,I2726,TRUE,_xll.ohTrigger(RecalcTrigger,Trigger3M)),NA())</f>
        <v>2.460494276627756E-2</v>
      </c>
      <c r="N2726" s="52">
        <f>IFERROR(_xll.qlIndexFixing(Index6M,$H2726,TRUE,_xll.ohTrigger(RecalcTrigger,Trigger6M)),NA())</f>
        <v>2.6051079049361752E-2</v>
      </c>
      <c r="O2726" s="52">
        <f>IFERROR(_xll.qlIndexFixing(ONIndex6M,I2726,TRUE,_xll.ohTrigger(RecalcTrigger,Trigger6M)),NA())</f>
        <v>2.5914416169188215E-2</v>
      </c>
      <c r="P2726" s="52">
        <f>IFERROR(_xll.qlIndexFixing(Index1Y,$H2726,TRUE,_xll.ohTrigger(RecalcTrigger,Trigger1Y)),NA())</f>
        <v>2.7843412455395258E-2</v>
      </c>
      <c r="Q2726" s="52">
        <f>IFERROR(_xll.qlIndexFixing(ONIndex1Y,I2726,TRUE,_xll.ohTrigger(RecalcTrigger,Trigger1Y)),NA())</f>
        <v>2.7525167145947549E-2</v>
      </c>
    </row>
    <row r="2727" spans="2:17" x14ac:dyDescent="0.2">
      <c r="B2727" s="46" t="s">
        <v>51</v>
      </c>
      <c r="D2727" s="49">
        <f>_xll.qlCalendarAdvance(LocalCalendar,$D2726,B2727,"f",FALSE)</f>
        <v>58615</v>
      </c>
      <c r="E2727" s="49">
        <f>_xll.qlInterestRateIndexValueDate(IndexON,D2727)</f>
        <v>58615</v>
      </c>
      <c r="F2727" s="52">
        <f>IFERROR(_xll.qlIndexFixing(IndexON,D2727,TRUE,_xll.ohTrigger(RecalcTrigger,TriggerON)),NA())</f>
        <v>2.2059475121931627E-2</v>
      </c>
      <c r="H2727" s="49">
        <f>_xll.qlCalendarAdvance(IborCalendar,$H2726,B2727,"f",FALSE)</f>
        <v>58607</v>
      </c>
      <c r="I2727" s="49">
        <f>_xll.qlInterestRateIndexValueDate(Index1M,$H2727)</f>
        <v>58609</v>
      </c>
      <c r="J2727" s="52">
        <f>IFERROR(_xll.qlIndexFixing(Index1M,$H2727,TRUE,_xll.ohTrigger(RecalcTrigger,Trigger1M)),NA())</f>
        <v>2.3126937133210457E-2</v>
      </c>
      <c r="K2727" s="52">
        <f>IFERROR(_xll.qlIndexFixing(ONIndex1M,I2727,TRUE,_xll.ohTrigger(RecalcTrigger,Trigger1M)),NA())</f>
        <v>2.3109831793570734E-2</v>
      </c>
      <c r="L2727" s="52">
        <f>IFERROR(_xll.qlIndexFixing(Index3M,H2727,TRUE,_xll.ohTrigger(RecalcTrigger,Trigger3M)),NA())</f>
        <v>2.466188967460213E-2</v>
      </c>
      <c r="M2727" s="52">
        <f>IFERROR(_xll.qlIndexFixing(ONIndex3M,I2727,TRUE,_xll.ohTrigger(RecalcTrigger,Trigger3M)),NA())</f>
        <v>2.4602290100110835E-2</v>
      </c>
      <c r="N2727" s="52">
        <f>IFERROR(_xll.qlIndexFixing(Index6M,$H2727,TRUE,_xll.ohTrigger(RecalcTrigger,Trigger6M)),NA())</f>
        <v>2.6048521260655669E-2</v>
      </c>
      <c r="O2727" s="52">
        <f>IFERROR(_xll.qlIndexFixing(ONIndex6M,I2727,TRUE,_xll.ohTrigger(RecalcTrigger,Trigger6M)),NA())</f>
        <v>2.5911772623485874E-2</v>
      </c>
      <c r="P2727" s="52">
        <f>IFERROR(_xll.qlIndexFixing(Index1Y,$H2727,TRUE,_xll.ohTrigger(RecalcTrigger,Trigger1Y)),NA())</f>
        <v>2.7840873586519464E-2</v>
      </c>
      <c r="Q2727" s="52">
        <f>IFERROR(_xll.qlIndexFixing(ONIndex1Y,I2727,TRUE,_xll.ohTrigger(RecalcTrigger,Trigger1Y)),NA())</f>
        <v>2.752244923900804E-2</v>
      </c>
    </row>
    <row r="2728" spans="2:17" x14ac:dyDescent="0.2">
      <c r="B2728" s="46" t="s">
        <v>51</v>
      </c>
      <c r="D2728" s="49">
        <f>_xll.qlCalendarAdvance(LocalCalendar,$D2727,B2728,"f",FALSE)</f>
        <v>58622</v>
      </c>
      <c r="E2728" s="49">
        <f>_xll.qlInterestRateIndexValueDate(IndexON,D2728)</f>
        <v>58622</v>
      </c>
      <c r="F2728" s="52">
        <f>IFERROR(_xll.qlIndexFixing(IndexON,D2728,TRUE,_xll.ohTrigger(RecalcTrigger,TriggerON)),NA())</f>
        <v>2.2055314278821569E-2</v>
      </c>
      <c r="H2728" s="49">
        <f>_xll.qlCalendarAdvance(IborCalendar,$H2727,B2728,"f",FALSE)</f>
        <v>58614</v>
      </c>
      <c r="I2728" s="49">
        <f>_xll.qlInterestRateIndexValueDate(Index1M,$H2728)</f>
        <v>58616</v>
      </c>
      <c r="J2728" s="52">
        <f>IFERROR(_xll.qlIndexFixing(Index1M,$H2728,TRUE,_xll.ohTrigger(RecalcTrigger,Trigger1M)),NA())</f>
        <v>2.3124282193127677E-2</v>
      </c>
      <c r="K2728" s="52">
        <f>IFERROR(_xll.qlIndexFixing(ONIndex1M,I2728,TRUE,_xll.ohTrigger(RecalcTrigger,Trigger1M)),NA())</f>
        <v>2.3107161527962106E-2</v>
      </c>
      <c r="L2728" s="52">
        <f>IFERROR(_xll.qlIndexFixing(Index3M,H2728,TRUE,_xll.ohTrigger(RecalcTrigger,Trigger3M)),NA())</f>
        <v>2.4659289983826438E-2</v>
      </c>
      <c r="M2728" s="52">
        <f>IFERROR(_xll.qlIndexFixing(ONIndex3M,I2728,TRUE,_xll.ohTrigger(RecalcTrigger,Trigger3M)),NA())</f>
        <v>2.4599646644656303E-2</v>
      </c>
      <c r="N2728" s="52">
        <f>IFERROR(_xll.qlIndexFixing(Index6M,$H2728,TRUE,_xll.ohTrigger(RecalcTrigger,Trigger6M)),NA())</f>
        <v>2.604977009232428E-2</v>
      </c>
      <c r="O2728" s="52">
        <f>IFERROR(_xll.qlIndexFixing(ONIndex6M,I2728,TRUE,_xll.ohTrigger(RecalcTrigger,Trigger6M)),NA())</f>
        <v>2.5909138231661188E-2</v>
      </c>
      <c r="P2728" s="52">
        <f>IFERROR(_xll.qlIndexFixing(Index1Y,$H2728,TRUE,_xll.ohTrigger(RecalcTrigger,Trigger1Y)),NA())</f>
        <v>2.7838344552726775E-2</v>
      </c>
      <c r="Q2728" s="52">
        <f>IFERROR(_xll.qlIndexFixing(ONIndex1Y,I2728,TRUE,_xll.ohTrigger(RecalcTrigger,Trigger1Y)),NA())</f>
        <v>2.751974089162168E-2</v>
      </c>
    </row>
    <row r="2729" spans="2:17" x14ac:dyDescent="0.2">
      <c r="B2729" s="46" t="s">
        <v>51</v>
      </c>
      <c r="D2729" s="49">
        <f>_xll.qlCalendarAdvance(LocalCalendar,$D2728,B2729,"f",FALSE)</f>
        <v>58629</v>
      </c>
      <c r="E2729" s="49">
        <f>_xll.qlInterestRateIndexValueDate(IndexON,D2729)</f>
        <v>58629</v>
      </c>
      <c r="F2729" s="52">
        <f>IFERROR(_xll.qlIndexFixing(IndexON,D2729,TRUE,_xll.ohTrigger(RecalcTrigger,TriggerON)),NA())</f>
        <v>2.205116797671991E-2</v>
      </c>
      <c r="H2729" s="49">
        <f>_xll.qlCalendarAdvance(IborCalendar,$H2728,B2729,"f",FALSE)</f>
        <v>58621</v>
      </c>
      <c r="I2729" s="49">
        <f>_xll.qlInterestRateIndexValueDate(Index1M,$H2729)</f>
        <v>58623</v>
      </c>
      <c r="J2729" s="52">
        <f>IFERROR(_xll.qlIndexFixing(Index1M,$H2729,TRUE,_xll.ohTrigger(RecalcTrigger,Trigger1M)),NA())</f>
        <v>2.3121636576252103E-2</v>
      </c>
      <c r="K2729" s="52">
        <f>IFERROR(_xll.qlIndexFixing(ONIndex1M,I2729,TRUE,_xll.ohTrigger(RecalcTrigger,Trigger1M)),NA())</f>
        <v>2.3104500566191177E-2</v>
      </c>
      <c r="L2729" s="52">
        <f>IFERROR(_xll.qlIndexFixing(Index3M,H2729,TRUE,_xll.ohTrigger(RecalcTrigger,Trigger3M)),NA())</f>
        <v>2.4656699562815697E-2</v>
      </c>
      <c r="M2729" s="52">
        <f>IFERROR(_xll.qlIndexFixing(ONIndex3M,I2729,TRUE,_xll.ohTrigger(RecalcTrigger,Trigger3M)),NA())</f>
        <v>2.4597012399913964E-2</v>
      </c>
      <c r="N2729" s="52">
        <f>IFERROR(_xll.qlIndexFixing(Index6M,$H2729,TRUE,_xll.ohTrigger(RecalcTrigger,Trigger6M)),NA())</f>
        <v>2.6046473147462702E-2</v>
      </c>
      <c r="O2729" s="52">
        <f>IFERROR(_xll.qlIndexFixing(ONIndex6M,I2729,TRUE,_xll.ohTrigger(RecalcTrigger,Trigger6M)),NA())</f>
        <v>2.5906512993874031E-2</v>
      </c>
      <c r="P2729" s="52">
        <f>IFERROR(_xll.qlIndexFixing(Index1Y,$H2729,TRUE,_xll.ohTrigger(RecalcTrigger,Trigger1Y)),NA())</f>
        <v>2.7835825353943827E-2</v>
      </c>
      <c r="Q2729" s="52">
        <f>IFERROR(_xll.qlIndexFixing(ONIndex1Y,I2729,TRUE,_xll.ohTrigger(RecalcTrigger,Trigger1Y)),NA())</f>
        <v>2.7517042103788469E-2</v>
      </c>
    </row>
    <row r="2730" spans="2:17" x14ac:dyDescent="0.2">
      <c r="B2730" s="46" t="s">
        <v>51</v>
      </c>
      <c r="D2730" s="49">
        <f>_xll.qlCalendarAdvance(LocalCalendar,$D2729,B2730,"f",FALSE)</f>
        <v>58636</v>
      </c>
      <c r="E2730" s="49">
        <f>_xll.qlInterestRateIndexValueDate(IndexON,D2730)</f>
        <v>58636</v>
      </c>
      <c r="F2730" s="52">
        <f>IFERROR(_xll.qlIndexFixing(IndexON,D2730,TRUE,_xll.ohTrigger(RecalcTrigger,TriggerON)),NA())</f>
        <v>2.2047036215946392E-2</v>
      </c>
      <c r="H2730" s="49">
        <f>_xll.qlCalendarAdvance(IborCalendar,$H2729,B2730,"f",FALSE)</f>
        <v>58628</v>
      </c>
      <c r="I2730" s="49">
        <f>_xll.qlInterestRateIndexValueDate(Index1M,$H2730)</f>
        <v>58630</v>
      </c>
      <c r="J2730" s="52">
        <f>IFERROR(_xll.qlIndexFixing(Index1M,$H2730,TRUE,_xll.ohTrigger(RecalcTrigger,Trigger1M)),NA())</f>
        <v>2.3119000282583735E-2</v>
      </c>
      <c r="K2730" s="52">
        <f>IFERROR(_xll.qlIndexFixing(ONIndex1M,I2730,TRUE,_xll.ohTrigger(RecalcTrigger,Trigger1M)),NA())</f>
        <v>2.3101848908817502E-2</v>
      </c>
      <c r="L2730" s="52">
        <f>IFERROR(_xll.qlIndexFixing(Index3M,H2730,TRUE,_xll.ohTrigger(RecalcTrigger,Trigger3M)),NA())</f>
        <v>2.4654118411553409E-2</v>
      </c>
      <c r="M2730" s="52">
        <f>IFERROR(_xll.qlIndexFixing(ONIndex3M,I2730,TRUE,_xll.ohTrigger(RecalcTrigger,Trigger3M)),NA())</f>
        <v>2.4594387365723946E-2</v>
      </c>
      <c r="N2730" s="52">
        <f>IFERROR(_xll.qlIndexFixing(Index6M,$H2730,TRUE,_xll.ohTrigger(RecalcTrigger,Trigger6M)),NA())</f>
        <v>2.6043184603933393E-2</v>
      </c>
      <c r="O2730" s="52">
        <f>IFERROR(_xll.qlIndexFixing(ONIndex6M,I2730,TRUE,_xll.ohTrigger(RecalcTrigger,Trigger6M)),NA())</f>
        <v>2.590389691036421E-2</v>
      </c>
      <c r="P2730" s="52">
        <f>IFERROR(_xll.qlIndexFixing(Index1Y,$H2730,TRUE,_xll.ohTrigger(RecalcTrigger,Trigger1Y)),NA())</f>
        <v>2.7833315990097907E-2</v>
      </c>
      <c r="Q2730" s="52">
        <f>IFERROR(_xll.qlIndexFixing(ONIndex1Y,I2730,TRUE,_xll.ohTrigger(RecalcTrigger,Trigger1Y)),NA())</f>
        <v>2.7514352875908088E-2</v>
      </c>
    </row>
    <row r="2731" spans="2:17" x14ac:dyDescent="0.2">
      <c r="B2731" s="46" t="s">
        <v>51</v>
      </c>
      <c r="D2731" s="49">
        <f>_xll.qlCalendarAdvance(LocalCalendar,$D2730,B2731,"f",FALSE)</f>
        <v>58643</v>
      </c>
      <c r="E2731" s="49">
        <f>_xll.qlInterestRateIndexValueDate(IndexON,D2731)</f>
        <v>58643</v>
      </c>
      <c r="F2731" s="52">
        <f>IFERROR(_xll.qlIndexFixing(IndexON,D2731,TRUE,_xll.ohTrigger(RecalcTrigger,TriggerON)),NA())</f>
        <v>2.2042918996421079E-2</v>
      </c>
      <c r="H2731" s="49">
        <f>_xll.qlCalendarAdvance(IborCalendar,$H2730,B2731,"f",FALSE)</f>
        <v>58635</v>
      </c>
      <c r="I2731" s="49">
        <f>_xll.qlInterestRateIndexValueDate(Index1M,$H2731)</f>
        <v>58637</v>
      </c>
      <c r="J2731" s="52">
        <f>IFERROR(_xll.qlIndexFixing(Index1M,$H2731,TRUE,_xll.ohTrigger(RecalcTrigger,Trigger1M)),NA())</f>
        <v>2.3116373312117577E-2</v>
      </c>
      <c r="K2731" s="52">
        <f>IFERROR(_xll.qlIndexFixing(ONIndex1M,I2731,TRUE,_xll.ohTrigger(RecalcTrigger,Trigger1M)),NA())</f>
        <v>2.3099206555441398E-2</v>
      </c>
      <c r="L2731" s="52">
        <f>IFERROR(_xll.qlIndexFixing(Index3M,H2731,TRUE,_xll.ohTrigger(RecalcTrigger,Trigger3M)),NA())</f>
        <v>2.4651546530021315E-2</v>
      </c>
      <c r="M2731" s="52">
        <f>IFERROR(_xll.qlIndexFixing(ONIndex3M,I2731,TRUE,_xll.ohTrigger(RecalcTrigger,Trigger3M)),NA())</f>
        <v>2.4591771542246121E-2</v>
      </c>
      <c r="N2731" s="52">
        <f>IFERROR(_xll.qlIndexFixing(Index6M,$H2731,TRUE,_xll.ohTrigger(RecalcTrigger,Trigger6M)),NA())</f>
        <v>2.6041426366116931E-2</v>
      </c>
      <c r="O2731" s="52">
        <f>IFERROR(_xll.qlIndexFixing(ONIndex6M,I2731,TRUE,_xll.ohTrigger(RecalcTrigger,Trigger6M)),NA())</f>
        <v>2.5901289980811981E-2</v>
      </c>
      <c r="P2731" s="52">
        <f>IFERROR(_xll.qlIndexFixing(Index1Y,$H2731,TRUE,_xll.ohTrigger(RecalcTrigger,Trigger1Y)),NA())</f>
        <v>2.7830816461115428E-2</v>
      </c>
      <c r="Q2731" s="52">
        <f>IFERROR(_xll.qlIndexFixing(ONIndex1Y,I2731,TRUE,_xll.ohTrigger(RecalcTrigger,Trigger1Y)),NA())</f>
        <v>2.7511673207660792E-2</v>
      </c>
    </row>
    <row r="2732" spans="2:17" x14ac:dyDescent="0.2">
      <c r="B2732" s="46" t="s">
        <v>51</v>
      </c>
      <c r="D2732" s="49">
        <f>_xll.qlCalendarAdvance(LocalCalendar,$D2731,B2732,"f",FALSE)</f>
        <v>58650</v>
      </c>
      <c r="E2732" s="49">
        <f>_xll.qlInterestRateIndexValueDate(IndexON,D2732)</f>
        <v>58650</v>
      </c>
      <c r="F2732" s="52">
        <f>IFERROR(_xll.qlIndexFixing(IndexON,D2732,TRUE,_xll.ohTrigger(RecalcTrigger,TriggerON)),NA())</f>
        <v>2.2038816317904164E-2</v>
      </c>
      <c r="H2732" s="49">
        <f>_xll.qlCalendarAdvance(IborCalendar,$H2731,B2732,"f",FALSE)</f>
        <v>58642</v>
      </c>
      <c r="I2732" s="49">
        <f>_xll.qlInterestRateIndexValueDate(Index1M,$H2732)</f>
        <v>58644</v>
      </c>
      <c r="J2732" s="52">
        <f>IFERROR(_xll.qlIndexFixing(Index1M,$H2732,TRUE,_xll.ohTrigger(RecalcTrigger,Trigger1M)),NA())</f>
        <v>2.3113755664836144E-2</v>
      </c>
      <c r="K2732" s="52">
        <f>IFERROR(_xll.qlIndexFixing(ONIndex1M,I2732,TRUE,_xll.ohTrigger(RecalcTrigger,Trigger1M)),NA())</f>
        <v>2.3096573505982931E-2</v>
      </c>
      <c r="L2732" s="52">
        <f>IFERROR(_xll.qlIndexFixing(Index3M,H2732,TRUE,_xll.ohTrigger(RecalcTrigger,Trigger3M)),NA())</f>
        <v>2.4648983918203787E-2</v>
      </c>
      <c r="M2732" s="52">
        <f>IFERROR(_xll.qlIndexFixing(ONIndex3M,I2732,TRUE,_xll.ohTrigger(RecalcTrigger,Trigger3M)),NA())</f>
        <v>2.4589164929400553E-2</v>
      </c>
      <c r="N2732" s="52">
        <f>IFERROR(_xll.qlIndexFixing(Index6M,$H2732,TRUE,_xll.ohTrigger(RecalcTrigger,Trigger6M)),NA())</f>
        <v>2.6038155419177866E-2</v>
      </c>
      <c r="O2732" s="52">
        <f>IFERROR(_xll.qlIndexFixing(ONIndex6M,I2732,TRUE,_xll.ohTrigger(RecalcTrigger,Trigger6M)),NA())</f>
        <v>2.5898692205457152E-2</v>
      </c>
      <c r="P2732" s="52">
        <f>IFERROR(_xll.qlIndexFixing(Index1Y,$H2732,TRUE,_xll.ohTrigger(RecalcTrigger,Trigger1Y)),NA())</f>
        <v>2.7828326766924125E-2</v>
      </c>
      <c r="Q2732" s="52">
        <f>IFERROR(_xll.qlIndexFixing(ONIndex1Y,I2732,TRUE,_xll.ohTrigger(RecalcTrigger,Trigger1Y)),NA())</f>
        <v>2.7509003098886708E-2</v>
      </c>
    </row>
    <row r="2733" spans="2:17" x14ac:dyDescent="0.2">
      <c r="B2733" s="46" t="s">
        <v>51</v>
      </c>
      <c r="D2733" s="49">
        <f>_xll.qlCalendarAdvance(LocalCalendar,$D2732,B2733,"f",FALSE)</f>
        <v>58657</v>
      </c>
      <c r="E2733" s="49">
        <f>_xll.qlInterestRateIndexValueDate(IndexON,D2733)</f>
        <v>58657</v>
      </c>
      <c r="F2733" s="52">
        <f>IFERROR(_xll.qlIndexFixing(IndexON,D2733,TRUE,_xll.ohTrigger(RecalcTrigger,TriggerON)),NA())</f>
        <v>2.2034728180555518E-2</v>
      </c>
      <c r="H2733" s="49">
        <f>_xll.qlCalendarAdvance(IborCalendar,$H2732,B2733,"f",FALSE)</f>
        <v>58649</v>
      </c>
      <c r="I2733" s="49">
        <f>_xll.qlInterestRateIndexValueDate(Index1M,$H2733)</f>
        <v>58651</v>
      </c>
      <c r="J2733" s="52">
        <f>IFERROR(_xll.qlIndexFixing(Index1M,$H2733,TRUE,_xll.ohTrigger(RecalcTrigger,Trigger1M)),NA())</f>
        <v>2.3111703240851517E-2</v>
      </c>
      <c r="K2733" s="52">
        <f>IFERROR(_xll.qlIndexFixing(ONIndex1M,I2733,TRUE,_xll.ohTrigger(RecalcTrigger,Trigger1M)),NA())</f>
        <v>2.3093949760681909E-2</v>
      </c>
      <c r="L2733" s="52">
        <f>IFERROR(_xll.qlIndexFixing(Index3M,H2733,TRUE,_xll.ohTrigger(RecalcTrigger,Trigger3M)),NA())</f>
        <v>2.4646430576079098E-2</v>
      </c>
      <c r="M2733" s="52">
        <f>IFERROR(_xll.qlIndexFixing(ONIndex3M,I2733,TRUE,_xll.ohTrigger(RecalcTrigger,Trigger3M)),NA())</f>
        <v>2.4586567527267178E-2</v>
      </c>
      <c r="N2733" s="52">
        <f>IFERROR(_xll.qlIndexFixing(Index6M,$H2733,TRUE,_xll.ohTrigger(RecalcTrigger,Trigger6M)),NA())</f>
        <v>2.6035654746458647E-2</v>
      </c>
      <c r="O2733" s="52">
        <f>IFERROR(_xll.qlIndexFixing(ONIndex6M,I2733,TRUE,_xll.ohTrigger(RecalcTrigger,Trigger6M)),NA())</f>
        <v>2.5896103584059915E-2</v>
      </c>
      <c r="P2733" s="52">
        <f>IFERROR(_xll.qlIndexFixing(Index1Y,$H2733,TRUE,_xll.ohTrigger(RecalcTrigger,Trigger1Y)),NA())</f>
        <v>2.782584690745107E-2</v>
      </c>
      <c r="Q2733" s="52">
        <f>IFERROR(_xll.qlIndexFixing(ONIndex1Y,I2733,TRUE,_xll.ohTrigger(RecalcTrigger,Trigger1Y)),NA())</f>
        <v>2.7506342549905582E-2</v>
      </c>
    </row>
    <row r="2734" spans="2:17" x14ac:dyDescent="0.2">
      <c r="B2734" s="46" t="s">
        <v>51</v>
      </c>
      <c r="D2734" s="49">
        <f>_xll.qlCalendarAdvance(LocalCalendar,$D2733,B2734,"f",FALSE)</f>
        <v>58664</v>
      </c>
      <c r="E2734" s="49">
        <f>_xll.qlInterestRateIndexValueDate(IndexON,D2734)</f>
        <v>58664</v>
      </c>
      <c r="F2734" s="52">
        <f>IFERROR(_xll.qlIndexFixing(IndexON,D2734,TRUE,_xll.ohTrigger(RecalcTrigger,TriggerON)),NA())</f>
        <v>2.203065458461495E-2</v>
      </c>
      <c r="H2734" s="49">
        <f>_xll.qlCalendarAdvance(IborCalendar,$H2733,B2734,"f",FALSE)</f>
        <v>58656</v>
      </c>
      <c r="I2734" s="49">
        <f>_xll.qlInterestRateIndexValueDate(Index1M,$H2734)</f>
        <v>58658</v>
      </c>
      <c r="J2734" s="52">
        <f>IFERROR(_xll.qlIndexFixing(Index1M,$H2734,TRUE,_xll.ohTrigger(RecalcTrigger,Trigger1M)),NA())</f>
        <v>2.3109104739246111E-2</v>
      </c>
      <c r="K2734" s="52">
        <f>IFERROR(_xll.qlIndexFixing(ONIndex1M,I2734,TRUE,_xll.ohTrigger(RecalcTrigger,Trigger1M)),NA())</f>
        <v>2.3091335319538331E-2</v>
      </c>
      <c r="L2734" s="52">
        <f>IFERROR(_xll.qlIndexFixing(Index3M,H2734,TRUE,_xll.ohTrigger(RecalcTrigger,Trigger3M)),NA())</f>
        <v>2.4643886503630738E-2</v>
      </c>
      <c r="M2734" s="52">
        <f>IFERROR(_xll.qlIndexFixing(ONIndex3M,I2734,TRUE,_xll.ohTrigger(RecalcTrigger,Trigger3M)),NA())</f>
        <v>2.4583979335845996E-2</v>
      </c>
      <c r="N2734" s="52">
        <f>IFERROR(_xll.qlIndexFixing(Index6M,$H2734,TRUE,_xll.ohTrigger(RecalcTrigger,Trigger6M)),NA())</f>
        <v>2.6033163353465665E-2</v>
      </c>
      <c r="O2734" s="52">
        <f>IFERROR(_xll.qlIndexFixing(ONIndex6M,I2734,TRUE,_xll.ohTrigger(RecalcTrigger,Trigger6M)),NA())</f>
        <v>2.589352411701995E-2</v>
      </c>
      <c r="P2734" s="52">
        <f>IFERROR(_xll.qlIndexFixing(Index1Y,$H2734,TRUE,_xll.ohTrigger(RecalcTrigger,Trigger1Y)),NA())</f>
        <v>2.7823376882624422E-2</v>
      </c>
      <c r="Q2734" s="52">
        <f>IFERROR(_xll.qlIndexFixing(ONIndex1Y,I2734,TRUE,_xll.ohTrigger(RecalcTrigger,Trigger1Y)),NA())</f>
        <v>2.750369156079735E-2</v>
      </c>
    </row>
    <row r="2735" spans="2:17" x14ac:dyDescent="0.2">
      <c r="B2735" s="46" t="s">
        <v>51</v>
      </c>
      <c r="D2735" s="49">
        <f>_xll.qlCalendarAdvance(LocalCalendar,$D2734,B2735,"f",FALSE)</f>
        <v>58671</v>
      </c>
      <c r="E2735" s="49">
        <f>_xll.qlInterestRateIndexValueDate(IndexON,D2735)</f>
        <v>58671</v>
      </c>
      <c r="F2735" s="52">
        <f>IFERROR(_xll.qlIndexFixing(IndexON,D2735,TRUE,_xll.ohTrigger(RecalcTrigger,TriggerON)),NA())</f>
        <v>2.2026595529762716E-2</v>
      </c>
      <c r="H2735" s="49">
        <f>_xll.qlCalendarAdvance(IborCalendar,$H2734,B2735,"f",FALSE)</f>
        <v>58663</v>
      </c>
      <c r="I2735" s="49">
        <f>_xll.qlInterestRateIndexValueDate(Index1M,$H2735)</f>
        <v>58665</v>
      </c>
      <c r="J2735" s="52">
        <f>IFERROR(_xll.qlIndexFixing(Index1M,$H2735,TRUE,_xll.ohTrigger(RecalcTrigger,Trigger1M)),NA())</f>
        <v>2.3105958662077708E-2</v>
      </c>
      <c r="K2735" s="52">
        <f>IFERROR(_xll.qlIndexFixing(ONIndex1M,I2735,TRUE,_xll.ohTrigger(RecalcTrigger,Trigger1M)),NA())</f>
        <v>2.3088730182472261E-2</v>
      </c>
      <c r="L2735" s="52">
        <f>IFERROR(_xll.qlIndexFixing(Index3M,H2735,TRUE,_xll.ohTrigger(RecalcTrigger,Trigger3M)),NA())</f>
        <v>2.4641351700841332E-2</v>
      </c>
      <c r="M2735" s="52">
        <f>IFERROR(_xll.qlIndexFixing(ONIndex3M,I2735,TRUE,_xll.ohTrigger(RecalcTrigger,Trigger3M)),NA())</f>
        <v>2.4581400354897198E-2</v>
      </c>
      <c r="N2735" s="52">
        <f>IFERROR(_xll.qlIndexFixing(Index6M,$H2735,TRUE,_xll.ohTrigger(RecalcTrigger,Trigger6M)),NA())</f>
        <v>2.6030681240161523E-2</v>
      </c>
      <c r="O2735" s="52">
        <f>IFERROR(_xll.qlIndexFixing(ONIndex6M,I2735,TRUE,_xll.ohTrigger(RecalcTrigger,Trigger6M)),NA())</f>
        <v>2.5890953803857641E-2</v>
      </c>
      <c r="P2735" s="52">
        <f>IFERROR(_xll.qlIndexFixing(Index1Y,$H2735,TRUE,_xll.ohTrigger(RecalcTrigger,Trigger1Y)),NA())</f>
        <v>2.7820916692372358E-2</v>
      </c>
      <c r="Q2735" s="52">
        <f>IFERROR(_xll.qlIndexFixing(ONIndex1Y,I2735,TRUE,_xll.ohTrigger(RecalcTrigger,Trigger1Y)),NA())</f>
        <v>2.7501050131082394E-2</v>
      </c>
    </row>
    <row r="2736" spans="2:17" x14ac:dyDescent="0.2">
      <c r="B2736" s="46" t="s">
        <v>51</v>
      </c>
      <c r="D2736" s="49">
        <f>_xll.qlCalendarAdvance(LocalCalendar,$D2735,B2736,"f",FALSE)</f>
        <v>58678</v>
      </c>
      <c r="E2736" s="49">
        <f>_xll.qlInterestRateIndexValueDate(IndexON,D2736)</f>
        <v>58678</v>
      </c>
      <c r="F2736" s="52">
        <f>IFERROR(_xll.qlIndexFixing(IndexON,D2736,TRUE,_xll.ohTrigger(RecalcTrigger,TriggerON)),NA())</f>
        <v>2.2022551015998815E-2</v>
      </c>
      <c r="H2736" s="49">
        <f>_xll.qlCalendarAdvance(IborCalendar,$H2735,B2736,"f",FALSE)</f>
        <v>58670</v>
      </c>
      <c r="I2736" s="49">
        <f>_xll.qlInterestRateIndexValueDate(Index1M,$H2736)</f>
        <v>58672</v>
      </c>
      <c r="J2736" s="52">
        <f>IFERROR(_xll.qlIndexFixing(Index1M,$H2736,TRUE,_xll.ohTrigger(RecalcTrigger,Trigger1M)),NA())</f>
        <v>2.3103378307492706E-2</v>
      </c>
      <c r="K2736" s="52">
        <f>IFERROR(_xll.qlIndexFixing(ONIndex1M,I2736,TRUE,_xll.ohTrigger(RecalcTrigger,Trigger1M)),NA())</f>
        <v>2.3086134349323828E-2</v>
      </c>
      <c r="L2736" s="52">
        <f>IFERROR(_xll.qlIndexFixing(Index3M,H2736,TRUE,_xll.ohTrigger(RecalcTrigger,Trigger3M)),NA())</f>
        <v>2.4638826167689157E-2</v>
      </c>
      <c r="M2736" s="52">
        <f>IFERROR(_xll.qlIndexFixing(ONIndex3M,I2736,TRUE,_xll.ohTrigger(RecalcTrigger,Trigger3M)),NA())</f>
        <v>2.457883058474053E-2</v>
      </c>
      <c r="N2736" s="52">
        <f>IFERROR(_xll.qlIndexFixing(Index6M,$H2736,TRUE,_xll.ohTrigger(RecalcTrigger,Trigger6M)),NA())</f>
        <v>2.6028971820488533E-2</v>
      </c>
      <c r="O2736" s="52">
        <f>IFERROR(_xll.qlIndexFixing(ONIndex6M,I2736,TRUE,_xll.ohTrigger(RecalcTrigger,Trigger6M)),NA())</f>
        <v>2.5888392644812797E-2</v>
      </c>
      <c r="P2736" s="52">
        <f>IFERROR(_xll.qlIndexFixing(Index1Y,$H2736,TRUE,_xll.ohTrigger(RecalcTrigger,Trigger1Y)),NA())</f>
        <v>2.7818466336623694E-2</v>
      </c>
      <c r="Q2736" s="52">
        <f>IFERROR(_xll.qlIndexFixing(ONIndex1Y,I2736,TRUE,_xll.ohTrigger(RecalcTrigger,Trigger1Y)),NA())</f>
        <v>2.7498418261000523E-2</v>
      </c>
    </row>
    <row r="2737" spans="2:17" x14ac:dyDescent="0.2">
      <c r="B2737" s="46" t="s">
        <v>51</v>
      </c>
      <c r="D2737" s="49">
        <f>_xll.qlCalendarAdvance(LocalCalendar,$D2736,B2737,"f",FALSE)</f>
        <v>58685</v>
      </c>
      <c r="E2737" s="49">
        <f>_xll.qlInterestRateIndexValueDate(IndexON,D2737)</f>
        <v>58685</v>
      </c>
      <c r="F2737" s="52">
        <f>IFERROR(_xll.qlIndexFixing(IndexON,D2737,TRUE,_xll.ohTrigger(RecalcTrigger,TriggerON)),NA())</f>
        <v>2.2018521043563055E-2</v>
      </c>
      <c r="H2737" s="49">
        <f>_xll.qlCalendarAdvance(IborCalendar,$H2736,B2737,"f",FALSE)</f>
        <v>58677</v>
      </c>
      <c r="I2737" s="49">
        <f>_xll.qlInterestRateIndexValueDate(Index1M,$H2737)</f>
        <v>58679</v>
      </c>
      <c r="J2737" s="52">
        <f>IFERROR(_xll.qlIndexFixing(Index1M,$H2737,TRUE,_xll.ohTrigger(RecalcTrigger,Trigger1M)),NA())</f>
        <v>2.3100807276067448E-2</v>
      </c>
      <c r="K2737" s="52">
        <f>IFERROR(_xll.qlIndexFixing(ONIndex1M,I2737,TRUE,_xll.ohTrigger(RecalcTrigger,Trigger1M)),NA())</f>
        <v>2.3083547820252903E-2</v>
      </c>
      <c r="L2737" s="52">
        <f>IFERROR(_xll.qlIndexFixing(Index3M,H2737,TRUE,_xll.ohTrigger(RecalcTrigger,Trigger3M)),NA())</f>
        <v>2.4636309904161182E-2</v>
      </c>
      <c r="M2737" s="52">
        <f>IFERROR(_xll.qlIndexFixing(ONIndex3M,I2737,TRUE,_xll.ohTrigger(RecalcTrigger,Trigger3M)),NA())</f>
        <v>2.4576270025136182E-2</v>
      </c>
      <c r="N2737" s="52">
        <f>IFERROR(_xll.qlIndexFixing(Index6M,$H2737,TRUE,_xll.ohTrigger(RecalcTrigger,Trigger6M)),NA())</f>
        <v>2.6025744852481398E-2</v>
      </c>
      <c r="O2737" s="52">
        <f>IFERROR(_xll.qlIndexFixing(ONIndex6M,I2737,TRUE,_xll.ohTrigger(RecalcTrigger,Trigger6M)),NA())</f>
        <v>2.588584063980548E-2</v>
      </c>
      <c r="P2737" s="52">
        <f>IFERROR(_xll.qlIndexFixing(Index1Y,$H2737,TRUE,_xll.ohTrigger(RecalcTrigger,Trigger1Y)),NA())</f>
        <v>2.781602581530682E-2</v>
      </c>
      <c r="Q2737" s="52">
        <f>IFERROR(_xll.qlIndexFixing(ONIndex1Y,I2737,TRUE,_xll.ohTrigger(RecalcTrigger,Trigger1Y)),NA())</f>
        <v>2.7495795950871482E-2</v>
      </c>
    </row>
    <row r="2738" spans="2:17" x14ac:dyDescent="0.2">
      <c r="B2738" s="46" t="s">
        <v>51</v>
      </c>
      <c r="D2738" s="49">
        <f>_xll.qlCalendarAdvance(LocalCalendar,$D2737,B2738,"f",FALSE)</f>
        <v>58692</v>
      </c>
      <c r="E2738" s="49">
        <f>_xll.qlInterestRateIndexValueDate(IndexON,D2738)</f>
        <v>58692</v>
      </c>
      <c r="F2738" s="52">
        <f>IFERROR(_xll.qlIndexFixing(IndexON,D2738,TRUE,_xll.ohTrigger(RecalcTrigger,TriggerON)),NA())</f>
        <v>2.2014505612295565E-2</v>
      </c>
      <c r="H2738" s="49">
        <f>_xll.qlCalendarAdvance(IborCalendar,$H2737,B2738,"f",FALSE)</f>
        <v>58684</v>
      </c>
      <c r="I2738" s="49">
        <f>_xll.qlInterestRateIndexValueDate(Index1M,$H2738)</f>
        <v>58686</v>
      </c>
      <c r="J2738" s="52">
        <f>IFERROR(_xll.qlIndexFixing(Index1M,$H2738,TRUE,_xll.ohTrigger(RecalcTrigger,Trigger1M)),NA())</f>
        <v>2.309824556780693E-2</v>
      </c>
      <c r="K2738" s="52">
        <f>IFERROR(_xll.qlIndexFixing(ONIndex1M,I2738,TRUE,_xll.ohTrigger(RecalcTrigger,Trigger1M)),NA())</f>
        <v>2.3080970595499295E-2</v>
      </c>
      <c r="L2738" s="52">
        <f>IFERROR(_xll.qlIndexFixing(Index3M,H2738,TRUE,_xll.ohTrigger(RecalcTrigger,Trigger3M)),NA())</f>
        <v>2.4633139190234563E-2</v>
      </c>
      <c r="M2738" s="52">
        <f>IFERROR(_xll.qlIndexFixing(ONIndex3M,I2738,TRUE,_xll.ohTrigger(RecalcTrigger,Trigger3M)),NA())</f>
        <v>2.45737186764039E-2</v>
      </c>
      <c r="N2738" s="52">
        <f>IFERROR(_xll.qlIndexFixing(Index6M,$H2738,TRUE,_xll.ohTrigger(RecalcTrigger,Trigger6M)),NA())</f>
        <v>2.6019469894342367E-2</v>
      </c>
      <c r="O2738" s="52">
        <f>IFERROR(_xll.qlIndexFixing(ONIndex6M,I2738,TRUE,_xll.ohTrigger(RecalcTrigger,Trigger6M)),NA())</f>
        <v>2.5883297789155435E-2</v>
      </c>
      <c r="P2738" s="52">
        <f>IFERROR(_xll.qlIndexFixing(Index1Y,$H2738,TRUE,_xll.ohTrigger(RecalcTrigger,Trigger1Y)),NA())</f>
        <v>2.7813595128350341E-2</v>
      </c>
      <c r="Q2738" s="52">
        <f>IFERROR(_xll.qlIndexFixing(ONIndex1Y,I2738,TRUE,_xll.ohTrigger(RecalcTrigger,Trigger1Y)),NA())</f>
        <v>2.7493183200375526E-2</v>
      </c>
    </row>
    <row r="2739" spans="2:17" x14ac:dyDescent="0.2">
      <c r="B2739" s="46" t="s">
        <v>51</v>
      </c>
      <c r="D2739" s="49">
        <f>_xll.qlCalendarAdvance(LocalCalendar,$D2738,B2739,"f",FALSE)</f>
        <v>58699</v>
      </c>
      <c r="E2739" s="49">
        <f>_xll.qlInterestRateIndexValueDate(IndexON,D2739)</f>
        <v>58699</v>
      </c>
      <c r="F2739" s="52">
        <f>IFERROR(_xll.qlIndexFixing(IndexON,D2739,TRUE,_xll.ohTrigger(RecalcTrigger,TriggerON)),NA())</f>
        <v>2.2010504722036472E-2</v>
      </c>
      <c r="H2739" s="49">
        <f>_xll.qlCalendarAdvance(IborCalendar,$H2738,B2739,"f",FALSE)</f>
        <v>58691</v>
      </c>
      <c r="I2739" s="49">
        <f>_xll.qlInterestRateIndexValueDate(Index1M,$H2739)</f>
        <v>58693</v>
      </c>
      <c r="J2739" s="52">
        <f>IFERROR(_xll.qlIndexFixing(Index1M,$H2739,TRUE,_xll.ohTrigger(RecalcTrigger,Trigger1M)),NA())</f>
        <v>2.3096252087895636E-2</v>
      </c>
      <c r="K2739" s="52">
        <f>IFERROR(_xll.qlIndexFixing(ONIndex1M,I2739,TRUE,_xll.ohTrigger(RecalcTrigger,Trigger1M)),NA())</f>
        <v>2.3078402674663323E-2</v>
      </c>
      <c r="L2739" s="52">
        <f>IFERROR(_xll.qlIndexFixing(Index3M,H2739,TRUE,_xll.ohTrigger(RecalcTrigger,Trigger3M)),NA())</f>
        <v>2.4630640974196129E-2</v>
      </c>
      <c r="M2739" s="52">
        <f>IFERROR(_xll.qlIndexFixing(ONIndex3M,I2739,TRUE,_xll.ohTrigger(RecalcTrigger,Trigger3M)),NA())</f>
        <v>2.4571176538303874E-2</v>
      </c>
      <c r="N2739" s="52">
        <f>IFERROR(_xll.qlIndexFixing(Index6M,$H2739,TRUE,_xll.ohTrigger(RecalcTrigger,Trigger6M)),NA())</f>
        <v>2.6017022464181069E-2</v>
      </c>
      <c r="O2739" s="52">
        <f>IFERROR(_xll.qlIndexFixing(ONIndex6M,I2739,TRUE,_xll.ohTrigger(RecalcTrigger,Trigger6M)),NA())</f>
        <v>2.5880764092383046E-2</v>
      </c>
      <c r="P2739" s="52">
        <f>IFERROR(_xll.qlIndexFixing(Index1Y,$H2739,TRUE,_xll.ohTrigger(RecalcTrigger,Trigger1Y)),NA())</f>
        <v>2.7811174275684178E-2</v>
      </c>
      <c r="Q2739" s="52">
        <f>IFERROR(_xll.qlIndexFixing(ONIndex1Y,I2739,TRUE,_xll.ohTrigger(RecalcTrigger,Trigger1Y)),NA())</f>
        <v>2.7490580009352783E-2</v>
      </c>
    </row>
    <row r="2740" spans="2:17" x14ac:dyDescent="0.2">
      <c r="B2740" s="46" t="s">
        <v>51</v>
      </c>
      <c r="D2740" s="49">
        <f>_xll.qlCalendarAdvance(LocalCalendar,$D2739,B2740,"f",FALSE)</f>
        <v>58706</v>
      </c>
      <c r="E2740" s="49">
        <f>_xll.qlInterestRateIndexValueDate(IndexON,D2740)</f>
        <v>58706</v>
      </c>
      <c r="F2740" s="52">
        <f>IFERROR(_xll.qlIndexFixing(IndexON,D2740,TRUE,_xll.ohTrigger(RecalcTrigger,TriggerON)),NA())</f>
        <v>2.2006518373105521E-2</v>
      </c>
      <c r="H2740" s="49">
        <f>_xll.qlCalendarAdvance(IborCalendar,$H2739,B2740,"f",FALSE)</f>
        <v>58698</v>
      </c>
      <c r="I2740" s="49">
        <f>_xll.qlInterestRateIndexValueDate(Index1M,$H2740)</f>
        <v>58700</v>
      </c>
      <c r="J2740" s="52">
        <f>IFERROR(_xll.qlIndexFixing(Index1M,$H2740,TRUE,_xll.ohTrigger(RecalcTrigger,Trigger1M)),NA())</f>
        <v>2.3093150120697681E-2</v>
      </c>
      <c r="K2740" s="52">
        <f>IFERROR(_xll.qlIndexFixing(ONIndex1M,I2740,TRUE,_xll.ohTrigger(RecalcTrigger,Trigger1M)),NA())</f>
        <v>2.3075844057984796E-2</v>
      </c>
      <c r="L2740" s="52">
        <f>IFERROR(_xll.qlIndexFixing(Index3M,H2740,TRUE,_xll.ohTrigger(RecalcTrigger,Trigger3M)),NA())</f>
        <v>2.4628152027076515E-2</v>
      </c>
      <c r="M2740" s="52">
        <f>IFERROR(_xll.qlIndexFixing(ONIndex3M,I2740,TRUE,_xll.ohTrigger(RecalcTrigger,Trigger3M)),NA())</f>
        <v>2.4568643610676233E-2</v>
      </c>
      <c r="N2740" s="52">
        <f>IFERROR(_xll.qlIndexFixing(Index6M,$H2740,TRUE,_xll.ohTrigger(RecalcTrigger,Trigger6M)),NA())</f>
        <v>2.6014584310133794E-2</v>
      </c>
      <c r="O2740" s="52">
        <f>IFERROR(_xll.qlIndexFixing(ONIndex6M,I2740,TRUE,_xll.ohTrigger(RecalcTrigger,Trigger6M)),NA())</f>
        <v>2.5878239549648185E-2</v>
      </c>
      <c r="P2740" s="52">
        <f>IFERROR(_xll.qlIndexFixing(Index1Y,$H2740,TRUE,_xll.ohTrigger(RecalcTrigger,Trigger1Y)),NA())</f>
        <v>2.7808763257237589E-2</v>
      </c>
      <c r="Q2740" s="52">
        <f>IFERROR(_xll.qlIndexFixing(ONIndex1Y,I2740,TRUE,_xll.ohTrigger(RecalcTrigger,Trigger1Y)),NA())</f>
        <v>2.7487986378043061E-2</v>
      </c>
    </row>
    <row r="2741" spans="2:17" x14ac:dyDescent="0.2">
      <c r="B2741" s="46" t="s">
        <v>51</v>
      </c>
      <c r="D2741" s="49">
        <f>_xll.qlCalendarAdvance(LocalCalendar,$D2740,B2741,"f",FALSE)</f>
        <v>58713</v>
      </c>
      <c r="E2741" s="49">
        <f>_xll.qlInterestRateIndexValueDate(IndexON,D2741)</f>
        <v>58713</v>
      </c>
      <c r="F2741" s="52">
        <f>IFERROR(_xll.qlIndexFixing(IndexON,D2741,TRUE,_xll.ohTrigger(RecalcTrigger,TriggerON)),NA())</f>
        <v>2.200254656534284E-2</v>
      </c>
      <c r="H2741" s="49">
        <f>_xll.qlCalendarAdvance(IborCalendar,$H2740,B2741,"f",FALSE)</f>
        <v>58705</v>
      </c>
      <c r="I2741" s="49">
        <f>_xll.qlInterestRateIndexValueDate(Index1M,$H2741)</f>
        <v>58707</v>
      </c>
      <c r="J2741" s="52">
        <f>IFERROR(_xll.qlIndexFixing(Index1M,$H2741,TRUE,_xll.ohTrigger(RecalcTrigger,Trigger1M)),NA())</f>
        <v>2.3090616381846452E-2</v>
      </c>
      <c r="K2741" s="52">
        <f>IFERROR(_xll.qlIndexFixing(ONIndex1M,I2741,TRUE,_xll.ohTrigger(RecalcTrigger,Trigger1M)),NA())</f>
        <v>2.3073294745383777E-2</v>
      </c>
      <c r="L2741" s="52">
        <f>IFERROR(_xll.qlIndexFixing(Index3M,H2741,TRUE,_xll.ohTrigger(RecalcTrigger,Trigger3M)),NA())</f>
        <v>2.46256723488643E-2</v>
      </c>
      <c r="M2741" s="52">
        <f>IFERROR(_xll.qlIndexFixing(ONIndex3M,I2741,TRUE,_xll.ohTrigger(RecalcTrigger,Trigger3M)),NA())</f>
        <v>2.4566119893920657E-2</v>
      </c>
      <c r="N2741" s="52">
        <f>IFERROR(_xll.qlIndexFixing(Index6M,$H2741,TRUE,_xll.ohTrigger(RecalcTrigger,Trigger6M)),NA())</f>
        <v>2.601215543216874E-2</v>
      </c>
      <c r="O2741" s="52">
        <f>IFERROR(_xll.qlIndexFixing(ONIndex6M,I2741,TRUE,_xll.ohTrigger(RecalcTrigger,Trigger6M)),NA())</f>
        <v>2.5875724161190661E-2</v>
      </c>
      <c r="P2741" s="52">
        <f>IFERROR(_xll.qlIndexFixing(Index1Y,$H2741,TRUE,_xll.ohTrigger(RecalcTrigger,Trigger1Y)),NA())</f>
        <v>2.7806362072940932E-2</v>
      </c>
      <c r="Q2741" s="52">
        <f>IFERROR(_xll.qlIndexFixing(ONIndex1Y,I2741,TRUE,_xll.ohTrigger(RecalcTrigger,Trigger1Y)),NA())</f>
        <v>2.7485402306686169E-2</v>
      </c>
    </row>
    <row r="2742" spans="2:17" x14ac:dyDescent="0.2">
      <c r="B2742" s="46" t="s">
        <v>51</v>
      </c>
      <c r="D2742" s="49">
        <f>_xll.qlCalendarAdvance(LocalCalendar,$D2741,B2742,"f",FALSE)</f>
        <v>58720</v>
      </c>
      <c r="E2742" s="49">
        <f>_xll.qlInterestRateIndexValueDate(IndexON,D2742)</f>
        <v>58720</v>
      </c>
      <c r="F2742" s="52">
        <f>IFERROR(_xll.qlIndexFixing(IndexON,D2742,TRUE,_xll.ohTrigger(RecalcTrigger,TriggerON)),NA())</f>
        <v>2.1998589298668492E-2</v>
      </c>
      <c r="H2742" s="49">
        <f>_xll.qlCalendarAdvance(IborCalendar,$H2741,B2742,"f",FALSE)</f>
        <v>58712</v>
      </c>
      <c r="I2742" s="49">
        <f>_xll.qlInterestRateIndexValueDate(Index1M,$H2742)</f>
        <v>58714</v>
      </c>
      <c r="J2742" s="52">
        <f>IFERROR(_xll.qlIndexFixing(Index1M,$H2742,TRUE,_xll.ohTrigger(RecalcTrigger,Trigger1M)),NA())</f>
        <v>2.3086411150049616E-2</v>
      </c>
      <c r="K2742" s="52">
        <f>IFERROR(_xll.qlIndexFixing(ONIndex1M,I2742,TRUE,_xll.ohTrigger(RecalcTrigger,Trigger1M)),NA())</f>
        <v>2.307075473678033E-2</v>
      </c>
      <c r="L2742" s="52">
        <f>IFERROR(_xll.qlIndexFixing(Index3M,H2742,TRUE,_xll.ohTrigger(RecalcTrigger,Trigger3M)),NA())</f>
        <v>2.4623201939536647E-2</v>
      </c>
      <c r="M2742" s="52">
        <f>IFERROR(_xll.qlIndexFixing(ONIndex3M,I2742,TRUE,_xll.ohTrigger(RecalcTrigger,Trigger3M)),NA())</f>
        <v>2.4563605387717402E-2</v>
      </c>
      <c r="N2742" s="52">
        <f>IFERROR(_xll.qlIndexFixing(Index6M,$H2742,TRUE,_xll.ohTrigger(RecalcTrigger,Trigger6M)),NA())</f>
        <v>2.6010501752108287E-2</v>
      </c>
      <c r="O2742" s="52">
        <f>IFERROR(_xll.qlIndexFixing(ONIndex6M,I2742,TRUE,_xll.ohTrigger(RecalcTrigger,Trigger6M)),NA())</f>
        <v>2.5873217926770664E-2</v>
      </c>
      <c r="P2742" s="52">
        <f>IFERROR(_xll.qlIndexFixing(Index1Y,$H2742,TRUE,_xll.ohTrigger(RecalcTrigger,Trigger1Y)),NA())</f>
        <v>2.7803970722723906E-2</v>
      </c>
      <c r="Q2742" s="52">
        <f>IFERROR(_xll.qlIndexFixing(ONIndex1Y,I2742,TRUE,_xll.ohTrigger(RecalcTrigger,Trigger1Y)),NA())</f>
        <v>2.7482827794722553E-2</v>
      </c>
    </row>
    <row r="2743" spans="2:17" x14ac:dyDescent="0.2">
      <c r="B2743" s="46" t="s">
        <v>51</v>
      </c>
      <c r="D2743" s="49">
        <f>_xll.qlCalendarAdvance(LocalCalendar,$D2742,B2743,"f",FALSE)</f>
        <v>58727</v>
      </c>
      <c r="E2743" s="49">
        <f>_xll.qlInterestRateIndexValueDate(IndexON,D2743)</f>
        <v>58727</v>
      </c>
      <c r="F2743" s="52">
        <f>IFERROR(_xll.qlIndexFixing(IndexON,D2743,TRUE,_xll.ohTrigger(RecalcTrigger,TriggerON)),NA())</f>
        <v>2.1994646573242349E-2</v>
      </c>
      <c r="H2743" s="49">
        <f>_xll.qlCalendarAdvance(IborCalendar,$H2742,B2743,"f",FALSE)</f>
        <v>58719</v>
      </c>
      <c r="I2743" s="49">
        <f>_xll.qlInterestRateIndexValueDate(Index1M,$H2743)</f>
        <v>58721</v>
      </c>
      <c r="J2743" s="52">
        <f>IFERROR(_xll.qlIndexFixing(Index1M,$H2743,TRUE,_xll.ohTrigger(RecalcTrigger,Trigger1M)),NA())</f>
        <v>2.3085576873520808E-2</v>
      </c>
      <c r="K2743" s="52">
        <f>IFERROR(_xll.qlIndexFixing(ONIndex1M,I2743,TRUE,_xll.ohTrigger(RecalcTrigger,Trigger1M)),NA())</f>
        <v>2.3068224032254392E-2</v>
      </c>
      <c r="L2743" s="52">
        <f>IFERROR(_xll.qlIndexFixing(Index3M,H2743,TRUE,_xll.ohTrigger(RecalcTrigger,Trigger3M)),NA())</f>
        <v>2.4621406984078841E-2</v>
      </c>
      <c r="M2743" s="52">
        <f>IFERROR(_xll.qlIndexFixing(ONIndex3M,I2743,TRUE,_xll.ohTrigger(RecalcTrigger,Trigger3M)),NA())</f>
        <v>2.456110009222634E-2</v>
      </c>
      <c r="N2743" s="52">
        <f>IFERROR(_xll.qlIndexFixing(Index6M,$H2743,TRUE,_xll.ohTrigger(RecalcTrigger,Trigger6M)),NA())</f>
        <v>2.6008091915806789E-2</v>
      </c>
      <c r="O2743" s="52">
        <f>IFERROR(_xll.qlIndexFixing(ONIndex6M,I2743,TRUE,_xll.ohTrigger(RecalcTrigger,Trigger6M)),NA())</f>
        <v>2.5870720846388195E-2</v>
      </c>
      <c r="P2743" s="52">
        <f>IFERROR(_xll.qlIndexFixing(Index1Y,$H2743,TRUE,_xll.ohTrigger(RecalcTrigger,Trigger1Y)),NA())</f>
        <v>2.7801589206516875E-2</v>
      </c>
      <c r="Q2743" s="52">
        <f>IFERROR(_xll.qlIndexFixing(ONIndex1Y,I2743,TRUE,_xll.ohTrigger(RecalcTrigger,Trigger1Y)),NA())</f>
        <v>2.7480262842392023E-2</v>
      </c>
    </row>
    <row r="2744" spans="2:17" x14ac:dyDescent="0.2">
      <c r="B2744" s="46" t="s">
        <v>51</v>
      </c>
      <c r="D2744" s="49">
        <f>_xll.qlCalendarAdvance(LocalCalendar,$D2743,B2744,"f",FALSE)</f>
        <v>58734</v>
      </c>
      <c r="E2744" s="49">
        <f>_xll.qlInterestRateIndexValueDate(IndexON,D2744)</f>
        <v>58734</v>
      </c>
      <c r="F2744" s="52">
        <f>IFERROR(_xll.qlIndexFixing(IndexON,D2744,TRUE,_xll.ohTrigger(RecalcTrigger,TriggerON)),NA())</f>
        <v>2.1990718389064412E-2</v>
      </c>
      <c r="H2744" s="49">
        <f>_xll.qlCalendarAdvance(IborCalendar,$H2743,B2744,"f",FALSE)</f>
        <v>58726</v>
      </c>
      <c r="I2744" s="49">
        <f>_xll.qlInterestRateIndexValueDate(Index1M,$H2744)</f>
        <v>58728</v>
      </c>
      <c r="J2744" s="52">
        <f>IFERROR(_xll.qlIndexFixing(Index1M,$H2744,TRUE,_xll.ohTrigger(RecalcTrigger,Trigger1M)),NA())</f>
        <v>2.3083071104031405E-2</v>
      </c>
      <c r="K2744" s="52">
        <f>IFERROR(_xll.qlIndexFixing(ONIndex1M,I2744,TRUE,_xll.ohTrigger(RecalcTrigger,Trigger1M)),NA())</f>
        <v>2.3065702631885898E-2</v>
      </c>
      <c r="L2744" s="52">
        <f>IFERROR(_xll.qlIndexFixing(Index3M,H2744,TRUE,_xll.ohTrigger(RecalcTrigger,Trigger3M)),NA())</f>
        <v>2.4618955607412833E-2</v>
      </c>
      <c r="M2744" s="52">
        <f>IFERROR(_xll.qlIndexFixing(ONIndex3M,I2744,TRUE,_xll.ohTrigger(RecalcTrigger,Trigger3M)),NA())</f>
        <v>2.4558604007207663E-2</v>
      </c>
      <c r="N2744" s="52">
        <f>IFERROR(_xll.qlIndexFixing(Index6M,$H2744,TRUE,_xll.ohTrigger(RecalcTrigger,Trigger6M)),NA())</f>
        <v>2.600569135616429E-2</v>
      </c>
      <c r="O2744" s="52">
        <f>IFERROR(_xll.qlIndexFixing(ONIndex6M,I2744,TRUE,_xll.ohTrigger(RecalcTrigger,Trigger6M)),NA())</f>
        <v>2.5868232920043255E-2</v>
      </c>
      <c r="P2744" s="52">
        <f>IFERROR(_xll.qlIndexFixing(Index1Y,$H2744,TRUE,_xll.ohTrigger(RecalcTrigger,Trigger1Y)),NA())</f>
        <v>2.7799217524251501E-2</v>
      </c>
      <c r="Q2744" s="52">
        <f>IFERROR(_xll.qlIndexFixing(ONIndex1Y,I2744,TRUE,_xll.ohTrigger(RecalcTrigger,Trigger1Y)),NA())</f>
        <v>2.7477707449934385E-2</v>
      </c>
    </row>
    <row r="2745" spans="2:17" x14ac:dyDescent="0.2">
      <c r="B2745" s="46" t="s">
        <v>51</v>
      </c>
      <c r="D2745" s="49">
        <f>_xll.qlCalendarAdvance(LocalCalendar,$D2744,B2745,"f",FALSE)</f>
        <v>58741</v>
      </c>
      <c r="E2745" s="49">
        <f>_xll.qlInterestRateIndexValueDate(IndexON,D2745)</f>
        <v>58741</v>
      </c>
      <c r="F2745" s="52">
        <f>IFERROR(_xll.qlIndexFixing(IndexON,D2745,TRUE,_xll.ohTrigger(RecalcTrigger,TriggerON)),NA())</f>
        <v>2.1986804746054744E-2</v>
      </c>
      <c r="H2745" s="49">
        <f>_xll.qlCalendarAdvance(IborCalendar,$H2744,B2745,"f",FALSE)</f>
        <v>58733</v>
      </c>
      <c r="I2745" s="49">
        <f>_xll.qlInterestRateIndexValueDate(Index1M,$H2745)</f>
        <v>58735</v>
      </c>
      <c r="J2745" s="52">
        <f>IFERROR(_xll.qlIndexFixing(Index1M,$H2745,TRUE,_xll.ohTrigger(RecalcTrigger,Trigger1M)),NA())</f>
        <v>2.3080574657654285E-2</v>
      </c>
      <c r="K2745" s="52">
        <f>IFERROR(_xll.qlIndexFixing(ONIndex1M,I2745,TRUE,_xll.ohTrigger(RecalcTrigger,Trigger1M)),NA())</f>
        <v>2.3063190535594913E-2</v>
      </c>
      <c r="L2745" s="52">
        <f>IFERROR(_xll.qlIndexFixing(Index3M,H2745,TRUE,_xll.ohTrigger(RecalcTrigger,Trigger3M)),NA())</f>
        <v>2.4616513500232879E-2</v>
      </c>
      <c r="M2745" s="52">
        <f>IFERROR(_xll.qlIndexFixing(ONIndex3M,I2745,TRUE,_xll.ohTrigger(RecalcTrigger,Trigger3M)),NA())</f>
        <v>2.4556117133220923E-2</v>
      </c>
      <c r="N2745" s="52">
        <f>IFERROR(_xll.qlIndexFixing(Index6M,$H2745,TRUE,_xll.ohTrigger(RecalcTrigger,Trigger6M)),NA())</f>
        <v>2.6003300073150489E-2</v>
      </c>
      <c r="O2745" s="52">
        <f>IFERROR(_xll.qlIndexFixing(ONIndex6M,I2745,TRUE,_xll.ohTrigger(RecalcTrigger,Trigger6M)),NA())</f>
        <v>2.5865754148135522E-2</v>
      </c>
      <c r="P2745" s="52">
        <f>IFERROR(_xll.qlIndexFixing(Index1Y,$H2745,TRUE,_xll.ohTrigger(RecalcTrigger,Trigger1Y)),NA())</f>
        <v>2.7796855675857705E-2</v>
      </c>
      <c r="Q2745" s="52">
        <f>IFERROR(_xll.qlIndexFixing(ONIndex1Y,I2745,TRUE,_xll.ohTrigger(RecalcTrigger,Trigger1Y)),NA())</f>
        <v>2.7475161617029897E-2</v>
      </c>
    </row>
    <row r="2746" spans="2:17" x14ac:dyDescent="0.2">
      <c r="B2746" s="46" t="s">
        <v>51</v>
      </c>
      <c r="D2746" s="49">
        <f>_xll.qlCalendarAdvance(LocalCalendar,$D2745,B2746,"f",FALSE)</f>
        <v>58748</v>
      </c>
      <c r="E2746" s="49">
        <f>_xll.qlInterestRateIndexValueDate(IndexON,D2746)</f>
        <v>58748</v>
      </c>
      <c r="F2746" s="52">
        <f>IFERROR(_xll.qlIndexFixing(IndexON,D2746,TRUE,_xll.ohTrigger(RecalcTrigger,TriggerON)),NA())</f>
        <v>2.1982905644213346E-2</v>
      </c>
      <c r="H2746" s="49">
        <f>_xll.qlCalendarAdvance(IborCalendar,$H2745,B2746,"f",FALSE)</f>
        <v>58740</v>
      </c>
      <c r="I2746" s="49">
        <f>_xll.qlInterestRateIndexValueDate(Index1M,$H2746)</f>
        <v>58742</v>
      </c>
      <c r="J2746" s="52">
        <f>IFERROR(_xll.qlIndexFixing(Index1M,$H2746,TRUE,_xll.ohTrigger(RecalcTrigger,Trigger1M)),NA())</f>
        <v>2.3078087534376956E-2</v>
      </c>
      <c r="K2746" s="52">
        <f>IFERROR(_xll.qlIndexFixing(ONIndex1M,I2746,TRUE,_xll.ohTrigger(RecalcTrigger,Trigger1M)),NA())</f>
        <v>2.3060687743381436E-2</v>
      </c>
      <c r="L2746" s="52">
        <f>IFERROR(_xll.qlIndexFixing(Index3M,H2746,TRUE,_xll.ohTrigger(RecalcTrigger,Trigger3M)),NA())</f>
        <v>2.4614080662515511E-2</v>
      </c>
      <c r="M2746" s="52">
        <f>IFERROR(_xll.qlIndexFixing(ONIndex3M,I2746,TRUE,_xll.ohTrigger(RecalcTrigger,Trigger3M)),NA())</f>
        <v>2.4553639469626631E-2</v>
      </c>
      <c r="N2746" s="52">
        <f>IFERROR(_xll.qlIndexFixing(Index6M,$H2746,TRUE,_xll.ohTrigger(RecalcTrigger,Trigger6M)),NA())</f>
        <v>2.600091806672937E-2</v>
      </c>
      <c r="O2746" s="52">
        <f>IFERROR(_xll.qlIndexFixing(ONIndex6M,I2746,TRUE,_xll.ohTrigger(RecalcTrigger,Trigger6M)),NA())</f>
        <v>2.5863284529945574E-2</v>
      </c>
      <c r="P2746" s="52">
        <f>IFERROR(_xll.qlIndexFixing(Index1Y,$H2746,TRUE,_xll.ohTrigger(RecalcTrigger,Trigger1Y)),NA())</f>
        <v>2.7794503661267383E-2</v>
      </c>
      <c r="Q2746" s="52">
        <f>IFERROR(_xll.qlIndexFixing(ONIndex1Y,I2746,TRUE,_xll.ohTrigger(RecalcTrigger,Trigger1Y)),NA())</f>
        <v>2.7472625343998303E-2</v>
      </c>
    </row>
    <row r="2747" spans="2:17" x14ac:dyDescent="0.2">
      <c r="B2747" s="46" t="s">
        <v>51</v>
      </c>
      <c r="D2747" s="49">
        <f>_xll.qlCalendarAdvance(LocalCalendar,$D2746,B2747,"f",FALSE)</f>
        <v>58755</v>
      </c>
      <c r="E2747" s="49">
        <f>_xll.qlInterestRateIndexValueDate(IndexON,D2747)</f>
        <v>58755</v>
      </c>
      <c r="F2747" s="52">
        <f>IFERROR(_xll.qlIndexFixing(IndexON,D2747,TRUE,_xll.ohTrigger(RecalcTrigger,TriggerON)),NA())</f>
        <v>2.1979415132173941E-2</v>
      </c>
      <c r="H2747" s="49">
        <f>_xll.qlCalendarAdvance(IborCalendar,$H2746,B2747,"f",FALSE)</f>
        <v>58747</v>
      </c>
      <c r="I2747" s="49">
        <f>_xll.qlInterestRateIndexValueDate(Index1M,$H2747)</f>
        <v>58749</v>
      </c>
      <c r="J2747" s="52">
        <f>IFERROR(_xll.qlIndexFixing(Index1M,$H2747,TRUE,_xll.ohTrigger(RecalcTrigger,Trigger1M)),NA())</f>
        <v>2.3075609734194424E-2</v>
      </c>
      <c r="K2747" s="52">
        <f>IFERROR(_xll.qlIndexFixing(ONIndex1M,I2747,TRUE,_xll.ohTrigger(RecalcTrigger,Trigger1M)),NA())</f>
        <v>2.3058194255085596E-2</v>
      </c>
      <c r="L2747" s="52">
        <f>IFERROR(_xll.qlIndexFixing(Index3M,H2747,TRUE,_xll.ohTrigger(RecalcTrigger,Trigger3M)),NA())</f>
        <v>2.4611657094246828E-2</v>
      </c>
      <c r="M2747" s="52">
        <f>IFERROR(_xll.qlIndexFixing(ONIndex3M,I2747,TRUE,_xll.ohTrigger(RecalcTrigger,Trigger3M)),NA())</f>
        <v>2.4551171016744533E-2</v>
      </c>
      <c r="N2747" s="52">
        <f>IFERROR(_xll.qlIndexFixing(Index6M,$H2747,TRUE,_xll.ohTrigger(RecalcTrigger,Trigger6M)),NA())</f>
        <v>2.5997776960206068E-2</v>
      </c>
      <c r="O2747" s="52">
        <f>IFERROR(_xll.qlIndexFixing(ONIndex6M,I2747,TRUE,_xll.ohTrigger(RecalcTrigger,Trigger6M)),NA())</f>
        <v>2.5860824065873089E-2</v>
      </c>
      <c r="P2747" s="52">
        <f>IFERROR(_xll.qlIndexFixing(Index1Y,$H2747,TRUE,_xll.ohTrigger(RecalcTrigger,Trigger1Y)),NA())</f>
        <v>2.7792161480411765E-2</v>
      </c>
      <c r="Q2747" s="52">
        <f>IFERROR(_xll.qlIndexFixing(ONIndex1Y,I2747,TRUE,_xll.ohTrigger(RecalcTrigger,Trigger1Y)),NA())</f>
        <v>2.7470098630359985E-2</v>
      </c>
    </row>
    <row r="2748" spans="2:17" x14ac:dyDescent="0.2">
      <c r="B2748" s="46" t="s">
        <v>51</v>
      </c>
      <c r="D2748" s="49">
        <f>_xll.qlCalendarAdvance(LocalCalendar,$D2747,B2748,"f",FALSE)</f>
        <v>58762</v>
      </c>
      <c r="E2748" s="49">
        <f>_xll.qlInterestRateIndexValueDate(IndexON,D2748)</f>
        <v>58762</v>
      </c>
      <c r="F2748" s="52">
        <f>IFERROR(_xll.qlIndexFixing(IndexON,D2748,TRUE,_xll.ohTrigger(RecalcTrigger,TriggerON)),NA())</f>
        <v>2.1975151063955423E-2</v>
      </c>
      <c r="H2748" s="49">
        <f>_xll.qlCalendarAdvance(IborCalendar,$H2747,B2748,"f",FALSE)</f>
        <v>58754</v>
      </c>
      <c r="I2748" s="49">
        <f>_xll.qlInterestRateIndexValueDate(Index1M,$H2748)</f>
        <v>58757</v>
      </c>
      <c r="J2748" s="52">
        <f>IFERROR(_xll.qlIndexFixing(Index1M,$H2748,TRUE,_xll.ohTrigger(RecalcTrigger,Trigger1M)),NA())</f>
        <v>2.3072225924114866E-2</v>
      </c>
      <c r="K2748" s="52">
        <f>IFERROR(_xll.qlIndexFixing(ONIndex1M,I2748,TRUE,_xll.ohTrigger(RecalcTrigger,Trigger1M)),NA())</f>
        <v>2.305647858875659E-2</v>
      </c>
      <c r="L2748" s="52">
        <f>IFERROR(_xll.qlIndexFixing(Index3M,H2748,TRUE,_xll.ohTrigger(RecalcTrigger,Trigger3M)),NA())</f>
        <v>2.4610236360766268E-2</v>
      </c>
      <c r="M2748" s="52">
        <f>IFERROR(_xll.qlIndexFixing(ONIndex3M,I2748,TRUE,_xll.ohTrigger(RecalcTrigger,Trigger3M)),NA())</f>
        <v>2.4549684828665264E-2</v>
      </c>
      <c r="N2748" s="52">
        <f>IFERROR(_xll.qlIndexFixing(Index6M,$H2748,TRUE,_xll.ohTrigger(RecalcTrigger,Trigger6M)),NA())</f>
        <v>2.5995076064467403E-2</v>
      </c>
      <c r="O2748" s="52">
        <f>IFERROR(_xll.qlIndexFixing(ONIndex6M,I2748,TRUE,_xll.ohTrigger(RecalcTrigger,Trigger6M)),NA())</f>
        <v>2.5859531445782125E-2</v>
      </c>
      <c r="P2748" s="52">
        <f>IFERROR(_xll.qlIndexFixing(Index1Y,$H2748,TRUE,_xll.ohTrigger(RecalcTrigger,Trigger1Y)),NA())</f>
        <v>2.7791302137161567E-2</v>
      </c>
      <c r="Q2748" s="52">
        <f>IFERROR(_xll.qlIndexFixing(ONIndex1Y,I2748,TRUE,_xll.ohTrigger(RecalcTrigger,Trigger1Y)),NA())</f>
        <v>2.7468959798984116E-2</v>
      </c>
    </row>
    <row r="2749" spans="2:17" x14ac:dyDescent="0.2">
      <c r="B2749" s="46" t="s">
        <v>51</v>
      </c>
      <c r="D2749" s="49">
        <f>_xll.qlCalendarAdvance(LocalCalendar,$D2748,B2749,"f",FALSE)</f>
        <v>58769</v>
      </c>
      <c r="E2749" s="49">
        <f>_xll.qlInterestRateIndexValueDate(IndexON,D2749)</f>
        <v>58769</v>
      </c>
      <c r="F2749" s="52">
        <f>IFERROR(_xll.qlIndexFixing(IndexON,D2749,TRUE,_xll.ohTrigger(RecalcTrigger,TriggerON)),NA())</f>
        <v>2.1971691240207925E-2</v>
      </c>
      <c r="H2749" s="49">
        <f>_xll.qlCalendarAdvance(IborCalendar,$H2748,B2749,"f",FALSE)</f>
        <v>58761</v>
      </c>
      <c r="I2749" s="49">
        <f>_xll.qlInterestRateIndexValueDate(Index1M,$H2749)</f>
        <v>58763</v>
      </c>
      <c r="J2749" s="52">
        <f>IFERROR(_xll.qlIndexFixing(Index1M,$H2749,TRUE,_xll.ohTrigger(RecalcTrigger,Trigger1M)),NA())</f>
        <v>2.3070682103098761E-2</v>
      </c>
      <c r="K2749" s="52">
        <f>IFERROR(_xll.qlIndexFixing(ONIndex1M,I2749,TRUE,_xll.ohTrigger(RecalcTrigger,Trigger1M)),NA())</f>
        <v>2.305323519112612E-2</v>
      </c>
      <c r="L2749" s="52">
        <f>IFERROR(_xll.qlIndexFixing(Index3M,H2749,TRUE,_xll.ohTrigger(RecalcTrigger,Trigger3M)),NA())</f>
        <v>2.4606837765981673E-2</v>
      </c>
      <c r="M2749" s="52">
        <f>IFERROR(_xll.qlIndexFixing(ONIndex3M,I2749,TRUE,_xll.ohTrigger(RecalcTrigger,Trigger3M)),NA())</f>
        <v>2.4546261742957043E-2</v>
      </c>
      <c r="N2749" s="52">
        <f>IFERROR(_xll.qlIndexFixing(Index6M,$H2749,TRUE,_xll.ohTrigger(RecalcTrigger,Trigger6M)),NA())</f>
        <v>2.5993058343361627E-2</v>
      </c>
      <c r="O2749" s="52">
        <f>IFERROR(_xll.qlIndexFixing(ONIndex6M,I2749,TRUE,_xll.ohTrigger(RecalcTrigger,Trigger6M)),NA())</f>
        <v>2.585593060032032E-2</v>
      </c>
      <c r="P2749" s="52">
        <f>IFERROR(_xll.qlIndexFixing(Index1Y,$H2749,TRUE,_xll.ohTrigger(RecalcTrigger,Trigger1Y)),NA())</f>
        <v>2.7787506619633508E-2</v>
      </c>
      <c r="Q2749" s="52">
        <f>IFERROR(_xll.qlIndexFixing(ONIndex1Y,I2749,TRUE,_xll.ohTrigger(RecalcTrigger,Trigger1Y)),NA())</f>
        <v>2.7465073882382285E-2</v>
      </c>
    </row>
    <row r="2750" spans="2:17" x14ac:dyDescent="0.2">
      <c r="B2750" s="46" t="s">
        <v>51</v>
      </c>
      <c r="D2750" s="49">
        <f>_xll.qlCalendarAdvance(LocalCalendar,$D2749,B2750,"f",FALSE)</f>
        <v>58776</v>
      </c>
      <c r="E2750" s="49">
        <f>_xll.qlInterestRateIndexValueDate(IndexON,D2750)</f>
        <v>58776</v>
      </c>
      <c r="F2750" s="52">
        <f>IFERROR(_xll.qlIndexFixing(IndexON,D2750,TRUE,_xll.ohTrigger(RecalcTrigger,TriggerON)),NA())</f>
        <v>2.1967454648290641E-2</v>
      </c>
      <c r="H2750" s="49">
        <f>_xll.qlCalendarAdvance(IborCalendar,$H2749,B2750,"f",FALSE)</f>
        <v>58768</v>
      </c>
      <c r="I2750" s="49">
        <f>_xll.qlInterestRateIndexValueDate(Index1M,$H2750)</f>
        <v>58771</v>
      </c>
      <c r="J2750" s="52">
        <f>IFERROR(_xll.qlIndexFixing(Index1M,$H2750,TRUE,_xll.ohTrigger(RecalcTrigger,Trigger1M)),NA())</f>
        <v>2.3068447602214513E-2</v>
      </c>
      <c r="K2750" s="52">
        <f>IFERROR(_xll.qlIndexFixing(ONIndex1M,I2750,TRUE,_xll.ohTrigger(RecalcTrigger,Trigger1M)),NA())</f>
        <v>2.3051542817364989E-2</v>
      </c>
      <c r="L2750" s="52">
        <f>IFERROR(_xll.qlIndexFixing(Index3M,H2750,TRUE,_xll.ohTrigger(RecalcTrigger,Trigger3M)),NA())</f>
        <v>2.4605440214566076E-2</v>
      </c>
      <c r="M2750" s="52">
        <f>IFERROR(_xll.qlIndexFixing(ONIndex3M,I2750,TRUE,_xll.ohTrigger(RecalcTrigger,Trigger3M)),NA())</f>
        <v>2.4544798573291615E-2</v>
      </c>
      <c r="N2750" s="52">
        <f>IFERROR(_xll.qlIndexFixing(Index6M,$H2750,TRUE,_xll.ohTrigger(RecalcTrigger,Trigger6M)),NA())</f>
        <v>2.5990378649446023E-2</v>
      </c>
      <c r="O2750" s="52">
        <f>IFERROR(_xll.qlIndexFixing(ONIndex6M,I2750,TRUE,_xll.ohTrigger(RecalcTrigger,Trigger6M)),NA())</f>
        <v>2.5854660819666364E-2</v>
      </c>
      <c r="P2750" s="52">
        <f>IFERROR(_xll.qlIndexFixing(Index1Y,$H2750,TRUE,_xll.ohTrigger(RecalcTrigger,Trigger1Y)),NA())</f>
        <v>2.7786671857767006E-2</v>
      </c>
      <c r="Q2750" s="52">
        <f>IFERROR(_xll.qlIndexFixing(ONIndex1Y,I2750,TRUE,_xll.ohTrigger(RecalcTrigger,Trigger1Y)),NA())</f>
        <v>2.7463958870033167E-2</v>
      </c>
    </row>
    <row r="2751" spans="2:17" x14ac:dyDescent="0.2">
      <c r="B2751" s="46" t="s">
        <v>51</v>
      </c>
      <c r="D2751" s="49">
        <f>_xll.qlCalendarAdvance(LocalCalendar,$D2750,B2751,"f",FALSE)</f>
        <v>58783</v>
      </c>
      <c r="E2751" s="49">
        <f>_xll.qlInterestRateIndexValueDate(IndexON,D2751)</f>
        <v>58783</v>
      </c>
      <c r="F2751" s="52">
        <f>IFERROR(_xll.qlIndexFixing(IndexON,D2751,TRUE,_xll.ohTrigger(RecalcTrigger,TriggerON)),NA())</f>
        <v>2.1963628252370526E-2</v>
      </c>
      <c r="H2751" s="49">
        <f>_xll.qlCalendarAdvance(IborCalendar,$H2750,B2751,"f",FALSE)</f>
        <v>58775</v>
      </c>
      <c r="I2751" s="49">
        <f>_xll.qlInterestRateIndexValueDate(Index1M,$H2751)</f>
        <v>58777</v>
      </c>
      <c r="J2751" s="52">
        <f>IFERROR(_xll.qlIndexFixing(Index1M,$H2751,TRUE,_xll.ohTrigger(RecalcTrigger,Trigger1M)),NA())</f>
        <v>2.3066356746108081E-2</v>
      </c>
      <c r="K2751" s="52">
        <f>IFERROR(_xll.qlIndexFixing(ONIndex1M,I2751,TRUE,_xll.ohTrigger(RecalcTrigger,Trigger1M)),NA())</f>
        <v>2.304831334323687E-2</v>
      </c>
      <c r="L2751" s="52">
        <f>IFERROR(_xll.qlIndexFixing(Index3M,H2751,TRUE,_xll.ohTrigger(RecalcTrigger,Trigger3M)),NA())</f>
        <v>2.4600715268185525E-2</v>
      </c>
      <c r="M2751" s="52">
        <f>IFERROR(_xll.qlIndexFixing(ONIndex3M,I2751,TRUE,_xll.ohTrigger(RecalcTrigger,Trigger3M)),NA())</f>
        <v>2.4541389311938389E-2</v>
      </c>
      <c r="N2751" s="52">
        <f>IFERROR(_xll.qlIndexFixing(Index6M,$H2751,TRUE,_xll.ohTrigger(RecalcTrigger,Trigger6M)),NA())</f>
        <v>2.5989147182373357E-2</v>
      </c>
      <c r="O2751" s="52">
        <f>IFERROR(_xll.qlIndexFixing(ONIndex6M,I2751,TRUE,_xll.ohTrigger(RecalcTrigger,Trigger6M)),NA())</f>
        <v>2.5851073750837728E-2</v>
      </c>
      <c r="P2751" s="52">
        <f>IFERROR(_xll.qlIndexFixing(Index1Y,$H2751,TRUE,_xll.ohTrigger(RecalcTrigger,Trigger1Y)),NA())</f>
        <v>2.7782891092981349E-2</v>
      </c>
      <c r="Q2751" s="52">
        <f>IFERROR(_xll.qlIndexFixing(ONIndex1Y,I2751,TRUE,_xll.ohTrigger(RecalcTrigger,Trigger1Y)),NA())</f>
        <v>2.7460087373016862E-2</v>
      </c>
    </row>
    <row r="2752" spans="2:17" x14ac:dyDescent="0.2">
      <c r="B2752" s="46" t="s">
        <v>51</v>
      </c>
      <c r="D2752" s="49">
        <f>_xll.qlCalendarAdvance(LocalCalendar,$D2751,B2752,"f",FALSE)</f>
        <v>58790</v>
      </c>
      <c r="E2752" s="49">
        <f>_xll.qlInterestRateIndexValueDate(IndexON,D2752)</f>
        <v>58790</v>
      </c>
      <c r="F2752" s="52">
        <f>IFERROR(_xll.qlIndexFixing(IndexON,D2752,TRUE,_xll.ohTrigger(RecalcTrigger,TriggerON)),NA())</f>
        <v>2.1959816397538745E-2</v>
      </c>
      <c r="H2752" s="49">
        <f>_xll.qlCalendarAdvance(IborCalendar,$H2751,B2752,"f",FALSE)</f>
        <v>58782</v>
      </c>
      <c r="I2752" s="49">
        <f>_xll.qlInterestRateIndexValueDate(Index1M,$H2752)</f>
        <v>58784</v>
      </c>
      <c r="J2752" s="52">
        <f>IFERROR(_xll.qlIndexFixing(Index1M,$H2752,TRUE,_xll.ohTrigger(RecalcTrigger,Trigger1M)),NA())</f>
        <v>2.3063360579518855E-2</v>
      </c>
      <c r="K2752" s="52">
        <f>IFERROR(_xll.qlIndexFixing(ONIndex1M,I2752,TRUE,_xll.ohTrigger(RecalcTrigger,Trigger1M)),NA())</f>
        <v>2.3045866375408508E-2</v>
      </c>
      <c r="L2752" s="52">
        <f>IFERROR(_xll.qlIndexFixing(Index3M,H2752,TRUE,_xll.ohTrigger(RecalcTrigger,Trigger3M)),NA())</f>
        <v>2.4598337046751517E-2</v>
      </c>
      <c r="M2752" s="52">
        <f>IFERROR(_xll.qlIndexFixing(ONIndex3M,I2752,TRUE,_xll.ohTrigger(RecalcTrigger,Trigger3M)),NA())</f>
        <v>2.4538966912377447E-2</v>
      </c>
      <c r="N2752" s="52">
        <f>IFERROR(_xll.qlIndexFixing(Index6M,$H2752,TRUE,_xll.ohTrigger(RecalcTrigger,Trigger6M)),NA())</f>
        <v>2.5986820834823596E-2</v>
      </c>
      <c r="O2752" s="52">
        <f>IFERROR(_xll.qlIndexFixing(ONIndex6M,I2752,TRUE,_xll.ohTrigger(RecalcTrigger,Trigger6M)),NA())</f>
        <v>2.5848659057512435E-2</v>
      </c>
      <c r="P2752" s="52">
        <f>IFERROR(_xll.qlIndexFixing(Index1Y,$H2752,TRUE,_xll.ohTrigger(RecalcTrigger,Trigger1Y)),NA())</f>
        <v>2.7780598079785043E-2</v>
      </c>
      <c r="Q2752" s="52">
        <f>IFERROR(_xll.qlIndexFixing(ONIndex1Y,I2752,TRUE,_xll.ohTrigger(RecalcTrigger,Trigger1Y)),NA())</f>
        <v>2.745760845794365E-2</v>
      </c>
    </row>
    <row r="2753" spans="2:17" x14ac:dyDescent="0.2">
      <c r="B2753" s="46" t="s">
        <v>51</v>
      </c>
      <c r="D2753" s="49">
        <f>_xll.qlCalendarAdvance(LocalCalendar,$D2752,B2753,"f",FALSE)</f>
        <v>58797</v>
      </c>
      <c r="E2753" s="49">
        <f>_xll.qlInterestRateIndexValueDate(IndexON,D2753)</f>
        <v>58797</v>
      </c>
      <c r="F2753" s="52">
        <f>IFERROR(_xll.qlIndexFixing(IndexON,D2753,TRUE,_xll.ohTrigger(RecalcTrigger,TriggerON)),NA())</f>
        <v>2.1956019083955169E-2</v>
      </c>
      <c r="H2753" s="49">
        <f>_xll.qlCalendarAdvance(IborCalendar,$H2752,B2753,"f",FALSE)</f>
        <v>58789</v>
      </c>
      <c r="I2753" s="49">
        <f>_xll.qlInterestRateIndexValueDate(Index1M,$H2753)</f>
        <v>58791</v>
      </c>
      <c r="J2753" s="52">
        <f>IFERROR(_xll.qlIndexFixing(Index1M,$H2753,TRUE,_xll.ohTrigger(RecalcTrigger,Trigger1M)),NA())</f>
        <v>2.3061504720936137E-2</v>
      </c>
      <c r="K2753" s="52">
        <f>IFERROR(_xll.qlIndexFixing(ONIndex1M,I2753,TRUE,_xll.ohTrigger(RecalcTrigger,Trigger1M)),NA())</f>
        <v>2.304342871173759E-2</v>
      </c>
      <c r="L2753" s="52">
        <f>IFERROR(_xll.qlIndexFixing(Index3M,H2753,TRUE,_xll.ohTrigger(RecalcTrigger,Trigger3M)),NA())</f>
        <v>2.4595968093372278E-2</v>
      </c>
      <c r="M2753" s="52">
        <f>IFERROR(_xll.qlIndexFixing(ONIndex3M,I2753,TRUE,_xll.ohTrigger(RecalcTrigger,Trigger3M)),NA())</f>
        <v>2.4536553723448762E-2</v>
      </c>
      <c r="N2753" s="52">
        <f>IFERROR(_xll.qlIndexFixing(Index6M,$H2753,TRUE,_xll.ohTrigger(RecalcTrigger,Trigger6M)),NA())</f>
        <v>2.5984503763638565E-2</v>
      </c>
      <c r="O2753" s="52">
        <f>IFERROR(_xll.qlIndexFixing(ONIndex6M,I2753,TRUE,_xll.ohTrigger(RecalcTrigger,Trigger6M)),NA())</f>
        <v>2.5846253518144735E-2</v>
      </c>
      <c r="P2753" s="52">
        <f>IFERROR(_xll.qlIndexFixing(Index1Y,$H2753,TRUE,_xll.ohTrigger(RecalcTrigger,Trigger1Y)),NA())</f>
        <v>2.7778314899918721E-2</v>
      </c>
      <c r="Q2753" s="52">
        <f>IFERROR(_xll.qlIndexFixing(ONIndex1Y,I2753,TRUE,_xll.ohTrigger(RecalcTrigger,Trigger1Y)),NA())</f>
        <v>2.7455139102583459E-2</v>
      </c>
    </row>
    <row r="2754" spans="2:17" x14ac:dyDescent="0.2">
      <c r="B2754" s="46" t="s">
        <v>51</v>
      </c>
      <c r="D2754" s="49">
        <f>_xll.qlCalendarAdvance(LocalCalendar,$D2753,B2754,"f",FALSE)</f>
        <v>58804</v>
      </c>
      <c r="E2754" s="49">
        <f>_xll.qlInterestRateIndexValueDate(IndexON,D2754)</f>
        <v>58804</v>
      </c>
      <c r="F2754" s="52">
        <f>IFERROR(_xll.qlIndexFixing(IndexON,D2754,TRUE,_xll.ohTrigger(RecalcTrigger,TriggerON)),NA())</f>
        <v>2.1952236311459927E-2</v>
      </c>
      <c r="H2754" s="49">
        <f>_xll.qlCalendarAdvance(IborCalendar,$H2753,B2754,"f",FALSE)</f>
        <v>58796</v>
      </c>
      <c r="I2754" s="49">
        <f>_xll.qlInterestRateIndexValueDate(Index1M,$H2754)</f>
        <v>58798</v>
      </c>
      <c r="J2754" s="52">
        <f>IFERROR(_xll.qlIndexFixing(Index1M,$H2754,TRUE,_xll.ohTrigger(RecalcTrigger,Trigger1M)),NA())</f>
        <v>2.3058526179106364E-2</v>
      </c>
      <c r="K2754" s="52">
        <f>IFERROR(_xll.qlIndexFixing(ONIndex1M,I2754,TRUE,_xll.ohTrigger(RecalcTrigger,Trigger1M)),NA())</f>
        <v>2.3043822370523159E-2</v>
      </c>
      <c r="L2754" s="52">
        <f>IFERROR(_xll.qlIndexFixing(Index3M,H2754,TRUE,_xll.ohTrigger(RecalcTrigger,Trigger3M)),NA())</f>
        <v>2.4593608408030931E-2</v>
      </c>
      <c r="M2754" s="52">
        <f>IFERROR(_xll.qlIndexFixing(ONIndex3M,I2754,TRUE,_xll.ohTrigger(RecalcTrigger,Trigger3M)),NA())</f>
        <v>2.4537473807231258E-2</v>
      </c>
      <c r="N2754" s="52">
        <f>IFERROR(_xll.qlIndexFixing(Index6M,$H2754,TRUE,_xll.ohTrigger(RecalcTrigger,Trigger6M)),NA())</f>
        <v>2.5982195968785766E-2</v>
      </c>
      <c r="O2754" s="52">
        <f>IFERROR(_xll.qlIndexFixing(ONIndex6M,I2754,TRUE,_xll.ohTrigger(RecalcTrigger,Trigger6M)),NA())</f>
        <v>2.5847642138203675E-2</v>
      </c>
      <c r="P2754" s="52">
        <f>IFERROR(_xll.qlIndexFixing(Index1Y,$H2754,TRUE,_xll.ohTrigger(RecalcTrigger,Trigger1Y)),NA())</f>
        <v>2.7776041553316907E-2</v>
      </c>
      <c r="Q2754" s="52">
        <f>IFERROR(_xll.qlIndexFixing(ONIndex1Y,I2754,TRUE,_xll.ohTrigger(RecalcTrigger,Trigger1Y)),NA())</f>
        <v>2.7457037285367747E-2</v>
      </c>
    </row>
    <row r="2755" spans="2:17" x14ac:dyDescent="0.2">
      <c r="B2755" s="46" t="s">
        <v>51</v>
      </c>
      <c r="D2755" s="49">
        <f>_xll.qlCalendarAdvance(LocalCalendar,$D2754,B2755,"f",FALSE)</f>
        <v>58811</v>
      </c>
      <c r="E2755" s="49">
        <f>_xll.qlInterestRateIndexValueDate(IndexON,D2755)</f>
        <v>58811</v>
      </c>
      <c r="F2755" s="52">
        <f>IFERROR(_xll.qlIndexFixing(IndexON,D2755,TRUE,_xll.ohTrigger(RecalcTrigger,TriggerON)),NA())</f>
        <v>2.1948468080292827E-2</v>
      </c>
      <c r="H2755" s="49">
        <f>_xll.qlCalendarAdvance(IborCalendar,$H2754,B2755,"f",FALSE)</f>
        <v>58804</v>
      </c>
      <c r="I2755" s="49">
        <f>_xll.qlInterestRateIndexValueDate(Index1M,$H2755)</f>
        <v>58810</v>
      </c>
      <c r="J2755" s="52">
        <f>IFERROR(_xll.qlIndexFixing(Index1M,$H2755,TRUE,_xll.ohTrigger(RecalcTrigger,Trigger1M)),NA())</f>
        <v>2.3053844768773833E-2</v>
      </c>
      <c r="K2755" s="52">
        <f>IFERROR(_xll.qlIndexFixing(ONIndex1M,I2755,TRUE,_xll.ohTrigger(RecalcTrigger,Trigger1M)),NA())</f>
        <v>2.3036859096086104E-2</v>
      </c>
      <c r="L2755" s="52">
        <f>IFERROR(_xll.qlIndexFixing(Index3M,H2755,TRUE,_xll.ohTrigger(RecalcTrigger,Trigger3M)),NA())</f>
        <v>2.4589584795488229E-2</v>
      </c>
      <c r="M2755" s="52">
        <f>IFERROR(_xll.qlIndexFixing(ONIndex3M,I2755,TRUE,_xll.ohTrigger(RecalcTrigger,Trigger3M)),NA())</f>
        <v>2.4530050068554132E-2</v>
      </c>
      <c r="N2755" s="52">
        <f>IFERROR(_xll.qlIndexFixing(Index6M,$H2755,TRUE,_xll.ohTrigger(RecalcTrigger,Trigger6M)),NA())</f>
        <v>2.5978261330618396E-2</v>
      </c>
      <c r="O2755" s="52">
        <f>IFERROR(_xll.qlIndexFixing(ONIndex6M,I2755,TRUE,_xll.ohTrigger(RecalcTrigger,Trigger6M)),NA())</f>
        <v>2.5839770340789769E-2</v>
      </c>
      <c r="P2755" s="52">
        <f>IFERROR(_xll.qlIndexFixing(Index1Y,$H2755,TRUE,_xll.ohTrigger(RecalcTrigger,Trigger1Y)),NA())</f>
        <v>2.777216726491295E-2</v>
      </c>
      <c r="Q2755" s="52">
        <f>IFERROR(_xll.qlIndexFixing(ONIndex1Y,I2755,TRUE,_xll.ohTrigger(RecalcTrigger,Trigger1Y)),NA())</f>
        <v>2.7448484754710734E-2</v>
      </c>
    </row>
    <row r="2756" spans="2:17" x14ac:dyDescent="0.2">
      <c r="B2756" s="46" t="s">
        <v>51</v>
      </c>
      <c r="D2756" s="49">
        <f>_xll.qlCalendarAdvance(LocalCalendar,$D2755,B2756,"f",FALSE)</f>
        <v>58818</v>
      </c>
      <c r="E2756" s="49">
        <f>_xll.qlInterestRateIndexValueDate(IndexON,D2756)</f>
        <v>58818</v>
      </c>
      <c r="F2756" s="52">
        <f>IFERROR(_xll.qlIndexFixing(IndexON,D2756,TRUE,_xll.ohTrigger(RecalcTrigger,TriggerON)),NA())</f>
        <v>2.1944714390054187E-2</v>
      </c>
      <c r="H2756" s="49">
        <f>_xll.qlCalendarAdvance(IborCalendar,$H2755,B2756,"f",FALSE)</f>
        <v>58811</v>
      </c>
      <c r="I2756" s="49">
        <f>_xll.qlInterestRateIndexValueDate(Index1M,$H2756)</f>
        <v>58813</v>
      </c>
      <c r="J2756" s="52">
        <f>IFERROR(_xll.qlIndexFixing(Index1M,$H2756,TRUE,_xll.ohTrigger(RecalcTrigger,Trigger1M)),NA())</f>
        <v>2.3052820307347177E-2</v>
      </c>
      <c r="K2756" s="52">
        <f>IFERROR(_xll.qlIndexFixing(ONIndex1M,I2756,TRUE,_xll.ohTrigger(RecalcTrigger,Trigger1M)),NA())</f>
        <v>2.3036958830440213E-2</v>
      </c>
      <c r="L2756" s="52">
        <f>IFERROR(_xll.qlIndexFixing(Index3M,H2756,TRUE,_xll.ohTrigger(RecalcTrigger,Trigger3M)),NA())</f>
        <v>2.4588583148066334E-2</v>
      </c>
      <c r="M2756" s="52">
        <f>IFERROR(_xll.qlIndexFixing(ONIndex3M,I2756,TRUE,_xll.ohTrigger(RecalcTrigger,Trigger3M)),NA())</f>
        <v>2.4530360893733061E-2</v>
      </c>
      <c r="N2756" s="52">
        <f>IFERROR(_xll.qlIndexFixing(Index6M,$H2756,TRUE,_xll.ohTrigger(RecalcTrigger,Trigger6M)),NA())</f>
        <v>2.5976509021276968E-2</v>
      </c>
      <c r="O2756" s="52">
        <f>IFERROR(_xll.qlIndexFixing(ONIndex6M,I2756,TRUE,_xll.ohTrigger(RecalcTrigger,Trigger6M)),NA())</f>
        <v>2.5840268671926125E-2</v>
      </c>
      <c r="P2756" s="52">
        <f>IFERROR(_xll.qlIndexFixing(Index1Y,$H2756,TRUE,_xll.ohTrigger(RecalcTrigger,Trigger1Y)),NA())</f>
        <v>2.77730170567448E-2</v>
      </c>
      <c r="Q2756" s="52">
        <f>IFERROR(_xll.qlIndexFixing(ONIndex1Y,I2756,TRUE,_xll.ohTrigger(RecalcTrigger,Trigger1Y)),NA())</f>
        <v>2.7449185551224886E-2</v>
      </c>
    </row>
    <row r="2757" spans="2:17" x14ac:dyDescent="0.2">
      <c r="B2757" s="46" t="s">
        <v>51</v>
      </c>
      <c r="D2757" s="49">
        <f>_xll.qlCalendarAdvance(LocalCalendar,$D2756,B2757,"f",FALSE)</f>
        <v>58825</v>
      </c>
      <c r="E2757" s="49">
        <f>_xll.qlInterestRateIndexValueDate(IndexON,D2757)</f>
        <v>58825</v>
      </c>
      <c r="F2757" s="52">
        <f>IFERROR(_xll.qlIndexFixing(IndexON,D2757,TRUE,_xll.ohTrigger(RecalcTrigger,TriggerON)),NA())</f>
        <v>2.194097524114369E-2</v>
      </c>
      <c r="H2757" s="49">
        <f>_xll.qlCalendarAdvance(IborCalendar,$H2756,B2757,"f",FALSE)</f>
        <v>58818</v>
      </c>
      <c r="I2757" s="49">
        <f>_xll.qlInterestRateIndexValueDate(Index1M,$H2757)</f>
        <v>58820</v>
      </c>
      <c r="J2757" s="52">
        <f>IFERROR(_xll.qlIndexFixing(Index1M,$H2757,TRUE,_xll.ohTrigger(RecalcTrigger,Trigger1M)),NA())</f>
        <v>2.3050436556212629E-2</v>
      </c>
      <c r="K2757" s="52">
        <f>IFERROR(_xll.qlIndexFixing(ONIndex1M,I2757,TRUE,_xll.ohTrigger(RecalcTrigger,Trigger1M)),NA())</f>
        <v>2.3035126742905199E-2</v>
      </c>
      <c r="L2757" s="52">
        <f>IFERROR(_xll.qlIndexFixing(Index3M,H2757,TRUE,_xll.ohTrigger(RecalcTrigger,Trigger3M)),NA())</f>
        <v>2.4586252590740543E-2</v>
      </c>
      <c r="M2757" s="52">
        <f>IFERROR(_xll.qlIndexFixing(ONIndex3M,I2757,TRUE,_xll.ohTrigger(RecalcTrigger,Trigger3M)),NA())</f>
        <v>2.452865322567277E-2</v>
      </c>
      <c r="N2757" s="52">
        <f>IFERROR(_xll.qlIndexFixing(Index6M,$H2757,TRUE,_xll.ohTrigger(RecalcTrigger,Trigger6M)),NA())</f>
        <v>2.597422988121046E-2</v>
      </c>
      <c r="O2757" s="52">
        <f>IFERROR(_xll.qlIndexFixing(ONIndex6M,I2757,TRUE,_xll.ohTrigger(RecalcTrigger,Trigger6M)),NA())</f>
        <v>2.5838660545094427E-2</v>
      </c>
      <c r="P2757" s="52">
        <f>IFERROR(_xll.qlIndexFixing(Index1Y,$H2757,TRUE,_xll.ohTrigger(RecalcTrigger,Trigger1Y)),NA())</f>
        <v>2.7771683280358391E-2</v>
      </c>
      <c r="Q2757" s="52">
        <f>IFERROR(_xll.qlIndexFixing(ONIndex1Y,I2757,TRUE,_xll.ohTrigger(RecalcTrigger,Trigger1Y)),NA())</f>
        <v>2.7447629953301078E-2</v>
      </c>
    </row>
    <row r="2758" spans="2:17" x14ac:dyDescent="0.2">
      <c r="B2758" s="46" t="s">
        <v>51</v>
      </c>
      <c r="D2758" s="49">
        <f>_xll.qlCalendarAdvance(LocalCalendar,$D2757,B2758,"f",FALSE)</f>
        <v>58832</v>
      </c>
      <c r="E2758" s="49">
        <f>_xll.qlInterestRateIndexValueDate(IndexON,D2758)</f>
        <v>58832</v>
      </c>
      <c r="F2758" s="52">
        <f>IFERROR(_xll.qlIndexFixing(IndexON,D2758,TRUE,_xll.ohTrigger(RecalcTrigger,TriggerON)),NA())</f>
        <v>2.193725063324159E-2</v>
      </c>
      <c r="H2758" s="49">
        <f>_xll.qlCalendarAdvance(IborCalendar,$H2757,B2758,"f",FALSE)</f>
        <v>58825</v>
      </c>
      <c r="I2758" s="49">
        <f>_xll.qlInterestRateIndexValueDate(Index1M,$H2758)</f>
        <v>58827</v>
      </c>
      <c r="J2758" s="52">
        <f>IFERROR(_xll.qlIndexFixing(Index1M,$H2758,TRUE,_xll.ohTrigger(RecalcTrigger,Trigger1M)),NA())</f>
        <v>2.3048630694941785E-2</v>
      </c>
      <c r="K2758" s="52">
        <f>IFERROR(_xll.qlIndexFixing(ONIndex1M,I2758,TRUE,_xll.ohTrigger(RecalcTrigger,Trigger1M)),NA())</f>
        <v>2.303217194381979E-2</v>
      </c>
      <c r="L2758" s="52">
        <f>IFERROR(_xll.qlIndexFixing(Index3M,H2758,TRUE,_xll.ohTrigger(RecalcTrigger,Trigger3M)),NA())</f>
        <v>2.4583931301382478E-2</v>
      </c>
      <c r="M2758" s="52">
        <f>IFERROR(_xll.qlIndexFixing(ONIndex3M,I2758,TRUE,_xll.ohTrigger(RecalcTrigger,Trigger3M)),NA())</f>
        <v>2.4525622029498706E-2</v>
      </c>
      <c r="N2758" s="52">
        <f>IFERROR(_xll.qlIndexFixing(Index6M,$H2758,TRUE,_xll.ohTrigger(RecalcTrigger,Trigger6M)),NA())</f>
        <v>2.5971960016667947E-2</v>
      </c>
      <c r="O2758" s="52">
        <f>IFERROR(_xll.qlIndexFixing(ONIndex6M,I2758,TRUE,_xll.ohTrigger(RecalcTrigger,Trigger6M)),NA())</f>
        <v>2.5835544532819554E-2</v>
      </c>
      <c r="P2758" s="52">
        <f>IFERROR(_xll.qlIndexFixing(Index1Y,$H2758,TRUE,_xll.ohTrigger(RecalcTrigger,Trigger1Y)),NA())</f>
        <v>2.7768544133682672E-2</v>
      </c>
      <c r="Q2758" s="52">
        <f>IFERROR(_xll.qlIndexFixing(ONIndex1Y,I2758,TRUE,_xll.ohTrigger(RecalcTrigger,Trigger1Y)),NA())</f>
        <v>2.7444337600917024E-2</v>
      </c>
    </row>
    <row r="2759" spans="2:17" x14ac:dyDescent="0.2">
      <c r="B2759" s="46" t="s">
        <v>51</v>
      </c>
      <c r="D2759" s="49">
        <f>_xll.qlCalendarAdvance(LocalCalendar,$D2758,B2759,"f",FALSE)</f>
        <v>58839</v>
      </c>
      <c r="E2759" s="49">
        <f>_xll.qlInterestRateIndexValueDate(IndexON,D2759)</f>
        <v>58839</v>
      </c>
      <c r="F2759" s="52">
        <f>IFERROR(_xll.qlIndexFixing(IndexON,D2759,TRUE,_xll.ohTrigger(RecalcTrigger,TriggerON)),NA())</f>
        <v>2.1933540566827503E-2</v>
      </c>
      <c r="H2759" s="49">
        <f>_xll.qlCalendarAdvance(IborCalendar,$H2758,B2759,"f",FALSE)</f>
        <v>58832</v>
      </c>
      <c r="I2759" s="49">
        <f>_xll.qlInterestRateIndexValueDate(Index1M,$H2759)</f>
        <v>58834</v>
      </c>
      <c r="J2759" s="52">
        <f>IFERROR(_xll.qlIndexFixing(Index1M,$H2759,TRUE,_xll.ohTrigger(RecalcTrigger,Trigger1M)),NA())</f>
        <v>2.3045697021192697E-2</v>
      </c>
      <c r="K2759" s="52">
        <f>IFERROR(_xll.qlIndexFixing(ONIndex1M,I2759,TRUE,_xll.ohTrigger(RecalcTrigger,Trigger1M)),NA())</f>
        <v>2.3029792458464371E-2</v>
      </c>
      <c r="L2759" s="52">
        <f>IFERROR(_xll.qlIndexFixing(Index3M,H2759,TRUE,_xll.ohTrigger(RecalcTrigger,Trigger3M)),NA())</f>
        <v>2.458161927998237E-2</v>
      </c>
      <c r="M2759" s="52">
        <f>IFERROR(_xll.qlIndexFixing(ONIndex3M,I2759,TRUE,_xll.ohTrigger(RecalcTrigger,Trigger3M)),NA())</f>
        <v>2.4523266415261702E-2</v>
      </c>
      <c r="N2759" s="52">
        <f>IFERROR(_xll.qlIndexFixing(Index6M,$H2759,TRUE,_xll.ohTrigger(RecalcTrigger,Trigger6M)),NA())</f>
        <v>2.5969699427617631E-2</v>
      </c>
      <c r="O2759" s="52">
        <f>IFERROR(_xll.qlIndexFixing(ONIndex6M,I2759,TRUE,_xll.ohTrigger(RecalcTrigger,Trigger6M)),NA())</f>
        <v>2.5833196196387576E-2</v>
      </c>
      <c r="P2759" s="52">
        <f>IFERROR(_xll.qlIndexFixing(Index1Y,$H2759,TRUE,_xll.ohTrigger(RecalcTrigger,Trigger1Y)),NA())</f>
        <v>2.7766322423845535E-2</v>
      </c>
      <c r="Q2759" s="52">
        <f>IFERROR(_xll.qlIndexFixing(ONIndex1Y,I2759,TRUE,_xll.ohTrigger(RecalcTrigger,Trigger1Y)),NA())</f>
        <v>2.7441927967464252E-2</v>
      </c>
    </row>
    <row r="2760" spans="2:17" x14ac:dyDescent="0.2">
      <c r="B2760" s="46" t="s">
        <v>51</v>
      </c>
      <c r="D2760" s="49">
        <f>_xll.qlCalendarAdvance(LocalCalendar,$D2759,B2760,"f",FALSE)</f>
        <v>58846</v>
      </c>
      <c r="E2760" s="49">
        <f>_xll.qlInterestRateIndexValueDate(IndexON,D2760)</f>
        <v>58846</v>
      </c>
      <c r="F2760" s="52">
        <f>IFERROR(_xll.qlIndexFixing(IndexON,D2760,TRUE,_xll.ohTrigger(RecalcTrigger,TriggerON)),NA())</f>
        <v>2.1929845041341878E-2</v>
      </c>
      <c r="H2760" s="49">
        <f>_xll.qlCalendarAdvance(IborCalendar,$H2759,B2760,"f",FALSE)</f>
        <v>58839</v>
      </c>
      <c r="I2760" s="49">
        <f>_xll.qlInterestRateIndexValueDate(Index1M,$H2760)</f>
        <v>58841</v>
      </c>
      <c r="J2760" s="52">
        <f>IFERROR(_xll.qlIndexFixing(Index1M,$H2760,TRUE,_xll.ohTrigger(RecalcTrigger,Trigger1M)),NA())</f>
        <v>2.3041632885664028E-2</v>
      </c>
      <c r="K2760" s="52">
        <f>IFERROR(_xll.qlIndexFixing(ONIndex1M,I2760,TRUE,_xll.ohTrigger(RecalcTrigger,Trigger1M)),NA())</f>
        <v>2.3027422278412146E-2</v>
      </c>
      <c r="L2760" s="52">
        <f>IFERROR(_xll.qlIndexFixing(Index3M,H2760,TRUE,_xll.ohTrigger(RecalcTrigger,Trigger3M)),NA())</f>
        <v>2.4578641925203995E-2</v>
      </c>
      <c r="M2760" s="52">
        <f>IFERROR(_xll.qlIndexFixing(ONIndex3M,I2760,TRUE,_xll.ohTrigger(RecalcTrigger,Trigger3M)),NA())</f>
        <v>2.4520920012989222E-2</v>
      </c>
      <c r="N2760" s="52">
        <f>IFERROR(_xll.qlIndexFixing(Index6M,$H2760,TRUE,_xll.ohTrigger(RecalcTrigger,Trigger6M)),NA())</f>
        <v>2.5967448114028156E-2</v>
      </c>
      <c r="O2760" s="52">
        <f>IFERROR(_xll.qlIndexFixing(ONIndex6M,I2760,TRUE,_xll.ohTrigger(RecalcTrigger,Trigger6M)),NA())</f>
        <v>2.5830857015458619E-2</v>
      </c>
      <c r="P2760" s="52">
        <f>IFERROR(_xll.qlIndexFixing(Index1Y,$H2760,TRUE,_xll.ohTrigger(RecalcTrigger,Trigger1Y)),NA())</f>
        <v>2.7764110548384326E-2</v>
      </c>
      <c r="Q2760" s="52">
        <f>IFERROR(_xll.qlIndexFixing(ONIndex1Y,I2760,TRUE,_xll.ohTrigger(RecalcTrigger,Trigger1Y)),NA())</f>
        <v>2.7439527895243288E-2</v>
      </c>
    </row>
    <row r="2761" spans="2:17" x14ac:dyDescent="0.2">
      <c r="B2761" s="46" t="s">
        <v>51</v>
      </c>
      <c r="D2761" s="49">
        <f>_xll.qlCalendarAdvance(LocalCalendar,$D2760,B2761,"f",FALSE)</f>
        <v>58853</v>
      </c>
      <c r="E2761" s="49">
        <f>_xll.qlInterestRateIndexValueDate(IndexON,D2761)</f>
        <v>58853</v>
      </c>
      <c r="F2761" s="52">
        <f>IFERROR(_xll.qlIndexFixing(IndexON,D2761,TRUE,_xll.ohTrigger(RecalcTrigger,TriggerON)),NA())</f>
        <v>2.1926164057024522E-2</v>
      </c>
      <c r="H2761" s="49">
        <f>_xll.qlCalendarAdvance(IborCalendar,$H2760,B2761,"f",FALSE)</f>
        <v>58846</v>
      </c>
      <c r="I2761" s="49">
        <f>_xll.qlInterestRateIndexValueDate(Index1M,$H2761)</f>
        <v>58848</v>
      </c>
      <c r="J2761" s="52">
        <f>IFERROR(_xll.qlIndexFixing(Index1M,$H2761,TRUE,_xll.ohTrigger(RecalcTrigger,Trigger1M)),NA())</f>
        <v>2.3039284876976547E-2</v>
      </c>
      <c r="K2761" s="52">
        <f>IFERROR(_xll.qlIndexFixing(ONIndex1M,I2761,TRUE,_xll.ohTrigger(RecalcTrigger,Trigger1M)),NA())</f>
        <v>2.3025061403663116E-2</v>
      </c>
      <c r="L2761" s="52">
        <f>IFERROR(_xll.qlIndexFixing(Index3M,H2761,TRUE,_xll.ohTrigger(RecalcTrigger,Trigger3M)),NA())</f>
        <v>2.4576347933817935E-2</v>
      </c>
      <c r="M2761" s="52">
        <f>IFERROR(_xll.qlIndexFixing(ONIndex3M,I2761,TRUE,_xll.ohTrigger(RecalcTrigger,Trigger3M)),NA())</f>
        <v>2.4518582822707913E-2</v>
      </c>
      <c r="N2761" s="52">
        <f>IFERROR(_xll.qlIndexFixing(Index6M,$H2761,TRUE,_xll.ohTrigger(RecalcTrigger,Trigger6M)),NA())</f>
        <v>2.5965206075869933E-2</v>
      </c>
      <c r="O2761" s="52">
        <f>IFERROR(_xll.qlIndexFixing(ONIndex6M,I2761,TRUE,_xll.ohTrigger(RecalcTrigger,Trigger6M)),NA())</f>
        <v>2.5828526989952749E-2</v>
      </c>
      <c r="P2761" s="52">
        <f>IFERROR(_xll.qlIndexFixing(Index1Y,$H2761,TRUE,_xll.ohTrigger(RecalcTrigger,Trigger1Y)),NA())</f>
        <v>2.7761908507234357E-2</v>
      </c>
      <c r="Q2761" s="52">
        <f>IFERROR(_xll.qlIndexFixing(ONIndex1Y,I2761,TRUE,_xll.ohTrigger(RecalcTrigger,Trigger1Y)),NA())</f>
        <v>2.7437137384174193E-2</v>
      </c>
    </row>
    <row r="2762" spans="2:17" x14ac:dyDescent="0.2">
      <c r="B2762" s="46" t="s">
        <v>51</v>
      </c>
      <c r="D2762" s="49">
        <f>_xll.qlCalendarAdvance(LocalCalendar,$D2761,B2762,"f",FALSE)</f>
        <v>58860</v>
      </c>
      <c r="E2762" s="49">
        <f>_xll.qlInterestRateIndexValueDate(IndexON,D2762)</f>
        <v>58860</v>
      </c>
      <c r="F2762" s="52">
        <f>IFERROR(_xll.qlIndexFixing(IndexON,D2762,TRUE,_xll.ohTrigger(RecalcTrigger,TriggerON)),NA())</f>
        <v>2.1922497613875436E-2</v>
      </c>
      <c r="H2762" s="49">
        <f>_xll.qlCalendarAdvance(IborCalendar,$H2761,B2762,"f",FALSE)</f>
        <v>58853</v>
      </c>
      <c r="I2762" s="49">
        <f>_xll.qlInterestRateIndexValueDate(Index1M,$H2762)</f>
        <v>58855</v>
      </c>
      <c r="J2762" s="52">
        <f>IFERROR(_xll.qlIndexFixing(Index1M,$H2762,TRUE,_xll.ohTrigger(RecalcTrigger,Trigger1M)),NA())</f>
        <v>2.3036946188850532E-2</v>
      </c>
      <c r="K2762" s="52">
        <f>IFERROR(_xll.qlIndexFixing(ONIndex1M,I2762,TRUE,_xll.ohTrigger(RecalcTrigger,Trigger1M)),NA())</f>
        <v>2.3023278408151882E-2</v>
      </c>
      <c r="L2762" s="52">
        <f>IFERROR(_xll.qlIndexFixing(Index3M,H2762,TRUE,_xll.ohTrigger(RecalcTrigger,Trigger3M)),NA())</f>
        <v>2.4574063209693887E-2</v>
      </c>
      <c r="M2762" s="52">
        <f>IFERROR(_xll.qlIndexFixing(ONIndex3M,I2762,TRUE,_xll.ohTrigger(RecalcTrigger,Trigger3M)),NA())</f>
        <v>2.4516923705457661E-2</v>
      </c>
      <c r="N2762" s="52">
        <f>IFERROR(_xll.qlIndexFixing(Index6M,$H2762,TRUE,_xll.ohTrigger(RecalcTrigger,Trigger6M)),NA())</f>
        <v>2.596297331310984E-2</v>
      </c>
      <c r="O2762" s="52">
        <f>IFERROR(_xll.qlIndexFixing(ONIndex6M,I2762,TRUE,_xll.ohTrigger(RecalcTrigger,Trigger6M)),NA())</f>
        <v>2.582696707114529E-2</v>
      </c>
      <c r="P2762" s="52">
        <f>IFERROR(_xll.qlIndexFixing(Index1Y,$H2762,TRUE,_xll.ohTrigger(RecalcTrigger,Trigger1Y)),NA())</f>
        <v>2.7760626574052216E-2</v>
      </c>
      <c r="Q2762" s="52">
        <f>IFERROR(_xll.qlIndexFixing(ONIndex1Y,I2762,TRUE,_xll.ohTrigger(RecalcTrigger,Trigger1Y)),NA())</f>
        <v>2.74356320923963E-2</v>
      </c>
    </row>
    <row r="2763" spans="2:17" x14ac:dyDescent="0.2">
      <c r="B2763" s="46" t="s">
        <v>51</v>
      </c>
      <c r="D2763" s="49">
        <f>_xll.qlCalendarAdvance(LocalCalendar,$D2762,B2763,"f",FALSE)</f>
        <v>58867</v>
      </c>
      <c r="E2763" s="49">
        <f>_xll.qlInterestRateIndexValueDate(IndexON,D2763)</f>
        <v>58867</v>
      </c>
      <c r="F2763" s="52">
        <f>IFERROR(_xll.qlIndexFixing(IndexON,D2763,TRUE,_xll.ohTrigger(RecalcTrigger,TriggerON)),NA())</f>
        <v>2.1918845712054491E-2</v>
      </c>
      <c r="H2763" s="49">
        <f>_xll.qlCalendarAdvance(IborCalendar,$H2762,B2763,"f",FALSE)</f>
        <v>58860</v>
      </c>
      <c r="I2763" s="49">
        <f>_xll.qlInterestRateIndexValueDate(Index1M,$H2763)</f>
        <v>58862</v>
      </c>
      <c r="J2763" s="52">
        <f>IFERROR(_xll.qlIndexFixing(Index1M,$H2763,TRUE,_xll.ohTrigger(RecalcTrigger,Trigger1M)),NA())</f>
        <v>2.3034616821283129E-2</v>
      </c>
      <c r="K2763" s="52">
        <f>IFERROR(_xll.qlIndexFixing(ONIndex1M,I2763,TRUE,_xll.ohTrigger(RecalcTrigger,Trigger1M)),NA())</f>
        <v>2.3020367569994704E-2</v>
      </c>
      <c r="L2763" s="52">
        <f>IFERROR(_xll.qlIndexFixing(Index3M,H2763,TRUE,_xll.ohTrigger(RecalcTrigger,Trigger3M)),NA())</f>
        <v>2.4571787752816585E-2</v>
      </c>
      <c r="M2763" s="52">
        <f>IFERROR(_xll.qlIndexFixing(ONIndex3M,I2763,TRUE,_xll.ohTrigger(RecalcTrigger,Trigger3M)),NA())</f>
        <v>2.4513936077878995E-2</v>
      </c>
      <c r="N2763" s="52">
        <f>IFERROR(_xll.qlIndexFixing(Index6M,$H2763,TRUE,_xll.ohTrigger(RecalcTrigger,Trigger6M)),NA())</f>
        <v>2.5960749825719168E-2</v>
      </c>
      <c r="O2763" s="52">
        <f>IFERROR(_xll.qlIndexFixing(ONIndex6M,I2763,TRUE,_xll.ohTrigger(RecalcTrigger,Trigger6M)),NA())</f>
        <v>2.5823894405210268E-2</v>
      </c>
      <c r="P2763" s="52">
        <f>IFERROR(_xll.qlIndexFixing(Index1Y,$H2763,TRUE,_xll.ohTrigger(RecalcTrigger,Trigger1Y)),NA())</f>
        <v>2.7757533927610687E-2</v>
      </c>
      <c r="Q2763" s="52">
        <f>IFERROR(_xll.qlIndexFixing(ONIndex1Y,I2763,TRUE,_xll.ohTrigger(RecalcTrigger,Trigger1Y)),NA())</f>
        <v>2.7432385045438323E-2</v>
      </c>
    </row>
    <row r="2764" spans="2:17" x14ac:dyDescent="0.2">
      <c r="B2764" s="46" t="s">
        <v>51</v>
      </c>
      <c r="D2764" s="49">
        <f>_xll.qlCalendarAdvance(LocalCalendar,$D2763,B2764,"f",FALSE)</f>
        <v>58874</v>
      </c>
      <c r="E2764" s="49">
        <f>_xll.qlInterestRateIndexValueDate(IndexON,D2764)</f>
        <v>58874</v>
      </c>
      <c r="F2764" s="52">
        <f>IFERROR(_xll.qlIndexFixing(IndexON,D2764,TRUE,_xll.ohTrigger(RecalcTrigger,TriggerON)),NA())</f>
        <v>2.1915208351401816E-2</v>
      </c>
      <c r="H2764" s="49">
        <f>_xll.qlCalendarAdvance(IborCalendar,$H2763,B2764,"f",FALSE)</f>
        <v>58867</v>
      </c>
      <c r="I2764" s="49">
        <f>_xll.qlInterestRateIndexValueDate(Index1M,$H2764)</f>
        <v>58869</v>
      </c>
      <c r="J2764" s="52">
        <f>IFERROR(_xll.qlIndexFixing(Index1M,$H2764,TRUE,_xll.ohTrigger(RecalcTrigger,Trigger1M)),NA())</f>
        <v>2.3034011325651155E-2</v>
      </c>
      <c r="K2764" s="52">
        <f>IFERROR(_xll.qlIndexFixing(ONIndex1M,I2764,TRUE,_xll.ohTrigger(RecalcTrigger,Trigger1M)),NA())</f>
        <v>2.3018034611155258E-2</v>
      </c>
      <c r="L2764" s="52">
        <f>IFERROR(_xll.qlIndexFixing(Index3M,H2764,TRUE,_xll.ohTrigger(RecalcTrigger,Trigger3M)),NA())</f>
        <v>2.4572905498529075E-2</v>
      </c>
      <c r="M2764" s="52">
        <f>IFERROR(_xll.qlIndexFixing(ONIndex3M,I2764,TRUE,_xll.ohTrigger(RecalcTrigger,Trigger3M)),NA())</f>
        <v>2.4511626523411323E-2</v>
      </c>
      <c r="N2764" s="52">
        <f>IFERROR(_xll.qlIndexFixing(Index6M,$H2764,TRUE,_xll.ohTrigger(RecalcTrigger,Trigger6M)),NA())</f>
        <v>2.5962421077357658E-2</v>
      </c>
      <c r="O2764" s="52">
        <f>IFERROR(_xll.qlIndexFixing(ONIndex6M,I2764,TRUE,_xll.ohTrigger(RecalcTrigger,Trigger6M)),NA())</f>
        <v>2.5821591846000302E-2</v>
      </c>
      <c r="P2764" s="52">
        <f>IFERROR(_xll.qlIndexFixing(Index1Y,$H2764,TRUE,_xll.ohTrigger(RecalcTrigger,Trigger1Y)),NA())</f>
        <v>2.7755361389008918E-2</v>
      </c>
      <c r="Q2764" s="52">
        <f>IFERROR(_xll.qlIndexFixing(ONIndex1Y,I2764,TRUE,_xll.ohTrigger(RecalcTrigger,Trigger1Y)),NA())</f>
        <v>2.743002321787813E-2</v>
      </c>
    </row>
    <row r="2765" spans="2:17" x14ac:dyDescent="0.2">
      <c r="B2765" s="46" t="s">
        <v>51</v>
      </c>
      <c r="D2765" s="49">
        <f>_xll.qlCalendarAdvance(LocalCalendar,$D2764,B2765,"f",FALSE)</f>
        <v>58881</v>
      </c>
      <c r="E2765" s="49">
        <f>_xll.qlInterestRateIndexValueDate(IndexON,D2765)</f>
        <v>58881</v>
      </c>
      <c r="F2765" s="52">
        <f>IFERROR(_xll.qlIndexFixing(IndexON,D2765,TRUE,_xll.ohTrigger(RecalcTrigger,TriggerON)),NA())</f>
        <v>2.1911585531757538E-2</v>
      </c>
      <c r="H2765" s="49">
        <f>_xll.qlCalendarAdvance(IborCalendar,$H2764,B2765,"f",FALSE)</f>
        <v>58874</v>
      </c>
      <c r="I2765" s="49">
        <f>_xll.qlInterestRateIndexValueDate(Index1M,$H2765)</f>
        <v>58876</v>
      </c>
      <c r="J2765" s="52">
        <f>IFERROR(_xll.qlIndexFixing(Index1M,$H2765,TRUE,_xll.ohTrigger(RecalcTrigger,Trigger1M)),NA())</f>
        <v>2.3032274336609038E-2</v>
      </c>
      <c r="K2765" s="52">
        <f>IFERROR(_xll.qlIndexFixing(ONIndex1M,I2765,TRUE,_xll.ohTrigger(RecalcTrigger,Trigger1M)),NA())</f>
        <v>2.3015710957592361E-2</v>
      </c>
      <c r="L2765" s="52">
        <f>IFERROR(_xll.qlIndexFixing(Index3M,H2765,TRUE,_xll.ohTrigger(RecalcTrigger,Trigger3M)),NA())</f>
        <v>2.457065111903918E-2</v>
      </c>
      <c r="M2765" s="52">
        <f>IFERROR(_xll.qlIndexFixing(ONIndex3M,I2765,TRUE,_xll.ohTrigger(RecalcTrigger,Trigger3M)),NA())</f>
        <v>2.4509326180854885E-2</v>
      </c>
      <c r="N2765" s="52">
        <f>IFERROR(_xll.qlIndexFixing(Index6M,$H2765,TRUE,_xll.ohTrigger(RecalcTrigger,Trigger6M)),NA())</f>
        <v>2.5959440895834917E-2</v>
      </c>
      <c r="O2765" s="52">
        <f>IFERROR(_xll.qlIndexFixing(ONIndex6M,I2765,TRUE,_xll.ohTrigger(RecalcTrigger,Trigger6M)),NA())</f>
        <v>2.5819298442213423E-2</v>
      </c>
      <c r="P2765" s="52">
        <f>IFERROR(_xll.qlIndexFixing(Index1Y,$H2765,TRUE,_xll.ohTrigger(RecalcTrigger,Trigger1Y)),NA())</f>
        <v>2.7753198684462677E-2</v>
      </c>
      <c r="Q2765" s="52">
        <f>IFERROR(_xll.qlIndexFixing(ONIndex1Y,I2765,TRUE,_xll.ohTrigger(RecalcTrigger,Trigger1Y)),NA())</f>
        <v>2.7427670951416516E-2</v>
      </c>
    </row>
    <row r="2766" spans="2:17" x14ac:dyDescent="0.2">
      <c r="B2766" s="46" t="s">
        <v>51</v>
      </c>
      <c r="D2766" s="49">
        <f>_xll.qlCalendarAdvance(LocalCalendar,$D2765,B2766,"f",FALSE)</f>
        <v>58888</v>
      </c>
      <c r="E2766" s="49">
        <f>_xll.qlInterestRateIndexValueDate(IndexON,D2766)</f>
        <v>58888</v>
      </c>
      <c r="F2766" s="52">
        <f>IFERROR(_xll.qlIndexFixing(IndexON,D2766,TRUE,_xll.ohTrigger(RecalcTrigger,TriggerON)),NA())</f>
        <v>2.1907977253361466E-2</v>
      </c>
      <c r="H2766" s="49">
        <f>_xll.qlCalendarAdvance(IborCalendar,$H2765,B2766,"f",FALSE)</f>
        <v>58881</v>
      </c>
      <c r="I2766" s="49">
        <f>_xll.qlInterestRateIndexValueDate(Index1M,$H2766)</f>
        <v>58883</v>
      </c>
      <c r="J2766" s="52">
        <f>IFERROR(_xll.qlIndexFixing(Index1M,$H2766,TRUE,_xll.ohTrigger(RecalcTrigger,Trigger1M)),NA())</f>
        <v>2.302940230411769E-2</v>
      </c>
      <c r="K2766" s="52">
        <f>IFERROR(_xll.qlIndexFixing(ONIndex1M,I2766,TRUE,_xll.ohTrigger(RecalcTrigger,Trigger1M)),NA())</f>
        <v>2.3013396609306014E-2</v>
      </c>
      <c r="L2766" s="52">
        <f>IFERROR(_xll.qlIndexFixing(Index3M,H2766,TRUE,_xll.ohTrigger(RecalcTrigger,Trigger3M)),NA())</f>
        <v>2.456840600996606E-2</v>
      </c>
      <c r="M2766" s="52">
        <f>IFERROR(_xll.qlIndexFixing(ONIndex3M,I2766,TRUE,_xll.ohTrigger(RecalcTrigger,Trigger3M)),NA())</f>
        <v>2.4507035050236325E-2</v>
      </c>
      <c r="N2766" s="52">
        <f>IFERROR(_xll.qlIndexFixing(Index6M,$H2766,TRUE,_xll.ohTrigger(RecalcTrigger,Trigger6M)),NA())</f>
        <v>2.5957247255996494E-2</v>
      </c>
      <c r="O2766" s="52">
        <f>IFERROR(_xll.qlIndexFixing(ONIndex6M,I2766,TRUE,_xll.ohTrigger(RecalcTrigger,Trigger6M)),NA())</f>
        <v>2.581701419384963E-2</v>
      </c>
      <c r="P2766" s="52">
        <f>IFERROR(_xll.qlIndexFixing(Index1Y,$H2766,TRUE,_xll.ohTrigger(RecalcTrigger,Trigger1Y)),NA())</f>
        <v>2.7751045813908807E-2</v>
      </c>
      <c r="Q2766" s="52">
        <f>IFERROR(_xll.qlIndexFixing(ONIndex1Y,I2766,TRUE,_xll.ohTrigger(RecalcTrigger,Trigger1Y)),NA())</f>
        <v>2.7425328246106773E-2</v>
      </c>
    </row>
    <row r="2767" spans="2:17" x14ac:dyDescent="0.2">
      <c r="B2767" s="46" t="s">
        <v>51</v>
      </c>
      <c r="D2767" s="49">
        <f>_xll.qlCalendarAdvance(LocalCalendar,$D2766,B2767,"f",FALSE)</f>
        <v>58895</v>
      </c>
      <c r="E2767" s="49">
        <f>_xll.qlInterestRateIndexValueDate(IndexON,D2767)</f>
        <v>58895</v>
      </c>
      <c r="F2767" s="52">
        <f>IFERROR(_xll.qlIndexFixing(IndexON,D2767,TRUE,_xll.ohTrigger(RecalcTrigger,TriggerON)),NA())</f>
        <v>2.1904383516213599E-2</v>
      </c>
      <c r="H2767" s="49">
        <f>_xll.qlCalendarAdvance(IborCalendar,$H2766,B2767,"f",FALSE)</f>
        <v>58888</v>
      </c>
      <c r="I2767" s="49">
        <f>_xll.qlInterestRateIndexValueDate(Index1M,$H2767)</f>
        <v>58890</v>
      </c>
      <c r="J2767" s="52">
        <f>IFERROR(_xll.qlIndexFixing(Index1M,$H2767,TRUE,_xll.ohTrigger(RecalcTrigger,Trigger1M)),NA())</f>
        <v>2.302711177690463E-2</v>
      </c>
      <c r="K2767" s="52">
        <f>IFERROR(_xll.qlIndexFixing(ONIndex1M,I2767,TRUE,_xll.ohTrigger(RecalcTrigger,Trigger1M)),NA())</f>
        <v>2.3011091566296216E-2</v>
      </c>
      <c r="L2767" s="52">
        <f>IFERROR(_xll.qlIndexFixing(Index3M,H2767,TRUE,_xll.ohTrigger(RecalcTrigger,Trigger3M)),NA())</f>
        <v>2.4566170171295261E-2</v>
      </c>
      <c r="M2767" s="52">
        <f>IFERROR(_xll.qlIndexFixing(ONIndex3M,I2767,TRUE,_xll.ohTrigger(RecalcTrigger,Trigger3M)),NA())</f>
        <v>2.4504753131555645E-2</v>
      </c>
      <c r="N2767" s="52">
        <f>IFERROR(_xll.qlIndexFixing(Index6M,$H2767,TRUE,_xll.ohTrigger(RecalcTrigger,Trigger6M)),NA())</f>
        <v>2.5955062894105992E-2</v>
      </c>
      <c r="O2767" s="52">
        <f>IFERROR(_xll.qlIndexFixing(ONIndex6M,I2767,TRUE,_xll.ohTrigger(RecalcTrigger,Trigger6M)),NA())</f>
        <v>2.5814739100962214E-2</v>
      </c>
      <c r="P2767" s="52">
        <f>IFERROR(_xll.qlIndexFixing(Index1Y,$H2767,TRUE,_xll.ohTrigger(RecalcTrigger,Trigger1Y)),NA())</f>
        <v>2.7749815741234134E-2</v>
      </c>
      <c r="Q2767" s="52">
        <f>IFERROR(_xll.qlIndexFixing(ONIndex1Y,I2767,TRUE,_xll.ohTrigger(RecalcTrigger,Trigger1Y)),NA())</f>
        <v>2.7422995101975545E-2</v>
      </c>
    </row>
    <row r="2768" spans="2:17" x14ac:dyDescent="0.2">
      <c r="B2768" s="46" t="s">
        <v>51</v>
      </c>
      <c r="D2768" s="49">
        <f>_xll.qlCalendarAdvance(LocalCalendar,$D2767,B2768,"f",FALSE)</f>
        <v>58902</v>
      </c>
      <c r="E2768" s="49">
        <f>_xll.qlInterestRateIndexValueDate(IndexON,D2768)</f>
        <v>58902</v>
      </c>
      <c r="F2768" s="52">
        <f>IFERROR(_xll.qlIndexFixing(IndexON,D2768,TRUE,_xll.ohTrigger(RecalcTrigger,TriggerON)),NA())</f>
        <v>2.190080432007413E-2</v>
      </c>
      <c r="H2768" s="49">
        <f>_xll.qlCalendarAdvance(IborCalendar,$H2767,B2768,"f",FALSE)</f>
        <v>58895</v>
      </c>
      <c r="I2768" s="49">
        <f>_xll.qlInterestRateIndexValueDate(Index1M,$H2768)</f>
        <v>58897</v>
      </c>
      <c r="J2768" s="52">
        <f>IFERROR(_xll.qlIndexFixing(Index1M,$H2768,TRUE,_xll.ohTrigger(RecalcTrigger,Trigger1M)),NA())</f>
        <v>2.3025404313608555E-2</v>
      </c>
      <c r="K2768" s="52">
        <f>IFERROR(_xll.qlIndexFixing(ONIndex1M,I2768,TRUE,_xll.ohTrigger(RecalcTrigger,Trigger1M)),NA())</f>
        <v>2.3008795828589612E-2</v>
      </c>
      <c r="L2768" s="52">
        <f>IFERROR(_xll.qlIndexFixing(Index3M,H2768,TRUE,_xll.ohTrigger(RecalcTrigger,Trigger3M)),NA())</f>
        <v>2.4561906888431569E-2</v>
      </c>
      <c r="M2768" s="52">
        <f>IFERROR(_xll.qlIndexFixing(ONIndex3M,I2768,TRUE,_xll.ohTrigger(RecalcTrigger,Trigger3M)),NA())</f>
        <v>2.450248042483949E-2</v>
      </c>
      <c r="N2768" s="52">
        <f>IFERROR(_xll.qlIndexFixing(Index6M,$H2768,TRUE,_xll.ohTrigger(RecalcTrigger,Trigger6M)),NA())</f>
        <v>2.5952887810132302E-2</v>
      </c>
      <c r="O2768" s="52">
        <f>IFERROR(_xll.qlIndexFixing(ONIndex6M,I2768,TRUE,_xll.ohTrigger(RecalcTrigger,Trigger6M)),NA())</f>
        <v>2.5812473163471239E-2</v>
      </c>
      <c r="P2768" s="52">
        <f>IFERROR(_xll.qlIndexFixing(Index1Y,$H2768,TRUE,_xll.ohTrigger(RecalcTrigger,Trigger1Y)),NA())</f>
        <v>2.7746769574525505E-2</v>
      </c>
      <c r="Q2768" s="52">
        <f>IFERROR(_xll.qlIndexFixing(ONIndex1Y,I2768,TRUE,_xll.ohTrigger(RecalcTrigger,Trigger1Y)),NA())</f>
        <v>2.7420671518996187E-2</v>
      </c>
    </row>
    <row r="2769" spans="2:17" x14ac:dyDescent="0.2">
      <c r="B2769" s="46" t="s">
        <v>51</v>
      </c>
      <c r="D2769" s="49">
        <f>_xll.qlCalendarAdvance(LocalCalendar,$D2768,B2769,"f",FALSE)</f>
        <v>58909</v>
      </c>
      <c r="E2769" s="49">
        <f>_xll.qlInterestRateIndexValueDate(IndexON,D2769)</f>
        <v>58909</v>
      </c>
      <c r="F2769" s="52">
        <f>IFERROR(_xll.qlIndexFixing(IndexON,D2769,TRUE,_xll.ohTrigger(RecalcTrigger,TriggerON)),NA())</f>
        <v>2.1897239665182866E-2</v>
      </c>
      <c r="H2769" s="49">
        <f>_xll.qlCalendarAdvance(IborCalendar,$H2768,B2769,"f",FALSE)</f>
        <v>58902</v>
      </c>
      <c r="I2769" s="49">
        <f>_xll.qlInterestRateIndexValueDate(Index1M,$H2769)</f>
        <v>58908</v>
      </c>
      <c r="J2769" s="52">
        <f>IFERROR(_xll.qlIndexFixing(Index1M,$H2769,TRUE,_xll.ohTrigger(RecalcTrigger,Trigger1M)),NA())</f>
        <v>2.3020690170519664E-2</v>
      </c>
      <c r="K2769" s="52">
        <f>IFERROR(_xll.qlIndexFixing(ONIndex1M,I2769,TRUE,_xll.ohTrigger(RecalcTrigger,Trigger1M)),NA())</f>
        <v>2.30040622869776E-2</v>
      </c>
      <c r="L2769" s="52">
        <f>IFERROR(_xll.qlIndexFixing(Index3M,H2769,TRUE,_xll.ohTrigger(RecalcTrigger,Trigger3M)),NA())</f>
        <v>2.455842431433258E-2</v>
      </c>
      <c r="M2769" s="52">
        <f>IFERROR(_xll.qlIndexFixing(ONIndex3M,I2769,TRUE,_xll.ohTrigger(RecalcTrigger,Trigger3M)),NA())</f>
        <v>2.4497582548201891E-2</v>
      </c>
      <c r="N2769" s="52">
        <f>IFERROR(_xll.qlIndexFixing(Index6M,$H2769,TRUE,_xll.ohTrigger(RecalcTrigger,Trigger6M)),NA())</f>
        <v>2.5947928652893026E-2</v>
      </c>
      <c r="O2769" s="52">
        <f>IFERROR(_xll.qlIndexFixing(ONIndex6M,I2769,TRUE,_xll.ohTrigger(RecalcTrigger,Trigger6M)),NA())</f>
        <v>2.5807401824202714E-2</v>
      </c>
      <c r="P2769" s="52">
        <f>IFERROR(_xll.qlIndexFixing(Index1Y,$H2769,TRUE,_xll.ohTrigger(RecalcTrigger,Trigger1Y)),NA())</f>
        <v>2.7741608853305552E-2</v>
      </c>
      <c r="Q2769" s="52">
        <f>IFERROR(_xll.qlIndexFixing(ONIndex1Y,I2769,TRUE,_xll.ohTrigger(RecalcTrigger,Trigger1Y)),NA())</f>
        <v>2.7415280811275977E-2</v>
      </c>
    </row>
    <row r="2770" spans="2:17" x14ac:dyDescent="0.2">
      <c r="B2770" s="46" t="s">
        <v>51</v>
      </c>
      <c r="D2770" s="49">
        <f>_xll.qlCalendarAdvance(LocalCalendar,$D2769,B2770,"f",FALSE)</f>
        <v>58916</v>
      </c>
      <c r="E2770" s="49">
        <f>_xll.qlInterestRateIndexValueDate(IndexON,D2770)</f>
        <v>58916</v>
      </c>
      <c r="F2770" s="52">
        <f>IFERROR(_xll.qlIndexFixing(IndexON,D2770,TRUE,_xll.ohTrigger(RecalcTrigger,TriggerON)),NA())</f>
        <v>2.1893689551459872E-2</v>
      </c>
      <c r="H2770" s="49">
        <f>_xll.qlCalendarAdvance(IborCalendar,$H2769,B2770,"f",FALSE)</f>
        <v>58909</v>
      </c>
      <c r="I2770" s="49">
        <f>_xll.qlInterestRateIndexValueDate(Index1M,$H2770)</f>
        <v>58911</v>
      </c>
      <c r="J2770" s="52">
        <f>IFERROR(_xll.qlIndexFixing(Index1M,$H2770,TRUE,_xll.ohTrigger(RecalcTrigger,Trigger1M)),NA())</f>
        <v>2.3020296129405347E-2</v>
      </c>
      <c r="K2770" s="52">
        <f>IFERROR(_xll.qlIndexFixing(ONIndex1M,I2770,TRUE,_xll.ohTrigger(RecalcTrigger,Trigger1M)),NA())</f>
        <v>2.3004232269032698E-2</v>
      </c>
      <c r="L2770" s="52">
        <f>IFERROR(_xll.qlIndexFixing(Index3M,H2770,TRUE,_xll.ohTrigger(RecalcTrigger,Trigger3M)),NA())</f>
        <v>2.4557478493578113E-2</v>
      </c>
      <c r="M2770" s="52">
        <f>IFERROR(_xll.qlIndexFixing(ONIndex3M,I2770,TRUE,_xll.ohTrigger(RecalcTrigger,Trigger3M)),NA())</f>
        <v>2.4497962647194171E-2</v>
      </c>
      <c r="N2770" s="52">
        <f>IFERROR(_xll.qlIndexFixing(Index6M,$H2770,TRUE,_xll.ohTrigger(RecalcTrigger,Trigger6M)),NA())</f>
        <v>2.5948565475813947E-2</v>
      </c>
      <c r="O2770" s="52">
        <f>IFERROR(_xll.qlIndexFixing(ONIndex6M,I2770,TRUE,_xll.ohTrigger(RecalcTrigger,Trigger6M)),NA())</f>
        <v>2.5807968754758548E-2</v>
      </c>
      <c r="P2770" s="52">
        <f>IFERROR(_xll.qlIndexFixing(Index1Y,$H2770,TRUE,_xll.ohTrigger(RecalcTrigger,Trigger1Y)),NA())</f>
        <v>2.7742532670359137E-2</v>
      </c>
      <c r="Q2770" s="52">
        <f>IFERROR(_xll.qlIndexFixing(ONIndex1Y,I2770,TRUE,_xll.ohTrigger(RecalcTrigger,Trigger1Y)),NA())</f>
        <v>2.7416053036519727E-2</v>
      </c>
    </row>
    <row r="2771" spans="2:17" x14ac:dyDescent="0.2">
      <c r="B2771" s="46" t="s">
        <v>51</v>
      </c>
      <c r="D2771" s="49">
        <f>_xll.qlCalendarAdvance(LocalCalendar,$D2770,B2771,"f",FALSE)</f>
        <v>58923</v>
      </c>
      <c r="E2771" s="49">
        <f>_xll.qlInterestRateIndexValueDate(IndexON,D2771)</f>
        <v>58923</v>
      </c>
      <c r="F2771" s="52">
        <f>IFERROR(_xll.qlIndexFixing(IndexON,D2771,TRUE,_xll.ohTrigger(RecalcTrigger,TriggerON)),NA())</f>
        <v>2.1890153978985083E-2</v>
      </c>
      <c r="H2771" s="49">
        <f>_xll.qlCalendarAdvance(IborCalendar,$H2770,B2771,"f",FALSE)</f>
        <v>58916</v>
      </c>
      <c r="I2771" s="49">
        <f>_xll.qlInterestRateIndexValueDate(Index1M,$H2771)</f>
        <v>58918</v>
      </c>
      <c r="J2771" s="52">
        <f>IFERROR(_xll.qlIndexFixing(Index1M,$H2771,TRUE,_xll.ohTrigger(RecalcTrigger,Trigger1M)),NA())</f>
        <v>2.3018042891605132E-2</v>
      </c>
      <c r="K2771" s="52">
        <f>IFERROR(_xll.qlIndexFixing(ONIndex1M,I2771,TRUE,_xll.ohTrigger(RecalcTrigger,Trigger1M)),NA())</f>
        <v>2.3001964447262324E-2</v>
      </c>
      <c r="L2771" s="52">
        <f>IFERROR(_xll.qlIndexFixing(Index3M,H2771,TRUE,_xll.ohTrigger(RecalcTrigger,Trigger3M)),NA())</f>
        <v>2.4555278198774615E-2</v>
      </c>
      <c r="M2771" s="52">
        <f>IFERROR(_xll.qlIndexFixing(ONIndex3M,I2771,TRUE,_xll.ohTrigger(RecalcTrigger,Trigger3M)),NA())</f>
        <v>2.4495717576318299E-2</v>
      </c>
      <c r="N2771" s="52">
        <f>IFERROR(_xll.qlIndexFixing(Index6M,$H2771,TRUE,_xll.ohTrigger(RecalcTrigger,Trigger6M)),NA())</f>
        <v>2.5946418225408788E-2</v>
      </c>
      <c r="O2771" s="52">
        <f>IFERROR(_xll.qlIndexFixing(ONIndex6M,I2771,TRUE,_xll.ohTrigger(RecalcTrigger,Trigger6M)),NA())</f>
        <v>2.5805730283590123E-2</v>
      </c>
      <c r="P2771" s="52">
        <f>IFERROR(_xll.qlIndexFixing(Index1Y,$H2771,TRUE,_xll.ohTrigger(RecalcTrigger,Trigger1Y)),NA())</f>
        <v>2.7740428968827471E-2</v>
      </c>
      <c r="Q2771" s="52">
        <f>IFERROR(_xll.qlIndexFixing(ONIndex1Y,I2771,TRUE,_xll.ohTrigger(RecalcTrigger,Trigger1Y)),NA())</f>
        <v>2.7413758137022626E-2</v>
      </c>
    </row>
    <row r="2772" spans="2:17" x14ac:dyDescent="0.2">
      <c r="B2772" s="46" t="s">
        <v>51</v>
      </c>
      <c r="D2772" s="49">
        <f>_xll.qlCalendarAdvance(LocalCalendar,$D2771,B2772,"f",FALSE)</f>
        <v>58930</v>
      </c>
      <c r="E2772" s="49">
        <f>_xll.qlInterestRateIndexValueDate(IndexON,D2772)</f>
        <v>58930</v>
      </c>
      <c r="F2772" s="52">
        <f>IFERROR(_xll.qlIndexFixing(IndexON,D2772,TRUE,_xll.ohTrigger(RecalcTrigger,TriggerON)),NA())</f>
        <v>2.1886632947438756E-2</v>
      </c>
      <c r="H2772" s="49">
        <f>_xll.qlCalendarAdvance(IborCalendar,$H2771,B2772,"f",FALSE)</f>
        <v>58923</v>
      </c>
      <c r="I2772" s="49">
        <f>_xll.qlInterestRateIndexValueDate(Index1M,$H2772)</f>
        <v>58925</v>
      </c>
      <c r="J2772" s="52">
        <f>IFERROR(_xll.qlIndexFixing(Index1M,$H2772,TRUE,_xll.ohTrigger(RecalcTrigger,Trigger1M)),NA())</f>
        <v>2.3016374804423201E-2</v>
      </c>
      <c r="K2772" s="52">
        <f>IFERROR(_xll.qlIndexFixing(ONIndex1M,I2772,TRUE,_xll.ohTrigger(RecalcTrigger,Trigger1M)),NA())</f>
        <v>2.3000279681408831E-2</v>
      </c>
      <c r="L2772" s="52">
        <f>IFERROR(_xll.qlIndexFixing(Index3M,H2772,TRUE,_xll.ohTrigger(RecalcTrigger,Trigger3M)),NA())</f>
        <v>2.4553087172365519E-2</v>
      </c>
      <c r="M2772" s="52">
        <f>IFERROR(_xll.qlIndexFixing(ONIndex3M,I2772,TRUE,_xll.ohTrigger(RecalcTrigger,Trigger3M)),NA())</f>
        <v>2.4494155608869583E-2</v>
      </c>
      <c r="N2772" s="52">
        <f>IFERROR(_xll.qlIndexFixing(Index6M,$H2772,TRUE,_xll.ohTrigger(RecalcTrigger,Trigger6M)),NA())</f>
        <v>2.5944280252798595E-2</v>
      </c>
      <c r="O2772" s="52">
        <f>IFERROR(_xll.qlIndexFixing(ONIndex6M,I2772,TRUE,_xll.ohTrigger(RecalcTrigger,Trigger6M)),NA())</f>
        <v>2.5804266831177536E-2</v>
      </c>
      <c r="P2772" s="52">
        <f>IFERROR(_xll.qlIndexFixing(Index1Y,$H2772,TRUE,_xll.ohTrigger(RecalcTrigger,Trigger1Y)),NA())</f>
        <v>2.7735588675029007E-2</v>
      </c>
      <c r="Q2772" s="52">
        <f>IFERROR(_xll.qlIndexFixing(ONIndex1Y,I2772,TRUE,_xll.ohTrigger(RecalcTrigger,Trigger1Y)),NA())</f>
        <v>2.7412353513212029E-2</v>
      </c>
    </row>
    <row r="2773" spans="2:17" x14ac:dyDescent="0.2">
      <c r="B2773" s="46" t="s">
        <v>51</v>
      </c>
      <c r="D2773" s="49">
        <f>_xll.qlCalendarAdvance(LocalCalendar,$D2772,B2773,"f",FALSE)</f>
        <v>58937</v>
      </c>
      <c r="E2773" s="49">
        <f>_xll.qlInterestRateIndexValueDate(IndexON,D2773)</f>
        <v>58937</v>
      </c>
      <c r="F2773" s="52">
        <f>IFERROR(_xll.qlIndexFixing(IndexON,D2773,TRUE,_xll.ohTrigger(RecalcTrigger,TriggerON)),NA())</f>
        <v>2.1883126457380442E-2</v>
      </c>
      <c r="H2773" s="49">
        <f>_xll.qlCalendarAdvance(IborCalendar,$H2772,B2773,"f",FALSE)</f>
        <v>58930</v>
      </c>
      <c r="I2773" s="49">
        <f>_xll.qlInterestRateIndexValueDate(Index1M,$H2773)</f>
        <v>58932</v>
      </c>
      <c r="J2773" s="52">
        <f>IFERROR(_xll.qlIndexFixing(Index1M,$H2773,TRUE,_xll.ohTrigger(RecalcTrigger,Trigger1M)),NA())</f>
        <v>2.301356438301148E-2</v>
      </c>
      <c r="K2773" s="52">
        <f>IFERROR(_xll.qlIndexFixing(ONIndex1M,I2773,TRUE,_xll.ohTrigger(RecalcTrigger,Trigger1M)),NA())</f>
        <v>2.2997456719471288E-2</v>
      </c>
      <c r="L2773" s="52">
        <f>IFERROR(_xll.qlIndexFixing(Index3M,H2773,TRUE,_xll.ohTrigger(RecalcTrigger,Trigger3M)),NA())</f>
        <v>2.4552949816827079E-2</v>
      </c>
      <c r="M2773" s="52">
        <f>IFERROR(_xll.qlIndexFixing(ONIndex3M,I2773,TRUE,_xll.ohTrigger(RecalcTrigger,Trigger3M)),NA())</f>
        <v>2.4491255070326901E-2</v>
      </c>
      <c r="N2773" s="52">
        <f>IFERROR(_xll.qlIndexFixing(Index6M,$H2773,TRUE,_xll.ohTrigger(RecalcTrigger,Trigger6M)),NA())</f>
        <v>2.5942151557953985E-2</v>
      </c>
      <c r="O2773" s="52">
        <f>IFERROR(_xll.qlIndexFixing(ONIndex6M,I2773,TRUE,_xll.ohTrigger(RecalcTrigger,Trigger6M)),NA())</f>
        <v>2.5801280807495885E-2</v>
      </c>
      <c r="P2773" s="52">
        <f>IFERROR(_xll.qlIndexFixing(Index1Y,$H2773,TRUE,_xll.ohTrigger(RecalcTrigger,Trigger1Y)),NA())</f>
        <v>2.7736251066559185E-2</v>
      </c>
      <c r="Q2773" s="52">
        <f>IFERROR(_xll.qlIndexFixing(ONIndex1Y,I2773,TRUE,_xll.ohTrigger(RecalcTrigger,Trigger1Y)),NA())</f>
        <v>2.7409197021404097E-2</v>
      </c>
    </row>
    <row r="2774" spans="2:17" x14ac:dyDescent="0.2">
      <c r="B2774" s="46" t="s">
        <v>51</v>
      </c>
      <c r="D2774" s="49">
        <f>_xll.qlCalendarAdvance(LocalCalendar,$D2773,B2774,"f",FALSE)</f>
        <v>58944</v>
      </c>
      <c r="E2774" s="49">
        <f>_xll.qlInterestRateIndexValueDate(IndexON,D2774)</f>
        <v>58944</v>
      </c>
      <c r="F2774" s="52">
        <f>IFERROR(_xll.qlIndexFixing(IndexON,D2774,TRUE,_xll.ohTrigger(RecalcTrigger,TriggerON)),NA())</f>
        <v>2.1879634508330525E-2</v>
      </c>
      <c r="H2774" s="49">
        <f>_xll.qlCalendarAdvance(IborCalendar,$H2773,B2774,"f",FALSE)</f>
        <v>58937</v>
      </c>
      <c r="I2774" s="49">
        <f>_xll.qlInterestRateIndexValueDate(Index1M,$H2774)</f>
        <v>58939</v>
      </c>
      <c r="J2774" s="52">
        <f>IFERROR(_xll.qlIndexFixing(Index1M,$H2774,TRUE,_xll.ohTrigger(RecalcTrigger,Trigger1M)),NA())</f>
        <v>2.3011339112212884E-2</v>
      </c>
      <c r="K2774" s="52">
        <f>IFERROR(_xll.qlIndexFixing(ONIndex1M,I2774,TRUE,_xll.ohTrigger(RecalcTrigger,Trigger1M)),NA())</f>
        <v>2.2995216813503916E-2</v>
      </c>
      <c r="L2774" s="52">
        <f>IFERROR(_xll.qlIndexFixing(Index3M,H2774,TRUE,_xll.ohTrigger(RecalcTrigger,Trigger3M)),NA())</f>
        <v>2.4550778870525206E-2</v>
      </c>
      <c r="M2774" s="52">
        <f>IFERROR(_xll.qlIndexFixing(ONIndex3M,I2774,TRUE,_xll.ohTrigger(RecalcTrigger,Trigger3M)),NA())</f>
        <v>2.448903763523802E-2</v>
      </c>
      <c r="N2774" s="52">
        <f>IFERROR(_xll.qlIndexFixing(Index6M,$H2774,TRUE,_xll.ohTrigger(RecalcTrigger,Trigger6M)),NA())</f>
        <v>2.5940032140843415E-2</v>
      </c>
      <c r="O2774" s="52">
        <f>IFERROR(_xll.qlIndexFixing(ONIndex6M,I2774,TRUE,_xll.ohTrigger(RecalcTrigger,Trigger6M)),NA())</f>
        <v>2.5799069802543428E-2</v>
      </c>
      <c r="P2774" s="52">
        <f>IFERROR(_xll.qlIndexFixing(Index1Y,$H2774,TRUE,_xll.ohTrigger(RecalcTrigger,Trigger1Y)),NA())</f>
        <v>2.773417686570016E-2</v>
      </c>
      <c r="Q2774" s="52">
        <f>IFERROR(_xll.qlIndexFixing(ONIndex1Y,I2774,TRUE,_xll.ohTrigger(RecalcTrigger,Trigger1Y)),NA())</f>
        <v>2.7406930805389251E-2</v>
      </c>
    </row>
    <row r="2775" spans="2:17" x14ac:dyDescent="0.2">
      <c r="B2775" s="46" t="s">
        <v>51</v>
      </c>
      <c r="D2775" s="49">
        <f>_xll.qlCalendarAdvance(LocalCalendar,$D2774,B2775,"f",FALSE)</f>
        <v>58951</v>
      </c>
      <c r="E2775" s="49">
        <f>_xll.qlInterestRateIndexValueDate(IndexON,D2775)</f>
        <v>58951</v>
      </c>
      <c r="F2775" s="52">
        <f>IFERROR(_xll.qlIndexFixing(IndexON,D2775,TRUE,_xll.ohTrigger(RecalcTrigger,TriggerON)),NA())</f>
        <v>2.1876157100368943E-2</v>
      </c>
      <c r="H2775" s="49">
        <f>_xll.qlCalendarAdvance(IborCalendar,$H2774,B2775,"f",FALSE)</f>
        <v>58944</v>
      </c>
      <c r="I2775" s="49">
        <f>_xll.qlInterestRateIndexValueDate(Index1M,$H2775)</f>
        <v>58946</v>
      </c>
      <c r="J2775" s="52">
        <f>IFERROR(_xll.qlIndexFixing(Index1M,$H2775,TRUE,_xll.ohTrigger(RecalcTrigger,Trigger1M)),NA())</f>
        <v>2.3009123163735268E-2</v>
      </c>
      <c r="K2775" s="52">
        <f>IFERROR(_xll.qlIndexFixing(ONIndex1M,I2775,TRUE,_xll.ohTrigger(RecalcTrigger,Trigger1M)),NA())</f>
        <v>2.2992986212813094E-2</v>
      </c>
      <c r="L2775" s="52">
        <f>IFERROR(_xll.qlIndexFixing(Index3M,H2775,TRUE,_xll.ohTrigger(RecalcTrigger,Trigger3M)),NA())</f>
        <v>2.454861719449979E-2</v>
      </c>
      <c r="M2775" s="52">
        <f>IFERROR(_xll.qlIndexFixing(ONIndex3M,I2775,TRUE,_xll.ohTrigger(RecalcTrigger,Trigger3M)),NA())</f>
        <v>2.448682941214031E-2</v>
      </c>
      <c r="N2775" s="52">
        <f>IFERROR(_xll.qlIndexFixing(Index6M,$H2775,TRUE,_xll.ohTrigger(RecalcTrigger,Trigger6M)),NA())</f>
        <v>2.5937922001438369E-2</v>
      </c>
      <c r="O2775" s="52">
        <f>IFERROR(_xll.qlIndexFixing(ONIndex6M,I2775,TRUE,_xll.ohTrigger(RecalcTrigger,Trigger6M)),NA())</f>
        <v>2.5796867953093994E-2</v>
      </c>
      <c r="P2775" s="52">
        <f>IFERROR(_xll.qlIndexFixing(Index1Y,$H2775,TRUE,_xll.ohTrigger(RecalcTrigger,Trigger1Y)),NA())</f>
        <v>2.7732112498276996E-2</v>
      </c>
      <c r="Q2775" s="52">
        <f>IFERROR(_xll.qlIndexFixing(ONIndex1Y,I2775,TRUE,_xll.ohTrigger(RecalcTrigger,Trigger1Y)),NA())</f>
        <v>2.7404674150472985E-2</v>
      </c>
    </row>
    <row r="2776" spans="2:17" x14ac:dyDescent="0.2">
      <c r="B2776" s="46" t="s">
        <v>51</v>
      </c>
      <c r="D2776" s="49">
        <f>_xll.qlCalendarAdvance(LocalCalendar,$D2775,B2776,"f",FALSE)</f>
        <v>58958</v>
      </c>
      <c r="E2776" s="49">
        <f>_xll.qlInterestRateIndexValueDate(IndexON,D2776)</f>
        <v>58958</v>
      </c>
      <c r="F2776" s="52">
        <f>IFERROR(_xll.qlIndexFixing(IndexON,D2776,TRUE,_xll.ohTrigger(RecalcTrigger,TriggerON)),NA())</f>
        <v>2.1872694233575629E-2</v>
      </c>
      <c r="H2776" s="49">
        <f>_xll.qlCalendarAdvance(IborCalendar,$H2775,B2776,"f",FALSE)</f>
        <v>58951</v>
      </c>
      <c r="I2776" s="49">
        <f>_xll.qlInterestRateIndexValueDate(Index1M,$H2776)</f>
        <v>58953</v>
      </c>
      <c r="J2776" s="52">
        <f>IFERROR(_xll.qlIndexFixing(Index1M,$H2776,TRUE,_xll.ohTrigger(RecalcTrigger,Trigger1M)),NA())</f>
        <v>2.300691653757863E-2</v>
      </c>
      <c r="K2776" s="52">
        <f>IFERROR(_xll.qlIndexFixing(ONIndex1M,I2776,TRUE,_xll.ohTrigger(RecalcTrigger,Trigger1M)),NA())</f>
        <v>2.2991340755909029E-2</v>
      </c>
      <c r="L2776" s="52">
        <f>IFERROR(_xll.qlIndexFixing(Index3M,H2776,TRUE,_xll.ohTrigger(RecalcTrigger,Trigger3M)),NA())</f>
        <v>2.4547147962033271E-2</v>
      </c>
      <c r="M2776" s="52">
        <f>IFERROR(_xll.qlIndexFixing(ONIndex3M,I2776,TRUE,_xll.ohTrigger(RecalcTrigger,Trigger3M)),NA())</f>
        <v>2.4485306322465927E-2</v>
      </c>
      <c r="N2776" s="52">
        <f>IFERROR(_xll.qlIndexFixing(Index6M,$H2776,TRUE,_xll.ohTrigger(RecalcTrigger,Trigger6M)),NA())</f>
        <v>2.5935821139708597E-2</v>
      </c>
      <c r="O2776" s="52">
        <f>IFERROR(_xll.qlIndexFixing(ONIndex6M,I2776,TRUE,_xll.ohTrigger(RecalcTrigger,Trigger6M)),NA())</f>
        <v>2.5795443105987026E-2</v>
      </c>
      <c r="P2776" s="52">
        <f>IFERROR(_xll.qlIndexFixing(Index1Y,$H2776,TRUE,_xll.ohTrigger(RecalcTrigger,Trigger1Y)),NA())</f>
        <v>2.7730975818172729E-2</v>
      </c>
      <c r="Q2776" s="52">
        <f>IFERROR(_xll.qlIndexFixing(ONIndex1Y,I2776,TRUE,_xll.ohTrigger(RecalcTrigger,Trigger1Y)),NA())</f>
        <v>2.7403309814681975E-2</v>
      </c>
    </row>
    <row r="2777" spans="2:17" x14ac:dyDescent="0.2">
      <c r="B2777" s="46" t="s">
        <v>51</v>
      </c>
      <c r="D2777" s="49">
        <f>_xll.qlCalendarAdvance(LocalCalendar,$D2776,B2777,"f",FALSE)</f>
        <v>58965</v>
      </c>
      <c r="E2777" s="49">
        <f>_xll.qlInterestRateIndexValueDate(IndexON,D2777)</f>
        <v>58965</v>
      </c>
      <c r="F2777" s="52">
        <f>IFERROR(_xll.qlIndexFixing(IndexON,D2777,TRUE,_xll.ohTrigger(RecalcTrigger,TriggerON)),NA())</f>
        <v>2.1869245908030521E-2</v>
      </c>
      <c r="H2777" s="49">
        <f>_xll.qlCalendarAdvance(IborCalendar,$H2776,B2777,"f",FALSE)</f>
        <v>58958</v>
      </c>
      <c r="I2777" s="49">
        <f>_xll.qlInterestRateIndexValueDate(Index1M,$H2777)</f>
        <v>58960</v>
      </c>
      <c r="J2777" s="52">
        <f>IFERROR(_xll.qlIndexFixing(Index1M,$H2777,TRUE,_xll.ohTrigger(RecalcTrigger,Trigger1M)),NA())</f>
        <v>2.3005297684119685E-2</v>
      </c>
      <c r="K2777" s="52">
        <f>IFERROR(_xll.qlIndexFixing(ONIndex1M,I2777,TRUE,_xll.ohTrigger(RecalcTrigger,Trigger1M)),NA())</f>
        <v>2.2988552927314387E-2</v>
      </c>
      <c r="L2777" s="52">
        <f>IFERROR(_xll.qlIndexFixing(Index3M,H2777,TRUE,_xll.ohTrigger(RecalcTrigger,Trigger3M)),NA())</f>
        <v>2.4545005343053348E-2</v>
      </c>
      <c r="M2777" s="52">
        <f>IFERROR(_xll.qlIndexFixing(ONIndex3M,I2777,TRUE,_xll.ohTrigger(RecalcTrigger,Trigger3M)),NA())</f>
        <v>2.4482440601572009E-2</v>
      </c>
      <c r="N2777" s="52">
        <f>IFERROR(_xll.qlIndexFixing(Index6M,$H2777,TRUE,_xll.ohTrigger(RecalcTrigger,Trigger6M)),NA())</f>
        <v>2.5933729555624722E-2</v>
      </c>
      <c r="O2777" s="52">
        <f>IFERROR(_xll.qlIndexFixing(ONIndex6M,I2777,TRUE,_xll.ohTrigger(RecalcTrigger,Trigger6M)),NA())</f>
        <v>2.5792491720384447E-2</v>
      </c>
      <c r="P2777" s="52">
        <f>IFERROR(_xll.qlIndexFixing(Index1Y,$H2777,TRUE,_xll.ohTrigger(RecalcTrigger,Trigger1Y)),NA())</f>
        <v>2.7728013263498455E-2</v>
      </c>
      <c r="Q2777" s="52">
        <f>IFERROR(_xll.qlIndexFixing(ONIndex1Y,I2777,TRUE,_xll.ohTrigger(RecalcTrigger,Trigger1Y)),NA())</f>
        <v>2.7400189524149354E-2</v>
      </c>
    </row>
    <row r="2778" spans="2:17" x14ac:dyDescent="0.2">
      <c r="B2778" s="46" t="s">
        <v>51</v>
      </c>
      <c r="D2778" s="49">
        <f>_xll.qlCalendarAdvance(LocalCalendar,$D2777,B2778,"f",FALSE)</f>
        <v>58972</v>
      </c>
      <c r="E2778" s="49">
        <f>_xll.qlInterestRateIndexValueDate(IndexON,D2778)</f>
        <v>58972</v>
      </c>
      <c r="F2778" s="52">
        <f>IFERROR(_xll.qlIndexFixing(IndexON,D2778,TRUE,_xll.ohTrigger(RecalcTrigger,TriggerON)),NA())</f>
        <v>2.1865812123733619E-2</v>
      </c>
      <c r="H2778" s="49">
        <f>_xll.qlCalendarAdvance(IborCalendar,$H2777,B2778,"f",FALSE)</f>
        <v>58965</v>
      </c>
      <c r="I2778" s="49">
        <f>_xll.qlInterestRateIndexValueDate(Index1M,$H2778)</f>
        <v>58967</v>
      </c>
      <c r="J2778" s="52">
        <f>IFERROR(_xll.qlIndexFixing(Index1M,$H2778,TRUE,_xll.ohTrigger(RecalcTrigger,Trigger1M)),NA())</f>
        <v>2.300253125218962E-2</v>
      </c>
      <c r="K2778" s="52">
        <f>IFERROR(_xll.qlIndexFixing(ONIndex1M,I2778,TRUE,_xll.ohTrigger(RecalcTrigger,Trigger1M)),NA())</f>
        <v>2.2986350242533149E-2</v>
      </c>
      <c r="L2778" s="52">
        <f>IFERROR(_xll.qlIndexFixing(Index3M,H2778,TRUE,_xll.ohTrigger(RecalcTrigger,Trigger3M)),NA())</f>
        <v>2.4542187787913939E-2</v>
      </c>
      <c r="M2778" s="52">
        <f>IFERROR(_xll.qlIndexFixing(ONIndex3M,I2778,TRUE,_xll.ohTrigger(RecalcTrigger,Trigger3M)),NA())</f>
        <v>2.448026001426129E-2</v>
      </c>
      <c r="N2778" s="52">
        <f>IFERROR(_xll.qlIndexFixing(Index6M,$H2778,TRUE,_xll.ohTrigger(RecalcTrigger,Trigger6M)),NA())</f>
        <v>2.593164724915736E-2</v>
      </c>
      <c r="O2778" s="52">
        <f>IFERROR(_xll.qlIndexFixing(ONIndex6M,I2778,TRUE,_xll.ohTrigger(RecalcTrigger,Trigger6M)),NA())</f>
        <v>2.5790317337204272E-2</v>
      </c>
      <c r="P2778" s="52">
        <f>IFERROR(_xll.qlIndexFixing(Index1Y,$H2778,TRUE,_xll.ohTrigger(RecalcTrigger,Trigger1Y)),NA())</f>
        <v>2.7725978396022626E-2</v>
      </c>
      <c r="Q2778" s="52">
        <f>IFERROR(_xll.qlIndexFixing(ONIndex1Y,I2778,TRUE,_xll.ohTrigger(RecalcTrigger,Trigger1Y)),NA())</f>
        <v>2.7397961552715344E-2</v>
      </c>
    </row>
    <row r="2779" spans="2:17" x14ac:dyDescent="0.2">
      <c r="B2779" s="46" t="s">
        <v>51</v>
      </c>
      <c r="D2779" s="49">
        <f>_xll.qlCalendarAdvance(LocalCalendar,$D2778,B2779,"f",FALSE)</f>
        <v>58979</v>
      </c>
      <c r="E2779" s="49">
        <f>_xll.qlInterestRateIndexValueDate(IndexON,D2779)</f>
        <v>58979</v>
      </c>
      <c r="F2779" s="52">
        <f>IFERROR(_xll.qlIndexFixing(IndexON,D2779,TRUE,_xll.ohTrigger(RecalcTrigger,TriggerON)),NA())</f>
        <v>2.1862392880445114E-2</v>
      </c>
      <c r="H2779" s="49">
        <f>_xll.qlCalendarAdvance(IborCalendar,$H2778,B2779,"f",FALSE)</f>
        <v>58972</v>
      </c>
      <c r="I2779" s="49">
        <f>_xll.qlInterestRateIndexValueDate(Index1M,$H2779)</f>
        <v>58974</v>
      </c>
      <c r="J2779" s="52">
        <f>IFERROR(_xll.qlIndexFixing(Index1M,$H2779,TRUE,_xll.ohTrigger(RecalcTrigger,Trigger1M)),NA())</f>
        <v>2.3000352592954663E-2</v>
      </c>
      <c r="K2779" s="52">
        <f>IFERROR(_xll.qlIndexFixing(ONIndex1M,I2779,TRUE,_xll.ohTrigger(RecalcTrigger,Trigger1M)),NA())</f>
        <v>2.298415686302846E-2</v>
      </c>
      <c r="L2779" s="52">
        <f>IFERROR(_xll.qlIndexFixing(Index3M,H2779,TRUE,_xll.ohTrigger(RecalcTrigger,Trigger3M)),NA())</f>
        <v>2.4540063192832796E-2</v>
      </c>
      <c r="M2779" s="52">
        <f>IFERROR(_xll.qlIndexFixing(ONIndex3M,I2779,TRUE,_xll.ohTrigger(RecalcTrigger,Trigger3M)),NA())</f>
        <v>2.447808863883516E-2</v>
      </c>
      <c r="N2779" s="52">
        <f>IFERROR(_xll.qlIndexFixing(Index6M,$H2779,TRUE,_xll.ohTrigger(RecalcTrigger,Trigger6M)),NA())</f>
        <v>2.5929574220276693E-2</v>
      </c>
      <c r="O2779" s="52">
        <f>IFERROR(_xll.qlIndexFixing(ONIndex6M,I2779,TRUE,_xll.ohTrigger(RecalcTrigger,Trigger6M)),NA())</f>
        <v>2.5788152109420537E-2</v>
      </c>
      <c r="P2779" s="52">
        <f>IFERROR(_xll.qlIndexFixing(Index1Y,$H2779,TRUE,_xll.ohTrigger(RecalcTrigger,Trigger1Y)),NA())</f>
        <v>2.7723953361742857E-2</v>
      </c>
      <c r="Q2779" s="52">
        <f>IFERROR(_xll.qlIndexFixing(ONIndex1Y,I2779,TRUE,_xll.ohTrigger(RecalcTrigger,Trigger1Y)),NA())</f>
        <v>2.7395743142379914E-2</v>
      </c>
    </row>
    <row r="2780" spans="2:17" x14ac:dyDescent="0.2">
      <c r="B2780" s="46" t="s">
        <v>51</v>
      </c>
      <c r="D2780" s="49">
        <f>_xll.qlCalendarAdvance(LocalCalendar,$D2779,B2780,"f",FALSE)</f>
        <v>58986</v>
      </c>
      <c r="E2780" s="49">
        <f>_xll.qlInterestRateIndexValueDate(IndexON,D2780)</f>
        <v>58986</v>
      </c>
      <c r="F2780" s="52">
        <f>IFERROR(_xll.qlIndexFixing(IndexON,D2780,TRUE,_xll.ohTrigger(RecalcTrigger,TriggerON)),NA())</f>
        <v>2.1858988178324879E-2</v>
      </c>
      <c r="H2780" s="49">
        <f>_xll.qlCalendarAdvance(IborCalendar,$H2779,B2780,"f",FALSE)</f>
        <v>58979</v>
      </c>
      <c r="I2780" s="49">
        <f>_xll.qlInterestRateIndexValueDate(Index1M,$H2780)</f>
        <v>58981</v>
      </c>
      <c r="J2780" s="52">
        <f>IFERROR(_xll.qlIndexFixing(Index1M,$H2780,TRUE,_xll.ohTrigger(RecalcTrigger,Trigger1M)),NA())</f>
        <v>2.299818325601748E-2</v>
      </c>
      <c r="K2780" s="52">
        <f>IFERROR(_xll.qlIndexFixing(ONIndex1M,I2780,TRUE,_xll.ohTrigger(RecalcTrigger,Trigger1M)),NA())</f>
        <v>2.2981972788826965E-2</v>
      </c>
      <c r="L2780" s="52">
        <f>IFERROR(_xll.qlIndexFixing(Index3M,H2780,TRUE,_xll.ohTrigger(RecalcTrigger,Trigger3M)),NA())</f>
        <v>2.453794786794903E-2</v>
      </c>
      <c r="M2780" s="52">
        <f>IFERROR(_xll.qlIndexFixing(ONIndex3M,I2780,TRUE,_xll.ohTrigger(RecalcTrigger,Trigger3M)),NA())</f>
        <v>2.447592647534691E-2</v>
      </c>
      <c r="N2780" s="52">
        <f>IFERROR(_xll.qlIndexFixing(Index6M,$H2780,TRUE,_xll.ohTrigger(RecalcTrigger,Trigger6M)),NA())</f>
        <v>2.5929081403478473E-2</v>
      </c>
      <c r="O2780" s="52">
        <f>IFERROR(_xll.qlIndexFixing(ONIndex6M,I2780,TRUE,_xll.ohTrigger(RecalcTrigger,Trigger6M)),NA())</f>
        <v>2.5785996037059888E-2</v>
      </c>
      <c r="P2780" s="52">
        <f>IFERROR(_xll.qlIndexFixing(Index1Y,$H2780,TRUE,_xll.ohTrigger(RecalcTrigger,Trigger1Y)),NA())</f>
        <v>2.7721938160600548E-2</v>
      </c>
      <c r="Q2780" s="52">
        <f>IFERROR(_xll.qlIndexFixing(ONIndex1Y,I2780,TRUE,_xll.ohTrigger(RecalcTrigger,Trigger1Y)),NA())</f>
        <v>2.7393534293222999E-2</v>
      </c>
    </row>
    <row r="2781" spans="2:17" x14ac:dyDescent="0.2">
      <c r="B2781" s="46" t="s">
        <v>51</v>
      </c>
      <c r="D2781" s="49">
        <f>_xll.qlCalendarAdvance(LocalCalendar,$D2780,B2781,"f",FALSE)</f>
        <v>58993</v>
      </c>
      <c r="E2781" s="49">
        <f>_xll.qlInterestRateIndexValueDate(IndexON,D2781)</f>
        <v>58993</v>
      </c>
      <c r="F2781" s="52">
        <f>IFERROR(_xll.qlIndexFixing(IndexON,D2781,TRUE,_xll.ohTrigger(RecalcTrigger,TriggerON)),NA())</f>
        <v>2.1855598017532785E-2</v>
      </c>
      <c r="H2781" s="49">
        <f>_xll.qlCalendarAdvance(IborCalendar,$H2780,B2781,"f",FALSE)</f>
        <v>58986</v>
      </c>
      <c r="I2781" s="49">
        <f>_xll.qlInterestRateIndexValueDate(Index1M,$H2781)</f>
        <v>58988</v>
      </c>
      <c r="J2781" s="52">
        <f>IFERROR(_xll.qlIndexFixing(Index1M,$H2781,TRUE,_xll.ohTrigger(RecalcTrigger,Trigger1M)),NA())</f>
        <v>2.2996023241372916E-2</v>
      </c>
      <c r="K2781" s="52">
        <f>IFERROR(_xll.qlIndexFixing(ONIndex1M,I2781,TRUE,_xll.ohTrigger(RecalcTrigger,Trigger1M)),NA())</f>
        <v>2.2980376481680498E-2</v>
      </c>
      <c r="L2781" s="52">
        <f>IFERROR(_xll.qlIndexFixing(Index3M,H2781,TRUE,_xll.ohTrigger(RecalcTrigger,Trigger3M)),NA())</f>
        <v>2.4535841813248183E-2</v>
      </c>
      <c r="M2781" s="52">
        <f>IFERROR(_xll.qlIndexFixing(ONIndex3M,I2781,TRUE,_xll.ohTrigger(RecalcTrigger,Trigger3M)),NA())</f>
        <v>2.4474451997427149E-2</v>
      </c>
      <c r="N2781" s="52">
        <f>IFERROR(_xll.qlIndexFixing(Index6M,$H2781,TRUE,_xll.ohTrigger(RecalcTrigger,Trigger6M)),NA())</f>
        <v>2.5926241934718479E-2</v>
      </c>
      <c r="O2781" s="52">
        <f>IFERROR(_xll.qlIndexFixing(ONIndex6M,I2781,TRUE,_xll.ohTrigger(RecalcTrigger,Trigger6M)),NA())</f>
        <v>2.5784619461626246E-2</v>
      </c>
      <c r="P2781" s="52">
        <f>IFERROR(_xll.qlIndexFixing(Index1Y,$H2781,TRUE,_xll.ohTrigger(RecalcTrigger,Trigger1Y)),NA())</f>
        <v>2.7719932792536026E-2</v>
      </c>
      <c r="Q2781" s="52">
        <f>IFERROR(_xll.qlIndexFixing(ONIndex1Y,I2781,TRUE,_xll.ohTrigger(RecalcTrigger,Trigger1Y)),NA())</f>
        <v>2.7392220334068185E-2</v>
      </c>
    </row>
    <row r="2782" spans="2:17" x14ac:dyDescent="0.2">
      <c r="B2782" s="46" t="s">
        <v>51</v>
      </c>
      <c r="D2782" s="49">
        <f>_xll.qlCalendarAdvance(LocalCalendar,$D2781,B2782,"f",FALSE)</f>
        <v>59000</v>
      </c>
      <c r="E2782" s="49">
        <f>_xll.qlInterestRateIndexValueDate(IndexON,D2782)</f>
        <v>59000</v>
      </c>
      <c r="F2782" s="52">
        <f>IFERROR(_xll.qlIndexFixing(IndexON,D2782,TRUE,_xll.ohTrigger(RecalcTrigger,TriggerON)),NA())</f>
        <v>2.1852222397749088E-2</v>
      </c>
      <c r="H2782" s="49">
        <f>_xll.qlCalendarAdvance(IborCalendar,$H2781,B2782,"f",FALSE)</f>
        <v>58993</v>
      </c>
      <c r="I2782" s="49">
        <f>_xll.qlInterestRateIndexValueDate(Index1M,$H2782)</f>
        <v>58995</v>
      </c>
      <c r="J2782" s="52">
        <f>IFERROR(_xll.qlIndexFixing(Index1M,$H2782,TRUE,_xll.ohTrigger(RecalcTrigger,Trigger1M)),NA())</f>
        <v>2.2993872549010648E-2</v>
      </c>
      <c r="K2782" s="52">
        <f>IFERROR(_xll.qlIndexFixing(ONIndex1M,I2782,TRUE,_xll.ohTrigger(RecalcTrigger,Trigger1M)),NA())</f>
        <v>2.2977632556173688E-2</v>
      </c>
      <c r="L2782" s="52">
        <f>IFERROR(_xll.qlIndexFixing(Index3M,H2782,TRUE,_xll.ohTrigger(RecalcTrigger,Trigger3M)),NA())</f>
        <v>2.4534431310896526E-2</v>
      </c>
      <c r="M2782" s="52">
        <f>IFERROR(_xll.qlIndexFixing(ONIndex3M,I2782,TRUE,_xll.ohTrigger(RecalcTrigger,Trigger3M)),NA())</f>
        <v>2.4471629784210691E-2</v>
      </c>
      <c r="N2782" s="52">
        <f>IFERROR(_xll.qlIndexFixing(Index6M,$H2782,TRUE,_xll.ohTrigger(RecalcTrigger,Trigger6M)),NA())</f>
        <v>2.5923410798862807E-2</v>
      </c>
      <c r="O2782" s="52">
        <f>IFERROR(_xll.qlIndexFixing(ONIndex6M,I2782,TRUE,_xll.ohTrigger(RecalcTrigger,Trigger6M)),NA())</f>
        <v>2.5781711358661141E-2</v>
      </c>
      <c r="P2782" s="52">
        <f>IFERROR(_xll.qlIndexFixing(Index1Y,$H2782,TRUE,_xll.ohTrigger(RecalcTrigger,Trigger1Y)),NA())</f>
        <v>2.7717937257490919E-2</v>
      </c>
      <c r="Q2782" s="52">
        <f>IFERROR(_xll.qlIndexFixing(ONIndex1Y,I2782,TRUE,_xll.ohTrigger(RecalcTrigger,Trigger1Y)),NA())</f>
        <v>2.738914527841807E-2</v>
      </c>
    </row>
    <row r="2783" spans="2:17" x14ac:dyDescent="0.2">
      <c r="B2783" s="46" t="s">
        <v>51</v>
      </c>
      <c r="D2783" s="49">
        <f>_xll.qlCalendarAdvance(LocalCalendar,$D2782,B2783,"f",FALSE)</f>
        <v>59007</v>
      </c>
      <c r="E2783" s="49">
        <f>_xll.qlInterestRateIndexValueDate(IndexON,D2783)</f>
        <v>59007</v>
      </c>
      <c r="F2783" s="52">
        <f>IFERROR(_xll.qlIndexFixing(IndexON,D2783,TRUE,_xll.ohTrigger(RecalcTrigger,TriggerON)),NA())</f>
        <v>2.1848861319133661E-2</v>
      </c>
      <c r="H2783" s="49">
        <f>_xll.qlCalendarAdvance(IborCalendar,$H2782,B2783,"f",FALSE)</f>
        <v>59000</v>
      </c>
      <c r="I2783" s="49">
        <f>_xll.qlInterestRateIndexValueDate(Index1M,$H2783)</f>
        <v>59002</v>
      </c>
      <c r="J2783" s="52">
        <f>IFERROR(_xll.qlIndexFixing(Index1M,$H2783,TRUE,_xll.ohTrigger(RecalcTrigger,Trigger1M)),NA())</f>
        <v>2.2991731178930684E-2</v>
      </c>
      <c r="K2783" s="52">
        <f>IFERROR(_xll.qlIndexFixing(ONIndex1M,I2783,TRUE,_xll.ohTrigger(RecalcTrigger,Trigger1M)),NA())</f>
        <v>2.2975476397828487E-2</v>
      </c>
      <c r="L2783" s="52">
        <f>IFERROR(_xll.qlIndexFixing(Index3M,H2783,TRUE,_xll.ohTrigger(RecalcTrigger,Trigger3M)),NA())</f>
        <v>2.4531657514333168E-2</v>
      </c>
      <c r="M2783" s="52">
        <f>IFERROR(_xll.qlIndexFixing(ONIndex3M,I2783,TRUE,_xll.ohTrigger(RecalcTrigger,Trigger3M)),NA())</f>
        <v>2.4469495256536078E-2</v>
      </c>
      <c r="N2783" s="52">
        <f>IFERROR(_xll.qlIndexFixing(Index6M,$H2783,TRUE,_xll.ohTrigger(RecalcTrigger,Trigger6M)),NA())</f>
        <v>2.5922161853092374E-2</v>
      </c>
      <c r="O2783" s="52">
        <f>IFERROR(_xll.qlIndexFixing(ONIndex6M,I2783,TRUE,_xll.ohTrigger(RecalcTrigger,Trigger6M)),NA())</f>
        <v>2.5779582752596397E-2</v>
      </c>
      <c r="P2783" s="52">
        <f>IFERROR(_xll.qlIndexFixing(Index1Y,$H2783,TRUE,_xll.ohTrigger(RecalcTrigger,Trigger1Y)),NA())</f>
        <v>2.7715951555407285E-2</v>
      </c>
      <c r="Q2783" s="52">
        <f>IFERROR(_xll.qlIndexFixing(ONIndex1Y,I2783,TRUE,_xll.ohTrigger(RecalcTrigger,Trigger1Y)),NA())</f>
        <v>2.7386965112716766E-2</v>
      </c>
    </row>
    <row r="2784" spans="2:17" x14ac:dyDescent="0.2">
      <c r="B2784" s="46" t="s">
        <v>51</v>
      </c>
      <c r="D2784" s="49">
        <f>_xll.qlCalendarAdvance(LocalCalendar,$D2783,B2784,"f",FALSE)</f>
        <v>59014</v>
      </c>
      <c r="E2784" s="49">
        <f>_xll.qlInterestRateIndexValueDate(IndexON,D2784)</f>
        <v>59014</v>
      </c>
      <c r="F2784" s="52">
        <f>IFERROR(_xll.qlIndexFixing(IndexON,D2784,TRUE,_xll.ohTrigger(RecalcTrigger,TriggerON)),NA())</f>
        <v>2.1845514781686504E-2</v>
      </c>
      <c r="H2784" s="49">
        <f>_xll.qlCalendarAdvance(IborCalendar,$H2783,B2784,"f",FALSE)</f>
        <v>59007</v>
      </c>
      <c r="I2784" s="49">
        <f>_xll.qlInterestRateIndexValueDate(Index1M,$H2784)</f>
        <v>59009</v>
      </c>
      <c r="J2784" s="52">
        <f>IFERROR(_xll.qlIndexFixing(Index1M,$H2784,TRUE,_xll.ohTrigger(RecalcTrigger,Trigger1M)),NA())</f>
        <v>2.2989599131127861E-2</v>
      </c>
      <c r="K2784" s="52">
        <f>IFERROR(_xll.qlIndexFixing(ONIndex1M,I2784,TRUE,_xll.ohTrigger(RecalcTrigger,Trigger1M)),NA())</f>
        <v>2.297332954473319E-2</v>
      </c>
      <c r="L2784" s="52">
        <f>IFERROR(_xll.qlIndexFixing(Index3M,H2784,TRUE,_xll.ohTrigger(RecalcTrigger,Trigger3M)),NA())</f>
        <v>2.4529579270088385E-2</v>
      </c>
      <c r="M2784" s="52">
        <f>IFERROR(_xll.qlIndexFixing(ONIndex3M,I2784,TRUE,_xll.ohTrigger(RecalcTrigger,Trigger3M)),NA())</f>
        <v>2.4467369940799344E-2</v>
      </c>
      <c r="N2784" s="52">
        <f>IFERROR(_xll.qlIndexFixing(Index6M,$H2784,TRUE,_xll.ohTrigger(RecalcTrigger,Trigger6M)),NA())</f>
        <v>2.5919348238654567E-2</v>
      </c>
      <c r="O2784" s="52">
        <f>IFERROR(_xll.qlIndexFixing(ONIndex6M,I2784,TRUE,_xll.ohTrigger(RecalcTrigger,Trigger6M)),NA())</f>
        <v>2.5777463301901449E-2</v>
      </c>
      <c r="P2784" s="52">
        <f>IFERROR(_xll.qlIndexFixing(Index1Y,$H2784,TRUE,_xll.ohTrigger(RecalcTrigger,Trigger1Y)),NA())</f>
        <v>2.7713975686226532E-2</v>
      </c>
      <c r="Q2784" s="52">
        <f>IFERROR(_xll.qlIndexFixing(ONIndex1Y,I2784,TRUE,_xll.ohTrigger(RecalcTrigger,Trigger1Y)),NA())</f>
        <v>2.7384794508140686E-2</v>
      </c>
    </row>
    <row r="2785" spans="2:17" x14ac:dyDescent="0.2">
      <c r="B2785" s="46" t="s">
        <v>51</v>
      </c>
      <c r="D2785" s="49">
        <f>_xll.qlCalendarAdvance(LocalCalendar,$D2784,B2785,"f",FALSE)</f>
        <v>59021</v>
      </c>
      <c r="E2785" s="49">
        <f>_xll.qlInterestRateIndexValueDate(IndexON,D2785)</f>
        <v>59021</v>
      </c>
      <c r="F2785" s="52">
        <f>IFERROR(_xll.qlIndexFixing(IndexON,D2785,TRUE,_xll.ohTrigger(RecalcTrigger,TriggerON)),NA())</f>
        <v>2.1842182785567488E-2</v>
      </c>
      <c r="H2785" s="49">
        <f>_xll.qlCalendarAdvance(IborCalendar,$H2784,B2785,"f",FALSE)</f>
        <v>59014</v>
      </c>
      <c r="I2785" s="49">
        <f>_xll.qlInterestRateIndexValueDate(Index1M,$H2785)</f>
        <v>59016</v>
      </c>
      <c r="J2785" s="52">
        <f>IFERROR(_xll.qlIndexFixing(Index1M,$H2785,TRUE,_xll.ohTrigger(RecalcTrigger,Trigger1M)),NA())</f>
        <v>2.2988641835722298E-2</v>
      </c>
      <c r="K2785" s="52">
        <f>IFERROR(_xll.qlIndexFixing(ONIndex1M,I2785,TRUE,_xll.ohTrigger(RecalcTrigger,Trigger1M)),NA())</f>
        <v>2.2971191996941087E-2</v>
      </c>
      <c r="L2785" s="52">
        <f>IFERROR(_xll.qlIndexFixing(Index3M,H2785,TRUE,_xll.ohTrigger(RecalcTrigger,Trigger3M)),NA())</f>
        <v>2.4527510295966146E-2</v>
      </c>
      <c r="M2785" s="52">
        <f>IFERROR(_xll.qlIndexFixing(ONIndex3M,I2785,TRUE,_xll.ohTrigger(RecalcTrigger,Trigger3M)),NA())</f>
        <v>2.4465253837000489E-2</v>
      </c>
      <c r="N2785" s="52">
        <f>IFERROR(_xll.qlIndexFixing(Index6M,$H2785,TRUE,_xll.ohTrigger(RecalcTrigger,Trigger6M)),NA())</f>
        <v>2.5918118883924753E-2</v>
      </c>
      <c r="O2785" s="52">
        <f>IFERROR(_xll.qlIndexFixing(ONIndex6M,I2785,TRUE,_xll.ohTrigger(RecalcTrigger,Trigger6M)),NA())</f>
        <v>2.5775353006682877E-2</v>
      </c>
      <c r="P2785" s="52">
        <f>IFERROR(_xll.qlIndexFixing(Index1Y,$H2785,TRUE,_xll.ohTrigger(RecalcTrigger,Trigger1Y)),NA())</f>
        <v>2.7712009649891168E-2</v>
      </c>
      <c r="Q2785" s="52">
        <f>IFERROR(_xll.qlIndexFixing(ONIndex1Y,I2785,TRUE,_xll.ohTrigger(RecalcTrigger,Trigger1Y)),NA())</f>
        <v>2.7382633464769768E-2</v>
      </c>
    </row>
    <row r="2786" spans="2:17" x14ac:dyDescent="0.2">
      <c r="B2786" s="46" t="s">
        <v>51</v>
      </c>
      <c r="D2786" s="49">
        <f>_xll.qlCalendarAdvance(LocalCalendar,$D2785,B2786,"f",FALSE)</f>
        <v>59028</v>
      </c>
      <c r="E2786" s="49">
        <f>_xll.qlInterestRateIndexValueDate(IndexON,D2786)</f>
        <v>59028</v>
      </c>
      <c r="F2786" s="52">
        <f>IFERROR(_xll.qlIndexFixing(IndexON,D2786,TRUE,_xll.ohTrigger(RecalcTrigger,TriggerON)),NA())</f>
        <v>2.1838865330376933E-2</v>
      </c>
      <c r="H2786" s="49">
        <f>_xll.qlCalendarAdvance(IborCalendar,$H2785,B2786,"f",FALSE)</f>
        <v>59021</v>
      </c>
      <c r="I2786" s="49">
        <f>_xll.qlInterestRateIndexValueDate(Index1M,$H2786)</f>
        <v>59023</v>
      </c>
      <c r="J2786" s="52">
        <f>IFERROR(_xll.qlIndexFixing(Index1M,$H2786,TRUE,_xll.ohTrigger(RecalcTrigger,Trigger1M)),NA())</f>
        <v>2.2985946210805908E-2</v>
      </c>
      <c r="K2786" s="52">
        <f>IFERROR(_xll.qlIndexFixing(ONIndex1M,I2786,TRUE,_xll.ohTrigger(RecalcTrigger,Trigger1M)),NA())</f>
        <v>2.2969063754425534E-2</v>
      </c>
      <c r="L2786" s="52">
        <f>IFERROR(_xll.qlIndexFixing(Index3M,H2786,TRUE,_xll.ohTrigger(RecalcTrigger,Trigger3M)),NA())</f>
        <v>2.4525450591951142E-2</v>
      </c>
      <c r="M2786" s="52">
        <f>IFERROR(_xll.qlIndexFixing(ONIndex3M,I2786,TRUE,_xll.ohTrigger(RecalcTrigger,Trigger3M)),NA())</f>
        <v>2.4463146945112868E-2</v>
      </c>
      <c r="N2786" s="52">
        <f>IFERROR(_xll.qlIndexFixing(Index6M,$H2786,TRUE,_xll.ohTrigger(RecalcTrigger,Trigger6M)),NA())</f>
        <v>2.5915322788099191E-2</v>
      </c>
      <c r="O2786" s="52">
        <f>IFERROR(_xll.qlIndexFixing(ONIndex6M,I2786,TRUE,_xll.ohTrigger(RecalcTrigger,Trigger6M)),NA())</f>
        <v>2.5773251866887392E-2</v>
      </c>
      <c r="P2786" s="52">
        <f>IFERROR(_xll.qlIndexFixing(Index1Y,$H2786,TRUE,_xll.ohTrigger(RecalcTrigger,Trigger1Y)),NA())</f>
        <v>2.7710053446343898E-2</v>
      </c>
      <c r="Q2786" s="52">
        <f>IFERROR(_xll.qlIndexFixing(ONIndex1Y,I2786,TRUE,_xll.ohTrigger(RecalcTrigger,Trigger1Y)),NA())</f>
        <v>2.7380481982524074E-2</v>
      </c>
    </row>
    <row r="2787" spans="2:17" x14ac:dyDescent="0.2">
      <c r="B2787" s="46" t="s">
        <v>51</v>
      </c>
      <c r="D2787" s="49">
        <f>_xll.qlCalendarAdvance(LocalCalendar,$D2786,B2787,"f",FALSE)</f>
        <v>59035</v>
      </c>
      <c r="E2787" s="49">
        <f>_xll.qlInterestRateIndexValueDate(IndexON,D2787)</f>
        <v>59035</v>
      </c>
      <c r="F2787" s="52">
        <f>IFERROR(_xll.qlIndexFixing(IndexON,D2787,TRUE,_xll.ohTrigger(RecalcTrigger,TriggerON)),NA())</f>
        <v>2.183556241651452E-2</v>
      </c>
      <c r="H2787" s="49">
        <f>_xll.qlCalendarAdvance(IborCalendar,$H2786,B2787,"f",FALSE)</f>
        <v>59028</v>
      </c>
      <c r="I2787" s="49">
        <f>_xll.qlInterestRateIndexValueDate(Index1M,$H2787)</f>
        <v>59030</v>
      </c>
      <c r="J2787" s="52">
        <f>IFERROR(_xll.qlIndexFixing(Index1M,$H2787,TRUE,_xll.ohTrigger(RecalcTrigger,Trigger1M)),NA())</f>
        <v>2.2983258921320374E-2</v>
      </c>
      <c r="K2787" s="52">
        <f>IFERROR(_xll.qlIndexFixing(ONIndex1M,I2787,TRUE,_xll.ohTrigger(RecalcTrigger,Trigger1M)),NA())</f>
        <v>2.296694481718653E-2</v>
      </c>
      <c r="L2787" s="52">
        <f>IFERROR(_xll.qlIndexFixing(Index3M,H2787,TRUE,_xll.ohTrigger(RecalcTrigger,Trigger3M)),NA())</f>
        <v>2.4523400158028917E-2</v>
      </c>
      <c r="M2787" s="52">
        <f>IFERROR(_xll.qlIndexFixing(ONIndex3M,I2787,TRUE,_xll.ohTrigger(RecalcTrigger,Trigger3M)),NA())</f>
        <v>2.4461049265163126E-2</v>
      </c>
      <c r="N2787" s="52">
        <f>IFERROR(_xll.qlIndexFixing(Index6M,$H2787,TRUE,_xll.ohTrigger(RecalcTrigger,Trigger6M)),NA())</f>
        <v>2.5913323978871219E-2</v>
      </c>
      <c r="O2787" s="52">
        <f>IFERROR(_xll.qlIndexFixing(ONIndex6M,I2787,TRUE,_xll.ohTrigger(RecalcTrigger,Trigger6M)),NA())</f>
        <v>2.5771159882488348E-2</v>
      </c>
      <c r="P2787" s="52">
        <f>IFERROR(_xll.qlIndexFixing(Index1Y,$H2787,TRUE,_xll.ohTrigger(RecalcTrigger,Trigger1Y)),NA())</f>
        <v>2.7708107075526792E-2</v>
      </c>
      <c r="Q2787" s="52">
        <f>IFERROR(_xll.qlIndexFixing(ONIndex1Y,I2787,TRUE,_xll.ohTrigger(RecalcTrigger,Trigger1Y)),NA())</f>
        <v>2.737834006137696E-2</v>
      </c>
    </row>
    <row r="2788" spans="2:17" x14ac:dyDescent="0.2">
      <c r="B2788" s="46" t="s">
        <v>51</v>
      </c>
      <c r="D2788" s="49">
        <f>_xll.qlCalendarAdvance(LocalCalendar,$D2787,B2788,"f",FALSE)</f>
        <v>59042</v>
      </c>
      <c r="E2788" s="49">
        <f>_xll.qlInterestRateIndexValueDate(IndexON,D2788)</f>
        <v>59042</v>
      </c>
      <c r="F2788" s="52">
        <f>IFERROR(_xll.qlIndexFixing(IndexON,D2788,TRUE,_xll.ohTrigger(RecalcTrigger,TriggerON)),NA())</f>
        <v>2.1832274043660505E-2</v>
      </c>
      <c r="H2788" s="49">
        <f>_xll.qlCalendarAdvance(IborCalendar,$H2787,B2788,"f",FALSE)</f>
        <v>59035</v>
      </c>
      <c r="I2788" s="49">
        <f>_xll.qlInterestRateIndexValueDate(Index1M,$H2788)</f>
        <v>59037</v>
      </c>
      <c r="J2788" s="52">
        <f>IFERROR(_xll.qlIndexFixing(Index1M,$H2788,TRUE,_xll.ohTrigger(RecalcTrigger,Trigger1M)),NA())</f>
        <v>2.2981164162571979E-2</v>
      </c>
      <c r="K2788" s="52">
        <f>IFERROR(_xll.qlIndexFixing(ONIndex1M,I2788,TRUE,_xll.ohTrigger(RecalcTrigger,Trigger1M)),NA())</f>
        <v>2.296483518519743E-2</v>
      </c>
      <c r="L2788" s="52">
        <f>IFERROR(_xll.qlIndexFixing(Index3M,H2788,TRUE,_xll.ohTrigger(RecalcTrigger,Trigger3M)),NA())</f>
        <v>2.4521358994182462E-2</v>
      </c>
      <c r="M2788" s="52">
        <f>IFERROR(_xll.qlIndexFixing(ONIndex3M,I2788,TRUE,_xll.ohTrigger(RecalcTrigger,Trigger3M)),NA())</f>
        <v>2.4458960797151263E-2</v>
      </c>
      <c r="N2788" s="52">
        <f>IFERROR(_xll.qlIndexFixing(Index6M,$H2788,TRUE,_xll.ohTrigger(RecalcTrigger,Trigger6M)),NA())</f>
        <v>2.5912124015532945E-2</v>
      </c>
      <c r="O2788" s="52">
        <f>IFERROR(_xll.qlIndexFixing(ONIndex6M,I2788,TRUE,_xll.ohTrigger(RecalcTrigger,Trigger6M)),NA())</f>
        <v>2.5769077053539036E-2</v>
      </c>
      <c r="P2788" s="52">
        <f>IFERROR(_xll.qlIndexFixing(Index1Y,$H2788,TRUE,_xll.ohTrigger(RecalcTrigger,Trigger1Y)),NA())</f>
        <v>2.7706170537383432E-2</v>
      </c>
      <c r="Q2788" s="52">
        <f>IFERROR(_xll.qlIndexFixing(ONIndex1Y,I2788,TRUE,_xll.ohTrigger(RecalcTrigger,Trigger1Y)),NA())</f>
        <v>2.7376207701408362E-2</v>
      </c>
    </row>
    <row r="2789" spans="2:17" x14ac:dyDescent="0.2">
      <c r="B2789" s="46" t="s">
        <v>51</v>
      </c>
      <c r="D2789" s="49">
        <f>_xll.qlCalendarAdvance(LocalCalendar,$D2788,B2789,"f",FALSE)</f>
        <v>59049</v>
      </c>
      <c r="E2789" s="49">
        <f>_xll.qlInterestRateIndexValueDate(IndexON,D2789)</f>
        <v>59049</v>
      </c>
      <c r="F2789" s="52">
        <f>IFERROR(_xll.qlIndexFixing(IndexON,D2789,TRUE,_xll.ohTrigger(RecalcTrigger,TriggerON)),NA())</f>
        <v>2.182900021213463E-2</v>
      </c>
      <c r="H2789" s="49">
        <f>_xll.qlCalendarAdvance(IborCalendar,$H2788,B2789,"f",FALSE)</f>
        <v>59042</v>
      </c>
      <c r="I2789" s="49">
        <f>_xll.qlInterestRateIndexValueDate(Index1M,$H2789)</f>
        <v>59044</v>
      </c>
      <c r="J2789" s="52">
        <f>IFERROR(_xll.qlIndexFixing(Index1M,$H2789,TRUE,_xll.ohTrigger(RecalcTrigger,Trigger1M)),NA())</f>
        <v>2.2979078726072362E-2</v>
      </c>
      <c r="K2789" s="52">
        <f>IFERROR(_xll.qlIndexFixing(ONIndex1M,I2789,TRUE,_xll.ohTrigger(RecalcTrigger,Trigger1M)),NA())</f>
        <v>2.2963317549273832E-2</v>
      </c>
      <c r="L2789" s="52">
        <f>IFERROR(_xll.qlIndexFixing(Index3M,H2789,TRUE,_xll.ohTrigger(RecalcTrigger,Trigger3M)),NA())</f>
        <v>2.4519327100399869E-2</v>
      </c>
      <c r="M2789" s="52">
        <f>IFERROR(_xll.qlIndexFixing(ONIndex3M,I2789,TRUE,_xll.ohTrigger(RecalcTrigger,Trigger3M)),NA())</f>
        <v>2.4457564131081799E-2</v>
      </c>
      <c r="N2789" s="52">
        <f>IFERROR(_xll.qlIndexFixing(Index6M,$H2789,TRUE,_xll.ohTrigger(RecalcTrigger,Trigger6M)),NA())</f>
        <v>2.5909354192369966E-2</v>
      </c>
      <c r="O2789" s="52">
        <f>IFERROR(_xll.qlIndexFixing(ONIndex6M,I2789,TRUE,_xll.ohTrigger(RecalcTrigger,Trigger6M)),NA())</f>
        <v>2.5767777747442988E-2</v>
      </c>
      <c r="P2789" s="52">
        <f>IFERROR(_xll.qlIndexFixing(Index1Y,$H2789,TRUE,_xll.ohTrigger(RecalcTrigger,Trigger1Y)),NA())</f>
        <v>2.7705168856928437E-2</v>
      </c>
      <c r="Q2789" s="52">
        <f>IFERROR(_xll.qlIndexFixing(ONIndex1Y,I2789,TRUE,_xll.ohTrigger(RecalcTrigger,Trigger1Y)),NA())</f>
        <v>2.7374974383360673E-2</v>
      </c>
    </row>
    <row r="2790" spans="2:17" x14ac:dyDescent="0.2">
      <c r="B2790" s="46" t="s">
        <v>51</v>
      </c>
      <c r="D2790" s="49">
        <f>_xll.qlCalendarAdvance(LocalCalendar,$D2789,B2790,"f",FALSE)</f>
        <v>59056</v>
      </c>
      <c r="E2790" s="49">
        <f>_xll.qlInterestRateIndexValueDate(IndexON,D2790)</f>
        <v>59056</v>
      </c>
      <c r="F2790" s="52">
        <f>IFERROR(_xll.qlIndexFixing(IndexON,D2790,TRUE,_xll.ohTrigger(RecalcTrigger,TriggerON)),NA())</f>
        <v>2.1825740921537218E-2</v>
      </c>
      <c r="H2790" s="49">
        <f>_xll.qlCalendarAdvance(IborCalendar,$H2789,B2790,"f",FALSE)</f>
        <v>59049</v>
      </c>
      <c r="I2790" s="49">
        <f>_xll.qlInterestRateIndexValueDate(Index1M,$H2790)</f>
        <v>59051</v>
      </c>
      <c r="J2790" s="52">
        <f>IFERROR(_xll.qlIndexFixing(Index1M,$H2790,TRUE,_xll.ohTrigger(RecalcTrigger,Trigger1M)),NA())</f>
        <v>2.2977002611818943E-2</v>
      </c>
      <c r="K2790" s="52">
        <f>IFERROR(_xll.qlIndexFixing(ONIndex1M,I2790,TRUE,_xll.ohTrigger(RecalcTrigger,Trigger1M)),NA())</f>
        <v>2.2961227059252742E-2</v>
      </c>
      <c r="L2790" s="52">
        <f>IFERROR(_xll.qlIndexFixing(Index3M,H2790,TRUE,_xll.ohTrigger(RecalcTrigger,Trigger3M)),NA())</f>
        <v>2.4515233575392967E-2</v>
      </c>
      <c r="M2790" s="52">
        <f>IFERROR(_xll.qlIndexFixing(ONIndex3M,I2790,TRUE,_xll.ohTrigger(RecalcTrigger,Trigger3M)),NA())</f>
        <v>2.4455494604391781E-2</v>
      </c>
      <c r="N2790" s="52">
        <f>IFERROR(_xll.qlIndexFixing(Index6M,$H2790,TRUE,_xll.ohTrigger(RecalcTrigger,Trigger6M)),NA())</f>
        <v>2.5904221646257192E-2</v>
      </c>
      <c r="O2790" s="52">
        <f>IFERROR(_xll.qlIndexFixing(ONIndex6M,I2790,TRUE,_xll.ohTrigger(RecalcTrigger,Trigger6M)),NA())</f>
        <v>2.5765713735601548E-2</v>
      </c>
      <c r="P2790" s="52">
        <f>IFERROR(_xll.qlIndexFixing(Index1Y,$H2790,TRUE,_xll.ohTrigger(RecalcTrigger,Trigger1Y)),NA())</f>
        <v>2.7703252540857825E-2</v>
      </c>
      <c r="Q2790" s="52">
        <f>IFERROR(_xll.qlIndexFixing(ONIndex1Y,I2790,TRUE,_xll.ohTrigger(RecalcTrigger,Trigger1Y)),NA())</f>
        <v>2.7372861668037984E-2</v>
      </c>
    </row>
    <row r="2791" spans="2:17" x14ac:dyDescent="0.2">
      <c r="B2791" s="46" t="s">
        <v>51</v>
      </c>
      <c r="D2791" s="49">
        <f>_xll.qlCalendarAdvance(LocalCalendar,$D2790,B2791,"f",FALSE)</f>
        <v>59063</v>
      </c>
      <c r="E2791" s="49">
        <f>_xll.qlInterestRateIndexValueDate(IndexON,D2791)</f>
        <v>59063</v>
      </c>
      <c r="F2791" s="52">
        <f>IFERROR(_xll.qlIndexFixing(IndexON,D2791,TRUE,_xll.ohTrigger(RecalcTrigger,TriggerON)),NA())</f>
        <v>2.1822496172427819E-2</v>
      </c>
      <c r="H2791" s="49">
        <f>_xll.qlCalendarAdvance(IborCalendar,$H2790,B2791,"f",FALSE)</f>
        <v>59056</v>
      </c>
      <c r="I2791" s="49">
        <f>_xll.qlInterestRateIndexValueDate(Index1M,$H2791)</f>
        <v>59058</v>
      </c>
      <c r="J2791" s="52">
        <f>IFERROR(_xll.qlIndexFixing(Index1M,$H2791,TRUE,_xll.ohTrigger(RecalcTrigger,Trigger1M)),NA())</f>
        <v>2.297552169290451E-2</v>
      </c>
      <c r="K2791" s="52">
        <f>IFERROR(_xll.qlIndexFixing(ONIndex1M,I2791,TRUE,_xll.ohTrigger(RecalcTrigger,Trigger1M)),NA())</f>
        <v>2.2958562121022652E-2</v>
      </c>
      <c r="L2791" s="52">
        <f>IFERROR(_xll.qlIndexFixing(Index3M,H2791,TRUE,_xll.ohTrigger(RecalcTrigger,Trigger3M)),NA())</f>
        <v>2.4513218645651671E-2</v>
      </c>
      <c r="M2791" s="52">
        <f>IFERROR(_xll.qlIndexFixing(ONIndex3M,I2791,TRUE,_xll.ohTrigger(RecalcTrigger,Trigger3M)),NA())</f>
        <v>2.445275066468966E-2</v>
      </c>
      <c r="N2791" s="52">
        <f>IFERROR(_xll.qlIndexFixing(Index6M,$H2791,TRUE,_xll.ohTrigger(RecalcTrigger,Trigger6M)),NA())</f>
        <v>2.5902257857183739E-2</v>
      </c>
      <c r="O2791" s="52">
        <f>IFERROR(_xll.qlIndexFixing(ONIndex6M,I2791,TRUE,_xll.ohTrigger(RecalcTrigger,Trigger6M)),NA())</f>
        <v>2.5762883499176326E-2</v>
      </c>
      <c r="P2791" s="52">
        <f>IFERROR(_xll.qlIndexFixing(Index1Y,$H2791,TRUE,_xll.ohTrigger(RecalcTrigger,Trigger1Y)),NA())</f>
        <v>2.7700419918432161E-2</v>
      </c>
      <c r="Q2791" s="52">
        <f>IFERROR(_xll.qlIndexFixing(ONIndex1Y,I2791,TRUE,_xll.ohTrigger(RecalcTrigger,Trigger1Y)),NA())</f>
        <v>2.7369867988387142E-2</v>
      </c>
    </row>
    <row r="2792" spans="2:17" x14ac:dyDescent="0.2">
      <c r="B2792" s="46" t="s">
        <v>51</v>
      </c>
      <c r="D2792" s="49">
        <f>_xll.qlCalendarAdvance(LocalCalendar,$D2791,B2792,"f",FALSE)</f>
        <v>59070</v>
      </c>
      <c r="E2792" s="49">
        <f>_xll.qlInterestRateIndexValueDate(IndexON,D2792)</f>
        <v>59070</v>
      </c>
      <c r="F2792" s="52">
        <f>IFERROR(_xll.qlIndexFixing(IndexON,D2792,TRUE,_xll.ohTrigger(RecalcTrigger,TriggerON)),NA())</f>
        <v>2.1819265964166945E-2</v>
      </c>
      <c r="H2792" s="49">
        <f>_xll.qlCalendarAdvance(IborCalendar,$H2791,B2792,"f",FALSE)</f>
        <v>59063</v>
      </c>
      <c r="I2792" s="49">
        <f>_xll.qlInterestRateIndexValueDate(Index1M,$H2792)</f>
        <v>59065</v>
      </c>
      <c r="J2792" s="52">
        <f>IFERROR(_xll.qlIndexFixing(Index1M,$H2792,TRUE,_xll.ohTrigger(RecalcTrigger,Trigger1M)),NA())</f>
        <v>2.2972878350027506E-2</v>
      </c>
      <c r="K2792" s="52">
        <f>IFERROR(_xll.qlIndexFixing(ONIndex1M,I2792,TRUE,_xll.ohTrigger(RecalcTrigger,Trigger1M)),NA())</f>
        <v>2.295648971019304E-2</v>
      </c>
      <c r="L2792" s="52">
        <f>IFERROR(_xll.qlIndexFixing(Index3M,H2792,TRUE,_xll.ohTrigger(RecalcTrigger,Trigger3M)),NA())</f>
        <v>2.4511212984012262E-2</v>
      </c>
      <c r="M2792" s="52">
        <f>IFERROR(_xll.qlIndexFixing(ONIndex3M,I2792,TRUE,_xll.ohTrigger(RecalcTrigger,Trigger3M)),NA())</f>
        <v>2.4450699044402668E-2</v>
      </c>
      <c r="N2792" s="52">
        <f>IFERROR(_xll.qlIndexFixing(Index6M,$H2792,TRUE,_xll.ohTrigger(RecalcTrigger,Trigger6M)),NA())</f>
        <v>2.5900303342639274E-2</v>
      </c>
      <c r="O2792" s="52">
        <f>IFERROR(_xll.qlIndexFixing(ONIndex6M,I2792,TRUE,_xll.ohTrigger(RecalcTrigger,Trigger6M)),NA())</f>
        <v>2.5760837291866068E-2</v>
      </c>
      <c r="P2792" s="52">
        <f>IFERROR(_xll.qlIndexFixing(Index1Y,$H2792,TRUE,_xll.ohTrigger(RecalcTrigger,Trigger1Y)),NA())</f>
        <v>2.7698522710420542E-2</v>
      </c>
      <c r="Q2792" s="52">
        <f>IFERROR(_xll.qlIndexFixing(ONIndex1Y,I2792,TRUE,_xll.ohTrigger(RecalcTrigger,Trigger1Y)),NA())</f>
        <v>2.736777387305267E-2</v>
      </c>
    </row>
    <row r="2793" spans="2:17" x14ac:dyDescent="0.2">
      <c r="B2793" s="46" t="s">
        <v>51</v>
      </c>
      <c r="D2793" s="49">
        <f>_xll.qlCalendarAdvance(LocalCalendar,$D2792,B2793,"f",FALSE)</f>
        <v>59077</v>
      </c>
      <c r="E2793" s="49">
        <f>_xll.qlInterestRateIndexValueDate(IndexON,D2793)</f>
        <v>59077</v>
      </c>
      <c r="F2793" s="52">
        <f>IFERROR(_xll.qlIndexFixing(IndexON,D2793,TRUE,_xll.ohTrigger(RecalcTrigger,TriggerON)),NA())</f>
        <v>2.1816050297234213E-2</v>
      </c>
      <c r="H2793" s="49">
        <f>_xll.qlCalendarAdvance(IborCalendar,$H2792,B2793,"f",FALSE)</f>
        <v>59070</v>
      </c>
      <c r="I2793" s="49">
        <f>_xll.qlInterestRateIndexValueDate(Index1M,$H2793)</f>
        <v>59072</v>
      </c>
      <c r="J2793" s="52">
        <f>IFERROR(_xll.qlIndexFixing(Index1M,$H2793,TRUE,_xll.ohTrigger(RecalcTrigger,Trigger1M)),NA())</f>
        <v>2.2970830202484329E-2</v>
      </c>
      <c r="K2793" s="52">
        <f>IFERROR(_xll.qlIndexFixing(ONIndex1M,I2793,TRUE,_xll.ohTrigger(RecalcTrigger,Trigger1M)),NA())</f>
        <v>2.2954426604639977E-2</v>
      </c>
      <c r="L2793" s="52">
        <f>IFERROR(_xll.qlIndexFixing(Index3M,H2793,TRUE,_xll.ohTrigger(RecalcTrigger,Trigger3M)),NA())</f>
        <v>2.4509216590458932E-2</v>
      </c>
      <c r="M2793" s="52">
        <f>IFERROR(_xll.qlIndexFixing(ONIndex3M,I2793,TRUE,_xll.ohTrigger(RecalcTrigger,Trigger3M)),NA())</f>
        <v>2.4448656636000266E-2</v>
      </c>
      <c r="N2793" s="52">
        <f>IFERROR(_xll.qlIndexFixing(Index6M,$H2793,TRUE,_xll.ohTrigger(RecalcTrigger,Trigger6M)),NA())</f>
        <v>2.5898358102599064E-2</v>
      </c>
      <c r="O2793" s="52">
        <f>IFERROR(_xll.qlIndexFixing(ONIndex6M,I2793,TRUE,_xll.ohTrigger(RecalcTrigger,Trigger6M)),NA())</f>
        <v>2.5758800240005542E-2</v>
      </c>
      <c r="P2793" s="52">
        <f>IFERROR(_xll.qlIndexFixing(Index1Y,$H2793,TRUE,_xll.ohTrigger(RecalcTrigger,Trigger1Y)),NA())</f>
        <v>2.7696635334802787E-2</v>
      </c>
      <c r="Q2793" s="52">
        <f>IFERROR(_xll.qlIndexFixing(ONIndex1Y,I2793,TRUE,_xll.ohTrigger(RecalcTrigger,Trigger1Y)),NA())</f>
        <v>2.7365689318790132E-2</v>
      </c>
    </row>
    <row r="2794" spans="2:17" x14ac:dyDescent="0.2">
      <c r="B2794" s="46" t="s">
        <v>51</v>
      </c>
      <c r="D2794" s="49">
        <f>_xll.qlCalendarAdvance(LocalCalendar,$D2793,B2794,"f",FALSE)</f>
        <v>59084</v>
      </c>
      <c r="E2794" s="49">
        <f>_xll.qlInterestRateIndexValueDate(IndexON,D2794)</f>
        <v>59084</v>
      </c>
      <c r="F2794" s="52">
        <f>IFERROR(_xll.qlIndexFixing(IndexON,D2794,TRUE,_xll.ohTrigger(RecalcTrigger,TriggerON)),NA())</f>
        <v>2.1812849171389814E-2</v>
      </c>
      <c r="H2794" s="49">
        <f>_xll.qlCalendarAdvance(IborCalendar,$H2793,B2794,"f",FALSE)</f>
        <v>59077</v>
      </c>
      <c r="I2794" s="49">
        <f>_xll.qlInterestRateIndexValueDate(Index1M,$H2794)</f>
        <v>59079</v>
      </c>
      <c r="J2794" s="52">
        <f>IFERROR(_xll.qlIndexFixing(Index1M,$H2794,TRUE,_xll.ohTrigger(RecalcTrigger,Trigger1M)),NA())</f>
        <v>2.2968791377164142E-2</v>
      </c>
      <c r="K2794" s="52">
        <f>IFERROR(_xll.qlIndexFixing(ONIndex1M,I2794,TRUE,_xll.ohTrigger(RecalcTrigger,Trigger1M)),NA())</f>
        <v>2.2952372804363463E-2</v>
      </c>
      <c r="L2794" s="52">
        <f>IFERROR(_xll.qlIndexFixing(Index3M,H2794,TRUE,_xll.ohTrigger(RecalcTrigger,Trigger3M)),NA())</f>
        <v>2.4507229464980265E-2</v>
      </c>
      <c r="M2794" s="52">
        <f>IFERROR(_xll.qlIndexFixing(ONIndex3M,I2794,TRUE,_xll.ohTrigger(RecalcTrigger,Trigger3M)),NA())</f>
        <v>2.4446623439562387E-2</v>
      </c>
      <c r="N2794" s="52">
        <f>IFERROR(_xll.qlIndexFixing(Index6M,$H2794,TRUE,_xll.ohTrigger(RecalcTrigger,Trigger6M)),NA())</f>
        <v>2.5897214490195788E-2</v>
      </c>
      <c r="O2794" s="52">
        <f>IFERROR(_xll.qlIndexFixing(ONIndex6M,I2794,TRUE,_xll.ohTrigger(RecalcTrigger,Trigger6M)),NA())</f>
        <v>2.5756772343568102E-2</v>
      </c>
      <c r="P2794" s="52">
        <f>IFERROR(_xll.qlIndexFixing(Index1Y,$H2794,TRUE,_xll.ohTrigger(RecalcTrigger,Trigger1Y)),NA())</f>
        <v>2.7691974946359339E-2</v>
      </c>
      <c r="Q2794" s="52">
        <f>IFERROR(_xll.qlIndexFixing(ONIndex1Y,I2794,TRUE,_xll.ohTrigger(RecalcTrigger,Trigger1Y)),NA())</f>
        <v>2.7363614325679464E-2</v>
      </c>
    </row>
    <row r="2795" spans="2:17" x14ac:dyDescent="0.2">
      <c r="B2795" s="46" t="s">
        <v>51</v>
      </c>
      <c r="D2795" s="49">
        <f>_xll.qlCalendarAdvance(LocalCalendar,$D2794,B2795,"f",FALSE)</f>
        <v>59091</v>
      </c>
      <c r="E2795" s="49">
        <f>_xll.qlInterestRateIndexValueDate(IndexON,D2795)</f>
        <v>59091</v>
      </c>
      <c r="F2795" s="52">
        <f>IFERROR(_xll.qlIndexFixing(IndexON,D2795,TRUE,_xll.ohTrigger(RecalcTrigger,TriggerON)),NA())</f>
        <v>2.1809662586793621E-2</v>
      </c>
      <c r="H2795" s="49">
        <f>_xll.qlCalendarAdvance(IborCalendar,$H2794,B2795,"f",FALSE)</f>
        <v>59084</v>
      </c>
      <c r="I2795" s="49">
        <f>_xll.qlInterestRateIndexValueDate(Index1M,$H2795)</f>
        <v>59086</v>
      </c>
      <c r="J2795" s="52">
        <f>IFERROR(_xll.qlIndexFixing(Index1M,$H2795,TRUE,_xll.ohTrigger(RecalcTrigger,Trigger1M)),NA())</f>
        <v>2.2966761874061794E-2</v>
      </c>
      <c r="K2795" s="52">
        <f>IFERROR(_xll.qlIndexFixing(ONIndex1M,I2795,TRUE,_xll.ohTrigger(RecalcTrigger,Trigger1M)),NA())</f>
        <v>2.2950914197248373E-2</v>
      </c>
      <c r="L2795" s="52">
        <f>IFERROR(_xll.qlIndexFixing(Index3M,H2795,TRUE,_xll.ohTrigger(RecalcTrigger,Trigger3M)),NA())</f>
        <v>2.4507330408210432E-2</v>
      </c>
      <c r="M2795" s="52">
        <f>IFERROR(_xll.qlIndexFixing(ONIndex3M,I2795,TRUE,_xll.ohTrigger(RecalcTrigger,Trigger3M)),NA())</f>
        <v>2.4445285159222507E-2</v>
      </c>
      <c r="N2795" s="52">
        <f>IFERROR(_xll.qlIndexFixing(Index6M,$H2795,TRUE,_xll.ohTrigger(RecalcTrigger,Trigger6M)),NA())</f>
        <v>2.5895288323885383E-2</v>
      </c>
      <c r="O2795" s="52">
        <f>IFERROR(_xll.qlIndexFixing(ONIndex6M,I2795,TRUE,_xll.ohTrigger(RecalcTrigger,Trigger6M)),NA())</f>
        <v>2.5755531017532807E-2</v>
      </c>
      <c r="P2795" s="52">
        <f>IFERROR(_xll.qlIndexFixing(Index1Y,$H2795,TRUE,_xll.ohTrigger(RecalcTrigger,Trigger1Y)),NA())</f>
        <v>2.769381845824467E-2</v>
      </c>
      <c r="Q2795" s="52">
        <f>IFERROR(_xll.qlIndexFixing(ONIndex1Y,I2795,TRUE,_xll.ohTrigger(RecalcTrigger,Trigger1Y)),NA())</f>
        <v>2.7362441519513947E-2</v>
      </c>
    </row>
    <row r="2796" spans="2:17" x14ac:dyDescent="0.2">
      <c r="B2796" s="46" t="s">
        <v>51</v>
      </c>
      <c r="D2796" s="49">
        <f>_xll.qlCalendarAdvance(LocalCalendar,$D2795,B2796,"f",FALSE)</f>
        <v>59098</v>
      </c>
      <c r="E2796" s="49">
        <f>_xll.qlInterestRateIndexValueDate(IndexON,D2796)</f>
        <v>59098</v>
      </c>
      <c r="F2796" s="52">
        <f>IFERROR(_xll.qlIndexFixing(IndexON,D2796,TRUE,_xll.ohTrigger(RecalcTrigger,TriggerON)),NA())</f>
        <v>2.1806490543365697E-2</v>
      </c>
      <c r="H2796" s="49">
        <f>_xll.qlCalendarAdvance(IborCalendar,$H2795,B2796,"f",FALSE)</f>
        <v>59091</v>
      </c>
      <c r="I2796" s="49">
        <f>_xll.qlInterestRateIndexValueDate(Index1M,$H2796)</f>
        <v>59093</v>
      </c>
      <c r="J2796" s="52">
        <f>IFERROR(_xll.qlIndexFixing(Index1M,$H2796,TRUE,_xll.ohTrigger(RecalcTrigger,Trigger1M)),NA())</f>
        <v>2.2964741693179861E-2</v>
      </c>
      <c r="K2796" s="52">
        <f>IFERROR(_xll.qlIndexFixing(ONIndex1M,I2796,TRUE,_xll.ohTrigger(RecalcTrigger,Trigger1M)),NA())</f>
        <v>2.2948293119640084E-2</v>
      </c>
      <c r="L2796" s="52">
        <f>IFERROR(_xll.qlIndexFixing(Index3M,H2796,TRUE,_xll.ohTrigger(RecalcTrigger,Trigger3M)),NA())</f>
        <v>2.4506057030351178E-2</v>
      </c>
      <c r="M2796" s="52">
        <f>IFERROR(_xll.qlIndexFixing(ONIndex3M,I2796,TRUE,_xll.ohTrigger(RecalcTrigger,Trigger3M)),NA())</f>
        <v>2.4442584682500268E-2</v>
      </c>
      <c r="N2796" s="52">
        <f>IFERROR(_xll.qlIndexFixing(Index6M,$H2796,TRUE,_xll.ohTrigger(RecalcTrigger,Trigger6M)),NA())</f>
        <v>2.5893371432668635E-2</v>
      </c>
      <c r="O2796" s="52">
        <f>IFERROR(_xll.qlIndexFixing(ONIndex6M,I2796,TRUE,_xll.ohTrigger(RecalcTrigger,Trigger6M)),NA())</f>
        <v>2.5752744016935836E-2</v>
      </c>
      <c r="P2796" s="52">
        <f>IFERROR(_xll.qlIndexFixing(Index1Y,$H2796,TRUE,_xll.ohTrigger(RecalcTrigger,Trigger1Y)),NA())</f>
        <v>2.7691032201759468E-2</v>
      </c>
      <c r="Q2796" s="52">
        <f>IFERROR(_xll.qlIndexFixing(ONIndex1Y,I2796,TRUE,_xll.ohTrigger(RecalcTrigger,Trigger1Y)),NA())</f>
        <v>2.7359493022940384E-2</v>
      </c>
    </row>
    <row r="2797" spans="2:17" x14ac:dyDescent="0.2">
      <c r="B2797" s="46" t="s">
        <v>51</v>
      </c>
      <c r="D2797" s="49">
        <f>_xll.qlCalendarAdvance(LocalCalendar,$D2796,B2797,"f",FALSE)</f>
        <v>59105</v>
      </c>
      <c r="E2797" s="49">
        <f>_xll.qlInterestRateIndexValueDate(IndexON,D2797)</f>
        <v>59105</v>
      </c>
      <c r="F2797" s="52">
        <f>IFERROR(_xll.qlIndexFixing(IndexON,D2797,TRUE,_xll.ohTrigger(RecalcTrigger,TriggerON)),NA())</f>
        <v>2.1803333040866235E-2</v>
      </c>
      <c r="H2797" s="49">
        <f>_xll.qlCalendarAdvance(IborCalendar,$H2796,B2797,"f",FALSE)</f>
        <v>59098</v>
      </c>
      <c r="I2797" s="49">
        <f>_xll.qlInterestRateIndexValueDate(Index1M,$H2797)</f>
        <v>59100</v>
      </c>
      <c r="J2797" s="52">
        <f>IFERROR(_xll.qlIndexFixing(Index1M,$H2797,TRUE,_xll.ohTrigger(RecalcTrigger,Trigger1M)),NA())</f>
        <v>2.2962730834510607E-2</v>
      </c>
      <c r="K2797" s="52">
        <f>IFERROR(_xll.qlIndexFixing(ONIndex1M,I2797,TRUE,_xll.ohTrigger(RecalcTrigger,Trigger1M)),NA())</f>
        <v>2.2946267235219864E-2</v>
      </c>
      <c r="L2797" s="52">
        <f>IFERROR(_xll.qlIndexFixing(Index3M,H2797,TRUE,_xll.ohTrigger(RecalcTrigger,Trigger3M)),NA())</f>
        <v>2.4503405670661008E-2</v>
      </c>
      <c r="M2797" s="52">
        <f>IFERROR(_xll.qlIndexFixing(ONIndex3M,I2797,TRUE,_xll.ohTrigger(RecalcTrigger,Trigger3M)),NA())</f>
        <v>2.4440579121822736E-2</v>
      </c>
      <c r="N2797" s="52">
        <f>IFERROR(_xll.qlIndexFixing(Index6M,$H2797,TRUE,_xll.ohTrigger(RecalcTrigger,Trigger6M)),NA())</f>
        <v>2.5891463816518755E-2</v>
      </c>
      <c r="O2797" s="52">
        <f>IFERROR(_xll.qlIndexFixing(ONIndex6M,I2797,TRUE,_xll.ohTrigger(RecalcTrigger,Trigger6M)),NA())</f>
        <v>2.5750743586741009E-2</v>
      </c>
      <c r="P2797" s="52">
        <f>IFERROR(_xll.qlIndexFixing(Index1Y,$H2797,TRUE,_xll.ohTrigger(RecalcTrigger,Trigger1Y)),NA())</f>
        <v>2.768918415516633E-2</v>
      </c>
      <c r="Q2797" s="52">
        <f>IFERROR(_xll.qlIndexFixing(ONIndex1Y,I2797,TRUE,_xll.ohTrigger(RecalcTrigger,Trigger1Y)),NA())</f>
        <v>2.7357446713232036E-2</v>
      </c>
    </row>
    <row r="2798" spans="2:17" x14ac:dyDescent="0.2">
      <c r="B2798" s="46" t="s">
        <v>51</v>
      </c>
      <c r="D2798" s="49">
        <f>_xll.qlCalendarAdvance(LocalCalendar,$D2797,B2798,"f",FALSE)</f>
        <v>59112</v>
      </c>
      <c r="E2798" s="49">
        <f>_xll.qlInterestRateIndexValueDate(IndexON,D2798)</f>
        <v>59112</v>
      </c>
      <c r="F2798" s="52">
        <f>IFERROR(_xll.qlIndexFixing(IndexON,D2798,TRUE,_xll.ohTrigger(RecalcTrigger,TriggerON)),NA())</f>
        <v>2.1800190079694914E-2</v>
      </c>
      <c r="H2798" s="49">
        <f>_xll.qlCalendarAdvance(IborCalendar,$H2797,B2798,"f",FALSE)</f>
        <v>59105</v>
      </c>
      <c r="I2798" s="49">
        <f>_xll.qlInterestRateIndexValueDate(Index1M,$H2798)</f>
        <v>59107</v>
      </c>
      <c r="J2798" s="52">
        <f>IFERROR(_xll.qlIndexFixing(Index1M,$H2798,TRUE,_xll.ohTrigger(RecalcTrigger,Trigger1M)),NA())</f>
        <v>2.2960729298046295E-2</v>
      </c>
      <c r="K2798" s="52">
        <f>IFERROR(_xll.qlIndexFixing(ONIndex1M,I2798,TRUE,_xll.ohTrigger(RecalcTrigger,Trigger1M)),NA())</f>
        <v>2.2944250656022902E-2</v>
      </c>
      <c r="L2798" s="52">
        <f>IFERROR(_xll.qlIndexFixing(Index3M,H2798,TRUE,_xll.ohTrigger(RecalcTrigger,Trigger3M)),NA())</f>
        <v>2.4501457206792459E-2</v>
      </c>
      <c r="M2798" s="52">
        <f>IFERROR(_xll.qlIndexFixing(ONIndex3M,I2798,TRUE,_xll.ohTrigger(RecalcTrigger,Trigger3M)),NA())</f>
        <v>2.4438582773083084E-2</v>
      </c>
      <c r="N2798" s="52">
        <f>IFERROR(_xll.qlIndexFixing(Index6M,$H2798,TRUE,_xll.ohTrigger(RecalcTrigger,Trigger6M)),NA())</f>
        <v>2.5889565475409833E-2</v>
      </c>
      <c r="O2798" s="52">
        <f>IFERROR(_xll.qlIndexFixing(ONIndex6M,I2798,TRUE,_xll.ohTrigger(RecalcTrigger,Trigger6M)),NA())</f>
        <v>2.574875231196927E-2</v>
      </c>
      <c r="P2798" s="52">
        <f>IFERROR(_xll.qlIndexFixing(Index1Y,$H2798,TRUE,_xll.ohTrigger(RecalcTrigger,Trigger1Y)),NA())</f>
        <v>2.7687345940694136E-2</v>
      </c>
      <c r="Q2798" s="52">
        <f>IFERROR(_xll.qlIndexFixing(ONIndex1Y,I2798,TRUE,_xll.ohTrigger(RecalcTrigger,Trigger1Y)),NA())</f>
        <v>2.735540996472885E-2</v>
      </c>
    </row>
    <row r="2799" spans="2:17" x14ac:dyDescent="0.2">
      <c r="B2799" s="46" t="s">
        <v>51</v>
      </c>
      <c r="D2799" s="49">
        <f>_xll.qlCalendarAdvance(LocalCalendar,$D2798,B2799,"f",FALSE)</f>
        <v>59119</v>
      </c>
      <c r="E2799" s="49">
        <f>_xll.qlInterestRateIndexValueDate(IndexON,D2799)</f>
        <v>59119</v>
      </c>
      <c r="F2799" s="52">
        <f>IFERROR(_xll.qlIndexFixing(IndexON,D2799,TRUE,_xll.ohTrigger(RecalcTrigger,TriggerON)),NA())</f>
        <v>2.1797061659771799E-2</v>
      </c>
      <c r="H2799" s="49">
        <f>_xll.qlCalendarAdvance(IborCalendar,$H2798,B2799,"f",FALSE)</f>
        <v>59112</v>
      </c>
      <c r="I2799" s="49">
        <f>_xll.qlInterestRateIndexValueDate(Index1M,$H2799)</f>
        <v>59114</v>
      </c>
      <c r="J2799" s="52">
        <f>IFERROR(_xll.qlIndexFixing(Index1M,$H2799,TRUE,_xll.ohTrigger(RecalcTrigger,Trigger1M)),NA())</f>
        <v>2.2958737083781773E-2</v>
      </c>
      <c r="K2799" s="52">
        <f>IFERROR(_xll.qlIndexFixing(ONIndex1M,I2799,TRUE,_xll.ohTrigger(RecalcTrigger,Trigger1M)),NA())</f>
        <v>2.2942243382129135E-2</v>
      </c>
      <c r="L2799" s="52">
        <f>IFERROR(_xll.qlIndexFixing(Index3M,H2799,TRUE,_xll.ohTrigger(RecalcTrigger,Trigger3M)),NA())</f>
        <v>2.4499518012843211E-2</v>
      </c>
      <c r="M2799" s="52">
        <f>IFERROR(_xll.qlIndexFixing(ONIndex3M,I2799,TRUE,_xll.ohTrigger(RecalcTrigger,Trigger3M)),NA())</f>
        <v>2.4436595636254665E-2</v>
      </c>
      <c r="N2799" s="52">
        <f>IFERROR(_xll.qlIndexFixing(Index6M,$H2799,TRUE,_xll.ohTrigger(RecalcTrigger,Trigger6M)),NA())</f>
        <v>2.5886881425424054E-2</v>
      </c>
      <c r="O2799" s="52">
        <f>IFERROR(_xll.qlIndexFixing(ONIndex6M,I2799,TRUE,_xll.ohTrigger(RecalcTrigger,Trigger6M)),NA())</f>
        <v>2.5746770192567325E-2</v>
      </c>
      <c r="P2799" s="52">
        <f>IFERROR(_xll.qlIndexFixing(Index1Y,$H2799,TRUE,_xll.ohTrigger(RecalcTrigger,Trigger1Y)),NA())</f>
        <v>2.7685517558288224E-2</v>
      </c>
      <c r="Q2799" s="52">
        <f>IFERROR(_xll.qlIndexFixing(ONIndex1Y,I2799,TRUE,_xll.ohTrigger(RecalcTrigger,Trigger1Y)),NA())</f>
        <v>2.7353382777297597E-2</v>
      </c>
    </row>
    <row r="2800" spans="2:17" x14ac:dyDescent="0.2">
      <c r="B2800" s="46" t="s">
        <v>51</v>
      </c>
      <c r="D2800" s="49">
        <f>_xll.qlCalendarAdvance(LocalCalendar,$D2799,B2800,"f",FALSE)</f>
        <v>59126</v>
      </c>
      <c r="E2800" s="49">
        <f>_xll.qlInterestRateIndexValueDate(IndexON,D2800)</f>
        <v>59126</v>
      </c>
      <c r="F2800" s="52">
        <f>IFERROR(_xll.qlIndexFixing(IndexON,D2800,TRUE,_xll.ohTrigger(RecalcTrigger,TriggerON)),NA())</f>
        <v>2.1793947780857081E-2</v>
      </c>
      <c r="H2800" s="49">
        <f>_xll.qlCalendarAdvance(IborCalendar,$H2799,B2800,"f",FALSE)</f>
        <v>59119</v>
      </c>
      <c r="I2800" s="49">
        <f>_xll.qlInterestRateIndexValueDate(Index1M,$H2800)</f>
        <v>59124</v>
      </c>
      <c r="J2800" s="52">
        <f>IFERROR(_xll.qlIndexFixing(Index1M,$H2800,TRUE,_xll.ohTrigger(RecalcTrigger,Trigger1M)),NA())</f>
        <v>2.295531637214232E-2</v>
      </c>
      <c r="K2800" s="52">
        <f>IFERROR(_xll.qlIndexFixing(ONIndex1M,I2800,TRUE,_xll.ohTrigger(RecalcTrigger,Trigger1M)),NA())</f>
        <v>2.2938214619978581E-2</v>
      </c>
      <c r="L2800" s="52">
        <f>IFERROR(_xll.qlIndexFixing(Index3M,H2800,TRUE,_xll.ohTrigger(RecalcTrigger,Trigger3M)),NA())</f>
        <v>2.4495372113065225E-2</v>
      </c>
      <c r="M2800" s="52">
        <f>IFERROR(_xll.qlIndexFixing(ONIndex3M,I2800,TRUE,_xll.ohTrigger(RecalcTrigger,Trigger3M)),NA())</f>
        <v>2.4432396009554935E-2</v>
      </c>
      <c r="N2800" s="52">
        <f>IFERROR(_xll.qlIndexFixing(Index6M,$H2800,TRUE,_xll.ohTrigger(RecalcTrigger,Trigger6M)),NA())</f>
        <v>2.5884993832724759E-2</v>
      </c>
      <c r="O2800" s="52">
        <f>IFERROR(_xll.qlIndexFixing(ONIndex6M,I2800,TRUE,_xll.ohTrigger(RecalcTrigger,Trigger6M)),NA())</f>
        <v>2.5742394347680886E-2</v>
      </c>
      <c r="P2800" s="52">
        <f>IFERROR(_xll.qlIndexFixing(Index1Y,$H2800,TRUE,_xll.ohTrigger(RecalcTrigger,Trigger1Y)),NA())</f>
        <v>2.7681060075089851E-2</v>
      </c>
      <c r="Q2800" s="52">
        <f>IFERROR(_xll.qlIndexFixing(ONIndex1Y,I2800,TRUE,_xll.ohTrigger(RecalcTrigger,Trigger1Y)),NA())</f>
        <v>2.7348712680188569E-2</v>
      </c>
    </row>
    <row r="2801" spans="2:17" x14ac:dyDescent="0.2">
      <c r="B2801" s="46" t="s">
        <v>51</v>
      </c>
      <c r="D2801" s="49">
        <f>_xll.qlCalendarAdvance(LocalCalendar,$D2800,B2801,"f",FALSE)</f>
        <v>59133</v>
      </c>
      <c r="E2801" s="49">
        <f>_xll.qlInterestRateIndexValueDate(IndexON,D2801)</f>
        <v>59133</v>
      </c>
      <c r="F2801" s="52">
        <f>IFERROR(_xll.qlIndexFixing(IndexON,D2801,TRUE,_xll.ohTrigger(RecalcTrigger,TriggerON)),NA())</f>
        <v>2.1791287143466676E-2</v>
      </c>
      <c r="H2801" s="49">
        <f>_xll.qlCalendarAdvance(IborCalendar,$H2800,B2801,"f",FALSE)</f>
        <v>59126</v>
      </c>
      <c r="I2801" s="49">
        <f>_xll.qlInterestRateIndexValueDate(Index1M,$H2801)</f>
        <v>59128</v>
      </c>
      <c r="J2801" s="52">
        <f>IFERROR(_xll.qlIndexFixing(Index1M,$H2801,TRUE,_xll.ohTrigger(RecalcTrigger,Trigger1M)),NA())</f>
        <v>2.2954780621841767E-2</v>
      </c>
      <c r="K2801" s="52">
        <f>IFERROR(_xll.qlIndexFixing(ONIndex1M,I2801,TRUE,_xll.ohTrigger(RecalcTrigger,Trigger1M)),NA())</f>
        <v>2.2938256750197894E-2</v>
      </c>
      <c r="L2801" s="52">
        <f>IFERROR(_xll.qlIndexFixing(Index3M,H2801,TRUE,_xll.ohTrigger(RecalcTrigger,Trigger3M)),NA())</f>
        <v>2.4496363713643558E-2</v>
      </c>
      <c r="M2801" s="52">
        <f>IFERROR(_xll.qlIndexFixing(ONIndex3M,I2801,TRUE,_xll.ohTrigger(RecalcTrigger,Trigger3M)),NA())</f>
        <v>2.4432648998438111E-2</v>
      </c>
      <c r="N2801" s="52">
        <f>IFERROR(_xll.qlIndexFixing(Index6M,$H2801,TRUE,_xll.ohTrigger(RecalcTrigger,Trigger6M)),NA())</f>
        <v>2.5883130061187348E-2</v>
      </c>
      <c r="O2801" s="52">
        <f>IFERROR(_xll.qlIndexFixing(ONIndex6M,I2801,TRUE,_xll.ohTrigger(RecalcTrigger,Trigger6M)),NA())</f>
        <v>2.5742833420112632E-2</v>
      </c>
      <c r="P2801" s="52">
        <f>IFERROR(_xll.qlIndexFixing(Index1Y,$H2801,TRUE,_xll.ohTrigger(RecalcTrigger,Trigger1Y)),NA())</f>
        <v>2.768189028946352E-2</v>
      </c>
      <c r="Q2801" s="52">
        <f>IFERROR(_xll.qlIndexFixing(ONIndex1Y,I2801,TRUE,_xll.ohTrigger(RecalcTrigger,Trigger1Y)),NA())</f>
        <v>2.7349357085970638E-2</v>
      </c>
    </row>
    <row r="2802" spans="2:17" x14ac:dyDescent="0.2">
      <c r="B2802" s="46" t="s">
        <v>51</v>
      </c>
      <c r="D2802" s="49">
        <f>_xll.qlCalendarAdvance(LocalCalendar,$D2801,B2802,"f",FALSE)</f>
        <v>59140</v>
      </c>
      <c r="E2802" s="49">
        <f>_xll.qlInterestRateIndexValueDate(IndexON,D2802)</f>
        <v>59140</v>
      </c>
      <c r="F2802" s="52">
        <f>IFERROR(_xll.qlIndexFixing(IndexON,D2802,TRUE,_xll.ohTrigger(RecalcTrigger,TriggerON)),NA())</f>
        <v>2.1787763646532454E-2</v>
      </c>
      <c r="H2802" s="49">
        <f>_xll.qlCalendarAdvance(IborCalendar,$H2801,B2802,"f",FALSE)</f>
        <v>59133</v>
      </c>
      <c r="I2802" s="49">
        <f>_xll.qlInterestRateIndexValueDate(Index1M,$H2802)</f>
        <v>59135</v>
      </c>
      <c r="J2802" s="52">
        <f>IFERROR(_xll.qlIndexFixing(Index1M,$H2802,TRUE,_xll.ohTrigger(RecalcTrigger,Trigger1M)),NA())</f>
        <v>2.2954000027965389E-2</v>
      </c>
      <c r="K2802" s="52">
        <f>IFERROR(_xll.qlIndexFixing(ONIndex1M,I2802,TRUE,_xll.ohTrigger(RecalcTrigger,Trigger1M)),NA())</f>
        <v>2.293627739216042E-2</v>
      </c>
      <c r="L2802" s="52">
        <f>IFERROR(_xll.qlIndexFixing(Index3M,H2802,TRUE,_xll.ohTrigger(RecalcTrigger,Trigger3M)),NA())</f>
        <v>2.4493756050371806E-2</v>
      </c>
      <c r="M2802" s="52">
        <f>IFERROR(_xll.qlIndexFixing(ONIndex3M,I2802,TRUE,_xll.ohTrigger(RecalcTrigger,Trigger3M)),NA())</f>
        <v>2.4430689497396685E-2</v>
      </c>
      <c r="N2802" s="52">
        <f>IFERROR(_xll.qlIndexFixing(Index6M,$H2802,TRUE,_xll.ohTrigger(RecalcTrigger,Trigger6M)),NA())</f>
        <v>2.5881268290481124E-2</v>
      </c>
      <c r="O2802" s="52">
        <f>IFERROR(_xll.qlIndexFixing(ONIndex6M,I2802,TRUE,_xll.ohTrigger(RecalcTrigger,Trigger6M)),NA())</f>
        <v>2.5740878766979947E-2</v>
      </c>
      <c r="P2802" s="52">
        <f>IFERROR(_xll.qlIndexFixing(Index1Y,$H2802,TRUE,_xll.ohTrigger(RecalcTrigger,Trigger1Y)),NA())</f>
        <v>2.7680091402938877E-2</v>
      </c>
      <c r="Q2802" s="52">
        <f>IFERROR(_xll.qlIndexFixing(ONIndex1Y,I2802,TRUE,_xll.ohTrigger(RecalcTrigger,Trigger1Y)),NA())</f>
        <v>2.7347358581994996E-2</v>
      </c>
    </row>
    <row r="2803" spans="2:17" x14ac:dyDescent="0.2">
      <c r="B2803" s="46" t="s">
        <v>51</v>
      </c>
      <c r="D2803" s="49">
        <f>_xll.qlCalendarAdvance(LocalCalendar,$D2802,B2803,"f",FALSE)</f>
        <v>59147</v>
      </c>
      <c r="E2803" s="49">
        <f>_xll.qlInterestRateIndexValueDate(IndexON,D2803)</f>
        <v>59147</v>
      </c>
      <c r="F2803" s="52">
        <f>IFERROR(_xll.qlIndexFixing(IndexON,D2803,TRUE,_xll.ohTrigger(RecalcTrigger,TriggerON)),NA())</f>
        <v>2.1784693391202481E-2</v>
      </c>
      <c r="H2803" s="49">
        <f>_xll.qlCalendarAdvance(IborCalendar,$H2802,B2803,"f",FALSE)</f>
        <v>59140</v>
      </c>
      <c r="I2803" s="49">
        <f>_xll.qlInterestRateIndexValueDate(Index1M,$H2803)</f>
        <v>59142</v>
      </c>
      <c r="J2803" s="52">
        <f>IFERROR(_xll.qlIndexFixing(Index1M,$H2803,TRUE,_xll.ohTrigger(RecalcTrigger,Trigger1M)),NA())</f>
        <v>2.2951453778595476E-2</v>
      </c>
      <c r="K2803" s="52">
        <f>IFERROR(_xll.qlIndexFixing(ONIndex1M,I2803,TRUE,_xll.ohTrigger(RecalcTrigger,Trigger1M)),NA())</f>
        <v>2.293430733937285E-2</v>
      </c>
      <c r="L2803" s="52">
        <f>IFERROR(_xll.qlIndexFixing(Index3M,H2803,TRUE,_xll.ohTrigger(RecalcTrigger,Trigger3M)),NA())</f>
        <v>2.448906538183504E-2</v>
      </c>
      <c r="M2803" s="52">
        <f>IFERROR(_xll.qlIndexFixing(ONIndex3M,I2803,TRUE,_xll.ohTrigger(RecalcTrigger,Trigger3M)),NA())</f>
        <v>2.4428739208293138E-2</v>
      </c>
      <c r="N2803" s="52">
        <f>IFERROR(_xll.qlIndexFixing(Index6M,$H2803,TRUE,_xll.ohTrigger(RecalcTrigger,Trigger6M)),NA())</f>
        <v>2.5880212894559839E-2</v>
      </c>
      <c r="O2803" s="52">
        <f>IFERROR(_xll.qlIndexFixing(ONIndex6M,I2803,TRUE,_xll.ohTrigger(RecalcTrigger,Trigger6M)),NA())</f>
        <v>2.5738933269270348E-2</v>
      </c>
      <c r="P2803" s="52">
        <f>IFERROR(_xll.qlIndexFixing(Index1Y,$H2803,TRUE,_xll.ohTrigger(RecalcTrigger,Trigger1Y)),NA())</f>
        <v>2.7678302348267927E-2</v>
      </c>
      <c r="Q2803" s="52">
        <f>IFERROR(_xll.qlIndexFixing(ONIndex1Y,I2803,TRUE,_xll.ohTrigger(RecalcTrigger,Trigger1Y)),NA())</f>
        <v>2.7345369639171224E-2</v>
      </c>
    </row>
    <row r="2804" spans="2:17" x14ac:dyDescent="0.2">
      <c r="B2804" s="46" t="s">
        <v>51</v>
      </c>
      <c r="D2804" s="49">
        <f>_xll.qlCalendarAdvance(LocalCalendar,$D2803,B2804,"f",FALSE)</f>
        <v>59154</v>
      </c>
      <c r="E2804" s="49">
        <f>_xll.qlInterestRateIndexValueDate(IndexON,D2804)</f>
        <v>59154</v>
      </c>
      <c r="F2804" s="52">
        <f>IFERROR(_xll.qlIndexFixing(IndexON,D2804,TRUE,_xll.ohTrigger(RecalcTrigger,TriggerON)),NA())</f>
        <v>2.1781637676880905E-2</v>
      </c>
      <c r="H2804" s="49">
        <f>_xll.qlCalendarAdvance(IborCalendar,$H2803,B2804,"f",FALSE)</f>
        <v>59147</v>
      </c>
      <c r="I2804" s="49">
        <f>_xll.qlInterestRateIndexValueDate(Index1M,$H2804)</f>
        <v>59149</v>
      </c>
      <c r="J2804" s="52">
        <f>IFERROR(_xll.qlIndexFixing(Index1M,$H2804,TRUE,_xll.ohTrigger(RecalcTrigger,Trigger1M)),NA())</f>
        <v>2.2948915845324436E-2</v>
      </c>
      <c r="K2804" s="52">
        <f>IFERROR(_xll.qlIndexFixing(ONIndex1M,I2804,TRUE,_xll.ohTrigger(RecalcTrigger,Trigger1M)),NA())</f>
        <v>2.293234659186183E-2</v>
      </c>
      <c r="L2804" s="52">
        <f>IFERROR(_xll.qlIndexFixing(Index3M,H2804,TRUE,_xll.ohTrigger(RecalcTrigger,Trigger3M)),NA())</f>
        <v>2.4487170402852421E-2</v>
      </c>
      <c r="M2804" s="52">
        <f>IFERROR(_xll.qlIndexFixing(ONIndex3M,I2804,TRUE,_xll.ohTrigger(RecalcTrigger,Trigger3M)),NA())</f>
        <v>2.442679813112747E-2</v>
      </c>
      <c r="N2804" s="52">
        <f>IFERROR(_xll.qlIndexFixing(Index6M,$H2804,TRUE,_xll.ohTrigger(RecalcTrigger,Trigger6M)),NA())</f>
        <v>2.5878370203146317E-2</v>
      </c>
      <c r="O2804" s="52">
        <f>IFERROR(_xll.qlIndexFixing(ONIndex6M,I2804,TRUE,_xll.ohTrigger(RecalcTrigger,Trigger6M)),NA())</f>
        <v>2.5736996926983835E-2</v>
      </c>
      <c r="P2804" s="52">
        <f>IFERROR(_xll.qlIndexFixing(Index1Y,$H2804,TRUE,_xll.ohTrigger(RecalcTrigger,Trigger1Y)),NA())</f>
        <v>2.7676523125399928E-2</v>
      </c>
      <c r="Q2804" s="52">
        <f>IFERROR(_xll.qlIndexFixing(ONIndex1Y,I2804,TRUE,_xll.ohTrigger(RecalcTrigger,Trigger1Y)),NA())</f>
        <v>2.7343390257446032E-2</v>
      </c>
    </row>
    <row r="2805" spans="2:17" x14ac:dyDescent="0.2">
      <c r="B2805" s="46" t="s">
        <v>51</v>
      </c>
      <c r="D2805" s="49">
        <f>_xll.qlCalendarAdvance(LocalCalendar,$D2804,B2805,"f",FALSE)</f>
        <v>59161</v>
      </c>
      <c r="E2805" s="49">
        <f>_xll.qlInterestRateIndexValueDate(IndexON,D2805)</f>
        <v>59161</v>
      </c>
      <c r="F2805" s="52">
        <f>IFERROR(_xll.qlIndexFixing(IndexON,D2805,TRUE,_xll.ohTrigger(RecalcTrigger,TriggerON)),NA())</f>
        <v>2.1778596503807535E-2</v>
      </c>
      <c r="H2805" s="49">
        <f>_xll.qlCalendarAdvance(IborCalendar,$H2804,B2805,"f",FALSE)</f>
        <v>59154</v>
      </c>
      <c r="I2805" s="49">
        <f>_xll.qlInterestRateIndexValueDate(Index1M,$H2805)</f>
        <v>59156</v>
      </c>
      <c r="J2805" s="52">
        <f>IFERROR(_xll.qlIndexFixing(Index1M,$H2805,TRUE,_xll.ohTrigger(RecalcTrigger,Trigger1M)),NA())</f>
        <v>2.2947572978719022E-2</v>
      </c>
      <c r="K2805" s="52">
        <f>IFERROR(_xll.qlIndexFixing(ONIndex1M,I2805,TRUE,_xll.ohTrigger(RecalcTrigger,Trigger1M)),NA())</f>
        <v>2.2930395149627358E-2</v>
      </c>
      <c r="L2805" s="52">
        <f>IFERROR(_xll.qlIndexFixing(Index3M,H2805,TRUE,_xll.ohTrigger(RecalcTrigger,Trigger3M)),NA())</f>
        <v>2.4485284691156295E-2</v>
      </c>
      <c r="M2805" s="52">
        <f>IFERROR(_xll.qlIndexFixing(ONIndex3M,I2805,TRUE,_xll.ohTrigger(RecalcTrigger,Trigger3M)),NA())</f>
        <v>2.442486626584639E-2</v>
      </c>
      <c r="N2805" s="52">
        <f>IFERROR(_xll.qlIndexFixing(Index6M,$H2805,TRUE,_xll.ohTrigger(RecalcTrigger,Trigger6M)),NA())</f>
        <v>2.5876536786592356E-2</v>
      </c>
      <c r="O2805" s="52">
        <f>IFERROR(_xll.qlIndexFixing(ONIndex6M,I2805,TRUE,_xll.ohTrigger(RecalcTrigger,Trigger6M)),NA())</f>
        <v>2.5735069740147054E-2</v>
      </c>
      <c r="P2805" s="52">
        <f>IFERROR(_xll.qlIndexFixing(Index1Y,$H2805,TRUE,_xll.ohTrigger(RecalcTrigger,Trigger1Y)),NA())</f>
        <v>2.7674753734281944E-2</v>
      </c>
      <c r="Q2805" s="52">
        <f>IFERROR(_xll.qlIndexFixing(ONIndex1Y,I2805,TRUE,_xll.ohTrigger(RecalcTrigger,Trigger1Y)),NA())</f>
        <v>2.7341420436899355E-2</v>
      </c>
    </row>
    <row r="2806" spans="2:17" x14ac:dyDescent="0.2">
      <c r="B2806" s="46" t="s">
        <v>51</v>
      </c>
      <c r="D2806" s="49">
        <f>_xll.qlCalendarAdvance(LocalCalendar,$D2805,B2806,"f",FALSE)</f>
        <v>59168</v>
      </c>
      <c r="E2806" s="49">
        <f>_xll.qlInterestRateIndexValueDate(IndexON,D2806)</f>
        <v>59168</v>
      </c>
      <c r="F2806" s="52">
        <f>IFERROR(_xll.qlIndexFixing(IndexON,D2806,TRUE,_xll.ohTrigger(RecalcTrigger,TriggerON)),NA())</f>
        <v>2.1775569871822498E-2</v>
      </c>
      <c r="H2806" s="49">
        <f>_xll.qlCalendarAdvance(IborCalendar,$H2805,B2806,"f",FALSE)</f>
        <v>59161</v>
      </c>
      <c r="I2806" s="49">
        <f>_xll.qlInterestRateIndexValueDate(Index1M,$H2806)</f>
        <v>59163</v>
      </c>
      <c r="J2806" s="52">
        <f>IFERROR(_xll.qlIndexFixing(Index1M,$H2806,TRUE,_xll.ohTrigger(RecalcTrigger,Trigger1M)),NA())</f>
        <v>2.2945052605186322E-2</v>
      </c>
      <c r="K2806" s="52">
        <f>IFERROR(_xll.qlIndexFixing(ONIndex1M,I2806,TRUE,_xll.ohTrigger(RecalcTrigger,Trigger1M)),NA())</f>
        <v>2.2929636701059408E-2</v>
      </c>
      <c r="L2806" s="52">
        <f>IFERROR(_xll.qlIndexFixing(Index3M,H2806,TRUE,_xll.ohTrigger(RecalcTrigger,Trigger3M)),NA())</f>
        <v>2.4483408246734228E-2</v>
      </c>
      <c r="M2806" s="52">
        <f>IFERROR(_xll.qlIndexFixing(ONIndex3M,I2806,TRUE,_xll.ohTrigger(RecalcTrigger,Trigger3M)),NA())</f>
        <v>2.4424326639822524E-2</v>
      </c>
      <c r="N2806" s="52">
        <f>IFERROR(_xll.qlIndexFixing(Index6M,$H2806,TRUE,_xll.ohTrigger(RecalcTrigger,Trigger6M)),NA())</f>
        <v>2.5874712644872924E-2</v>
      </c>
      <c r="O2806" s="52">
        <f>IFERROR(_xll.qlIndexFixing(ONIndex6M,I2806,TRUE,_xll.ohTrigger(RecalcTrigger,Trigger6M)),NA())</f>
        <v>2.5734717924088102E-2</v>
      </c>
      <c r="P2806" s="52">
        <f>IFERROR(_xll.qlIndexFixing(Index1Y,$H2806,TRUE,_xll.ohTrigger(RecalcTrigger,Trigger1Y)),NA())</f>
        <v>2.7674863466011456E-2</v>
      </c>
      <c r="Q2806" s="52">
        <f>IFERROR(_xll.qlIndexFixing(ONIndex1Y,I2806,TRUE,_xll.ohTrigger(RecalcTrigger,Trigger1Y)),NA())</f>
        <v>2.734125719515923E-2</v>
      </c>
    </row>
    <row r="2807" spans="2:17" x14ac:dyDescent="0.2">
      <c r="B2807" s="46" t="s">
        <v>51</v>
      </c>
      <c r="D2807" s="49">
        <f>_xll.qlCalendarAdvance(LocalCalendar,$D2806,B2807,"f",FALSE)</f>
        <v>59175</v>
      </c>
      <c r="E2807" s="49">
        <f>_xll.qlInterestRateIndexValueDate(IndexON,D2807)</f>
        <v>59175</v>
      </c>
      <c r="F2807" s="52">
        <f>IFERROR(_xll.qlIndexFixing(IndexON,D2807,TRUE,_xll.ohTrigger(RecalcTrigger,TriggerON)),NA())</f>
        <v>2.177255778100573E-2</v>
      </c>
      <c r="H2807" s="49">
        <f>_xll.qlCalendarAdvance(IborCalendar,$H2806,B2807,"f",FALSE)</f>
        <v>59168</v>
      </c>
      <c r="I2807" s="49">
        <f>_xll.qlInterestRateIndexValueDate(Index1M,$H2807)</f>
        <v>59170</v>
      </c>
      <c r="J2807" s="52">
        <f>IFERROR(_xll.qlIndexFixing(Index1M,$H2807,TRUE,_xll.ohTrigger(RecalcTrigger,Trigger1M)),NA())</f>
        <v>2.2943729469930285E-2</v>
      </c>
      <c r="K2807" s="52">
        <f>IFERROR(_xll.qlIndexFixing(ONIndex1M,I2807,TRUE,_xll.ohTrigger(RecalcTrigger,Trigger1M)),NA())</f>
        <v>2.292711252847246E-2</v>
      </c>
      <c r="L2807" s="52">
        <f>IFERROR(_xll.qlIndexFixing(Index3M,H2807,TRUE,_xll.ohTrigger(RecalcTrigger,Trigger3M)),NA())</f>
        <v>2.4482240222176002E-2</v>
      </c>
      <c r="M2807" s="52">
        <f>IFERROR(_xll.qlIndexFixing(ONIndex3M,I2807,TRUE,_xll.ohTrigger(RecalcTrigger,Trigger3M)),NA())</f>
        <v>2.4421722172200955E-2</v>
      </c>
      <c r="N2807" s="52">
        <f>IFERROR(_xll.qlIndexFixing(Index6M,$H2807,TRUE,_xll.ohTrigger(RecalcTrigger,Trigger6M)),NA())</f>
        <v>2.5872897777960344E-2</v>
      </c>
      <c r="O2807" s="52">
        <f>IFERROR(_xll.qlIndexFixing(ONIndex6M,I2807,TRUE,_xll.ohTrigger(RecalcTrigger,Trigger6M)),NA())</f>
        <v>2.5732026414608811E-2</v>
      </c>
      <c r="P2807" s="52">
        <f>IFERROR(_xll.qlIndexFixing(Index1Y,$H2807,TRUE,_xll.ohTrigger(RecalcTrigger,Trigger1Y)),NA())</f>
        <v>2.7668439568269632E-2</v>
      </c>
      <c r="Q2807" s="52">
        <f>IFERROR(_xll.qlIndexFixing(ONIndex1Y,I2807,TRUE,_xll.ohTrigger(RecalcTrigger,Trigger1Y)),NA())</f>
        <v>2.7338408474699705E-2</v>
      </c>
    </row>
    <row r="2808" spans="2:17" x14ac:dyDescent="0.2">
      <c r="B2808" s="46" t="s">
        <v>51</v>
      </c>
      <c r="D2808" s="49">
        <f>_xll.qlCalendarAdvance(LocalCalendar,$D2807,B2808,"f",FALSE)</f>
        <v>59182</v>
      </c>
      <c r="E2808" s="49">
        <f>_xll.qlInterestRateIndexValueDate(IndexON,D2808)</f>
        <v>59182</v>
      </c>
      <c r="F2808" s="52">
        <f>IFERROR(_xll.qlIndexFixing(IndexON,D2808,TRUE,_xll.ohTrigger(RecalcTrigger,TriggerON)),NA())</f>
        <v>2.1769560231437168E-2</v>
      </c>
      <c r="H2808" s="49">
        <f>_xll.qlCalendarAdvance(IborCalendar,$H2807,B2808,"f",FALSE)</f>
        <v>59175</v>
      </c>
      <c r="I2808" s="49">
        <f>_xll.qlInterestRateIndexValueDate(Index1M,$H2808)</f>
        <v>59177</v>
      </c>
      <c r="J2808" s="52">
        <f>IFERROR(_xll.qlIndexFixing(Index1M,$H2808,TRUE,_xll.ohTrigger(RecalcTrigger,Trigger1M)),NA())</f>
        <v>2.2941226653705533E-2</v>
      </c>
      <c r="K2808" s="52">
        <f>IFERROR(_xll.qlIndexFixing(ONIndex1M,I2808,TRUE,_xll.ohTrigger(RecalcTrigger,Trigger1M)),NA())</f>
        <v>2.292459665458324E-2</v>
      </c>
      <c r="L2808" s="52">
        <f>IFERROR(_xll.qlIndexFixing(Index3M,H2808,TRUE,_xll.ohTrigger(RecalcTrigger,Trigger3M)),NA())</f>
        <v>2.4479683159659871E-2</v>
      </c>
      <c r="M2808" s="52">
        <f>IFERROR(_xll.qlIndexFixing(ONIndex3M,I2808,TRUE,_xll.ohTrigger(RecalcTrigger,Trigger3M)),NA())</f>
        <v>2.4419125941577136E-2</v>
      </c>
      <c r="N2808" s="52">
        <f>IFERROR(_xll.qlIndexFixing(Index6M,$H2808,TRUE,_xll.ohTrigger(RecalcTrigger,Trigger6M)),NA())</f>
        <v>2.5870292424395949E-2</v>
      </c>
      <c r="O2808" s="52">
        <f>IFERROR(_xll.qlIndexFixing(ONIndex6M,I2808,TRUE,_xll.ohTrigger(RecalcTrigger,Trigger6M)),NA())</f>
        <v>2.5729343111988712E-2</v>
      </c>
      <c r="P2808" s="52">
        <f>IFERROR(_xll.qlIndexFixing(Index1Y,$H2808,TRUE,_xll.ohTrigger(RecalcTrigger,Trigger1Y)),NA())</f>
        <v>2.7669504550914298E-2</v>
      </c>
      <c r="Q2808" s="52">
        <f>IFERROR(_xll.qlIndexFixing(ONIndex1Y,I2808,TRUE,_xll.ohTrigger(RecalcTrigger,Trigger1Y)),NA())</f>
        <v>2.733556834203732E-2</v>
      </c>
    </row>
    <row r="2809" spans="2:17" x14ac:dyDescent="0.2">
      <c r="B2809" s="46" t="s">
        <v>51</v>
      </c>
      <c r="D2809" s="49">
        <f>_xll.qlCalendarAdvance(LocalCalendar,$D2808,B2809,"f",FALSE)</f>
        <v>59189</v>
      </c>
      <c r="E2809" s="49">
        <f>_xll.qlInterestRateIndexValueDate(IndexON,D2809)</f>
        <v>59189</v>
      </c>
      <c r="F2809" s="52">
        <f>IFERROR(_xll.qlIndexFixing(IndexON,D2809,TRUE,_xll.ohTrigger(RecalcTrigger,TriggerON)),NA())</f>
        <v>2.176657722295694E-2</v>
      </c>
      <c r="H2809" s="49">
        <f>_xll.qlCalendarAdvance(IborCalendar,$H2808,B2809,"f",FALSE)</f>
        <v>59182</v>
      </c>
      <c r="I2809" s="49">
        <f>_xll.qlInterestRateIndexValueDate(Index1M,$H2809)</f>
        <v>59184</v>
      </c>
      <c r="J2809" s="52">
        <f>IFERROR(_xll.qlIndexFixing(Index1M,$H2809,TRUE,_xll.ohTrigger(RecalcTrigger,Trigger1M)),NA())</f>
        <v>2.2939327661201641E-2</v>
      </c>
      <c r="K2809" s="52">
        <f>IFERROR(_xll.qlIndexFixing(ONIndex1M,I2809,TRUE,_xll.ohTrigger(RecalcTrigger,Trigger1M)),NA())</f>
        <v>2.2923275865964765E-2</v>
      </c>
      <c r="L2809" s="52">
        <f>IFERROR(_xll.qlIndexFixing(Index3M,H2809,TRUE,_xll.ohTrigger(RecalcTrigger,Trigger3M)),NA())</f>
        <v>2.4477834516980046E-2</v>
      </c>
      <c r="M2809" s="52">
        <f>IFERROR(_xll.qlIndexFixing(ONIndex3M,I2809,TRUE,_xll.ohTrigger(RecalcTrigger,Trigger3M)),NA())</f>
        <v>2.4417923983517387E-2</v>
      </c>
      <c r="N2809" s="52">
        <f>IFERROR(_xll.qlIndexFixing(Index6M,$H2809,TRUE,_xll.ohTrigger(RecalcTrigger,Trigger6M)),NA())</f>
        <v>2.5868495572838681E-2</v>
      </c>
      <c r="O2809" s="52">
        <f>IFERROR(_xll.qlIndexFixing(ONIndex6M,I2809,TRUE,_xll.ohTrigger(RecalcTrigger,Trigger6M)),NA())</f>
        <v>2.5728237165913992E-2</v>
      </c>
      <c r="P2809" s="52">
        <f>IFERROR(_xll.qlIndexFixing(Index1Y,$H2809,TRUE,_xll.ohTrigger(RecalcTrigger,Trigger1Y)),NA())</f>
        <v>2.7668710791996849E-2</v>
      </c>
      <c r="Q2809" s="52">
        <f>IFERROR(_xll.qlIndexFixing(ONIndex1Y,I2809,TRUE,_xll.ohTrigger(RecalcTrigger,Trigger1Y)),NA())</f>
        <v>2.7334536833492074E-2</v>
      </c>
    </row>
    <row r="2810" spans="2:17" x14ac:dyDescent="0.2">
      <c r="B2810" s="46" t="s">
        <v>51</v>
      </c>
      <c r="D2810" s="49">
        <f>_xll.qlCalendarAdvance(LocalCalendar,$D2809,B2810,"f",FALSE)</f>
        <v>59196</v>
      </c>
      <c r="E2810" s="49">
        <f>_xll.qlInterestRateIndexValueDate(IndexON,D2810)</f>
        <v>59196</v>
      </c>
      <c r="F2810" s="52">
        <f>IFERROR(_xll.qlIndexFixing(IndexON,D2810,TRUE,_xll.ohTrigger(RecalcTrigger,TriggerON)),NA())</f>
        <v>2.1763608755644981E-2</v>
      </c>
      <c r="H2810" s="49">
        <f>_xll.qlCalendarAdvance(IborCalendar,$H2809,B2810,"f",FALSE)</f>
        <v>59189</v>
      </c>
      <c r="I2810" s="49">
        <f>_xll.qlInterestRateIndexValueDate(Index1M,$H2810)</f>
        <v>59191</v>
      </c>
      <c r="J2810" s="52">
        <f>IFERROR(_xll.qlIndexFixing(Index1M,$H2810,TRUE,_xll.ohTrigger(RecalcTrigger,Trigger1M)),NA())</f>
        <v>2.293803412746015E-2</v>
      </c>
      <c r="K2810" s="52">
        <f>IFERROR(_xll.qlIndexFixing(ONIndex1M,I2810,TRUE,_xll.ohTrigger(RecalcTrigger,Trigger1M)),NA())</f>
        <v>2.2920777517549951E-2</v>
      </c>
      <c r="L2810" s="52">
        <f>IFERROR(_xll.qlIndexFixing(Index3M,H2810,TRUE,_xll.ohTrigger(RecalcTrigger,Trigger3M)),NA())</f>
        <v>2.4475995141521878E-2</v>
      </c>
      <c r="M2810" s="52">
        <f>IFERROR(_xll.qlIndexFixing(ONIndex3M,I2810,TRUE,_xll.ohTrigger(RecalcTrigger,Trigger3M)),NA())</f>
        <v>2.4415345118349308E-2</v>
      </c>
      <c r="N2810" s="52">
        <f>IFERROR(_xll.qlIndexFixing(Index6M,$H2810,TRUE,_xll.ohTrigger(RecalcTrigger,Trigger6M)),NA())</f>
        <v>2.5866707995344476E-2</v>
      </c>
      <c r="O2810" s="52">
        <f>IFERROR(_xll.qlIndexFixing(ONIndex6M,I2810,TRUE,_xll.ohTrigger(RecalcTrigger,Trigger6M)),NA())</f>
        <v>2.5725571136963055E-2</v>
      </c>
      <c r="P2810" s="52">
        <f>IFERROR(_xll.qlIndexFixing(Index1Y,$H2810,TRUE,_xll.ohTrigger(RecalcTrigger,Trigger1Y)),NA())</f>
        <v>2.7666054253146478E-2</v>
      </c>
      <c r="Q2810" s="52">
        <f>IFERROR(_xll.qlIndexFixing(ONIndex1Y,I2810,TRUE,_xll.ohTrigger(RecalcTrigger,Trigger1Y)),NA())</f>
        <v>2.7331714751097635E-2</v>
      </c>
    </row>
    <row r="2811" spans="2:17" x14ac:dyDescent="0.2">
      <c r="B2811" s="46" t="s">
        <v>51</v>
      </c>
      <c r="D2811" s="49">
        <f>_xll.qlCalendarAdvance(LocalCalendar,$D2810,B2811,"f",FALSE)</f>
        <v>59203</v>
      </c>
      <c r="E2811" s="49">
        <f>_xll.qlInterestRateIndexValueDate(IndexON,D2811)</f>
        <v>59203</v>
      </c>
      <c r="F2811" s="52">
        <f>IFERROR(_xll.qlIndexFixing(IndexON,D2811,TRUE,_xll.ohTrigger(RecalcTrigger,TriggerON)),NA())</f>
        <v>2.1760654829501291E-2</v>
      </c>
      <c r="H2811" s="49">
        <f>_xll.qlCalendarAdvance(IborCalendar,$H2810,B2811,"f",FALSE)</f>
        <v>59196</v>
      </c>
      <c r="I2811" s="49">
        <f>_xll.qlInterestRateIndexValueDate(Index1M,$H2811)</f>
        <v>59198</v>
      </c>
      <c r="J2811" s="52">
        <f>IFERROR(_xll.qlIndexFixing(Index1M,$H2811,TRUE,_xll.ohTrigger(RecalcTrigger,Trigger1M)),NA())</f>
        <v>2.2935557642635922E-2</v>
      </c>
      <c r="K2811" s="52">
        <f>IFERROR(_xll.qlIndexFixing(ONIndex1M,I2811,TRUE,_xll.ohTrigger(RecalcTrigger,Trigger1M)),NA())</f>
        <v>2.291888190700142E-2</v>
      </c>
      <c r="L2811" s="52">
        <f>IFERROR(_xll.qlIndexFixing(Index3M,H2811,TRUE,_xll.ohTrigger(RecalcTrigger,Trigger3M)),NA())</f>
        <v>2.4474165033275597E-2</v>
      </c>
      <c r="M2811" s="52">
        <f>IFERROR(_xll.qlIndexFixing(ONIndex3M,I2811,TRUE,_xll.ohTrigger(RecalcTrigger,Trigger3M)),NA())</f>
        <v>2.4413468524615567E-2</v>
      </c>
      <c r="N2811" s="52">
        <f>IFERROR(_xll.qlIndexFixing(Index6M,$H2811,TRUE,_xll.ohTrigger(RecalcTrigger,Trigger6M)),NA())</f>
        <v>2.586492969189037E-2</v>
      </c>
      <c r="O2811" s="52">
        <f>IFERROR(_xll.qlIndexFixing(ONIndex6M,I2811,TRUE,_xll.ohTrigger(RecalcTrigger,Trigger6M)),NA())</f>
        <v>2.5723698882584856E-2</v>
      </c>
      <c r="P2811" s="52">
        <f>IFERROR(_xll.qlIndexFixing(Index1Y,$H2811,TRUE,_xll.ohTrigger(RecalcTrigger,Trigger1Y)),NA())</f>
        <v>2.766434385145394E-2</v>
      </c>
      <c r="Q2811" s="52">
        <f>IFERROR(_xll.qlIndexFixing(ONIndex1Y,I2811,TRUE,_xll.ohTrigger(RecalcTrigger,Trigger1Y)),NA())</f>
        <v>2.7329802297408889E-2</v>
      </c>
    </row>
    <row r="2812" spans="2:17" x14ac:dyDescent="0.2">
      <c r="B2812" s="46" t="s">
        <v>51</v>
      </c>
      <c r="D2812" s="49">
        <f>_xll.qlCalendarAdvance(LocalCalendar,$D2811,B2812,"f",FALSE)</f>
        <v>59210</v>
      </c>
      <c r="E2812" s="49">
        <f>_xll.qlInterestRateIndexValueDate(IndexON,D2812)</f>
        <v>59210</v>
      </c>
      <c r="F2812" s="52">
        <f>IFERROR(_xll.qlIndexFixing(IndexON,D2812,TRUE,_xll.ohTrigger(RecalcTrigger,TriggerON)),NA())</f>
        <v>2.1757715444365999E-2</v>
      </c>
      <c r="H2812" s="49">
        <f>_xll.qlCalendarAdvance(IborCalendar,$H2811,B2812,"f",FALSE)</f>
        <v>59203</v>
      </c>
      <c r="I2812" s="49">
        <f>_xll.qlInterestRateIndexValueDate(Index1M,$H2812)</f>
        <v>59205</v>
      </c>
      <c r="J2812" s="52">
        <f>IFERROR(_xll.qlIndexFixing(Index1M,$H2812,TRUE,_xll.ohTrigger(RecalcTrigger,Trigger1M)),NA())</f>
        <v>2.2931895392448758E-2</v>
      </c>
      <c r="K2812" s="52">
        <f>IFERROR(_xll.qlIndexFixing(ONIndex1M,I2812,TRUE,_xll.ohTrigger(RecalcTrigger,Trigger1M)),NA())</f>
        <v>2.2916995601622858E-2</v>
      </c>
      <c r="L2812" s="52">
        <f>IFERROR(_xll.qlIndexFixing(Index3M,H2812,TRUE,_xll.ohTrigger(RecalcTrigger,Trigger3M)),NA())</f>
        <v>2.4471642436276451E-2</v>
      </c>
      <c r="M2812" s="52">
        <f>IFERROR(_xll.qlIndexFixing(ONIndex3M,I2812,TRUE,_xll.ohTrigger(RecalcTrigger,Trigger3M)),NA())</f>
        <v>2.441160114279306E-2</v>
      </c>
      <c r="N2812" s="52">
        <f>IFERROR(_xll.qlIndexFixing(Index6M,$H2812,TRUE,_xll.ohTrigger(RecalcTrigger,Trigger6M)),NA())</f>
        <v>2.586316066245075E-2</v>
      </c>
      <c r="O2812" s="52">
        <f>IFERROR(_xll.qlIndexFixing(ONIndex6M,I2812,TRUE,_xll.ohTrigger(RecalcTrigger,Trigger6M)),NA())</f>
        <v>2.5721835783576452E-2</v>
      </c>
      <c r="P2812" s="52">
        <f>IFERROR(_xll.qlIndexFixing(Index1Y,$H2812,TRUE,_xll.ohTrigger(RecalcTrigger,Trigger1Y)),NA())</f>
        <v>2.7662643281155735E-2</v>
      </c>
      <c r="Q2812" s="52">
        <f>IFERROR(_xll.qlIndexFixing(ONIndex1Y,I2812,TRUE,_xll.ohTrigger(RecalcTrigger,Trigger1Y)),NA())</f>
        <v>2.7327899404792078E-2</v>
      </c>
    </row>
    <row r="2813" spans="2:17" x14ac:dyDescent="0.2">
      <c r="B2813" s="46" t="s">
        <v>51</v>
      </c>
      <c r="D2813" s="49">
        <f>_xll.qlCalendarAdvance(LocalCalendar,$D2812,B2813,"f",FALSE)</f>
        <v>59217</v>
      </c>
      <c r="E2813" s="49">
        <f>_xll.qlInterestRateIndexValueDate(IndexON,D2813)</f>
        <v>59217</v>
      </c>
      <c r="F2813" s="52">
        <f>IFERROR(_xll.qlIndexFixing(IndexON,D2813,TRUE,_xll.ohTrigger(RecalcTrigger,TriggerON)),NA())</f>
        <v>2.1754790600558849E-2</v>
      </c>
      <c r="H2813" s="49">
        <f>_xll.qlCalendarAdvance(IborCalendar,$H2812,B2813,"f",FALSE)</f>
        <v>59210</v>
      </c>
      <c r="I2813" s="49">
        <f>_xll.qlInterestRateIndexValueDate(Index1M,$H2813)</f>
        <v>59212</v>
      </c>
      <c r="J2813" s="52">
        <f>IFERROR(_xll.qlIndexFixing(Index1M,$H2813,TRUE,_xll.ohTrigger(RecalcTrigger,Trigger1M)),NA())</f>
        <v>2.2930032046708196E-2</v>
      </c>
      <c r="K2813" s="52">
        <f>IFERROR(_xll.qlIndexFixing(ONIndex1M,I2813,TRUE,_xll.ohTrigger(RecalcTrigger,Trigger1M)),NA())</f>
        <v>2.2915118601600781E-2</v>
      </c>
      <c r="L2813" s="52">
        <f>IFERROR(_xll.qlIndexFixing(Index3M,H2813,TRUE,_xll.ohTrigger(RecalcTrigger,Trigger3M)),NA())</f>
        <v>2.4469830323279266E-2</v>
      </c>
      <c r="M2813" s="52">
        <f>IFERROR(_xll.qlIndexFixing(ONIndex3M,I2813,TRUE,_xll.ohTrigger(RecalcTrigger,Trigger3M)),NA())</f>
        <v>2.4409742972908433E-2</v>
      </c>
      <c r="N2813" s="52">
        <f>IFERROR(_xll.qlIndexFixing(Index6M,$H2813,TRUE,_xll.ohTrigger(RecalcTrigger,Trigger6M)),NA())</f>
        <v>2.5861400906999999E-2</v>
      </c>
      <c r="O2813" s="52">
        <f>IFERROR(_xll.qlIndexFixing(ONIndex6M,I2813,TRUE,_xll.ohTrigger(RecalcTrigger,Trigger6M)),NA())</f>
        <v>2.5719981839991135E-2</v>
      </c>
      <c r="P2813" s="52">
        <f>IFERROR(_xll.qlIndexFixing(Index1Y,$H2813,TRUE,_xll.ohTrigger(RecalcTrigger,Trigger1Y)),NA())</f>
        <v>2.7660952542202206E-2</v>
      </c>
      <c r="Q2813" s="52">
        <f>IFERROR(_xll.qlIndexFixing(ONIndex1Y,I2813,TRUE,_xll.ohTrigger(RecalcTrigger,Trigger1Y)),NA())</f>
        <v>2.7326006073300491E-2</v>
      </c>
    </row>
    <row r="2814" spans="2:17" x14ac:dyDescent="0.2">
      <c r="B2814" s="46" t="s">
        <v>51</v>
      </c>
      <c r="D2814" s="49">
        <f>_xll.qlCalendarAdvance(LocalCalendar,$D2813,B2814,"f",FALSE)</f>
        <v>59224</v>
      </c>
      <c r="E2814" s="49">
        <f>_xll.qlInterestRateIndexValueDate(IndexON,D2814)</f>
        <v>59224</v>
      </c>
      <c r="F2814" s="52">
        <f>IFERROR(_xll.qlIndexFixing(IndexON,D2814,TRUE,_xll.ohTrigger(RecalcTrigger,TriggerON)),NA())</f>
        <v>2.1751880297840032E-2</v>
      </c>
      <c r="H2814" s="49">
        <f>_xll.qlCalendarAdvance(IborCalendar,$H2813,B2814,"f",FALSE)</f>
        <v>59217</v>
      </c>
      <c r="I2814" s="49">
        <f>_xll.qlInterestRateIndexValueDate(Index1M,$H2814)</f>
        <v>59219</v>
      </c>
      <c r="J2814" s="52">
        <f>IFERROR(_xll.qlIndexFixing(Index1M,$H2814,TRUE,_xll.ohTrigger(RecalcTrigger,Trigger1M)),NA())</f>
        <v>2.2928178021283583E-2</v>
      </c>
      <c r="K2814" s="52">
        <f>IFERROR(_xll.qlIndexFixing(ONIndex1M,I2814,TRUE,_xll.ohTrigger(RecalcTrigger,Trigger1M)),NA())</f>
        <v>2.2913847062466797E-2</v>
      </c>
      <c r="L2814" s="52">
        <f>IFERROR(_xll.qlIndexFixing(Index3M,H2814,TRUE,_xll.ohTrigger(RecalcTrigger,Trigger3M)),NA())</f>
        <v>2.4468027476818383E-2</v>
      </c>
      <c r="M2814" s="52">
        <f>IFERROR(_xll.qlIndexFixing(ONIndex3M,I2814,TRUE,_xll.ohTrigger(RecalcTrigger,Trigger3M)),NA())</f>
        <v>2.4408589731526042E-2</v>
      </c>
      <c r="N2814" s="52">
        <f>IFERROR(_xll.qlIndexFixing(Index6M,$H2814,TRUE,_xll.ohTrigger(RecalcTrigger,Trigger6M)),NA())</f>
        <v>2.5859650425516918E-2</v>
      </c>
      <c r="O2814" s="52">
        <f>IFERROR(_xll.qlIndexFixing(ONIndex6M,I2814,TRUE,_xll.ohTrigger(RecalcTrigger,Trigger6M)),NA())</f>
        <v>2.5718924275395239E-2</v>
      </c>
      <c r="P2814" s="52">
        <f>IFERROR(_xll.qlIndexFixing(Index1Y,$H2814,TRUE,_xll.ohTrigger(RecalcTrigger,Trigger1Y)),NA())</f>
        <v>2.766021080731031E-2</v>
      </c>
      <c r="Q2814" s="52">
        <f>IFERROR(_xll.qlIndexFixing(ONIndex1Y,I2814,TRUE,_xll.ohTrigger(RecalcTrigger,Trigger1Y)),NA())</f>
        <v>2.7325025063140718E-2</v>
      </c>
    </row>
    <row r="2815" spans="2:17" x14ac:dyDescent="0.2">
      <c r="B2815" s="46" t="s">
        <v>51</v>
      </c>
      <c r="D2815" s="49">
        <f>_xll.qlCalendarAdvance(LocalCalendar,$D2814,B2815,"f",FALSE)</f>
        <v>59231</v>
      </c>
      <c r="E2815" s="49">
        <f>_xll.qlInterestRateIndexValueDate(IndexON,D2815)</f>
        <v>59231</v>
      </c>
      <c r="F2815" s="52">
        <f>IFERROR(_xll.qlIndexFixing(IndexON,D2815,TRUE,_xll.ohTrigger(RecalcTrigger,TriggerON)),NA())</f>
        <v>2.1748984536129612E-2</v>
      </c>
      <c r="H2815" s="49">
        <f>_xll.qlCalendarAdvance(IborCalendar,$H2814,B2815,"f",FALSE)</f>
        <v>59224</v>
      </c>
      <c r="I2815" s="49">
        <f>_xll.qlInterestRateIndexValueDate(Index1M,$H2815)</f>
        <v>59226</v>
      </c>
      <c r="J2815" s="52">
        <f>IFERROR(_xll.qlIndexFixing(Index1M,$H2815,TRUE,_xll.ohTrigger(RecalcTrigger,Trigger1M)),NA())</f>
        <v>2.2928728344918103E-2</v>
      </c>
      <c r="K2815" s="52">
        <f>IFERROR(_xll.qlIndexFixing(ONIndex1M,I2815,TRUE,_xll.ohTrigger(RecalcTrigger,Trigger1M)),NA())</f>
        <v>2.2911392517279694E-2</v>
      </c>
      <c r="L2815" s="52">
        <f>IFERROR(_xll.qlIndexFixing(Index3M,H2815,TRUE,_xll.ohTrigger(RecalcTrigger,Trigger3M)),NA())</f>
        <v>2.4466233896878534E-2</v>
      </c>
      <c r="M2815" s="52">
        <f>IFERROR(_xll.qlIndexFixing(ONIndex3M,I2815,TRUE,_xll.ohTrigger(RecalcTrigger,Trigger3M)),NA())</f>
        <v>2.4406054268846233E-2</v>
      </c>
      <c r="N2815" s="52">
        <f>IFERROR(_xll.qlIndexFixing(Index6M,$H2815,TRUE,_xll.ohTrigger(RecalcTrigger,Trigger6M)),NA())</f>
        <v>2.5857909217974571E-2</v>
      </c>
      <c r="O2815" s="52">
        <f>IFERROR(_xll.qlIndexFixing(ONIndex6M,I2815,TRUE,_xll.ohTrigger(RecalcTrigger,Trigger6M)),NA())</f>
        <v>2.5716301419063115E-2</v>
      </c>
      <c r="P2815" s="52">
        <f>IFERROR(_xll.qlIndexFixing(Index1Y,$H2815,TRUE,_xll.ohTrigger(RecalcTrigger,Trigger1Y)),NA())</f>
        <v>2.7657600558130754E-2</v>
      </c>
      <c r="Q2815" s="52">
        <f>IFERROR(_xll.qlIndexFixing(ONIndex1Y,I2815,TRUE,_xll.ohTrigger(RecalcTrigger,Trigger1Y)),NA())</f>
        <v>2.7322248093772927E-2</v>
      </c>
    </row>
    <row r="2816" spans="2:17" x14ac:dyDescent="0.2">
      <c r="B2816" s="46" t="s">
        <v>51</v>
      </c>
      <c r="D2816" s="49">
        <f>_xll.qlCalendarAdvance(LocalCalendar,$D2815,B2816,"f",FALSE)</f>
        <v>59238</v>
      </c>
      <c r="E2816" s="49">
        <f>_xll.qlInterestRateIndexValueDate(IndexON,D2816)</f>
        <v>59238</v>
      </c>
      <c r="F2816" s="52">
        <f>IFERROR(_xll.qlIndexFixing(IndexON,D2816,TRUE,_xll.ohTrigger(RecalcTrigger,TriggerON)),NA())</f>
        <v>2.1746103315747334E-2</v>
      </c>
      <c r="H2816" s="49">
        <f>_xll.qlCalendarAdvance(IborCalendar,$H2815,B2816,"f",FALSE)</f>
        <v>59231</v>
      </c>
      <c r="I2816" s="49">
        <f>_xll.qlInterestRateIndexValueDate(Index1M,$H2816)</f>
        <v>59233</v>
      </c>
      <c r="J2816" s="52">
        <f>IFERROR(_xll.qlIndexFixing(Index1M,$H2816,TRUE,_xll.ohTrigger(RecalcTrigger,Trigger1M)),NA())</f>
        <v>2.2926295733612968E-2</v>
      </c>
      <c r="K2816" s="52">
        <f>IFERROR(_xll.qlIndexFixing(ONIndex1M,I2816,TRUE,_xll.ohTrigger(RecalcTrigger,Trigger1M)),NA())</f>
        <v>2.290954343306062E-2</v>
      </c>
      <c r="L2816" s="52">
        <f>IFERROR(_xll.qlIndexFixing(Index3M,H2816,TRUE,_xll.ohTrigger(RecalcTrigger,Trigger3M)),NA())</f>
        <v>2.4467970000058927E-2</v>
      </c>
      <c r="M2816" s="52">
        <f>IFERROR(_xll.qlIndexFixing(ONIndex3M,I2816,TRUE,_xll.ohTrigger(RecalcTrigger,Trigger3M)),NA())</f>
        <v>2.4404223734721953E-2</v>
      </c>
      <c r="N2816" s="52">
        <f>IFERROR(_xll.qlIndexFixing(Index6M,$H2816,TRUE,_xll.ohTrigger(RecalcTrigger,Trigger6M)),NA())</f>
        <v>2.5860198452059859E-2</v>
      </c>
      <c r="O2816" s="52">
        <f>IFERROR(_xll.qlIndexFixing(ONIndex6M,I2816,TRUE,_xll.ohTrigger(RecalcTrigger,Trigger6M)),NA())</f>
        <v>2.5714474941720411E-2</v>
      </c>
      <c r="P2816" s="52">
        <f>IFERROR(_xll.qlIndexFixing(Index1Y,$H2816,TRUE,_xll.ohTrigger(RecalcTrigger,Trigger1Y)),NA())</f>
        <v>2.765593931291525E-2</v>
      </c>
      <c r="Q2816" s="52">
        <f>IFERROR(_xll.qlIndexFixing(ONIndex1Y,I2816,TRUE,_xll.ohTrigger(RecalcTrigger,Trigger1Y)),NA())</f>
        <v>2.732038344568366E-2</v>
      </c>
    </row>
    <row r="2817" spans="2:17" x14ac:dyDescent="0.2">
      <c r="B2817" s="46" t="s">
        <v>51</v>
      </c>
      <c r="D2817" s="49">
        <f>_xll.qlCalendarAdvance(LocalCalendar,$D2816,B2817,"f",FALSE)</f>
        <v>59245</v>
      </c>
      <c r="E2817" s="49">
        <f>_xll.qlInterestRateIndexValueDate(IndexON,D2817)</f>
        <v>59245</v>
      </c>
      <c r="F2817" s="52">
        <f>IFERROR(_xll.qlIndexFixing(IndexON,D2817,TRUE,_xll.ohTrigger(RecalcTrigger,TriggerON)),NA())</f>
        <v>2.1743236636613261E-2</v>
      </c>
      <c r="H2817" s="49">
        <f>_xll.qlCalendarAdvance(IborCalendar,$H2816,B2817,"f",FALSE)</f>
        <v>59238</v>
      </c>
      <c r="I2817" s="49">
        <f>_xll.qlInterestRateIndexValueDate(Index1M,$H2817)</f>
        <v>59240</v>
      </c>
      <c r="J2817" s="52">
        <f>IFERROR(_xll.qlIndexFixing(Index1M,$H2817,TRUE,_xll.ohTrigger(RecalcTrigger,Trigger1M)),NA())</f>
        <v>2.2924471318178759E-2</v>
      </c>
      <c r="K2817" s="52">
        <f>IFERROR(_xll.qlIndexFixing(ONIndex1M,I2817,TRUE,_xll.ohTrigger(RecalcTrigger,Trigger1M)),NA())</f>
        <v>2.2907703654038158E-2</v>
      </c>
      <c r="L2817" s="52">
        <f>IFERROR(_xll.qlIndexFixing(Index3M,H2817,TRUE,_xll.ohTrigger(RecalcTrigger,Trigger3M)),NA())</f>
        <v>2.4466197662328736E-2</v>
      </c>
      <c r="M2817" s="52">
        <f>IFERROR(_xll.qlIndexFixing(ONIndex3M,I2817,TRUE,_xll.ohTrigger(RecalcTrigger,Trigger3M)),NA())</f>
        <v>2.440240241248226E-2</v>
      </c>
      <c r="N2817" s="52">
        <f>IFERROR(_xll.qlIndexFixing(Index6M,$H2817,TRUE,_xll.ohTrigger(RecalcTrigger,Trigger6M)),NA())</f>
        <v>2.5857673537540603E-2</v>
      </c>
      <c r="O2817" s="52">
        <f>IFERROR(_xll.qlIndexFixing(ONIndex6M,I2817,TRUE,_xll.ohTrigger(RecalcTrigger,Trigger6M)),NA())</f>
        <v>2.5712657619720858E-2</v>
      </c>
      <c r="P2817" s="52">
        <f>IFERROR(_xll.qlIndexFixing(Index1Y,$H2817,TRUE,_xll.ohTrigger(RecalcTrigger,Trigger1Y)),NA())</f>
        <v>2.7654287898847957E-2</v>
      </c>
      <c r="Q2817" s="52">
        <f>IFERROR(_xll.qlIndexFixing(ONIndex1Y,I2817,TRUE,_xll.ohTrigger(RecalcTrigger,Trigger1Y)),NA())</f>
        <v>2.7318528358719618E-2</v>
      </c>
    </row>
    <row r="2818" spans="2:17" x14ac:dyDescent="0.2">
      <c r="B2818" s="46" t="s">
        <v>51</v>
      </c>
      <c r="D2818" s="49">
        <f>_xll.qlCalendarAdvance(LocalCalendar,$D2817,B2818,"f",FALSE)</f>
        <v>59252</v>
      </c>
      <c r="E2818" s="49">
        <f>_xll.qlInterestRateIndexValueDate(IndexON,D2818)</f>
        <v>59252</v>
      </c>
      <c r="F2818" s="52">
        <f>IFERROR(_xll.qlIndexFixing(IndexON,D2818,TRUE,_xll.ohTrigger(RecalcTrigger,TriggerON)),NA())</f>
        <v>2.1740384498487586E-2</v>
      </c>
      <c r="H2818" s="49">
        <f>_xll.qlCalendarAdvance(IborCalendar,$H2817,B2818,"f",FALSE)</f>
        <v>59245</v>
      </c>
      <c r="I2818" s="49">
        <f>_xll.qlInterestRateIndexValueDate(Index1M,$H2818)</f>
        <v>59247</v>
      </c>
      <c r="J2818" s="52">
        <f>IFERROR(_xll.qlIndexFixing(Index1M,$H2818,TRUE,_xll.ohTrigger(RecalcTrigger,Trigger1M)),NA())</f>
        <v>2.2922656224866979E-2</v>
      </c>
      <c r="K2818" s="52">
        <f>IFERROR(_xll.qlIndexFixing(ONIndex1M,I2818,TRUE,_xll.ohTrigger(RecalcTrigger,Trigger1M)),NA())</f>
        <v>2.2905873180372183E-2</v>
      </c>
      <c r="L2818" s="52">
        <f>IFERROR(_xll.qlIndexFixing(Index3M,H2818,TRUE,_xll.ohTrigger(RecalcTrigger,Trigger3M)),NA())</f>
        <v>2.4464434594263576E-2</v>
      </c>
      <c r="M2818" s="52">
        <f>IFERROR(_xll.qlIndexFixing(ONIndex3M,I2818,TRUE,_xll.ohTrigger(RecalcTrigger,Trigger3M)),NA())</f>
        <v>2.4400590302207092E-2</v>
      </c>
      <c r="N2818" s="52">
        <f>IFERROR(_xll.qlIndexFixing(Index6M,$H2818,TRUE,_xll.ohTrigger(RecalcTrigger,Trigger6M)),NA())</f>
        <v>2.5855962313018951E-2</v>
      </c>
      <c r="O2818" s="52">
        <f>IFERROR(_xll.qlIndexFixing(ONIndex6M,I2818,TRUE,_xll.ohTrigger(RecalcTrigger,Trigger6M)),NA())</f>
        <v>2.5710849453197682E-2</v>
      </c>
      <c r="P2818" s="52">
        <f>IFERROR(_xll.qlIndexFixing(Index1Y,$H2818,TRUE,_xll.ohTrigger(RecalcTrigger,Trigger1Y)),NA())</f>
        <v>2.7652646315880741E-2</v>
      </c>
      <c r="Q2818" s="52">
        <f>IFERROR(_xll.qlIndexFixing(ONIndex1Y,I2818,TRUE,_xll.ohTrigger(RecalcTrigger,Trigger1Y)),NA())</f>
        <v>2.7316682832907446E-2</v>
      </c>
    </row>
    <row r="2819" spans="2:17" x14ac:dyDescent="0.2">
      <c r="B2819" s="46" t="s">
        <v>51</v>
      </c>
      <c r="D2819" s="49">
        <f>_xll.qlCalendarAdvance(LocalCalendar,$D2818,B2819,"f",FALSE)</f>
        <v>59259</v>
      </c>
      <c r="E2819" s="49">
        <f>_xll.qlInterestRateIndexValueDate(IndexON,D2819)</f>
        <v>59259</v>
      </c>
      <c r="F2819" s="52">
        <f>IFERROR(_xll.qlIndexFixing(IndexON,D2819,TRUE,_xll.ohTrigger(RecalcTrigger,TriggerON)),NA())</f>
        <v>2.1737546901450244E-2</v>
      </c>
      <c r="H2819" s="49">
        <f>_xll.qlCalendarAdvance(IborCalendar,$H2818,B2819,"f",FALSE)</f>
        <v>59252</v>
      </c>
      <c r="I2819" s="49">
        <f>_xll.qlInterestRateIndexValueDate(Index1M,$H2819)</f>
        <v>59258</v>
      </c>
      <c r="J2819" s="52">
        <f>IFERROR(_xll.qlIndexFixing(Index1M,$H2819,TRUE,_xll.ohTrigger(RecalcTrigger,Trigger1M)),NA())</f>
        <v>2.2919822769835084E-2</v>
      </c>
      <c r="K2819" s="52">
        <f>IFERROR(_xll.qlIndexFixing(ONIndex1M,I2819,TRUE,_xll.ohTrigger(RecalcTrigger,Trigger1M)),NA())</f>
        <v>2.2901817339828767E-2</v>
      </c>
      <c r="L2819" s="52">
        <f>IFERROR(_xll.qlIndexFixing(Index3M,H2819,TRUE,_xll.ohTrigger(RecalcTrigger,Trigger3M)),NA())</f>
        <v>2.4460270492983341E-2</v>
      </c>
      <c r="M2819" s="52">
        <f>IFERROR(_xll.qlIndexFixing(ONIndex3M,I2819,TRUE,_xll.ohTrigger(RecalcTrigger,Trigger3M)),NA())</f>
        <v>2.4396364168044471E-2</v>
      </c>
      <c r="N2819" s="52">
        <f>IFERROR(_xll.qlIndexFixing(Index6M,$H2819,TRUE,_xll.ohTrigger(RecalcTrigger,Trigger6M)),NA())</f>
        <v>2.5852485733860408E-2</v>
      </c>
      <c r="O2819" s="52">
        <f>IFERROR(_xll.qlIndexFixing(ONIndex6M,I2819,TRUE,_xll.ohTrigger(RecalcTrigger,Trigger6M)),NA())</f>
        <v>2.5706446518967141E-2</v>
      </c>
      <c r="P2819" s="52">
        <f>IFERROR(_xll.qlIndexFixing(Index1Y,$H2819,TRUE,_xll.ohTrigger(RecalcTrigger,Trigger1Y)),NA())</f>
        <v>2.7648202079632426E-2</v>
      </c>
      <c r="Q2819" s="52">
        <f>IFERROR(_xll.qlIndexFixing(ONIndex1Y,I2819,TRUE,_xll.ohTrigger(RecalcTrigger,Trigger1Y)),NA())</f>
        <v>2.7311990766598626E-2</v>
      </c>
    </row>
    <row r="2820" spans="2:17" x14ac:dyDescent="0.2">
      <c r="B2820" s="46" t="s">
        <v>51</v>
      </c>
      <c r="D2820" s="49">
        <f>_xll.qlCalendarAdvance(LocalCalendar,$D2819,B2820,"f",FALSE)</f>
        <v>59266</v>
      </c>
      <c r="E2820" s="49">
        <f>_xll.qlInterestRateIndexValueDate(IndexON,D2820)</f>
        <v>59266</v>
      </c>
      <c r="F2820" s="52">
        <f>IFERROR(_xll.qlIndexFixing(IndexON,D2820,TRUE,_xll.ohTrigger(RecalcTrigger,TriggerON)),NA())</f>
        <v>2.1734723845581172E-2</v>
      </c>
      <c r="H2820" s="49">
        <f>_xll.qlCalendarAdvance(IborCalendar,$H2819,B2820,"f",FALSE)</f>
        <v>59259</v>
      </c>
      <c r="I2820" s="49">
        <f>_xll.qlInterestRateIndexValueDate(Index1M,$H2820)</f>
        <v>59261</v>
      </c>
      <c r="J2820" s="52">
        <f>IFERROR(_xll.qlIndexFixing(Index1M,$H2820,TRUE,_xll.ohTrigger(RecalcTrigger,Trigger1M)),NA())</f>
        <v>2.2917249595350811E-2</v>
      </c>
      <c r="K2820" s="52">
        <f>IFERROR(_xll.qlIndexFixing(ONIndex1M,I2820,TRUE,_xll.ohTrigger(RecalcTrigger,Trigger1M)),NA())</f>
        <v>2.2902240148736652E-2</v>
      </c>
      <c r="L2820" s="52">
        <f>IFERROR(_xll.qlIndexFixing(Index3M,H2820,TRUE,_xll.ohTrigger(RecalcTrigger,Trigger3M)),NA())</f>
        <v>2.4458817252041985E-2</v>
      </c>
      <c r="M2820" s="52">
        <f>IFERROR(_xll.qlIndexFixing(ONIndex3M,I2820,TRUE,_xll.ohTrigger(RecalcTrigger,Trigger3M)),NA())</f>
        <v>2.4396993717337168E-2</v>
      </c>
      <c r="N2820" s="52">
        <f>IFERROR(_xll.qlIndexFixing(Index6M,$H2820,TRUE,_xll.ohTrigger(RecalcTrigger,Trigger6M)),NA())</f>
        <v>2.5850148504365324E-2</v>
      </c>
      <c r="O2820" s="52">
        <f>IFERROR(_xll.qlIndexFixing(ONIndex6M,I2820,TRUE,_xll.ohTrigger(RecalcTrigger,Trigger6M)),NA())</f>
        <v>2.5707260586393943E-2</v>
      </c>
      <c r="P2820" s="52">
        <f>IFERROR(_xll.qlIndexFixing(Index1Y,$H2820,TRUE,_xll.ohTrigger(RecalcTrigger,Trigger1Y)),NA())</f>
        <v>2.7646565350413248E-2</v>
      </c>
      <c r="Q2820" s="52">
        <f>IFERROR(_xll.qlIndexFixing(ONIndex1Y,I2820,TRUE,_xll.ohTrigger(RecalcTrigger,Trigger1Y)),NA())</f>
        <v>2.7313020464685422E-2</v>
      </c>
    </row>
    <row r="2821" spans="2:17" x14ac:dyDescent="0.2">
      <c r="B2821" s="46" t="s">
        <v>51</v>
      </c>
      <c r="D2821" s="49">
        <f>_xll.qlCalendarAdvance(LocalCalendar,$D2820,B2821,"f",FALSE)</f>
        <v>59273</v>
      </c>
      <c r="E2821" s="49">
        <f>_xll.qlInterestRateIndexValueDate(IndexON,D2821)</f>
        <v>59273</v>
      </c>
      <c r="F2821" s="52">
        <f>IFERROR(_xll.qlIndexFixing(IndexON,D2821,TRUE,_xll.ohTrigger(RecalcTrigger,TriggerON)),NA())</f>
        <v>2.1731915331040241E-2</v>
      </c>
      <c r="H2821" s="49">
        <f>_xll.qlCalendarAdvance(IborCalendar,$H2820,B2821,"f",FALSE)</f>
        <v>59266</v>
      </c>
      <c r="I2821" s="49">
        <f>_xll.qlInterestRateIndexValueDate(Index1M,$H2821)</f>
        <v>59268</v>
      </c>
      <c r="J2821" s="52">
        <f>IFERROR(_xll.qlIndexFixing(Index1M,$H2821,TRUE,_xll.ohTrigger(RecalcTrigger,Trigger1M)),NA())</f>
        <v>2.2917266877565644E-2</v>
      </c>
      <c r="K2821" s="52">
        <f>IFERROR(_xll.qlIndexFixing(ONIndex1M,I2821,TRUE,_xll.ohTrigger(RecalcTrigger,Trigger1M)),NA())</f>
        <v>2.2900437590820388E-2</v>
      </c>
      <c r="L2821" s="52">
        <f>IFERROR(_xll.qlIndexFixing(Index3M,H2821,TRUE,_xll.ohTrigger(RecalcTrigger,Trigger3M)),NA())</f>
        <v>2.4457080359501861E-2</v>
      </c>
      <c r="M2821" s="52">
        <f>IFERROR(_xll.qlIndexFixing(ONIndex3M,I2821,TRUE,_xll.ohTrigger(RecalcTrigger,Trigger3M)),NA())</f>
        <v>2.4395209242795701E-2</v>
      </c>
      <c r="N2821" s="52">
        <f>IFERROR(_xll.qlIndexFixing(Index6M,$H2821,TRUE,_xll.ohTrigger(RecalcTrigger,Trigger6M)),NA())</f>
        <v>2.5851691418023941E-2</v>
      </c>
      <c r="O2821" s="52">
        <f>IFERROR(_xll.qlIndexFixing(ONIndex6M,I2821,TRUE,_xll.ohTrigger(RecalcTrigger,Trigger6M)),NA())</f>
        <v>2.5705479886086735E-2</v>
      </c>
      <c r="P2821" s="52">
        <f>IFERROR(_xll.qlIndexFixing(Index1Y,$H2821,TRUE,_xll.ohTrigger(RecalcTrigger,Trigger1Y)),NA())</f>
        <v>2.7647780553102325E-2</v>
      </c>
      <c r="Q2821" s="52">
        <f>IFERROR(_xll.qlIndexFixing(ONIndex1Y,I2821,TRUE,_xll.ohTrigger(RecalcTrigger,Trigger1Y)),NA())</f>
        <v>2.7311203622275571E-2</v>
      </c>
    </row>
    <row r="2822" spans="2:17" x14ac:dyDescent="0.2">
      <c r="B2822" s="46" t="s">
        <v>51</v>
      </c>
      <c r="D2822" s="49">
        <f>_xll.qlCalendarAdvance(LocalCalendar,$D2821,B2822,"f",FALSE)</f>
        <v>59280</v>
      </c>
      <c r="E2822" s="49">
        <f>_xll.qlInterestRateIndexValueDate(IndexON,D2822)</f>
        <v>59280</v>
      </c>
      <c r="F2822" s="52">
        <f>IFERROR(_xll.qlIndexFixing(IndexON,D2822,TRUE,_xll.ohTrigger(RecalcTrigger,TriggerON)),NA())</f>
        <v>2.1729121357347836E-2</v>
      </c>
      <c r="H2822" s="49">
        <f>_xll.qlCalendarAdvance(IborCalendar,$H2821,B2822,"f",FALSE)</f>
        <v>59273</v>
      </c>
      <c r="I2822" s="49">
        <f>_xll.qlInterestRateIndexValueDate(Index1M,$H2822)</f>
        <v>59275</v>
      </c>
      <c r="J2822" s="52">
        <f>IFERROR(_xll.qlIndexFixing(Index1M,$H2822,TRUE,_xll.ohTrigger(RecalcTrigger,Trigger1M)),NA())</f>
        <v>2.291548907266364E-2</v>
      </c>
      <c r="K2822" s="52">
        <f>IFERROR(_xll.qlIndexFixing(ONIndex1M,I2822,TRUE,_xll.ohTrigger(RecalcTrigger,Trigger1M)),NA())</f>
        <v>2.2898644338207319E-2</v>
      </c>
      <c r="L2822" s="52">
        <f>IFERROR(_xll.qlIndexFixing(Index3M,H2822,TRUE,_xll.ohTrigger(RecalcTrigger,Trigger3M)),NA())</f>
        <v>2.4455352734671854E-2</v>
      </c>
      <c r="M2822" s="52">
        <f>IFERROR(_xll.qlIndexFixing(ONIndex3M,I2822,TRUE,_xll.ohTrigger(RecalcTrigger,Trigger3M)),NA())</f>
        <v>2.4393433980112178E-2</v>
      </c>
      <c r="N2822" s="52">
        <f>IFERROR(_xll.qlIndexFixing(Index6M,$H2822,TRUE,_xll.ohTrigger(RecalcTrigger,Trigger6M)),NA())</f>
        <v>2.5849210179880074E-2</v>
      </c>
      <c r="O2822" s="52">
        <f>IFERROR(_xll.qlIndexFixing(ONIndex6M,I2822,TRUE,_xll.ohTrigger(RecalcTrigger,Trigger6M)),NA())</f>
        <v>2.5703708341175968E-2</v>
      </c>
      <c r="P2822" s="52">
        <f>IFERROR(_xll.qlIndexFixing(Index1Y,$H2822,TRUE,_xll.ohTrigger(RecalcTrigger,Trigger1Y)),NA())</f>
        <v>2.7647122093056795E-2</v>
      </c>
      <c r="Q2822" s="52">
        <f>IFERROR(_xll.qlIndexFixing(ONIndex1Y,I2822,TRUE,_xll.ohTrigger(RecalcTrigger,Trigger1Y)),NA())</f>
        <v>2.7309396340990943E-2</v>
      </c>
    </row>
    <row r="2823" spans="2:17" x14ac:dyDescent="0.2">
      <c r="B2823" s="46" t="s">
        <v>51</v>
      </c>
      <c r="D2823" s="49">
        <f>_xll.qlCalendarAdvance(LocalCalendar,$D2822,B2823,"f",FALSE)</f>
        <v>59287</v>
      </c>
      <c r="E2823" s="49">
        <f>_xll.qlInterestRateIndexValueDate(IndexON,D2823)</f>
        <v>59287</v>
      </c>
      <c r="F2823" s="52">
        <f>IFERROR(_xll.qlIndexFixing(IndexON,D2823,TRUE,_xll.ohTrigger(RecalcTrigger,TriggerON)),NA())</f>
        <v>2.1726341924983572E-2</v>
      </c>
      <c r="H2823" s="49">
        <f>_xll.qlCalendarAdvance(IborCalendar,$H2822,B2823,"f",FALSE)</f>
        <v>59280</v>
      </c>
      <c r="I2823" s="49">
        <f>_xll.qlInterestRateIndexValueDate(Index1M,$H2823)</f>
        <v>59282</v>
      </c>
      <c r="J2823" s="52">
        <f>IFERROR(_xll.qlIndexFixing(Index1M,$H2823,TRUE,_xll.ohTrigger(RecalcTrigger,Trigger1M)),NA())</f>
        <v>2.2913720589855704E-2</v>
      </c>
      <c r="K2823" s="52">
        <f>IFERROR(_xll.qlIndexFixing(ONIndex1M,I2823,TRUE,_xll.ohTrigger(RecalcTrigger,Trigger1M)),NA())</f>
        <v>2.2896860390817508E-2</v>
      </c>
      <c r="L2823" s="52">
        <f>IFERROR(_xll.qlIndexFixing(Index3M,H2823,TRUE,_xll.ohTrigger(RecalcTrigger,Trigger3M)),NA())</f>
        <v>2.4453634377539665E-2</v>
      </c>
      <c r="M2823" s="52">
        <f>IFERROR(_xll.qlIndexFixing(ONIndex3M,I2823,TRUE,_xll.ohTrigger(RecalcTrigger,Trigger3M)),NA())</f>
        <v>2.4391667929419825E-2</v>
      </c>
      <c r="N2823" s="52">
        <f>IFERROR(_xll.qlIndexFixing(Index6M,$H2823,TRUE,_xll.ohTrigger(RecalcTrigger,Trigger6M)),NA())</f>
        <v>2.5847545337713242E-2</v>
      </c>
      <c r="O2823" s="52">
        <f>IFERROR(_xll.qlIndexFixing(ONIndex6M,I2823,TRUE,_xll.ohTrigger(RecalcTrigger,Trigger6M)),NA())</f>
        <v>2.5701945951661642E-2</v>
      </c>
      <c r="P2823" s="52">
        <f>IFERROR(_xll.qlIndexFixing(Index1Y,$H2823,TRUE,_xll.ohTrigger(RecalcTrigger,Trigger1Y)),NA())</f>
        <v>2.7644585865879114E-2</v>
      </c>
      <c r="Q2823" s="52">
        <f>IFERROR(_xll.qlIndexFixing(ONIndex1Y,I2823,TRUE,_xll.ohTrigger(RecalcTrigger,Trigger1Y)),NA())</f>
        <v>2.7307598620831541E-2</v>
      </c>
    </row>
    <row r="2824" spans="2:17" x14ac:dyDescent="0.2">
      <c r="B2824" s="46" t="s">
        <v>51</v>
      </c>
      <c r="D2824" s="49">
        <f>_xll.qlCalendarAdvance(LocalCalendar,$D2823,B2824,"f",FALSE)</f>
        <v>59294</v>
      </c>
      <c r="E2824" s="49">
        <f>_xll.qlInterestRateIndexValueDate(IndexON,D2824)</f>
        <v>59294</v>
      </c>
      <c r="F2824" s="52">
        <f>IFERROR(_xll.qlIndexFixing(IndexON,D2824,TRUE,_xll.ohTrigger(RecalcTrigger,TriggerON)),NA())</f>
        <v>2.1723577033787578E-2</v>
      </c>
      <c r="H2824" s="49">
        <f>_xll.qlCalendarAdvance(IborCalendar,$H2823,B2824,"f",FALSE)</f>
        <v>59287</v>
      </c>
      <c r="I2824" s="49">
        <f>_xll.qlInterestRateIndexValueDate(Index1M,$H2824)</f>
        <v>59289</v>
      </c>
      <c r="J2824" s="52">
        <f>IFERROR(_xll.qlIndexFixing(Index1M,$H2824,TRUE,_xll.ohTrigger(RecalcTrigger,Trigger1M)),NA())</f>
        <v>2.2913169184657762E-2</v>
      </c>
      <c r="K2824" s="52">
        <f>IFERROR(_xll.qlIndexFixing(ONIndex1M,I2824,TRUE,_xll.ohTrigger(RecalcTrigger,Trigger1M)),NA())</f>
        <v>2.289568739577641E-2</v>
      </c>
      <c r="L2824" s="52">
        <f>IFERROR(_xll.qlIndexFixing(Index3M,H2824,TRUE,_xll.ohTrigger(RecalcTrigger,Trigger3M)),NA())</f>
        <v>2.4454050848127452E-2</v>
      </c>
      <c r="M2824" s="52">
        <f>IFERROR(_xll.qlIndexFixing(ONIndex3M,I2824,TRUE,_xll.ohTrigger(RecalcTrigger,Trigger3M)),NA())</f>
        <v>2.4390612168887493E-2</v>
      </c>
      <c r="N2824" s="52">
        <f>IFERROR(_xll.qlIndexFixing(Index6M,$H2824,TRUE,_xll.ohTrigger(RecalcTrigger,Trigger6M)),NA())</f>
        <v>2.5846698523173686E-2</v>
      </c>
      <c r="O2824" s="52">
        <f>IFERROR(_xll.qlIndexFixing(ONIndex6M,I2824,TRUE,_xll.ohTrigger(RecalcTrigger,Trigger6M)),NA())</f>
        <v>2.5700985199810233E-2</v>
      </c>
      <c r="P2824" s="52">
        <f>IFERROR(_xll.qlIndexFixing(Index1Y,$H2824,TRUE,_xll.ohTrigger(RecalcTrigger,Trigger1Y)),NA())</f>
        <v>2.7643003268515001E-2</v>
      </c>
      <c r="Q2824" s="52">
        <f>IFERROR(_xll.qlIndexFixing(ONIndex1Y,I2824,TRUE,_xll.ohTrigger(RecalcTrigger,Trigger1Y)),NA())</f>
        <v>2.7306718662565288E-2</v>
      </c>
    </row>
    <row r="2825" spans="2:17" x14ac:dyDescent="0.2">
      <c r="B2825" s="46" t="s">
        <v>51</v>
      </c>
      <c r="D2825" s="49">
        <f>_xll.qlCalendarAdvance(LocalCalendar,$D2824,B2825,"f",FALSE)</f>
        <v>59301</v>
      </c>
      <c r="E2825" s="49">
        <f>_xll.qlInterestRateIndexValueDate(IndexON,D2825)</f>
        <v>59301</v>
      </c>
      <c r="F2825" s="52">
        <f>IFERROR(_xll.qlIndexFixing(IndexON,D2825,TRUE,_xll.ohTrigger(RecalcTrigger,TriggerON)),NA())</f>
        <v>2.1720826683679917E-2</v>
      </c>
      <c r="H2825" s="49">
        <f>_xll.qlCalendarAdvance(IborCalendar,$H2824,B2825,"f",FALSE)</f>
        <v>59294</v>
      </c>
      <c r="I2825" s="49">
        <f>_xll.qlInterestRateIndexValueDate(Index1M,$H2825)</f>
        <v>59296</v>
      </c>
      <c r="J2825" s="52">
        <f>IFERROR(_xll.qlIndexFixing(Index1M,$H2825,TRUE,_xll.ohTrigger(RecalcTrigger,Trigger1M)),NA())</f>
        <v>2.2910211590503972E-2</v>
      </c>
      <c r="K2825" s="52">
        <f>IFERROR(_xll.qlIndexFixing(ONIndex1M,I2825,TRUE,_xll.ohTrigger(RecalcTrigger,Trigger1M)),NA())</f>
        <v>2.289332041189418E-2</v>
      </c>
      <c r="L2825" s="52">
        <f>IFERROR(_xll.qlIndexFixing(Index3M,H2825,TRUE,_xll.ohTrigger(RecalcTrigger,Trigger3M)),NA())</f>
        <v>2.4452352667364632E-2</v>
      </c>
      <c r="M2825" s="52">
        <f>IFERROR(_xll.qlIndexFixing(ONIndex3M,I2825,TRUE,_xll.ohTrigger(RecalcTrigger,Trigger3M)),NA())</f>
        <v>2.4388163463715529E-2</v>
      </c>
      <c r="N2825" s="52">
        <f>IFERROR(_xll.qlIndexFixing(Index6M,$H2825,TRUE,_xll.ohTrigger(RecalcTrigger,Trigger6M)),NA())</f>
        <v>2.5844243482555089E-2</v>
      </c>
      <c r="O2825" s="52">
        <f>IFERROR(_xll.qlIndexFixing(ONIndex6M,I2825,TRUE,_xll.ohTrigger(RecalcTrigger,Trigger6M)),NA())</f>
        <v>2.5698448638875604E-2</v>
      </c>
      <c r="P2825" s="52">
        <f>IFERROR(_xll.qlIndexFixing(Index1Y,$H2825,TRUE,_xll.ohTrigger(RecalcTrigger,Trigger1Y)),NA())</f>
        <v>2.7642376048103448E-2</v>
      </c>
      <c r="Q2825" s="52">
        <f>IFERROR(_xll.qlIndexFixing(ONIndex1Y,I2825,TRUE,_xll.ohTrigger(RecalcTrigger,Trigger1Y)),NA())</f>
        <v>2.7304031863888412E-2</v>
      </c>
    </row>
    <row r="2826" spans="2:17" x14ac:dyDescent="0.2">
      <c r="B2826" s="46" t="s">
        <v>51</v>
      </c>
      <c r="D2826" s="49">
        <f>_xll.qlCalendarAdvance(LocalCalendar,$D2825,B2826,"f",FALSE)</f>
        <v>59308</v>
      </c>
      <c r="E2826" s="49">
        <f>_xll.qlInterestRateIndexValueDate(IndexON,D2826)</f>
        <v>59308</v>
      </c>
      <c r="F2826" s="52">
        <f>IFERROR(_xll.qlIndexFixing(IndexON,D2826,TRUE,_xll.ohTrigger(RecalcTrigger,TriggerON)),NA())</f>
        <v>2.1718090874580653E-2</v>
      </c>
      <c r="H2826" s="49">
        <f>_xll.qlCalendarAdvance(IborCalendar,$H2825,B2826,"f",FALSE)</f>
        <v>59301</v>
      </c>
      <c r="I2826" s="49">
        <f>_xll.qlInterestRateIndexValueDate(Index1M,$H2826)</f>
        <v>59303</v>
      </c>
      <c r="J2826" s="52">
        <f>IFERROR(_xll.qlIndexFixing(Index1M,$H2826,TRUE,_xll.ohTrigger(RecalcTrigger,Trigger1M)),NA())</f>
        <v>2.2908471073947285E-2</v>
      </c>
      <c r="K2826" s="52">
        <f>IFERROR(_xll.qlIndexFixing(ONIndex1M,I2826,TRUE,_xll.ohTrigger(RecalcTrigger,Trigger1M)),NA())</f>
        <v>2.2891564380307372E-2</v>
      </c>
      <c r="L2826" s="52">
        <f>IFERROR(_xll.qlIndexFixing(Index3M,H2826,TRUE,_xll.ohTrigger(RecalcTrigger,Trigger3M)),NA())</f>
        <v>2.4450663756166505E-2</v>
      </c>
      <c r="M2826" s="52">
        <f>IFERROR(_xll.qlIndexFixing(ONIndex3M,I2826,TRUE,_xll.ohTrigger(RecalcTrigger,Trigger3M)),NA())</f>
        <v>2.4386425048730231E-2</v>
      </c>
      <c r="N2826" s="52">
        <f>IFERROR(_xll.qlIndexFixing(Index6M,$H2826,TRUE,_xll.ohTrigger(RecalcTrigger,Trigger6M)),NA())</f>
        <v>2.5842606469518397E-2</v>
      </c>
      <c r="O2826" s="52">
        <f>IFERROR(_xll.qlIndexFixing(ONIndex6M,I2826,TRUE,_xll.ohTrigger(RecalcTrigger,Trigger6M)),NA())</f>
        <v>2.5696713715577246E-2</v>
      </c>
      <c r="P2826" s="52">
        <f>IFERROR(_xll.qlIndexFixing(Index1Y,$H2826,TRUE,_xll.ohTrigger(RecalcTrigger,Trigger1Y)),NA())</f>
        <v>2.763986756605263E-2</v>
      </c>
      <c r="Q2826" s="52">
        <f>IFERROR(_xll.qlIndexFixing(ONIndex1Y,I2826,TRUE,_xll.ohTrigger(RecalcTrigger,Trigger1Y)),NA())</f>
        <v>2.7302262827078039E-2</v>
      </c>
    </row>
    <row r="2827" spans="2:17" x14ac:dyDescent="0.2">
      <c r="B2827" s="46" t="s">
        <v>51</v>
      </c>
      <c r="D2827" s="49">
        <f>_xll.qlCalendarAdvance(LocalCalendar,$D2826,B2827,"f",FALSE)</f>
        <v>59315</v>
      </c>
      <c r="E2827" s="49">
        <f>_xll.qlInterestRateIndexValueDate(IndexON,D2827)</f>
        <v>59315</v>
      </c>
      <c r="F2827" s="52">
        <f>IFERROR(_xll.qlIndexFixing(IndexON,D2827,TRUE,_xll.ohTrigger(RecalcTrigger,TriggerON)),NA())</f>
        <v>2.1715369606889467E-2</v>
      </c>
      <c r="H2827" s="49">
        <f>_xll.qlCalendarAdvance(IborCalendar,$H2826,B2827,"f",FALSE)</f>
        <v>59308</v>
      </c>
      <c r="I2827" s="49">
        <f>_xll.qlInterestRateIndexValueDate(Index1M,$H2827)</f>
        <v>59310</v>
      </c>
      <c r="J2827" s="52">
        <f>IFERROR(_xll.qlIndexFixing(Index1M,$H2827,TRUE,_xll.ohTrigger(RecalcTrigger,Trigger1M)),NA())</f>
        <v>2.290673987946661E-2</v>
      </c>
      <c r="K2827" s="52">
        <f>IFERROR(_xll.qlIndexFixing(ONIndex1M,I2827,TRUE,_xll.ohTrigger(RecalcTrigger,Trigger1M)),NA())</f>
        <v>2.2889817653970468E-2</v>
      </c>
      <c r="L2827" s="52">
        <f>IFERROR(_xll.qlIndexFixing(Index3M,H2827,TRUE,_xll.ohTrigger(RecalcTrigger,Trigger3M)),NA())</f>
        <v>2.444898411452116E-2</v>
      </c>
      <c r="M2827" s="52">
        <f>IFERROR(_xll.qlIndexFixing(ONIndex3M,I2827,TRUE,_xll.ohTrigger(RecalcTrigger,Trigger3M)),NA())</f>
        <v>2.4384695845682813E-2</v>
      </c>
      <c r="N2827" s="52">
        <f>IFERROR(_xll.qlIndexFixing(Index6M,$H2827,TRUE,_xll.ohTrigger(RecalcTrigger,Trigger6M)),NA())</f>
        <v>2.5840978732811461E-2</v>
      </c>
      <c r="O2827" s="52">
        <f>IFERROR(_xll.qlIndexFixing(ONIndex6M,I2827,TRUE,_xll.ohTrigger(RecalcTrigger,Trigger6M)),NA())</f>
        <v>2.569498794772862E-2</v>
      </c>
      <c r="P2827" s="52">
        <f>IFERROR(_xll.qlIndexFixing(Index1Y,$H2827,TRUE,_xll.ohTrigger(RecalcTrigger,Trigger1Y)),NA())</f>
        <v>2.7638314460862453E-2</v>
      </c>
      <c r="Q2827" s="52">
        <f>IFERROR(_xll.qlIndexFixing(ONIndex1Y,I2827,TRUE,_xll.ohTrigger(RecalcTrigger,Trigger1Y)),NA())</f>
        <v>2.7300503351446181E-2</v>
      </c>
    </row>
    <row r="2828" spans="2:17" x14ac:dyDescent="0.2">
      <c r="B2828" s="46" t="s">
        <v>51</v>
      </c>
      <c r="D2828" s="49">
        <f>_xll.qlCalendarAdvance(LocalCalendar,$D2827,B2828,"f",FALSE)</f>
        <v>59322</v>
      </c>
      <c r="E2828" s="49">
        <f>_xll.qlInterestRateIndexValueDate(IndexON,D2828)</f>
        <v>59322</v>
      </c>
      <c r="F2828" s="52">
        <f>IFERROR(_xll.qlIndexFixing(IndexON,D2828,TRUE,_xll.ohTrigger(RecalcTrigger,TriggerON)),NA())</f>
        <v>2.1712662880206679E-2</v>
      </c>
      <c r="H2828" s="49">
        <f>_xll.qlCalendarAdvance(IborCalendar,$H2827,B2828,"f",FALSE)</f>
        <v>59315</v>
      </c>
      <c r="I2828" s="49">
        <f>_xll.qlInterestRateIndexValueDate(Index1M,$H2828)</f>
        <v>59317</v>
      </c>
      <c r="J2828" s="52">
        <f>IFERROR(_xll.qlIndexFixing(Index1M,$H2828,TRUE,_xll.ohTrigger(RecalcTrigger,Trigger1M)),NA())</f>
        <v>2.2905018007059373E-2</v>
      </c>
      <c r="K2828" s="52">
        <f>IFERROR(_xll.qlIndexFixing(ONIndex1M,I2828,TRUE,_xll.ohTrigger(RecalcTrigger,Trigger1M)),NA())</f>
        <v>2.2888684093378409E-2</v>
      </c>
      <c r="L2828" s="52">
        <f>IFERROR(_xll.qlIndexFixing(Index3M,H2828,TRUE,_xll.ohTrigger(RecalcTrigger,Trigger3M)),NA())</f>
        <v>2.4448024623335746E-2</v>
      </c>
      <c r="M2828" s="52">
        <f>IFERROR(_xll.qlIndexFixing(ONIndex3M,I2828,TRUE,_xll.ohTrigger(RecalcTrigger,Trigger3M)),NA())</f>
        <v>2.4383679095172361E-2</v>
      </c>
      <c r="N2828" s="52">
        <f>IFERROR(_xll.qlIndexFixing(Index6M,$H2828,TRUE,_xll.ohTrigger(RecalcTrigger,Trigger6M)),NA())</f>
        <v>2.5839360272411384E-2</v>
      </c>
      <c r="O2828" s="52">
        <f>IFERROR(_xll.qlIndexFixing(ONIndex6M,I2828,TRUE,_xll.ohTrigger(RecalcTrigger,Trigger6M)),NA())</f>
        <v>2.5694065939445565E-2</v>
      </c>
      <c r="P2828" s="52">
        <f>IFERROR(_xll.qlIndexFixing(Index1Y,$H2828,TRUE,_xll.ohTrigger(RecalcTrigger,Trigger1Y)),NA())</f>
        <v>2.7637718486400828E-2</v>
      </c>
      <c r="Q2828" s="52">
        <f>IFERROR(_xll.qlIndexFixing(ONIndex1Y,I2828,TRUE,_xll.ohTrigger(RecalcTrigger,Trigger1Y)),NA())</f>
        <v>2.7299663834503551E-2</v>
      </c>
    </row>
    <row r="2829" spans="2:17" x14ac:dyDescent="0.2">
      <c r="B2829" s="46" t="s">
        <v>51</v>
      </c>
      <c r="D2829" s="49">
        <f>_xll.qlCalendarAdvance(LocalCalendar,$D2828,B2829,"f",FALSE)</f>
        <v>59329</v>
      </c>
      <c r="E2829" s="49">
        <f>_xll.qlInterestRateIndexValueDate(IndexON,D2829)</f>
        <v>59329</v>
      </c>
      <c r="F2829" s="52">
        <f>IFERROR(_xll.qlIndexFixing(IndexON,D2829,TRUE,_xll.ohTrigger(RecalcTrigger,TriggerON)),NA())</f>
        <v>2.170997069469216E-2</v>
      </c>
      <c r="H2829" s="49">
        <f>_xll.qlCalendarAdvance(IborCalendar,$H2828,B2829,"f",FALSE)</f>
        <v>59322</v>
      </c>
      <c r="I2829" s="49">
        <f>_xll.qlInterestRateIndexValueDate(Index1M,$H2829)</f>
        <v>59324</v>
      </c>
      <c r="J2829" s="52">
        <f>IFERROR(_xll.qlIndexFixing(Index1M,$H2829,TRUE,_xll.ohTrigger(RecalcTrigger,Trigger1M)),NA())</f>
        <v>2.2903305456722995E-2</v>
      </c>
      <c r="K2829" s="52">
        <f>IFERROR(_xll.qlIndexFixing(ONIndex1M,I2829,TRUE,_xll.ohTrigger(RecalcTrigger,Trigger1M)),NA())</f>
        <v>2.2886352117152953E-2</v>
      </c>
      <c r="L2829" s="52">
        <f>IFERROR(_xll.qlIndexFixing(Index3M,H2829,TRUE,_xll.ohTrigger(RecalcTrigger,Trigger3M)),NA())</f>
        <v>2.4446364070466641E-2</v>
      </c>
      <c r="M2829" s="52">
        <f>IFERROR(_xll.qlIndexFixing(ONIndex3M,I2829,TRUE,_xll.ohTrigger(RecalcTrigger,Trigger3M)),NA())</f>
        <v>2.4381265075268388E-2</v>
      </c>
      <c r="N2829" s="52">
        <f>IFERROR(_xll.qlIndexFixing(Index6M,$H2829,TRUE,_xll.ohTrigger(RecalcTrigger,Trigger6M)),NA())</f>
        <v>2.5837751088296126E-2</v>
      </c>
      <c r="O2829" s="52">
        <f>IFERROR(_xll.qlIndexFixing(ONIndex6M,I2829,TRUE,_xll.ohTrigger(RecalcTrigger,Trigger6M)),NA())</f>
        <v>2.5691563878140755E-2</v>
      </c>
      <c r="P2829" s="52">
        <f>IFERROR(_xll.qlIndexFixing(Index1Y,$H2829,TRUE,_xll.ohTrigger(RecalcTrigger,Trigger1Y)),NA())</f>
        <v>2.7635237742335634E-2</v>
      </c>
      <c r="Q2829" s="52">
        <f>IFERROR(_xll.qlIndexFixing(ONIndex1Y,I2829,TRUE,_xll.ohTrigger(RecalcTrigger,Trigger1Y)),NA())</f>
        <v>2.7297013083531496E-2</v>
      </c>
    </row>
    <row r="2830" spans="2:17" x14ac:dyDescent="0.2">
      <c r="B2830" s="46" t="s">
        <v>51</v>
      </c>
      <c r="D2830" s="49">
        <f>_xll.qlCalendarAdvance(LocalCalendar,$D2829,B2830,"f",FALSE)</f>
        <v>59336</v>
      </c>
      <c r="E2830" s="49">
        <f>_xll.qlInterestRateIndexValueDate(IndexON,D2830)</f>
        <v>59336</v>
      </c>
      <c r="F2830" s="52">
        <f>IFERROR(_xll.qlIndexFixing(IndexON,D2830,TRUE,_xll.ohTrigger(RecalcTrigger,TriggerON)),NA())</f>
        <v>2.1707293050425847E-2</v>
      </c>
      <c r="H2830" s="49">
        <f>_xll.qlCalendarAdvance(IborCalendar,$H2829,B2830,"f",FALSE)</f>
        <v>59329</v>
      </c>
      <c r="I2830" s="49">
        <f>_xll.qlInterestRateIndexValueDate(Index1M,$H2830)</f>
        <v>59331</v>
      </c>
      <c r="J2830" s="52">
        <f>IFERROR(_xll.qlIndexFixing(Index1M,$H2830,TRUE,_xll.ohTrigger(RecalcTrigger,Trigger1M)),NA())</f>
        <v>2.2901602228444579E-2</v>
      </c>
      <c r="K2830" s="52">
        <f>IFERROR(_xll.qlIndexFixing(ONIndex1M,I2830,TRUE,_xll.ohTrigger(RecalcTrigger,Trigger1M)),NA())</f>
        <v>2.2884633306619051E-2</v>
      </c>
      <c r="L2830" s="52">
        <f>IFERROR(_xll.qlIndexFixing(Index3M,H2830,TRUE,_xll.ohTrigger(RecalcTrigger,Trigger3M)),NA())</f>
        <v>2.4444000806780233E-2</v>
      </c>
      <c r="M2830" s="52">
        <f>IFERROR(_xll.qlIndexFixing(ONIndex3M,I2830,TRUE,_xll.ohTrigger(RecalcTrigger,Trigger3M)),NA())</f>
        <v>2.4379563507928026E-2</v>
      </c>
      <c r="N2830" s="52">
        <f>IFERROR(_xll.qlIndexFixing(Index6M,$H2830,TRUE,_xll.ohTrigger(RecalcTrigger,Trigger6M)),NA())</f>
        <v>2.5836151180442791E-2</v>
      </c>
      <c r="O2830" s="52">
        <f>IFERROR(_xll.qlIndexFixing(ONIndex6M,I2830,TRUE,_xll.ohTrigger(RecalcTrigger,Trigger6M)),NA())</f>
        <v>2.5689865576481452E-2</v>
      </c>
      <c r="P2830" s="52">
        <f>IFERROR(_xll.qlIndexFixing(Index1Y,$H2830,TRUE,_xll.ohTrigger(RecalcTrigger,Trigger1Y)),NA())</f>
        <v>2.7633714128909692E-2</v>
      </c>
      <c r="Q2830" s="52">
        <f>IFERROR(_xll.qlIndexFixing(ONIndex1Y,I2830,TRUE,_xll.ohTrigger(RecalcTrigger,Trigger1Y)),NA())</f>
        <v>2.7295282291248668E-2</v>
      </c>
    </row>
    <row r="2831" spans="2:17" x14ac:dyDescent="0.2">
      <c r="B2831" s="46" t="s">
        <v>51</v>
      </c>
      <c r="D2831" s="49">
        <f>_xll.qlCalendarAdvance(LocalCalendar,$D2830,B2831,"f",FALSE)</f>
        <v>59343</v>
      </c>
      <c r="E2831" s="49">
        <f>_xll.qlInterestRateIndexValueDate(IndexON,D2831)</f>
        <v>59343</v>
      </c>
      <c r="F2831" s="52">
        <f>IFERROR(_xll.qlIndexFixing(IndexON,D2831,TRUE,_xll.ohTrigger(RecalcTrigger,TriggerON)),NA())</f>
        <v>2.170462994716793E-2</v>
      </c>
      <c r="H2831" s="49">
        <f>_xll.qlCalendarAdvance(IborCalendar,$H2830,B2831,"f",FALSE)</f>
        <v>59336</v>
      </c>
      <c r="I2831" s="49">
        <f>_xll.qlInterestRateIndexValueDate(Index1M,$H2831)</f>
        <v>59338</v>
      </c>
      <c r="J2831" s="52">
        <f>IFERROR(_xll.qlIndexFixing(Index1M,$H2831,TRUE,_xll.ohTrigger(RecalcTrigger,Trigger1M)),NA())</f>
        <v>2.2899908322231863E-2</v>
      </c>
      <c r="K2831" s="52">
        <f>IFERROR(_xll.qlIndexFixing(ONIndex1M,I2831,TRUE,_xll.ohTrigger(RecalcTrigger,Trigger1M)),NA())</f>
        <v>2.2882923801388344E-2</v>
      </c>
      <c r="L2831" s="52">
        <f>IFERROR(_xll.qlIndexFixing(Index3M,H2831,TRUE,_xll.ohTrigger(RecalcTrigger,Trigger3M)),NA())</f>
        <v>2.4442358243225278E-2</v>
      </c>
      <c r="M2831" s="52">
        <f>IFERROR(_xll.qlIndexFixing(ONIndex3M,I2831,TRUE,_xll.ohTrigger(RecalcTrigger,Trigger3M)),NA())</f>
        <v>2.4377871152498898E-2</v>
      </c>
      <c r="N2831" s="52">
        <f>IFERROR(_xll.qlIndexFixing(Index6M,$H2831,TRUE,_xll.ohTrigger(RecalcTrigger,Trigger6M)),NA())</f>
        <v>2.5834560548828045E-2</v>
      </c>
      <c r="O2831" s="52">
        <f>IFERROR(_xll.qlIndexFixing(ONIndex6M,I2831,TRUE,_xll.ohTrigger(RecalcTrigger,Trigger6M)),NA())</f>
        <v>2.568817643021859E-2</v>
      </c>
      <c r="P2831" s="52">
        <f>IFERROR(_xll.qlIndexFixing(Index1Y,$H2831,TRUE,_xll.ohTrigger(RecalcTrigger,Trigger1Y)),NA())</f>
        <v>2.7632200345982016E-2</v>
      </c>
      <c r="Q2831" s="52">
        <f>IFERROR(_xll.qlIndexFixing(ONIndex1Y,I2831,TRUE,_xll.ohTrigger(RecalcTrigger,Trigger1Y)),NA())</f>
        <v>2.729356106011771E-2</v>
      </c>
    </row>
    <row r="2832" spans="2:17" x14ac:dyDescent="0.2">
      <c r="B2832" s="46" t="s">
        <v>51</v>
      </c>
      <c r="D2832" s="49">
        <f>_xll.qlCalendarAdvance(LocalCalendar,$D2831,B2832,"f",FALSE)</f>
        <v>59350</v>
      </c>
      <c r="E2832" s="49">
        <f>_xll.qlInterestRateIndexValueDate(IndexON,D2832)</f>
        <v>59350</v>
      </c>
      <c r="F2832" s="52">
        <f>IFERROR(_xll.qlIndexFixing(IndexON,D2832,TRUE,_xll.ohTrigger(RecalcTrigger,TriggerON)),NA())</f>
        <v>2.1701981385078284E-2</v>
      </c>
      <c r="H2832" s="49">
        <f>_xll.qlCalendarAdvance(IborCalendar,$H2831,B2832,"f",FALSE)</f>
        <v>59343</v>
      </c>
      <c r="I2832" s="49">
        <f>_xll.qlInterestRateIndexValueDate(Index1M,$H2832)</f>
        <v>59345</v>
      </c>
      <c r="J2832" s="52">
        <f>IFERROR(_xll.qlIndexFixing(Index1M,$H2832,TRUE,_xll.ohTrigger(RecalcTrigger,Trigger1M)),NA())</f>
        <v>2.2898223738071953E-2</v>
      </c>
      <c r="K2832" s="52">
        <f>IFERROR(_xll.qlIndexFixing(ONIndex1M,I2832,TRUE,_xll.ohTrigger(RecalcTrigger,Trigger1M)),NA())</f>
        <v>2.2881223601380896E-2</v>
      </c>
      <c r="L2832" s="52">
        <f>IFERROR(_xll.qlIndexFixing(Index3M,H2832,TRUE,_xll.ohTrigger(RecalcTrigger,Trigger3M)),NA())</f>
        <v>2.4440724949163575E-2</v>
      </c>
      <c r="M2832" s="52">
        <f>IFERROR(_xll.qlIndexFixing(ONIndex3M,I2832,TRUE,_xll.ohTrigger(RecalcTrigger,Trigger3M)),NA())</f>
        <v>2.4376188009007649E-2</v>
      </c>
      <c r="N2832" s="52">
        <f>IFERROR(_xll.qlIndexFixing(Index6M,$H2832,TRUE,_xll.ohTrigger(RecalcTrigger,Trigger6M)),NA())</f>
        <v>2.5834605548242757E-2</v>
      </c>
      <c r="O2832" s="52">
        <f>IFERROR(_xll.qlIndexFixing(ONIndex6M,I2832,TRUE,_xll.ohTrigger(RecalcTrigger,Trigger6M)),NA())</f>
        <v>2.5686496439325524E-2</v>
      </c>
      <c r="P2832" s="52">
        <f>IFERROR(_xll.qlIndexFixing(Index1Y,$H2832,TRUE,_xll.ohTrigger(RecalcTrigger,Trigger1Y)),NA())</f>
        <v>2.763069639350927E-2</v>
      </c>
      <c r="Q2832" s="52">
        <f>IFERROR(_xll.qlIndexFixing(ONIndex1Y,I2832,TRUE,_xll.ohTrigger(RecalcTrigger,Trigger1Y)),NA())</f>
        <v>2.7291849390111977E-2</v>
      </c>
    </row>
    <row r="2833" spans="2:17" x14ac:dyDescent="0.2">
      <c r="B2833" s="46" t="s">
        <v>51</v>
      </c>
      <c r="D2833" s="49">
        <f>_xll.qlCalendarAdvance(LocalCalendar,$D2832,B2833,"f",FALSE)</f>
        <v>59357</v>
      </c>
      <c r="E2833" s="49">
        <f>_xll.qlInterestRateIndexValueDate(IndexON,D2833)</f>
        <v>59357</v>
      </c>
      <c r="F2833" s="52">
        <f>IFERROR(_xll.qlIndexFixing(IndexON,D2833,TRUE,_xll.ohTrigger(RecalcTrigger,TriggerON)),NA())</f>
        <v>2.1699347364076971E-2</v>
      </c>
      <c r="H2833" s="49">
        <f>_xll.qlCalendarAdvance(IborCalendar,$H2832,B2833,"f",FALSE)</f>
        <v>59350</v>
      </c>
      <c r="I2833" s="49">
        <f>_xll.qlInterestRateIndexValueDate(Index1M,$H2833)</f>
        <v>59352</v>
      </c>
      <c r="J2833" s="52">
        <f>IFERROR(_xll.qlIndexFixing(Index1M,$H2833,TRUE,_xll.ohTrigger(RecalcTrigger,Trigger1M)),NA())</f>
        <v>2.2896548475962272E-2</v>
      </c>
      <c r="K2833" s="52">
        <f>IFERROR(_xll.qlIndexFixing(ONIndex1M,I2833,TRUE,_xll.ohTrigger(RecalcTrigger,Trigger1M)),NA())</f>
        <v>2.2879532706623351E-2</v>
      </c>
      <c r="L2833" s="52">
        <f>IFERROR(_xll.qlIndexFixing(Index3M,H2833,TRUE,_xll.ohTrigger(RecalcTrigger,Trigger3M)),NA())</f>
        <v>2.4436960526928241E-2</v>
      </c>
      <c r="M2833" s="52">
        <f>IFERROR(_xll.qlIndexFixing(ONIndex3M,I2833,TRUE,_xll.ohTrigger(RecalcTrigger,Trigger3M)),NA())</f>
        <v>2.4374514077427634E-2</v>
      </c>
      <c r="N2833" s="52">
        <f>IFERROR(_xll.qlIndexFixing(Index6M,$H2833,TRUE,_xll.ohTrigger(RecalcTrigger,Trigger6M)),NA())</f>
        <v>2.5828966616033198E-2</v>
      </c>
      <c r="O2833" s="52">
        <f>IFERROR(_xll.qlIndexFixing(ONIndex6M,I2833,TRUE,_xll.ohTrigger(RecalcTrigger,Trigger6M)),NA())</f>
        <v>2.5684825603882189E-2</v>
      </c>
      <c r="P2833" s="52">
        <f>IFERROR(_xll.qlIndexFixing(Index1Y,$H2833,TRUE,_xll.ohTrigger(RecalcTrigger,Trigger1Y)),NA())</f>
        <v>2.7626352185590224E-2</v>
      </c>
      <c r="Q2833" s="52">
        <f>IFERROR(_xll.qlIndexFixing(ONIndex1Y,I2833,TRUE,_xll.ohTrigger(RecalcTrigger,Trigger1Y)),NA())</f>
        <v>2.7290147281204824E-2</v>
      </c>
    </row>
    <row r="2834" spans="2:17" x14ac:dyDescent="0.2">
      <c r="B2834" s="46" t="s">
        <v>51</v>
      </c>
      <c r="D2834" s="49">
        <f>_xll.qlCalendarAdvance(LocalCalendar,$D2833,B2834,"f",FALSE)</f>
        <v>59364</v>
      </c>
      <c r="E2834" s="49">
        <f>_xll.qlInterestRateIndexValueDate(IndexON,D2834)</f>
        <v>59364</v>
      </c>
      <c r="F2834" s="52">
        <f>IFERROR(_xll.qlIndexFixing(IndexON,D2834,TRUE,_xll.ohTrigger(RecalcTrigger,TriggerON)),NA())</f>
        <v>2.1696727884403799E-2</v>
      </c>
      <c r="H2834" s="49">
        <f>_xll.qlCalendarAdvance(IborCalendar,$H2833,B2834,"f",FALSE)</f>
        <v>59357</v>
      </c>
      <c r="I2834" s="49">
        <f>_xll.qlInterestRateIndexValueDate(Index1M,$H2834)</f>
        <v>59359</v>
      </c>
      <c r="J2834" s="52">
        <f>IFERROR(_xll.qlIndexFixing(Index1M,$H2834,TRUE,_xll.ohTrigger(RecalcTrigger,Trigger1M)),NA())</f>
        <v>2.2894882535905402E-2</v>
      </c>
      <c r="K2834" s="52">
        <f>IFERROR(_xll.qlIndexFixing(ONIndex1M,I2834,TRUE,_xll.ohTrigger(RecalcTrigger,Trigger1M)),NA())</f>
        <v>2.2877851117169001E-2</v>
      </c>
      <c r="L2834" s="52">
        <f>IFERROR(_xll.qlIndexFixing(Index3M,H2834,TRUE,_xll.ohTrigger(RecalcTrigger,Trigger3M)),NA())</f>
        <v>2.4438200358148279E-2</v>
      </c>
      <c r="M2834" s="52">
        <f>IFERROR(_xll.qlIndexFixing(ONIndex3M,I2834,TRUE,_xll.ohTrigger(RecalcTrigger,Trigger3M)),NA())</f>
        <v>2.4372849357732207E-2</v>
      </c>
      <c r="N2834" s="52">
        <f>IFERROR(_xll.qlIndexFixing(Index6M,$H2834,TRUE,_xll.ohTrigger(RecalcTrigger,Trigger6M)),NA())</f>
        <v>2.5829844311195831E-2</v>
      </c>
      <c r="O2834" s="52">
        <f>IFERROR(_xll.qlIndexFixing(ONIndex6M,I2834,TRUE,_xll.ohTrigger(RecalcTrigger,Trigger6M)),NA())</f>
        <v>2.568316392380865E-2</v>
      </c>
      <c r="P2834" s="52">
        <f>IFERROR(_xll.qlIndexFixing(Index1Y,$H2834,TRUE,_xll.ohTrigger(RecalcTrigger,Trigger1Y)),NA())</f>
        <v>2.7627717979751245E-2</v>
      </c>
      <c r="Q2834" s="52">
        <f>IFERROR(_xll.qlIndexFixing(ONIndex1Y,I2834,TRUE,_xll.ohTrigger(RecalcTrigger,Trigger1Y)),NA())</f>
        <v>2.7288454733449541E-2</v>
      </c>
    </row>
    <row r="2835" spans="2:17" x14ac:dyDescent="0.2">
      <c r="B2835" s="46" t="s">
        <v>51</v>
      </c>
      <c r="D2835" s="49">
        <f>_xll.qlCalendarAdvance(LocalCalendar,$D2834,B2835,"f",FALSE)</f>
        <v>59371</v>
      </c>
      <c r="E2835" s="49">
        <f>_xll.qlInterestRateIndexValueDate(IndexON,D2835)</f>
        <v>59371</v>
      </c>
      <c r="F2835" s="52">
        <f>IFERROR(_xll.qlIndexFixing(IndexON,D2835,TRUE,_xll.ohTrigger(RecalcTrigger,TriggerON)),NA())</f>
        <v>2.1694122945739025E-2</v>
      </c>
      <c r="H2835" s="49">
        <f>_xll.qlCalendarAdvance(IborCalendar,$H2834,B2835,"f",FALSE)</f>
        <v>59364</v>
      </c>
      <c r="I2835" s="49">
        <f>_xll.qlInterestRateIndexValueDate(Index1M,$H2835)</f>
        <v>59366</v>
      </c>
      <c r="J2835" s="52">
        <f>IFERROR(_xll.qlIndexFixing(Index1M,$H2835,TRUE,_xll.ohTrigger(RecalcTrigger,Trigger1M)),NA())</f>
        <v>2.2893225917885864E-2</v>
      </c>
      <c r="K2835" s="52">
        <f>IFERROR(_xll.qlIndexFixing(ONIndex1M,I2835,TRUE,_xll.ohTrigger(RecalcTrigger,Trigger1M)),NA())</f>
        <v>2.287617883293791E-2</v>
      </c>
      <c r="L2835" s="52">
        <f>IFERROR(_xll.qlIndexFixing(Index3M,H2835,TRUE,_xll.ohTrigger(RecalcTrigger,Trigger3M)),NA())</f>
        <v>2.443588068381557E-2</v>
      </c>
      <c r="M2835" s="52">
        <f>IFERROR(_xll.qlIndexFixing(ONIndex3M,I2835,TRUE,_xll.ohTrigger(RecalcTrigger,Trigger3M)),NA())</f>
        <v>2.4371193849948014E-2</v>
      </c>
      <c r="N2835" s="52">
        <f>IFERROR(_xll.qlIndexFixing(Index6M,$H2835,TRUE,_xll.ohTrigger(RecalcTrigger,Trigger6M)),NA())</f>
        <v>2.582910556971663E-2</v>
      </c>
      <c r="O2835" s="52">
        <f>IFERROR(_xll.qlIndexFixing(ONIndex6M,I2835,TRUE,_xll.ohTrigger(RecalcTrigger,Trigger6M)),NA())</f>
        <v>2.5681511399158197E-2</v>
      </c>
      <c r="P2835" s="52">
        <f>IFERROR(_xll.qlIndexFixing(Index1Y,$H2835,TRUE,_xll.ohTrigger(RecalcTrigger,Trigger1Y)),NA())</f>
        <v>2.7626243518378849E-2</v>
      </c>
      <c r="Q2835" s="52">
        <f>IFERROR(_xll.qlIndexFixing(ONIndex1Y,I2835,TRUE,_xll.ohTrigger(RecalcTrigger,Trigger1Y)),NA())</f>
        <v>2.7286771746792837E-2</v>
      </c>
    </row>
    <row r="2836" spans="2:17" x14ac:dyDescent="0.2">
      <c r="B2836" s="46" t="s">
        <v>51</v>
      </c>
      <c r="D2836" s="49">
        <f>_xll.qlCalendarAdvance(LocalCalendar,$D2835,B2836,"f",FALSE)</f>
        <v>59378</v>
      </c>
      <c r="E2836" s="49">
        <f>_xll.qlInterestRateIndexValueDate(IndexON,D2836)</f>
        <v>59378</v>
      </c>
      <c r="F2836" s="52">
        <f>IFERROR(_xll.qlIndexFixing(IndexON,D2836,TRUE,_xll.ohTrigger(RecalcTrigger,TriggerON)),NA())</f>
        <v>2.169153254824252E-2</v>
      </c>
      <c r="H2836" s="49">
        <f>_xll.qlCalendarAdvance(IborCalendar,$H2835,B2836,"f",FALSE)</f>
        <v>59371</v>
      </c>
      <c r="I2836" s="49">
        <f>_xll.qlInterestRateIndexValueDate(Index1M,$H2836)</f>
        <v>59373</v>
      </c>
      <c r="J2836" s="52">
        <f>IFERROR(_xll.qlIndexFixing(Index1M,$H2836,TRUE,_xll.ohTrigger(RecalcTrigger,Trigger1M)),NA())</f>
        <v>2.2891578621908819E-2</v>
      </c>
      <c r="K2836" s="52">
        <f>IFERROR(_xll.qlIndexFixing(ONIndex1M,I2836,TRUE,_xll.ohTrigger(RecalcTrigger,Trigger1M)),NA())</f>
        <v>2.2874515854036659E-2</v>
      </c>
      <c r="L2836" s="52">
        <f>IFERROR(_xll.qlIndexFixing(Index3M,H2836,TRUE,_xll.ohTrigger(RecalcTrigger,Trigger3M)),NA())</f>
        <v>2.4434284467609549E-2</v>
      </c>
      <c r="M2836" s="52">
        <f>IFERROR(_xll.qlIndexFixing(ONIndex3M,I2836,TRUE,_xll.ohTrigger(RecalcTrigger,Trigger3M)),NA())</f>
        <v>2.43695475541017E-2</v>
      </c>
      <c r="N2836" s="52">
        <f>IFERROR(_xll.qlIndexFixing(Index6M,$H2836,TRUE,_xll.ohTrigger(RecalcTrigger,Trigger6M)),NA())</f>
        <v>2.5826746533562286E-2</v>
      </c>
      <c r="O2836" s="52">
        <f>IFERROR(_xll.qlIndexFixing(ONIndex6M,I2836,TRUE,_xll.ohTrigger(RecalcTrigger,Trigger6M)),NA())</f>
        <v>2.5679868029904185E-2</v>
      </c>
      <c r="P2836" s="52">
        <f>IFERROR(_xll.qlIndexFixing(Index1Y,$H2836,TRUE,_xll.ohTrigger(RecalcTrigger,Trigger1Y)),NA())</f>
        <v>2.762477888728691E-2</v>
      </c>
      <c r="Q2836" s="52">
        <f>IFERROR(_xll.qlIndexFixing(ONIndex1Y,I2836,TRUE,_xll.ohTrigger(RecalcTrigger,Trigger1Y)),NA())</f>
        <v>2.7285098321314649E-2</v>
      </c>
    </row>
    <row r="2837" spans="2:17" x14ac:dyDescent="0.2">
      <c r="B2837" s="46" t="s">
        <v>51</v>
      </c>
      <c r="D2837" s="49">
        <f>_xll.qlCalendarAdvance(LocalCalendar,$D2836,B2837,"f",FALSE)</f>
        <v>59385</v>
      </c>
      <c r="E2837" s="49">
        <f>_xll.qlInterestRateIndexValueDate(IndexON,D2837)</f>
        <v>59385</v>
      </c>
      <c r="F2837" s="52">
        <f>IFERROR(_xll.qlIndexFixing(IndexON,D2837,TRUE,_xll.ohTrigger(RecalcTrigger,TriggerON)),NA())</f>
        <v>2.1688956691754413E-2</v>
      </c>
      <c r="H2837" s="49">
        <f>_xll.qlCalendarAdvance(IborCalendar,$H2836,B2837,"f",FALSE)</f>
        <v>59378</v>
      </c>
      <c r="I2837" s="49">
        <f>_xll.qlInterestRateIndexValueDate(Index1M,$H2837)</f>
        <v>59380</v>
      </c>
      <c r="J2837" s="52">
        <f>IFERROR(_xll.qlIndexFixing(Index1M,$H2837,TRUE,_xll.ohTrigger(RecalcTrigger,Trigger1M)),NA())</f>
        <v>2.2890551743765253E-2</v>
      </c>
      <c r="K2837" s="52">
        <f>IFERROR(_xll.qlIndexFixing(ONIndex1M,I2837,TRUE,_xll.ohTrigger(RecalcTrigger,Trigger1M)),NA())</f>
        <v>2.2872862180358666E-2</v>
      </c>
      <c r="L2837" s="52">
        <f>IFERROR(_xll.qlIndexFixing(Index3M,H2837,TRUE,_xll.ohTrigger(RecalcTrigger,Trigger3M)),NA())</f>
        <v>2.4432697520837258E-2</v>
      </c>
      <c r="M2837" s="52">
        <f>IFERROR(_xll.qlIndexFixing(ONIndex3M,I2837,TRUE,_xll.ohTrigger(RecalcTrigger,Trigger3M)),NA())</f>
        <v>2.4367910470139975E-2</v>
      </c>
      <c r="N2837" s="52">
        <f>IFERROR(_xll.qlIndexFixing(Index6M,$H2837,TRUE,_xll.ohTrigger(RecalcTrigger,Trigger6M)),NA())</f>
        <v>2.5825211558915005E-2</v>
      </c>
      <c r="O2837" s="52">
        <f>IFERROR(_xll.qlIndexFixing(ONIndex6M,I2837,TRUE,_xll.ohTrigger(RecalcTrigger,Trigger6M)),NA())</f>
        <v>2.5678233816046614E-2</v>
      </c>
      <c r="P2837" s="52">
        <f>IFERROR(_xll.qlIndexFixing(Index1Y,$H2837,TRUE,_xll.ohTrigger(RecalcTrigger,Trigger1Y)),NA())</f>
        <v>2.7623324086432303E-2</v>
      </c>
      <c r="Q2837" s="52">
        <f>IFERROR(_xll.qlIndexFixing(ONIndex1Y,I2837,TRUE,_xll.ohTrigger(RecalcTrigger,Trigger1Y)),NA())</f>
        <v>2.7283434456908395E-2</v>
      </c>
    </row>
    <row r="2838" spans="2:17" x14ac:dyDescent="0.2">
      <c r="B2838" s="46" t="s">
        <v>51</v>
      </c>
      <c r="D2838" s="49">
        <f>_xll.qlCalendarAdvance(LocalCalendar,$D2837,B2838,"f",FALSE)</f>
        <v>59392</v>
      </c>
      <c r="E2838" s="49">
        <f>_xll.qlInterestRateIndexValueDate(IndexON,D2838)</f>
        <v>59392</v>
      </c>
      <c r="F2838" s="52">
        <f>IFERROR(_xll.qlIndexFixing(IndexON,D2838,TRUE,_xll.ohTrigger(RecalcTrigger,TriggerON)),NA())</f>
        <v>2.1686395376674383E-2</v>
      </c>
      <c r="H2838" s="49">
        <f>_xll.qlCalendarAdvance(IborCalendar,$H2837,B2838,"f",FALSE)</f>
        <v>59385</v>
      </c>
      <c r="I2838" s="49">
        <f>_xll.qlInterestRateIndexValueDate(Index1M,$H2838)</f>
        <v>59387</v>
      </c>
      <c r="J2838" s="52">
        <f>IFERROR(_xll.qlIndexFixing(Index1M,$H2838,TRUE,_xll.ohTrigger(RecalcTrigger,Trigger1M)),NA())</f>
        <v>2.2888923654304505E-2</v>
      </c>
      <c r="K2838" s="52">
        <f>IFERROR(_xll.qlIndexFixing(ONIndex1M,I2838,TRUE,_xll.ohTrigger(RecalcTrigger,Trigger1M)),NA())</f>
        <v>2.2871217811930578E-2</v>
      </c>
      <c r="L2838" s="52">
        <f>IFERROR(_xll.qlIndexFixing(Index3M,H2838,TRUE,_xll.ohTrigger(RecalcTrigger,Trigger3M)),NA())</f>
        <v>2.4431119843485945E-2</v>
      </c>
      <c r="M2838" s="52">
        <f>IFERROR(_xll.qlIndexFixing(ONIndex3M,I2838,TRUE,_xll.ohTrigger(RecalcTrigger,Trigger3M)),NA())</f>
        <v>2.4366282598089484E-2</v>
      </c>
      <c r="N2838" s="52">
        <f>IFERROR(_xll.qlIndexFixing(Index6M,$H2838,TRUE,_xll.ohTrigger(RecalcTrigger,Trigger6M)),NA())</f>
        <v>2.5823685860352923E-2</v>
      </c>
      <c r="O2838" s="52">
        <f>IFERROR(_xll.qlIndexFixing(ONIndex6M,I2838,TRUE,_xll.ohTrigger(RecalcTrigger,Trigger6M)),NA())</f>
        <v>2.5676608757558839E-2</v>
      </c>
      <c r="P2838" s="52">
        <f>IFERROR(_xll.qlIndexFixing(Index1Y,$H2838,TRUE,_xll.ohTrigger(RecalcTrigger,Trigger1Y)),NA())</f>
        <v>2.7621879115772557E-2</v>
      </c>
      <c r="Q2838" s="52">
        <f>IFERROR(_xll.qlIndexFixing(ONIndex1Y,I2838,TRUE,_xll.ohTrigger(RecalcTrigger,Trigger1Y)),NA())</f>
        <v>2.7281780153627366E-2</v>
      </c>
    </row>
    <row r="2839" spans="2:17" x14ac:dyDescent="0.2">
      <c r="B2839" s="46" t="s">
        <v>51</v>
      </c>
      <c r="D2839" s="49">
        <f>_xll.qlCalendarAdvance(LocalCalendar,$D2838,B2839,"f",FALSE)</f>
        <v>59399</v>
      </c>
      <c r="E2839" s="49">
        <f>_xll.qlInterestRateIndexValueDate(IndexON,D2839)</f>
        <v>59399</v>
      </c>
      <c r="F2839" s="52">
        <f>IFERROR(_xll.qlIndexFixing(IndexON,D2839,TRUE,_xll.ohTrigger(RecalcTrigger,TriggerON)),NA())</f>
        <v>2.1683848602602751E-2</v>
      </c>
      <c r="H2839" s="49">
        <f>_xll.qlCalendarAdvance(IborCalendar,$H2838,B2839,"f",FALSE)</f>
        <v>59392</v>
      </c>
      <c r="I2839" s="49">
        <f>_xll.qlInterestRateIndexValueDate(Index1M,$H2839)</f>
        <v>59394</v>
      </c>
      <c r="J2839" s="52">
        <f>IFERROR(_xll.qlIndexFixing(Index1M,$H2839,TRUE,_xll.ohTrigger(RecalcTrigger,Trigger1M)),NA())</f>
        <v>2.2886692666170754E-2</v>
      </c>
      <c r="K2839" s="52">
        <f>IFERROR(_xll.qlIndexFixing(ONIndex1M,I2839,TRUE,_xll.ohTrigger(RecalcTrigger,Trigger1M)),NA())</f>
        <v>2.2869582748752393E-2</v>
      </c>
      <c r="L2839" s="52">
        <f>IFERROR(_xll.qlIndexFixing(Index3M,H2839,TRUE,_xll.ohTrigger(RecalcTrigger,Trigger3M)),NA())</f>
        <v>2.4429551435548803E-2</v>
      </c>
      <c r="M2839" s="52">
        <f>IFERROR(_xll.qlIndexFixing(ONIndex3M,I2839,TRUE,_xll.ohTrigger(RecalcTrigger,Trigger3M)),NA())</f>
        <v>2.4364663937976871E-2</v>
      </c>
      <c r="N2839" s="52">
        <f>IFERROR(_xll.qlIndexFixing(Index6M,$H2839,TRUE,_xll.ohTrigger(RecalcTrigger,Trigger6M)),NA())</f>
        <v>2.5822169437854432E-2</v>
      </c>
      <c r="O2839" s="52">
        <f>IFERROR(_xll.qlIndexFixing(ONIndex6M,I2839,TRUE,_xll.ohTrigger(RecalcTrigger,Trigger6M)),NA())</f>
        <v>2.5674992854520795E-2</v>
      </c>
      <c r="P2839" s="52">
        <f>IFERROR(_xll.qlIndexFixing(Index1Y,$H2839,TRUE,_xll.ohTrigger(RecalcTrigger,Trigger1Y)),NA())</f>
        <v>2.7620443975265415E-2</v>
      </c>
      <c r="Q2839" s="52">
        <f>IFERROR(_xll.qlIndexFixing(ONIndex1Y,I2839,TRUE,_xll.ohTrigger(RecalcTrigger,Trigger1Y)),NA())</f>
        <v>2.7280135411471562E-2</v>
      </c>
    </row>
    <row r="2840" spans="2:17" x14ac:dyDescent="0.2">
      <c r="B2840" s="46" t="s">
        <v>51</v>
      </c>
      <c r="D2840" s="49">
        <f>_xll.qlCalendarAdvance(LocalCalendar,$D2839,B2840,"f",FALSE)</f>
        <v>59406</v>
      </c>
      <c r="E2840" s="49">
        <f>_xll.qlInterestRateIndexValueDate(IndexON,D2840)</f>
        <v>59406</v>
      </c>
      <c r="F2840" s="52">
        <f>IFERROR(_xll.qlIndexFixing(IndexON,D2840,TRUE,_xll.ohTrigger(RecalcTrigger,TriggerON)),NA())</f>
        <v>2.1681316369619452E-2</v>
      </c>
      <c r="H2840" s="49">
        <f>_xll.qlCalendarAdvance(IborCalendar,$H2839,B2840,"f",FALSE)</f>
        <v>59399</v>
      </c>
      <c r="I2840" s="49">
        <f>_xll.qlInterestRateIndexValueDate(Index1M,$H2840)</f>
        <v>59401</v>
      </c>
      <c r="J2840" s="52">
        <f>IFERROR(_xll.qlIndexFixing(Index1M,$H2840,TRUE,_xll.ohTrigger(RecalcTrigger,Trigger1M)),NA())</f>
        <v>2.2885082658306952E-2</v>
      </c>
      <c r="K2840" s="52">
        <f>IFERROR(_xll.qlIndexFixing(ONIndex1M,I2840,TRUE,_xll.ohTrigger(RecalcTrigger,Trigger1M)),NA())</f>
        <v>2.2867956990850757E-2</v>
      </c>
      <c r="L2840" s="52">
        <f>IFERROR(_xll.qlIndexFixing(Index3M,H2840,TRUE,_xll.ohTrigger(RecalcTrigger,Trigger3M)),NA())</f>
        <v>2.4427992297010526E-2</v>
      </c>
      <c r="M2840" s="52">
        <f>IFERROR(_xll.qlIndexFixing(ONIndex3M,I2840,TRUE,_xll.ohTrigger(RecalcTrigger,Trigger3M)),NA())</f>
        <v>2.4363054489722202E-2</v>
      </c>
      <c r="N2840" s="52">
        <f>IFERROR(_xll.qlIndexFixing(Index6M,$H2840,TRUE,_xll.ohTrigger(RecalcTrigger,Trigger6M)),NA())</f>
        <v>2.5821479846263075E-2</v>
      </c>
      <c r="O2840" s="52">
        <f>IFERROR(_xll.qlIndexFixing(ONIndex6M,I2840,TRUE,_xll.ohTrigger(RecalcTrigger,Trigger6M)),NA())</f>
        <v>2.5673386106852547E-2</v>
      </c>
      <c r="P2840" s="52">
        <f>IFERROR(_xll.qlIndexFixing(Index1Y,$H2840,TRUE,_xll.ohTrigger(RecalcTrigger,Trigger1Y)),NA())</f>
        <v>2.7619018664869276E-2</v>
      </c>
      <c r="Q2840" s="52">
        <f>IFERROR(_xll.qlIndexFixing(ONIndex1Y,I2840,TRUE,_xll.ohTrigger(RecalcTrigger,Trigger1Y)),NA())</f>
        <v>2.7278500230440983E-2</v>
      </c>
    </row>
    <row r="2841" spans="2:17" x14ac:dyDescent="0.2">
      <c r="B2841" s="46" t="s">
        <v>51</v>
      </c>
      <c r="D2841" s="49">
        <f>_xll.qlCalendarAdvance(LocalCalendar,$D2840,B2841,"f",FALSE)</f>
        <v>59413</v>
      </c>
      <c r="E2841" s="49">
        <f>_xll.qlInterestRateIndexValueDate(IndexON,D2841)</f>
        <v>59413</v>
      </c>
      <c r="F2841" s="52">
        <f>IFERROR(_xll.qlIndexFixing(IndexON,D2841,TRUE,_xll.ohTrigger(RecalcTrigger,TriggerON)),NA())</f>
        <v>2.1678798677804423E-2</v>
      </c>
      <c r="H2841" s="49">
        <f>_xll.qlCalendarAdvance(IborCalendar,$H2840,B2841,"f",FALSE)</f>
        <v>59406</v>
      </c>
      <c r="I2841" s="49">
        <f>_xll.qlInterestRateIndexValueDate(Index1M,$H2841)</f>
        <v>59408</v>
      </c>
      <c r="J2841" s="52">
        <f>IFERROR(_xll.qlIndexFixing(Index1M,$H2841,TRUE,_xll.ohTrigger(RecalcTrigger,Trigger1M)),NA())</f>
        <v>2.2883481972467593E-2</v>
      </c>
      <c r="K2841" s="52">
        <f>IFERROR(_xll.qlIndexFixing(ONIndex1M,I2841,TRUE,_xll.ohTrigger(RecalcTrigger,Trigger1M)),NA())</f>
        <v>2.286695165836683E-2</v>
      </c>
      <c r="L2841" s="52">
        <f>IFERROR(_xll.qlIndexFixing(Index3M,H2841,TRUE,_xll.ohTrigger(RecalcTrigger,Trigger3M)),NA())</f>
        <v>2.442644242786261E-2</v>
      </c>
      <c r="M2841" s="52">
        <f>IFERROR(_xll.qlIndexFixing(ONIndex3M,I2841,TRUE,_xll.ohTrigger(RecalcTrigger,Trigger3M)),NA())</f>
        <v>2.4362164591653634E-2</v>
      </c>
      <c r="N2841" s="52">
        <f>IFERROR(_xll.qlIndexFixing(Index6M,$H2841,TRUE,_xll.ohTrigger(RecalcTrigger,Trigger6M)),NA())</f>
        <v>2.5819164420961816E-2</v>
      </c>
      <c r="O2841" s="52">
        <f>IFERROR(_xll.qlIndexFixing(ONIndex6M,I2841,TRUE,_xll.ohTrigger(RecalcTrigger,Trigger6M)),NA())</f>
        <v>2.5672590088428038E-2</v>
      </c>
      <c r="P2841" s="52">
        <f>IFERROR(_xll.qlIndexFixing(Index1Y,$H2841,TRUE,_xll.ohTrigger(RecalcTrigger,Trigger1Y)),NA())</f>
        <v>2.7618558162639761E-2</v>
      </c>
      <c r="Q2841" s="52">
        <f>IFERROR(_xll.qlIndexFixing(ONIndex1Y,I2841,TRUE,_xll.ohTrigger(RecalcTrigger,Trigger1Y)),NA())</f>
        <v>2.7277792228717068E-2</v>
      </c>
    </row>
    <row r="2842" spans="2:17" x14ac:dyDescent="0.2">
      <c r="B2842" s="46" t="s">
        <v>51</v>
      </c>
      <c r="D2842" s="49">
        <f>_xll.qlCalendarAdvance(LocalCalendar,$D2841,B2842,"f",FALSE)</f>
        <v>59420</v>
      </c>
      <c r="E2842" s="49">
        <f>_xll.qlInterestRateIndexValueDate(IndexON,D2842)</f>
        <v>59420</v>
      </c>
      <c r="F2842" s="52">
        <f>IFERROR(_xll.qlIndexFixing(IndexON,D2842,TRUE,_xll.ohTrigger(RecalcTrigger,TriggerON)),NA())</f>
        <v>2.1676295527397471E-2</v>
      </c>
      <c r="H2842" s="49">
        <f>_xll.qlCalendarAdvance(IborCalendar,$H2841,B2842,"f",FALSE)</f>
        <v>59413</v>
      </c>
      <c r="I2842" s="49">
        <f>_xll.qlInterestRateIndexValueDate(Index1M,$H2842)</f>
        <v>59415</v>
      </c>
      <c r="J2842" s="52">
        <f>IFERROR(_xll.qlIndexFixing(Index1M,$H2842,TRUE,_xll.ohTrigger(RecalcTrigger,Trigger1M)),NA())</f>
        <v>2.2881890608644942E-2</v>
      </c>
      <c r="K2842" s="52">
        <f>IFERROR(_xll.qlIndexFixing(ONIndex1M,I2842,TRUE,_xll.ohTrigger(RecalcTrigger,Trigger1M)),NA())</f>
        <v>2.286534507362159E-2</v>
      </c>
      <c r="L2842" s="52">
        <f>IFERROR(_xll.qlIndexFixing(Index3M,H2842,TRUE,_xll.ohTrigger(RecalcTrigger,Trigger3M)),NA())</f>
        <v>2.4422746438845861E-2</v>
      </c>
      <c r="M2842" s="52">
        <f>IFERROR(_xll.qlIndexFixing(ONIndex3M,I2842,TRUE,_xll.ohTrigger(RecalcTrigger,Trigger3M)),NA())</f>
        <v>2.4360574117621159E-2</v>
      </c>
      <c r="N2842" s="52">
        <f>IFERROR(_xll.qlIndexFixing(Index6M,$H2842,TRUE,_xll.ohTrigger(RecalcTrigger,Trigger6M)),NA())</f>
        <v>2.5814402079513382E-2</v>
      </c>
      <c r="O2842" s="52">
        <f>IFERROR(_xll.qlIndexFixing(ONIndex6M,I2842,TRUE,_xll.ohTrigger(RecalcTrigger,Trigger6M)),NA())</f>
        <v>2.5671002192293457E-2</v>
      </c>
      <c r="P2842" s="52">
        <f>IFERROR(_xll.qlIndexFixing(Index1Y,$H2842,TRUE,_xll.ohTrigger(RecalcTrigger,Trigger1Y)),NA())</f>
        <v>2.7617153108181542E-2</v>
      </c>
      <c r="Q2842" s="52">
        <f>IFERROR(_xll.qlIndexFixing(ONIndex1Y,I2842,TRUE,_xll.ohTrigger(RecalcTrigger,Trigger1Y)),NA())</f>
        <v>2.7276176730461899E-2</v>
      </c>
    </row>
    <row r="2843" spans="2:17" x14ac:dyDescent="0.2">
      <c r="B2843" s="46" t="s">
        <v>51</v>
      </c>
      <c r="D2843" s="49">
        <f>_xll.qlCalendarAdvance(LocalCalendar,$D2842,B2843,"f",FALSE)</f>
        <v>59427</v>
      </c>
      <c r="E2843" s="49">
        <f>_xll.qlInterestRateIndexValueDate(IndexON,D2843)</f>
        <v>59427</v>
      </c>
      <c r="F2843" s="52">
        <f>IFERROR(_xll.qlIndexFixing(IndexON,D2843,TRUE,_xll.ohTrigger(RecalcTrigger,TriggerON)),NA())</f>
        <v>2.1673806917679173E-2</v>
      </c>
      <c r="H2843" s="49">
        <f>_xll.qlCalendarAdvance(IborCalendar,$H2842,B2843,"f",FALSE)</f>
        <v>59420</v>
      </c>
      <c r="I2843" s="49">
        <f>_xll.qlInterestRateIndexValueDate(Index1M,$H2843)</f>
        <v>59422</v>
      </c>
      <c r="J2843" s="52">
        <f>IFERROR(_xll.qlIndexFixing(Index1M,$H2843,TRUE,_xll.ohTrigger(RecalcTrigger,Trigger1M)),NA())</f>
        <v>2.2880923046313395E-2</v>
      </c>
      <c r="K2843" s="52">
        <f>IFERROR(_xll.qlIndexFixing(ONIndex1M,I2843,TRUE,_xll.ohTrigger(RecalcTrigger,Trigger1M)),NA())</f>
        <v>2.286313554867192E-2</v>
      </c>
      <c r="L2843" s="52">
        <f>IFERROR(_xll.qlIndexFixing(Index3M,H2843,TRUE,_xll.ohTrigger(RecalcTrigger,Trigger3M)),NA())</f>
        <v>2.4421213433216609E-2</v>
      </c>
      <c r="M2843" s="52">
        <f>IFERROR(_xll.qlIndexFixing(ONIndex3M,I2843,TRUE,_xll.ohTrigger(RecalcTrigger,Trigger3M)),NA())</f>
        <v>2.4358281416505534E-2</v>
      </c>
      <c r="N2843" s="52">
        <f>IFERROR(_xll.qlIndexFixing(Index6M,$H2843,TRUE,_xll.ohTrigger(RecalcTrigger,Trigger6M)),NA())</f>
        <v>2.5812920533046877E-2</v>
      </c>
      <c r="O2843" s="52">
        <f>IFERROR(_xll.qlIndexFixing(ONIndex6M,I2843,TRUE,_xll.ohTrigger(RecalcTrigger,Trigger6M)),NA())</f>
        <v>2.566862079627974E-2</v>
      </c>
      <c r="P2843" s="52">
        <f>IFERROR(_xll.qlIndexFixing(Index1Y,$H2843,TRUE,_xll.ohTrigger(RecalcTrigger,Trigger1Y)),NA())</f>
        <v>2.7614801713929337E-2</v>
      </c>
      <c r="Q2843" s="52">
        <f>IFERROR(_xll.qlIndexFixing(ONIndex1Y,I2843,TRUE,_xll.ohTrigger(RecalcTrigger,Trigger1Y)),NA())</f>
        <v>2.7273652054100594E-2</v>
      </c>
    </row>
    <row r="2844" spans="2:17" x14ac:dyDescent="0.2">
      <c r="B2844" s="46" t="s">
        <v>51</v>
      </c>
      <c r="D2844" s="49">
        <f>_xll.qlCalendarAdvance(LocalCalendar,$D2843,B2844,"f",FALSE)</f>
        <v>59434</v>
      </c>
      <c r="E2844" s="49">
        <f>_xll.qlInterestRateIndexValueDate(IndexON,D2844)</f>
        <v>59434</v>
      </c>
      <c r="F2844" s="52">
        <f>IFERROR(_xll.qlIndexFixing(IndexON,D2844,TRUE,_xll.ohTrigger(RecalcTrigger,TriggerON)),NA())</f>
        <v>2.1671332849448888E-2</v>
      </c>
      <c r="H2844" s="49">
        <f>_xll.qlCalendarAdvance(IborCalendar,$H2843,B2844,"f",FALSE)</f>
        <v>59427</v>
      </c>
      <c r="I2844" s="49">
        <f>_xll.qlInterestRateIndexValueDate(Index1M,$H2844)</f>
        <v>59429</v>
      </c>
      <c r="J2844" s="52">
        <f>IFERROR(_xll.qlIndexFixing(Index1M,$H2844,TRUE,_xll.ohTrigger(RecalcTrigger,Trigger1M)),NA())</f>
        <v>2.2878735847029128E-2</v>
      </c>
      <c r="K2844" s="52">
        <f>IFERROR(_xll.qlIndexFixing(ONIndex1M,I2844,TRUE,_xll.ohTrigger(RecalcTrigger,Trigger1M)),NA())</f>
        <v>2.2861547011823191E-2</v>
      </c>
      <c r="L2844" s="52">
        <f>IFERROR(_xll.qlIndexFixing(Index3M,H2844,TRUE,_xll.ohTrigger(RecalcTrigger,Trigger3M)),NA())</f>
        <v>2.4419689695047122E-2</v>
      </c>
      <c r="M2844" s="52">
        <f>IFERROR(_xll.qlIndexFixing(ONIndex3M,I2844,TRUE,_xll.ohTrigger(RecalcTrigger,Trigger3M)),NA())</f>
        <v>2.43567088158958E-2</v>
      </c>
      <c r="N2844" s="52">
        <f>IFERROR(_xll.qlIndexFixing(Index6M,$H2844,TRUE,_xll.ohTrigger(RecalcTrigger,Trigger6M)),NA())</f>
        <v>2.5811448259878526E-2</v>
      </c>
      <c r="O2844" s="52">
        <f>IFERROR(_xll.qlIndexFixing(ONIndex6M,I2844,TRUE,_xll.ohTrigger(RecalcTrigger,Trigger6M)),NA())</f>
        <v>2.5667050670223901E-2</v>
      </c>
      <c r="P2844" s="52">
        <f>IFERROR(_xll.qlIndexFixing(Index1Y,$H2844,TRUE,_xll.ohTrigger(RecalcTrigger,Trigger1Y)),NA())</f>
        <v>2.7613415723562067E-2</v>
      </c>
      <c r="Q2844" s="52">
        <f>IFERROR(_xll.qlIndexFixing(ONIndex1Y,I2844,TRUE,_xll.ohTrigger(RecalcTrigger,Trigger1Y)),NA())</f>
        <v>2.7272055117570915E-2</v>
      </c>
    </row>
    <row r="2845" spans="2:17" x14ac:dyDescent="0.2">
      <c r="B2845" s="46" t="s">
        <v>51</v>
      </c>
      <c r="D2845" s="49">
        <f>_xll.qlCalendarAdvance(LocalCalendar,$D2844,B2845,"f",FALSE)</f>
        <v>59441</v>
      </c>
      <c r="E2845" s="49">
        <f>_xll.qlInterestRateIndexValueDate(IndexON,D2845)</f>
        <v>59441</v>
      </c>
      <c r="F2845" s="52">
        <f>IFERROR(_xll.qlIndexFixing(IndexON,D2845,TRUE,_xll.ohTrigger(RecalcTrigger,TriggerON)),NA())</f>
        <v>2.1668873322147064E-2</v>
      </c>
      <c r="H2845" s="49">
        <f>_xll.qlCalendarAdvance(IborCalendar,$H2844,B2845,"f",FALSE)</f>
        <v>59434</v>
      </c>
      <c r="I2845" s="49">
        <f>_xll.qlInterestRateIndexValueDate(Index1M,$H2845)</f>
        <v>59436</v>
      </c>
      <c r="J2845" s="52">
        <f>IFERROR(_xll.qlIndexFixing(Index1M,$H2845,TRUE,_xll.ohTrigger(RecalcTrigger,Trigger1M)),NA())</f>
        <v>2.287717244923081E-2</v>
      </c>
      <c r="K2845" s="52">
        <f>IFERROR(_xll.qlIndexFixing(ONIndex1M,I2845,TRUE,_xll.ohTrigger(RecalcTrigger,Trigger1M)),NA())</f>
        <v>2.2859967780197721E-2</v>
      </c>
      <c r="L2845" s="52">
        <f>IFERROR(_xll.qlIndexFixing(Index3M,H2845,TRUE,_xll.ohTrigger(RecalcTrigger,Trigger3M)),NA())</f>
        <v>2.4418175224323348E-2</v>
      </c>
      <c r="M2845" s="52">
        <f>IFERROR(_xll.qlIndexFixing(ONIndex3M,I2845,TRUE,_xll.ohTrigger(RecalcTrigger,Trigger3M)),NA())</f>
        <v>2.4355145427223945E-2</v>
      </c>
      <c r="N2845" s="52">
        <f>IFERROR(_xll.qlIndexFixing(Index6M,$H2845,TRUE,_xll.ohTrigger(RecalcTrigger,Trigger6M)),NA())</f>
        <v>2.5809985259984479E-2</v>
      </c>
      <c r="O2845" s="52">
        <f>IFERROR(_xll.qlIndexFixing(ONIndex6M,I2845,TRUE,_xll.ohTrigger(RecalcTrigger,Trigger6M)),NA())</f>
        <v>2.5665489699537858E-2</v>
      </c>
      <c r="P2845" s="52">
        <f>IFERROR(_xll.qlIndexFixing(Index1Y,$H2845,TRUE,_xll.ohTrigger(RecalcTrigger,Trigger1Y)),NA())</f>
        <v>2.7612039563100186E-2</v>
      </c>
      <c r="Q2845" s="52">
        <f>IFERROR(_xll.qlIndexFixing(ONIndex1Y,I2845,TRUE,_xll.ohTrigger(RecalcTrigger,Trigger1Y)),NA())</f>
        <v>2.7270467742139815E-2</v>
      </c>
    </row>
    <row r="2846" spans="2:17" x14ac:dyDescent="0.2">
      <c r="B2846" s="46" t="s">
        <v>51</v>
      </c>
      <c r="D2846" s="49">
        <f>_xll.qlCalendarAdvance(LocalCalendar,$D2845,B2846,"f",FALSE)</f>
        <v>59448</v>
      </c>
      <c r="E2846" s="49">
        <f>_xll.qlInterestRateIndexValueDate(IndexON,D2846)</f>
        <v>59448</v>
      </c>
      <c r="F2846" s="52">
        <f>IFERROR(_xll.qlIndexFixing(IndexON,D2846,TRUE,_xll.ohTrigger(RecalcTrigger,TriggerON)),NA())</f>
        <v>2.1666428336093446E-2</v>
      </c>
      <c r="H2846" s="49">
        <f>_xll.qlCalendarAdvance(IborCalendar,$H2845,B2846,"f",FALSE)</f>
        <v>59441</v>
      </c>
      <c r="I2846" s="49">
        <f>_xll.qlInterestRateIndexValueDate(Index1M,$H2846)</f>
        <v>59443</v>
      </c>
      <c r="J2846" s="52">
        <f>IFERROR(_xll.qlIndexFixing(Index1M,$H2846,TRUE,_xll.ohTrigger(RecalcTrigger,Trigger1M)),NA())</f>
        <v>2.2876234552837438E-2</v>
      </c>
      <c r="K2846" s="52">
        <f>IFERROR(_xll.qlIndexFixing(ONIndex1M,I2846,TRUE,_xll.ohTrigger(RecalcTrigger,Trigger1M)),NA())</f>
        <v>2.2858397853822154E-2</v>
      </c>
      <c r="L2846" s="52">
        <f>IFERROR(_xll.qlIndexFixing(Index3M,H2846,TRUE,_xll.ohTrigger(RecalcTrigger,Trigger3M)),NA())</f>
        <v>2.4416670021038259E-2</v>
      </c>
      <c r="M2846" s="52">
        <f>IFERROR(_xll.qlIndexFixing(ONIndex3M,I2846,TRUE,_xll.ohTrigger(RecalcTrigger,Trigger3M)),NA())</f>
        <v>2.4353591250410034E-2</v>
      </c>
      <c r="N2846" s="52">
        <f>IFERROR(_xll.qlIndexFixing(Index6M,$H2846,TRUE,_xll.ohTrigger(RecalcTrigger,Trigger6M)),NA())</f>
        <v>2.5809352063266584E-2</v>
      </c>
      <c r="O2846" s="52">
        <f>IFERROR(_xll.qlIndexFixing(ONIndex6M,I2846,TRUE,_xll.ohTrigger(RecalcTrigger,Trigger6M)),NA())</f>
        <v>2.5663937884248256E-2</v>
      </c>
      <c r="P2846" s="52">
        <f>IFERROR(_xll.qlIndexFixing(Index1Y,$H2846,TRUE,_xll.ohTrigger(RecalcTrigger,Trigger1Y)),NA())</f>
        <v>2.7607799974744853E-2</v>
      </c>
      <c r="Q2846" s="52">
        <f>IFERROR(_xll.qlIndexFixing(ONIndex1Y,I2846,TRUE,_xll.ohTrigger(RecalcTrigger,Trigger1Y)),NA())</f>
        <v>2.7268889927833939E-2</v>
      </c>
    </row>
    <row r="2847" spans="2:17" x14ac:dyDescent="0.2">
      <c r="B2847" s="46" t="s">
        <v>51</v>
      </c>
      <c r="D2847" s="49">
        <f>_xll.qlCalendarAdvance(LocalCalendar,$D2846,B2847,"f",FALSE)</f>
        <v>59455</v>
      </c>
      <c r="E2847" s="49">
        <f>_xll.qlInterestRateIndexValueDate(IndexON,D2847)</f>
        <v>59455</v>
      </c>
      <c r="F2847" s="52">
        <f>IFERROR(_xll.qlIndexFixing(IndexON,D2847,TRUE,_xll.ohTrigger(RecalcTrigger,TriggerON)),NA())</f>
        <v>2.1663997891208098E-2</v>
      </c>
      <c r="H2847" s="49">
        <f>_xll.qlCalendarAdvance(IborCalendar,$H2846,B2847,"f",FALSE)</f>
        <v>59448</v>
      </c>
      <c r="I2847" s="49">
        <f>_xll.qlInterestRateIndexValueDate(Index1M,$H2847)</f>
        <v>59450</v>
      </c>
      <c r="J2847" s="52">
        <f>IFERROR(_xll.qlIndexFixing(Index1M,$H2847,TRUE,_xll.ohTrigger(RecalcTrigger,Trigger1M)),NA())</f>
        <v>2.2874073619630144E-2</v>
      </c>
      <c r="K2847" s="52">
        <f>IFERROR(_xll.qlIndexFixing(ONIndex1M,I2847,TRUE,_xll.ohTrigger(RecalcTrigger,Trigger1M)),NA())</f>
        <v>2.2857451737656742E-2</v>
      </c>
      <c r="L2847" s="52">
        <f>IFERROR(_xll.qlIndexFixing(Index3M,H2847,TRUE,_xll.ohTrigger(RecalcTrigger,Trigger3M)),NA())</f>
        <v>2.4417337869524727E-2</v>
      </c>
      <c r="M2847" s="52">
        <f>IFERROR(_xll.qlIndexFixing(ONIndex3M,I2847,TRUE,_xll.ohTrigger(RecalcTrigger,Trigger3M)),NA())</f>
        <v>2.4352759935559742E-2</v>
      </c>
      <c r="N2847" s="52">
        <f>IFERROR(_xll.qlIndexFixing(Index6M,$H2847,TRUE,_xll.ohTrigger(RecalcTrigger,Trigger6M)),NA())</f>
        <v>2.5807908169396182E-2</v>
      </c>
      <c r="O2847" s="52">
        <f>IFERROR(_xll.qlIndexFixing(ONIndex6M,I2847,TRUE,_xll.ohTrigger(RecalcTrigger,Trigger6M)),NA())</f>
        <v>2.566320005257916E-2</v>
      </c>
      <c r="P2847" s="52">
        <f>IFERROR(_xll.qlIndexFixing(Index1Y,$H2847,TRUE,_xll.ohTrigger(RecalcTrigger,Trigger1Y)),NA())</f>
        <v>2.7610275296068881E-2</v>
      </c>
      <c r="Q2847" s="52">
        <f>IFERROR(_xll.qlIndexFixing(ONIndex1Y,I2847,TRUE,_xll.ohTrigger(RecalcTrigger,Trigger1Y)),NA())</f>
        <v>2.7268242667115583E-2</v>
      </c>
    </row>
    <row r="2848" spans="2:17" x14ac:dyDescent="0.2">
      <c r="B2848" s="46" t="s">
        <v>51</v>
      </c>
      <c r="D2848" s="49">
        <f>_xll.qlCalendarAdvance(LocalCalendar,$D2847,B2848,"f",FALSE)</f>
        <v>59462</v>
      </c>
      <c r="E2848" s="49">
        <f>_xll.qlInterestRateIndexValueDate(IndexON,D2848)</f>
        <v>59462</v>
      </c>
      <c r="F2848" s="52">
        <f>IFERROR(_xll.qlIndexFixing(IndexON,D2848,TRUE,_xll.ohTrigger(RecalcTrigger,TriggerON)),NA())</f>
        <v>2.1661581987331147E-2</v>
      </c>
      <c r="H2848" s="49">
        <f>_xll.qlCalendarAdvance(IborCalendar,$H2847,B2848,"f",FALSE)</f>
        <v>59455</v>
      </c>
      <c r="I2848" s="49">
        <f>_xll.qlInterestRateIndexValueDate(Index1M,$H2848)</f>
        <v>59457</v>
      </c>
      <c r="J2848" s="52">
        <f>IFERROR(_xll.qlIndexFixing(Index1M,$H2848,TRUE,_xll.ohTrigger(RecalcTrigger,Trigger1M)),NA())</f>
        <v>2.2872538187825218E-2</v>
      </c>
      <c r="K2848" s="52">
        <f>IFERROR(_xll.qlIndexFixing(ONIndex1M,I2848,TRUE,_xll.ohTrigger(RecalcTrigger,Trigger1M)),NA())</f>
        <v>2.2855285916900669E-2</v>
      </c>
      <c r="L2848" s="52">
        <f>IFERROR(_xll.qlIndexFixing(Index3M,H2848,TRUE,_xll.ohTrigger(RecalcTrigger,Trigger3M)),NA())</f>
        <v>2.4416574881224139E-2</v>
      </c>
      <c r="M2848" s="52">
        <f>IFERROR(_xll.qlIndexFixing(ONIndex3M,I2848,TRUE,_xll.ohTrigger(RecalcTrigger,Trigger3M)),NA())</f>
        <v>2.4350510532542557E-2</v>
      </c>
      <c r="N2848" s="52">
        <f>IFERROR(_xll.qlIndexFixing(Index6M,$H2848,TRUE,_xll.ohTrigger(RecalcTrigger,Trigger6M)),NA())</f>
        <v>2.5809761075337379E-2</v>
      </c>
      <c r="O2848" s="52">
        <f>IFERROR(_xll.qlIndexFixing(ONIndex6M,I2848,TRUE,_xll.ohTrigger(RecalcTrigger,Trigger6M)),NA())</f>
        <v>2.566086171993831E-2</v>
      </c>
      <c r="P2848" s="52">
        <f>IFERROR(_xll.qlIndexFixing(Index1Y,$H2848,TRUE,_xll.ohTrigger(RecalcTrigger,Trigger1Y)),NA())</f>
        <v>2.7607970060744381E-2</v>
      </c>
      <c r="Q2848" s="52">
        <f>IFERROR(_xll.qlIndexFixing(ONIndex1Y,I2848,TRUE,_xll.ohTrigger(RecalcTrigger,Trigger1Y)),NA())</f>
        <v>2.7265762982597863E-2</v>
      </c>
    </row>
    <row r="2849" spans="2:17" x14ac:dyDescent="0.2">
      <c r="B2849" s="46" t="s">
        <v>51</v>
      </c>
      <c r="D2849" s="49">
        <f>_xll.qlCalendarAdvance(LocalCalendar,$D2848,B2849,"f",FALSE)</f>
        <v>59469</v>
      </c>
      <c r="E2849" s="49">
        <f>_xll.qlInterestRateIndexValueDate(IndexON,D2849)</f>
        <v>59469</v>
      </c>
      <c r="F2849" s="52">
        <f>IFERROR(_xll.qlIndexFixing(IndexON,D2849,TRUE,_xll.ohTrigger(RecalcTrigger,TriggerON)),NA())</f>
        <v>2.1659180624702401E-2</v>
      </c>
      <c r="H2849" s="49">
        <f>_xll.qlCalendarAdvance(IborCalendar,$H2848,B2849,"f",FALSE)</f>
        <v>59462</v>
      </c>
      <c r="I2849" s="49">
        <f>_xll.qlInterestRateIndexValueDate(Index1M,$H2849)</f>
        <v>59464</v>
      </c>
      <c r="J2849" s="52">
        <f>IFERROR(_xll.qlIndexFixing(Index1M,$H2849,TRUE,_xll.ohTrigger(RecalcTrigger,Trigger1M)),NA())</f>
        <v>2.2871012078008637E-2</v>
      </c>
      <c r="K2849" s="52">
        <f>IFERROR(_xll.qlIndexFixing(ONIndex1M,I2849,TRUE,_xll.ohTrigger(RecalcTrigger,Trigger1M)),NA())</f>
        <v>2.285374390630146E-2</v>
      </c>
      <c r="L2849" s="52">
        <f>IFERROR(_xll.qlIndexFixing(Index3M,H2849,TRUE,_xll.ohTrigger(RecalcTrigger,Trigger3M)),NA())</f>
        <v>2.4414377171361495E-2</v>
      </c>
      <c r="M2849" s="52">
        <f>IFERROR(_xll.qlIndexFixing(ONIndex3M,I2849,TRUE,_xll.ohTrigger(RecalcTrigger,Trigger3M)),NA())</f>
        <v>2.4348983991542283E-2</v>
      </c>
      <c r="N2849" s="52">
        <f>IFERROR(_xll.qlIndexFixing(Index6M,$H2849,TRUE,_xll.ohTrigger(RecalcTrigger,Trigger6M)),NA())</f>
        <v>2.5805048203277746E-2</v>
      </c>
      <c r="O2849" s="52">
        <f>IFERROR(_xll.qlIndexFixing(ONIndex6M,I2849,TRUE,_xll.ohTrigger(RecalcTrigger,Trigger6M)),NA())</f>
        <v>2.5659337370864677E-2</v>
      </c>
      <c r="P2849" s="52">
        <f>IFERROR(_xll.qlIndexFixing(Index1Y,$H2849,TRUE,_xll.ohTrigger(RecalcTrigger,Trigger1Y)),NA())</f>
        <v>2.7606633219504167E-2</v>
      </c>
      <c r="Q2849" s="52">
        <f>IFERROR(_xll.qlIndexFixing(ONIndex1Y,I2849,TRUE,_xll.ohTrigger(RecalcTrigger,Trigger1Y)),NA())</f>
        <v>2.7264213851667662E-2</v>
      </c>
    </row>
    <row r="2850" spans="2:17" x14ac:dyDescent="0.2">
      <c r="B2850" s="46" t="s">
        <v>51</v>
      </c>
      <c r="D2850" s="49">
        <f>_xll.qlCalendarAdvance(LocalCalendar,$D2849,B2850,"f",FALSE)</f>
        <v>59476</v>
      </c>
      <c r="E2850" s="49">
        <f>_xll.qlInterestRateIndexValueDate(IndexON,D2850)</f>
        <v>59476</v>
      </c>
      <c r="F2850" s="52">
        <f>IFERROR(_xll.qlIndexFixing(IndexON,D2850,TRUE,_xll.ohTrigger(RecalcTrigger,TriggerON)),NA())</f>
        <v>2.1656793803241925E-2</v>
      </c>
      <c r="H2850" s="49">
        <f>_xll.qlCalendarAdvance(IborCalendar,$H2849,B2850,"f",FALSE)</f>
        <v>59469</v>
      </c>
      <c r="I2850" s="49">
        <f>_xll.qlInterestRateIndexValueDate(Index1M,$H2850)</f>
        <v>59471</v>
      </c>
      <c r="J2850" s="52">
        <f>IFERROR(_xll.qlIndexFixing(Index1M,$H2850,TRUE,_xll.ohTrigger(RecalcTrigger,Trigger1M)),NA())</f>
        <v>2.2869495290175238E-2</v>
      </c>
      <c r="K2850" s="52">
        <f>IFERROR(_xll.qlIndexFixing(ONIndex1M,I2850,TRUE,_xll.ohTrigger(RecalcTrigger,Trigger1M)),NA())</f>
        <v>2.28522112009788E-2</v>
      </c>
      <c r="L2850" s="52">
        <f>IFERROR(_xll.qlIndexFixing(Index3M,H2850,TRUE,_xll.ohTrigger(RecalcTrigger,Trigger3M)),NA())</f>
        <v>2.4412910726219157E-2</v>
      </c>
      <c r="M2850" s="52">
        <f>IFERROR(_xll.qlIndexFixing(ONIndex3M,I2850,TRUE,_xll.ohTrigger(RecalcTrigger,Trigger3M)),NA())</f>
        <v>2.4347466662373307E-2</v>
      </c>
      <c r="N2850" s="52">
        <f>IFERROR(_xll.qlIndexFixing(Index6M,$H2850,TRUE,_xll.ohTrigger(RecalcTrigger,Trigger6M)),NA())</f>
        <v>2.5803632130989306E-2</v>
      </c>
      <c r="O2850" s="52">
        <f>IFERROR(_xll.qlIndexFixing(ONIndex6M,I2850,TRUE,_xll.ohTrigger(RecalcTrigger,Trigger6M)),NA())</f>
        <v>2.5657822177134193E-2</v>
      </c>
      <c r="P2850" s="52">
        <f>IFERROR(_xll.qlIndexFixing(Index1Y,$H2850,TRUE,_xll.ohTrigger(RecalcTrigger,Trigger1Y)),NA())</f>
        <v>2.7605306207970266E-2</v>
      </c>
      <c r="Q2850" s="52">
        <f>IFERROR(_xll.qlIndexFixing(ONIndex1Y,I2850,TRUE,_xll.ohTrigger(RecalcTrigger,Trigger1Y)),NA())</f>
        <v>2.7262674281836041E-2</v>
      </c>
    </row>
    <row r="2851" spans="2:17" x14ac:dyDescent="0.2">
      <c r="B2851" s="46" t="s">
        <v>51</v>
      </c>
      <c r="D2851" s="49">
        <f>_xll.qlCalendarAdvance(LocalCalendar,$D2850,B2851,"f",FALSE)</f>
        <v>59483</v>
      </c>
      <c r="E2851" s="49">
        <f>_xll.qlInterestRateIndexValueDate(IndexON,D2851)</f>
        <v>59483</v>
      </c>
      <c r="F2851" s="52">
        <f>IFERROR(_xll.qlIndexFixing(IndexON,D2851,TRUE,_xll.ohTrigger(RecalcTrigger,TriggerON)),NA())</f>
        <v>2.1654421522789846E-2</v>
      </c>
      <c r="H2851" s="49">
        <f>_xll.qlCalendarAdvance(IborCalendar,$H2850,B2851,"f",FALSE)</f>
        <v>59476</v>
      </c>
      <c r="I2851" s="49">
        <f>_xll.qlInterestRateIndexValueDate(Index1M,$H2851)</f>
        <v>59478</v>
      </c>
      <c r="J2851" s="52">
        <f>IFERROR(_xll.qlIndexFixing(Index1M,$H2851,TRUE,_xll.ohTrigger(RecalcTrigger,Trigger1M)),NA())</f>
        <v>2.2867987824327606E-2</v>
      </c>
      <c r="K2851" s="52">
        <f>IFERROR(_xll.qlIndexFixing(ONIndex1M,I2851,TRUE,_xll.ohTrigger(RecalcTrigger,Trigger1M)),NA())</f>
        <v>2.2850687800879399E-2</v>
      </c>
      <c r="L2851" s="52">
        <f>IFERROR(_xll.qlIndexFixing(Index3M,H2851,TRUE,_xll.ohTrigger(RecalcTrigger,Trigger3M)),NA())</f>
        <v>2.4411453550359181E-2</v>
      </c>
      <c r="M2851" s="52">
        <f>IFERROR(_xll.qlIndexFixing(ONIndex3M,I2851,TRUE,_xll.ohTrigger(RecalcTrigger,Trigger3M)),NA())</f>
        <v>2.4345958545088919E-2</v>
      </c>
      <c r="N2851" s="52">
        <f>IFERROR(_xll.qlIndexFixing(Index6M,$H2851,TRUE,_xll.ohTrigger(RecalcTrigger,Trigger6M)),NA())</f>
        <v>2.5801401998302963E-2</v>
      </c>
      <c r="O2851" s="52">
        <f>IFERROR(_xll.qlIndexFixing(ONIndex6M,I2851,TRUE,_xll.ohTrigger(RecalcTrigger,Trigger6M)),NA())</f>
        <v>2.5656316138826796E-2</v>
      </c>
      <c r="P2851" s="52">
        <f>IFERROR(_xll.qlIndexFixing(Index1Y,$H2851,TRUE,_xll.ohTrigger(RecalcTrigger,Trigger1Y)),NA())</f>
        <v>2.7603989026104562E-2</v>
      </c>
      <c r="Q2851" s="52">
        <f>IFERROR(_xll.qlIndexFixing(ONIndex1Y,I2851,TRUE,_xll.ohTrigger(RecalcTrigger,Trigger1Y)),NA())</f>
        <v>2.7261144273103E-2</v>
      </c>
    </row>
    <row r="2852" spans="2:17" x14ac:dyDescent="0.2">
      <c r="B2852" s="46" t="s">
        <v>51</v>
      </c>
      <c r="D2852" s="49">
        <f>_xll.qlCalendarAdvance(LocalCalendar,$D2851,B2852,"f",FALSE)</f>
        <v>59490</v>
      </c>
      <c r="E2852" s="49">
        <f>_xll.qlInterestRateIndexValueDate(IndexON,D2852)</f>
        <v>59490</v>
      </c>
      <c r="F2852" s="52">
        <f>IFERROR(_xll.qlIndexFixing(IndexON,D2852,TRUE,_xll.ohTrigger(RecalcTrigger,TriggerON)),NA())</f>
        <v>2.1652063783506037E-2</v>
      </c>
      <c r="H2852" s="49">
        <f>_xll.qlCalendarAdvance(IborCalendar,$H2851,B2852,"f",FALSE)</f>
        <v>59483</v>
      </c>
      <c r="I2852" s="49">
        <f>_xll.qlInterestRateIndexValueDate(Index1M,$H2852)</f>
        <v>59488</v>
      </c>
      <c r="J2852" s="52">
        <f>IFERROR(_xll.qlIndexFixing(Index1M,$H2852,TRUE,_xll.ohTrigger(RecalcTrigger,Trigger1M)),NA())</f>
        <v>2.2865230712922013E-2</v>
      </c>
      <c r="K2852" s="52">
        <f>IFERROR(_xll.qlIndexFixing(ONIndex1M,I2852,TRUE,_xll.ohTrigger(RecalcTrigger,Trigger1M)),NA())</f>
        <v>2.2847292726124735E-2</v>
      </c>
      <c r="L2852" s="52">
        <f>IFERROR(_xll.qlIndexFixing(Index3M,H2852,TRUE,_xll.ohTrigger(RecalcTrigger,Trigger3M)),NA())</f>
        <v>2.4407939228208744E-2</v>
      </c>
      <c r="M2852" s="52">
        <f>IFERROR(_xll.qlIndexFixing(ONIndex3M,I2852,TRUE,_xll.ohTrigger(RecalcTrigger,Trigger3M)),NA())</f>
        <v>2.4342386996112353E-2</v>
      </c>
      <c r="N2852" s="52">
        <f>IFERROR(_xll.qlIndexFixing(Index6M,$H2852,TRUE,_xll.ohTrigger(RecalcTrigger,Trigger6M)),NA())</f>
        <v>2.5800231707630152E-2</v>
      </c>
      <c r="O2852" s="52">
        <f>IFERROR(_xll.qlIndexFixing(ONIndex6M,I2852,TRUE,_xll.ohTrigger(RecalcTrigger,Trigger6M)),NA())</f>
        <v>2.565256522306214E-2</v>
      </c>
      <c r="P2852" s="52">
        <f>IFERROR(_xll.qlIndexFixing(Index1Y,$H2852,TRUE,_xll.ohTrigger(RecalcTrigger,Trigger1Y)),NA())</f>
        <v>2.7600201044986603E-2</v>
      </c>
      <c r="Q2852" s="52">
        <f>IFERROR(_xll.qlIndexFixing(ONIndex1Y,I2852,TRUE,_xll.ohTrigger(RecalcTrigger,Trigger1Y)),NA())</f>
        <v>2.7257127298110362E-2</v>
      </c>
    </row>
    <row r="2853" spans="2:17" x14ac:dyDescent="0.2">
      <c r="B2853" s="46" t="s">
        <v>51</v>
      </c>
      <c r="D2853" s="49">
        <f>_xll.qlCalendarAdvance(LocalCalendar,$D2852,B2853,"f",FALSE)</f>
        <v>59497</v>
      </c>
      <c r="E2853" s="49">
        <f>_xll.qlInterestRateIndexValueDate(IndexON,D2853)</f>
        <v>59497</v>
      </c>
      <c r="F2853" s="52">
        <f>IFERROR(_xll.qlIndexFixing(IndexON,D2853,TRUE,_xll.ohTrigger(RecalcTrigger,TriggerON)),NA())</f>
        <v>2.1650204784311455E-2</v>
      </c>
      <c r="H2853" s="49">
        <f>_xll.qlCalendarAdvance(IborCalendar,$H2852,B2853,"f",FALSE)</f>
        <v>59490</v>
      </c>
      <c r="I2853" s="49">
        <f>_xll.qlInterestRateIndexValueDate(Index1M,$H2853)</f>
        <v>59492</v>
      </c>
      <c r="J2853" s="52">
        <f>IFERROR(_xll.qlIndexFixing(Index1M,$H2853,TRUE,_xll.ohTrigger(RecalcTrigger,Trigger1M)),NA())</f>
        <v>2.2865000858558686E-2</v>
      </c>
      <c r="K2853" s="52">
        <f>IFERROR(_xll.qlIndexFixing(ONIndex1M,I2853,TRUE,_xll.ohTrigger(RecalcTrigger,Trigger1M)),NA())</f>
        <v>2.2847668916510244E-2</v>
      </c>
      <c r="L2853" s="52">
        <f>IFERROR(_xll.qlIndexFixing(Index3M,H2853,TRUE,_xll.ohTrigger(RecalcTrigger,Trigger3M)),NA())</f>
        <v>2.4409291820034214E-2</v>
      </c>
      <c r="M2853" s="52">
        <f>IFERROR(_xll.qlIndexFixing(ONIndex3M,I2853,TRUE,_xll.ohTrigger(RecalcTrigger,Trigger3M)),NA())</f>
        <v>2.434296994628049E-2</v>
      </c>
      <c r="N2853" s="52">
        <f>IFERROR(_xll.qlIndexFixing(Index6M,$H2853,TRUE,_xll.ohTrigger(RecalcTrigger,Trigger6M)),NA())</f>
        <v>2.5798615096384443E-2</v>
      </c>
      <c r="O2853" s="52">
        <f>IFERROR(_xll.qlIndexFixing(ONIndex6M,I2853,TRUE,_xll.ohTrigger(RecalcTrigger,Trigger6M)),NA())</f>
        <v>2.5653331528427969E-2</v>
      </c>
      <c r="P2853" s="52">
        <f>IFERROR(_xll.qlIndexFixing(Index1Y,$H2853,TRUE,_xll.ohTrigger(RecalcTrigger,Trigger1Y)),NA())</f>
        <v>2.7601384151224408E-2</v>
      </c>
      <c r="Q2853" s="52">
        <f>IFERROR(_xll.qlIndexFixing(ONIndex1Y,I2853,TRUE,_xll.ohTrigger(RecalcTrigger,Trigger1Y)),NA())</f>
        <v>2.7258112939039236E-2</v>
      </c>
    </row>
    <row r="2854" spans="2:17" x14ac:dyDescent="0.2">
      <c r="B2854" s="46" t="s">
        <v>51</v>
      </c>
      <c r="D2854" s="49">
        <f>_xll.qlCalendarAdvance(LocalCalendar,$D2853,B2854,"f",FALSE)</f>
        <v>59504</v>
      </c>
      <c r="E2854" s="49">
        <f>_xll.qlInterestRateIndexValueDate(IndexON,D2854)</f>
        <v>59504</v>
      </c>
      <c r="F2854" s="52">
        <f>IFERROR(_xll.qlIndexFixing(IndexON,D2854,TRUE,_xll.ohTrigger(RecalcTrigger,TriggerON)),NA())</f>
        <v>2.1647391928603099E-2</v>
      </c>
      <c r="H2854" s="49">
        <f>_xll.qlCalendarAdvance(IborCalendar,$H2853,B2854,"f",FALSE)</f>
        <v>59497</v>
      </c>
      <c r="I2854" s="49">
        <f>_xll.qlInterestRateIndexValueDate(Index1M,$H2854)</f>
        <v>59499</v>
      </c>
      <c r="J2854" s="52">
        <f>IFERROR(_xll.qlIndexFixing(Index1M,$H2854,TRUE,_xll.ohTrigger(RecalcTrigger,Trigger1M)),NA())</f>
        <v>2.2864762917134938E-2</v>
      </c>
      <c r="K2854" s="52">
        <f>IFERROR(_xll.qlIndexFixing(ONIndex1M,I2854,TRUE,_xll.ohTrigger(RecalcTrigger,Trigger1M)),NA())</f>
        <v>2.28461734321872E-2</v>
      </c>
      <c r="L2854" s="52">
        <f>IFERROR(_xll.qlIndexFixing(Index3M,H2854,TRUE,_xll.ohTrigger(RecalcTrigger,Trigger3M)),NA())</f>
        <v>2.4407137638356929E-2</v>
      </c>
      <c r="M2854" s="52">
        <f>IFERROR(_xll.qlIndexFixing(ONIndex3M,I2854,TRUE,_xll.ohTrigger(RecalcTrigger,Trigger3M)),NA())</f>
        <v>2.4341489464756449E-2</v>
      </c>
      <c r="N2854" s="52">
        <f>IFERROR(_xll.qlIndexFixing(Index6M,$H2854,TRUE,_xll.ohTrigger(RecalcTrigger,Trigger6M)),NA())</f>
        <v>2.5797235555083359E-2</v>
      </c>
      <c r="O2854" s="52">
        <f>IFERROR(_xll.qlIndexFixing(ONIndex6M,I2854,TRUE,_xll.ohTrigger(RecalcTrigger,Trigger6M)),NA())</f>
        <v>2.5651852956363186E-2</v>
      </c>
      <c r="P2854" s="52">
        <f>IFERROR(_xll.qlIndexFixing(Index1Y,$H2854,TRUE,_xll.ohTrigger(RecalcTrigger,Trigger1Y)),NA())</f>
        <v>2.7600096458133504E-2</v>
      </c>
      <c r="Q2854" s="52">
        <f>IFERROR(_xll.qlIndexFixing(ONIndex1Y,I2854,TRUE,_xll.ohTrigger(RecalcTrigger,Trigger1Y)),NA())</f>
        <v>2.725661161373516E-2</v>
      </c>
    </row>
    <row r="2855" spans="2:17" x14ac:dyDescent="0.2">
      <c r="B2855" s="46" t="s">
        <v>51</v>
      </c>
      <c r="D2855" s="49">
        <f>_xll.qlCalendarAdvance(LocalCalendar,$D2854,B2855,"f",FALSE)</f>
        <v>59511</v>
      </c>
      <c r="E2855" s="49">
        <f>_xll.qlInterestRateIndexValueDate(IndexON,D2855)</f>
        <v>59511</v>
      </c>
      <c r="F2855" s="52">
        <f>IFERROR(_xll.qlIndexFixing(IndexON,D2855,TRUE,_xll.ohTrigger(RecalcTrigger,TriggerON)),NA())</f>
        <v>2.1645077812664226E-2</v>
      </c>
      <c r="H2855" s="49">
        <f>_xll.qlCalendarAdvance(IborCalendar,$H2854,B2855,"f",FALSE)</f>
        <v>59504</v>
      </c>
      <c r="I2855" s="49">
        <f>_xll.qlInterestRateIndexValueDate(Index1M,$H2855)</f>
        <v>59506</v>
      </c>
      <c r="J2855" s="52">
        <f>IFERROR(_xll.qlIndexFixing(Index1M,$H2855,TRUE,_xll.ohTrigger(RecalcTrigger,Trigger1M)),NA())</f>
        <v>2.2862672492142966E-2</v>
      </c>
      <c r="K2855" s="52">
        <f>IFERROR(_xll.qlIndexFixing(ONIndex1M,I2855,TRUE,_xll.ohTrigger(RecalcTrigger,Trigger1M)),NA())</f>
        <v>2.2844687253140705E-2</v>
      </c>
      <c r="L2855" s="52">
        <f>IFERROR(_xll.qlIndexFixing(Index3M,H2855,TRUE,_xll.ohTrigger(RecalcTrigger,Trigger3M)),NA())</f>
        <v>2.4402814626276914E-2</v>
      </c>
      <c r="M2855" s="52">
        <f>IFERROR(_xll.qlIndexFixing(ONIndex3M,I2855,TRUE,_xll.ohTrigger(RecalcTrigger,Trigger3M)),NA())</f>
        <v>2.4340018195143642E-2</v>
      </c>
      <c r="N2855" s="52">
        <f>IFERROR(_xll.qlIndexFixing(Index6M,$H2855,TRUE,_xll.ohTrigger(RecalcTrigger,Trigger6M)),NA())</f>
        <v>2.5796690876481426E-2</v>
      </c>
      <c r="O2855" s="52">
        <f>IFERROR(_xll.qlIndexFixing(ONIndex6M,I2855,TRUE,_xll.ohTrigger(RecalcTrigger,Trigger6M)),NA())</f>
        <v>2.5650383539614907E-2</v>
      </c>
      <c r="P2855" s="52">
        <f>IFERROR(_xll.qlIndexFixing(Index1Y,$H2855,TRUE,_xll.ohTrigger(RecalcTrigger,Trigger1Y)),NA())</f>
        <v>2.7598818594557893E-2</v>
      </c>
      <c r="Q2855" s="52">
        <f>IFERROR(_xll.qlIndexFixing(ONIndex1Y,I2855,TRUE,_xll.ohTrigger(RecalcTrigger,Trigger1Y)),NA())</f>
        <v>2.7255119849449727E-2</v>
      </c>
    </row>
    <row r="2856" spans="2:17" x14ac:dyDescent="0.2">
      <c r="B2856" s="46" t="s">
        <v>51</v>
      </c>
      <c r="D2856" s="49">
        <f>_xll.qlCalendarAdvance(LocalCalendar,$D2855,B2856,"f",FALSE)</f>
        <v>59518</v>
      </c>
      <c r="E2856" s="49">
        <f>_xll.qlInterestRateIndexValueDate(IndexON,D2856)</f>
        <v>59518</v>
      </c>
      <c r="F2856" s="52">
        <f>IFERROR(_xll.qlIndexFixing(IndexON,D2856,TRUE,_xll.ohTrigger(RecalcTrigger,TriggerON)),NA())</f>
        <v>2.1642778237893623E-2</v>
      </c>
      <c r="H2856" s="49">
        <f>_xll.qlCalendarAdvance(IborCalendar,$H2855,B2856,"f",FALSE)</f>
        <v>59511</v>
      </c>
      <c r="I2856" s="49">
        <f>_xll.qlInterestRateIndexValueDate(Index1M,$H2856)</f>
        <v>59513</v>
      </c>
      <c r="J2856" s="52">
        <f>IFERROR(_xll.qlIndexFixing(Index1M,$H2856,TRUE,_xll.ohTrigger(RecalcTrigger,Trigger1M)),NA())</f>
        <v>2.2860590324690237E-2</v>
      </c>
      <c r="K2856" s="52">
        <f>IFERROR(_xll.qlIndexFixing(ONIndex1M,I2856,TRUE,_xll.ohTrigger(RecalcTrigger,Trigger1M)),NA())</f>
        <v>2.2843210379344114E-2</v>
      </c>
      <c r="L2856" s="52">
        <f>IFERROR(_xll.qlIndexFixing(Index3M,H2856,TRUE,_xll.ohTrigger(RecalcTrigger,Trigger3M)),NA())</f>
        <v>2.4401401530342426E-2</v>
      </c>
      <c r="M2856" s="52">
        <f>IFERROR(_xll.qlIndexFixing(ONIndex3M,I2856,TRUE,_xll.ohTrigger(RecalcTrigger,Trigger3M)),NA())</f>
        <v>2.4338556137362133E-2</v>
      </c>
      <c r="N2856" s="52">
        <f>IFERROR(_xll.qlIndexFixing(Index6M,$H2856,TRUE,_xll.ohTrigger(RecalcTrigger,Trigger6M)),NA())</f>
        <v>2.5795330446832056E-2</v>
      </c>
      <c r="O2856" s="52">
        <f>IFERROR(_xll.qlIndexFixing(ONIndex6M,I2856,TRUE,_xll.ohTrigger(RecalcTrigger,Trigger6M)),NA())</f>
        <v>2.564892327831636E-2</v>
      </c>
      <c r="P2856" s="52">
        <f>IFERROR(_xll.qlIndexFixing(Index1Y,$H2856,TRUE,_xll.ohTrigger(RecalcTrigger,Trigger1Y)),NA())</f>
        <v>2.7597550560461859E-2</v>
      </c>
      <c r="Q2856" s="52">
        <f>IFERROR(_xll.qlIndexFixing(ONIndex1Y,I2856,TRUE,_xll.ohTrigger(RecalcTrigger,Trigger1Y)),NA())</f>
        <v>2.7253637646369455E-2</v>
      </c>
    </row>
    <row r="2857" spans="2:17" x14ac:dyDescent="0.2">
      <c r="B2857" s="46" t="s">
        <v>51</v>
      </c>
      <c r="D2857" s="49">
        <f>_xll.qlCalendarAdvance(LocalCalendar,$D2856,B2857,"f",FALSE)</f>
        <v>59525</v>
      </c>
      <c r="E2857" s="49">
        <f>_xll.qlInterestRateIndexValueDate(IndexON,D2857)</f>
        <v>59525</v>
      </c>
      <c r="F2857" s="52">
        <f>IFERROR(_xll.qlIndexFixing(IndexON,D2857,TRUE,_xll.ohTrigger(RecalcTrigger,TriggerON)),NA())</f>
        <v>2.1640493204451161E-2</v>
      </c>
      <c r="H2857" s="49">
        <f>_xll.qlCalendarAdvance(IborCalendar,$H2856,B2857,"f",FALSE)</f>
        <v>59518</v>
      </c>
      <c r="I2857" s="49">
        <f>_xll.qlInterestRateIndexValueDate(Index1M,$H2857)</f>
        <v>59520</v>
      </c>
      <c r="J2857" s="52">
        <f>IFERROR(_xll.qlIndexFixing(Index1M,$H2857,TRUE,_xll.ohTrigger(RecalcTrigger,Trigger1M)),NA())</f>
        <v>2.2859761249148791E-2</v>
      </c>
      <c r="K2857" s="52">
        <f>IFERROR(_xll.qlIndexFixing(ONIndex1M,I2857,TRUE,_xll.ohTrigger(RecalcTrigger,Trigger1M)),NA())</f>
        <v>2.2841742810770782E-2</v>
      </c>
      <c r="L2857" s="52">
        <f>IFERROR(_xll.qlIndexFixing(Index3M,H2857,TRUE,_xll.ohTrigger(RecalcTrigger,Trigger3M)),NA())</f>
        <v>2.4399997701101128E-2</v>
      </c>
      <c r="M2857" s="52">
        <f>IFERROR(_xll.qlIndexFixing(ONIndex3M,I2857,TRUE,_xll.ohTrigger(RecalcTrigger,Trigger3M)),NA())</f>
        <v>2.4337103291518503E-2</v>
      </c>
      <c r="N2857" s="52">
        <f>IFERROR(_xll.qlIndexFixing(Index6M,$H2857,TRUE,_xll.ohTrigger(RecalcTrigger,Trigger6M)),NA())</f>
        <v>2.5793979290888003E-2</v>
      </c>
      <c r="O2857" s="52">
        <f>IFERROR(_xll.qlIndexFixing(ONIndex6M,I2857,TRUE,_xll.ohTrigger(RecalcTrigger,Trigger6M)),NA())</f>
        <v>2.5647472172360963E-2</v>
      </c>
      <c r="P2857" s="52">
        <f>IFERROR(_xll.qlIndexFixing(Index1Y,$H2857,TRUE,_xll.ohTrigger(RecalcTrigger,Trigger1Y)),NA())</f>
        <v>2.759629235580641E-2</v>
      </c>
      <c r="Q2857" s="52">
        <f>IFERROR(_xll.qlIndexFixing(ONIndex1Y,I2857,TRUE,_xll.ohTrigger(RecalcTrigger,Trigger1Y)),NA())</f>
        <v>2.7252165004334472E-2</v>
      </c>
    </row>
    <row r="2858" spans="2:17" x14ac:dyDescent="0.2">
      <c r="B2858" s="46" t="s">
        <v>51</v>
      </c>
      <c r="D2858" s="49">
        <f>_xll.qlCalendarAdvance(LocalCalendar,$D2857,B2858,"f",FALSE)</f>
        <v>59532</v>
      </c>
      <c r="E2858" s="49">
        <f>_xll.qlInterestRateIndexValueDate(IndexON,D2858)</f>
        <v>59532</v>
      </c>
      <c r="F2858" s="52">
        <f>IFERROR(_xll.qlIndexFixing(IndexON,D2858,TRUE,_xll.ohTrigger(RecalcTrigger,TriggerON)),NA())</f>
        <v>2.1638222712017097E-2</v>
      </c>
      <c r="H2858" s="49">
        <f>_xll.qlCalendarAdvance(IborCalendar,$H2857,B2858,"f",FALSE)</f>
        <v>59525</v>
      </c>
      <c r="I2858" s="49">
        <f>_xll.qlInterestRateIndexValueDate(Index1M,$H2858)</f>
        <v>59527</v>
      </c>
      <c r="J2858" s="52">
        <f>IFERROR(_xll.qlIndexFixing(Index1M,$H2858,TRUE,_xll.ohTrigger(RecalcTrigger,Trigger1M)),NA())</f>
        <v>2.2857696578585565E-2</v>
      </c>
      <c r="K2858" s="52">
        <f>IFERROR(_xll.qlIndexFixing(ONIndex1M,I2858,TRUE,_xll.ohTrigger(RecalcTrigger,Trigger1M)),NA())</f>
        <v>2.2841526160627623E-2</v>
      </c>
      <c r="L2858" s="52">
        <f>IFERROR(_xll.qlIndexFixing(Index3M,H2858,TRUE,_xll.ohTrigger(RecalcTrigger,Trigger3M)),NA())</f>
        <v>2.4398603138544139E-2</v>
      </c>
      <c r="M2858" s="52">
        <f>IFERROR(_xll.qlIndexFixing(ONIndex3M,I2858,TRUE,_xll.ohTrigger(RecalcTrigger,Trigger3M)),NA())</f>
        <v>2.4337099304259979E-2</v>
      </c>
      <c r="N2858" s="52">
        <f>IFERROR(_xll.qlIndexFixing(Index6M,$H2858,TRUE,_xll.ohTrigger(RecalcTrigger,Trigger6M)),NA())</f>
        <v>2.5792637408632142E-2</v>
      </c>
      <c r="O2858" s="52">
        <f>IFERROR(_xll.qlIndexFixing(ONIndex6M,I2858,TRUE,_xll.ohTrigger(RecalcTrigger,Trigger6M)),NA())</f>
        <v>2.5647652025117651E-2</v>
      </c>
      <c r="P2858" s="52">
        <f>IFERROR(_xll.qlIndexFixing(Index1Y,$H2858,TRUE,_xll.ohTrigger(RecalcTrigger,Trigger1Y)),NA())</f>
        <v>2.7595043980555171E-2</v>
      </c>
      <c r="Q2858" s="52">
        <f>IFERROR(_xll.qlIndexFixing(ONIndex1Y,I2858,TRUE,_xll.ohTrigger(RecalcTrigger,Trigger1Y)),NA())</f>
        <v>2.7252556518819304E-2</v>
      </c>
    </row>
    <row r="2859" spans="2:17" x14ac:dyDescent="0.2">
      <c r="B2859" s="46" t="s">
        <v>51</v>
      </c>
      <c r="D2859" s="49">
        <f>_xll.qlCalendarAdvance(LocalCalendar,$D2858,B2859,"f",FALSE)</f>
        <v>59539</v>
      </c>
      <c r="E2859" s="49">
        <f>_xll.qlInterestRateIndexValueDate(IndexON,D2859)</f>
        <v>59539</v>
      </c>
      <c r="F2859" s="52">
        <f>IFERROR(_xll.qlIndexFixing(IndexON,D2859,TRUE,_xll.ohTrigger(RecalcTrigger,TriggerON)),NA())</f>
        <v>2.1635966760751302E-2</v>
      </c>
      <c r="H2859" s="49">
        <f>_xll.qlCalendarAdvance(IborCalendar,$H2858,B2859,"f",FALSE)</f>
        <v>59532</v>
      </c>
      <c r="I2859" s="49">
        <f>_xll.qlInterestRateIndexValueDate(Index1M,$H2859)</f>
        <v>59534</v>
      </c>
      <c r="J2859" s="52">
        <f>IFERROR(_xll.qlIndexFixing(Index1M,$H2859,TRUE,_xll.ohTrigger(RecalcTrigger,Trigger1M)),NA())</f>
        <v>2.2857510985493077E-2</v>
      </c>
      <c r="K2859" s="52">
        <f>IFERROR(_xll.qlIndexFixing(ONIndex1M,I2859,TRUE,_xll.ohTrigger(RecalcTrigger,Trigger1M)),NA())</f>
        <v>2.2839456928414048E-2</v>
      </c>
      <c r="L2859" s="52">
        <f>IFERROR(_xll.qlIndexFixing(Index3M,H2859,TRUE,_xll.ohTrigger(RecalcTrigger,Trigger3M)),NA())</f>
        <v>2.4397945710419335E-2</v>
      </c>
      <c r="M2859" s="52">
        <f>IFERROR(_xll.qlIndexFixing(ONIndex3M,I2859,TRUE,_xll.ohTrigger(RecalcTrigger,Trigger3M)),NA())</f>
        <v>2.4334945577051403E-2</v>
      </c>
      <c r="N2859" s="52">
        <f>IFERROR(_xll.qlIndexFixing(Index6M,$H2859,TRUE,_xll.ohTrigger(RecalcTrigger,Trigger6M)),NA())</f>
        <v>2.5791304800044268E-2</v>
      </c>
      <c r="O2859" s="52">
        <f>IFERROR(_xll.qlIndexFixing(ONIndex6M,I2859,TRUE,_xll.ohTrigger(RecalcTrigger,Trigger6M)),NA())</f>
        <v>2.5645408834800154E-2</v>
      </c>
      <c r="P2859" s="52">
        <f>IFERROR(_xll.qlIndexFixing(Index1Y,$H2859,TRUE,_xll.ohTrigger(RecalcTrigger,Trigger1Y)),NA())</f>
        <v>2.7593805434673078E-2</v>
      </c>
      <c r="Q2859" s="52">
        <f>IFERROR(_xll.qlIndexFixing(ONIndex1Y,I2859,TRUE,_xll.ohTrigger(RecalcTrigger,Trigger1Y)),NA())</f>
        <v>2.72501762236943E-2</v>
      </c>
    </row>
    <row r="2860" spans="2:17" x14ac:dyDescent="0.2">
      <c r="B2860" s="46" t="s">
        <v>51</v>
      </c>
      <c r="D2860" s="49">
        <f>_xll.qlCalendarAdvance(LocalCalendar,$D2859,B2860,"f",FALSE)</f>
        <v>59546</v>
      </c>
      <c r="E2860" s="49">
        <f>_xll.qlInterestRateIndexValueDate(IndexON,D2860)</f>
        <v>59546</v>
      </c>
      <c r="F2860" s="52">
        <f>IFERROR(_xll.qlIndexFixing(IndexON,D2860,TRUE,_xll.ohTrigger(RecalcTrigger,TriggerON)),NA())</f>
        <v>2.1633725350653776E-2</v>
      </c>
      <c r="H2860" s="49">
        <f>_xll.qlCalendarAdvance(IborCalendar,$H2859,B2860,"f",FALSE)</f>
        <v>59539</v>
      </c>
      <c r="I2860" s="49">
        <f>_xll.qlInterestRateIndexValueDate(Index1M,$H2860)</f>
        <v>59541</v>
      </c>
      <c r="J2860" s="52">
        <f>IFERROR(_xll.qlIndexFixing(Index1M,$H2860,TRUE,_xll.ohTrigger(RecalcTrigger,Trigger1M)),NA())</f>
        <v>2.2854840120300174E-2</v>
      </c>
      <c r="K2860" s="52">
        <f>IFERROR(_xll.qlIndexFixing(ONIndex1M,I2860,TRUE,_xll.ohTrigger(RecalcTrigger,Trigger1M)),NA())</f>
        <v>2.283739593665679E-2</v>
      </c>
      <c r="L2860" s="52">
        <f>IFERROR(_xll.qlIndexFixing(Index3M,H2860,TRUE,_xll.ohTrigger(RecalcTrigger,Trigger3M)),NA())</f>
        <v>2.4395841813444896E-2</v>
      </c>
      <c r="M2860" s="52">
        <f>IFERROR(_xll.qlIndexFixing(ONIndex3M,I2860,TRUE,_xll.ohTrigger(RecalcTrigger,Trigger3M)),NA())</f>
        <v>2.4332800025455015E-2</v>
      </c>
      <c r="N2860" s="52">
        <f>IFERROR(_xll.qlIndexFixing(Index6M,$H2860,TRUE,_xll.ohTrigger(RecalcTrigger,Trigger6M)),NA())</f>
        <v>2.5789153041299796E-2</v>
      </c>
      <c r="O2860" s="52">
        <f>IFERROR(_xll.qlIndexFixing(ONIndex6M,I2860,TRUE,_xll.ohTrigger(RecalcTrigger,Trigger6M)),NA())</f>
        <v>2.5643173787006646E-2</v>
      </c>
      <c r="P2860" s="52">
        <f>IFERROR(_xll.qlIndexFixing(Index1Y,$H2860,TRUE,_xll.ohTrigger(RecalcTrigger,Trigger1Y)),NA())</f>
        <v>2.7592576718122666E-2</v>
      </c>
      <c r="Q2860" s="52">
        <f>IFERROR(_xll.qlIndexFixing(ONIndex1Y,I2860,TRUE,_xll.ohTrigger(RecalcTrigger,Trigger1Y)),NA())</f>
        <v>2.7247804445060808E-2</v>
      </c>
    </row>
    <row r="2861" spans="2:17" x14ac:dyDescent="0.2">
      <c r="B2861" s="46" t="s">
        <v>51</v>
      </c>
      <c r="D2861" s="49">
        <f>_xll.qlCalendarAdvance(LocalCalendar,$D2860,B2861,"f",FALSE)</f>
        <v>59553</v>
      </c>
      <c r="E2861" s="49">
        <f>_xll.qlInterestRateIndexValueDate(IndexON,D2861)</f>
        <v>59553</v>
      </c>
      <c r="F2861" s="52">
        <f>IFERROR(_xll.qlIndexFixing(IndexON,D2861,TRUE,_xll.ohTrigger(RecalcTrigger,TriggerON)),NA())</f>
        <v>2.1631498481564648E-2</v>
      </c>
      <c r="H2861" s="49">
        <f>_xll.qlCalendarAdvance(IborCalendar,$H2860,B2861,"f",FALSE)</f>
        <v>59546</v>
      </c>
      <c r="I2861" s="49">
        <f>_xll.qlInterestRateIndexValueDate(Index1M,$H2861)</f>
        <v>59548</v>
      </c>
      <c r="J2861" s="52">
        <f>IFERROR(_xll.qlIndexFixing(Index1M,$H2861,TRUE,_xll.ohTrigger(RecalcTrigger,Trigger1M)),NA())</f>
        <v>2.2853425874080686E-2</v>
      </c>
      <c r="K2861" s="52">
        <f>IFERROR(_xll.qlIndexFixing(ONIndex1M,I2861,TRUE,_xll.ohTrigger(RecalcTrigger,Trigger1M)),NA())</f>
        <v>2.2836588075438868E-2</v>
      </c>
      <c r="L2861" s="52">
        <f>IFERROR(_xll.qlIndexFixing(Index3M,H2861,TRUE,_xll.ohTrigger(RecalcTrigger,Trigger3M)),NA())</f>
        <v>2.439447505088399E-2</v>
      </c>
      <c r="M2861" s="52">
        <f>IFERROR(_xll.qlIndexFixing(ONIndex3M,I2861,TRUE,_xll.ohTrigger(RecalcTrigger,Trigger3M)),NA())</f>
        <v>2.4332105492723688E-2</v>
      </c>
      <c r="N2861" s="52">
        <f>IFERROR(_xll.qlIndexFixing(Index6M,$H2861,TRUE,_xll.ohTrigger(RecalcTrigger,Trigger6M)),NA())</f>
        <v>2.5787838411164658E-2</v>
      </c>
      <c r="O2861" s="52">
        <f>IFERROR(_xll.qlIndexFixing(ONIndex6M,I2861,TRUE,_xll.ohTrigger(RecalcTrigger,Trigger6M)),NA())</f>
        <v>2.5642571816499871E-2</v>
      </c>
      <c r="P2861" s="52">
        <f>IFERROR(_xll.qlIndexFixing(Index1Y,$H2861,TRUE,_xll.ohTrigger(RecalcTrigger,Trigger1Y)),NA())</f>
        <v>2.7591357830867559E-2</v>
      </c>
      <c r="Q2861" s="52">
        <f>IFERROR(_xll.qlIndexFixing(ONIndex1Y,I2861,TRUE,_xll.ohTrigger(RecalcTrigger,Trigger1Y)),NA())</f>
        <v>2.7247299015582538E-2</v>
      </c>
    </row>
    <row r="2862" spans="2:17" x14ac:dyDescent="0.2">
      <c r="B2862" s="46" t="s">
        <v>51</v>
      </c>
      <c r="D2862" s="49">
        <f>_xll.qlCalendarAdvance(LocalCalendar,$D2861,B2862,"f",FALSE)</f>
        <v>59560</v>
      </c>
      <c r="E2862" s="49">
        <f>_xll.qlInterestRateIndexValueDate(IndexON,D2862)</f>
        <v>59560</v>
      </c>
      <c r="F2862" s="52">
        <f>IFERROR(_xll.qlIndexFixing(IndexON,D2862,TRUE,_xll.ohTrigger(RecalcTrigger,TriggerON)),NA())</f>
        <v>2.162928615364379E-2</v>
      </c>
      <c r="H2862" s="49">
        <f>_xll.qlCalendarAdvance(IborCalendar,$H2861,B2862,"f",FALSE)</f>
        <v>59553</v>
      </c>
      <c r="I2862" s="49">
        <f>_xll.qlInterestRateIndexValueDate(Index1M,$H2862)</f>
        <v>59555</v>
      </c>
      <c r="J2862" s="52">
        <f>IFERROR(_xll.qlIndexFixing(Index1M,$H2862,TRUE,_xll.ohTrigger(RecalcTrigger,Trigger1M)),NA())</f>
        <v>2.2852646286304901E-2</v>
      </c>
      <c r="K2862" s="52">
        <f>IFERROR(_xll.qlIndexFixing(ONIndex1M,I2862,TRUE,_xll.ohTrigger(RecalcTrigger,Trigger1M)),NA())</f>
        <v>2.2834544546812552E-2</v>
      </c>
      <c r="L2862" s="52">
        <f>IFERROR(_xll.qlIndexFixing(Index3M,H2862,TRUE,_xll.ohTrigger(RecalcTrigger,Trigger3M)),NA())</f>
        <v>2.4393117554970978E-2</v>
      </c>
      <c r="M2862" s="52">
        <f>IFERROR(_xll.qlIndexFixing(ONIndex3M,I2862,TRUE,_xll.ohTrigger(RecalcTrigger,Trigger3M)),NA())</f>
        <v>2.4329977240915568E-2</v>
      </c>
      <c r="N2862" s="52">
        <f>IFERROR(_xll.qlIndexFixing(Index6M,$H2862,TRUE,_xll.ohTrigger(RecalcTrigger,Trigger6M)),NA())</f>
        <v>2.5786533053982312E-2</v>
      </c>
      <c r="O2862" s="52">
        <f>IFERROR(_xll.qlIndexFixing(ONIndex6M,I2862,TRUE,_xll.ohTrigger(RecalcTrigger,Trigger6M)),NA())</f>
        <v>2.5640353973690466E-2</v>
      </c>
      <c r="P2862" s="52">
        <f>IFERROR(_xll.qlIndexFixing(Index1Y,$H2862,TRUE,_xll.ohTrigger(RecalcTrigger,Trigger1Y)),NA())</f>
        <v>2.7591116420210261E-2</v>
      </c>
      <c r="Q2862" s="52">
        <f>IFERROR(_xll.qlIndexFixing(ONIndex1Y,I2862,TRUE,_xll.ohTrigger(RecalcTrigger,Trigger1Y)),NA())</f>
        <v>2.7244945211064575E-2</v>
      </c>
    </row>
    <row r="2863" spans="2:17" x14ac:dyDescent="0.2">
      <c r="B2863" s="46" t="s">
        <v>51</v>
      </c>
      <c r="D2863" s="49">
        <f>_xll.qlCalendarAdvance(LocalCalendar,$D2862,B2863,"f",FALSE)</f>
        <v>59567</v>
      </c>
      <c r="E2863" s="49">
        <f>_xll.qlInterestRateIndexValueDate(IndexON,D2863)</f>
        <v>59567</v>
      </c>
      <c r="F2863" s="52">
        <f>IFERROR(_xll.qlIndexFixing(IndexON,D2863,TRUE,_xll.ohTrigger(RecalcTrigger,TriggerON)),NA())</f>
        <v>2.1627088366891201E-2</v>
      </c>
      <c r="H2863" s="49">
        <f>_xll.qlCalendarAdvance(IborCalendar,$H2862,B2863,"f",FALSE)</f>
        <v>59560</v>
      </c>
      <c r="I2863" s="49">
        <f>_xll.qlInterestRateIndexValueDate(Index1M,$H2863)</f>
        <v>59562</v>
      </c>
      <c r="J2863" s="52">
        <f>IFERROR(_xll.qlIndexFixing(Index1M,$H2863,TRUE,_xll.ohTrigger(RecalcTrigger,Trigger1M)),NA())</f>
        <v>2.2850625347467495E-2</v>
      </c>
      <c r="K2863" s="52">
        <f>IFERROR(_xll.qlIndexFixing(ONIndex1M,I2863,TRUE,_xll.ohTrigger(RecalcTrigger,Trigger1M)),NA())</f>
        <v>2.2833132809818579E-2</v>
      </c>
      <c r="L2863" s="52">
        <f>IFERROR(_xll.qlIndexFixing(Index3M,H2863,TRUE,_xll.ohTrigger(RecalcTrigger,Trigger3M)),NA())</f>
        <v>2.4391769325692536E-2</v>
      </c>
      <c r="M2863" s="52">
        <f>IFERROR(_xll.qlIndexFixing(ONIndex3M,I2863,TRUE,_xll.ohTrigger(RecalcTrigger,Trigger3M)),NA())</f>
        <v>2.4328579666432759E-2</v>
      </c>
      <c r="N2863" s="52">
        <f>IFERROR(_xll.qlIndexFixing(Index6M,$H2863,TRUE,_xll.ohTrigger(RecalcTrigger,Trigger6M)),NA())</f>
        <v>2.5785236969729793E-2</v>
      </c>
      <c r="O2863" s="52">
        <f>IFERROR(_xll.qlIndexFixing(ONIndex6M,I2863,TRUE,_xll.ohTrigger(RecalcTrigger,Trigger6M)),NA())</f>
        <v>2.563895780008707E-2</v>
      </c>
      <c r="P2863" s="52">
        <f>IFERROR(_xll.qlIndexFixing(Index1Y,$H2863,TRUE,_xll.ohTrigger(RecalcTrigger,Trigger1Y)),NA())</f>
        <v>2.7588949544104086E-2</v>
      </c>
      <c r="Q2863" s="52">
        <f>IFERROR(_xll.qlIndexFixing(ONIndex1Y,I2863,TRUE,_xll.ohTrigger(RecalcTrigger,Trigger1Y)),NA())</f>
        <v>2.7243529935727651E-2</v>
      </c>
    </row>
    <row r="2864" spans="2:17" x14ac:dyDescent="0.2">
      <c r="B2864" s="46" t="s">
        <v>51</v>
      </c>
      <c r="D2864" s="49">
        <f>_xll.qlCalendarAdvance(LocalCalendar,$D2863,B2864,"f",FALSE)</f>
        <v>59574</v>
      </c>
      <c r="E2864" s="49">
        <f>_xll.qlInterestRateIndexValueDate(IndexON,D2864)</f>
        <v>59574</v>
      </c>
      <c r="F2864" s="52">
        <f>IFERROR(_xll.qlIndexFixing(IndexON,D2864,TRUE,_xll.ohTrigger(RecalcTrigger,TriggerON)),NA())</f>
        <v>2.1624905121386817E-2</v>
      </c>
      <c r="H2864" s="49">
        <f>_xll.qlCalendarAdvance(IborCalendar,$H2863,B2864,"f",FALSE)</f>
        <v>59567</v>
      </c>
      <c r="I2864" s="49">
        <f>_xll.qlInterestRateIndexValueDate(Index1M,$H2864)</f>
        <v>59569</v>
      </c>
      <c r="J2864" s="52">
        <f>IFERROR(_xll.qlIndexFixing(Index1M,$H2864,TRUE,_xll.ohTrigger(RecalcTrigger,Trigger1M)),NA())</f>
        <v>2.2847360080952166E-2</v>
      </c>
      <c r="K2864" s="52">
        <f>IFERROR(_xll.qlIndexFixing(ONIndex1M,I2864,TRUE,_xll.ohTrigger(RecalcTrigger,Trigger1M)),NA())</f>
        <v>2.2831730377994575E-2</v>
      </c>
      <c r="L2864" s="52">
        <f>IFERROR(_xll.qlIndexFixing(Index3M,H2864,TRUE,_xll.ohTrigger(RecalcTrigger,Trigger3M)),NA())</f>
        <v>2.4389699731592784E-2</v>
      </c>
      <c r="M2864" s="52">
        <f>IFERROR(_xll.qlIndexFixing(ONIndex3M,I2864,TRUE,_xll.ohTrigger(RecalcTrigger,Trigger3M)),NA())</f>
        <v>2.432719130388783E-2</v>
      </c>
      <c r="N2864" s="52">
        <f>IFERROR(_xll.qlIndexFixing(Index6M,$H2864,TRUE,_xll.ohTrigger(RecalcTrigger,Trigger6M)),NA())</f>
        <v>2.5783950158392528E-2</v>
      </c>
      <c r="O2864" s="52">
        <f>IFERROR(_xll.qlIndexFixing(ONIndex6M,I2864,TRUE,_xll.ohTrigger(RecalcTrigger,Trigger6M)),NA())</f>
        <v>2.5637570781880115E-2</v>
      </c>
      <c r="P2864" s="52">
        <f>IFERROR(_xll.qlIndexFixing(Index1Y,$H2864,TRUE,_xll.ohTrigger(RecalcTrigger,Trigger1Y)),NA())</f>
        <v>2.7587760144524714E-2</v>
      </c>
      <c r="Q2864" s="52">
        <f>IFERROR(_xll.qlIndexFixing(ONIndex1Y,I2864,TRUE,_xll.ohTrigger(RecalcTrigger,Trigger1Y)),NA())</f>
        <v>2.7242124221515951E-2</v>
      </c>
    </row>
    <row r="2865" spans="2:17" x14ac:dyDescent="0.2">
      <c r="B2865" s="46" t="s">
        <v>51</v>
      </c>
      <c r="D2865" s="49">
        <f>_xll.qlCalendarAdvance(LocalCalendar,$D2864,B2865,"f",FALSE)</f>
        <v>59581</v>
      </c>
      <c r="E2865" s="49">
        <f>_xll.qlInterestRateIndexValueDate(IndexON,D2865)</f>
        <v>59581</v>
      </c>
      <c r="F2865" s="52">
        <f>IFERROR(_xll.qlIndexFixing(IndexON,D2865,TRUE,_xll.ohTrigger(RecalcTrigger,TriggerON)),NA())</f>
        <v>2.1622736416890831E-2</v>
      </c>
      <c r="H2865" s="49">
        <f>_xll.qlCalendarAdvance(IborCalendar,$H2864,B2865,"f",FALSE)</f>
        <v>59574</v>
      </c>
      <c r="I2865" s="49">
        <f>_xll.qlInterestRateIndexValueDate(Index1M,$H2865)</f>
        <v>59576</v>
      </c>
      <c r="J2865" s="52">
        <f>IFERROR(_xll.qlIndexFixing(Index1M,$H2865,TRUE,_xll.ohTrigger(RecalcTrigger,Trigger1M)),NA())</f>
        <v>2.2845981387212992E-2</v>
      </c>
      <c r="K2865" s="52">
        <f>IFERROR(_xll.qlIndexFixing(ONIndex1M,I2865,TRUE,_xll.ohTrigger(RecalcTrigger,Trigger1M)),NA())</f>
        <v>2.283033725150041E-2</v>
      </c>
      <c r="L2865" s="52">
        <f>IFERROR(_xll.qlIndexFixing(Index3M,H2865,TRUE,_xll.ohTrigger(RecalcTrigger,Trigger3M)),NA())</f>
        <v>2.4388369463515518E-2</v>
      </c>
      <c r="M2865" s="52">
        <f>IFERROR(_xll.qlIndexFixing(ONIndex3M,I2865,TRUE,_xll.ohTrigger(RecalcTrigger,Trigger3M)),NA())</f>
        <v>2.4325812153307425E-2</v>
      </c>
      <c r="N2865" s="52">
        <f>IFERROR(_xll.qlIndexFixing(Index6M,$H2865,TRUE,_xll.ohTrigger(RecalcTrigger,Trigger6M)),NA())</f>
        <v>2.5782672619951964E-2</v>
      </c>
      <c r="O2865" s="52">
        <f>IFERROR(_xll.qlIndexFixing(ONIndex6M,I2865,TRUE,_xll.ohTrigger(RecalcTrigger,Trigger6M)),NA())</f>
        <v>2.5636192919122891E-2</v>
      </c>
      <c r="P2865" s="52">
        <f>IFERROR(_xll.qlIndexFixing(Index1Y,$H2865,TRUE,_xll.ohTrigger(RecalcTrigger,Trigger1Y)),NA())</f>
        <v>2.7586580574100163E-2</v>
      </c>
      <c r="Q2865" s="52">
        <f>IFERROR(_xll.qlIndexFixing(ONIndex1Y,I2865,TRUE,_xll.ohTrigger(RecalcTrigger,Trigger1Y)),NA())</f>
        <v>2.7240728068456121E-2</v>
      </c>
    </row>
    <row r="2866" spans="2:17" x14ac:dyDescent="0.2">
      <c r="B2866" s="46" t="s">
        <v>51</v>
      </c>
      <c r="D2866" s="49">
        <f>_xll.qlCalendarAdvance(LocalCalendar,$D2865,B2866,"f",FALSE)</f>
        <v>59588</v>
      </c>
      <c r="E2866" s="49">
        <f>_xll.qlInterestRateIndexValueDate(IndexON,D2866)</f>
        <v>59588</v>
      </c>
      <c r="F2866" s="52">
        <f>IFERROR(_xll.qlIndexFixing(IndexON,D2866,TRUE,_xll.ohTrigger(RecalcTrigger,TriggerON)),NA())</f>
        <v>2.1620582253563114E-2</v>
      </c>
      <c r="H2866" s="49">
        <f>_xll.qlCalendarAdvance(IborCalendar,$H2865,B2866,"f",FALSE)</f>
        <v>59581</v>
      </c>
      <c r="I2866" s="49">
        <f>_xll.qlInterestRateIndexValueDate(Index1M,$H2866)</f>
        <v>59583</v>
      </c>
      <c r="J2866" s="52">
        <f>IFERROR(_xll.qlIndexFixing(Index1M,$H2866,TRUE,_xll.ohTrigger(RecalcTrigger,Trigger1M)),NA())</f>
        <v>2.2844612013609909E-2</v>
      </c>
      <c r="K2866" s="52">
        <f>IFERROR(_xll.qlIndexFixing(ONIndex1M,I2866,TRUE,_xll.ohTrigger(RecalcTrigger,Trigger1M)),NA())</f>
        <v>2.2829578795322547E-2</v>
      </c>
      <c r="L2866" s="52">
        <f>IFERROR(_xll.qlIndexFixing(Index3M,H2866,TRUE,_xll.ohTrigger(RecalcTrigger,Trigger3M)),NA())</f>
        <v>2.4387048461417697E-2</v>
      </c>
      <c r="M2866" s="52">
        <f>IFERROR(_xll.qlIndexFixing(ONIndex3M,I2866,TRUE,_xll.ohTrigger(RecalcTrigger,Trigger3M)),NA())</f>
        <v>2.4325166501222295E-2</v>
      </c>
      <c r="N2866" s="52">
        <f>IFERROR(_xll.qlIndexFixing(Index6M,$H2866,TRUE,_xll.ohTrigger(RecalcTrigger,Trigger6M)),NA())</f>
        <v>2.5781404354390886E-2</v>
      </c>
      <c r="O2866" s="52">
        <f>IFERROR(_xll.qlIndexFixing(ONIndex6M,I2866,TRUE,_xll.ohTrigger(RecalcTrigger,Trigger6M)),NA())</f>
        <v>2.5635639501817575E-2</v>
      </c>
      <c r="P2866" s="52">
        <f>IFERROR(_xll.qlIndexFixing(Index1Y,$H2866,TRUE,_xll.ohTrigger(RecalcTrigger,Trigger1Y)),NA())</f>
        <v>2.7586380930565282E-2</v>
      </c>
      <c r="Q2866" s="52">
        <f>IFERROR(_xll.qlIndexFixing(ONIndex1Y,I2866,TRUE,_xll.ohTrigger(RecalcTrigger,Trigger1Y)),NA())</f>
        <v>2.7240273327731046E-2</v>
      </c>
    </row>
    <row r="2867" spans="2:17" x14ac:dyDescent="0.2">
      <c r="B2867" s="46" t="s">
        <v>51</v>
      </c>
      <c r="D2867" s="49">
        <f>_xll.qlCalendarAdvance(LocalCalendar,$D2866,B2867,"f",FALSE)</f>
        <v>59595</v>
      </c>
      <c r="E2867" s="49">
        <f>_xll.qlInterestRateIndexValueDate(IndexON,D2867)</f>
        <v>59595</v>
      </c>
      <c r="F2867" s="52">
        <f>IFERROR(_xll.qlIndexFixing(IndexON,D2867,TRUE,_xll.ohTrigger(RecalcTrigger,TriggerON)),NA())</f>
        <v>2.1618442631403667E-2</v>
      </c>
      <c r="H2867" s="49">
        <f>_xll.qlCalendarAdvance(IborCalendar,$H2866,B2867,"f",FALSE)</f>
        <v>59588</v>
      </c>
      <c r="I2867" s="49">
        <f>_xll.qlInterestRateIndexValueDate(Index1M,$H2867)</f>
        <v>59590</v>
      </c>
      <c r="J2867" s="52">
        <f>IFERROR(_xll.qlIndexFixing(Index1M,$H2867,TRUE,_xll.ohTrigger(RecalcTrigger,Trigger1M)),NA())</f>
        <v>2.2843251960148629E-2</v>
      </c>
      <c r="K2867" s="52">
        <f>IFERROR(_xll.qlIndexFixing(ONIndex1M,I2867,TRUE,_xll.ohTrigger(RecalcTrigger,Trigger1M)),NA())</f>
        <v>2.2827578914155211E-2</v>
      </c>
      <c r="L2867" s="52">
        <f>IFERROR(_xll.qlIndexFixing(Index3M,H2867,TRUE,_xll.ohTrigger(RecalcTrigger,Trigger3M)),NA())</f>
        <v>2.4385736725288539E-2</v>
      </c>
      <c r="M2867" s="52">
        <f>IFERROR(_xll.qlIndexFixing(ONIndex3M,I2867,TRUE,_xll.ohTrigger(RecalcTrigger,Trigger3M)),NA())</f>
        <v>2.4323081487720444E-2</v>
      </c>
      <c r="N2867" s="52">
        <f>IFERROR(_xll.qlIndexFixing(Index6M,$H2867,TRUE,_xll.ohTrigger(RecalcTrigger,Trigger6M)),NA())</f>
        <v>2.5780145361690297E-2</v>
      </c>
      <c r="O2867" s="52">
        <f>IFERROR(_xll.qlIndexFixing(ONIndex6M,I2867,TRUE,_xll.ohTrigger(RecalcTrigger,Trigger6M)),NA())</f>
        <v>2.5633464659744476E-2</v>
      </c>
      <c r="P2867" s="52">
        <f>IFERROR(_xll.qlIndexFixing(Index1Y,$H2867,TRUE,_xll.ohTrigger(RecalcTrigger,Trigger1Y)),NA())</f>
        <v>2.7584250920579825E-2</v>
      </c>
      <c r="Q2867" s="52">
        <f>IFERROR(_xll.qlIndexFixing(ONIndex1Y,I2867,TRUE,_xll.ohTrigger(RecalcTrigger,Trigger1Y)),NA())</f>
        <v>2.7237964445632201E-2</v>
      </c>
    </row>
    <row r="2868" spans="2:17" x14ac:dyDescent="0.2">
      <c r="B2868" s="46" t="s">
        <v>51</v>
      </c>
      <c r="D2868" s="49">
        <f>_xll.qlCalendarAdvance(LocalCalendar,$D2867,B2868,"f",FALSE)</f>
        <v>59602</v>
      </c>
      <c r="E2868" s="49">
        <f>_xll.qlInterestRateIndexValueDate(IndexON,D2868)</f>
        <v>59602</v>
      </c>
      <c r="F2868" s="52">
        <f>IFERROR(_xll.qlIndexFixing(IndexON,D2868,TRUE,_xll.ohTrigger(RecalcTrigger,TriggerON)),NA())</f>
        <v>2.1616317550412489E-2</v>
      </c>
      <c r="H2868" s="49">
        <f>_xll.qlCalendarAdvance(IborCalendar,$H2867,B2868,"f",FALSE)</f>
        <v>59595</v>
      </c>
      <c r="I2868" s="49">
        <f>_xll.qlInterestRateIndexValueDate(Index1M,$H2868)</f>
        <v>59597</v>
      </c>
      <c r="J2868" s="52">
        <f>IFERROR(_xll.qlIndexFixing(Index1M,$H2868,TRUE,_xll.ohTrigger(RecalcTrigger,Trigger1M)),NA())</f>
        <v>2.2843787164771277E-2</v>
      </c>
      <c r="K2868" s="52">
        <f>IFERROR(_xll.qlIndexFixing(ONIndex1M,I2868,TRUE,_xll.ohTrigger(RecalcTrigger,Trigger1M)),NA())</f>
        <v>2.2826213703384113E-2</v>
      </c>
      <c r="L2868" s="52">
        <f>IFERROR(_xll.qlIndexFixing(Index3M,H2868,TRUE,_xll.ohTrigger(RecalcTrigger,Trigger3M)),NA())</f>
        <v>2.4388099750716111E-2</v>
      </c>
      <c r="M2868" s="52">
        <f>IFERROR(_xll.qlIndexFixing(ONIndex3M,I2868,TRUE,_xll.ohTrigger(RecalcTrigger,Trigger3M)),NA())</f>
        <v>2.4321729972793804E-2</v>
      </c>
      <c r="N2868" s="52">
        <f>IFERROR(_xll.qlIndexFixing(Index6M,$H2868,TRUE,_xll.ohTrigger(RecalcTrigger,Trigger6M)),NA())</f>
        <v>2.5783061551840767E-2</v>
      </c>
      <c r="O2868" s="52">
        <f>IFERROR(_xll.qlIndexFixing(ONIndex6M,I2868,TRUE,_xll.ohTrigger(RecalcTrigger,Trigger6M)),NA())</f>
        <v>2.5632114263123285E-2</v>
      </c>
      <c r="P2868" s="52">
        <f>IFERROR(_xll.qlIndexFixing(Index1Y,$H2868,TRUE,_xll.ohTrigger(RecalcTrigger,Trigger1Y)),NA())</f>
        <v>2.7583100837415209E-2</v>
      </c>
      <c r="Q2868" s="52">
        <f>IFERROR(_xll.qlIndexFixing(ONIndex1Y,I2868,TRUE,_xll.ohTrigger(RecalcTrigger,Trigger1Y)),NA())</f>
        <v>2.723659697586811E-2</v>
      </c>
    </row>
    <row r="2869" spans="2:17" x14ac:dyDescent="0.2">
      <c r="B2869" s="46" t="s">
        <v>51</v>
      </c>
      <c r="D2869" s="49">
        <f>_xll.qlCalendarAdvance(LocalCalendar,$D2868,B2869,"f",FALSE)</f>
        <v>59609</v>
      </c>
      <c r="E2869" s="49">
        <f>_xll.qlInterestRateIndexValueDate(IndexON,D2869)</f>
        <v>59609</v>
      </c>
      <c r="F2869" s="52">
        <f>IFERROR(_xll.qlIndexFixing(IndexON,D2869,TRUE,_xll.ohTrigger(RecalcTrigger,TriggerON)),NA())</f>
        <v>2.1614207010349773E-2</v>
      </c>
      <c r="H2869" s="49">
        <f>_xll.qlCalendarAdvance(IborCalendar,$H2868,B2869,"f",FALSE)</f>
        <v>59602</v>
      </c>
      <c r="I2869" s="49">
        <f>_xll.qlInterestRateIndexValueDate(Index1M,$H2869)</f>
        <v>59604</v>
      </c>
      <c r="J2869" s="52">
        <f>IFERROR(_xll.qlIndexFixing(Index1M,$H2869,TRUE,_xll.ohTrigger(RecalcTrigger,Trigger1M)),NA())</f>
        <v>2.2842447494004697E-2</v>
      </c>
      <c r="K2869" s="52">
        <f>IFERROR(_xll.qlIndexFixing(ONIndex1M,I2869,TRUE,_xll.ohTrigger(RecalcTrigger,Trigger1M)),NA())</f>
        <v>2.2824857797836273E-2</v>
      </c>
      <c r="L2869" s="52">
        <f>IFERROR(_xll.qlIndexFixing(Index3M,H2869,TRUE,_xll.ohTrigger(RecalcTrigger,Trigger3M)),NA())</f>
        <v>2.4386809420171573E-2</v>
      </c>
      <c r="M2869" s="52">
        <f>IFERROR(_xll.qlIndexFixing(ONIndex3M,I2869,TRUE,_xll.ohTrigger(RecalcTrigger,Trigger3M)),NA())</f>
        <v>2.4320387669805044E-2</v>
      </c>
      <c r="N2869" s="52">
        <f>IFERROR(_xll.qlIndexFixing(Index6M,$H2869,TRUE,_xll.ohTrigger(RecalcTrigger,Trigger6M)),NA())</f>
        <v>2.5780990030851408E-2</v>
      </c>
      <c r="O2869" s="52">
        <f>IFERROR(_xll.qlIndexFixing(ONIndex6M,I2869,TRUE,_xll.ohTrigger(RecalcTrigger,Trigger6M)),NA())</f>
        <v>2.5630773021871889E-2</v>
      </c>
      <c r="P2869" s="52">
        <f>IFERROR(_xll.qlIndexFixing(Index1Y,$H2869,TRUE,_xll.ohTrigger(RecalcTrigger,Trigger1Y)),NA())</f>
        <v>2.7581960583269716E-2</v>
      </c>
      <c r="Q2869" s="52">
        <f>IFERROR(_xll.qlIndexFixing(ONIndex1Y,I2869,TRUE,_xll.ohTrigger(RecalcTrigger,Trigger1Y)),NA())</f>
        <v>2.7235239067229244E-2</v>
      </c>
    </row>
    <row r="2870" spans="2:17" x14ac:dyDescent="0.2">
      <c r="B2870" s="46" t="s">
        <v>51</v>
      </c>
      <c r="D2870" s="49">
        <f>_xll.qlCalendarAdvance(LocalCalendar,$D2869,B2870,"f",FALSE)</f>
        <v>59616</v>
      </c>
      <c r="E2870" s="49">
        <f>_xll.qlInterestRateIndexValueDate(IndexON,D2870)</f>
        <v>59616</v>
      </c>
      <c r="F2870" s="52">
        <f>IFERROR(_xll.qlIndexFixing(IndexON,D2870,TRUE,_xll.ohTrigger(RecalcTrigger,TriggerON)),NA())</f>
        <v>2.1612111011455326E-2</v>
      </c>
      <c r="H2870" s="49">
        <f>_xll.qlCalendarAdvance(IborCalendar,$H2869,B2870,"f",FALSE)</f>
        <v>59609</v>
      </c>
      <c r="I2870" s="49">
        <f>_xll.qlInterestRateIndexValueDate(Index1M,$H2870)</f>
        <v>59611</v>
      </c>
      <c r="J2870" s="52">
        <f>IFERROR(_xll.qlIndexFixing(Index1M,$H2870,TRUE,_xll.ohTrigger(RecalcTrigger,Trigger1M)),NA())</f>
        <v>2.2841747117494926E-2</v>
      </c>
      <c r="K2870" s="52">
        <f>IFERROR(_xll.qlIndexFixing(ONIndex1M,I2870,TRUE,_xll.ohTrigger(RecalcTrigger,Trigger1M)),NA())</f>
        <v>2.2823511197564983E-2</v>
      </c>
      <c r="L2870" s="52">
        <f>IFERROR(_xll.qlIndexFixing(Index3M,H2870,TRUE,_xll.ohTrigger(RecalcTrigger,Trigger3M)),NA())</f>
        <v>2.4385528358718909E-2</v>
      </c>
      <c r="M2870" s="52">
        <f>IFERROR(_xll.qlIndexFixing(ONIndex3M,I2870,TRUE,_xll.ohTrigger(RecalcTrigger,Trigger3M)),NA())</f>
        <v>2.4319054578674226E-2</v>
      </c>
      <c r="N2870" s="52">
        <f>IFERROR(_xll.qlIndexFixing(Index6M,$H2870,TRUE,_xll.ohTrigger(RecalcTrigger,Trigger6M)),NA())</f>
        <v>2.5779761156347846E-2</v>
      </c>
      <c r="O2870" s="52">
        <f>IFERROR(_xll.qlIndexFixing(ONIndex6M,I2870,TRUE,_xll.ohTrigger(RecalcTrigger,Trigger6M)),NA())</f>
        <v>2.5629440936043579E-2</v>
      </c>
      <c r="P2870" s="52">
        <f>IFERROR(_xll.qlIndexFixing(Index1Y,$H2870,TRUE,_xll.ohTrigger(RecalcTrigger,Trigger1Y)),NA())</f>
        <v>2.7580830158109807E-2</v>
      </c>
      <c r="Q2870" s="52">
        <f>IFERROR(_xll.qlIndexFixing(ONIndex1Y,I2870,TRUE,_xll.ohTrigger(RecalcTrigger,Trigger1Y)),NA())</f>
        <v>2.7233890719715603E-2</v>
      </c>
    </row>
    <row r="2871" spans="2:17" x14ac:dyDescent="0.2">
      <c r="B2871" s="46" t="s">
        <v>51</v>
      </c>
      <c r="D2871" s="49">
        <f>_xll.qlCalendarAdvance(LocalCalendar,$D2870,B2871,"f",FALSE)</f>
        <v>59623</v>
      </c>
      <c r="E2871" s="49">
        <f>_xll.qlInterestRateIndexValueDate(IndexON,D2871)</f>
        <v>59623</v>
      </c>
      <c r="F2871" s="52">
        <f>IFERROR(_xll.qlIndexFixing(IndexON,D2871,TRUE,_xll.ohTrigger(RecalcTrigger,TriggerON)),NA())</f>
        <v>2.1610029553968957E-2</v>
      </c>
      <c r="H2871" s="49">
        <f>_xll.qlCalendarAdvance(IborCalendar,$H2870,B2871,"f",FALSE)</f>
        <v>59616</v>
      </c>
      <c r="I2871" s="49">
        <f>_xll.qlInterestRateIndexValueDate(Index1M,$H2871)</f>
        <v>59618</v>
      </c>
      <c r="J2871" s="52">
        <f>IFERROR(_xll.qlIndexFixing(Index1M,$H2871,TRUE,_xll.ohTrigger(RecalcTrigger,Trigger1M)),NA())</f>
        <v>2.2839796118227704E-2</v>
      </c>
      <c r="K2871" s="52">
        <f>IFERROR(_xll.qlIndexFixing(ONIndex1M,I2871,TRUE,_xll.ohTrigger(RecalcTrigger,Trigger1M)),NA())</f>
        <v>2.2822173902516951E-2</v>
      </c>
      <c r="L2871" s="52">
        <f>IFERROR(_xll.qlIndexFixing(Index3M,H2871,TRUE,_xll.ohTrigger(RecalcTrigger,Trigger3M)),NA())</f>
        <v>2.438425656634707E-2</v>
      </c>
      <c r="M2871" s="52">
        <f>IFERROR(_xll.qlIndexFixing(ONIndex3M,I2871,TRUE,_xll.ohTrigger(RecalcTrigger,Trigger3M)),NA())</f>
        <v>2.4317730699401352E-2</v>
      </c>
      <c r="N2871" s="52">
        <f>IFERROR(_xll.qlIndexFixing(Index6M,$H2871,TRUE,_xll.ohTrigger(RecalcTrigger,Trigger6M)),NA())</f>
        <v>2.5778541557286969E-2</v>
      </c>
      <c r="O2871" s="52">
        <f>IFERROR(_xll.qlIndexFixing(ONIndex6M,I2871,TRUE,_xll.ohTrigger(RecalcTrigger,Trigger6M)),NA())</f>
        <v>2.5628118005611711E-2</v>
      </c>
      <c r="P2871" s="52">
        <f>IFERROR(_xll.qlIndexFixing(Index1Y,$H2871,TRUE,_xll.ohTrigger(RecalcTrigger,Trigger1Y)),NA())</f>
        <v>2.7579709561902373E-2</v>
      </c>
      <c r="Q2871" s="52">
        <f>IFERROR(_xll.qlIndexFixing(ONIndex1Y,I2871,TRUE,_xll.ohTrigger(RecalcTrigger,Trigger1Y)),NA())</f>
        <v>2.7232551933247251E-2</v>
      </c>
    </row>
    <row r="2872" spans="2:17" x14ac:dyDescent="0.2">
      <c r="B2872" s="46" t="s">
        <v>51</v>
      </c>
      <c r="D2872" s="49">
        <f>_xll.qlCalendarAdvance(LocalCalendar,$D2871,B2872,"f",FALSE)</f>
        <v>59630</v>
      </c>
      <c r="E2872" s="49">
        <f>_xll.qlInterestRateIndexValueDate(IndexON,D2872)</f>
        <v>59630</v>
      </c>
      <c r="F2872" s="52">
        <f>IFERROR(_xll.qlIndexFixing(IndexON,D2872,TRUE,_xll.ohTrigger(RecalcTrigger,TriggerON)),NA())</f>
        <v>2.1607962637411049E-2</v>
      </c>
      <c r="H2872" s="49">
        <f>_xll.qlCalendarAdvance(IborCalendar,$H2871,B2872,"f",FALSE)</f>
        <v>59623</v>
      </c>
      <c r="I2872" s="49">
        <f>_xll.qlInterestRateIndexValueDate(Index1M,$H2872)</f>
        <v>59625</v>
      </c>
      <c r="J2872" s="52">
        <f>IFERROR(_xll.qlIndexFixing(Index1M,$H2872,TRUE,_xll.ohTrigger(RecalcTrigger,Trigger1M)),NA())</f>
        <v>2.2838484413206975E-2</v>
      </c>
      <c r="K2872" s="52">
        <f>IFERROR(_xll.qlIndexFixing(ONIndex1M,I2872,TRUE,_xll.ohTrigger(RecalcTrigger,Trigger1M)),NA())</f>
        <v>2.2820845912745469E-2</v>
      </c>
      <c r="L2872" s="52">
        <f>IFERROR(_xll.qlIndexFixing(Index3M,H2872,TRUE,_xll.ohTrigger(RecalcTrigger,Trigger3M)),NA())</f>
        <v>2.4380787572972223E-2</v>
      </c>
      <c r="M2872" s="52">
        <f>IFERROR(_xll.qlIndexFixing(ONIndex3M,I2872,TRUE,_xll.ohTrigger(RecalcTrigger,Trigger3M)),NA())</f>
        <v>2.4316416032093002E-2</v>
      </c>
      <c r="N2872" s="52">
        <f>IFERROR(_xll.qlIndexFixing(Index6M,$H2872,TRUE,_xll.ohTrigger(RecalcTrigger,Trigger6M)),NA())</f>
        <v>2.577482478402254E-2</v>
      </c>
      <c r="O2872" s="52">
        <f>IFERROR(_xll.qlIndexFixing(ONIndex6M,I2872,TRUE,_xll.ohTrigger(RecalcTrigger,Trigger6M)),NA())</f>
        <v>2.5626804230549638E-2</v>
      </c>
      <c r="P2872" s="52">
        <f>IFERROR(_xll.qlIndexFixing(Index1Y,$H2872,TRUE,_xll.ohTrigger(RecalcTrigger,Trigger1Y)),NA())</f>
        <v>2.7578598794614741E-2</v>
      </c>
      <c r="Q2872" s="52">
        <f>IFERROR(_xll.qlIndexFixing(ONIndex1Y,I2872,TRUE,_xll.ohTrigger(RecalcTrigger,Trigger1Y)),NA())</f>
        <v>2.7231222707957414E-2</v>
      </c>
    </row>
    <row r="2873" spans="2:17" x14ac:dyDescent="0.2">
      <c r="B2873" s="46" t="s">
        <v>51</v>
      </c>
      <c r="D2873" s="49">
        <f>_xll.qlCalendarAdvance(LocalCalendar,$D2872,B2873,"f",FALSE)</f>
        <v>59637</v>
      </c>
      <c r="E2873" s="49">
        <f>_xll.qlInterestRateIndexValueDate(IndexON,D2873)</f>
        <v>59637</v>
      </c>
      <c r="F2873" s="52">
        <f>IFERROR(_xll.qlIndexFixing(IndexON,D2873,TRUE,_xll.ohTrigger(RecalcTrigger,TriggerON)),NA())</f>
        <v>2.1605910261941474E-2</v>
      </c>
      <c r="H2873" s="49">
        <f>_xll.qlCalendarAdvance(IborCalendar,$H2872,B2873,"f",FALSE)</f>
        <v>59630</v>
      </c>
      <c r="I2873" s="49">
        <f>_xll.qlInterestRateIndexValueDate(Index1M,$H2873)</f>
        <v>59632</v>
      </c>
      <c r="J2873" s="52">
        <f>IFERROR(_xll.qlIndexFixing(Index1M,$H2873,TRUE,_xll.ohTrigger(RecalcTrigger,Trigger1M)),NA())</f>
        <v>2.2837813750695157E-2</v>
      </c>
      <c r="K2873" s="52">
        <f>IFERROR(_xll.qlIndexFixing(ONIndex1M,I2873,TRUE,_xll.ohTrigger(RecalcTrigger,Trigger1M)),NA())</f>
        <v>2.2819527228197245E-2</v>
      </c>
      <c r="L2873" s="52">
        <f>IFERROR(_xll.qlIndexFixing(Index3M,H2873,TRUE,_xll.ohTrigger(RecalcTrigger,Trigger3M)),NA())</f>
        <v>2.4379532586731582E-2</v>
      </c>
      <c r="M2873" s="52">
        <f>IFERROR(_xll.qlIndexFixing(ONIndex3M,I2873,TRUE,_xll.ohTrigger(RecalcTrigger,Trigger3M)),NA())</f>
        <v>2.4315110576669241E-2</v>
      </c>
      <c r="N2873" s="52">
        <f>IFERROR(_xll.qlIndexFixing(Index6M,$H2873,TRUE,_xll.ohTrigger(RecalcTrigger,Trigger6M)),NA())</f>
        <v>2.5776966435515563E-2</v>
      </c>
      <c r="O2873" s="52">
        <f>IFERROR(_xll.qlIndexFixing(ONIndex6M,I2873,TRUE,_xll.ohTrigger(RecalcTrigger,Trigger6M)),NA())</f>
        <v>2.5625499610857361E-2</v>
      </c>
      <c r="P2873" s="52">
        <f>IFERROR(_xll.qlIndexFixing(Index1Y,$H2873,TRUE,_xll.ohTrigger(RecalcTrigger,Trigger1Y)),NA())</f>
        <v>2.7578472270882268E-2</v>
      </c>
      <c r="Q2873" s="52">
        <f>IFERROR(_xll.qlIndexFixing(ONIndex1Y,I2873,TRUE,_xll.ohTrigger(RecalcTrigger,Trigger1Y)),NA())</f>
        <v>2.7229903043792802E-2</v>
      </c>
    </row>
    <row r="2874" spans="2:17" x14ac:dyDescent="0.2">
      <c r="B2874" s="46" t="s">
        <v>51</v>
      </c>
      <c r="D2874" s="49">
        <f>_xll.qlCalendarAdvance(LocalCalendar,$D2873,B2874,"f",FALSE)</f>
        <v>59644</v>
      </c>
      <c r="E2874" s="49">
        <f>_xll.qlInterestRateIndexValueDate(IndexON,D2874)</f>
        <v>59644</v>
      </c>
      <c r="F2874" s="52">
        <f>IFERROR(_xll.qlIndexFixing(IndexON,D2874,TRUE,_xll.ohTrigger(RecalcTrigger,TriggerON)),NA())</f>
        <v>2.1603872427640169E-2</v>
      </c>
      <c r="H2874" s="49">
        <f>_xll.qlCalendarAdvance(IborCalendar,$H2873,B2874,"f",FALSE)</f>
        <v>59637</v>
      </c>
      <c r="I2874" s="49">
        <f>_xll.qlInterestRateIndexValueDate(Index1M,$H2874)</f>
        <v>59643</v>
      </c>
      <c r="J2874" s="52">
        <f>IFERROR(_xll.qlIndexFixing(Index1M,$H2874,TRUE,_xll.ohTrigger(RecalcTrigger,Trigger1M)),NA())</f>
        <v>2.2834521706056599E-2</v>
      </c>
      <c r="K2874" s="52">
        <f>IFERROR(_xll.qlIndexFixing(ONIndex1M,I2874,TRUE,_xll.ohTrigger(RecalcTrigger,Trigger1M)),NA())</f>
        <v>2.2816213386622763E-2</v>
      </c>
      <c r="L2874" s="52">
        <f>IFERROR(_xll.qlIndexFixing(Index3M,H2874,TRUE,_xll.ohTrigger(RecalcTrigger,Trigger3M)),NA())</f>
        <v>2.437757918895047E-2</v>
      </c>
      <c r="M2874" s="52">
        <f>IFERROR(_xll.qlIndexFixing(ONIndex3M,I2874,TRUE,_xll.ohTrigger(RecalcTrigger,Trigger3M)),NA())</f>
        <v>2.4311619701400389E-2</v>
      </c>
      <c r="N2874" s="52">
        <f>IFERROR(_xll.qlIndexFixing(Index6M,$H2874,TRUE,_xll.ohTrigger(RecalcTrigger,Trigger6M)),NA())</f>
        <v>2.5772587532592279E-2</v>
      </c>
      <c r="O2874" s="52">
        <f>IFERROR(_xll.qlIndexFixing(ONIndex6M,I2874,TRUE,_xll.ohTrigger(RecalcTrigger,Trigger6M)),NA())</f>
        <v>2.5621828094539723E-2</v>
      </c>
      <c r="P2874" s="52">
        <f>IFERROR(_xll.qlIndexFixing(Index1Y,$H2874,TRUE,_xll.ohTrigger(RecalcTrigger,Trigger1Y)),NA())</f>
        <v>2.7574812388612129E-2</v>
      </c>
      <c r="Q2874" s="52">
        <f>IFERROR(_xll.qlIndexFixing(ONIndex1Y,I2874,TRUE,_xll.ohTrigger(RecalcTrigger,Trigger1Y)),NA())</f>
        <v>2.7225975239657529E-2</v>
      </c>
    </row>
    <row r="2875" spans="2:17" x14ac:dyDescent="0.2">
      <c r="B2875" s="46" t="s">
        <v>51</v>
      </c>
      <c r="D2875" s="49">
        <f>_xll.qlCalendarAdvance(LocalCalendar,$D2874,B2875,"f",FALSE)</f>
        <v>59651</v>
      </c>
      <c r="E2875" s="49">
        <f>_xll.qlInterestRateIndexValueDate(IndexON,D2875)</f>
        <v>59651</v>
      </c>
      <c r="F2875" s="52">
        <f>IFERROR(_xll.qlIndexFixing(IndexON,D2875,TRUE,_xll.ohTrigger(RecalcTrigger,TriggerON)),NA())</f>
        <v>2.1601849134667006E-2</v>
      </c>
      <c r="H2875" s="49">
        <f>_xll.qlCalendarAdvance(IborCalendar,$H2874,B2875,"f",FALSE)</f>
        <v>59644</v>
      </c>
      <c r="I2875" s="49">
        <f>_xll.qlInterestRateIndexValueDate(Index1M,$H2875)</f>
        <v>59646</v>
      </c>
      <c r="J2875" s="52">
        <f>IFERROR(_xll.qlIndexFixing(Index1M,$H2875,TRUE,_xll.ohTrigger(RecalcTrigger,Trigger1M)),NA())</f>
        <v>2.2834605229577171E-2</v>
      </c>
      <c r="K2875" s="52">
        <f>IFERROR(_xll.qlIndexFixing(ONIndex1M,I2875,TRUE,_xll.ohTrigger(RecalcTrigger,Trigger1M)),NA())</f>
        <v>2.2816917774823864E-2</v>
      </c>
      <c r="L2875" s="52">
        <f>IFERROR(_xll.qlIndexFixing(Index3M,H2875,TRUE,_xll.ohTrigger(RecalcTrigger,Trigger3M)),NA())</f>
        <v>2.4377050415739756E-2</v>
      </c>
      <c r="M2875" s="52">
        <f>IFERROR(_xll.qlIndexFixing(ONIndex3M,I2875,TRUE,_xll.ohTrigger(RecalcTrigger,Trigger3M)),NA())</f>
        <v>2.4312527301448839E-2</v>
      </c>
      <c r="N2875" s="52">
        <f>IFERROR(_xll.qlIndexFixing(Index6M,$H2875,TRUE,_xll.ohTrigger(RecalcTrigger,Trigger6M)),NA())</f>
        <v>2.5773755915134571E-2</v>
      </c>
      <c r="O2875" s="52">
        <f>IFERROR(_xll.qlIndexFixing(ONIndex6M,I2875,TRUE,_xll.ohTrigger(RecalcTrigger,Trigger6M)),NA())</f>
        <v>2.5622917837662129E-2</v>
      </c>
      <c r="P2875" s="52">
        <f>IFERROR(_xll.qlIndexFixing(Index1Y,$H2875,TRUE,_xll.ohTrigger(RecalcTrigger,Trigger1Y)),NA())</f>
        <v>2.757532546594766E-2</v>
      </c>
      <c r="Q2875" s="52">
        <f>IFERROR(_xll.qlIndexFixing(ONIndex1Y,I2875,TRUE,_xll.ohTrigger(RecalcTrigger,Trigger1Y)),NA())</f>
        <v>2.7227292398732672E-2</v>
      </c>
    </row>
    <row r="2876" spans="2:17" x14ac:dyDescent="0.2">
      <c r="B2876" s="46" t="s">
        <v>51</v>
      </c>
      <c r="D2876" s="49">
        <f>_xll.qlCalendarAdvance(LocalCalendar,$D2875,B2876,"f",FALSE)</f>
        <v>59658</v>
      </c>
      <c r="E2876" s="49">
        <f>_xll.qlInterestRateIndexValueDate(IndexON,D2876)</f>
        <v>59658</v>
      </c>
      <c r="F2876" s="52">
        <f>IFERROR(_xll.qlIndexFixing(IndexON,D2876,TRUE,_xll.ohTrigger(RecalcTrigger,TriggerON)),NA())</f>
        <v>2.1599840382622304E-2</v>
      </c>
      <c r="H2876" s="49">
        <f>_xll.qlCalendarAdvance(IborCalendar,$H2875,B2876,"f",FALSE)</f>
        <v>59651</v>
      </c>
      <c r="I2876" s="49">
        <f>_xll.qlInterestRateIndexValueDate(Index1M,$H2876)</f>
        <v>59653</v>
      </c>
      <c r="J2876" s="52">
        <f>IFERROR(_xll.qlIndexFixing(Index1M,$H2876,TRUE,_xll.ohTrigger(RecalcTrigger,Trigger1M)),NA())</f>
        <v>2.2833964286385344E-2</v>
      </c>
      <c r="K2876" s="52">
        <f>IFERROR(_xll.qlIndexFixing(ONIndex1M,I2876,TRUE,_xll.ohTrigger(RecalcTrigger,Trigger1M)),NA())</f>
        <v>2.2815627006051997E-2</v>
      </c>
      <c r="L2876" s="52">
        <f>IFERROR(_xll.qlIndexFixing(Index3M,H2876,TRUE,_xll.ohTrigger(RecalcTrigger,Trigger3M)),NA())</f>
        <v>2.43758232309754E-2</v>
      </c>
      <c r="M2876" s="52">
        <f>IFERROR(_xll.qlIndexFixing(ONIndex3M,I2876,TRUE,_xll.ohTrigger(RecalcTrigger,Trigger3M)),NA())</f>
        <v>2.4311249481705488E-2</v>
      </c>
      <c r="N2876" s="52">
        <f>IFERROR(_xll.qlIndexFixing(Index6M,$H2876,TRUE,_xll.ohTrigger(RecalcTrigger,Trigger6M)),NA())</f>
        <v>2.5772582693034344E-2</v>
      </c>
      <c r="O2876" s="52">
        <f>IFERROR(_xll.qlIndexFixing(ONIndex6M,I2876,TRUE,_xll.ohTrigger(RecalcTrigger,Trigger6M)),NA())</f>
        <v>2.5621640684132529E-2</v>
      </c>
      <c r="P2876" s="52">
        <f>IFERROR(_xll.qlIndexFixing(Index1Y,$H2876,TRUE,_xll.ohTrigger(RecalcTrigger,Trigger1Y)),NA())</f>
        <v>2.7574254014017537E-2</v>
      </c>
      <c r="Q2876" s="52">
        <f>IFERROR(_xll.qlIndexFixing(ONIndex1Y,I2876,TRUE,_xll.ohTrigger(RecalcTrigger,Trigger1Y)),NA())</f>
        <v>2.7226001417890444E-2</v>
      </c>
    </row>
    <row r="2877" spans="2:17" x14ac:dyDescent="0.2">
      <c r="B2877" s="46" t="s">
        <v>51</v>
      </c>
      <c r="D2877" s="49">
        <f>_xll.qlCalendarAdvance(LocalCalendar,$D2876,B2877,"f",FALSE)</f>
        <v>59665</v>
      </c>
      <c r="E2877" s="49">
        <f>_xll.qlInterestRateIndexValueDate(IndexON,D2877)</f>
        <v>59665</v>
      </c>
      <c r="F2877" s="52">
        <f>IFERROR(_xll.qlIndexFixing(IndexON,D2877,TRUE,_xll.ohTrigger(RecalcTrigger,TriggerON)),NA())</f>
        <v>2.1597846171665935E-2</v>
      </c>
      <c r="H2877" s="49">
        <f>_xll.qlCalendarAdvance(IborCalendar,$H2876,B2877,"f",FALSE)</f>
        <v>59658</v>
      </c>
      <c r="I2877" s="49">
        <f>_xll.qlInterestRateIndexValueDate(Index1M,$H2877)</f>
        <v>59660</v>
      </c>
      <c r="J2877" s="52">
        <f>IFERROR(_xll.qlIndexFixing(Index1M,$H2877,TRUE,_xll.ohTrigger(RecalcTrigger,Trigger1M)),NA())</f>
        <v>2.283206571665464E-2</v>
      </c>
      <c r="K2877" s="52">
        <f>IFERROR(_xll.qlIndexFixing(ONIndex1M,I2877,TRUE,_xll.ohTrigger(RecalcTrigger,Trigger1M)),NA())</f>
        <v>2.2814977293414973E-2</v>
      </c>
      <c r="L2877" s="52">
        <f>IFERROR(_xll.qlIndexFixing(Index3M,H2877,TRUE,_xll.ohTrigger(RecalcTrigger,Trigger3M)),NA())</f>
        <v>2.4376820462355779E-2</v>
      </c>
      <c r="M2877" s="52">
        <f>IFERROR(_xll.qlIndexFixing(ONIndex3M,I2877,TRUE,_xll.ohTrigger(RecalcTrigger,Trigger3M)),NA())</f>
        <v>2.4310711422148579E-2</v>
      </c>
      <c r="N2877" s="52">
        <f>IFERROR(_xll.qlIndexFixing(Index6M,$H2877,TRUE,_xll.ohTrigger(RecalcTrigger,Trigger6M)),NA())</f>
        <v>2.5771418746276989E-2</v>
      </c>
      <c r="O2877" s="52">
        <f>IFERROR(_xll.qlIndexFixing(ONIndex6M,I2877,TRUE,_xll.ohTrigger(RecalcTrigger,Trigger6M)),NA())</f>
        <v>2.5621194141429715E-2</v>
      </c>
      <c r="P2877" s="52">
        <f>IFERROR(_xll.qlIndexFixing(Index1Y,$H2877,TRUE,_xll.ohTrigger(RecalcTrigger,Trigger1Y)),NA())</f>
        <v>2.7574169288674982E-2</v>
      </c>
      <c r="Q2877" s="52">
        <f>IFERROR(_xll.qlIndexFixing(ONIndex1Y,I2877,TRUE,_xll.ohTrigger(RecalcTrigger,Trigger1Y)),NA())</f>
        <v>2.7225658256277985E-2</v>
      </c>
    </row>
    <row r="2878" spans="2:17" x14ac:dyDescent="0.2">
      <c r="B2878" s="46" t="s">
        <v>51</v>
      </c>
      <c r="D2878" s="49">
        <f>_xll.qlCalendarAdvance(LocalCalendar,$D2877,B2878,"f",FALSE)</f>
        <v>59672</v>
      </c>
      <c r="E2878" s="49">
        <f>_xll.qlInterestRateIndexValueDate(IndexON,D2878)</f>
        <v>59672</v>
      </c>
      <c r="F2878" s="52">
        <f>IFERROR(_xll.qlIndexFixing(IndexON,D2878,TRUE,_xll.ohTrigger(RecalcTrigger,TriggerON)),NA())</f>
        <v>2.1595866502037708E-2</v>
      </c>
      <c r="H2878" s="49">
        <f>_xll.qlCalendarAdvance(IborCalendar,$H2877,B2878,"f",FALSE)</f>
        <v>59665</v>
      </c>
      <c r="I2878" s="49">
        <f>_xll.qlInterestRateIndexValueDate(Index1M,$H2878)</f>
        <v>59667</v>
      </c>
      <c r="J2878" s="52">
        <f>IFERROR(_xll.qlIndexFixing(Index1M,$H2878,TRUE,_xll.ohTrigger(RecalcTrigger,Trigger1M)),NA())</f>
        <v>2.2830809943032777E-2</v>
      </c>
      <c r="K2878" s="52">
        <f>IFERROR(_xll.qlIndexFixing(ONIndex1M,I2878,TRUE,_xll.ohTrigger(RecalcTrigger,Trigger1M)),NA())</f>
        <v>2.2813073384204685E-2</v>
      </c>
      <c r="L2878" s="52">
        <f>IFERROR(_xll.qlIndexFixing(Index3M,H2878,TRUE,_xll.ohTrigger(RecalcTrigger,Trigger3M)),NA())</f>
        <v>2.4375613553313285E-2</v>
      </c>
      <c r="M2878" s="52">
        <f>IFERROR(_xll.qlIndexFixing(ONIndex3M,I2878,TRUE,_xll.ohTrigger(RecalcTrigger,Trigger3M)),NA())</f>
        <v>2.4308721477899198E-2</v>
      </c>
      <c r="N2878" s="52">
        <f>IFERROR(_xll.qlIndexFixing(Index6M,$H2878,TRUE,_xll.ohTrigger(RecalcTrigger,Trigger6M)),NA())</f>
        <v>2.5771103220561153E-2</v>
      </c>
      <c r="O2878" s="52">
        <f>IFERROR(_xll.qlIndexFixing(ONIndex6M,I2878,TRUE,_xll.ohTrigger(RecalcTrigger,Trigger6M)),NA())</f>
        <v>2.5619113843289298E-2</v>
      </c>
      <c r="P2878" s="52">
        <f>IFERROR(_xll.qlIndexFixing(Index1Y,$H2878,TRUE,_xll.ohTrigger(RecalcTrigger,Trigger1Y)),NA())</f>
        <v>2.757214059640703E-2</v>
      </c>
      <c r="Q2878" s="52">
        <f>IFERROR(_xll.qlIndexFixing(ONIndex1Y,I2878,TRUE,_xll.ohTrigger(RecalcTrigger,Trigger1Y)),NA())</f>
        <v>2.7223448139501727E-2</v>
      </c>
    </row>
    <row r="2879" spans="2:17" x14ac:dyDescent="0.2">
      <c r="B2879" s="46" t="s">
        <v>51</v>
      </c>
      <c r="D2879" s="49">
        <f>_xll.qlCalendarAdvance(LocalCalendar,$D2878,B2879,"f",FALSE)</f>
        <v>59679</v>
      </c>
      <c r="E2879" s="49">
        <f>_xll.qlInterestRateIndexValueDate(IndexON,D2879)</f>
        <v>59679</v>
      </c>
      <c r="F2879" s="52">
        <f>IFERROR(_xll.qlIndexFixing(IndexON,D2879,TRUE,_xll.ohTrigger(RecalcTrigger,TriggerON)),NA())</f>
        <v>2.1593901373417879E-2</v>
      </c>
      <c r="H2879" s="49">
        <f>_xll.qlCalendarAdvance(IborCalendar,$H2878,B2879,"f",FALSE)</f>
        <v>59672</v>
      </c>
      <c r="I2879" s="49">
        <f>_xll.qlInterestRateIndexValueDate(Index1M,$H2879)</f>
        <v>59674</v>
      </c>
      <c r="J2879" s="52">
        <f>IFERROR(_xll.qlIndexFixing(Index1M,$H2879,TRUE,_xll.ohTrigger(RecalcTrigger,Trigger1M)),NA())</f>
        <v>2.2829563491303849E-2</v>
      </c>
      <c r="K2879" s="52">
        <f>IFERROR(_xll.qlIndexFixing(ONIndex1M,I2879,TRUE,_xll.ohTrigger(RecalcTrigger,Trigger1M)),NA())</f>
        <v>2.2811810531155885E-2</v>
      </c>
      <c r="L2879" s="52">
        <f>IFERROR(_xll.qlIndexFixing(Index3M,H2879,TRUE,_xll.ohTrigger(RecalcTrigger,Trigger3M)),NA())</f>
        <v>2.4374415913281034E-2</v>
      </c>
      <c r="M2879" s="52">
        <f>IFERROR(_xll.qlIndexFixing(ONIndex3M,I2879,TRUE,_xll.ohTrigger(RecalcTrigger,Trigger3M)),NA())</f>
        <v>2.4307471293862903E-2</v>
      </c>
      <c r="N2879" s="52">
        <f>IFERROR(_xll.qlIndexFixing(Index6M,$H2879,TRUE,_xll.ohTrigger(RecalcTrigger,Trigger6M)),NA())</f>
        <v>2.5769118678721763E-2</v>
      </c>
      <c r="O2879" s="52">
        <f>IFERROR(_xll.qlIndexFixing(ONIndex6M,I2879,TRUE,_xll.ohTrigger(RecalcTrigger,Trigger6M)),NA())</f>
        <v>2.5617864155922376E-2</v>
      </c>
      <c r="P2879" s="52">
        <f>IFERROR(_xll.qlIndexFixing(Index1Y,$H2879,TRUE,_xll.ohTrigger(RecalcTrigger,Trigger1Y)),NA())</f>
        <v>2.7571098630664786E-2</v>
      </c>
      <c r="Q2879" s="52">
        <f>IFERROR(_xll.qlIndexFixing(ONIndex1Y,I2879,TRUE,_xll.ohTrigger(RecalcTrigger,Trigger1Y)),NA())</f>
        <v>2.7222185841955238E-2</v>
      </c>
    </row>
    <row r="2880" spans="2:17" x14ac:dyDescent="0.2">
      <c r="B2880" s="46" t="s">
        <v>51</v>
      </c>
      <c r="D2880" s="49">
        <f>_xll.qlCalendarAdvance(LocalCalendar,$D2879,B2880,"f",FALSE)</f>
        <v>59686</v>
      </c>
      <c r="E2880" s="49">
        <f>_xll.qlInterestRateIndexValueDate(IndexON,D2880)</f>
        <v>59686</v>
      </c>
      <c r="F2880" s="52">
        <f>IFERROR(_xll.qlIndexFixing(IndexON,D2880,TRUE,_xll.ohTrigger(RecalcTrigger,TriggerON)),NA())</f>
        <v>2.1591950785886382E-2</v>
      </c>
      <c r="H2880" s="49">
        <f>_xll.qlCalendarAdvance(IborCalendar,$H2879,B2880,"f",FALSE)</f>
        <v>59679</v>
      </c>
      <c r="I2880" s="49">
        <f>_xll.qlInterestRateIndexValueDate(Index1M,$H2880)</f>
        <v>59681</v>
      </c>
      <c r="J2880" s="52">
        <f>IFERROR(_xll.qlIndexFixing(Index1M,$H2880,TRUE,_xll.ohTrigger(RecalcTrigger,Trigger1M)),NA())</f>
        <v>2.2828326361460122E-2</v>
      </c>
      <c r="K2880" s="52">
        <f>IFERROR(_xll.qlIndexFixing(ONIndex1M,I2880,TRUE,_xll.ohTrigger(RecalcTrigger,Trigger1M)),NA())</f>
        <v>2.281119048826552E-2</v>
      </c>
      <c r="L2880" s="52">
        <f>IFERROR(_xll.qlIndexFixing(Index3M,H2880,TRUE,_xll.ohTrigger(RecalcTrigger,Trigger3M)),NA())</f>
        <v>2.437396784637819E-2</v>
      </c>
      <c r="M2880" s="52">
        <f>IFERROR(_xll.qlIndexFixing(ONIndex3M,I2880,TRUE,_xll.ohTrigger(RecalcTrigger,Trigger3M)),NA())</f>
        <v>2.4306962590843195E-2</v>
      </c>
      <c r="N2880" s="52">
        <f>IFERROR(_xll.qlIndexFixing(Index6M,$H2880,TRUE,_xll.ohTrigger(RecalcTrigger,Trigger6M)),NA())</f>
        <v>2.5767982557892349E-2</v>
      </c>
      <c r="O2880" s="52">
        <f>IFERROR(_xll.qlIndexFixing(ONIndex6M,I2880,TRUE,_xll.ohTrigger(RecalcTrigger,Trigger6M)),NA())</f>
        <v>2.5617446774612862E-2</v>
      </c>
      <c r="P2880" s="52">
        <f>IFERROR(_xll.qlIndexFixing(Index1Y,$H2880,TRUE,_xll.ohTrigger(RecalcTrigger,Trigger1Y)),NA())</f>
        <v>2.7571045261592958E-2</v>
      </c>
      <c r="Q2880" s="52">
        <f>IFERROR(_xll.qlIndexFixing(ONIndex1Y,I2880,TRUE,_xll.ohTrigger(RecalcTrigger,Trigger1Y)),NA())</f>
        <v>2.7221873126268559E-2</v>
      </c>
    </row>
    <row r="2881" spans="2:17" x14ac:dyDescent="0.2">
      <c r="B2881" s="46" t="s">
        <v>51</v>
      </c>
      <c r="D2881" s="49">
        <f>_xll.qlCalendarAdvance(LocalCalendar,$D2880,B2881,"f",FALSE)</f>
        <v>59693</v>
      </c>
      <c r="E2881" s="49">
        <f>_xll.qlInterestRateIndexValueDate(IndexON,D2881)</f>
        <v>59693</v>
      </c>
      <c r="F2881" s="52">
        <f>IFERROR(_xll.qlIndexFixing(IndexON,D2881,TRUE,_xll.ohTrigger(RecalcTrigger,TriggerON)),NA())</f>
        <v>2.1590014739603092E-2</v>
      </c>
      <c r="H2881" s="49">
        <f>_xll.qlCalendarAdvance(IborCalendar,$H2880,B2881,"f",FALSE)</f>
        <v>59686</v>
      </c>
      <c r="I2881" s="49">
        <f>_xll.qlInterestRateIndexValueDate(Index1M,$H2881)</f>
        <v>59688</v>
      </c>
      <c r="J2881" s="52">
        <f>IFERROR(_xll.qlIndexFixing(Index1M,$H2881,TRUE,_xll.ohTrigger(RecalcTrigger,Trigger1M)),NA())</f>
        <v>2.2827098553499015E-2</v>
      </c>
      <c r="K2881" s="52">
        <f>IFERROR(_xll.qlIndexFixing(ONIndex1M,I2881,TRUE,_xll.ohTrigger(RecalcTrigger,Trigger1M)),NA())</f>
        <v>2.2809312740807997E-2</v>
      </c>
      <c r="L2881" s="52">
        <f>IFERROR(_xll.qlIndexFixing(Index3M,H2881,TRUE,_xll.ohTrigger(RecalcTrigger,Trigger3M)),NA())</f>
        <v>2.4372789326882301E-2</v>
      </c>
      <c r="M2881" s="52">
        <f>IFERROR(_xll.qlIndexFixing(ONIndex3M,I2881,TRUE,_xll.ohTrigger(RecalcTrigger,Trigger3M)),NA())</f>
        <v>2.4304998561417435E-2</v>
      </c>
      <c r="N2881" s="52">
        <f>IFERROR(_xll.qlIndexFixing(Index6M,$H2881,TRUE,_xll.ohTrigger(RecalcTrigger,Trigger6M)),NA())</f>
        <v>2.576685571234056E-2</v>
      </c>
      <c r="O2881" s="52">
        <f>IFERROR(_xll.qlIndexFixing(ONIndex6M,I2881,TRUE,_xll.ohTrigger(RecalcTrigger,Trigger6M)),NA())</f>
        <v>2.5615392247431146E-2</v>
      </c>
      <c r="P2881" s="52">
        <f>IFERROR(_xll.qlIndexFixing(Index1Y,$H2881,TRUE,_xll.ohTrigger(RecalcTrigger,Trigger1Y)),NA())</f>
        <v>2.7569044185154722E-2</v>
      </c>
      <c r="Q2881" s="52">
        <f>IFERROR(_xll.qlIndexFixing(ONIndex1Y,I2881,TRUE,_xll.ohTrigger(RecalcTrigger,Trigger1Y)),NA())</f>
        <v>2.7219689930211288E-2</v>
      </c>
    </row>
    <row r="2882" spans="2:17" x14ac:dyDescent="0.2">
      <c r="B2882" s="46" t="s">
        <v>51</v>
      </c>
      <c r="D2882" s="49">
        <f>_xll.qlCalendarAdvance(LocalCalendar,$D2881,B2882,"f",FALSE)</f>
        <v>59700</v>
      </c>
      <c r="E2882" s="49">
        <f>_xll.qlInterestRateIndexValueDate(IndexON,D2882)</f>
        <v>59700</v>
      </c>
      <c r="F2882" s="52">
        <f>IFERROR(_xll.qlIndexFixing(IndexON,D2882,TRUE,_xll.ohTrigger(RecalcTrigger,TriggerON)),NA())</f>
        <v>2.1588093234408134E-2</v>
      </c>
      <c r="H2882" s="49">
        <f>_xll.qlCalendarAdvance(IborCalendar,$H2881,B2882,"f",FALSE)</f>
        <v>59693</v>
      </c>
      <c r="I2882" s="49">
        <f>_xll.qlInterestRateIndexValueDate(Index1M,$H2882)</f>
        <v>59695</v>
      </c>
      <c r="J2882" s="52">
        <f>IFERROR(_xll.qlIndexFixing(Index1M,$H2882,TRUE,_xll.ohTrigger(RecalcTrigger,Trigger1M)),NA())</f>
        <v>2.2825880067420524E-2</v>
      </c>
      <c r="K2882" s="52">
        <f>IFERROR(_xll.qlIndexFixing(ONIndex1M,I2882,TRUE,_xll.ohTrigger(RecalcTrigger,Trigger1M)),NA())</f>
        <v>2.2808077803482263E-2</v>
      </c>
      <c r="L2882" s="52">
        <f>IFERROR(_xll.qlIndexFixing(Index3M,H2882,TRUE,_xll.ohTrigger(RecalcTrigger,Trigger3M)),NA())</f>
        <v>2.4370878607166632E-2</v>
      </c>
      <c r="M2882" s="52">
        <f>IFERROR(_xll.qlIndexFixing(ONIndex3M,I2882,TRUE,_xll.ohTrigger(RecalcTrigger,Trigger3M)),NA())</f>
        <v>2.430377601300826E-2</v>
      </c>
      <c r="N2882" s="52">
        <f>IFERROR(_xll.qlIndexFixing(Index6M,$H2882,TRUE,_xll.ohTrigger(RecalcTrigger,Trigger6M)),NA())</f>
        <v>2.5765738142048685E-2</v>
      </c>
      <c r="O2882" s="52">
        <f>IFERROR(_xll.qlIndexFixing(ONIndex6M,I2882,TRUE,_xll.ohTrigger(RecalcTrigger,Trigger6M)),NA())</f>
        <v>2.5614170026200256E-2</v>
      </c>
      <c r="P2882" s="52">
        <f>IFERROR(_xll.qlIndexFixing(Index1Y,$H2882,TRUE,_xll.ohTrigger(RecalcTrigger,Trigger1Y)),NA())</f>
        <v>2.7568031705326353E-2</v>
      </c>
      <c r="Q2882" s="52">
        <f>IFERROR(_xll.qlIndexFixing(ONIndex1Y,I2882,TRUE,_xll.ohTrigger(RecalcTrigger,Trigger1Y)),NA())</f>
        <v>2.7218456315987183E-2</v>
      </c>
    </row>
    <row r="2883" spans="2:17" x14ac:dyDescent="0.2">
      <c r="B2883" s="46" t="s">
        <v>51</v>
      </c>
      <c r="D2883" s="49">
        <f>_xll.qlCalendarAdvance(LocalCalendar,$D2882,B2883,"f",FALSE)</f>
        <v>59707</v>
      </c>
      <c r="E2883" s="49">
        <f>_xll.qlInterestRateIndexValueDate(IndexON,D2883)</f>
        <v>59707</v>
      </c>
      <c r="F2883" s="52">
        <f>IFERROR(_xll.qlIndexFixing(IndexON,D2883,TRUE,_xll.ohTrigger(RecalcTrigger,TriggerON)),NA())</f>
        <v>2.1586186270301511E-2</v>
      </c>
      <c r="H2883" s="49">
        <f>_xll.qlCalendarAdvance(IborCalendar,$H2882,B2883,"f",FALSE)</f>
        <v>59700</v>
      </c>
      <c r="I2883" s="49">
        <f>_xll.qlInterestRateIndexValueDate(Index1M,$H2883)</f>
        <v>59702</v>
      </c>
      <c r="J2883" s="52">
        <f>IFERROR(_xll.qlIndexFixing(Index1M,$H2883,TRUE,_xll.ohTrigger(RecalcTrigger,Trigger1M)),NA())</f>
        <v>2.2824670903216923E-2</v>
      </c>
      <c r="K2883" s="52">
        <f>IFERROR(_xll.qlIndexFixing(ONIndex1M,I2883,TRUE,_xll.ohTrigger(RecalcTrigger,Trigger1M)),NA())</f>
        <v>2.2806852171433079E-2</v>
      </c>
      <c r="L2883" s="52">
        <f>IFERROR(_xll.qlIndexFixing(Index3M,H2883,TRUE,_xll.ohTrigger(RecalcTrigger,Trigger3M)),NA())</f>
        <v>2.4369718043094551E-2</v>
      </c>
      <c r="M2883" s="52">
        <f>IFERROR(_xll.qlIndexFixing(ONIndex3M,I2883,TRUE,_xll.ohTrigger(RecalcTrigger,Trigger3M)),NA())</f>
        <v>2.430256267656361E-2</v>
      </c>
      <c r="N2883" s="52">
        <f>IFERROR(_xll.qlIndexFixing(Index6M,$H2883,TRUE,_xll.ohTrigger(RecalcTrigger,Trigger6M)),NA())</f>
        <v>2.5764629847002892E-2</v>
      </c>
      <c r="O2883" s="52">
        <f>IFERROR(_xll.qlIndexFixing(ONIndex6M,I2883,TRUE,_xll.ohTrigger(RecalcTrigger,Trigger6M)),NA())</f>
        <v>2.5612956960419098E-2</v>
      </c>
      <c r="P2883" s="52">
        <f>IFERROR(_xll.qlIndexFixing(Index1Y,$H2883,TRUE,_xll.ohTrigger(RecalcTrigger,Trigger1Y)),NA())</f>
        <v>2.7567029054076479E-2</v>
      </c>
      <c r="Q2883" s="52">
        <f>IFERROR(_xll.qlIndexFixing(ONIndex1Y,I2883,TRUE,_xll.ohTrigger(RecalcTrigger,Trigger1Y)),NA())</f>
        <v>2.7217232262888302E-2</v>
      </c>
    </row>
    <row r="2884" spans="2:17" x14ac:dyDescent="0.2">
      <c r="B2884" s="46" t="s">
        <v>51</v>
      </c>
      <c r="D2884" s="49">
        <f>_xll.qlCalendarAdvance(LocalCalendar,$D2883,B2884,"f",FALSE)</f>
        <v>59714</v>
      </c>
      <c r="E2884" s="49">
        <f>_xll.qlInterestRateIndexValueDate(IndexON,D2884)</f>
        <v>59714</v>
      </c>
      <c r="F2884" s="52">
        <f>IFERROR(_xll.qlIndexFixing(IndexON,D2884,TRUE,_xll.ohTrigger(RecalcTrigger,TriggerON)),NA())</f>
        <v>2.1584293847363156E-2</v>
      </c>
      <c r="H2884" s="49">
        <f>_xll.qlCalendarAdvance(IborCalendar,$H2883,B2884,"f",FALSE)</f>
        <v>59707</v>
      </c>
      <c r="I2884" s="49">
        <f>_xll.qlInterestRateIndexValueDate(Index1M,$H2884)</f>
        <v>59709</v>
      </c>
      <c r="J2884" s="52">
        <f>IFERROR(_xll.qlIndexFixing(Index1M,$H2884,TRUE,_xll.ohTrigger(RecalcTrigger,Trigger1M)),NA())</f>
        <v>2.2823471060888206E-2</v>
      </c>
      <c r="K2884" s="52">
        <f>IFERROR(_xll.qlIndexFixing(ONIndex1M,I2884,TRUE,_xll.ohTrigger(RecalcTrigger,Trigger1M)),NA())</f>
        <v>2.2805635844607153E-2</v>
      </c>
      <c r="L2884" s="52">
        <f>IFERROR(_xll.qlIndexFixing(Index3M,H2884,TRUE,_xll.ohTrigger(RecalcTrigger,Trigger3M)),NA())</f>
        <v>2.4368566747991895E-2</v>
      </c>
      <c r="M2884" s="52">
        <f>IFERROR(_xll.qlIndexFixing(ONIndex3M,I2884,TRUE,_xll.ohTrigger(RecalcTrigger,Trigger3M)),NA())</f>
        <v>2.4301358551976904E-2</v>
      </c>
      <c r="N2884" s="52">
        <f>IFERROR(_xll.qlIndexFixing(Index6M,$H2884,TRUE,_xll.ohTrigger(RecalcTrigger,Trigger6M)),NA())</f>
        <v>2.5763530827186767E-2</v>
      </c>
      <c r="O2884" s="52">
        <f>IFERROR(_xll.qlIndexFixing(ONIndex6M,I2884,TRUE,_xll.ohTrigger(RecalcTrigger,Trigger6M)),NA())</f>
        <v>2.5611753050007735E-2</v>
      </c>
      <c r="P2884" s="52">
        <f>IFERROR(_xll.qlIndexFixing(Index1Y,$H2884,TRUE,_xll.ohTrigger(RecalcTrigger,Trigger1Y)),NA())</f>
        <v>2.756603623137548E-2</v>
      </c>
      <c r="Q2884" s="52">
        <f>IFERROR(_xll.qlIndexFixing(ONIndex1Y,I2884,TRUE,_xll.ohTrigger(RecalcTrigger,Trigger1Y)),NA())</f>
        <v>2.7216017770888001E-2</v>
      </c>
    </row>
    <row r="2885" spans="2:17" x14ac:dyDescent="0.2">
      <c r="B2885" s="46" t="s">
        <v>51</v>
      </c>
      <c r="D2885" s="49">
        <f>_xll.qlCalendarAdvance(LocalCalendar,$D2884,B2885,"f",FALSE)</f>
        <v>59722</v>
      </c>
      <c r="E2885" s="49">
        <f>_xll.qlInterestRateIndexValueDate(IndexON,D2885)</f>
        <v>59722</v>
      </c>
      <c r="F2885" s="52">
        <f>IFERROR(_xll.qlIndexFixing(IndexON,D2885,TRUE,_xll.ohTrigger(RecalcTrigger,TriggerON)),NA())</f>
        <v>2.1582148883636521E-2</v>
      </c>
      <c r="H2885" s="49">
        <f>_xll.qlCalendarAdvance(IborCalendar,$H2884,B2885,"f",FALSE)</f>
        <v>59714</v>
      </c>
      <c r="I2885" s="49">
        <f>_xll.qlInterestRateIndexValueDate(Index1M,$H2885)</f>
        <v>59716</v>
      </c>
      <c r="J2885" s="52">
        <f>IFERROR(_xll.qlIndexFixing(Index1M,$H2885,TRUE,_xll.ohTrigger(RecalcTrigger,Trigger1M)),NA())</f>
        <v>2.2822919307631251E-2</v>
      </c>
      <c r="K2885" s="52">
        <f>IFERROR(_xll.qlIndexFixing(ONIndex1M,I2885,TRUE,_xll.ohTrigger(RecalcTrigger,Trigger1M)),NA())</f>
        <v>2.2804428823004486E-2</v>
      </c>
      <c r="L2885" s="52">
        <f>IFERROR(_xll.qlIndexFixing(Index3M,H2885,TRUE,_xll.ohTrigger(RecalcTrigger,Trigger3M)),NA())</f>
        <v>2.4365195588444112E-2</v>
      </c>
      <c r="M2885" s="52">
        <f>IFERROR(_xll.qlIndexFixing(ONIndex3M,I2885,TRUE,_xll.ohTrigger(RecalcTrigger,Trigger3M)),NA())</f>
        <v>2.4300163639301431E-2</v>
      </c>
      <c r="N2885" s="52">
        <f>IFERROR(_xll.qlIndexFixing(Index6M,$H2885,TRUE,_xll.ohTrigger(RecalcTrigger,Trigger6M)),NA())</f>
        <v>2.5762441082585182E-2</v>
      </c>
      <c r="O2885" s="52">
        <f>IFERROR(_xll.qlIndexFixing(ONIndex6M,I2885,TRUE,_xll.ohTrigger(RecalcTrigger,Trigger6M)),NA())</f>
        <v>2.5610558294966168E-2</v>
      </c>
      <c r="P2885" s="52">
        <f>IFERROR(_xll.qlIndexFixing(Index1Y,$H2885,TRUE,_xll.ohTrigger(RecalcTrigger,Trigger1Y)),NA())</f>
        <v>2.7565053237195474E-2</v>
      </c>
      <c r="Q2885" s="52">
        <f>IFERROR(_xll.qlIndexFixing(ONIndex1Y,I2885,TRUE,_xll.ohTrigger(RecalcTrigger,Trigger1Y)),NA())</f>
        <v>2.7214812840039571E-2</v>
      </c>
    </row>
    <row r="2886" spans="2:17" x14ac:dyDescent="0.2">
      <c r="B2886" s="46" t="s">
        <v>51</v>
      </c>
      <c r="D2886" s="49">
        <f>_xll.qlCalendarAdvance(LocalCalendar,$D2885,B2886,"f",FALSE)</f>
        <v>59729</v>
      </c>
      <c r="E2886" s="49">
        <f>_xll.qlInterestRateIndexValueDate(IndexON,D2886)</f>
        <v>59729</v>
      </c>
      <c r="F2886" s="52">
        <f>IFERROR(_xll.qlIndexFixing(IndexON,D2886,TRUE,_xll.ohTrigger(RecalcTrigger,TriggerON)),NA())</f>
        <v>2.1580287620412975E-2</v>
      </c>
      <c r="H2886" s="49">
        <f>_xll.qlCalendarAdvance(IborCalendar,$H2885,B2886,"f",FALSE)</f>
        <v>59721</v>
      </c>
      <c r="I2886" s="49">
        <f>_xll.qlInterestRateIndexValueDate(Index1M,$H2886)</f>
        <v>59723</v>
      </c>
      <c r="J2886" s="52">
        <f>IFERROR(_xll.qlIndexFixing(Index1M,$H2886,TRUE,_xll.ohTrigger(RecalcTrigger,Trigger1M)),NA())</f>
        <v>2.2821099341839953E-2</v>
      </c>
      <c r="K2886" s="52">
        <f>IFERROR(_xll.qlIndexFixing(ONIndex1M,I2886,TRUE,_xll.ohTrigger(RecalcTrigger,Trigger1M)),NA())</f>
        <v>2.2803231106651722E-2</v>
      </c>
      <c r="L2886" s="52">
        <f>IFERROR(_xll.qlIndexFixing(Index3M,H2886,TRUE,_xll.ohTrigger(RecalcTrigger,Trigger3M)),NA())</f>
        <v>2.4367035773442305E-2</v>
      </c>
      <c r="M2886" s="52">
        <f>IFERROR(_xll.qlIndexFixing(ONIndex3M,I2886,TRUE,_xll.ohTrigger(RecalcTrigger,Trigger3M)),NA())</f>
        <v>2.4298977938457256E-2</v>
      </c>
      <c r="N2886" s="52">
        <f>IFERROR(_xll.qlIndexFixing(Index6M,$H2886,TRUE,_xll.ohTrigger(RecalcTrigger,Trigger6M)),NA())</f>
        <v>2.5761360613182155E-2</v>
      </c>
      <c r="O2886" s="52">
        <f>IFERROR(_xll.qlIndexFixing(ONIndex6M,I2886,TRUE,_xll.ohTrigger(RecalcTrigger,Trigger6M)),NA())</f>
        <v>2.5609372695294397E-2</v>
      </c>
      <c r="P2886" s="52">
        <f>IFERROR(_xll.qlIndexFixing(Index1Y,$H2886,TRUE,_xll.ohTrigger(RecalcTrigger,Trigger1Y)),NA())</f>
        <v>2.7564080071505754E-2</v>
      </c>
      <c r="Q2886" s="52">
        <f>IFERROR(_xll.qlIndexFixing(ONIndex1Y,I2886,TRUE,_xll.ohTrigger(RecalcTrigger,Trigger1Y)),NA())</f>
        <v>2.7213617470236429E-2</v>
      </c>
    </row>
    <row r="2887" spans="2:17" x14ac:dyDescent="0.2">
      <c r="B2887" s="46" t="s">
        <v>51</v>
      </c>
      <c r="D2887" s="49">
        <f>_xll.qlCalendarAdvance(LocalCalendar,$D2886,B2887,"f",FALSE)</f>
        <v>59736</v>
      </c>
      <c r="E2887" s="49">
        <f>_xll.qlInterestRateIndexValueDate(IndexON,D2887)</f>
        <v>59736</v>
      </c>
      <c r="F2887" s="52">
        <f>IFERROR(_xll.qlIndexFixing(IndexON,D2887,TRUE,_xll.ohTrigger(RecalcTrigger,TriggerON)),NA())</f>
        <v>2.157844089811789E-2</v>
      </c>
      <c r="H2887" s="49">
        <f>_xll.qlCalendarAdvance(IborCalendar,$H2886,B2887,"f",FALSE)</f>
        <v>59728</v>
      </c>
      <c r="I2887" s="49">
        <f>_xll.qlInterestRateIndexValueDate(Index1M,$H2887)</f>
        <v>59730</v>
      </c>
      <c r="J2887" s="52">
        <f>IFERROR(_xll.qlIndexFixing(Index1M,$H2887,TRUE,_xll.ohTrigger(RecalcTrigger,Trigger1M)),NA())</f>
        <v>2.2819927465122996E-2</v>
      </c>
      <c r="K2887" s="52">
        <f>IFERROR(_xll.qlIndexFixing(ONIndex1M,I2887,TRUE,_xll.ohTrigger(RecalcTrigger,Trigger1M)),NA())</f>
        <v>2.2802042695602154E-2</v>
      </c>
      <c r="L2887" s="52">
        <f>IFERROR(_xll.qlIndexFixing(Index3M,H2887,TRUE,_xll.ohTrigger(RecalcTrigger,Trigger3M)),NA())</f>
        <v>2.4365168476409464E-2</v>
      </c>
      <c r="M2887" s="52">
        <f>IFERROR(_xll.qlIndexFixing(ONIndex3M,I2887,TRUE,_xll.ohTrigger(RecalcTrigger,Trigger3M)),NA())</f>
        <v>2.4297801449577605E-2</v>
      </c>
      <c r="N2887" s="52">
        <f>IFERROR(_xll.qlIndexFixing(Index6M,$H2887,TRUE,_xll.ohTrigger(RecalcTrigger,Trigger6M)),NA())</f>
        <v>2.5760289418963422E-2</v>
      </c>
      <c r="O2887" s="52">
        <f>IFERROR(_xll.qlIndexFixing(ONIndex6M,I2887,TRUE,_xll.ohTrigger(RecalcTrigger,Trigger6M)),NA())</f>
        <v>2.5608196251072357E-2</v>
      </c>
      <c r="P2887" s="52">
        <f>IFERROR(_xll.qlIndexFixing(Index1Y,$H2887,TRUE,_xll.ohTrigger(RecalcTrigger,Trigger1Y)),NA())</f>
        <v>2.7563116734279088E-2</v>
      </c>
      <c r="Q2887" s="52">
        <f>IFERROR(_xll.qlIndexFixing(ONIndex1Y,I2887,TRUE,_xll.ohTrigger(RecalcTrigger,Trigger1Y)),NA())</f>
        <v>2.7212431661531866E-2</v>
      </c>
    </row>
    <row r="2888" spans="2:17" x14ac:dyDescent="0.2">
      <c r="B2888" s="46" t="s">
        <v>51</v>
      </c>
      <c r="D2888" s="49">
        <f>_xll.qlCalendarAdvance(LocalCalendar,$D2887,B2888,"f",FALSE)</f>
        <v>59743</v>
      </c>
      <c r="E2888" s="49">
        <f>_xll.qlInterestRateIndexValueDate(IndexON,D2888)</f>
        <v>59743</v>
      </c>
      <c r="F2888" s="52">
        <f>IFERROR(_xll.qlIndexFixing(IndexON,D2888,TRUE,_xll.ohTrigger(RecalcTrigger,TriggerON)),NA())</f>
        <v>2.1576608717071011E-2</v>
      </c>
      <c r="H2888" s="49">
        <f>_xll.qlCalendarAdvance(IborCalendar,$H2887,B2888,"f",FALSE)</f>
        <v>59735</v>
      </c>
      <c r="I2888" s="49">
        <f>_xll.qlInterestRateIndexValueDate(Index1M,$H2888)</f>
        <v>59737</v>
      </c>
      <c r="J2888" s="52">
        <f>IFERROR(_xll.qlIndexFixing(Index1M,$H2888,TRUE,_xll.ohTrigger(RecalcTrigger,Trigger1M)),NA())</f>
        <v>2.2818764910260296E-2</v>
      </c>
      <c r="K2888" s="52">
        <f>IFERROR(_xll.qlIndexFixing(ONIndex1M,I2888,TRUE,_xll.ohTrigger(RecalcTrigger,Trigger1M)),NA())</f>
        <v>2.2800863589722553E-2</v>
      </c>
      <c r="L2888" s="52">
        <f>IFERROR(_xll.qlIndexFixing(Index3M,H2888,TRUE,_xll.ohTrigger(RecalcTrigger,Trigger3M)),NA())</f>
        <v>2.4364054257099456E-2</v>
      </c>
      <c r="M2888" s="52">
        <f>IFERROR(_xll.qlIndexFixing(ONIndex3M,I2888,TRUE,_xll.ohTrigger(RecalcTrigger,Trigger3M)),NA())</f>
        <v>2.4296634172582543E-2</v>
      </c>
      <c r="N2888" s="52">
        <f>IFERROR(_xll.qlIndexFixing(Index6M,$H2888,TRUE,_xll.ohTrigger(RecalcTrigger,Trigger6M)),NA())</f>
        <v>2.5760072486532164E-2</v>
      </c>
      <c r="O2888" s="52">
        <f>IFERROR(_xll.qlIndexFixing(ONIndex6M,I2888,TRUE,_xll.ohTrigger(RecalcTrigger,Trigger6M)),NA())</f>
        <v>2.5607028962166822E-2</v>
      </c>
      <c r="P2888" s="52">
        <f>IFERROR(_xll.qlIndexFixing(Index1Y,$H2888,TRUE,_xll.ohTrigger(RecalcTrigger,Trigger1Y)),NA())</f>
        <v>2.7562163225487164E-2</v>
      </c>
      <c r="Q2888" s="52">
        <f>IFERROR(_xll.qlIndexFixing(ONIndex1Y,I2888,TRUE,_xll.ohTrigger(RecalcTrigger,Trigger1Y)),NA())</f>
        <v>2.7211255413952529E-2</v>
      </c>
    </row>
    <row r="2889" spans="2:17" x14ac:dyDescent="0.2">
      <c r="B2889" s="46" t="s">
        <v>51</v>
      </c>
      <c r="D2889" s="49">
        <f>_xll.qlCalendarAdvance(LocalCalendar,$D2888,B2889,"f",FALSE)</f>
        <v>59750</v>
      </c>
      <c r="E2889" s="49">
        <f>_xll.qlInterestRateIndexValueDate(IndexON,D2889)</f>
        <v>59750</v>
      </c>
      <c r="F2889" s="52">
        <f>IFERROR(_xll.qlIndexFixing(IndexON,D2889,TRUE,_xll.ohTrigger(RecalcTrigger,TriggerON)),NA())</f>
        <v>2.1574791077032529E-2</v>
      </c>
      <c r="H2889" s="49">
        <f>_xll.qlCalendarAdvance(IborCalendar,$H2888,B2889,"f",FALSE)</f>
        <v>59742</v>
      </c>
      <c r="I2889" s="49">
        <f>_xll.qlInterestRateIndexValueDate(Index1M,$H2889)</f>
        <v>59744</v>
      </c>
      <c r="J2889" s="52">
        <f>IFERROR(_xll.qlIndexFixing(Index1M,$H2889,TRUE,_xll.ohTrigger(RecalcTrigger,Trigger1M)),NA())</f>
        <v>2.2818252812351059E-2</v>
      </c>
      <c r="K2889" s="52">
        <f>IFERROR(_xll.qlIndexFixing(ONIndex1M,I2889,TRUE,_xll.ohTrigger(RecalcTrigger,Trigger1M)),NA())</f>
        <v>2.2799693789119502E-2</v>
      </c>
      <c r="L2889" s="52">
        <f>IFERROR(_xll.qlIndexFixing(Index3M,H2889,TRUE,_xll.ohTrigger(RecalcTrigger,Trigger3M)),NA())</f>
        <v>2.4362949306716349E-2</v>
      </c>
      <c r="M2889" s="52">
        <f>IFERROR(_xll.qlIndexFixing(ONIndex3M,I2889,TRUE,_xll.ohTrigger(RecalcTrigger,Trigger3M)),NA())</f>
        <v>2.4295476107418779E-2</v>
      </c>
      <c r="N2889" s="52">
        <f>IFERROR(_xll.qlIndexFixing(Index6M,$H2889,TRUE,_xll.ohTrigger(RecalcTrigger,Trigger6M)),NA())</f>
        <v>2.575817485601576E-2</v>
      </c>
      <c r="O2889" s="52">
        <f>IFERROR(_xll.qlIndexFixing(ONIndex6M,I2889,TRUE,_xll.ohTrigger(RecalcTrigger,Trigger6M)),NA())</f>
        <v>2.5605870828631083E-2</v>
      </c>
      <c r="P2889" s="52">
        <f>IFERROR(_xll.qlIndexFixing(Index1Y,$H2889,TRUE,_xll.ohTrigger(RecalcTrigger,Trigger1Y)),NA())</f>
        <v>2.7561219545102322E-2</v>
      </c>
      <c r="Q2889" s="52">
        <f>IFERROR(_xll.qlIndexFixing(ONIndex1Y,I2889,TRUE,_xll.ohTrigger(RecalcTrigger,Trigger1Y)),NA())</f>
        <v>2.7210088727498416E-2</v>
      </c>
    </row>
    <row r="2890" spans="2:17" x14ac:dyDescent="0.2">
      <c r="B2890" s="46" t="s">
        <v>51</v>
      </c>
      <c r="D2890" s="49">
        <f>_xll.qlCalendarAdvance(LocalCalendar,$D2889,B2890,"f",FALSE)</f>
        <v>59757</v>
      </c>
      <c r="E2890" s="49">
        <f>_xll.qlInterestRateIndexValueDate(IndexON,D2890)</f>
        <v>59757</v>
      </c>
      <c r="F2890" s="52">
        <f>IFERROR(_xll.qlIndexFixing(IndexON,D2890,TRUE,_xll.ohTrigger(RecalcTrigger,TriggerON)),NA())</f>
        <v>2.1572987978162317E-2</v>
      </c>
      <c r="H2890" s="49">
        <f>_xll.qlCalendarAdvance(IborCalendar,$H2889,B2890,"f",FALSE)</f>
        <v>59749</v>
      </c>
      <c r="I2890" s="49">
        <f>_xll.qlInterestRateIndexValueDate(Index1M,$H2890)</f>
        <v>59751</v>
      </c>
      <c r="J2890" s="52">
        <f>IFERROR(_xll.qlIndexFixing(Index1M,$H2890,TRUE,_xll.ohTrigger(RecalcTrigger,Trigger1M)),NA())</f>
        <v>2.2817109494668031E-2</v>
      </c>
      <c r="K2890" s="52">
        <f>IFERROR(_xll.qlIndexFixing(ONIndex1M,I2890,TRUE,_xll.ohTrigger(RecalcTrigger,Trigger1M)),NA())</f>
        <v>2.2798533293766354E-2</v>
      </c>
      <c r="L2890" s="52">
        <f>IFERROR(_xll.qlIndexFixing(Index3M,H2890,TRUE,_xll.ohTrigger(RecalcTrigger,Trigger3M)),NA())</f>
        <v>2.4361853625253345E-2</v>
      </c>
      <c r="M2890" s="52">
        <f>IFERROR(_xll.qlIndexFixing(ONIndex3M,I2890,TRUE,_xll.ohTrigger(RecalcTrigger,Trigger3M)),NA())</f>
        <v>2.4294327254219539E-2</v>
      </c>
      <c r="N2890" s="52">
        <f>IFERROR(_xll.qlIndexFixing(Index6M,$H2890,TRUE,_xll.ohTrigger(RecalcTrigger,Trigger6M)),NA())</f>
        <v>2.5757131487257882E-2</v>
      </c>
      <c r="O2890" s="52">
        <f>IFERROR(_xll.qlIndexFixing(ONIndex6M,I2890,TRUE,_xll.ohTrigger(RecalcTrigger,Trigger6M)),NA())</f>
        <v>2.5604721850545076E-2</v>
      </c>
      <c r="P2890" s="52">
        <f>IFERROR(_xll.qlIndexFixing(Index1Y,$H2890,TRUE,_xll.ohTrigger(RecalcTrigger,Trigger1Y)),NA())</f>
        <v>2.7560285693096678E-2</v>
      </c>
      <c r="Q2890" s="52">
        <f>IFERROR(_xll.qlIndexFixing(ONIndex1Y,I2890,TRUE,_xll.ohTrigger(RecalcTrigger,Trigger1Y)),NA())</f>
        <v>2.7208931602142883E-2</v>
      </c>
    </row>
    <row r="2891" spans="2:17" x14ac:dyDescent="0.2">
      <c r="B2891" s="46" t="s">
        <v>51</v>
      </c>
      <c r="D2891" s="49">
        <f>_xll.qlCalendarAdvance(LocalCalendar,$D2890,B2891,"f",FALSE)</f>
        <v>59764</v>
      </c>
      <c r="E2891" s="49">
        <f>_xll.qlInterestRateIndexValueDate(IndexON,D2891)</f>
        <v>59764</v>
      </c>
      <c r="F2891" s="52">
        <f>IFERROR(_xll.qlIndexFixing(IndexON,D2891,TRUE,_xll.ohTrigger(RecalcTrigger,TriggerON)),NA())</f>
        <v>2.1571199420380438E-2</v>
      </c>
      <c r="H2891" s="49">
        <f>_xll.qlCalendarAdvance(IborCalendar,$H2890,B2891,"f",FALSE)</f>
        <v>59756</v>
      </c>
      <c r="I2891" s="49">
        <f>_xll.qlInterestRateIndexValueDate(Index1M,$H2891)</f>
        <v>59758</v>
      </c>
      <c r="J2891" s="52">
        <f>IFERROR(_xll.qlIndexFixing(Index1M,$H2891,TRUE,_xll.ohTrigger(RecalcTrigger,Trigger1M)),NA())</f>
        <v>2.2815333176836414E-2</v>
      </c>
      <c r="K2891" s="52">
        <f>IFERROR(_xll.qlIndexFixing(ONIndex1M,I2891,TRUE,_xll.ohTrigger(RecalcTrigger,Trigger1M)),NA())</f>
        <v>2.2797382103636465E-2</v>
      </c>
      <c r="L2891" s="52">
        <f>IFERROR(_xll.qlIndexFixing(Index3M,H2891,TRUE,_xll.ohTrigger(RecalcTrigger,Trigger3M)),NA())</f>
        <v>2.4361513959317207E-2</v>
      </c>
      <c r="M2891" s="52">
        <f>IFERROR(_xll.qlIndexFixing(ONIndex3M,I2891,TRUE,_xll.ohTrigger(RecalcTrigger,Trigger3M)),NA())</f>
        <v>2.4293187612904887E-2</v>
      </c>
      <c r="N2891" s="52">
        <f>IFERROR(_xll.qlIndexFixing(Index6M,$H2891,TRUE,_xll.ohTrigger(RecalcTrigger,Trigger6M)),NA())</f>
        <v>2.5756097393623376E-2</v>
      </c>
      <c r="O2891" s="52">
        <f>IFERROR(_xll.qlIndexFixing(ONIndex6M,I2891,TRUE,_xll.ohTrigger(RecalcTrigger,Trigger6M)),NA())</f>
        <v>2.5603582027828864E-2</v>
      </c>
      <c r="P2891" s="52">
        <f>IFERROR(_xll.qlIndexFixing(Index1Y,$H2891,TRUE,_xll.ohTrigger(RecalcTrigger,Trigger1Y)),NA())</f>
        <v>2.7559361669442794E-2</v>
      </c>
      <c r="Q2891" s="52">
        <f>IFERROR(_xll.qlIndexFixing(ONIndex1Y,I2891,TRUE,_xll.ohTrigger(RecalcTrigger,Trigger1Y)),NA())</f>
        <v>2.7207784037912575E-2</v>
      </c>
    </row>
    <row r="2892" spans="2:17" x14ac:dyDescent="0.2">
      <c r="B2892" s="46" t="s">
        <v>51</v>
      </c>
      <c r="D2892" s="49">
        <f>_xll.qlCalendarAdvance(LocalCalendar,$D2891,B2892,"f",FALSE)</f>
        <v>59771</v>
      </c>
      <c r="E2892" s="49">
        <f>_xll.qlInterestRateIndexValueDate(IndexON,D2892)</f>
        <v>59771</v>
      </c>
      <c r="F2892" s="52">
        <f>IFERROR(_xll.qlIndexFixing(IndexON,D2892,TRUE,_xll.ohTrigger(RecalcTrigger,TriggerON)),NA())</f>
        <v>2.1569425403766829E-2</v>
      </c>
      <c r="H2892" s="49">
        <f>_xll.qlCalendarAdvance(IborCalendar,$H2891,B2892,"f",FALSE)</f>
        <v>59763</v>
      </c>
      <c r="I2892" s="49">
        <f>_xll.qlInterestRateIndexValueDate(Index1M,$H2892)</f>
        <v>59765</v>
      </c>
      <c r="J2892" s="52">
        <f>IFERROR(_xll.qlIndexFixing(Index1M,$H2892,TRUE,_xll.ohTrigger(RecalcTrigger,Trigger1M)),NA())</f>
        <v>2.2814207909406213E-2</v>
      </c>
      <c r="K2892" s="52">
        <f>IFERROR(_xll.qlIndexFixing(ONIndex1M,I2892,TRUE,_xll.ohTrigger(RecalcTrigger,Trigger1M)),NA())</f>
        <v>2.2796240218783126E-2</v>
      </c>
      <c r="L2892" s="52">
        <f>IFERROR(_xll.qlIndexFixing(Index3M,H2892,TRUE,_xll.ohTrigger(RecalcTrigger,Trigger3M)),NA())</f>
        <v>2.4359690069056167E-2</v>
      </c>
      <c r="M2892" s="52">
        <f>IFERROR(_xll.qlIndexFixing(ONIndex3M,I2892,TRUE,_xll.ohTrigger(RecalcTrigger,Trigger3M)),NA())</f>
        <v>2.4292057183421534E-2</v>
      </c>
      <c r="N2892" s="52">
        <f>IFERROR(_xll.qlIndexFixing(Index6M,$H2892,TRUE,_xll.ohTrigger(RecalcTrigger,Trigger6M)),NA())</f>
        <v>2.5755919916601238E-2</v>
      </c>
      <c r="O2892" s="52">
        <f>IFERROR(_xll.qlIndexFixing(ONIndex6M,I2892,TRUE,_xll.ohTrigger(RecalcTrigger,Trigger6M)),NA())</f>
        <v>2.5602451360455802E-2</v>
      </c>
      <c r="P2892" s="52">
        <f>IFERROR(_xll.qlIndexFixing(Index1Y,$H2892,TRUE,_xll.ohTrigger(RecalcTrigger,Trigger1Y)),NA())</f>
        <v>2.7558447474114088E-2</v>
      </c>
      <c r="Q2892" s="52">
        <f>IFERROR(_xll.qlIndexFixing(ONIndex1Y,I2892,TRUE,_xll.ohTrigger(RecalcTrigger,Trigger1Y)),NA())</f>
        <v>2.7206646034780846E-2</v>
      </c>
    </row>
    <row r="2893" spans="2:17" x14ac:dyDescent="0.2">
      <c r="B2893" s="46" t="s">
        <v>51</v>
      </c>
      <c r="D2893" s="49">
        <f>_xll.qlCalendarAdvance(LocalCalendar,$D2892,B2893,"f",FALSE)</f>
        <v>59778</v>
      </c>
      <c r="E2893" s="49">
        <f>_xll.qlInterestRateIndexValueDate(IndexON,D2893)</f>
        <v>59778</v>
      </c>
      <c r="F2893" s="52">
        <f>IFERROR(_xll.qlIndexFixing(IndexON,D2893,TRUE,_xll.ohTrigger(RecalcTrigger,TriggerON)),NA())</f>
        <v>2.1567665928321489E-2</v>
      </c>
      <c r="H2893" s="49">
        <f>_xll.qlCalendarAdvance(IborCalendar,$H2892,B2893,"f",FALSE)</f>
        <v>59770</v>
      </c>
      <c r="I2893" s="49">
        <f>_xll.qlInterestRateIndexValueDate(Index1M,$H2893)</f>
        <v>59772</v>
      </c>
      <c r="J2893" s="52">
        <f>IFERROR(_xll.qlIndexFixing(Index1M,$H2893,TRUE,_xll.ohTrigger(RecalcTrigger,Trigger1M)),NA())</f>
        <v>2.2813091963825107E-2</v>
      </c>
      <c r="K2893" s="52">
        <f>IFERROR(_xll.qlIndexFixing(ONIndex1M,I2893,TRUE,_xll.ohTrigger(RecalcTrigger,Trigger1M)),NA())</f>
        <v>2.2795748806632155E-2</v>
      </c>
      <c r="L2893" s="52">
        <f>IFERROR(_xll.qlIndexFixing(Index3M,H2893,TRUE,_xll.ohTrigger(RecalcTrigger,Trigger3M)),NA())</f>
        <v>2.4358622194305839E-2</v>
      </c>
      <c r="M2893" s="52">
        <f>IFERROR(_xll.qlIndexFixing(ONIndex3M,I2893,TRUE,_xll.ohTrigger(RecalcTrigger,Trigger3M)),NA())</f>
        <v>2.4291675757304176E-2</v>
      </c>
      <c r="N2893" s="52">
        <f>IFERROR(_xll.qlIndexFixing(Index6M,$H2893,TRUE,_xll.ohTrigger(RecalcTrigger,Trigger6M)),NA())</f>
        <v>2.5754057031668741E-2</v>
      </c>
      <c r="O2893" s="52">
        <f>IFERROR(_xll.qlIndexFixing(ONIndex6M,I2893,TRUE,_xll.ohTrigger(RecalcTrigger,Trigger6M)),NA())</f>
        <v>2.560216041327612E-2</v>
      </c>
      <c r="P2893" s="52">
        <f>IFERROR(_xll.qlIndexFixing(Index1Y,$H2893,TRUE,_xll.ohTrigger(RecalcTrigger,Trigger1Y)),NA())</f>
        <v>2.7558530056440302E-2</v>
      </c>
      <c r="Q2893" s="52">
        <f>IFERROR(_xll.qlIndexFixing(ONIndex1Y,I2893,TRUE,_xll.ohTrigger(RecalcTrigger,Trigger1Y)),NA())</f>
        <v>2.7206465327112017E-2</v>
      </c>
    </row>
    <row r="2894" spans="2:17" x14ac:dyDescent="0.2">
      <c r="B2894" s="46" t="s">
        <v>51</v>
      </c>
      <c r="D2894" s="49">
        <f>_xll.qlCalendarAdvance(LocalCalendar,$D2893,B2894,"f",FALSE)</f>
        <v>59785</v>
      </c>
      <c r="E2894" s="49">
        <f>_xll.qlInterestRateIndexValueDate(IndexON,D2894)</f>
        <v>59785</v>
      </c>
      <c r="F2894" s="52">
        <f>IFERROR(_xll.qlIndexFixing(IndexON,D2894,TRUE,_xll.ohTrigger(RecalcTrigger,TriggerON)),NA())</f>
        <v>2.1565920994044419E-2</v>
      </c>
      <c r="H2894" s="49">
        <f>_xll.qlCalendarAdvance(IborCalendar,$H2893,B2894,"f",FALSE)</f>
        <v>59777</v>
      </c>
      <c r="I2894" s="49">
        <f>_xll.qlInterestRateIndexValueDate(Index1M,$H2894)</f>
        <v>59779</v>
      </c>
      <c r="J2894" s="52">
        <f>IFERROR(_xll.qlIndexFixing(Index1M,$H2894,TRUE,_xll.ohTrigger(RecalcTrigger,Trigger1M)),NA())</f>
        <v>2.2810053519106699E-2</v>
      </c>
      <c r="K2894" s="52">
        <f>IFERROR(_xll.qlIndexFixing(ONIndex1M,I2894,TRUE,_xll.ohTrigger(RecalcTrigger,Trigger1M)),NA())</f>
        <v>2.2794626125823836E-2</v>
      </c>
      <c r="L2894" s="52">
        <f>IFERROR(_xll.qlIndexFixing(Index3M,H2894,TRUE,_xll.ohTrigger(RecalcTrigger,Trigger3M)),NA())</f>
        <v>2.4355318578391197E-2</v>
      </c>
      <c r="M2894" s="52">
        <f>IFERROR(_xll.qlIndexFixing(ONIndex3M,I2894,TRUE,_xll.ohTrigger(RecalcTrigger,Trigger3M)),NA())</f>
        <v>2.4290564334650266E-2</v>
      </c>
      <c r="N2894" s="52">
        <f>IFERROR(_xll.qlIndexFixing(Index6M,$H2894,TRUE,_xll.ohTrigger(RecalcTrigger,Trigger6M)),NA())</f>
        <v>2.5750505775558836E-2</v>
      </c>
      <c r="O2894" s="52">
        <f>IFERROR(_xll.qlIndexFixing(ONIndex6M,I2894,TRUE,_xll.ohTrigger(RecalcTrigger,Trigger6M)),NA())</f>
        <v>2.5601048631589407E-2</v>
      </c>
      <c r="P2894" s="52">
        <f>IFERROR(_xll.qlIndexFixing(Index1Y,$H2894,TRUE,_xll.ohTrigger(RecalcTrigger,Trigger1Y)),NA())</f>
        <v>2.7553686481978337E-2</v>
      </c>
      <c r="Q2894" s="52">
        <f>IFERROR(_xll.qlIndexFixing(ONIndex1Y,I2894,TRUE,_xll.ohTrigger(RecalcTrigger,Trigger1Y)),NA())</f>
        <v>2.7205347044605421E-2</v>
      </c>
    </row>
    <row r="2895" spans="2:17" x14ac:dyDescent="0.2">
      <c r="B2895" s="46" t="s">
        <v>51</v>
      </c>
      <c r="D2895" s="49">
        <f>_xll.qlCalendarAdvance(LocalCalendar,$D2894,B2895,"f",FALSE)</f>
        <v>59792</v>
      </c>
      <c r="E2895" s="49">
        <f>_xll.qlInterestRateIndexValueDate(IndexON,D2895)</f>
        <v>59792</v>
      </c>
      <c r="F2895" s="52">
        <f>IFERROR(_xll.qlIndexFixing(IndexON,D2895,TRUE,_xll.ohTrigger(RecalcTrigger,TriggerON)),NA())</f>
        <v>2.156419060069581E-2</v>
      </c>
      <c r="H2895" s="49">
        <f>_xll.qlCalendarAdvance(IborCalendar,$H2894,B2895,"f",FALSE)</f>
        <v>59784</v>
      </c>
      <c r="I2895" s="49">
        <f>_xll.qlInterestRateIndexValueDate(Index1M,$H2895)</f>
        <v>59786</v>
      </c>
      <c r="J2895" s="52">
        <f>IFERROR(_xll.qlIndexFixing(Index1M,$H2895,TRUE,_xll.ohTrigger(RecalcTrigger,Trigger1M)),NA())</f>
        <v>2.2811532742920138E-2</v>
      </c>
      <c r="K2895" s="52">
        <f>IFERROR(_xll.qlIndexFixing(ONIndex1M,I2895,TRUE,_xll.ohTrigger(RecalcTrigger,Trigger1M)),NA())</f>
        <v>2.2792870395562659E-2</v>
      </c>
      <c r="L2895" s="52">
        <f>IFERROR(_xll.qlIndexFixing(Index3M,H2895,TRUE,_xll.ohTrigger(RecalcTrigger,Trigger3M)),NA())</f>
        <v>2.4354267467920448E-2</v>
      </c>
      <c r="M2895" s="52">
        <f>IFERROR(_xll.qlIndexFixing(ONIndex3M,I2895,TRUE,_xll.ohTrigger(RecalcTrigger,Trigger3M)),NA())</f>
        <v>2.4288721166465521E-2</v>
      </c>
      <c r="N2895" s="52">
        <f>IFERROR(_xll.qlIndexFixing(Index6M,$H2895,TRUE,_xll.ohTrigger(RecalcTrigger,Trigger6M)),NA())</f>
        <v>2.5749507007726442E-2</v>
      </c>
      <c r="O2895" s="52">
        <f>IFERROR(_xll.qlIndexFixing(ONIndex6M,I2895,TRUE,_xll.ohTrigger(RecalcTrigger,Trigger6M)),NA())</f>
        <v>2.5599114290688618E-2</v>
      </c>
      <c r="P2895" s="52">
        <f>IFERROR(_xll.qlIndexFixing(Index1Y,$H2895,TRUE,_xll.ohTrigger(RecalcTrigger,Trigger1Y)),NA())</f>
        <v>2.7555763857811177E-2</v>
      </c>
      <c r="Q2895" s="52">
        <f>IFERROR(_xll.qlIndexFixing(ONIndex1Y,I2895,TRUE,_xll.ohTrigger(RecalcTrigger,Trigger1Y)),NA())</f>
        <v>2.7203289391950491E-2</v>
      </c>
    </row>
    <row r="2896" spans="2:17" x14ac:dyDescent="0.2">
      <c r="B2896" s="46" t="s">
        <v>51</v>
      </c>
      <c r="D2896" s="49">
        <f>_xll.qlCalendarAdvance(LocalCalendar,$D2895,B2896,"f",FALSE)</f>
        <v>59799</v>
      </c>
      <c r="E2896" s="49">
        <f>_xll.qlInterestRateIndexValueDate(IndexON,D2896)</f>
        <v>59799</v>
      </c>
      <c r="F2896" s="52">
        <f>IFERROR(_xll.qlIndexFixing(IndexON,D2896,TRUE,_xll.ohTrigger(RecalcTrigger,TriggerON)),NA())</f>
        <v>2.1562474748595406E-2</v>
      </c>
      <c r="H2896" s="49">
        <f>_xll.qlCalendarAdvance(IborCalendar,$H2895,B2896,"f",FALSE)</f>
        <v>59791</v>
      </c>
      <c r="I2896" s="49">
        <f>_xll.qlInterestRateIndexValueDate(Index1M,$H2896)</f>
        <v>59793</v>
      </c>
      <c r="J2896" s="52">
        <f>IFERROR(_xll.qlIndexFixing(Index1M,$H2896,TRUE,_xll.ohTrigger(RecalcTrigger,Trigger1M)),NA())</f>
        <v>2.2809800058142871E-2</v>
      </c>
      <c r="K2896" s="52">
        <f>IFERROR(_xll.qlIndexFixing(ONIndex1M,I2896,TRUE,_xll.ohTrigger(RecalcTrigger,Trigger1M)),NA())</f>
        <v>2.279176573168229E-2</v>
      </c>
      <c r="L2896" s="52">
        <f>IFERROR(_xll.qlIndexFixing(Index3M,H2896,TRUE,_xll.ohTrigger(RecalcTrigger,Trigger3M)),NA())</f>
        <v>2.4353225624442143E-2</v>
      </c>
      <c r="M2896" s="52">
        <f>IFERROR(_xll.qlIndexFixing(ONIndex3M,I2896,TRUE,_xll.ohTrigger(RecalcTrigger,Trigger3M)),NA())</f>
        <v>2.4287627584600457E-2</v>
      </c>
      <c r="N2896" s="52">
        <f>IFERROR(_xll.qlIndexFixing(Index6M,$H2896,TRUE,_xll.ohTrigger(RecalcTrigger,Trigger6M)),NA())</f>
        <v>2.574851751296383E-2</v>
      </c>
      <c r="O2896" s="52">
        <f>IFERROR(_xll.qlIndexFixing(ONIndex6M,I2896,TRUE,_xll.ohTrigger(RecalcTrigger,Trigger6M)),NA())</f>
        <v>2.5598020244901321E-2</v>
      </c>
      <c r="P2896" s="52">
        <f>IFERROR(_xll.qlIndexFixing(Index1Y,$H2896,TRUE,_xll.ohTrigger(RecalcTrigger,Trigger1Y)),NA())</f>
        <v>2.755488897551792E-2</v>
      </c>
      <c r="Q2896" s="52">
        <f>IFERROR(_xll.qlIndexFixing(ONIndex1Y,I2896,TRUE,_xll.ohTrigger(RecalcTrigger,Trigger1Y)),NA())</f>
        <v>2.7202189633213081E-2</v>
      </c>
    </row>
    <row r="2897" spans="2:17" x14ac:dyDescent="0.2">
      <c r="B2897" s="46" t="s">
        <v>51</v>
      </c>
      <c r="D2897" s="49">
        <f>_xll.qlCalendarAdvance(LocalCalendar,$D2896,B2897,"f",FALSE)</f>
        <v>59806</v>
      </c>
      <c r="E2897" s="49">
        <f>_xll.qlInterestRateIndexValueDate(IndexON,D2897)</f>
        <v>59806</v>
      </c>
      <c r="F2897" s="52">
        <f>IFERROR(_xll.qlIndexFixing(IndexON,D2897,TRUE,_xll.ohTrigger(RecalcTrigger,TriggerON)),NA())</f>
        <v>2.1560773437663272E-2</v>
      </c>
      <c r="H2897" s="49">
        <f>_xll.qlCalendarAdvance(IborCalendar,$H2896,B2897,"f",FALSE)</f>
        <v>59798</v>
      </c>
      <c r="I2897" s="49">
        <f>_xll.qlInterestRateIndexValueDate(Index1M,$H2897)</f>
        <v>59800</v>
      </c>
      <c r="J2897" s="52">
        <f>IFERROR(_xll.qlIndexFixing(Index1M,$H2897,TRUE,_xll.ohTrigger(RecalcTrigger,Trigger1M)),NA())</f>
        <v>2.2808721399927217E-2</v>
      </c>
      <c r="K2897" s="52">
        <f>IFERROR(_xll.qlIndexFixing(ONIndex1M,I2897,TRUE,_xll.ohTrigger(RecalcTrigger,Trigger1M)),NA())</f>
        <v>2.2790670373025179E-2</v>
      </c>
      <c r="L2897" s="52">
        <f>IFERROR(_xll.qlIndexFixing(Index3M,H2897,TRUE,_xll.ohTrigger(RecalcTrigger,Trigger3M)),NA())</f>
        <v>2.4352193047946627E-2</v>
      </c>
      <c r="M2897" s="52">
        <f>IFERROR(_xll.qlIndexFixing(ONIndex3M,I2897,TRUE,_xll.ohTrigger(RecalcTrigger,Trigger3M)),NA())</f>
        <v>2.4286543214619982E-2</v>
      </c>
      <c r="N2897" s="52">
        <f>IFERROR(_xll.qlIndexFixing(Index6M,$H2897,TRUE,_xll.ohTrigger(RecalcTrigger,Trigger6M)),NA())</f>
        <v>2.574753729125695E-2</v>
      </c>
      <c r="O2897" s="52">
        <f>IFERROR(_xll.qlIndexFixing(ONIndex6M,I2897,TRUE,_xll.ohTrigger(RecalcTrigger,Trigger6M)),NA())</f>
        <v>2.5596935354483819E-2</v>
      </c>
      <c r="P2897" s="52">
        <f>IFERROR(_xll.qlIndexFixing(Index1Y,$H2897,TRUE,_xll.ohTrigger(RecalcTrigger,Trigger1Y)),NA())</f>
        <v>2.7554023921418286E-2</v>
      </c>
      <c r="Q2897" s="52">
        <f>IFERROR(_xll.qlIndexFixing(ONIndex1Y,I2897,TRUE,_xll.ohTrigger(RecalcTrigger,Trigger1Y)),NA())</f>
        <v>2.7201099435600895E-2</v>
      </c>
    </row>
    <row r="2898" spans="2:17" x14ac:dyDescent="0.2">
      <c r="B2898" s="46" t="s">
        <v>51</v>
      </c>
      <c r="D2898" s="49">
        <f>_xll.qlCalendarAdvance(LocalCalendar,$D2897,B2898,"f",FALSE)</f>
        <v>59813</v>
      </c>
      <c r="E2898" s="49">
        <f>_xll.qlInterestRateIndexValueDate(IndexON,D2898)</f>
        <v>59813</v>
      </c>
      <c r="F2898" s="52">
        <f>IFERROR(_xll.qlIndexFixing(IndexON,D2898,TRUE,_xll.ohTrigger(RecalcTrigger,TriggerON)),NA())</f>
        <v>2.1559086667979344E-2</v>
      </c>
      <c r="H2898" s="49">
        <f>_xll.qlCalendarAdvance(IborCalendar,$H2897,B2898,"f",FALSE)</f>
        <v>59805</v>
      </c>
      <c r="I2898" s="49">
        <f>_xll.qlInterestRateIndexValueDate(Index1M,$H2898)</f>
        <v>59807</v>
      </c>
      <c r="J2898" s="52">
        <f>IFERROR(_xll.qlIndexFixing(Index1M,$H2898,TRUE,_xll.ohTrigger(RecalcTrigger,Trigger1M)),NA())</f>
        <v>2.2808945143001257E-2</v>
      </c>
      <c r="K2898" s="52">
        <f>IFERROR(_xll.qlIndexFixing(ONIndex1M,I2898,TRUE,_xll.ohTrigger(RecalcTrigger,Trigger1M)),NA())</f>
        <v>2.2789584319564682E-2</v>
      </c>
      <c r="L2898" s="52">
        <f>IFERROR(_xll.qlIndexFixing(Index3M,H2898,TRUE,_xll.ohTrigger(RecalcTrigger,Trigger3M)),NA())</f>
        <v>2.4353421853734056E-2</v>
      </c>
      <c r="M2898" s="52">
        <f>IFERROR(_xll.qlIndexFixing(ONIndex3M,I2898,TRUE,_xll.ohTrigger(RecalcTrigger,Trigger3M)),NA())</f>
        <v>2.428546805649745E-2</v>
      </c>
      <c r="N2898" s="52">
        <f>IFERROR(_xll.qlIndexFixing(Index6M,$H2898,TRUE,_xll.ohTrigger(RecalcTrigger,Trigger6M)),NA())</f>
        <v>2.5749118440446285E-2</v>
      </c>
      <c r="O2898" s="52">
        <f>IFERROR(_xll.qlIndexFixing(ONIndex6M,I2898,TRUE,_xll.ohTrigger(RecalcTrigger,Trigger6M)),NA())</f>
        <v>2.5595859619382821E-2</v>
      </c>
      <c r="P2898" s="52">
        <f>IFERROR(_xll.qlIndexFixing(Index1Y,$H2898,TRUE,_xll.ohTrigger(RecalcTrigger,Trigger1Y)),NA())</f>
        <v>2.7554158824932454E-2</v>
      </c>
      <c r="Q2898" s="52">
        <f>IFERROR(_xll.qlIndexFixing(ONIndex1Y,I2898,TRUE,_xll.ohTrigger(RecalcTrigger,Trigger1Y)),NA())</f>
        <v>2.7200018799060643E-2</v>
      </c>
    </row>
    <row r="2899" spans="2:17" x14ac:dyDescent="0.2">
      <c r="B2899" s="46" t="s">
        <v>51</v>
      </c>
      <c r="D2899" s="49">
        <f>_xll.qlCalendarAdvance(LocalCalendar,$D2898,B2899,"f",FALSE)</f>
        <v>59820</v>
      </c>
      <c r="E2899" s="49">
        <f>_xll.qlInterestRateIndexValueDate(IndexON,D2899)</f>
        <v>59820</v>
      </c>
      <c r="F2899" s="52">
        <f>IFERROR(_xll.qlIndexFixing(IndexON,D2899,TRUE,_xll.ohTrigger(RecalcTrigger,TriggerON)),NA())</f>
        <v>2.1557414439223876E-2</v>
      </c>
      <c r="H2899" s="49">
        <f>_xll.qlCalendarAdvance(IborCalendar,$H2898,B2899,"f",FALSE)</f>
        <v>59812</v>
      </c>
      <c r="I2899" s="49">
        <f>_xll.qlInterestRateIndexValueDate(Index1M,$H2899)</f>
        <v>59814</v>
      </c>
      <c r="J2899" s="52">
        <f>IFERROR(_xll.qlIndexFixing(Index1M,$H2899,TRUE,_xll.ohTrigger(RecalcTrigger,Trigger1M)),NA())</f>
        <v>2.2806592049009693E-2</v>
      </c>
      <c r="K2899" s="52">
        <f>IFERROR(_xll.qlIndexFixing(ONIndex1M,I2899,TRUE,_xll.ohTrigger(RecalcTrigger,Trigger1M)),NA())</f>
        <v>2.2789152309303784E-2</v>
      </c>
      <c r="L2899" s="52">
        <f>IFERROR(_xll.qlIndexFixing(Index3M,H2899,TRUE,_xll.ohTrigger(RecalcTrigger,Trigger3M)),NA())</f>
        <v>2.4352409592204138E-2</v>
      </c>
      <c r="M2899" s="52">
        <f>IFERROR(_xll.qlIndexFixing(ONIndex3M,I2899,TRUE,_xll.ohTrigger(RecalcTrigger,Trigger3M)),NA())</f>
        <v>2.4285145409181919E-2</v>
      </c>
      <c r="N2899" s="52">
        <f>IFERROR(_xll.qlIndexFixing(Index6M,$H2899,TRUE,_xll.ohTrigger(RecalcTrigger,Trigger6M)),NA())</f>
        <v>2.5749010035285073E-2</v>
      </c>
      <c r="O2899" s="52">
        <f>IFERROR(_xll.qlIndexFixing(ONIndex6M,I2899,TRUE,_xll.ohTrigger(RecalcTrigger,Trigger6M)),NA())</f>
        <v>2.5595627063774717E-2</v>
      </c>
      <c r="P2899" s="52">
        <f>IFERROR(_xll.qlIndexFixing(Index1Y,$H2899,TRUE,_xll.ohTrigger(RecalcTrigger,Trigger1Y)),NA())</f>
        <v>2.7552323297701232E-2</v>
      </c>
      <c r="Q2899" s="52">
        <f>IFERROR(_xll.qlIndexFixing(ONIndex1Y,I2899,TRUE,_xll.ohTrigger(RecalcTrigger,Trigger1Y)),NA())</f>
        <v>2.7199899059582311E-2</v>
      </c>
    </row>
    <row r="2900" spans="2:17" x14ac:dyDescent="0.2">
      <c r="B2900" s="46" t="s">
        <v>51</v>
      </c>
      <c r="D2900" s="49">
        <f>_xll.qlCalendarAdvance(LocalCalendar,$D2899,B2900,"f",FALSE)</f>
        <v>59827</v>
      </c>
      <c r="E2900" s="49">
        <f>_xll.qlInterestRateIndexValueDate(IndexON,D2900)</f>
        <v>59827</v>
      </c>
      <c r="F2900" s="52">
        <f>IFERROR(_xll.qlIndexFixing(IndexON,D2900,TRUE,_xll.ohTrigger(RecalcTrigger,TriggerON)),NA())</f>
        <v>2.1555756751476807E-2</v>
      </c>
      <c r="H2900" s="49">
        <f>_xll.qlCalendarAdvance(IborCalendar,$H2899,B2900,"f",FALSE)</f>
        <v>59819</v>
      </c>
      <c r="I2900" s="49">
        <f>_xll.qlInterestRateIndexValueDate(Index1M,$H2900)</f>
        <v>59821</v>
      </c>
      <c r="J2900" s="52">
        <f>IFERROR(_xll.qlIndexFixing(Index1M,$H2900,TRUE,_xll.ohTrigger(RecalcTrigger,Trigger1M)),NA())</f>
        <v>2.2806189052040349E-2</v>
      </c>
      <c r="K2900" s="52">
        <f>IFERROR(_xll.qlIndexFixing(ONIndex1M,I2900,TRUE,_xll.ohTrigger(RecalcTrigger,Trigger1M)),NA())</f>
        <v>2.2787440128420045E-2</v>
      </c>
      <c r="L2900" s="52">
        <f>IFERROR(_xll.qlIndexFixing(Index3M,H2900,TRUE,_xll.ohTrigger(RecalcTrigger,Trigger3M)),NA())</f>
        <v>2.4351406599516935E-2</v>
      </c>
      <c r="M2900" s="52">
        <f>IFERROR(_xll.qlIndexFixing(ONIndex3M,I2900,TRUE,_xll.ohTrigger(RecalcTrigger,Trigger3M)),NA())</f>
        <v>2.4283345375986087E-2</v>
      </c>
      <c r="N2900" s="52">
        <f>IFERROR(_xll.qlIndexFixing(Index6M,$H2900,TRUE,_xll.ohTrigger(RecalcTrigger,Trigger6M)),NA())</f>
        <v>2.574720792913E-2</v>
      </c>
      <c r="O2900" s="52">
        <f>IFERROR(_xll.qlIndexFixing(ONIndex6M,I2900,TRUE,_xll.ohTrigger(RecalcTrigger,Trigger6M)),NA())</f>
        <v>2.5593735615396795E-2</v>
      </c>
      <c r="P2900" s="52">
        <f>IFERROR(_xll.qlIndexFixing(Index1Y,$H2900,TRUE,_xll.ohTrigger(RecalcTrigger,Trigger1Y)),NA())</f>
        <v>2.7552479134708371E-2</v>
      </c>
      <c r="Q2900" s="52">
        <f>IFERROR(_xll.qlIndexFixing(ONIndex1Y,I2900,TRUE,_xll.ohTrigger(RecalcTrigger,Trigger1Y)),NA())</f>
        <v>2.719788620932917E-2</v>
      </c>
    </row>
    <row r="2901" spans="2:17" x14ac:dyDescent="0.2">
      <c r="B2901" s="46" t="s">
        <v>51</v>
      </c>
      <c r="D2901" s="49">
        <f>_xll.qlCalendarAdvance(LocalCalendar,$D2900,B2901,"f",FALSE)</f>
        <v>59834</v>
      </c>
      <c r="E2901" s="49">
        <f>_xll.qlInterestRateIndexValueDate(IndexON,D2901)</f>
        <v>59834</v>
      </c>
      <c r="F2901" s="52">
        <f>IFERROR(_xll.qlIndexFixing(IndexON,D2901,TRUE,_xll.ohTrigger(RecalcTrigger,TriggerON)),NA())</f>
        <v>2.1554113605057879E-2</v>
      </c>
      <c r="H2901" s="49">
        <f>_xll.qlCalendarAdvance(IborCalendar,$H2900,B2901,"f",FALSE)</f>
        <v>59826</v>
      </c>
      <c r="I2901" s="49">
        <f>_xll.qlInterestRateIndexValueDate(Index1M,$H2901)</f>
        <v>59828</v>
      </c>
      <c r="J2901" s="52">
        <f>IFERROR(_xll.qlIndexFixing(Index1M,$H2901,TRUE,_xll.ohTrigger(RecalcTrigger,Trigger1M)),NA())</f>
        <v>2.2804499985421521E-2</v>
      </c>
      <c r="K2901" s="52">
        <f>IFERROR(_xll.qlIndexFixing(ONIndex1M,I2901,TRUE,_xll.ohTrigger(RecalcTrigger,Trigger1M)),NA())</f>
        <v>2.278638199076255E-2</v>
      </c>
      <c r="L2901" s="52">
        <f>IFERROR(_xll.qlIndexFixing(Index3M,H2901,TRUE,_xll.ohTrigger(RecalcTrigger,Trigger3M)),NA())</f>
        <v>2.4351165545021619E-2</v>
      </c>
      <c r="M2901" s="52">
        <f>IFERROR(_xll.qlIndexFixing(ONIndex3M,I2901,TRUE,_xll.ohTrigger(RecalcTrigger,Trigger3M)),NA())</f>
        <v>2.4282297853570611E-2</v>
      </c>
      <c r="N2901" s="52">
        <f>IFERROR(_xll.qlIndexFixing(Index6M,$H2901,TRUE,_xll.ohTrigger(RecalcTrigger,Trigger6M)),NA())</f>
        <v>2.5746266585954917E-2</v>
      </c>
      <c r="O2901" s="52">
        <f>IFERROR(_xll.qlIndexFixing(ONIndex6M,I2901,TRUE,_xll.ohTrigger(RecalcTrigger,Trigger6M)),NA())</f>
        <v>2.5592687346538412E-2</v>
      </c>
      <c r="P2901" s="52">
        <f>IFERROR(_xll.qlIndexFixing(Index1Y,$H2901,TRUE,_xll.ohTrigger(RecalcTrigger,Trigger1Y)),NA())</f>
        <v>2.7550661986460723E-2</v>
      </c>
      <c r="Q2901" s="52">
        <f>IFERROR(_xll.qlIndexFixing(ONIndex1Y,I2901,TRUE,_xll.ohTrigger(RecalcTrigger,Trigger1Y)),NA())</f>
        <v>2.7196834256137947E-2</v>
      </c>
    </row>
    <row r="2902" spans="2:17" x14ac:dyDescent="0.2">
      <c r="B2902" s="46" t="s">
        <v>51</v>
      </c>
      <c r="D2902" s="49">
        <f>_xll.qlCalendarAdvance(LocalCalendar,$D2901,B2902,"f",FALSE)</f>
        <v>59841</v>
      </c>
      <c r="E2902" s="49">
        <f>_xll.qlInterestRateIndexValueDate(IndexON,D2902)</f>
        <v>59841</v>
      </c>
      <c r="F2902" s="52">
        <f>IFERROR(_xll.qlIndexFixing(IndexON,D2902,TRUE,_xll.ohTrigger(RecalcTrigger,TriggerON)),NA())</f>
        <v>2.155248499980722E-2</v>
      </c>
      <c r="H2902" s="49">
        <f>_xll.qlCalendarAdvance(IborCalendar,$H2901,B2902,"f",FALSE)</f>
        <v>59833</v>
      </c>
      <c r="I2902" s="49">
        <f>_xll.qlInterestRateIndexValueDate(Index1M,$H2902)</f>
        <v>59835</v>
      </c>
      <c r="J2902" s="52">
        <f>IFERROR(_xll.qlIndexFixing(Index1M,$H2902,TRUE,_xll.ohTrigger(RecalcTrigger,Trigger1M)),NA())</f>
        <v>2.2803467936363692E-2</v>
      </c>
      <c r="K2902" s="52">
        <f>IFERROR(_xll.qlIndexFixing(ONIndex1M,I2902,TRUE,_xll.ohTrigger(RecalcTrigger,Trigger1M)),NA())</f>
        <v>2.2785333158275023E-2</v>
      </c>
      <c r="L2902" s="52">
        <f>IFERROR(_xll.qlIndexFixing(Index3M,H2902,TRUE,_xll.ohTrigger(RecalcTrigger,Trigger3M)),NA())</f>
        <v>2.4349428420646014E-2</v>
      </c>
      <c r="M2902" s="52">
        <f>IFERROR(_xll.qlIndexFixing(ONIndex3M,I2902,TRUE,_xll.ohTrigger(RecalcTrigger,Trigger3M)),NA())</f>
        <v>2.4281259543013078E-2</v>
      </c>
      <c r="N2902" s="52">
        <f>IFERROR(_xll.qlIndexFixing(Index6M,$H2902,TRUE,_xll.ohTrigger(RecalcTrigger,Trigger6M)),NA())</f>
        <v>2.5745334517750244E-2</v>
      </c>
      <c r="O2902" s="52">
        <f>IFERROR(_xll.qlIndexFixing(ONIndex6M,I2902,TRUE,_xll.ohTrigger(RecalcTrigger,Trigger6M)),NA())</f>
        <v>2.5591648232996533E-2</v>
      </c>
      <c r="P2902" s="52">
        <f>IFERROR(_xll.qlIndexFixing(Index1Y,$H2902,TRUE,_xll.ohTrigger(RecalcTrigger,Trigger1Y)),NA())</f>
        <v>2.7549846072958292E-2</v>
      </c>
      <c r="Q2902" s="52">
        <f>IFERROR(_xll.qlIndexFixing(ONIndex1Y,I2902,TRUE,_xll.ohTrigger(RecalcTrigger,Trigger1Y)),NA())</f>
        <v>2.7195791864018659E-2</v>
      </c>
    </row>
    <row r="2903" spans="2:17" x14ac:dyDescent="0.2">
      <c r="B2903" s="46" t="s">
        <v>51</v>
      </c>
      <c r="D2903" s="49">
        <f>_xll.qlCalendarAdvance(LocalCalendar,$D2902,B2903,"f",FALSE)</f>
        <v>59848</v>
      </c>
      <c r="E2903" s="49">
        <f>_xll.qlInterestRateIndexValueDate(IndexON,D2903)</f>
        <v>59848</v>
      </c>
      <c r="F2903" s="52">
        <f>IFERROR(_xll.qlIndexFixing(IndexON,D2903,TRUE,_xll.ohTrigger(RecalcTrigger,TriggerON)),NA())</f>
        <v>2.1550870935564959E-2</v>
      </c>
      <c r="H2903" s="49">
        <f>_xll.qlCalendarAdvance(IborCalendar,$H2902,B2903,"f",FALSE)</f>
        <v>59840</v>
      </c>
      <c r="I2903" s="49">
        <f>_xll.qlInterestRateIndexValueDate(Index1M,$H2903)</f>
        <v>59842</v>
      </c>
      <c r="J2903" s="52">
        <f>IFERROR(_xll.qlIndexFixing(Index1M,$H2903,TRUE,_xll.ohTrigger(RecalcTrigger,Trigger1M)),NA())</f>
        <v>2.2802445209131758E-2</v>
      </c>
      <c r="K2903" s="52">
        <f>IFERROR(_xll.qlIndexFixing(ONIndex1M,I2903,TRUE,_xll.ohTrigger(RecalcTrigger,Trigger1M)),NA())</f>
        <v>2.2784293631064045E-2</v>
      </c>
      <c r="L2903" s="52">
        <f>IFERROR(_xll.qlIndexFixing(Index3M,H2903,TRUE,_xll.ohTrigger(RecalcTrigger,Trigger3M)),NA())</f>
        <v>2.4348453234448689E-2</v>
      </c>
      <c r="M2903" s="52">
        <f>IFERROR(_xll.qlIndexFixing(ONIndex3M,I2903,TRUE,_xll.ohTrigger(RecalcTrigger,Trigger3M)),NA())</f>
        <v>2.4280230444393425E-2</v>
      </c>
      <c r="N2903" s="52">
        <f>IFERROR(_xll.qlIndexFixing(Index6M,$H2903,TRUE,_xll.ohTrigger(RecalcTrigger,Trigger6M)),NA())</f>
        <v>2.5741850694445491E-2</v>
      </c>
      <c r="O2903" s="52">
        <f>IFERROR(_xll.qlIndexFixing(ONIndex6M,I2903,TRUE,_xll.ohTrigger(RecalcTrigger,Trigger6M)),NA())</f>
        <v>2.559061827482445E-2</v>
      </c>
      <c r="P2903" s="52">
        <f>IFERROR(_xll.qlIndexFixing(Index1Y,$H2903,TRUE,_xll.ohTrigger(RecalcTrigger,Trigger1Y)),NA())</f>
        <v>2.7549039987503122E-2</v>
      </c>
      <c r="Q2903" s="52">
        <f>IFERROR(_xll.qlIndexFixing(ONIndex1Y,I2903,TRUE,_xll.ohTrigger(RecalcTrigger,Trigger1Y)),NA())</f>
        <v>2.719475903299795E-2</v>
      </c>
    </row>
    <row r="2904" spans="2:17" x14ac:dyDescent="0.2">
      <c r="B2904" s="46" t="s">
        <v>51</v>
      </c>
      <c r="D2904" s="49">
        <f>_xll.qlCalendarAdvance(LocalCalendar,$D2903,B2904,"f",FALSE)</f>
        <v>59855</v>
      </c>
      <c r="E2904" s="49">
        <f>_xll.qlInterestRateIndexValueDate(IndexON,D2904)</f>
        <v>59855</v>
      </c>
      <c r="F2904" s="52">
        <f>IFERROR(_xll.qlIndexFixing(IndexON,D2904,TRUE,_xll.ohTrigger(RecalcTrigger,TriggerON)),NA())</f>
        <v>2.1549271412411031E-2</v>
      </c>
      <c r="H2904" s="49">
        <f>_xll.qlCalendarAdvance(IborCalendar,$H2903,B2904,"f",FALSE)</f>
        <v>59847</v>
      </c>
      <c r="I2904" s="49">
        <f>_xll.qlInterestRateIndexValueDate(Index1M,$H2904)</f>
        <v>59849</v>
      </c>
      <c r="J2904" s="52">
        <f>IFERROR(_xll.qlIndexFixing(Index1M,$H2904,TRUE,_xll.ohTrigger(RecalcTrigger,Trigger1M)),NA())</f>
        <v>2.2801431803720556E-2</v>
      </c>
      <c r="K2904" s="52">
        <f>IFERROR(_xll.qlIndexFixing(ONIndex1M,I2904,TRUE,_xll.ohTrigger(RecalcTrigger,Trigger1M)),NA())</f>
        <v>2.2783911138606339E-2</v>
      </c>
      <c r="L2904" s="52">
        <f>IFERROR(_xll.qlIndexFixing(Index3M,H2904,TRUE,_xll.ohTrigger(RecalcTrigger,Trigger3M)),NA())</f>
        <v>2.4347487317064313E-2</v>
      </c>
      <c r="M2904" s="52">
        <f>IFERROR(_xll.qlIndexFixing(ONIndex3M,I2904,TRUE,_xll.ohTrigger(RecalcTrigger,Trigger3M)),NA())</f>
        <v>2.4279956796522395E-2</v>
      </c>
      <c r="N2904" s="52">
        <f>IFERROR(_xll.qlIndexFixing(Index6M,$H2904,TRUE,_xll.ohTrigger(RecalcTrigger,Trigger6M)),NA())</f>
        <v>2.5740935383758906E-2</v>
      </c>
      <c r="O2904" s="52">
        <f>IFERROR(_xll.qlIndexFixing(ONIndex6M,I2904,TRUE,_xll.ohTrigger(RecalcTrigger,Trigger6M)),NA())</f>
        <v>2.5590434396798312E-2</v>
      </c>
      <c r="P2904" s="52">
        <f>IFERROR(_xll.qlIndexFixing(Index1Y,$H2904,TRUE,_xll.ohTrigger(RecalcTrigger,Trigger1Y)),NA())</f>
        <v>2.7548243730070601E-2</v>
      </c>
      <c r="Q2904" s="52">
        <f>IFERROR(_xll.qlIndexFixing(ONIndex1Y,I2904,TRUE,_xll.ohTrigger(RecalcTrigger,Trigger1Y)),NA())</f>
        <v>2.7194690120242448E-2</v>
      </c>
    </row>
    <row r="2905" spans="2:17" x14ac:dyDescent="0.2">
      <c r="B2905" s="46" t="s">
        <v>51</v>
      </c>
      <c r="D2905" s="49">
        <f>_xll.qlCalendarAdvance(LocalCalendar,$D2904,B2905,"f",FALSE)</f>
        <v>59863</v>
      </c>
      <c r="E2905" s="49">
        <f>_xll.qlInterestRateIndexValueDate(IndexON,D2905)</f>
        <v>59863</v>
      </c>
      <c r="F2905" s="52">
        <f>IFERROR(_xll.qlIndexFixing(IndexON,D2905,TRUE,_xll.ohTrigger(RecalcTrigger,TriggerON)),NA())</f>
        <v>2.1548526050132466E-2</v>
      </c>
      <c r="H2905" s="49">
        <f>_xll.qlCalendarAdvance(IborCalendar,$H2904,B2905,"f",FALSE)</f>
        <v>59854</v>
      </c>
      <c r="I2905" s="49">
        <f>_xll.qlInterestRateIndexValueDate(Index1M,$H2905)</f>
        <v>59856</v>
      </c>
      <c r="J2905" s="52">
        <f>IFERROR(_xll.qlIndexFixing(Index1M,$H2905,TRUE,_xll.ohTrigger(RecalcTrigger,Trigger1M)),NA())</f>
        <v>2.2800427720127511E-2</v>
      </c>
      <c r="K2905" s="52">
        <f>IFERROR(_xll.qlIndexFixing(ONIndex1M,I2905,TRUE,_xll.ohTrigger(RecalcTrigger,Trigger1M)),NA())</f>
        <v>2.2782242492365157E-2</v>
      </c>
      <c r="L2905" s="52">
        <f>IFERROR(_xll.qlIndexFixing(Index3M,H2905,TRUE,_xll.ohTrigger(RecalcTrigger,Trigger3M)),NA())</f>
        <v>2.4347285724507072E-2</v>
      </c>
      <c r="M2905" s="52">
        <f>IFERROR(_xll.qlIndexFixing(ONIndex3M,I2905,TRUE,_xll.ohTrigger(RecalcTrigger,Trigger3M)),NA())</f>
        <v>2.4278199882781237E-2</v>
      </c>
      <c r="N2905" s="52">
        <f>IFERROR(_xll.qlIndexFixing(Index6M,$H2905,TRUE,_xll.ohTrigger(RecalcTrigger,Trigger6M)),NA())</f>
        <v>2.5740029346023079E-2</v>
      </c>
      <c r="O2905" s="52">
        <f>IFERROR(_xll.qlIndexFixing(ONIndex6M,I2905,TRUE,_xll.ohTrigger(RecalcTrigger,Trigger6M)),NA())</f>
        <v>2.5588585824669607E-2</v>
      </c>
      <c r="P2905" s="52">
        <f>IFERROR(_xll.qlIndexFixing(Index1Y,$H2905,TRUE,_xll.ohTrigger(RecalcTrigger,Trigger1Y)),NA())</f>
        <v>2.7547457300638289E-2</v>
      </c>
      <c r="Q2905" s="52">
        <f>IFERROR(_xll.qlIndexFixing(ONIndex1Y,I2905,TRUE,_xll.ohTrigger(RecalcTrigger,Trigger1Y)),NA())</f>
        <v>2.7192722054305563E-2</v>
      </c>
    </row>
    <row r="2906" spans="2:17" x14ac:dyDescent="0.2">
      <c r="B2906" s="46" t="s">
        <v>51</v>
      </c>
      <c r="D2906" s="49">
        <f>_xll.qlCalendarAdvance(LocalCalendar,$D2905,B2906,"f",FALSE)</f>
        <v>59870</v>
      </c>
      <c r="E2906" s="49">
        <f>_xll.qlInterestRateIndexValueDate(IndexON,D2906)</f>
        <v>59870</v>
      </c>
      <c r="F2906" s="52">
        <f>IFERROR(_xll.qlIndexFixing(IndexON,D2906,TRUE,_xll.ohTrigger(RecalcTrigger,TriggerON)),NA())</f>
        <v>2.1546959576408398E-2</v>
      </c>
      <c r="H2906" s="49">
        <f>_xll.qlCalendarAdvance(IborCalendar,$H2905,B2906,"f",FALSE)</f>
        <v>59861</v>
      </c>
      <c r="I2906" s="49">
        <f>_xll.qlInterestRateIndexValueDate(Index1M,$H2906)</f>
        <v>59863</v>
      </c>
      <c r="J2906" s="52">
        <f>IFERROR(_xll.qlIndexFixing(Index1M,$H2906,TRUE,_xll.ohTrigger(RecalcTrigger,Trigger1M)),NA())</f>
        <v>2.2799432958352624E-2</v>
      </c>
      <c r="K2906" s="52">
        <f>IFERROR(_xll.qlIndexFixing(ONIndex1M,I2906,TRUE,_xll.ohTrigger(RecalcTrigger,Trigger1M)),NA())</f>
        <v>2.27812308808506E-2</v>
      </c>
      <c r="L2906" s="52">
        <f>IFERROR(_xll.qlIndexFixing(Index3M,H2906,TRUE,_xll.ohTrigger(RecalcTrigger,Trigger3M)),NA())</f>
        <v>2.4345583288717408E-2</v>
      </c>
      <c r="M2906" s="52">
        <f>IFERROR(_xll.qlIndexFixing(ONIndex3M,I2906,TRUE,_xll.ohTrigger(RecalcTrigger,Trigger3M)),NA())</f>
        <v>2.4277198419788704E-2</v>
      </c>
      <c r="N2906" s="52">
        <f>IFERROR(_xll.qlIndexFixing(Index6M,$H2906,TRUE,_xll.ohTrigger(RecalcTrigger,Trigger6M)),NA())</f>
        <v>2.5739132581225715E-2</v>
      </c>
      <c r="O2906" s="52">
        <f>IFERROR(_xll.qlIndexFixing(ONIndex6M,I2906,TRUE,_xll.ohTrigger(RecalcTrigger,Trigger6M)),NA())</f>
        <v>2.5587583332660202E-2</v>
      </c>
      <c r="P2906" s="52">
        <f>IFERROR(_xll.qlIndexFixing(Index1Y,$H2906,TRUE,_xll.ohTrigger(RecalcTrigger,Trigger1Y)),NA())</f>
        <v>2.7546680699182667E-2</v>
      </c>
      <c r="Q2906" s="52">
        <f>IFERROR(_xll.qlIndexFixing(ONIndex1Y,I2906,TRUE,_xll.ohTrigger(RecalcTrigger,Trigger1Y)),NA())</f>
        <v>2.7191717906607238E-2</v>
      </c>
    </row>
    <row r="2907" spans="2:17" x14ac:dyDescent="0.2">
      <c r="B2907" s="46" t="s">
        <v>51</v>
      </c>
      <c r="D2907" s="49">
        <f>_xll.qlCalendarAdvance(LocalCalendar,$D2906,B2907,"f",FALSE)</f>
        <v>59877</v>
      </c>
      <c r="E2907" s="49">
        <f>_xll.qlInterestRateIndexValueDate(IndexON,D2907)</f>
        <v>59877</v>
      </c>
      <c r="F2907" s="52">
        <f>IFERROR(_xll.qlIndexFixing(IndexON,D2907,TRUE,_xll.ohTrigger(RecalcTrigger,TriggerON)),NA())</f>
        <v>2.1545407645557901E-2</v>
      </c>
      <c r="H2907" s="49">
        <f>_xll.qlCalendarAdvance(IborCalendar,$H2906,B2907,"f",FALSE)</f>
        <v>59868</v>
      </c>
      <c r="I2907" s="49">
        <f>_xll.qlInterestRateIndexValueDate(Index1M,$H2907)</f>
        <v>59870</v>
      </c>
      <c r="J2907" s="52">
        <f>IFERROR(_xll.qlIndexFixing(Index1M,$H2907,TRUE,_xll.ohTrigger(RecalcTrigger,Trigger1M)),NA())</f>
        <v>2.2798447518390736E-2</v>
      </c>
      <c r="K2907" s="52">
        <f>IFERROR(_xll.qlIndexFixing(ONIndex1M,I2907,TRUE,_xll.ohTrigger(RecalcTrigger,Trigger1M)),NA())</f>
        <v>2.2780228574559303E-2</v>
      </c>
      <c r="L2907" s="52">
        <f>IFERROR(_xll.qlIndexFixing(Index3M,H2907,TRUE,_xll.ohTrigger(RecalcTrigger,Trigger3M)),NA())</f>
        <v>2.4342376965535546E-2</v>
      </c>
      <c r="M2907" s="52">
        <f>IFERROR(_xll.qlIndexFixing(ONIndex3M,I2907,TRUE,_xll.ohTrigger(RecalcTrigger,Trigger3M)),NA())</f>
        <v>2.4276206168680758E-2</v>
      </c>
      <c r="N2907" s="52">
        <f>IFERROR(_xll.qlIndexFixing(Index6M,$H2907,TRUE,_xll.ohTrigger(RecalcTrigger,Trigger6M)),NA())</f>
        <v>2.5738245089354513E-2</v>
      </c>
      <c r="O2907" s="52">
        <f>IFERROR(_xll.qlIndexFixing(ONIndex6M,I2907,TRUE,_xll.ohTrigger(RecalcTrigger,Trigger6M)),NA())</f>
        <v>2.5586589996020592E-2</v>
      </c>
      <c r="P2907" s="52">
        <f>IFERROR(_xll.qlIndexFixing(Index1Y,$H2907,TRUE,_xll.ohTrigger(RecalcTrigger,Trigger1Y)),NA())</f>
        <v>2.7542926897857745E-2</v>
      </c>
      <c r="Q2907" s="52">
        <f>IFERROR(_xll.qlIndexFixing(ONIndex1Y,I2907,TRUE,_xll.ohTrigger(RecalcTrigger,Trigger1Y)),NA())</f>
        <v>2.7190723319954202E-2</v>
      </c>
    </row>
    <row r="2908" spans="2:17" x14ac:dyDescent="0.2">
      <c r="B2908" s="46" t="s">
        <v>51</v>
      </c>
      <c r="D2908" s="49">
        <f>_xll.qlCalendarAdvance(LocalCalendar,$D2907,B2908,"f",FALSE)</f>
        <v>59884</v>
      </c>
      <c r="E2908" s="49">
        <f>_xll.qlInterestRateIndexValueDate(IndexON,D2908)</f>
        <v>59884</v>
      </c>
      <c r="F2908" s="52">
        <f>IFERROR(_xll.qlIndexFixing(IndexON,D2908,TRUE,_xll.ohTrigger(RecalcTrigger,TriggerON)),NA())</f>
        <v>2.1543870257580977E-2</v>
      </c>
      <c r="H2908" s="49">
        <f>_xll.qlCalendarAdvance(IborCalendar,$H2907,B2908,"f",FALSE)</f>
        <v>59875</v>
      </c>
      <c r="I2908" s="49">
        <f>_xll.qlInterestRateIndexValueDate(Index1M,$H2908)</f>
        <v>59877</v>
      </c>
      <c r="J2908" s="52">
        <f>IFERROR(_xll.qlIndexFixing(Index1M,$H2908,TRUE,_xll.ohTrigger(RecalcTrigger,Trigger1M)),NA())</f>
        <v>2.2797471400239265E-2</v>
      </c>
      <c r="K2908" s="52">
        <f>IFERROR(_xll.qlIndexFixing(ONIndex1M,I2908,TRUE,_xll.ohTrigger(RecalcTrigger,Trigger1M)),NA())</f>
        <v>2.2779235573517909E-2</v>
      </c>
      <c r="L2908" s="52">
        <f>IFERROR(_xll.qlIndexFixing(Index3M,H2908,TRUE,_xll.ohTrigger(RecalcTrigger,Trigger3M)),NA())</f>
        <v>2.4341446325400039E-2</v>
      </c>
      <c r="M2908" s="52">
        <f>IFERROR(_xll.qlIndexFixing(ONIndex3M,I2908,TRUE,_xll.ohTrigger(RecalcTrigger,Trigger3M)),NA())</f>
        <v>2.4275223129537338E-2</v>
      </c>
      <c r="N2908" s="52">
        <f>IFERROR(_xll.qlIndexFixing(Index6M,$H2908,TRUE,_xll.ohTrigger(RecalcTrigger,Trigger6M)),NA())</f>
        <v>2.573993688217931E-2</v>
      </c>
      <c r="O2908" s="52">
        <f>IFERROR(_xll.qlIndexFixing(ONIndex6M,I2908,TRUE,_xll.ohTrigger(RecalcTrigger,Trigger6M)),NA())</f>
        <v>2.5585605814777423E-2</v>
      </c>
      <c r="P2908" s="52">
        <f>IFERROR(_xll.qlIndexFixing(Index1Y,$H2908,TRUE,_xll.ohTrigger(RecalcTrigger,Trigger1Y)),NA())</f>
        <v>2.7545156980112184E-2</v>
      </c>
      <c r="Q2908" s="52">
        <f>IFERROR(_xll.qlIndexFixing(ONIndex1Y,I2908,TRUE,_xll.ohTrigger(RecalcTrigger,Trigger1Y)),NA())</f>
        <v>2.7189738294506327E-2</v>
      </c>
    </row>
    <row r="2909" spans="2:17" x14ac:dyDescent="0.2">
      <c r="B2909" s="46" t="s">
        <v>51</v>
      </c>
      <c r="D2909" s="49">
        <f>_xll.qlCalendarAdvance(LocalCalendar,$D2908,B2909,"f",FALSE)</f>
        <v>59891</v>
      </c>
      <c r="E2909" s="49">
        <f>_xll.qlInterestRateIndexValueDate(IndexON,D2909)</f>
        <v>59891</v>
      </c>
      <c r="F2909" s="52">
        <f>IFERROR(_xll.qlIndexFixing(IndexON,D2909,TRUE,_xll.ohTrigger(RecalcTrigger,TriggerON)),NA())</f>
        <v>2.154234741250427E-2</v>
      </c>
      <c r="H2909" s="49">
        <f>_xll.qlCalendarAdvance(IborCalendar,$H2908,B2909,"f",FALSE)</f>
        <v>59882</v>
      </c>
      <c r="I2909" s="49">
        <f>_xll.qlInterestRateIndexValueDate(Index1M,$H2909)</f>
        <v>59884</v>
      </c>
      <c r="J2909" s="52">
        <f>IFERROR(_xll.qlIndexFixing(Index1M,$H2909,TRUE,_xll.ohTrigger(RecalcTrigger,Trigger1M)),NA())</f>
        <v>2.2796504603900796E-2</v>
      </c>
      <c r="K2909" s="52">
        <f>IFERROR(_xll.qlIndexFixing(ONIndex1M,I2909,TRUE,_xll.ohTrigger(RecalcTrigger,Trigger1M)),NA())</f>
        <v>2.2778251877753064E-2</v>
      </c>
      <c r="L2909" s="52">
        <f>IFERROR(_xll.qlIndexFixing(Index3M,H2909,TRUE,_xll.ohTrigger(RecalcTrigger,Trigger3M)),NA())</f>
        <v>2.4340524952164752E-2</v>
      </c>
      <c r="M2909" s="52">
        <f>IFERROR(_xll.qlIndexFixing(ONIndex3M,I2909,TRUE,_xll.ohTrigger(RecalcTrigger,Trigger3M)),NA())</f>
        <v>2.4274249302198569E-2</v>
      </c>
      <c r="N2909" s="52">
        <f>IFERROR(_xll.qlIndexFixing(Index6M,$H2909,TRUE,_xll.ohTrigger(RecalcTrigger,Trigger6M)),NA())</f>
        <v>2.5739069738408466E-2</v>
      </c>
      <c r="O2909" s="52">
        <f>IFERROR(_xll.qlIndexFixing(ONIndex6M,I2909,TRUE,_xll.ohTrigger(RecalcTrigger,Trigger6M)),NA())</f>
        <v>2.558463078890405E-2</v>
      </c>
      <c r="P2909" s="52">
        <f>IFERROR(_xll.qlIndexFixing(Index1Y,$H2909,TRUE,_xll.ohTrigger(RecalcTrigger,Trigger1Y)),NA())</f>
        <v>2.754440986245224E-2</v>
      </c>
      <c r="Q2909" s="52">
        <f>IFERROR(_xll.qlIndexFixing(ONIndex1Y,I2909,TRUE,_xll.ohTrigger(RecalcTrigger,Trigger1Y)),NA())</f>
        <v>2.7188762830103741E-2</v>
      </c>
    </row>
    <row r="2910" spans="2:17" x14ac:dyDescent="0.2">
      <c r="B2910" s="46" t="s">
        <v>51</v>
      </c>
      <c r="D2910" s="49">
        <f>_xll.qlCalendarAdvance(LocalCalendar,$D2909,B2910,"f",FALSE)</f>
        <v>59898</v>
      </c>
      <c r="E2910" s="49">
        <f>_xll.qlInterestRateIndexValueDate(IndexON,D2910)</f>
        <v>59898</v>
      </c>
      <c r="F2910" s="52">
        <f>IFERROR(_xll.qlIndexFixing(IndexON,D2910,TRUE,_xll.ohTrigger(RecalcTrigger,TriggerON)),NA())</f>
        <v>2.1540839110354426E-2</v>
      </c>
      <c r="H2910" s="49">
        <f>_xll.qlCalendarAdvance(IborCalendar,$H2909,B2910,"f",FALSE)</f>
        <v>59889</v>
      </c>
      <c r="I2910" s="49">
        <f>_xll.qlInterestRateIndexValueDate(Index1M,$H2910)</f>
        <v>59891</v>
      </c>
      <c r="J2910" s="52">
        <f>IFERROR(_xll.qlIndexFixing(Index1M,$H2910,TRUE,_xll.ohTrigger(RecalcTrigger,Trigger1M)),NA())</f>
        <v>2.279620085159112E-2</v>
      </c>
      <c r="K2910" s="52">
        <f>IFERROR(_xll.qlIndexFixing(ONIndex1M,I2910,TRUE,_xll.ohTrigger(RecalcTrigger,Trigger1M)),NA())</f>
        <v>2.2777277487211478E-2</v>
      </c>
      <c r="L2910" s="52">
        <f>IFERROR(_xll.qlIndexFixing(Index3M,H2910,TRUE,_xll.ohTrigger(RecalcTrigger,Trigger3M)),NA())</f>
        <v>2.4339612845822648E-2</v>
      </c>
      <c r="M2910" s="52">
        <f>IFERROR(_xll.qlIndexFixing(ONIndex3M,I2910,TRUE,_xll.ohTrigger(RecalcTrigger,Trigger3M)),NA())</f>
        <v>2.4273284686771035E-2</v>
      </c>
      <c r="N2910" s="52">
        <f>IFERROR(_xll.qlIndexFixing(Index6M,$H2910,TRUE,_xll.ohTrigger(RecalcTrigger,Trigger6M)),NA())</f>
        <v>2.5738211869506929E-2</v>
      </c>
      <c r="O2910" s="52">
        <f>IFERROR(_xll.qlIndexFixing(ONIndex6M,I2910,TRUE,_xll.ohTrigger(RecalcTrigger,Trigger6M)),NA())</f>
        <v>2.5583664918427118E-2</v>
      </c>
      <c r="P2910" s="52">
        <f>IFERROR(_xll.qlIndexFixing(Index1Y,$H2910,TRUE,_xll.ohTrigger(RecalcTrigger,Trigger1Y)),NA())</f>
        <v>2.7543672572680117E-2</v>
      </c>
      <c r="Q2910" s="52">
        <f>IFERROR(_xll.qlIndexFixing(ONIndex1Y,I2910,TRUE,_xll.ohTrigger(RecalcTrigger,Trigger1Y)),NA())</f>
        <v>2.7187796926773089E-2</v>
      </c>
    </row>
    <row r="2911" spans="2:17" x14ac:dyDescent="0.2">
      <c r="B2911" s="46" t="s">
        <v>51</v>
      </c>
      <c r="D2911" s="49">
        <f>_xll.qlCalendarAdvance(LocalCalendar,$D2910,B2911,"f",FALSE)</f>
        <v>59905</v>
      </c>
      <c r="E2911" s="49">
        <f>_xll.qlInterestRateIndexValueDate(IndexON,D2911)</f>
        <v>59905</v>
      </c>
      <c r="F2911" s="52">
        <f>IFERROR(_xll.qlIndexFixing(IndexON,D2911,TRUE,_xll.ohTrigger(RecalcTrigger,TriggerON)),NA())</f>
        <v>2.1539345350998218E-2</v>
      </c>
      <c r="H2911" s="49">
        <f>_xll.qlCalendarAdvance(IborCalendar,$H2910,B2911,"f",FALSE)</f>
        <v>59897</v>
      </c>
      <c r="I2911" s="49">
        <f>_xll.qlInterestRateIndexValueDate(Index1M,$H2911)</f>
        <v>59901</v>
      </c>
      <c r="J2911" s="52">
        <f>IFERROR(_xll.qlIndexFixing(Index1M,$H2911,TRUE,_xll.ohTrigger(RecalcTrigger,Trigger1M)),NA())</f>
        <v>2.279419547907912E-2</v>
      </c>
      <c r="K2911" s="52">
        <f>IFERROR(_xll.qlIndexFixing(ONIndex1M,I2911,TRUE,_xll.ohTrigger(RecalcTrigger,Trigger1M)),NA())</f>
        <v>2.2775249525999186E-2</v>
      </c>
      <c r="L2911" s="52">
        <f>IFERROR(_xll.qlIndexFixing(Index3M,H2911,TRUE,_xll.ohTrigger(RecalcTrigger,Trigger3M)),NA())</f>
        <v>2.4338325911978761E-2</v>
      </c>
      <c r="M2911" s="52">
        <f>IFERROR(_xll.qlIndexFixing(ONIndex3M,I2911,TRUE,_xll.ohTrigger(RecalcTrigger,Trigger3M)),NA())</f>
        <v>2.4271172099132876E-2</v>
      </c>
      <c r="N2911" s="52">
        <f>IFERROR(_xll.qlIndexFixing(Index6M,$H2911,TRUE,_xll.ohTrigger(RecalcTrigger,Trigger6M)),NA())</f>
        <v>2.5734426232251442E-2</v>
      </c>
      <c r="O2911" s="52">
        <f>IFERROR(_xll.qlIndexFixing(ONIndex6M,I2911,TRUE,_xll.ohTrigger(RecalcTrigger,Trigger6M)),NA())</f>
        <v>2.5581459816419461E-2</v>
      </c>
      <c r="P2911" s="52">
        <f>IFERROR(_xll.qlIndexFixing(Index1Y,$H2911,TRUE,_xll.ohTrigger(RecalcTrigger,Trigger1Y)),NA())</f>
        <v>2.7541637700518474E-2</v>
      </c>
      <c r="Q2911" s="52">
        <f>IFERROR(_xll.qlIndexFixing(ONIndex1Y,I2911,TRUE,_xll.ohTrigger(RecalcTrigger,Trigger1Y)),NA())</f>
        <v>2.7185474877673421E-2</v>
      </c>
    </row>
    <row r="2912" spans="2:17" x14ac:dyDescent="0.2">
      <c r="B2912" s="46" t="s">
        <v>51</v>
      </c>
      <c r="D2912" s="49">
        <f>_xll.qlCalendarAdvance(LocalCalendar,$D2911,B2912,"f",FALSE)</f>
        <v>59912</v>
      </c>
      <c r="E2912" s="49">
        <f>_xll.qlInterestRateIndexValueDate(IndexON,D2912)</f>
        <v>59912</v>
      </c>
      <c r="F2912" s="52">
        <f>IFERROR(_xll.qlIndexFixing(IndexON,D2912,TRUE,_xll.ohTrigger(RecalcTrigger,TriggerON)),NA())</f>
        <v>2.1537866134515582E-2</v>
      </c>
      <c r="H2912" s="49">
        <f>_xll.qlCalendarAdvance(IborCalendar,$H2911,B2912,"f",FALSE)</f>
        <v>59904</v>
      </c>
      <c r="I2912" s="49">
        <f>_xll.qlInterestRateIndexValueDate(Index1M,$H2912)</f>
        <v>59908</v>
      </c>
      <c r="J2912" s="52">
        <f>IFERROR(_xll.qlIndexFixing(Index1M,$H2912,TRUE,_xll.ohTrigger(RecalcTrigger,Trigger1M)),NA())</f>
        <v>2.279326064321105E-2</v>
      </c>
      <c r="K2912" s="52">
        <f>IFERROR(_xll.qlIndexFixing(ONIndex1M,I2912,TRUE,_xll.ohTrigger(RecalcTrigger,Trigger1M)),NA())</f>
        <v>2.2773644493652156E-2</v>
      </c>
      <c r="L2912" s="52">
        <f>IFERROR(_xll.qlIndexFixing(Index3M,H2912,TRUE,_xll.ohTrigger(RecalcTrigger,Trigger3M)),NA())</f>
        <v>2.4338195550983117E-2</v>
      </c>
      <c r="M2912" s="52">
        <f>IFERROR(_xll.qlIndexFixing(ONIndex3M,I2912,TRUE,_xll.ohTrigger(RecalcTrigger,Trigger3M)),NA())</f>
        <v>2.4269478211502715E-2</v>
      </c>
      <c r="N2912" s="52">
        <f>IFERROR(_xll.qlIndexFixing(Index6M,$H2912,TRUE,_xll.ohTrigger(RecalcTrigger,Trigger6M)),NA())</f>
        <v>2.5733589078908749E-2</v>
      </c>
      <c r="O2912" s="52">
        <f>IFERROR(_xll.qlIndexFixing(ONIndex6M,I2912,TRUE,_xll.ohTrigger(RecalcTrigger,Trigger6M)),NA())</f>
        <v>2.5579673933657787E-2</v>
      </c>
      <c r="P2912" s="52">
        <f>IFERROR(_xll.qlIndexFixing(Index1Y,$H2912,TRUE,_xll.ohTrigger(RecalcTrigger,Trigger1Y)),NA())</f>
        <v>2.7540923630281437E-2</v>
      </c>
      <c r="Q2912" s="52">
        <f>IFERROR(_xll.qlIndexFixing(ONIndex1Y,I2912,TRUE,_xll.ohTrigger(RecalcTrigger,Trigger1Y)),NA())</f>
        <v>2.7183572304494419E-2</v>
      </c>
    </row>
    <row r="2913" spans="2:17" x14ac:dyDescent="0.2">
      <c r="B2913" s="46" t="s">
        <v>51</v>
      </c>
      <c r="D2913" s="49">
        <f>_xll.qlCalendarAdvance(LocalCalendar,$D2912,B2913,"f",FALSE)</f>
        <v>59919</v>
      </c>
      <c r="E2913" s="49">
        <f>_xll.qlInterestRateIndexValueDate(IndexON,D2913)</f>
        <v>59919</v>
      </c>
      <c r="F2913" s="52">
        <f>IFERROR(_xll.qlIndexFixing(IndexON,D2913,TRUE,_xll.ohTrigger(RecalcTrigger,TriggerON)),NA())</f>
        <v>2.1536941642266161E-2</v>
      </c>
      <c r="H2913" s="49">
        <f>_xll.qlCalendarAdvance(IborCalendar,$H2912,B2913,"f",FALSE)</f>
        <v>59911</v>
      </c>
      <c r="I2913" s="49">
        <f>_xll.qlInterestRateIndexValueDate(Index1M,$H2913)</f>
        <v>59915</v>
      </c>
      <c r="J2913" s="52">
        <f>IFERROR(_xll.qlIndexFixing(Index1M,$H2913,TRUE,_xll.ohTrigger(RecalcTrigger,Trigger1M)),NA())</f>
        <v>2.2792335129140504E-2</v>
      </c>
      <c r="K2913" s="52">
        <f>IFERROR(_xll.qlIndexFixing(ONIndex1M,I2913,TRUE,_xll.ohTrigger(RecalcTrigger,Trigger1M)),NA())</f>
        <v>2.2772700796851453E-2</v>
      </c>
      <c r="L2913" s="52">
        <f>IFERROR(_xll.qlIndexFixing(Index3M,H2913,TRUE,_xll.ohTrigger(RecalcTrigger,Trigger3M)),NA())</f>
        <v>2.4336555976749174E-2</v>
      </c>
      <c r="M2913" s="52">
        <f>IFERROR(_xll.qlIndexFixing(ONIndex3M,I2913,TRUE,_xll.ohTrigger(RecalcTrigger,Trigger3M)),NA())</f>
        <v>2.4268543989762748E-2</v>
      </c>
      <c r="N2913" s="52">
        <f>IFERROR(_xll.qlIndexFixing(Index6M,$H2913,TRUE,_xll.ohTrigger(RecalcTrigger,Trigger6M)),NA())</f>
        <v>2.5732761198415798E-2</v>
      </c>
      <c r="O2913" s="52">
        <f>IFERROR(_xll.qlIndexFixing(ONIndex6M,I2913,TRUE,_xll.ohTrigger(RecalcTrigger,Trigger6M)),NA())</f>
        <v>2.5578738278184687E-2</v>
      </c>
      <c r="P2913" s="52">
        <f>IFERROR(_xll.qlIndexFixing(Index1Y,$H2913,TRUE,_xll.ohTrigger(RecalcTrigger,Trigger1Y)),NA())</f>
        <v>2.7540219387118633E-2</v>
      </c>
      <c r="Q2913" s="52">
        <f>IFERROR(_xll.qlIndexFixing(ONIndex1Y,I2913,TRUE,_xll.ohTrigger(RecalcTrigger,Trigger1Y)),NA())</f>
        <v>2.7182637957414713E-2</v>
      </c>
    </row>
    <row r="2914" spans="2:17" x14ac:dyDescent="0.2">
      <c r="B2914" s="46" t="s">
        <v>51</v>
      </c>
      <c r="D2914" s="49">
        <f>_xll.qlCalendarAdvance(LocalCalendar,$D2913,B2914,"f",FALSE)</f>
        <v>59926</v>
      </c>
      <c r="E2914" s="49">
        <f>_xll.qlInterestRateIndexValueDate(IndexON,D2914)</f>
        <v>59926</v>
      </c>
      <c r="F2914" s="52">
        <f>IFERROR(_xll.qlIndexFixing(IndexON,D2914,TRUE,_xll.ohTrigger(RecalcTrigger,TriggerON)),NA())</f>
        <v>2.1534951330277607E-2</v>
      </c>
      <c r="H2914" s="49">
        <f>_xll.qlCalendarAdvance(IborCalendar,$H2913,B2914,"f",FALSE)</f>
        <v>59918</v>
      </c>
      <c r="I2914" s="49">
        <f>_xll.qlInterestRateIndexValueDate(Index1M,$H2914)</f>
        <v>59923</v>
      </c>
      <c r="J2914" s="52">
        <f>IFERROR(_xll.qlIndexFixing(Index1M,$H2914,TRUE,_xll.ohTrigger(RecalcTrigger,Trigger1M)),NA())</f>
        <v>2.2791288813221438E-2</v>
      </c>
      <c r="K2914" s="52">
        <f>IFERROR(_xll.qlIndexFixing(ONIndex1M,I2914,TRUE,_xll.ohTrigger(RecalcTrigger,Trigger1M)),NA())</f>
        <v>2.2771633678857484E-2</v>
      </c>
      <c r="L2914" s="52">
        <f>IFERROR(_xll.qlIndexFixing(Index3M,H2914,TRUE,_xll.ohTrigger(RecalcTrigger,Trigger3M)),NA())</f>
        <v>2.4335561227728435E-2</v>
      </c>
      <c r="M2914" s="52">
        <f>IFERROR(_xll.qlIndexFixing(ONIndex3M,I2914,TRUE,_xll.ohTrigger(RecalcTrigger,Trigger3M)),NA())</f>
        <v>2.426748758583841E-2</v>
      </c>
      <c r="N2914" s="52">
        <f>IFERROR(_xll.qlIndexFixing(Index6M,$H2914,TRUE,_xll.ohTrigger(RecalcTrigger,Trigger6M)),NA())</f>
        <v>2.5731826403775422E-2</v>
      </c>
      <c r="O2914" s="52">
        <f>IFERROR(_xll.qlIndexFixing(ONIndex6M,I2914,TRUE,_xll.ohTrigger(RecalcTrigger,Trigger6M)),NA())</f>
        <v>2.5577680166586347E-2</v>
      </c>
      <c r="P2914" s="52">
        <f>IFERROR(_xll.qlIndexFixing(Index1Y,$H2914,TRUE,_xll.ohTrigger(RecalcTrigger,Trigger1Y)),NA())</f>
        <v>2.7539426570914252E-2</v>
      </c>
      <c r="Q2914" s="52">
        <f>IFERROR(_xll.qlIndexFixing(ONIndex1Y,I2914,TRUE,_xll.ohTrigger(RecalcTrigger,Trigger1Y)),NA())</f>
        <v>2.7181581837822932E-2</v>
      </c>
    </row>
    <row r="2915" spans="2:17" x14ac:dyDescent="0.2">
      <c r="B2915" s="46" t="s">
        <v>51</v>
      </c>
      <c r="D2915" s="49">
        <f>_xll.qlCalendarAdvance(LocalCalendar,$D2914,B2915,"f",FALSE)</f>
        <v>59933</v>
      </c>
      <c r="E2915" s="49">
        <f>_xll.qlInterestRateIndexValueDate(IndexON,D2915)</f>
        <v>59933</v>
      </c>
      <c r="F2915" s="52">
        <f>IFERROR(_xll.qlIndexFixing(IndexON,D2915,TRUE,_xll.ohTrigger(RecalcTrigger,TriggerON)),NA())</f>
        <v>2.1533515742442333E-2</v>
      </c>
      <c r="H2915" s="49">
        <f>_xll.qlCalendarAdvance(IborCalendar,$H2914,B2915,"f",FALSE)</f>
        <v>59925</v>
      </c>
      <c r="I2915" s="49">
        <f>_xll.qlInterestRateIndexValueDate(Index1M,$H2915)</f>
        <v>59929</v>
      </c>
      <c r="J2915" s="52">
        <f>IFERROR(_xll.qlIndexFixing(Index1M,$H2915,TRUE,_xll.ohTrigger(RecalcTrigger,Trigger1M)),NA())</f>
        <v>2.2790512066389421E-2</v>
      </c>
      <c r="K2915" s="52">
        <f>IFERROR(_xll.qlIndexFixing(ONIndex1M,I2915,TRUE,_xll.ohTrigger(RecalcTrigger,Trigger1M)),NA())</f>
        <v>2.2770841315402635E-2</v>
      </c>
      <c r="L2915" s="52">
        <f>IFERROR(_xll.qlIndexFixing(Index3M,H2915,TRUE,_xll.ohTrigger(RecalcTrigger,Trigger3M)),NA())</f>
        <v>2.4334823108987803E-2</v>
      </c>
      <c r="M2915" s="52">
        <f>IFERROR(_xll.qlIndexFixing(ONIndex3M,I2915,TRUE,_xll.ohTrigger(RecalcTrigger,Trigger3M)),NA())</f>
        <v>2.4266703177859839E-2</v>
      </c>
      <c r="N2915" s="52">
        <f>IFERROR(_xll.qlIndexFixing(Index6M,$H2915,TRUE,_xll.ohTrigger(RecalcTrigger,Trigger6M)),NA())</f>
        <v>2.5731133255930367E-2</v>
      </c>
      <c r="O2915" s="52">
        <f>IFERROR(_xll.qlIndexFixing(ONIndex6M,I2915,TRUE,_xll.ohTrigger(RecalcTrigger,Trigger6M)),NA())</f>
        <v>2.5576894429111263E-2</v>
      </c>
      <c r="P2915" s="52">
        <f>IFERROR(_xll.qlIndexFixing(Index1Y,$H2915,TRUE,_xll.ohTrigger(RecalcTrigger,Trigger1Y)),NA())</f>
        <v>2.7538840381931214E-2</v>
      </c>
      <c r="Q2915" s="52">
        <f>IFERROR(_xll.qlIndexFixing(ONIndex1Y,I2915,TRUE,_xll.ohTrigger(RecalcTrigger,Trigger1Y)),NA())</f>
        <v>2.7180797942074619E-2</v>
      </c>
    </row>
    <row r="2916" spans="2:17" x14ac:dyDescent="0.2">
      <c r="B2916" s="46" t="s">
        <v>51</v>
      </c>
      <c r="D2916" s="49">
        <f>_xll.qlCalendarAdvance(LocalCalendar,$D2915,B2916,"f",FALSE)</f>
        <v>59940</v>
      </c>
      <c r="E2916" s="49">
        <f>_xll.qlInterestRateIndexValueDate(IndexON,D2916)</f>
        <v>59940</v>
      </c>
      <c r="F2916" s="52">
        <f>IFERROR(_xll.qlIndexFixing(IndexON,D2916,TRUE,_xll.ohTrigger(RecalcTrigger,TriggerON)),NA())</f>
        <v>2.1532094697533921E-2</v>
      </c>
      <c r="H2916" s="49">
        <f>_xll.qlCalendarAdvance(IborCalendar,$H2915,B2916,"f",FALSE)</f>
        <v>59932</v>
      </c>
      <c r="I2916" s="49">
        <f>_xll.qlInterestRateIndexValueDate(Index1M,$H2916)</f>
        <v>59936</v>
      </c>
      <c r="J2916" s="52">
        <f>IFERROR(_xll.qlIndexFixing(Index1M,$H2916,TRUE,_xll.ohTrigger(RecalcTrigger,Trigger1M)),NA())</f>
        <v>2.2788299519790983E-2</v>
      </c>
      <c r="K2916" s="52">
        <f>IFERROR(_xll.qlIndexFixing(ONIndex1M,I2916,TRUE,_xll.ohTrigger(RecalcTrigger,Trigger1M)),NA())</f>
        <v>2.276992553075452E-2</v>
      </c>
      <c r="L2916" s="52">
        <f>IFERROR(_xll.qlIndexFixing(Index3M,H2916,TRUE,_xll.ohTrigger(RecalcTrigger,Trigger3M)),NA())</f>
        <v>2.4334732229731596E-2</v>
      </c>
      <c r="M2916" s="52">
        <f>IFERROR(_xll.qlIndexFixing(ONIndex3M,I2916,TRUE,_xll.ohTrigger(RecalcTrigger,Trigger3M)),NA())</f>
        <v>2.4265796588016642E-2</v>
      </c>
      <c r="N2916" s="52">
        <f>IFERROR(_xll.qlIndexFixing(Index6M,$H2916,TRUE,_xll.ohTrigger(RecalcTrigger,Trigger6M)),NA())</f>
        <v>2.5730333193916363E-2</v>
      </c>
      <c r="O2916" s="52">
        <f>IFERROR(_xll.qlIndexFixing(ONIndex6M,I2916,TRUE,_xll.ohTrigger(RecalcTrigger,Trigger6M)),NA())</f>
        <v>2.5575986235750747E-2</v>
      </c>
      <c r="P2916" s="52">
        <f>IFERROR(_xll.qlIndexFixing(Index1Y,$H2916,TRUE,_xll.ohTrigger(RecalcTrigger,Trigger1Y)),NA())</f>
        <v>2.7538165619866849E-2</v>
      </c>
      <c r="Q2916" s="52">
        <f>IFERROR(_xll.qlIndexFixing(ONIndex1Y,I2916,TRUE,_xll.ohTrigger(RecalcTrigger,Trigger1Y)),NA())</f>
        <v>2.7179892273814232E-2</v>
      </c>
    </row>
    <row r="2917" spans="2:17" x14ac:dyDescent="0.2">
      <c r="B2917" s="46" t="s">
        <v>51</v>
      </c>
      <c r="D2917" s="49">
        <f>_xll.qlCalendarAdvance(LocalCalendar,$D2916,B2917,"f",FALSE)</f>
        <v>59947</v>
      </c>
      <c r="E2917" s="49">
        <f>_xll.qlInterestRateIndexValueDate(IndexON,D2917)</f>
        <v>59947</v>
      </c>
      <c r="F2917" s="52">
        <f>IFERROR(_xll.qlIndexFixing(IndexON,D2917,TRUE,_xll.ohTrigger(RecalcTrigger,TriggerON)),NA())</f>
        <v>2.1531232190374894E-2</v>
      </c>
      <c r="H2917" s="49">
        <f>_xll.qlCalendarAdvance(IborCalendar,$H2916,B2917,"f",FALSE)</f>
        <v>59939</v>
      </c>
      <c r="I2917" s="49">
        <f>_xll.qlInterestRateIndexValueDate(Index1M,$H2917)</f>
        <v>59943</v>
      </c>
      <c r="J2917" s="52">
        <f>IFERROR(_xll.qlIndexFixing(Index1M,$H2917,TRUE,_xll.ohTrigger(RecalcTrigger,Trigger1M)),NA())</f>
        <v>2.2787410073721082E-2</v>
      </c>
      <c r="K2917" s="52">
        <f>IFERROR(_xll.qlIndexFixing(ONIndex1M,I2917,TRUE,_xll.ohTrigger(RecalcTrigger,Trigger1M)),NA())</f>
        <v>2.2769019050183914E-2</v>
      </c>
      <c r="L2917" s="52">
        <f>IFERROR(_xll.qlIndexFixing(Index3M,H2917,TRUE,_xll.ohTrigger(RecalcTrigger,Trigger3M)),NA())</f>
        <v>2.4333127308648089E-2</v>
      </c>
      <c r="M2917" s="52">
        <f>IFERROR(_xll.qlIndexFixing(ONIndex3M,I2917,TRUE,_xll.ohTrigger(RecalcTrigger,Trigger3M)),NA())</f>
        <v>2.4264899208805701E-2</v>
      </c>
      <c r="N2917" s="52">
        <f>IFERROR(_xll.qlIndexFixing(Index6M,$H2917,TRUE,_xll.ohTrigger(RecalcTrigger,Trigger6M)),NA())</f>
        <v>2.5729542404705548E-2</v>
      </c>
      <c r="O2917" s="52">
        <f>IFERROR(_xll.qlIndexFixing(ONIndex6M,I2917,TRUE,_xll.ohTrigger(RecalcTrigger,Trigger6M)),NA())</f>
        <v>2.5575087196507695E-2</v>
      </c>
      <c r="P2917" s="52">
        <f>IFERROR(_xll.qlIndexFixing(Index1Y,$H2917,TRUE,_xll.ohTrigger(RecalcTrigger,Trigger1Y)),NA())</f>
        <v>2.7537500684796348E-2</v>
      </c>
      <c r="Q2917" s="52">
        <f>IFERROR(_xll.qlIndexFixing(ONIndex1Y,I2917,TRUE,_xll.ohTrigger(RecalcTrigger,Trigger1Y)),NA())</f>
        <v>2.7178996165426739E-2</v>
      </c>
    </row>
    <row r="2918" spans="2:17" x14ac:dyDescent="0.2">
      <c r="B2918" s="46" t="s">
        <v>51</v>
      </c>
      <c r="D2918" s="49">
        <f>_xll.qlCalendarAdvance(LocalCalendar,$D2917,B2918,"f",FALSE)</f>
        <v>59954</v>
      </c>
      <c r="E2918" s="49">
        <f>_xll.qlInterestRateIndexValueDate(IndexON,D2918)</f>
        <v>59954</v>
      </c>
      <c r="F2918" s="52">
        <f>IFERROR(_xll.qlIndexFixing(IndexON,D2918,TRUE,_xll.ohTrigger(RecalcTrigger,TriggerON)),NA())</f>
        <v>2.1529296236284523E-2</v>
      </c>
      <c r="H2918" s="49">
        <f>_xll.qlCalendarAdvance(IborCalendar,$H2917,B2918,"f",FALSE)</f>
        <v>59946</v>
      </c>
      <c r="I2918" s="49">
        <f>_xll.qlInterestRateIndexValueDate(Index1M,$H2918)</f>
        <v>59951</v>
      </c>
      <c r="J2918" s="52">
        <f>IFERROR(_xll.qlIndexFixing(Index1M,$H2918,TRUE,_xll.ohTrigger(RecalcTrigger,Trigger1M)),NA())</f>
        <v>2.2786404976907031E-2</v>
      </c>
      <c r="K2918" s="52">
        <f>IFERROR(_xll.qlIndexFixing(ONIndex1M,I2918,TRUE,_xll.ohTrigger(RecalcTrigger,Trigger1M)),NA())</f>
        <v>2.2767994465207053E-2</v>
      </c>
      <c r="L2918" s="52">
        <f>IFERROR(_xll.qlIndexFixing(Index3M,H2918,TRUE,_xll.ohTrigger(RecalcTrigger,Trigger3M)),NA())</f>
        <v>2.433141206269962E-2</v>
      </c>
      <c r="M2918" s="52">
        <f>IFERROR(_xll.qlIndexFixing(ONIndex3M,I2918,TRUE,_xll.ohTrigger(RecalcTrigger,Trigger3M)),NA())</f>
        <v>2.4263884910800115E-2</v>
      </c>
      <c r="N2918" s="52">
        <f>IFERROR(_xll.qlIndexFixing(Index6M,$H2918,TRUE,_xll.ohTrigger(RecalcTrigger,Trigger6M)),NA())</f>
        <v>2.5728650000046805E-2</v>
      </c>
      <c r="O2918" s="52">
        <f>IFERROR(_xll.qlIndexFixing(ONIndex6M,I2918,TRUE,_xll.ohTrigger(RecalcTrigger,Trigger6M)),NA())</f>
        <v>2.5574070932155024E-2</v>
      </c>
      <c r="P2918" s="52">
        <f>IFERROR(_xll.qlIndexFixing(Index1Y,$H2918,TRUE,_xll.ohTrigger(RecalcTrigger,Trigger1Y)),NA())</f>
        <v>2.7536752792028742E-2</v>
      </c>
      <c r="Q2918" s="52">
        <f>IFERROR(_xll.qlIndexFixing(ONIndex1Y,I2918,TRUE,_xll.ohTrigger(RecalcTrigger,Trigger1Y)),NA())</f>
        <v>2.7177983747037615E-2</v>
      </c>
    </row>
    <row r="2919" spans="2:17" x14ac:dyDescent="0.2">
      <c r="B2919" s="46" t="s">
        <v>51</v>
      </c>
      <c r="D2919" s="49">
        <f>_xll.qlCalendarAdvance(LocalCalendar,$D2918,B2919,"f",FALSE)</f>
        <v>59961</v>
      </c>
      <c r="E2919" s="49">
        <f>_xll.qlInterestRateIndexValueDate(IndexON,D2919)</f>
        <v>59961</v>
      </c>
      <c r="F2919" s="52">
        <f>IFERROR(_xll.qlIndexFixing(IndexON,D2919,TRUE,_xll.ohTrigger(RecalcTrigger,TriggerON)),NA())</f>
        <v>2.1527918819916891E-2</v>
      </c>
      <c r="H2919" s="49">
        <f>_xll.qlCalendarAdvance(IborCalendar,$H2918,B2919,"f",FALSE)</f>
        <v>59953</v>
      </c>
      <c r="I2919" s="49">
        <f>_xll.qlInterestRateIndexValueDate(Index1M,$H2919)</f>
        <v>59957</v>
      </c>
      <c r="J2919" s="52">
        <f>IFERROR(_xll.qlIndexFixing(Index1M,$H2919,TRUE,_xll.ohTrigger(RecalcTrigger,Trigger1M)),NA())</f>
        <v>2.2785659143385192E-2</v>
      </c>
      <c r="K2919" s="52">
        <f>IFERROR(_xll.qlIndexFixing(ONIndex1M,I2919,TRUE,_xll.ohTrigger(RecalcTrigger,Trigger1M)),NA())</f>
        <v>2.2767234001115355E-2</v>
      </c>
      <c r="L2919" s="52">
        <f>IFERROR(_xll.qlIndexFixing(Index3M,H2919,TRUE,_xll.ohTrigger(RecalcTrigger,Trigger3M)),NA())</f>
        <v>2.4332232047304416E-2</v>
      </c>
      <c r="M2919" s="52">
        <f>IFERROR(_xll.qlIndexFixing(ONIndex3M,I2919,TRUE,_xll.ohTrigger(RecalcTrigger,Trigger3M)),NA())</f>
        <v>2.426313208212072E-2</v>
      </c>
      <c r="N2919" s="52">
        <f>IFERROR(_xll.qlIndexFixing(Index6M,$H2919,TRUE,_xll.ohTrigger(RecalcTrigger,Trigger6M)),NA())</f>
        <v>2.5728852121310652E-2</v>
      </c>
      <c r="O2919" s="52">
        <f>IFERROR(_xll.qlIndexFixing(ONIndex6M,I2919,TRUE,_xll.ohTrigger(RecalcTrigger,Trigger6M)),NA())</f>
        <v>2.5573316580214112E-2</v>
      </c>
      <c r="P2919" s="52">
        <f>IFERROR(_xll.qlIndexFixing(Index1Y,$H2919,TRUE,_xll.ohTrigger(RecalcTrigger,Trigger1Y)),NA())</f>
        <v>2.7536200295556562E-2</v>
      </c>
      <c r="Q2919" s="52">
        <f>IFERROR(_xll.qlIndexFixing(ONIndex1Y,I2919,TRUE,_xll.ohTrigger(RecalcTrigger,Trigger1Y)),NA())</f>
        <v>2.7177232627151326E-2</v>
      </c>
    </row>
    <row r="2920" spans="2:17" x14ac:dyDescent="0.2">
      <c r="B2920" s="46" t="s">
        <v>51</v>
      </c>
      <c r="D2920" s="49">
        <f>_xll.qlCalendarAdvance(LocalCalendar,$D2919,B2920,"f",FALSE)</f>
        <v>59968</v>
      </c>
      <c r="E2920" s="49">
        <f>_xll.qlInterestRateIndexValueDate(IndexON,D2920)</f>
        <v>59968</v>
      </c>
      <c r="F2920" s="52">
        <f>IFERROR(_xll.qlIndexFixing(IndexON,D2920,TRUE,_xll.ohTrigger(RecalcTrigger,TriggerON)),NA())</f>
        <v>2.1526555946502768E-2</v>
      </c>
      <c r="H2920" s="49">
        <f>_xll.qlCalendarAdvance(IborCalendar,$H2919,B2920,"f",FALSE)</f>
        <v>59960</v>
      </c>
      <c r="I2920" s="49">
        <f>_xll.qlInterestRateIndexValueDate(Index1M,$H2920)</f>
        <v>59964</v>
      </c>
      <c r="J2920" s="52">
        <f>IFERROR(_xll.qlIndexFixing(Index1M,$H2920,TRUE,_xll.ohTrigger(RecalcTrigger,Trigger1M)),NA())</f>
        <v>2.2786117540843382E-2</v>
      </c>
      <c r="K2920" s="52">
        <f>IFERROR(_xll.qlIndexFixing(ONIndex1M,I2920,TRUE,_xll.ohTrigger(RecalcTrigger,Trigger1M)),NA())</f>
        <v>2.276635543285721E-2</v>
      </c>
      <c r="L2920" s="52">
        <f>IFERROR(_xll.qlIndexFixing(Index3M,H2920,TRUE,_xll.ohTrigger(RecalcTrigger,Trigger3M)),NA())</f>
        <v>2.4331417188083449E-2</v>
      </c>
      <c r="M2920" s="52">
        <f>IFERROR(_xll.qlIndexFixing(ONIndex3M,I2920,TRUE,_xll.ohTrigger(RecalcTrigger,Trigger3M)),NA())</f>
        <v>2.4262262334726614E-2</v>
      </c>
      <c r="N2920" s="52">
        <f>IFERROR(_xll.qlIndexFixing(Index6M,$H2920,TRUE,_xll.ohTrigger(RecalcTrigger,Trigger6M)),NA())</f>
        <v>2.5728953942708868E-2</v>
      </c>
      <c r="O2920" s="52">
        <f>IFERROR(_xll.qlIndexFixing(ONIndex6M,I2920,TRUE,_xll.ohTrigger(RecalcTrigger,Trigger6M)),NA())</f>
        <v>2.557244500316358E-2</v>
      </c>
      <c r="P2920" s="52">
        <f>IFERROR(_xll.qlIndexFixing(Index1Y,$H2920,TRUE,_xll.ohTrigger(RecalcTrigger,Trigger1Y)),NA())</f>
        <v>2.7534560445910284E-2</v>
      </c>
      <c r="Q2920" s="52">
        <f>IFERROR(_xll.qlIndexFixing(ONIndex1Y,I2920,TRUE,_xll.ohTrigger(RecalcTrigger,Trigger1Y)),NA())</f>
        <v>2.7176365197663088E-2</v>
      </c>
    </row>
    <row r="2921" spans="2:17" x14ac:dyDescent="0.2">
      <c r="B2921" s="46" t="s">
        <v>51</v>
      </c>
      <c r="D2921" s="49">
        <f>_xll.qlCalendarAdvance(LocalCalendar,$D2920,B2921,"f",FALSE)</f>
        <v>59975</v>
      </c>
      <c r="E2921" s="49">
        <f>_xll.qlInterestRateIndexValueDate(IndexON,D2921)</f>
        <v>59975</v>
      </c>
      <c r="F2921" s="52">
        <f>IFERROR(_xll.qlIndexFixing(IndexON,D2921,TRUE,_xll.ohTrigger(RecalcTrigger,TriggerON)),NA())</f>
        <v>2.1525207615908926E-2</v>
      </c>
      <c r="H2921" s="49">
        <f>_xll.qlCalendarAdvance(IborCalendar,$H2920,B2921,"f",FALSE)</f>
        <v>59967</v>
      </c>
      <c r="I2921" s="49">
        <f>_xll.qlInterestRateIndexValueDate(Index1M,$H2921)</f>
        <v>59971</v>
      </c>
      <c r="J2921" s="52">
        <f>IFERROR(_xll.qlIndexFixing(Index1M,$H2921,TRUE,_xll.ohTrigger(RecalcTrigger,Trigger1M)),NA())</f>
        <v>2.2785266601091172E-2</v>
      </c>
      <c r="K2921" s="52">
        <f>IFERROR(_xll.qlIndexFixing(ONIndex1M,I2921,TRUE,_xll.ohTrigger(RecalcTrigger,Trigger1M)),NA())</f>
        <v>2.2765486168516702E-2</v>
      </c>
      <c r="L2921" s="52">
        <f>IFERROR(_xll.qlIndexFixing(Index3M,H2921,TRUE,_xll.ohTrigger(RecalcTrigger,Trigger3M)),NA())</f>
        <v>2.4330611596316241E-2</v>
      </c>
      <c r="M2921" s="52">
        <f>IFERROR(_xll.qlIndexFixing(ONIndex3M,I2921,TRUE,_xll.ohTrigger(RecalcTrigger,Trigger3M)),NA())</f>
        <v>2.4261401798124638E-2</v>
      </c>
      <c r="N2921" s="52">
        <f>IFERROR(_xll.qlIndexFixing(Index6M,$H2921,TRUE,_xll.ohTrigger(RecalcTrigger,Trigger6M)),NA())</f>
        <v>2.5728201462434257E-2</v>
      </c>
      <c r="O2921" s="52">
        <f>IFERROR(_xll.qlIndexFixing(ONIndex6M,I2921,TRUE,_xll.ohTrigger(RecalcTrigger,Trigger6M)),NA())</f>
        <v>2.5571582580150576E-2</v>
      </c>
      <c r="P2921" s="52">
        <f>IFERROR(_xll.qlIndexFixing(Index1Y,$H2921,TRUE,_xll.ohTrigger(RecalcTrigger,Trigger1Y)),NA())</f>
        <v>2.753393416394876E-2</v>
      </c>
      <c r="Q2921" s="52">
        <f>IFERROR(_xll.qlIndexFixing(ONIndex1Y,I2921,TRUE,_xll.ohTrigger(RecalcTrigger,Trigger1Y)),NA())</f>
        <v>2.7175507327648063E-2</v>
      </c>
    </row>
    <row r="2922" spans="2:17" x14ac:dyDescent="0.2">
      <c r="B2922" s="46" t="s">
        <v>51</v>
      </c>
      <c r="D2922" s="49">
        <f>_xll.qlCalendarAdvance(LocalCalendar,$D2921,B2922,"f",FALSE)</f>
        <v>59982</v>
      </c>
      <c r="E2922" s="49">
        <f>_xll.qlInterestRateIndexValueDate(IndexON,D2922)</f>
        <v>59982</v>
      </c>
      <c r="F2922" s="52">
        <f>IFERROR(_xll.qlIndexFixing(IndexON,D2922,TRUE,_xll.ohTrigger(RecalcTrigger,TriggerON)),NA())</f>
        <v>2.1523873828188655E-2</v>
      </c>
      <c r="H2922" s="49">
        <f>_xll.qlCalendarAdvance(IborCalendar,$H2921,B2922,"f",FALSE)</f>
        <v>59974</v>
      </c>
      <c r="I2922" s="49">
        <f>_xll.qlInterestRateIndexValueDate(Index1M,$H2922)</f>
        <v>59978</v>
      </c>
      <c r="J2922" s="52">
        <f>IFERROR(_xll.qlIndexFixing(Index1M,$H2922,TRUE,_xll.ohTrigger(RecalcTrigger,Trigger1M)),NA())</f>
        <v>2.2784424983113283E-2</v>
      </c>
      <c r="K2922" s="52">
        <f>IFERROR(_xll.qlIndexFixing(ONIndex1M,I2922,TRUE,_xll.ohTrigger(RecalcTrigger,Trigger1M)),NA())</f>
        <v>2.2764626208253702E-2</v>
      </c>
      <c r="L2922" s="52">
        <f>IFERROR(_xll.qlIndexFixing(Index3M,H2922,TRUE,_xll.ohTrigger(RecalcTrigger,Trigger3M)),NA())</f>
        <v>2.4329815271995844E-2</v>
      </c>
      <c r="M2922" s="52">
        <f>IFERROR(_xll.qlIndexFixing(ONIndex3M,I2922,TRUE,_xll.ohTrigger(RecalcTrigger,Trigger3M)),NA())</f>
        <v>2.4260550472074982E-2</v>
      </c>
      <c r="N2922" s="52">
        <f>IFERROR(_xll.qlIndexFixing(Index6M,$H2922,TRUE,_xll.ohTrigger(RecalcTrigger,Trigger6M)),NA())</f>
        <v>2.572745825622768E-2</v>
      </c>
      <c r="O2922" s="52">
        <f>IFERROR(_xll.qlIndexFixing(ONIndex6M,I2922,TRUE,_xll.ohTrigger(RecalcTrigger,Trigger6M)),NA())</f>
        <v>2.55707293111751E-2</v>
      </c>
      <c r="P2922" s="52">
        <f>IFERROR(_xll.qlIndexFixing(Index1Y,$H2922,TRUE,_xll.ohTrigger(RecalcTrigger,Trigger1Y)),NA())</f>
        <v>2.7533317708145752E-2</v>
      </c>
      <c r="Q2922" s="52">
        <f>IFERROR(_xll.qlIndexFixing(ONIndex1Y,I2922,TRUE,_xll.ohTrigger(RecalcTrigger,Trigger1Y)),NA())</f>
        <v>2.7174659017425995E-2</v>
      </c>
    </row>
    <row r="2923" spans="2:17" x14ac:dyDescent="0.2">
      <c r="B2923" s="46" t="s">
        <v>51</v>
      </c>
      <c r="D2923" s="49">
        <f>_xll.qlCalendarAdvance(LocalCalendar,$D2922,B2923,"f",FALSE)</f>
        <v>59989</v>
      </c>
      <c r="E2923" s="49">
        <f>_xll.qlInterestRateIndexValueDate(IndexON,D2923)</f>
        <v>59989</v>
      </c>
      <c r="F2923" s="52">
        <f>IFERROR(_xll.qlIndexFixing(IndexON,D2923,TRUE,_xll.ohTrigger(RecalcTrigger,TriggerON)),NA())</f>
        <v>2.1522554583341957E-2</v>
      </c>
      <c r="H2923" s="49">
        <f>_xll.qlCalendarAdvance(IborCalendar,$H2922,B2923,"f",FALSE)</f>
        <v>59981</v>
      </c>
      <c r="I2923" s="49">
        <f>_xll.qlInterestRateIndexValueDate(Index1M,$H2923)</f>
        <v>59985</v>
      </c>
      <c r="J2923" s="52">
        <f>IFERROR(_xll.qlIndexFixing(Index1M,$H2923,TRUE,_xll.ohTrigger(RecalcTrigger,Trigger1M)),NA())</f>
        <v>2.2783592686917448E-2</v>
      </c>
      <c r="K2923" s="52">
        <f>IFERROR(_xll.qlIndexFixing(ONIndex1M,I2923,TRUE,_xll.ohTrigger(RecalcTrigger,Trigger1M)),NA())</f>
        <v>2.2763775551828402E-2</v>
      </c>
      <c r="L2923" s="52">
        <f>IFERROR(_xll.qlIndexFixing(Index3M,H2923,TRUE,_xll.ohTrigger(RecalcTrigger,Trigger3M)),NA())</f>
        <v>2.4329028215113568E-2</v>
      </c>
      <c r="M2923" s="52">
        <f>IFERROR(_xll.qlIndexFixing(ONIndex3M,I2923,TRUE,_xll.ohTrigger(RecalcTrigger,Trigger3M)),NA())</f>
        <v>2.4259708356497711E-2</v>
      </c>
      <c r="N2923" s="52">
        <f>IFERROR(_xll.qlIndexFixing(Index6M,$H2923,TRUE,_xll.ohTrigger(RecalcTrigger,Trigger6M)),NA())</f>
        <v>2.5726724324079579E-2</v>
      </c>
      <c r="O2923" s="52">
        <f>IFERROR(_xll.qlIndexFixing(ONIndex6M,I2923,TRUE,_xll.ohTrigger(RecalcTrigger,Trigger6M)),NA())</f>
        <v>2.5569885196317088E-2</v>
      </c>
      <c r="P2923" s="52">
        <f>IFERROR(_xll.qlIndexFixing(Index1Y,$H2923,TRUE,_xll.ohTrigger(RecalcTrigger,Trigger1Y)),NA())</f>
        <v>2.7532711078482867E-2</v>
      </c>
      <c r="Q2923" s="52">
        <f>IFERROR(_xll.qlIndexFixing(ONIndex1Y,I2923,TRUE,_xll.ohTrigger(RecalcTrigger,Trigger1Y)),NA())</f>
        <v>2.717382026667714E-2</v>
      </c>
    </row>
    <row r="2924" spans="2:17" x14ac:dyDescent="0.2">
      <c r="B2924" s="46" t="s">
        <v>51</v>
      </c>
      <c r="D2924" s="49">
        <f>_xll.qlCalendarAdvance(LocalCalendar,$D2923,B2924,"f",FALSE)</f>
        <v>59996</v>
      </c>
      <c r="E2924" s="49">
        <f>_xll.qlInterestRateIndexValueDate(IndexON,D2924)</f>
        <v>59996</v>
      </c>
      <c r="F2924" s="52">
        <f>IFERROR(_xll.qlIndexFixing(IndexON,D2924,TRUE,_xll.ohTrigger(RecalcTrigger,TriggerON)),NA())</f>
        <v>2.1521249881395477E-2</v>
      </c>
      <c r="H2924" s="49">
        <f>_xll.qlCalendarAdvance(IborCalendar,$H2923,B2924,"f",FALSE)</f>
        <v>59988</v>
      </c>
      <c r="I2924" s="49">
        <f>_xll.qlInterestRateIndexValueDate(Index1M,$H2924)</f>
        <v>59992</v>
      </c>
      <c r="J2924" s="52">
        <f>IFERROR(_xll.qlIndexFixing(Index1M,$H2924,TRUE,_xll.ohTrigger(RecalcTrigger,Trigger1M)),NA())</f>
        <v>2.2782107277054209E-2</v>
      </c>
      <c r="K2924" s="52">
        <f>IFERROR(_xll.qlIndexFixing(ONIndex1M,I2924,TRUE,_xll.ohTrigger(RecalcTrigger,Trigger1M)),NA())</f>
        <v>2.2762934199800355E-2</v>
      </c>
      <c r="L2924" s="52">
        <f>IFERROR(_xll.qlIndexFixing(Index3M,H2924,TRUE,_xll.ohTrigger(RecalcTrigger,Trigger3M)),NA())</f>
        <v>2.432748391271906E-2</v>
      </c>
      <c r="M2924" s="52">
        <f>IFERROR(_xll.qlIndexFixing(ONIndex3M,I2924,TRUE,_xll.ohTrigger(RecalcTrigger,Trigger3M)),NA())</f>
        <v>2.4258875451712569E-2</v>
      </c>
      <c r="N2924" s="52">
        <f>IFERROR(_xll.qlIndexFixing(Index6M,$H2924,TRUE,_xll.ohTrigger(RecalcTrigger,Trigger6M)),NA())</f>
        <v>2.572513304213226E-2</v>
      </c>
      <c r="O2924" s="52">
        <f>IFERROR(_xll.qlIndexFixing(ONIndex6M,I2924,TRUE,_xll.ohTrigger(RecalcTrigger,Trigger6M)),NA())</f>
        <v>2.556905023557654E-2</v>
      </c>
      <c r="P2924" s="52">
        <f>IFERROR(_xll.qlIndexFixing(Index1Y,$H2924,TRUE,_xll.ohTrigger(RecalcTrigger,Trigger1Y)),NA())</f>
        <v>2.753211427494236E-2</v>
      </c>
      <c r="Q2924" s="52">
        <f>IFERROR(_xll.qlIndexFixing(ONIndex1Y,I2924,TRUE,_xll.ohTrigger(RecalcTrigger,Trigger1Y)),NA())</f>
        <v>2.7172991075721242E-2</v>
      </c>
    </row>
    <row r="2925" spans="2:17" x14ac:dyDescent="0.2">
      <c r="B2925" s="46" t="s">
        <v>51</v>
      </c>
      <c r="D2925" s="49">
        <f>_xll.qlCalendarAdvance(LocalCalendar,$D2924,B2925,"f",FALSE)</f>
        <v>60003</v>
      </c>
      <c r="E2925" s="49">
        <f>_xll.qlInterestRateIndexValueDate(IndexON,D2925)</f>
        <v>60003</v>
      </c>
      <c r="F2925" s="52">
        <f>IFERROR(_xll.qlIndexFixing(IndexON,D2925,TRUE,_xll.ohTrigger(RecalcTrigger,TriggerON)),NA())</f>
        <v>2.1519959722295923E-2</v>
      </c>
      <c r="H2925" s="49">
        <f>_xll.qlCalendarAdvance(IborCalendar,$H2924,B2925,"f",FALSE)</f>
        <v>59995</v>
      </c>
      <c r="I2925" s="49">
        <f>_xll.qlInterestRateIndexValueDate(Index1M,$H2925)</f>
        <v>60001</v>
      </c>
      <c r="J2925" s="52">
        <f>IFERROR(_xll.qlIndexFixing(Index1M,$H2925,TRUE,_xll.ohTrigger(RecalcTrigger,Trigger1M)),NA())</f>
        <v>2.2781062074385794E-2</v>
      </c>
      <c r="K2925" s="52">
        <f>IFERROR(_xll.qlIndexFixing(ONIndex1M,I2925,TRUE,_xll.ohTrigger(RecalcTrigger,Trigger1M)),NA())</f>
        <v>2.2761866132485764E-2</v>
      </c>
      <c r="L2925" s="52">
        <f>IFERROR(_xll.qlIndexFixing(Index3M,H2925,TRUE,_xll.ohTrigger(RecalcTrigger,Trigger3M)),NA())</f>
        <v>2.4326496730580828E-2</v>
      </c>
      <c r="M2925" s="52">
        <f>IFERROR(_xll.qlIndexFixing(ONIndex3M,I2925,TRUE,_xll.ohTrigger(RecalcTrigger,Trigger3M)),NA())</f>
        <v>2.4257818108139872E-2</v>
      </c>
      <c r="N2925" s="52">
        <f>IFERROR(_xll.qlIndexFixing(Index6M,$H2925,TRUE,_xll.ohTrigger(RecalcTrigger,Trigger6M)),NA())</f>
        <v>2.5724214179557163E-2</v>
      </c>
      <c r="O2925" s="52">
        <f>IFERROR(_xll.qlIndexFixing(ONIndex6M,I2925,TRUE,_xll.ohTrigger(RecalcTrigger,Trigger6M)),NA())</f>
        <v>2.5567990165384913E-2</v>
      </c>
      <c r="P2925" s="52">
        <f>IFERROR(_xll.qlIndexFixing(Index1Y,$H2925,TRUE,_xll.ohTrigger(RecalcTrigger,Trigger1Y)),NA())</f>
        <v>2.7531361394460895E-2</v>
      </c>
      <c r="Q2925" s="52">
        <f>IFERROR(_xll.qlIndexFixing(ONIndex1Y,I2925,TRUE,_xll.ohTrigger(RecalcTrigger,Trigger1Y)),NA())</f>
        <v>2.7171939019838831E-2</v>
      </c>
    </row>
    <row r="2926" spans="2:17" x14ac:dyDescent="0.2">
      <c r="B2926" s="46" t="s">
        <v>51</v>
      </c>
      <c r="D2926" s="49">
        <f>_xll.qlCalendarAdvance(LocalCalendar,$D2925,B2926,"f",FALSE)</f>
        <v>60010</v>
      </c>
      <c r="E2926" s="49">
        <f>_xll.qlInterestRateIndexValueDate(IndexON,D2926)</f>
        <v>60010</v>
      </c>
      <c r="F2926" s="52">
        <f>IFERROR(_xll.qlIndexFixing(IndexON,D2926,TRUE,_xll.ohTrigger(RecalcTrigger,TriggerON)),NA())</f>
        <v>2.1518684106069941E-2</v>
      </c>
      <c r="H2926" s="49">
        <f>_xll.qlCalendarAdvance(IborCalendar,$H2925,B2926,"f",FALSE)</f>
        <v>60002</v>
      </c>
      <c r="I2926" s="49">
        <f>_xll.qlInterestRateIndexValueDate(Index1M,$H2926)</f>
        <v>60006</v>
      </c>
      <c r="J2926" s="52">
        <f>IFERROR(_xll.qlIndexFixing(Index1M,$H2926,TRUE,_xll.ohTrigger(RecalcTrigger,Trigger1M)),NA())</f>
        <v>2.2780488064221061E-2</v>
      </c>
      <c r="K2926" s="52">
        <f>IFERROR(_xll.qlIndexFixing(ONIndex1M,I2926,TRUE,_xll.ohTrigger(RecalcTrigger,Trigger1M)),NA())</f>
        <v>2.276127940749717E-2</v>
      </c>
      <c r="L2926" s="52">
        <f>IFERROR(_xll.qlIndexFixing(Index3M,H2926,TRUE,_xll.ohTrigger(RecalcTrigger,Trigger3M)),NA())</f>
        <v>2.4325954915200575E-2</v>
      </c>
      <c r="M2926" s="52">
        <f>IFERROR(_xll.qlIndexFixing(ONIndex3M,I2926,TRUE,_xll.ohTrigger(RecalcTrigger,Trigger3M)),NA())</f>
        <v>2.4257237274039056E-2</v>
      </c>
      <c r="N2926" s="52">
        <f>IFERROR(_xll.qlIndexFixing(Index6M,$H2926,TRUE,_xll.ohTrigger(RecalcTrigger,Trigger6M)),NA())</f>
        <v>2.5723710324183129E-2</v>
      </c>
      <c r="O2926" s="52">
        <f>IFERROR(_xll.qlIndexFixing(ONIndex6M,I2926,TRUE,_xll.ohTrigger(RecalcTrigger,Trigger6M)),NA())</f>
        <v>2.5567407776128093E-2</v>
      </c>
      <c r="P2926" s="52">
        <f>IFERROR(_xll.qlIndexFixing(Index1Y,$H2926,TRUE,_xll.ohTrigger(RecalcTrigger,Trigger1Y)),NA())</f>
        <v>2.7530950146159951E-2</v>
      </c>
      <c r="Q2926" s="52">
        <f>IFERROR(_xll.qlIndexFixing(ONIndex1Y,I2926,TRUE,_xll.ohTrigger(RecalcTrigger,Trigger1Y)),NA())</f>
        <v>2.7171361372708702E-2</v>
      </c>
    </row>
    <row r="2927" spans="2:17" x14ac:dyDescent="0.2">
      <c r="B2927" s="46" t="s">
        <v>51</v>
      </c>
      <c r="D2927" s="49">
        <f>_xll.qlCalendarAdvance(LocalCalendar,$D2926,B2927,"f",FALSE)</f>
        <v>60017</v>
      </c>
      <c r="E2927" s="49">
        <f>_xll.qlInterestRateIndexValueDate(IndexON,D2927)</f>
        <v>60017</v>
      </c>
      <c r="F2927" s="52">
        <f>IFERROR(_xll.qlIndexFixing(IndexON,D2927,TRUE,_xll.ohTrigger(RecalcTrigger,TriggerON)),NA())</f>
        <v>2.1517423032717531E-2</v>
      </c>
      <c r="H2927" s="49">
        <f>_xll.qlCalendarAdvance(IborCalendar,$H2926,B2927,"f",FALSE)</f>
        <v>60009</v>
      </c>
      <c r="I2927" s="49">
        <f>_xll.qlInterestRateIndexValueDate(Index1M,$H2927)</f>
        <v>60013</v>
      </c>
      <c r="J2927" s="52">
        <f>IFERROR(_xll.qlIndexFixing(Index1M,$H2927,TRUE,_xll.ohTrigger(RecalcTrigger,Trigger1M)),NA())</f>
        <v>2.2779692439577559E-2</v>
      </c>
      <c r="K2927" s="52">
        <f>IFERROR(_xll.qlIndexFixing(ONIndex1M,I2927,TRUE,_xll.ohTrigger(RecalcTrigger,Trigger1M)),NA())</f>
        <v>2.2760465967541776E-2</v>
      </c>
      <c r="L2927" s="52">
        <f>IFERROR(_xll.qlIndexFixing(Index3M,H2927,TRUE,_xll.ohTrigger(RecalcTrigger,Trigger3M)),NA())</f>
        <v>2.4325204316633538E-2</v>
      </c>
      <c r="M2927" s="52">
        <f>IFERROR(_xll.qlIndexFixing(ONIndex3M,I2927,TRUE,_xll.ohTrigger(RecalcTrigger,Trigger3M)),NA())</f>
        <v>2.4256432001230621E-2</v>
      </c>
      <c r="N2927" s="52">
        <f>IFERROR(_xll.qlIndexFixing(Index6M,$H2927,TRUE,_xll.ohTrigger(RecalcTrigger,Trigger6M)),NA())</f>
        <v>2.5723012875251732E-2</v>
      </c>
      <c r="O2927" s="52">
        <f>IFERROR(_xll.qlIndexFixing(ONIndex6M,I2927,TRUE,_xll.ohTrigger(RecalcTrigger,Trigger6M)),NA())</f>
        <v>2.5566600277660001E-2</v>
      </c>
      <c r="P2927" s="52">
        <f>IFERROR(_xll.qlIndexFixing(Index1Y,$H2927,TRUE,_xll.ohTrigger(RecalcTrigger,Trigger1Y)),NA())</f>
        <v>2.7530382820884314E-2</v>
      </c>
      <c r="Q2927" s="52">
        <f>IFERROR(_xll.qlIndexFixing(ONIndex1Y,I2927,TRUE,_xll.ohTrigger(RecalcTrigger,Trigger1Y)),NA())</f>
        <v>2.717056086065206E-2</v>
      </c>
    </row>
    <row r="2928" spans="2:17" x14ac:dyDescent="0.2">
      <c r="B2928" s="46" t="s">
        <v>51</v>
      </c>
      <c r="D2928" s="49">
        <f>_xll.qlCalendarAdvance(LocalCalendar,$D2927,B2928,"f",FALSE)</f>
        <v>60024</v>
      </c>
      <c r="E2928" s="49">
        <f>_xll.qlInterestRateIndexValueDate(IndexON,D2928)</f>
        <v>60024</v>
      </c>
      <c r="F2928" s="52">
        <f>IFERROR(_xll.qlIndexFixing(IndexON,D2928,TRUE,_xll.ohTrigger(RecalcTrigger,TriggerON)),NA())</f>
        <v>2.1516176502212048E-2</v>
      </c>
      <c r="H2928" s="49">
        <f>_xll.qlCalendarAdvance(IborCalendar,$H2927,B2928,"f",FALSE)</f>
        <v>60016</v>
      </c>
      <c r="I2928" s="49">
        <f>_xll.qlInterestRateIndexValueDate(Index1M,$H2928)</f>
        <v>60020</v>
      </c>
      <c r="J2928" s="52">
        <f>IFERROR(_xll.qlIndexFixing(Index1M,$H2928,TRUE,_xll.ohTrigger(RecalcTrigger,Trigger1M)),NA())</f>
        <v>2.2778906136107224E-2</v>
      </c>
      <c r="K2928" s="52">
        <f>IFERROR(_xll.qlIndexFixing(ONIndex1M,I2928,TRUE,_xll.ohTrigger(RecalcTrigger,Trigger1M)),NA())</f>
        <v>2.2759661831504019E-2</v>
      </c>
      <c r="L2928" s="52">
        <f>IFERROR(_xll.qlIndexFixing(Index3M,H2928,TRUE,_xll.ohTrigger(RecalcTrigger,Trigger3M)),NA())</f>
        <v>2.4324462984854276E-2</v>
      </c>
      <c r="M2928" s="52">
        <f>IFERROR(_xll.qlIndexFixing(ONIndex3M,I2928,TRUE,_xll.ohTrigger(RecalcTrigger,Trigger3M)),NA())</f>
        <v>2.4255635938974507E-2</v>
      </c>
      <c r="N2928" s="52">
        <f>IFERROR(_xll.qlIndexFixing(Index6M,$H2928,TRUE,_xll.ohTrigger(RecalcTrigger,Trigger6M)),NA())</f>
        <v>2.5722324699669202E-2</v>
      </c>
      <c r="O2928" s="52">
        <f>IFERROR(_xll.qlIndexFixing(ONIndex6M,I2928,TRUE,_xll.ohTrigger(RecalcTrigger,Trigger6M)),NA())</f>
        <v>2.5565801933229437E-2</v>
      </c>
      <c r="P2928" s="52">
        <f>IFERROR(_xll.qlIndexFixing(Index1Y,$H2928,TRUE,_xll.ohTrigger(RecalcTrigger,Trigger1Y)),NA())</f>
        <v>2.7529825321663173E-2</v>
      </c>
      <c r="Q2928" s="52">
        <f>IFERROR(_xll.qlIndexFixing(ONIndex1Y,I2928,TRUE,_xll.ohTrigger(RecalcTrigger,Trigger1Y)),NA())</f>
        <v>2.7169769908308439E-2</v>
      </c>
    </row>
    <row r="2929" spans="2:17" x14ac:dyDescent="0.2">
      <c r="B2929" s="46" t="s">
        <v>51</v>
      </c>
      <c r="D2929" s="49">
        <f>_xll.qlCalendarAdvance(LocalCalendar,$D2928,B2929,"f",FALSE)</f>
        <v>60031</v>
      </c>
      <c r="E2929" s="49">
        <f>_xll.qlInterestRateIndexValueDate(IndexON,D2929)</f>
        <v>60031</v>
      </c>
      <c r="F2929" s="52">
        <f>IFERROR(_xll.qlIndexFixing(IndexON,D2929,TRUE,_xll.ohTrigger(RecalcTrigger,TriggerON)),NA())</f>
        <v>2.1514944514633427E-2</v>
      </c>
      <c r="H2929" s="49">
        <f>_xll.qlCalendarAdvance(IborCalendar,$H2928,B2929,"f",FALSE)</f>
        <v>60023</v>
      </c>
      <c r="I2929" s="49">
        <f>_xll.qlInterestRateIndexValueDate(Index1M,$H2929)</f>
        <v>60028</v>
      </c>
      <c r="J2929" s="52">
        <f>IFERROR(_xll.qlIndexFixing(Index1M,$H2929,TRUE,_xll.ohTrigger(RecalcTrigger,Trigger1M)),NA())</f>
        <v>2.2778684518555387E-2</v>
      </c>
      <c r="K2929" s="52">
        <f>IFERROR(_xll.qlIndexFixing(ONIndex1M,I2929,TRUE,_xll.ohTrigger(RecalcTrigger,Trigger1M)),NA())</f>
        <v>2.2758754211684717E-2</v>
      </c>
      <c r="L2929" s="52">
        <f>IFERROR(_xll.qlIndexFixing(Index3M,H2929,TRUE,_xll.ohTrigger(RecalcTrigger,Trigger3M)),NA())</f>
        <v>2.4324396753097926E-2</v>
      </c>
      <c r="M2929" s="52">
        <f>IFERROR(_xll.qlIndexFixing(ONIndex3M,I2929,TRUE,_xll.ohTrigger(RecalcTrigger,Trigger3M)),NA())</f>
        <v>2.4254737431865792E-2</v>
      </c>
      <c r="N2929" s="52">
        <f>IFERROR(_xll.qlIndexFixing(Index6M,$H2929,TRUE,_xll.ohTrigger(RecalcTrigger,Trigger6M)),NA())</f>
        <v>2.5722419344617973E-2</v>
      </c>
      <c r="O2929" s="52">
        <f>IFERROR(_xll.qlIndexFixing(ONIndex6M,I2929,TRUE,_xll.ohTrigger(RecalcTrigger,Trigger6M)),NA())</f>
        <v>2.5564900748502595E-2</v>
      </c>
      <c r="P2929" s="52">
        <f>IFERROR(_xll.qlIndexFixing(Index1Y,$H2929,TRUE,_xll.ohTrigger(RecalcTrigger,Trigger1Y)),NA())</f>
        <v>2.7529200211579802E-2</v>
      </c>
      <c r="Q2929" s="52">
        <f>IFERROR(_xll.qlIndexFixing(ONIndex1Y,I2929,TRUE,_xll.ohTrigger(RecalcTrigger,Trigger1Y)),NA())</f>
        <v>2.7168877668426461E-2</v>
      </c>
    </row>
    <row r="2930" spans="2:17" x14ac:dyDescent="0.2">
      <c r="B2930" s="46" t="s">
        <v>51</v>
      </c>
      <c r="D2930" s="49">
        <f>_xll.qlCalendarAdvance(LocalCalendar,$D2929,B2930,"f",FALSE)</f>
        <v>60038</v>
      </c>
      <c r="E2930" s="49">
        <f>_xll.qlInterestRateIndexValueDate(IndexON,D2930)</f>
        <v>60038</v>
      </c>
      <c r="F2930" s="52">
        <f>IFERROR(_xll.qlIndexFixing(IndexON,D2930,TRUE,_xll.ohTrigger(RecalcTrigger,TriggerON)),NA())</f>
        <v>2.1513727069821797E-2</v>
      </c>
      <c r="H2930" s="49">
        <f>_xll.qlCalendarAdvance(IborCalendar,$H2929,B2930,"f",FALSE)</f>
        <v>60030</v>
      </c>
      <c r="I2930" s="49">
        <f>_xll.qlInterestRateIndexValueDate(Index1M,$H2930)</f>
        <v>60034</v>
      </c>
      <c r="J2930" s="52">
        <f>IFERROR(_xll.qlIndexFixing(Index1M,$H2930,TRUE,_xll.ohTrigger(RecalcTrigger,Trigger1M)),NA())</f>
        <v>2.2778027623155377E-2</v>
      </c>
      <c r="K2930" s="52">
        <f>IFERROR(_xll.qlIndexFixing(ONIndex1M,I2930,TRUE,_xll.ohTrigger(RecalcTrigger,Trigger1M)),NA())</f>
        <v>2.2758081471661029E-2</v>
      </c>
      <c r="L2930" s="52">
        <f>IFERROR(_xll.qlIndexFixing(Index3M,H2930,TRUE,_xll.ohTrigger(RecalcTrigger,Trigger3M)),NA())</f>
        <v>2.432377830481925E-2</v>
      </c>
      <c r="M2930" s="52">
        <f>IFERROR(_xll.qlIndexFixing(ONIndex3M,I2930,TRUE,_xll.ohTrigger(RecalcTrigger,Trigger3M)),NA())</f>
        <v>2.4254071446438985E-2</v>
      </c>
      <c r="N2930" s="52">
        <f>IFERROR(_xll.qlIndexFixing(Index6M,$H2930,TRUE,_xll.ohTrigger(RecalcTrigger,Trigger6M)),NA())</f>
        <v>2.5721846471823118E-2</v>
      </c>
      <c r="O2930" s="52">
        <f>IFERROR(_xll.qlIndexFixing(ONIndex6M,I2930,TRUE,_xll.ohTrigger(RecalcTrigger,Trigger6M)),NA())</f>
        <v>2.5564232706400958E-2</v>
      </c>
      <c r="P2930" s="52">
        <f>IFERROR(_xll.qlIndexFixing(Index1Y,$H2930,TRUE,_xll.ohTrigger(RecalcTrigger,Trigger1Y)),NA())</f>
        <v>2.7528739801321721E-2</v>
      </c>
      <c r="Q2930" s="52">
        <f>IFERROR(_xll.qlIndexFixing(ONIndex1Y,I2930,TRUE,_xll.ohTrigger(RecalcTrigger,Trigger1Y)),NA())</f>
        <v>2.7168216682440516E-2</v>
      </c>
    </row>
    <row r="2931" spans="2:17" x14ac:dyDescent="0.2">
      <c r="B2931" s="46" t="s">
        <v>51</v>
      </c>
      <c r="D2931" s="49">
        <f>_xll.qlCalendarAdvance(LocalCalendar,$D2930,B2931,"f",FALSE)</f>
        <v>60045</v>
      </c>
      <c r="E2931" s="49">
        <f>_xll.qlInterestRateIndexValueDate(IndexON,D2931)</f>
        <v>60045</v>
      </c>
      <c r="F2931" s="52">
        <f>IFERROR(_xll.qlIndexFixing(IndexON,D2931,TRUE,_xll.ohTrigger(RecalcTrigger,TriggerON)),NA())</f>
        <v>2.1513081620827545E-2</v>
      </c>
      <c r="H2931" s="49">
        <f>_xll.qlCalendarAdvance(IborCalendar,$H2930,B2931,"f",FALSE)</f>
        <v>60037</v>
      </c>
      <c r="I2931" s="49">
        <f>_xll.qlInterestRateIndexValueDate(Index1M,$H2931)</f>
        <v>60041</v>
      </c>
      <c r="J2931" s="52">
        <f>IFERROR(_xll.qlIndexFixing(Index1M,$H2931,TRUE,_xll.ohTrigger(RecalcTrigger,Trigger1M)),NA())</f>
        <v>2.2777269901112847E-2</v>
      </c>
      <c r="K2931" s="52">
        <f>IFERROR(_xll.qlIndexFixing(ONIndex1M,I2931,TRUE,_xll.ohTrigger(RecalcTrigger,Trigger1M)),NA())</f>
        <v>2.2757305247935733E-2</v>
      </c>
      <c r="L2931" s="52">
        <f>IFERROR(_xll.qlIndexFixing(Index3M,H2931,TRUE,_xll.ohTrigger(RecalcTrigger,Trigger3M)),NA())</f>
        <v>2.4323065387266432E-2</v>
      </c>
      <c r="M2931" s="52">
        <f>IFERROR(_xll.qlIndexFixing(ONIndex3M,I2931,TRUE,_xll.ohTrigger(RecalcTrigger,Trigger3M)),NA())</f>
        <v>2.4253303016159578E-2</v>
      </c>
      <c r="N2931" s="52">
        <f>IFERROR(_xll.qlIndexFixing(Index6M,$H2931,TRUE,_xll.ohTrigger(RecalcTrigger,Trigger6M)),NA())</f>
        <v>2.5721186731780088E-2</v>
      </c>
      <c r="O2931" s="52">
        <f>IFERROR(_xll.qlIndexFixing(ONIndex6M,I2931,TRUE,_xll.ohTrigger(RecalcTrigger,Trigger6M)),NA())</f>
        <v>2.5563461824082978E-2</v>
      </c>
      <c r="P2931" s="52">
        <f>IFERROR(_xll.qlIndexFixing(Index1Y,$H2931,TRUE,_xll.ohTrigger(RecalcTrigger,Trigger1Y)),NA())</f>
        <v>2.7528211780169221E-2</v>
      </c>
      <c r="Q2931" s="52">
        <f>IFERROR(_xll.qlIndexFixing(ONIndex1Y,I2931,TRUE,_xll.ohTrigger(RecalcTrigger,Trigger1Y)),NA())</f>
        <v>2.716745440899615E-2</v>
      </c>
    </row>
    <row r="2932" spans="2:17" x14ac:dyDescent="0.2">
      <c r="B2932" s="46" t="s">
        <v>51</v>
      </c>
      <c r="D2932" s="49">
        <f>_xll.qlCalendarAdvance(LocalCalendar,$D2931,B2932,"f",FALSE)</f>
        <v>60052</v>
      </c>
      <c r="E2932" s="49">
        <f>_xll.qlInterestRateIndexValueDate(IndexON,D2932)</f>
        <v>60052</v>
      </c>
      <c r="F2932" s="52">
        <f>IFERROR(_xll.qlIndexFixing(IndexON,D2932,TRUE,_xll.ohTrigger(RecalcTrigger,TriggerON)),NA())</f>
        <v>2.1511335808979126E-2</v>
      </c>
      <c r="H2932" s="49">
        <f>_xll.qlCalendarAdvance(IborCalendar,$H2931,B2932,"f",FALSE)</f>
        <v>60044</v>
      </c>
      <c r="I2932" s="49">
        <f>_xll.qlInterestRateIndexValueDate(Index1M,$H2932)</f>
        <v>60049</v>
      </c>
      <c r="J2932" s="52">
        <f>IFERROR(_xll.qlIndexFixing(Index1M,$H2932,TRUE,_xll.ohTrigger(RecalcTrigger,Trigger1M)),NA())</f>
        <v>2.2776415347464357E-2</v>
      </c>
      <c r="K2932" s="52">
        <f>IFERROR(_xll.qlIndexFixing(ONIndex1M,I2932,TRUE,_xll.ohTrigger(RecalcTrigger,Trigger1M)),NA())</f>
        <v>2.2756429527639455E-2</v>
      </c>
      <c r="L2932" s="52">
        <f>IFERROR(_xll.qlIndexFixing(Index3M,H2932,TRUE,_xll.ohTrigger(RecalcTrigger,Trigger3M)),NA())</f>
        <v>2.4322261972178062E-2</v>
      </c>
      <c r="M2932" s="52">
        <f>IFERROR(_xll.qlIndexFixing(ONIndex3M,I2932,TRUE,_xll.ohTrigger(RecalcTrigger,Trigger3M)),NA())</f>
        <v>2.4252436088350038E-2</v>
      </c>
      <c r="N2932" s="52">
        <f>IFERROR(_xll.qlIndexFixing(Index6M,$H2932,TRUE,_xll.ohTrigger(RecalcTrigger,Trigger6M)),NA())</f>
        <v>2.5721315822494407E-2</v>
      </c>
      <c r="O2932" s="52">
        <f>IFERROR(_xll.qlIndexFixing(ONIndex6M,I2932,TRUE,_xll.ohTrigger(RecalcTrigger,Trigger6M)),NA())</f>
        <v>2.5562592024890307E-2</v>
      </c>
      <c r="P2932" s="52">
        <f>IFERROR(_xll.qlIndexFixing(Index1Y,$H2932,TRUE,_xll.ohTrigger(RecalcTrigger,Trigger1Y)),NA())</f>
        <v>2.7527620359249751E-2</v>
      </c>
      <c r="Q2932" s="52">
        <f>IFERROR(_xll.qlIndexFixing(ONIndex1Y,I2932,TRUE,_xll.ohTrigger(RecalcTrigger,Trigger1Y)),NA())</f>
        <v>2.7166594945056133E-2</v>
      </c>
    </row>
    <row r="2933" spans="2:17" x14ac:dyDescent="0.2">
      <c r="B2933" s="46" t="s">
        <v>51</v>
      </c>
      <c r="D2933" s="49">
        <f>_xll.qlCalendarAdvance(LocalCalendar,$D2932,B2933,"f",FALSE)</f>
        <v>60059</v>
      </c>
      <c r="E2933" s="49">
        <f>_xll.qlInterestRateIndexValueDate(IndexON,D2933)</f>
        <v>60059</v>
      </c>
      <c r="F2933" s="52">
        <f>IFERROR(_xll.qlIndexFixing(IndexON,D2933,TRUE,_xll.ohTrigger(RecalcTrigger,TriggerON)),NA())</f>
        <v>2.1510161992814858E-2</v>
      </c>
      <c r="H2933" s="49">
        <f>_xll.qlCalendarAdvance(IborCalendar,$H2932,B2933,"f",FALSE)</f>
        <v>60051</v>
      </c>
      <c r="I2933" s="49">
        <f>_xll.qlInterestRateIndexValueDate(Index1M,$H2933)</f>
        <v>60055</v>
      </c>
      <c r="J2933" s="52">
        <f>IFERROR(_xll.qlIndexFixing(Index1M,$H2933,TRUE,_xll.ohTrigger(RecalcTrigger,Trigger1M)),NA())</f>
        <v>2.2775114436358379E-2</v>
      </c>
      <c r="K2933" s="52">
        <f>IFERROR(_xll.qlIndexFixing(ONIndex1M,I2933,TRUE,_xll.ohTrigger(RecalcTrigger,Trigger1M)),NA())</f>
        <v>2.2755780712397922E-2</v>
      </c>
      <c r="L2933" s="52">
        <f>IFERROR(_xll.qlIndexFixing(Index3M,H2933,TRUE,_xll.ohTrigger(RecalcTrigger,Trigger3M)),NA())</f>
        <v>2.4321667354336142E-2</v>
      </c>
      <c r="M2933" s="52">
        <f>IFERROR(_xll.qlIndexFixing(ONIndex3M,I2933,TRUE,_xll.ohTrigger(RecalcTrigger,Trigger3M)),NA())</f>
        <v>2.4251793787337661E-2</v>
      </c>
      <c r="N2933" s="52">
        <f>IFERROR(_xll.qlIndexFixing(Index6M,$H2933,TRUE,_xll.ohTrigger(RecalcTrigger,Trigger6M)),NA())</f>
        <v>2.571902292166104E-2</v>
      </c>
      <c r="O2933" s="52">
        <f>IFERROR(_xll.qlIndexFixing(ONIndex6M,I2933,TRUE,_xll.ohTrigger(RecalcTrigger,Trigger6M)),NA())</f>
        <v>2.5561947521719475E-2</v>
      </c>
      <c r="P2933" s="52">
        <f>IFERROR(_xll.qlIndexFixing(Index1Y,$H2933,TRUE,_xll.ohTrigger(RecalcTrigger,Trigger1Y)),NA())</f>
        <v>2.7527185215824677E-2</v>
      </c>
      <c r="Q2933" s="52">
        <f>IFERROR(_xll.qlIndexFixing(ONIndex1Y,I2933,TRUE,_xll.ohTrigger(RecalcTrigger,Trigger1Y)),NA())</f>
        <v>2.7165958541006674E-2</v>
      </c>
    </row>
    <row r="2934" spans="2:17" x14ac:dyDescent="0.2">
      <c r="B2934" s="46" t="s">
        <v>51</v>
      </c>
      <c r="D2934" s="49">
        <f>_xll.qlCalendarAdvance(LocalCalendar,$D2933,B2934,"f",FALSE)</f>
        <v>60066</v>
      </c>
      <c r="E2934" s="49">
        <f>_xll.qlInterestRateIndexValueDate(IndexON,D2934)</f>
        <v>60066</v>
      </c>
      <c r="F2934" s="52">
        <f>IFERROR(_xll.qlIndexFixing(IndexON,D2934,TRUE,_xll.ohTrigger(RecalcTrigger,TriggerON)),NA())</f>
        <v>2.1509002719524162E-2</v>
      </c>
      <c r="H2934" s="49">
        <f>_xll.qlCalendarAdvance(IborCalendar,$H2933,B2934,"f",FALSE)</f>
        <v>60058</v>
      </c>
      <c r="I2934" s="49">
        <f>_xll.qlInterestRateIndexValueDate(Index1M,$H2934)</f>
        <v>60062</v>
      </c>
      <c r="J2934" s="52">
        <f>IFERROR(_xll.qlIndexFixing(Index1M,$H2934,TRUE,_xll.ohTrigger(RecalcTrigger,Trigger1M)),NA())</f>
        <v>2.2774384059916386E-2</v>
      </c>
      <c r="K2934" s="52">
        <f>IFERROR(_xll.qlIndexFixing(ONIndex1M,I2934,TRUE,_xll.ohTrigger(RecalcTrigger,Trigger1M)),NA())</f>
        <v>2.2755032400745279E-2</v>
      </c>
      <c r="L2934" s="52">
        <f>IFERROR(_xll.qlIndexFixing(Index3M,H2934,TRUE,_xll.ohTrigger(RecalcTrigger,Trigger3M)),NA())</f>
        <v>2.432098223894737E-2</v>
      </c>
      <c r="M2934" s="52">
        <f>IFERROR(_xll.qlIndexFixing(ONIndex3M,I2934,TRUE,_xll.ohTrigger(RecalcTrigger,Trigger3M)),NA())</f>
        <v>2.4251052988955024E-2</v>
      </c>
      <c r="N2934" s="52">
        <f>IFERROR(_xll.qlIndexFixing(Index6M,$H2934,TRUE,_xll.ohTrigger(RecalcTrigger,Trigger6M)),NA())</f>
        <v>2.5718390385976446E-2</v>
      </c>
      <c r="O2934" s="52">
        <f>IFERROR(_xll.qlIndexFixing(ONIndex6M,I2934,TRUE,_xll.ohTrigger(RecalcTrigger,Trigger6M)),NA())</f>
        <v>2.5561204101594015E-2</v>
      </c>
      <c r="P2934" s="52">
        <f>IFERROR(_xll.qlIndexFixing(Index1Y,$H2934,TRUE,_xll.ohTrigger(RecalcTrigger,Trigger1Y)),NA())</f>
        <v>2.7526686672602628E-2</v>
      </c>
      <c r="Q2934" s="52">
        <f>IFERROR(_xll.qlIndexFixing(ONIndex1Y,I2934,TRUE,_xll.ohTrigger(RecalcTrigger,Trigger1Y)),NA())</f>
        <v>2.71652249465415E-2</v>
      </c>
    </row>
    <row r="2935" spans="2:17" x14ac:dyDescent="0.2">
      <c r="B2935" s="46" t="s">
        <v>51</v>
      </c>
      <c r="D2935" s="49">
        <f>_xll.qlCalendarAdvance(LocalCalendar,$D2934,B2935,"f",FALSE)</f>
        <v>60073</v>
      </c>
      <c r="E2935" s="49">
        <f>_xll.qlInterestRateIndexValueDate(IndexON,D2935)</f>
        <v>60073</v>
      </c>
      <c r="F2935" s="52">
        <f>IFERROR(_xll.qlIndexFixing(IndexON,D2935,TRUE,_xll.ohTrigger(RecalcTrigger,TriggerON)),NA())</f>
        <v>2.1507857989133683E-2</v>
      </c>
      <c r="H2935" s="49">
        <f>_xll.qlCalendarAdvance(IborCalendar,$H2934,B2935,"f",FALSE)</f>
        <v>60065</v>
      </c>
      <c r="I2935" s="49">
        <f>_xll.qlInterestRateIndexValueDate(Index1M,$H2935)</f>
        <v>60069</v>
      </c>
      <c r="J2935" s="52">
        <f>IFERROR(_xll.qlIndexFixing(Index1M,$H2935,TRUE,_xll.ohTrigger(RecalcTrigger,Trigger1M)),NA())</f>
        <v>2.2773663004639566E-2</v>
      </c>
      <c r="K2935" s="52">
        <f>IFERROR(_xll.qlIndexFixing(ONIndex1M,I2935,TRUE,_xll.ohTrigger(RecalcTrigger,Trigger1M)),NA())</f>
        <v>2.2754293393170144E-2</v>
      </c>
      <c r="L2935" s="52">
        <f>IFERROR(_xll.qlIndexFixing(Index3M,H2935,TRUE,_xll.ohTrigger(RecalcTrigger,Trigger3M)),NA())</f>
        <v>2.4320306390936772E-2</v>
      </c>
      <c r="M2935" s="52">
        <f>IFERROR(_xll.qlIndexFixing(ONIndex3M,I2935,TRUE,_xll.ohTrigger(RecalcTrigger,Trigger3M)),NA())</f>
        <v>2.4250321401204644E-2</v>
      </c>
      <c r="N2935" s="52">
        <f>IFERROR(_xll.qlIndexFixing(Index6M,$H2935,TRUE,_xll.ohTrigger(RecalcTrigger,Trigger6M)),NA())</f>
        <v>2.5717767123575631E-2</v>
      </c>
      <c r="O2935" s="52">
        <f>IFERROR(_xll.qlIndexFixing(ONIndex6M,I2935,TRUE,_xll.ohTrigger(RecalcTrigger,Trigger6M)),NA())</f>
        <v>2.5560469835745891E-2</v>
      </c>
      <c r="P2935" s="52">
        <f>IFERROR(_xll.qlIndexFixing(Index1Y,$H2935,TRUE,_xll.ohTrigger(RecalcTrigger,Trigger1Y)),NA())</f>
        <v>2.7526197955327979E-2</v>
      </c>
      <c r="Q2935" s="52">
        <f>IFERROR(_xll.qlIndexFixing(ONIndex1Y,I2935,TRUE,_xll.ohTrigger(RecalcTrigger,Trigger1Y)),NA())</f>
        <v>2.7164500911789347E-2</v>
      </c>
    </row>
    <row r="2936" spans="2:17" x14ac:dyDescent="0.2">
      <c r="B2936" s="46" t="s">
        <v>51</v>
      </c>
      <c r="D2936" s="49">
        <f>_xll.qlCalendarAdvance(LocalCalendar,$D2935,B2936,"f",FALSE)</f>
        <v>60080</v>
      </c>
      <c r="E2936" s="49">
        <f>_xll.qlInterestRateIndexValueDate(IndexON,D2936)</f>
        <v>60080</v>
      </c>
      <c r="F2936" s="52">
        <f>IFERROR(_xll.qlIndexFixing(IndexON,D2936,TRUE,_xll.ohTrigger(RecalcTrigger,TriggerON)),NA())</f>
        <v>2.1506727801563486E-2</v>
      </c>
      <c r="H2936" s="49">
        <f>_xll.qlCalendarAdvance(IborCalendar,$H2935,B2936,"f",FALSE)</f>
        <v>60072</v>
      </c>
      <c r="I2936" s="49">
        <f>_xll.qlInterestRateIndexValueDate(Index1M,$H2936)</f>
        <v>60076</v>
      </c>
      <c r="J2936" s="52">
        <f>IFERROR(_xll.qlIndexFixing(Index1M,$H2936,TRUE,_xll.ohTrigger(RecalcTrigger,Trigger1M)),NA())</f>
        <v>2.2772951270527919E-2</v>
      </c>
      <c r="K2936" s="52">
        <f>IFERROR(_xll.qlIndexFixing(ONIndex1M,I2936,TRUE,_xll.ohTrigger(RecalcTrigger,Trigger1M)),NA())</f>
        <v>2.2753563689672518E-2</v>
      </c>
      <c r="L2936" s="52">
        <f>IFERROR(_xll.qlIndexFixing(Index3M,H2936,TRUE,_xll.ohTrigger(RecalcTrigger,Trigger3M)),NA())</f>
        <v>2.4319639810299998E-2</v>
      </c>
      <c r="M2936" s="52">
        <f>IFERROR(_xll.qlIndexFixing(ONIndex3M,I2936,TRUE,_xll.ohTrigger(RecalcTrigger,Trigger3M)),NA())</f>
        <v>2.4249599024086521E-2</v>
      </c>
      <c r="N2936" s="52">
        <f>IFERROR(_xll.qlIndexFixing(Index6M,$H2936,TRUE,_xll.ohTrigger(RecalcTrigger,Trigger6M)),NA())</f>
        <v>2.5717153134450731E-2</v>
      </c>
      <c r="O2936" s="52">
        <f>IFERROR(_xll.qlIndexFixing(ONIndex6M,I2936,TRUE,_xll.ohTrigger(RecalcTrigger,Trigger6M)),NA())</f>
        <v>2.555974472385536E-2</v>
      </c>
      <c r="P2936" s="52">
        <f>IFERROR(_xll.qlIndexFixing(Index1Y,$H2936,TRUE,_xll.ohTrigger(RecalcTrigger,Trigger1Y)),NA())</f>
        <v>2.7525719063986494E-2</v>
      </c>
      <c r="Q2936" s="52">
        <f>IFERROR(_xll.qlIndexFixing(ONIndex1Y,I2936,TRUE,_xll.ohTrigger(RecalcTrigger,Trigger1Y)),NA())</f>
        <v>2.7163786436670279E-2</v>
      </c>
    </row>
    <row r="2937" spans="2:17" x14ac:dyDescent="0.2">
      <c r="B2937" s="46" t="s">
        <v>51</v>
      </c>
      <c r="D2937" s="49">
        <f>_xll.qlCalendarAdvance(LocalCalendar,$D2936,B2937,"f",FALSE)</f>
        <v>60090</v>
      </c>
      <c r="E2937" s="49">
        <f>_xll.qlInterestRateIndexValueDate(IndexON,D2937)</f>
        <v>60090</v>
      </c>
      <c r="F2937" s="52">
        <f>IFERROR(_xll.qlIndexFixing(IndexON,D2937,TRUE,_xll.ohTrigger(RecalcTrigger,TriggerON)),NA())</f>
        <v>2.1504011440960369E-2</v>
      </c>
      <c r="H2937" s="49">
        <f>_xll.qlCalendarAdvance(IborCalendar,$H2936,B2937,"f",FALSE)</f>
        <v>60079</v>
      </c>
      <c r="I2937" s="49">
        <f>_xll.qlInterestRateIndexValueDate(Index1M,$H2937)</f>
        <v>60083</v>
      </c>
      <c r="J2937" s="52">
        <f>IFERROR(_xll.qlIndexFixing(Index1M,$H2937,TRUE,_xll.ohTrigger(RecalcTrigger,Trigger1M)),NA())</f>
        <v>2.2772919325765126E-2</v>
      </c>
      <c r="K2937" s="52">
        <f>IFERROR(_xll.qlIndexFixing(ONIndex1M,I2937,TRUE,_xll.ohTrigger(RecalcTrigger,Trigger1M)),NA())</f>
        <v>2.2752843290172464E-2</v>
      </c>
      <c r="L2937" s="52">
        <f>IFERROR(_xll.qlIndexFixing(Index3M,H2937,TRUE,_xll.ohTrigger(RecalcTrigger,Trigger3M)),NA())</f>
        <v>2.4318982497031835E-2</v>
      </c>
      <c r="M2937" s="52">
        <f>IFERROR(_xll.qlIndexFixing(ONIndex3M,I2937,TRUE,_xll.ohTrigger(RecalcTrigger,Trigger3M)),NA())</f>
        <v>2.4248885857600655E-2</v>
      </c>
      <c r="N2937" s="52">
        <f>IFERROR(_xll.qlIndexFixing(Index6M,$H2937,TRUE,_xll.ohTrigger(RecalcTrigger,Trigger6M)),NA())</f>
        <v>2.5717423044585578E-2</v>
      </c>
      <c r="O2937" s="52">
        <f>IFERROR(_xll.qlIndexFixing(ONIndex6M,I2937,TRUE,_xll.ohTrigger(RecalcTrigger,Trigger6M)),NA())</f>
        <v>2.555902876592242E-2</v>
      </c>
      <c r="P2937" s="52">
        <f>IFERROR(_xll.qlIndexFixing(Index1Y,$H2937,TRUE,_xll.ohTrigger(RecalcTrigger,Trigger1Y)),NA())</f>
        <v>2.7525249998564153E-2</v>
      </c>
      <c r="Q2937" s="52">
        <f>IFERROR(_xll.qlIndexFixing(ONIndex1Y,I2937,TRUE,_xll.ohTrigger(RecalcTrigger,Trigger1Y)),NA())</f>
        <v>2.7163081521024424E-2</v>
      </c>
    </row>
    <row r="2938" spans="2:17" x14ac:dyDescent="0.2">
      <c r="B2938" s="46" t="s">
        <v>51</v>
      </c>
      <c r="D2938" s="49">
        <f>_xll.qlCalendarAdvance(LocalCalendar,$D2937,B2938,"f",FALSE)</f>
        <v>60097</v>
      </c>
      <c r="E2938" s="49">
        <f>_xll.qlInterestRateIndexValueDate(IndexON,D2938)</f>
        <v>60097</v>
      </c>
      <c r="F2938" s="52">
        <f>IFERROR(_xll.qlIndexFixing(IndexON,D2938,TRUE,_xll.ohTrigger(RecalcTrigger,TriggerON)),NA())</f>
        <v>2.1502914625202152E-2</v>
      </c>
      <c r="H2938" s="49">
        <f>_xll.qlCalendarAdvance(IborCalendar,$H2937,B2938,"f",FALSE)</f>
        <v>60086</v>
      </c>
      <c r="I2938" s="49">
        <f>_xll.qlInterestRateIndexValueDate(Index1M,$H2938)</f>
        <v>60090</v>
      </c>
      <c r="J2938" s="52">
        <f>IFERROR(_xll.qlIndexFixing(Index1M,$H2938,TRUE,_xll.ohTrigger(RecalcTrigger,Trigger1M)),NA())</f>
        <v>2.2772226856011331E-2</v>
      </c>
      <c r="K2938" s="52">
        <f>IFERROR(_xll.qlIndexFixing(ONIndex1M,I2938,TRUE,_xll.ohTrigger(RecalcTrigger,Trigger1M)),NA())</f>
        <v>2.2752132194749919E-2</v>
      </c>
      <c r="L2938" s="52">
        <f>IFERROR(_xll.qlIndexFixing(Index3M,H2938,TRUE,_xll.ohTrigger(RecalcTrigger,Trigger3M)),NA())</f>
        <v>2.4318334451127938E-2</v>
      </c>
      <c r="M2938" s="52">
        <f>IFERROR(_xll.qlIndexFixing(ONIndex3M,I2938,TRUE,_xll.ohTrigger(RecalcTrigger,Trigger3M)),NA())</f>
        <v>2.4248181901747046E-2</v>
      </c>
      <c r="N2938" s="52">
        <f>IFERROR(_xll.qlIndexFixing(Index6M,$H2938,TRUE,_xll.ohTrigger(RecalcTrigger,Trigger6M)),NA())</f>
        <v>2.5716828222148186E-2</v>
      </c>
      <c r="O2938" s="52">
        <f>IFERROR(_xll.qlIndexFixing(ONIndex6M,I2938,TRUE,_xll.ohTrigger(RecalcTrigger,Trigger6M)),NA())</f>
        <v>2.5558321962186881E-2</v>
      </c>
      <c r="P2938" s="52">
        <f>IFERROR(_xll.qlIndexFixing(Index1Y,$H2938,TRUE,_xll.ohTrigger(RecalcTrigger,Trigger1Y)),NA())</f>
        <v>2.7524790759047603E-2</v>
      </c>
      <c r="Q2938" s="52">
        <f>IFERROR(_xll.qlIndexFixing(ONIndex1Y,I2938,TRUE,_xll.ohTrigger(RecalcTrigger,Trigger1Y)),NA())</f>
        <v>2.7162386165171526E-2</v>
      </c>
    </row>
    <row r="2939" spans="2:17" x14ac:dyDescent="0.2">
      <c r="B2939" s="46" t="s">
        <v>51</v>
      </c>
      <c r="D2939" s="49">
        <f>_xll.qlCalendarAdvance(LocalCalendar,$D2938,B2939,"f",FALSE)</f>
        <v>60104</v>
      </c>
      <c r="E2939" s="49">
        <f>_xll.qlInterestRateIndexValueDate(IndexON,D2939)</f>
        <v>60104</v>
      </c>
      <c r="F2939" s="52">
        <f>IFERROR(_xll.qlIndexFixing(IndexON,D2939,TRUE,_xll.ohTrigger(RecalcTrigger,TriggerON)),NA())</f>
        <v>2.1501832350612204E-2</v>
      </c>
      <c r="H2939" s="49">
        <f>_xll.qlCalendarAdvance(IborCalendar,$H2938,B2939,"f",FALSE)</f>
        <v>60093</v>
      </c>
      <c r="I2939" s="49">
        <f>_xll.qlInterestRateIndexValueDate(Index1M,$H2939)</f>
        <v>60097</v>
      </c>
      <c r="J2939" s="52">
        <f>IFERROR(_xll.qlIndexFixing(Index1M,$H2939,TRUE,_xll.ohTrigger(RecalcTrigger,Trigger1M)),NA())</f>
        <v>2.2771543708003491E-2</v>
      </c>
      <c r="K2939" s="52">
        <f>IFERROR(_xll.qlIndexFixing(ONIndex1M,I2939,TRUE,_xll.ohTrigger(RecalcTrigger,Trigger1M)),NA())</f>
        <v>2.2751430403484818E-2</v>
      </c>
      <c r="L2939" s="52">
        <f>IFERROR(_xll.qlIndexFixing(Index3M,H2939,TRUE,_xll.ohTrigger(RecalcTrigger,Trigger3M)),NA())</f>
        <v>2.4317695672581359E-2</v>
      </c>
      <c r="M2939" s="52">
        <f>IFERROR(_xll.qlIndexFixing(ONIndex3M,I2939,TRUE,_xll.ohTrigger(RecalcTrigger,Trigger3M)),NA())</f>
        <v>2.4247487156525693E-2</v>
      </c>
      <c r="N2939" s="52">
        <f>IFERROR(_xll.qlIndexFixing(Index6M,$H2939,TRUE,_xll.ohTrigger(RecalcTrigger,Trigger6M)),NA())</f>
        <v>2.571624267361939E-2</v>
      </c>
      <c r="O2939" s="52">
        <f>IFERROR(_xll.qlIndexFixing(ONIndex6M,I2939,TRUE,_xll.ohTrigger(RecalcTrigger,Trigger6M)),NA())</f>
        <v>2.5557624312488869E-2</v>
      </c>
      <c r="P2939" s="52">
        <f>IFERROR(_xll.qlIndexFixing(Index1Y,$H2939,TRUE,_xll.ohTrigger(RecalcTrigger,Trigger1Y)),NA())</f>
        <v>2.7524341345423479E-2</v>
      </c>
      <c r="Q2939" s="52">
        <f>IFERROR(_xll.qlIndexFixing(ONIndex1Y,I2939,TRUE,_xll.ohTrigger(RecalcTrigger,Trigger1Y)),NA())</f>
        <v>2.7161700368951713E-2</v>
      </c>
    </row>
    <row r="2940" spans="2:17" x14ac:dyDescent="0.2">
      <c r="B2940" s="46" t="s">
        <v>51</v>
      </c>
      <c r="D2940" s="49">
        <f>_xll.qlCalendarAdvance(LocalCalendar,$D2939,B2940,"f",FALSE)</f>
        <v>60111</v>
      </c>
      <c r="E2940" s="49">
        <f>_xll.qlInterestRateIndexValueDate(IndexON,D2940)</f>
        <v>60111</v>
      </c>
      <c r="F2940" s="52">
        <f>IFERROR(_xll.qlIndexFixing(IndexON,D2940,TRUE,_xll.ohTrigger(RecalcTrigger,TriggerON)),NA())</f>
        <v>2.1500764617270463E-2</v>
      </c>
      <c r="H2940" s="49">
        <f>_xll.qlCalendarAdvance(IborCalendar,$H2939,B2940,"f",FALSE)</f>
        <v>60100</v>
      </c>
      <c r="I2940" s="49">
        <f>_xll.qlInterestRateIndexValueDate(Index1M,$H2940)</f>
        <v>60104</v>
      </c>
      <c r="J2940" s="52">
        <f>IFERROR(_xll.qlIndexFixing(Index1M,$H2940,TRUE,_xll.ohTrigger(RecalcTrigger,Trigger1M)),NA())</f>
        <v>2.2770869881744184E-2</v>
      </c>
      <c r="K2940" s="52">
        <f>IFERROR(_xll.qlIndexFixing(ONIndex1M,I2940,TRUE,_xll.ohTrigger(RecalcTrigger,Trigger1M)),NA())</f>
        <v>2.2750737916057417E-2</v>
      </c>
      <c r="L2940" s="52">
        <f>IFERROR(_xll.qlIndexFixing(Index3M,H2940,TRUE,_xll.ohTrigger(RecalcTrigger,Trigger3M)),NA())</f>
        <v>2.4317066161392096E-2</v>
      </c>
      <c r="M2940" s="52">
        <f>IFERROR(_xll.qlIndexFixing(ONIndex3M,I2940,TRUE,_xll.ohTrigger(RecalcTrigger,Trigger3M)),NA())</f>
        <v>2.4246801621936598E-2</v>
      </c>
      <c r="N2940" s="52">
        <f>IFERROR(_xll.qlIndexFixing(Index6M,$H2940,TRUE,_xll.ohTrigger(RecalcTrigger,Trigger6M)),NA())</f>
        <v>2.5715666398990939E-2</v>
      </c>
      <c r="O2940" s="52">
        <f>IFERROR(_xll.qlIndexFixing(ONIndex6M,I2940,TRUE,_xll.ohTrigger(RecalcTrigger,Trigger6M)),NA())</f>
        <v>2.5556935816748449E-2</v>
      </c>
      <c r="P2940" s="52">
        <f>IFERROR(_xll.qlIndexFixing(Index1Y,$H2940,TRUE,_xll.ohTrigger(RecalcTrigger,Trigger1Y)),NA())</f>
        <v>2.7523901757677986E-2</v>
      </c>
      <c r="Q2940" s="52">
        <f>IFERROR(_xll.qlIndexFixing(ONIndex1Y,I2940,TRUE,_xll.ohTrigger(RecalcTrigger,Trigger1Y)),NA())</f>
        <v>2.7161024132364986E-2</v>
      </c>
    </row>
    <row r="2941" spans="2:17" x14ac:dyDescent="0.2">
      <c r="B2941" s="46" t="s">
        <v>51</v>
      </c>
      <c r="D2941" s="49">
        <f>_xll.qlCalendarAdvance(LocalCalendar,$D2940,B2941,"f",FALSE)</f>
        <v>60118</v>
      </c>
      <c r="E2941" s="49">
        <f>_xll.qlInterestRateIndexValueDate(IndexON,D2941)</f>
        <v>60118</v>
      </c>
      <c r="F2941" s="52">
        <f>IFERROR(_xll.qlIndexFixing(IndexON,D2941,TRUE,_xll.ohTrigger(RecalcTrigger,TriggerON)),NA())</f>
        <v>2.1499711424937118E-2</v>
      </c>
      <c r="H2941" s="49">
        <f>_xll.qlCalendarAdvance(IborCalendar,$H2940,B2941,"f",FALSE)</f>
        <v>60107</v>
      </c>
      <c r="I2941" s="49">
        <f>_xll.qlInterestRateIndexValueDate(Index1M,$H2941)</f>
        <v>60111</v>
      </c>
      <c r="J2941" s="52">
        <f>IFERROR(_xll.qlIndexFixing(Index1M,$H2941,TRUE,_xll.ohTrigger(RecalcTrigger,Trigger1M)),NA())</f>
        <v>2.2770205377230835E-2</v>
      </c>
      <c r="K2941" s="52">
        <f>IFERROR(_xll.qlIndexFixing(ONIndex1M,I2941,TRUE,_xll.ohTrigger(RecalcTrigger,Trigger1M)),NA())</f>
        <v>2.2750054732707525E-2</v>
      </c>
      <c r="L2941" s="52">
        <f>IFERROR(_xll.qlIndexFixing(Index3M,H2941,TRUE,_xll.ohTrigger(RecalcTrigger,Trigger3M)),NA())</f>
        <v>2.4316445917551461E-2</v>
      </c>
      <c r="M2941" s="52">
        <f>IFERROR(_xll.qlIndexFixing(ONIndex3M,I2941,TRUE,_xll.ohTrigger(RecalcTrigger,Trigger3M)),NA())</f>
        <v>2.4246125298059695E-2</v>
      </c>
      <c r="N2941" s="52">
        <f>IFERROR(_xll.qlIndexFixing(Index6M,$H2941,TRUE,_xll.ohTrigger(RecalcTrigger,Trigger6M)),NA())</f>
        <v>2.5715099398255444E-2</v>
      </c>
      <c r="O2941" s="52">
        <f>IFERROR(_xll.qlIndexFixing(ONIndex6M,I2941,TRUE,_xll.ohTrigger(RecalcTrigger,Trigger6M)),NA())</f>
        <v>2.5556256475125494E-2</v>
      </c>
      <c r="P2941" s="52">
        <f>IFERROR(_xll.qlIndexFixing(Index1Y,$H2941,TRUE,_xll.ohTrigger(RecalcTrigger,Trigger1Y)),NA())</f>
        <v>2.7523471995799298E-2</v>
      </c>
      <c r="Q2941" s="52">
        <f>IFERROR(_xll.qlIndexFixing(ONIndex1Y,I2941,TRUE,_xll.ohTrigger(RecalcTrigger,Trigger1Y)),NA())</f>
        <v>2.7160357455331408E-2</v>
      </c>
    </row>
    <row r="2942" spans="2:17" x14ac:dyDescent="0.2">
      <c r="B2942" s="46" t="s">
        <v>51</v>
      </c>
      <c r="D2942" s="49">
        <f>_xll.qlCalendarAdvance(LocalCalendar,$D2941,B2942,"f",FALSE)</f>
        <v>60125</v>
      </c>
      <c r="E2942" s="49">
        <f>_xll.qlInterestRateIndexValueDate(IndexON,D2942)</f>
        <v>60125</v>
      </c>
      <c r="F2942" s="52">
        <f>IFERROR(_xll.qlIndexFixing(IndexON,D2942,TRUE,_xll.ohTrigger(RecalcTrigger,TriggerON)),NA())</f>
        <v>2.1498672773612171E-2</v>
      </c>
      <c r="H2942" s="49">
        <f>_xll.qlCalendarAdvance(IborCalendar,$H2941,B2942,"f",FALSE)</f>
        <v>60114</v>
      </c>
      <c r="I2942" s="49">
        <f>_xll.qlInterestRateIndexValueDate(Index1M,$H2942)</f>
        <v>60118</v>
      </c>
      <c r="J2942" s="52">
        <f>IFERROR(_xll.qlIndexFixing(Index1M,$H2942,TRUE,_xll.ohTrigger(RecalcTrigger,Trigger1M)),NA())</f>
        <v>2.2769550194458282E-2</v>
      </c>
      <c r="K2942" s="52">
        <f>IFERROR(_xll.qlIndexFixing(ONIndex1M,I2942,TRUE,_xll.ohTrigger(RecalcTrigger,Trigger1M)),NA())</f>
        <v>2.2749380853595014E-2</v>
      </c>
      <c r="L2942" s="52">
        <f>IFERROR(_xll.qlIndexFixing(Index3M,H2942,TRUE,_xll.ohTrigger(RecalcTrigger,Trigger3M)),NA())</f>
        <v>2.4315834941057716E-2</v>
      </c>
      <c r="M2942" s="52">
        <f>IFERROR(_xll.qlIndexFixing(ONIndex3M,I2942,TRUE,_xll.ohTrigger(RecalcTrigger,Trigger3M)),NA())</f>
        <v>2.424545818481505E-2</v>
      </c>
      <c r="N2942" s="52">
        <f>IFERROR(_xll.qlIndexFixing(Index6M,$H2942,TRUE,_xll.ohTrigger(RecalcTrigger,Trigger6M)),NA())</f>
        <v>2.5714541671404221E-2</v>
      </c>
      <c r="O2942" s="52">
        <f>IFERROR(_xll.qlIndexFixing(ONIndex6M,I2942,TRUE,_xll.ohTrigger(RecalcTrigger,Trigger6M)),NA())</f>
        <v>2.5555586287699938E-2</v>
      </c>
      <c r="P2942" s="52">
        <f>IFERROR(_xll.qlIndexFixing(Index1Y,$H2942,TRUE,_xll.ohTrigger(RecalcTrigger,Trigger1Y)),NA())</f>
        <v>2.7523052059774497E-2</v>
      </c>
      <c r="Q2942" s="52">
        <f>IFERROR(_xll.qlIndexFixing(ONIndex1Y,I2942,TRUE,_xll.ohTrigger(RecalcTrigger,Trigger1Y)),NA())</f>
        <v>2.7159700338090786E-2</v>
      </c>
    </row>
    <row r="2943" spans="2:17" x14ac:dyDescent="0.2">
      <c r="B2943" s="46" t="s">
        <v>51</v>
      </c>
      <c r="D2943" s="49">
        <f>_xll.qlCalendarAdvance(LocalCalendar,$D2942,B2943,"f",FALSE)</f>
        <v>60132</v>
      </c>
      <c r="E2943" s="49">
        <f>_xll.qlInterestRateIndexValueDate(IndexON,D2943)</f>
        <v>60132</v>
      </c>
      <c r="F2943" s="52">
        <f>IFERROR(_xll.qlIndexFixing(IndexON,D2943,TRUE,_xll.ohTrigger(RecalcTrigger,TriggerON)),NA())</f>
        <v>2.1497648663615365E-2</v>
      </c>
      <c r="H2943" s="49">
        <f>_xll.qlCalendarAdvance(IborCalendar,$H2942,B2943,"f",FALSE)</f>
        <v>60121</v>
      </c>
      <c r="I2943" s="49">
        <f>_xll.qlInterestRateIndexValueDate(Index1M,$H2943)</f>
        <v>60125</v>
      </c>
      <c r="J2943" s="52">
        <f>IFERROR(_xll.qlIndexFixing(Index1M,$H2943,TRUE,_xll.ohTrigger(RecalcTrigger,Trigger1M)),NA())</f>
        <v>2.2768904333434266E-2</v>
      </c>
      <c r="K2943" s="52">
        <f>IFERROR(_xll.qlIndexFixing(ONIndex1M,I2943,TRUE,_xll.ohTrigger(RecalcTrigger,Trigger1M)),NA())</f>
        <v>2.2748716278400138E-2</v>
      </c>
      <c r="L2943" s="52">
        <f>IFERROR(_xll.qlIndexFixing(Index3M,H2943,TRUE,_xll.ohTrigger(RecalcTrigger,Trigger3M)),NA())</f>
        <v>2.4316011538762988E-2</v>
      </c>
      <c r="M2943" s="52">
        <f>IFERROR(_xll.qlIndexFixing(ONIndex3M,I2943,TRUE,_xll.ohTrigger(RecalcTrigger,Trigger3M)),NA())</f>
        <v>2.4244800282122725E-2</v>
      </c>
      <c r="N2943" s="52">
        <f>IFERROR(_xll.qlIndexFixing(Index6M,$H2943,TRUE,_xll.ohTrigger(RecalcTrigger,Trigger6M)),NA())</f>
        <v>2.571399321843075E-2</v>
      </c>
      <c r="O2943" s="52">
        <f>IFERROR(_xll.qlIndexFixing(ONIndex6M,I2943,TRUE,_xll.ohTrigger(RecalcTrigger,Trigger6M)),NA())</f>
        <v>2.5554925254231975E-2</v>
      </c>
      <c r="P2943" s="52">
        <f>IFERROR(_xll.qlIndexFixing(Index1Y,$H2943,TRUE,_xll.ohTrigger(RecalcTrigger,Trigger1Y)),NA())</f>
        <v>2.7522641949591531E-2</v>
      </c>
      <c r="Q2943" s="52">
        <f>IFERROR(_xll.qlIndexFixing(ONIndex1Y,I2943,TRUE,_xll.ohTrigger(RecalcTrigger,Trigger1Y)),NA())</f>
        <v>2.7159052780403314E-2</v>
      </c>
    </row>
    <row r="2944" spans="2:17" x14ac:dyDescent="0.2">
      <c r="B2944" s="46" t="s">
        <v>51</v>
      </c>
      <c r="D2944" s="49">
        <f>_xll.qlCalendarAdvance(LocalCalendar,$D2943,B2944,"f",FALSE)</f>
        <v>60139</v>
      </c>
      <c r="E2944" s="49">
        <f>_xll.qlInterestRateIndexValueDate(IndexON,D2944)</f>
        <v>60139</v>
      </c>
      <c r="F2944" s="52">
        <f>IFERROR(_xll.qlIndexFixing(IndexON,D2944,TRUE,_xll.ohTrigger(RecalcTrigger,TriggerON)),NA())</f>
        <v>2.1496639094706893E-2</v>
      </c>
      <c r="H2944" s="49">
        <f>_xll.qlCalendarAdvance(IborCalendar,$H2943,B2944,"f",FALSE)</f>
        <v>60128</v>
      </c>
      <c r="I2944" s="49">
        <f>_xll.qlInterestRateIndexValueDate(Index1M,$H2944)</f>
        <v>60132</v>
      </c>
      <c r="J2944" s="52">
        <f>IFERROR(_xll.qlIndexFixing(Index1M,$H2944,TRUE,_xll.ohTrigger(RecalcTrigger,Trigger1M)),NA())</f>
        <v>2.2768267794143312E-2</v>
      </c>
      <c r="K2944" s="52">
        <f>IFERROR(_xll.qlIndexFixing(ONIndex1M,I2944,TRUE,_xll.ohTrigger(RecalcTrigger,Trigger1M)),NA())</f>
        <v>2.2748061007202836E-2</v>
      </c>
      <c r="L2944" s="52">
        <f>IFERROR(_xll.qlIndexFixing(Index3M,H2944,TRUE,_xll.ohTrigger(RecalcTrigger,Trigger3M)),NA())</f>
        <v>2.4314640790091779E-2</v>
      </c>
      <c r="M2944" s="52">
        <f>IFERROR(_xll.qlIndexFixing(ONIndex3M,I2944,TRUE,_xll.ohTrigger(RecalcTrigger,Trigger3M)),NA())</f>
        <v>2.4244151590062657E-2</v>
      </c>
      <c r="N2944" s="52">
        <f>IFERROR(_xll.qlIndexFixing(Index6M,$H2944,TRUE,_xll.ohTrigger(RecalcTrigger,Trigger6M)),NA())</f>
        <v>2.5713454039325907E-2</v>
      </c>
      <c r="O2944" s="52">
        <f>IFERROR(_xll.qlIndexFixing(ONIndex6M,I2944,TRUE,_xll.ohTrigger(RecalcTrigger,Trigger6M)),NA())</f>
        <v>2.5554273374801539E-2</v>
      </c>
      <c r="P2944" s="52">
        <f>IFERROR(_xll.qlIndexFixing(Index1Y,$H2944,TRUE,_xll.ohTrigger(RecalcTrigger,Trigger1Y)),NA())</f>
        <v>2.7522241665238142E-2</v>
      </c>
      <c r="Q2944" s="52">
        <f>IFERROR(_xll.qlIndexFixing(ONIndex1Y,I2944,TRUE,_xll.ohTrigger(RecalcTrigger,Trigger1Y)),NA())</f>
        <v>2.7158414782428864E-2</v>
      </c>
    </row>
    <row r="2945" spans="2:17" x14ac:dyDescent="0.2">
      <c r="B2945" s="46" t="s">
        <v>51</v>
      </c>
      <c r="D2945" s="49">
        <f>_xll.qlCalendarAdvance(LocalCalendar,$D2944,B2945,"f",FALSE)</f>
        <v>60147</v>
      </c>
      <c r="E2945" s="49">
        <f>_xll.qlInterestRateIndexValueDate(IndexON,D2945)</f>
        <v>60147</v>
      </c>
      <c r="F2945" s="52">
        <f>IFERROR(_xll.qlIndexFixing(IndexON,D2945,TRUE,_xll.ohTrigger(RecalcTrigger,TriggerON)),NA())</f>
        <v>2.1495503107002989E-2</v>
      </c>
      <c r="H2945" s="49">
        <f>_xll.qlCalendarAdvance(IborCalendar,$H2944,B2945,"f",FALSE)</f>
        <v>60135</v>
      </c>
      <c r="I2945" s="49">
        <f>_xll.qlInterestRateIndexValueDate(Index1M,$H2945)</f>
        <v>60140</v>
      </c>
      <c r="J2945" s="52">
        <f>IFERROR(_xll.qlIndexFixing(Index1M,$H2945,TRUE,_xll.ohTrigger(RecalcTrigger,Trigger1M)),NA())</f>
        <v>2.276755173505E-2</v>
      </c>
      <c r="K2945" s="52">
        <f>IFERROR(_xll.qlIndexFixing(ONIndex1M,I2945,TRUE,_xll.ohTrigger(RecalcTrigger,Trigger1M)),NA())</f>
        <v>2.2747323518732543E-2</v>
      </c>
      <c r="L2945" s="52">
        <f>IFERROR(_xll.qlIndexFixing(Index3M,H2945,TRUE,_xll.ohTrigger(RecalcTrigger,Trigger3M)),NA())</f>
        <v>2.4313975061489097E-2</v>
      </c>
      <c r="M2945" s="52">
        <f>IFERROR(_xll.qlIndexFixing(ONIndex3M,I2945,TRUE,_xll.ohTrigger(RecalcTrigger,Trigger3M)),NA())</f>
        <v>2.4243421506229268E-2</v>
      </c>
      <c r="N2945" s="52">
        <f>IFERROR(_xll.qlIndexFixing(Index6M,$H2945,TRUE,_xll.ohTrigger(RecalcTrigger,Trigger6M)),NA())</f>
        <v>2.571284919038367E-2</v>
      </c>
      <c r="O2945" s="52">
        <f>IFERROR(_xll.qlIndexFixing(ONIndex6M,I2945,TRUE,_xll.ohTrigger(RecalcTrigger,Trigger6M)),NA())</f>
        <v>2.5553539578977436E-2</v>
      </c>
      <c r="P2945" s="52">
        <f>IFERROR(_xll.qlIndexFixing(Index1Y,$H2945,TRUE,_xll.ohTrigger(RecalcTrigger,Trigger1Y)),NA())</f>
        <v>2.7521796229019166E-2</v>
      </c>
      <c r="Q2945" s="52">
        <f>IFERROR(_xll.qlIndexFixing(ONIndex1Y,I2945,TRUE,_xll.ohTrigger(RecalcTrigger,Trigger1Y)),NA())</f>
        <v>2.7157697347517384E-2</v>
      </c>
    </row>
    <row r="2946" spans="2:17" x14ac:dyDescent="0.2">
      <c r="B2946" s="46" t="s">
        <v>51</v>
      </c>
      <c r="D2946" s="49">
        <f>_xll.qlCalendarAdvance(LocalCalendar,$D2945,B2946,"f",FALSE)</f>
        <v>60154</v>
      </c>
      <c r="E2946" s="49">
        <f>_xll.qlInterestRateIndexValueDate(IndexON,D2946)</f>
        <v>60154</v>
      </c>
      <c r="F2946" s="52">
        <f>IFERROR(_xll.qlIndexFixing(IndexON,D2946,TRUE,_xll.ohTrigger(RecalcTrigger,TriggerON)),NA())</f>
        <v>2.1494524697649453E-2</v>
      </c>
      <c r="H2946" s="49">
        <f>_xll.qlCalendarAdvance(IborCalendar,$H2945,B2946,"f",FALSE)</f>
        <v>60142</v>
      </c>
      <c r="I2946" s="49">
        <f>_xll.qlInterestRateIndexValueDate(Index1M,$H2946)</f>
        <v>60147</v>
      </c>
      <c r="J2946" s="52">
        <f>IFERROR(_xll.qlIndexFixing(Index1M,$H2946,TRUE,_xll.ohTrigger(RecalcTrigger,Trigger1M)),NA())</f>
        <v>2.2766258993550004E-2</v>
      </c>
      <c r="K2946" s="52">
        <f>IFERROR(_xll.qlIndexFixing(ONIndex1M,I2946,TRUE,_xll.ohTrigger(RecalcTrigger,Trigger1M)),NA())</f>
        <v>2.2746688184867025E-2</v>
      </c>
      <c r="L2946" s="52">
        <f>IFERROR(_xll.qlIndexFixing(Index3M,H2946,TRUE,_xll.ohTrigger(RecalcTrigger,Trigger3M)),NA())</f>
        <v>2.4312622308660901E-2</v>
      </c>
      <c r="M2946" s="52">
        <f>IFERROR(_xll.qlIndexFixing(ONIndex3M,I2946,TRUE,_xll.ohTrigger(RecalcTrigger,Trigger3M)),NA())</f>
        <v>2.4242792551101289E-2</v>
      </c>
      <c r="N2946" s="52">
        <f>IFERROR(_xll.qlIndexFixing(Index6M,$H2946,TRUE,_xll.ohTrigger(RecalcTrigger,Trigger6M)),NA())</f>
        <v>2.5709689226866023E-2</v>
      </c>
      <c r="O2946" s="52">
        <f>IFERROR(_xll.qlIndexFixing(ONIndex6M,I2946,TRUE,_xll.ohTrigger(RecalcTrigger,Trigger6M)),NA())</f>
        <v>2.5552907315455897E-2</v>
      </c>
      <c r="P2946" s="52">
        <f>IFERROR(_xll.qlIndexFixing(Index1Y,$H2946,TRUE,_xll.ohTrigger(RecalcTrigger,Trigger1Y)),NA())</f>
        <v>2.7521416999976477E-2</v>
      </c>
      <c r="Q2946" s="52">
        <f>IFERROR(_xll.qlIndexFixing(ONIndex1Y,I2946,TRUE,_xll.ohTrigger(RecalcTrigger,Trigger1Y)),NA())</f>
        <v>2.7157079834436715E-2</v>
      </c>
    </row>
    <row r="2947" spans="2:17" x14ac:dyDescent="0.2">
      <c r="B2947" s="46" t="s">
        <v>51</v>
      </c>
      <c r="D2947" s="49">
        <f>_xll.qlCalendarAdvance(LocalCalendar,$D2946,B2947,"f",FALSE)</f>
        <v>60161</v>
      </c>
      <c r="E2947" s="49">
        <f>_xll.qlInterestRateIndexValueDate(IndexON,D2947)</f>
        <v>60161</v>
      </c>
      <c r="F2947" s="52">
        <f>IFERROR(_xll.qlIndexFixing(IndexON,D2947,TRUE,_xll.ohTrigger(RecalcTrigger,TriggerON)),NA())</f>
        <v>2.1493560829304315E-2</v>
      </c>
      <c r="H2947" s="49">
        <f>_xll.qlCalendarAdvance(IborCalendar,$H2946,B2947,"f",FALSE)</f>
        <v>60149</v>
      </c>
      <c r="I2947" s="49">
        <f>_xll.qlInterestRateIndexValueDate(Index1M,$H2947)</f>
        <v>60153</v>
      </c>
      <c r="J2947" s="52">
        <f>IFERROR(_xll.qlIndexFixing(Index1M,$H2947,TRUE,_xll.ohTrigger(RecalcTrigger,Trigger1M)),NA())</f>
        <v>2.2765737391583052E-2</v>
      </c>
      <c r="K2947" s="52">
        <f>IFERROR(_xll.qlIndexFixing(ONIndex1M,I2947,TRUE,_xll.ohTrigger(RecalcTrigger,Trigger1M)),NA())</f>
        <v>2.274615101823585E-2</v>
      </c>
      <c r="L2947" s="52">
        <f>IFERROR(_xll.qlIndexFixing(Index3M,H2947,TRUE,_xll.ohTrigger(RecalcTrigger,Trigger3M)),NA())</f>
        <v>2.4312138364252837E-2</v>
      </c>
      <c r="M2947" s="52">
        <f>IFERROR(_xll.qlIndexFixing(ONIndex3M,I2947,TRUE,_xll.ohTrigger(RecalcTrigger,Trigger3M)),NA())</f>
        <v>2.4242260777915803E-2</v>
      </c>
      <c r="N2947" s="52">
        <f>IFERROR(_xll.qlIndexFixing(Index6M,$H2947,TRUE,_xll.ohTrigger(RecalcTrigger,Trigger6M)),NA())</f>
        <v>2.571013053233228E-2</v>
      </c>
      <c r="O2947" s="52">
        <f>IFERROR(_xll.qlIndexFixing(ONIndex6M,I2947,TRUE,_xll.ohTrigger(RecalcTrigger,Trigger6M)),NA())</f>
        <v>2.5552372661294953E-2</v>
      </c>
      <c r="P2947" s="52">
        <f>IFERROR(_xll.qlIndexFixing(Index1Y,$H2947,TRUE,_xll.ohTrigger(RecalcTrigger,Trigger1Y)),NA())</f>
        <v>2.7521099767041979E-2</v>
      </c>
      <c r="Q2947" s="52">
        <f>IFERROR(_xll.qlIndexFixing(ONIndex1Y,I2947,TRUE,_xll.ohTrigger(RecalcTrigger,Trigger1Y)),NA())</f>
        <v>2.7156558146304022E-2</v>
      </c>
    </row>
    <row r="2948" spans="2:17" x14ac:dyDescent="0.2">
      <c r="B2948" s="46" t="s">
        <v>51</v>
      </c>
      <c r="D2948" s="49">
        <f>_xll.qlCalendarAdvance(LocalCalendar,$D2947,B2948,"f",FALSE)</f>
        <v>60168</v>
      </c>
      <c r="E2948" s="49">
        <f>_xll.qlInterestRateIndexValueDate(IndexON,D2948)</f>
        <v>60168</v>
      </c>
      <c r="F2948" s="52">
        <f>IFERROR(_xll.qlIndexFixing(IndexON,D2948,TRUE,_xll.ohTrigger(RecalcTrigger,TriggerON)),NA())</f>
        <v>2.1492611502127446E-2</v>
      </c>
      <c r="H2948" s="49">
        <f>_xll.qlCalendarAdvance(IborCalendar,$H2947,B2948,"f",FALSE)</f>
        <v>60156</v>
      </c>
      <c r="I2948" s="49">
        <f>_xll.qlInterestRateIndexValueDate(Index1M,$H2948)</f>
        <v>60160</v>
      </c>
      <c r="J2948" s="52">
        <f>IFERROR(_xll.qlIndexFixing(Index1M,$H2948,TRUE,_xll.ohTrigger(RecalcTrigger,Trigger1M)),NA())</f>
        <v>2.2765137511301603E-2</v>
      </c>
      <c r="K2948" s="52">
        <f>IFERROR(_xll.qlIndexFixing(ONIndex1M,I2948,TRUE,_xll.ohTrigger(RecalcTrigger,Trigger1M)),NA())</f>
        <v>2.274553296334858E-2</v>
      </c>
      <c r="L2948" s="52">
        <f>IFERROR(_xll.qlIndexFixing(Index3M,H2948,TRUE,_xll.ohTrigger(RecalcTrigger,Trigger3M)),NA())</f>
        <v>2.4311582367229471E-2</v>
      </c>
      <c r="M2948" s="52">
        <f>IFERROR(_xll.qlIndexFixing(ONIndex3M,I2948,TRUE,_xll.ohTrigger(RecalcTrigger,Trigger3M)),NA())</f>
        <v>2.4241648928384762E-2</v>
      </c>
      <c r="N2948" s="52">
        <f>IFERROR(_xll.qlIndexFixing(Index6M,$H2948,TRUE,_xll.ohTrigger(RecalcTrigger,Trigger6M)),NA())</f>
        <v>2.5709627195233245E-2</v>
      </c>
      <c r="O2948" s="52">
        <f>IFERROR(_xll.qlIndexFixing(ONIndex6M,I2948,TRUE,_xll.ohTrigger(RecalcTrigger,Trigger6M)),NA())</f>
        <v>2.5551757398174502E-2</v>
      </c>
      <c r="P2948" s="52">
        <f>IFERROR(_xll.qlIndexFixing(Index1Y,$H2948,TRUE,_xll.ohTrigger(RecalcTrigger,Trigger1Y)),NA())</f>
        <v>2.7520738785894321E-2</v>
      </c>
      <c r="Q2948" s="52">
        <f>IFERROR(_xll.qlIndexFixing(ONIndex1Y,I2948,TRUE,_xll.ohTrigger(RecalcTrigger,Trigger1Y)),NA())</f>
        <v>2.7155958386861911E-2</v>
      </c>
    </row>
    <row r="2949" spans="2:17" x14ac:dyDescent="0.2">
      <c r="B2949" s="46" t="s">
        <v>51</v>
      </c>
      <c r="D2949" s="49">
        <f>_xll.qlCalendarAdvance(LocalCalendar,$D2948,B2949,"f",FALSE)</f>
        <v>60175</v>
      </c>
      <c r="E2949" s="49">
        <f>_xll.qlInterestRateIndexValueDate(IndexON,D2949)</f>
        <v>60175</v>
      </c>
      <c r="F2949" s="52">
        <f>IFERROR(_xll.qlIndexFixing(IndexON,D2949,TRUE,_xll.ohTrigger(RecalcTrigger,TriggerON)),NA())</f>
        <v>2.1491676715958974E-2</v>
      </c>
      <c r="H2949" s="49">
        <f>_xll.qlCalendarAdvance(IborCalendar,$H2948,B2949,"f",FALSE)</f>
        <v>60163</v>
      </c>
      <c r="I2949" s="49">
        <f>_xll.qlInterestRateIndexValueDate(Index1M,$H2949)</f>
        <v>60167</v>
      </c>
      <c r="J2949" s="52">
        <f>IFERROR(_xll.qlIndexFixing(Index1M,$H2949,TRUE,_xll.ohTrigger(RecalcTrigger,Trigger1M)),NA())</f>
        <v>2.276454695216934E-2</v>
      </c>
      <c r="K2949" s="52">
        <f>IFERROR(_xll.qlIndexFixing(ONIndex1M,I2949,TRUE,_xll.ohTrigger(RecalcTrigger,Trigger1M)),NA())</f>
        <v>2.2744924212458884E-2</v>
      </c>
      <c r="L2949" s="52">
        <f>IFERROR(_xll.qlIndexFixing(Index3M,H2949,TRUE,_xll.ohTrigger(RecalcTrigger,Trigger3M)),NA())</f>
        <v>2.4311035636900766E-2</v>
      </c>
      <c r="M2949" s="52">
        <f>IFERROR(_xll.qlIndexFixing(ONIndex3M,I2949,TRUE,_xll.ohTrigger(RecalcTrigger,Trigger3M)),NA())</f>
        <v>2.4241046289565915E-2</v>
      </c>
      <c r="N2949" s="52">
        <f>IFERROR(_xll.qlIndexFixing(Index6M,$H2949,TRUE,_xll.ohTrigger(RecalcTrigger,Trigger6M)),NA())</f>
        <v>2.5709133130649715E-2</v>
      </c>
      <c r="O2949" s="52">
        <f>IFERROR(_xll.qlIndexFixing(ONIndex6M,I2949,TRUE,_xll.ohTrigger(RecalcTrigger,Trigger6M)),NA())</f>
        <v>2.5551151289091578E-2</v>
      </c>
      <c r="P2949" s="52">
        <f>IFERROR(_xll.qlIndexFixing(Index1Y,$H2949,TRUE,_xll.ohTrigger(RecalcTrigger,Trigger1Y)),NA())</f>
        <v>2.7520387630521049E-2</v>
      </c>
      <c r="Q2949" s="52">
        <f>IFERROR(_xll.qlIndexFixing(ONIndex1Y,I2949,TRUE,_xll.ohTrigger(RecalcTrigger,Trigger1Y)),NA())</f>
        <v>2.7155368187132822E-2</v>
      </c>
    </row>
    <row r="2950" spans="2:17" x14ac:dyDescent="0.2">
      <c r="B2950" s="46" t="s">
        <v>51</v>
      </c>
      <c r="D2950" s="49">
        <f>_xll.qlCalendarAdvance(LocalCalendar,$D2949,B2950,"f",FALSE)</f>
        <v>60182</v>
      </c>
      <c r="E2950" s="49">
        <f>_xll.qlInterestRateIndexValueDate(IndexON,D2950)</f>
        <v>60182</v>
      </c>
      <c r="F2950" s="52">
        <f>IFERROR(_xll.qlIndexFixing(IndexON,D2950,TRUE,_xll.ohTrigger(RecalcTrigger,TriggerON)),NA())</f>
        <v>2.1490756470958772E-2</v>
      </c>
      <c r="H2950" s="49">
        <f>_xll.qlCalendarAdvance(IborCalendar,$H2949,B2950,"f",FALSE)</f>
        <v>60170</v>
      </c>
      <c r="I2950" s="49">
        <f>_xll.qlInterestRateIndexValueDate(Index1M,$H2950)</f>
        <v>60174</v>
      </c>
      <c r="J2950" s="52">
        <f>IFERROR(_xll.qlIndexFixing(Index1M,$H2950,TRUE,_xll.ohTrigger(RecalcTrigger,Trigger1M)),NA())</f>
        <v>2.2763965714180934E-2</v>
      </c>
      <c r="K2950" s="52">
        <f>IFERROR(_xll.qlIndexFixing(ONIndex1M,I2950,TRUE,_xll.ohTrigger(RecalcTrigger,Trigger1M)),NA())</f>
        <v>2.2744324765806567E-2</v>
      </c>
      <c r="L2950" s="52">
        <f>IFERROR(_xll.qlIndexFixing(Index3M,H2950,TRUE,_xll.ohTrigger(RecalcTrigger,Trigger3M)),NA())</f>
        <v>2.4310498173260583E-2</v>
      </c>
      <c r="M2950" s="52">
        <f>IFERROR(_xll.qlIndexFixing(ONIndex3M,I2950,TRUE,_xll.ohTrigger(RecalcTrigger,Trigger3M)),NA())</f>
        <v>2.4240452861379325E-2</v>
      </c>
      <c r="N2950" s="52">
        <f>IFERROR(_xll.qlIndexFixing(Index6M,$H2950,TRUE,_xll.ohTrigger(RecalcTrigger,Trigger6M)),NA())</f>
        <v>2.5709530976100129E-2</v>
      </c>
      <c r="O2950" s="52">
        <f>IFERROR(_xll.qlIndexFixing(ONIndex6M,I2950,TRUE,_xll.ohTrigger(RecalcTrigger,Trigger6M)),NA())</f>
        <v>2.5550554334206055E-2</v>
      </c>
      <c r="P2950" s="52">
        <f>IFERROR(_xll.qlIndexFixing(Index1Y,$H2950,TRUE,_xll.ohTrigger(RecalcTrigger,Trigger1Y)),NA())</f>
        <v>2.7520046300912305E-2</v>
      </c>
      <c r="Q2950" s="52">
        <f>IFERROR(_xll.qlIndexFixing(ONIndex1Y,I2950,TRUE,_xll.ohTrigger(RecalcTrigger,Trigger1Y)),NA())</f>
        <v>2.7154787547116754E-2</v>
      </c>
    </row>
    <row r="2951" spans="2:17" x14ac:dyDescent="0.2">
      <c r="B2951" s="46" t="s">
        <v>51</v>
      </c>
      <c r="D2951" s="49">
        <f>_xll.qlCalendarAdvance(LocalCalendar,$D2950,B2951,"f",FALSE)</f>
        <v>60189</v>
      </c>
      <c r="E2951" s="49">
        <f>_xll.qlInterestRateIndexValueDate(IndexON,D2951)</f>
        <v>60189</v>
      </c>
      <c r="F2951" s="52">
        <f>IFERROR(_xll.qlIndexFixing(IndexON,D2951,TRUE,_xll.ohTrigger(RecalcTrigger,TriggerON)),NA())</f>
        <v>2.1489850767206775E-2</v>
      </c>
      <c r="H2951" s="49">
        <f>_xll.qlCalendarAdvance(IborCalendar,$H2950,B2951,"f",FALSE)</f>
        <v>60177</v>
      </c>
      <c r="I2951" s="49">
        <f>_xll.qlInterestRateIndexValueDate(Index1M,$H2951)</f>
        <v>60181</v>
      </c>
      <c r="J2951" s="52">
        <f>IFERROR(_xll.qlIndexFixing(Index1M,$H2951,TRUE,_xll.ohTrigger(RecalcTrigger,Trigger1M)),NA())</f>
        <v>2.2764073027740694E-2</v>
      </c>
      <c r="K2951" s="52">
        <f>IFERROR(_xll.qlIndexFixing(ONIndex1M,I2951,TRUE,_xll.ohTrigger(RecalcTrigger,Trigger1M)),NA())</f>
        <v>2.2743734622912015E-2</v>
      </c>
      <c r="L2951" s="52">
        <f>IFERROR(_xll.qlIndexFixing(Index3M,H2951,TRUE,_xll.ohTrigger(RecalcTrigger,Trigger3M)),NA())</f>
        <v>2.4310753182497671E-2</v>
      </c>
      <c r="M2951" s="52">
        <f>IFERROR(_xll.qlIndexFixing(ONIndex3M,I2951,TRUE,_xll.ohTrigger(RecalcTrigger,Trigger3M)),NA())</f>
        <v>2.4239868643904927E-2</v>
      </c>
      <c r="N2951" s="52">
        <f>IFERROR(_xll.qlIndexFixing(Index6M,$H2951,TRUE,_xll.ohTrigger(RecalcTrigger,Trigger6M)),NA())</f>
        <v>2.5708172819005004E-2</v>
      </c>
      <c r="O2951" s="52">
        <f>IFERROR(_xll.qlIndexFixing(ONIndex6M,I2951,TRUE,_xll.ohTrigger(RecalcTrigger,Trigger6M)),NA())</f>
        <v>2.5549966533198187E-2</v>
      </c>
      <c r="P2951" s="52">
        <f>IFERROR(_xll.qlIndexFixing(Index1Y,$H2951,TRUE,_xll.ohTrigger(RecalcTrigger,Trigger1Y)),NA())</f>
        <v>2.7519714797057584E-2</v>
      </c>
      <c r="Q2951" s="52">
        <f>IFERROR(_xll.qlIndexFixing(ONIndex1Y,I2951,TRUE,_xll.ohTrigger(RecalcTrigger,Trigger1Y)),NA())</f>
        <v>2.7154216466573899E-2</v>
      </c>
    </row>
    <row r="2952" spans="2:17" x14ac:dyDescent="0.2">
      <c r="B2952" s="46" t="s">
        <v>51</v>
      </c>
      <c r="D2952" s="49">
        <f>_xll.qlCalendarAdvance(LocalCalendar,$D2951,B2952,"f",FALSE)</f>
        <v>60196</v>
      </c>
      <c r="E2952" s="49">
        <f>_xll.qlInterestRateIndexValueDate(IndexON,D2952)</f>
        <v>60196</v>
      </c>
      <c r="F2952" s="52">
        <f>IFERROR(_xll.qlIndexFixing(IndexON,D2952,TRUE,_xll.ohTrigger(RecalcTrigger,TriggerON)),NA())</f>
        <v>2.1488959604463176E-2</v>
      </c>
      <c r="H2952" s="49">
        <f>_xll.qlCalendarAdvance(IborCalendar,$H2951,B2952,"f",FALSE)</f>
        <v>60184</v>
      </c>
      <c r="I2952" s="49">
        <f>_xll.qlInterestRateIndexValueDate(Index1M,$H2952)</f>
        <v>60189</v>
      </c>
      <c r="J2952" s="52">
        <f>IFERROR(_xll.qlIndexFixing(Index1M,$H2952,TRUE,_xll.ohTrigger(RecalcTrigger,Trigger1M)),NA())</f>
        <v>2.2763431542511887E-2</v>
      </c>
      <c r="K2952" s="52">
        <f>IFERROR(_xll.qlIndexFixing(ONIndex1M,I2952,TRUE,_xll.ohTrigger(RecalcTrigger,Trigger1M)),NA())</f>
        <v>2.2743071566901918E-2</v>
      </c>
      <c r="L2952" s="52">
        <f>IFERROR(_xll.qlIndexFixing(Index3M,H2952,TRUE,_xll.ohTrigger(RecalcTrigger,Trigger3M)),NA())</f>
        <v>2.4310161592431174E-2</v>
      </c>
      <c r="M2952" s="52">
        <f>IFERROR(_xll.qlIndexFixing(ONIndex3M,I2952,TRUE,_xll.ohTrigger(RecalcTrigger,Trigger3M)),NA())</f>
        <v>2.4239212245049657E-2</v>
      </c>
      <c r="N2952" s="52">
        <f>IFERROR(_xll.qlIndexFixing(Index6M,$H2952,TRUE,_xll.ohTrigger(RecalcTrigger,Trigger6M)),NA())</f>
        <v>2.5707640722143488E-2</v>
      </c>
      <c r="O2952" s="52">
        <f>IFERROR(_xll.qlIndexFixing(ONIndex6M,I2952,TRUE,_xll.ohTrigger(RecalcTrigger,Trigger6M)),NA())</f>
        <v>2.554930596983418E-2</v>
      </c>
      <c r="P2952" s="52">
        <f>IFERROR(_xll.qlIndexFixing(Index1Y,$H2952,TRUE,_xll.ohTrigger(RecalcTrigger,Trigger1Y)),NA())</f>
        <v>2.7519347967033255E-2</v>
      </c>
      <c r="Q2952" s="52">
        <f>IFERROR(_xll.qlIndexFixing(ONIndex1Y,I2952,TRUE,_xll.ohTrigger(RecalcTrigger,Trigger1Y)),NA())</f>
        <v>2.715357550896691E-2</v>
      </c>
    </row>
    <row r="2953" spans="2:17" x14ac:dyDescent="0.2">
      <c r="B2953" s="46" t="s">
        <v>51</v>
      </c>
      <c r="D2953" s="49">
        <f>_xll.qlCalendarAdvance(LocalCalendar,$D2952,B2953,"f",FALSE)</f>
        <v>60203</v>
      </c>
      <c r="E2953" s="49">
        <f>_xll.qlInterestRateIndexValueDate(IndexON,D2953)</f>
        <v>60203</v>
      </c>
      <c r="F2953" s="52">
        <f>IFERROR(_xll.qlIndexFixing(IndexON,D2953,TRUE,_xll.ohTrigger(RecalcTrigger,TriggerON)),NA())</f>
        <v>2.1488082982967782E-2</v>
      </c>
      <c r="H2953" s="49">
        <f>_xll.qlCalendarAdvance(IborCalendar,$H2952,B2953,"f",FALSE)</f>
        <v>60191</v>
      </c>
      <c r="I2953" s="49">
        <f>_xll.qlInterestRateIndexValueDate(Index1M,$H2953)</f>
        <v>60195</v>
      </c>
      <c r="J2953" s="52">
        <f>IFERROR(_xll.qlIndexFixing(Index1M,$H2953,TRUE,_xll.ohTrigger(RecalcTrigger,Trigger1M)),NA())</f>
        <v>2.2762958418638905E-2</v>
      </c>
      <c r="K2953" s="52">
        <f>IFERROR(_xll.qlIndexFixing(ONIndex1M,I2953,TRUE,_xll.ohTrigger(RecalcTrigger,Trigger1M)),NA())</f>
        <v>2.2742582249675181E-2</v>
      </c>
      <c r="L2953" s="52">
        <f>IFERROR(_xll.qlIndexFixing(Index3M,H2953,TRUE,_xll.ohTrigger(RecalcTrigger,Trigger3M)),NA())</f>
        <v>2.4309725843281366E-2</v>
      </c>
      <c r="M2953" s="52">
        <f>IFERROR(_xll.qlIndexFixing(ONIndex3M,I2953,TRUE,_xll.ohTrigger(RecalcTrigger,Trigger3M)),NA())</f>
        <v>2.4238727840613095E-2</v>
      </c>
      <c r="N2953" s="52">
        <f>IFERROR(_xll.qlIndexFixing(Index6M,$H2953,TRUE,_xll.ohTrigger(RecalcTrigger,Trigger6M)),NA())</f>
        <v>2.5707249597345883E-2</v>
      </c>
      <c r="O2953" s="52">
        <f>IFERROR(_xll.qlIndexFixing(ONIndex6M,I2953,TRUE,_xll.ohTrigger(RecalcTrigger,Trigger6M)),NA())</f>
        <v>2.5548818393854589E-2</v>
      </c>
      <c r="P2953" s="52">
        <f>IFERROR(_xll.qlIndexFixing(Index1Y,$H2953,TRUE,_xll.ohTrigger(RecalcTrigger,Trigger1Y)),NA())</f>
        <v>2.75190812665734E-2</v>
      </c>
      <c r="Q2953" s="52">
        <f>IFERROR(_xll.qlIndexFixing(ONIndex1Y,I2953,TRUE,_xll.ohTrigger(RecalcTrigger,Trigger1Y)),NA())</f>
        <v>2.7153102984707189E-2</v>
      </c>
    </row>
    <row r="2954" spans="2:17" x14ac:dyDescent="0.2">
      <c r="B2954" s="46" t="s">
        <v>51</v>
      </c>
      <c r="D2954" s="49">
        <f>_xll.qlCalendarAdvance(LocalCalendar,$D2953,B2954,"f",FALSE)</f>
        <v>60210</v>
      </c>
      <c r="E2954" s="49">
        <f>_xll.qlInterestRateIndexValueDate(IndexON,D2954)</f>
        <v>60210</v>
      </c>
      <c r="F2954" s="52">
        <f>IFERROR(_xll.qlIndexFixing(IndexON,D2954,TRUE,_xll.ohTrigger(RecalcTrigger,TriggerON)),NA())</f>
        <v>2.148722090240085E-2</v>
      </c>
      <c r="H2954" s="49">
        <f>_xll.qlCalendarAdvance(IborCalendar,$H2953,B2954,"f",FALSE)</f>
        <v>60198</v>
      </c>
      <c r="I2954" s="49">
        <f>_xll.qlInterestRateIndexValueDate(Index1M,$H2954)</f>
        <v>60202</v>
      </c>
      <c r="J2954" s="52">
        <f>IFERROR(_xll.qlIndexFixing(Index1M,$H2954,TRUE,_xll.ohTrigger(RecalcTrigger,Trigger1M)),NA())</f>
        <v>2.2763096308656694E-2</v>
      </c>
      <c r="K2954" s="52">
        <f>IFERROR(_xll.qlIndexFixing(ONIndex1M,I2954,TRUE,_xll.ohTrigger(RecalcTrigger,Trigger1M)),NA())</f>
        <v>2.2742020019013154E-2</v>
      </c>
      <c r="L2954" s="52">
        <f>IFERROR(_xll.qlIndexFixing(Index3M,H2954,TRUE,_xll.ohTrigger(RecalcTrigger,Trigger3M)),NA())</f>
        <v>2.4309226074623606E-2</v>
      </c>
      <c r="M2954" s="52">
        <f>IFERROR(_xll.qlIndexFixing(ONIndex3M,I2954,TRUE,_xll.ohTrigger(RecalcTrigger,Trigger3M)),NA())</f>
        <v>2.4238171255035468E-2</v>
      </c>
      <c r="N2954" s="52">
        <f>IFERROR(_xll.qlIndexFixing(Index6M,$H2954,TRUE,_xll.ohTrigger(RecalcTrigger,Trigger6M)),NA())</f>
        <v>2.5706801895243679E-2</v>
      </c>
      <c r="O2954" s="52">
        <f>IFERROR(_xll.qlIndexFixing(ONIndex6M,I2954,TRUE,_xll.ohTrigger(RecalcTrigger,Trigger6M)),NA())</f>
        <v>2.5548258055039241E-2</v>
      </c>
      <c r="P2954" s="52">
        <f>IFERROR(_xll.qlIndexFixing(Index1Y,$H2954,TRUE,_xll.ohTrigger(RecalcTrigger,Trigger1Y)),NA())</f>
        <v>2.7518779239925108E-2</v>
      </c>
      <c r="Q2954" s="52">
        <f>IFERROR(_xll.qlIndexFixing(ONIndex1Y,I2954,TRUE,_xll.ohTrigger(RecalcTrigger,Trigger1Y)),NA())</f>
        <v>2.7152560583303398E-2</v>
      </c>
    </row>
    <row r="2955" spans="2:17" x14ac:dyDescent="0.2">
      <c r="B2955" s="46" t="s">
        <v>51</v>
      </c>
      <c r="D2955" s="49">
        <f>_xll.qlCalendarAdvance(LocalCalendar,$D2954,B2955,"f",FALSE)</f>
        <v>60218</v>
      </c>
      <c r="E2955" s="49">
        <f>_xll.qlInterestRateIndexValueDate(IndexON,D2955)</f>
        <v>60218</v>
      </c>
      <c r="F2955" s="52">
        <f>IFERROR(_xll.qlIndexFixing(IndexON,D2955,TRUE,_xll.ohTrigger(RecalcTrigger,TriggerON)),NA())</f>
        <v>2.1486253473144146E-2</v>
      </c>
      <c r="H2955" s="49">
        <f>_xll.qlCalendarAdvance(IborCalendar,$H2954,B2955,"f",FALSE)</f>
        <v>60205</v>
      </c>
      <c r="I2955" s="49">
        <f>_xll.qlInterestRateIndexValueDate(Index1M,$H2955)</f>
        <v>60209</v>
      </c>
      <c r="J2955" s="52">
        <f>IFERROR(_xll.qlIndexFixing(Index1M,$H2955,TRUE,_xll.ohTrigger(RecalcTrigger,Trigger1M)),NA())</f>
        <v>2.2761199341295502E-2</v>
      </c>
      <c r="K2955" s="52">
        <f>IFERROR(_xll.qlIndexFixing(ONIndex1M,I2955,TRUE,_xll.ohTrigger(RecalcTrigger,Trigger1M)),NA())</f>
        <v>2.2741467092508572E-2</v>
      </c>
      <c r="L2955" s="52">
        <f>IFERROR(_xll.qlIndexFixing(Index3M,H2955,TRUE,_xll.ohTrigger(RecalcTrigger,Trigger3M)),NA())</f>
        <v>2.4308735573258862E-2</v>
      </c>
      <c r="M2955" s="52">
        <f>IFERROR(_xll.qlIndexFixing(ONIndex3M,I2955,TRUE,_xll.ohTrigger(RecalcTrigger,Trigger3M)),NA())</f>
        <v>2.4237623880010162E-2</v>
      </c>
      <c r="N2955" s="52">
        <f>IFERROR(_xll.qlIndexFixing(Index6M,$H2955,TRUE,_xll.ohTrigger(RecalcTrigger,Trigger6M)),NA())</f>
        <v>2.570724925285918E-2</v>
      </c>
      <c r="O2955" s="52">
        <f>IFERROR(_xll.qlIndexFixing(ONIndex6M,I2955,TRUE,_xll.ohTrigger(RecalcTrigger,Trigger6M)),NA())</f>
        <v>2.5547706870261422E-2</v>
      </c>
      <c r="P2955" s="52">
        <f>IFERROR(_xll.qlIndexFixing(Index1Y,$H2955,TRUE,_xll.ohTrigger(RecalcTrigger,Trigger1Y)),NA())</f>
        <v>2.7518487038994257E-2</v>
      </c>
      <c r="Q2955" s="52">
        <f>IFERROR(_xll.qlIndexFixing(ONIndex1Y,I2955,TRUE,_xll.ohTrigger(RecalcTrigger,Trigger1Y)),NA())</f>
        <v>2.7152027741212947E-2</v>
      </c>
    </row>
    <row r="2956" spans="2:17" x14ac:dyDescent="0.2">
      <c r="B2956" s="46" t="s">
        <v>51</v>
      </c>
      <c r="D2956" s="49">
        <f>_xll.qlCalendarAdvance(LocalCalendar,$D2955,B2956,"f",FALSE)</f>
        <v>60225</v>
      </c>
      <c r="E2956" s="49">
        <f>_xll.qlInterestRateIndexValueDate(IndexON,D2956)</f>
        <v>60225</v>
      </c>
      <c r="F2956" s="52">
        <f>IFERROR(_xll.qlIndexFixing(IndexON,D2956,TRUE,_xll.ohTrigger(RecalcTrigger,TriggerON)),NA())</f>
        <v>2.1485422552212086E-2</v>
      </c>
      <c r="H2956" s="49">
        <f>_xll.qlCalendarAdvance(IborCalendar,$H2955,B2956,"f",FALSE)</f>
        <v>60212</v>
      </c>
      <c r="I2956" s="49">
        <f>_xll.qlInterestRateIndexValueDate(Index1M,$H2956)</f>
        <v>60216</v>
      </c>
      <c r="J2956" s="52">
        <f>IFERROR(_xll.qlIndexFixing(Index1M,$H2956,TRUE,_xll.ohTrigger(RecalcTrigger,Trigger1M)),NA())</f>
        <v>2.2760674030132932E-2</v>
      </c>
      <c r="K2956" s="52">
        <f>IFERROR(_xll.qlIndexFixing(ONIndex1M,I2956,TRUE,_xll.ohTrigger(RecalcTrigger,Trigger1M)),NA())</f>
        <v>2.27416032805694E-2</v>
      </c>
      <c r="L2956" s="52">
        <f>IFERROR(_xll.qlIndexFixing(Index3M,H2956,TRUE,_xll.ohTrigger(RecalcTrigger,Trigger3M)),NA())</f>
        <v>2.4308254339187138E-2</v>
      </c>
      <c r="M2956" s="52">
        <f>IFERROR(_xll.qlIndexFixing(ONIndex3M,I2956,TRUE,_xll.ohTrigger(RecalcTrigger,Trigger3M)),NA())</f>
        <v>2.423786353246804E-2</v>
      </c>
      <c r="N2956" s="52">
        <f>IFERROR(_xll.qlIndexFixing(Index6M,$H2956,TRUE,_xll.ohTrigger(RecalcTrigger,Trigger6M)),NA())</f>
        <v>2.5705934308465437E-2</v>
      </c>
      <c r="O2956" s="52">
        <f>IFERROR(_xll.qlIndexFixing(ONIndex6M,I2956,TRUE,_xll.ohTrigger(RecalcTrigger,Trigger6M)),NA())</f>
        <v>2.5548032963333966E-2</v>
      </c>
      <c r="P2956" s="52">
        <f>IFERROR(_xll.qlIndexFixing(Index1Y,$H2956,TRUE,_xll.ohTrigger(RecalcTrigger,Trigger1Y)),NA())</f>
        <v>2.7518204663772312E-2</v>
      </c>
      <c r="Q2956" s="52">
        <f>IFERROR(_xll.qlIndexFixing(ONIndex1Y,I2956,TRUE,_xll.ohTrigger(RecalcTrigger,Trigger1Y)),NA())</f>
        <v>2.7152491363913178E-2</v>
      </c>
    </row>
    <row r="2957" spans="2:17" x14ac:dyDescent="0.2">
      <c r="B2957" s="46" t="s">
        <v>51</v>
      </c>
      <c r="D2957" s="49">
        <f>_xll.qlCalendarAdvance(LocalCalendar,$D2956,B2957,"f",FALSE)</f>
        <v>60232</v>
      </c>
      <c r="E2957" s="49">
        <f>_xll.qlInterestRateIndexValueDate(IndexON,D2957)</f>
        <v>60232</v>
      </c>
      <c r="F2957" s="52">
        <f>IFERROR(_xll.qlIndexFixing(IndexON,D2957,TRUE,_xll.ohTrigger(RecalcTrigger,TriggerON)),NA())</f>
        <v>2.1485189544399041E-2</v>
      </c>
      <c r="H2957" s="49">
        <f>_xll.qlCalendarAdvance(IborCalendar,$H2956,B2957,"f",FALSE)</f>
        <v>60219</v>
      </c>
      <c r="I2957" s="49">
        <f>_xll.qlInterestRateIndexValueDate(Index1M,$H2957)</f>
        <v>60223</v>
      </c>
      <c r="J2957" s="52">
        <f>IFERROR(_xll.qlIndexFixing(Index1M,$H2957,TRUE,_xll.ohTrigger(RecalcTrigger,Trigger1M)),NA())</f>
        <v>2.2760158040095568E-2</v>
      </c>
      <c r="K2957" s="52">
        <f>IFERROR(_xll.qlIndexFixing(ONIndex1M,I2957,TRUE,_xll.ohTrigger(RecalcTrigger,Trigger1M)),NA())</f>
        <v>2.2740389151651996E-2</v>
      </c>
      <c r="L2957" s="52">
        <f>IFERROR(_xll.qlIndexFixing(Index3M,H2957,TRUE,_xll.ohTrigger(RecalcTrigger,Trigger3M)),NA())</f>
        <v>2.4307782372402355E-2</v>
      </c>
      <c r="M2957" s="52">
        <f>IFERROR(_xll.qlIndexFixing(ONIndex3M,I2957,TRUE,_xll.ohTrigger(RecalcTrigger,Trigger3M)),NA())</f>
        <v>2.423655676185632E-2</v>
      </c>
      <c r="N2957" s="52">
        <f>IFERROR(_xll.qlIndexFixing(Index6M,$H2957,TRUE,_xll.ohTrigger(RecalcTrigger,Trigger6M)),NA())</f>
        <v>2.5705514423777099E-2</v>
      </c>
      <c r="O2957" s="52">
        <f>IFERROR(_xll.qlIndexFixing(ONIndex6M,I2957,TRUE,_xll.ohTrigger(RecalcTrigger,Trigger6M)),NA())</f>
        <v>2.5546631963537791E-2</v>
      </c>
      <c r="P2957" s="52">
        <f>IFERROR(_xll.qlIndexFixing(Index1Y,$H2957,TRUE,_xll.ohTrigger(RecalcTrigger,Trigger1Y)),NA())</f>
        <v>2.7517932114251169E-2</v>
      </c>
      <c r="Q2957" s="52">
        <f>IFERROR(_xll.qlIndexFixing(ONIndex1Y,I2957,TRUE,_xll.ohTrigger(RecalcTrigger,Trigger1Y)),NA())</f>
        <v>2.7150990736490854E-2</v>
      </c>
    </row>
    <row r="2958" spans="2:17" x14ac:dyDescent="0.2">
      <c r="B2958" s="46" t="s">
        <v>51</v>
      </c>
      <c r="D2958" s="49">
        <f>_xll.qlCalendarAdvance(LocalCalendar,$D2957,B2958,"f",FALSE)</f>
        <v>60239</v>
      </c>
      <c r="E2958" s="49">
        <f>_xll.qlInterestRateIndexValueDate(IndexON,D2958)</f>
        <v>60239</v>
      </c>
      <c r="F2958" s="52">
        <f>IFERROR(_xll.qlIndexFixing(IndexON,D2958,TRUE,_xll.ohTrigger(RecalcTrigger,TriggerON)),NA())</f>
        <v>2.1483804333692902E-2</v>
      </c>
      <c r="H2958" s="49">
        <f>_xll.qlCalendarAdvance(IborCalendar,$H2957,B2958,"f",FALSE)</f>
        <v>60226</v>
      </c>
      <c r="I2958" s="49">
        <f>_xll.qlInterestRateIndexValueDate(Index1M,$H2958)</f>
        <v>60230</v>
      </c>
      <c r="J2958" s="52">
        <f>IFERROR(_xll.qlIndexFixing(Index1M,$H2958,TRUE,_xll.ohTrigger(RecalcTrigger,Trigger1M)),NA())</f>
        <v>2.2759651371196732E-2</v>
      </c>
      <c r="K2958" s="52">
        <f>IFERROR(_xll.qlIndexFixing(ONIndex1M,I2958,TRUE,_xll.ohTrigger(RecalcTrigger,Trigger1M)),NA())</f>
        <v>2.2739864137300003E-2</v>
      </c>
      <c r="L2958" s="52">
        <f>IFERROR(_xll.qlIndexFixing(Index3M,H2958,TRUE,_xll.ohTrigger(RecalcTrigger,Trigger3M)),NA())</f>
        <v>2.4307319672905378E-2</v>
      </c>
      <c r="M2958" s="52">
        <f>IFERROR(_xll.qlIndexFixing(ONIndex3M,I2958,TRUE,_xll.ohTrigger(RecalcTrigger,Trigger3M)),NA())</f>
        <v>2.4236037018887657E-2</v>
      </c>
      <c r="N2958" s="52">
        <f>IFERROR(_xll.qlIndexFixing(Index6M,$H2958,TRUE,_xll.ohTrigger(RecalcTrigger,Trigger6M)),NA())</f>
        <v>2.5705991496515077E-2</v>
      </c>
      <c r="O2958" s="52">
        <f>IFERROR(_xll.qlIndexFixing(ONIndex6M,I2958,TRUE,_xll.ohTrigger(RecalcTrigger,Trigger6M)),NA())</f>
        <v>2.5546108241112364E-2</v>
      </c>
      <c r="P2958" s="52">
        <f>IFERROR(_xll.qlIndexFixing(Index1Y,$H2958,TRUE,_xll.ohTrigger(RecalcTrigger,Trigger1Y)),NA())</f>
        <v>2.7517669390422942E-2</v>
      </c>
      <c r="Q2958" s="52">
        <f>IFERROR(_xll.qlIndexFixing(ONIndex1Y,I2958,TRUE,_xll.ohTrigger(RecalcTrigger,Trigger1Y)),NA())</f>
        <v>2.7150486573619403E-2</v>
      </c>
    </row>
    <row r="2959" spans="2:17" x14ac:dyDescent="0.2">
      <c r="B2959" s="46" t="s">
        <v>51</v>
      </c>
      <c r="D2959" s="49">
        <f>_xll.qlCalendarAdvance(LocalCalendar,$D2958,B2959,"f",FALSE)</f>
        <v>60246</v>
      </c>
      <c r="E2959" s="49">
        <f>_xll.qlInterestRateIndexValueDate(IndexON,D2959)</f>
        <v>60246</v>
      </c>
      <c r="F2959" s="52">
        <f>IFERROR(_xll.qlIndexFixing(IndexON,D2959,TRUE,_xll.ohTrigger(RecalcTrigger,TriggerON)),NA())</f>
        <v>2.1483017036105778E-2</v>
      </c>
      <c r="H2959" s="49">
        <f>_xll.qlCalendarAdvance(IborCalendar,$H2958,B2959,"f",FALSE)</f>
        <v>60233</v>
      </c>
      <c r="I2959" s="49">
        <f>_xll.qlInterestRateIndexValueDate(Index1M,$H2959)</f>
        <v>60237</v>
      </c>
      <c r="J2959" s="52">
        <f>IFERROR(_xll.qlIndexFixing(Index1M,$H2959,TRUE,_xll.ohTrigger(RecalcTrigger,Trigger1M)),NA())</f>
        <v>2.2760522691332441E-2</v>
      </c>
      <c r="K2959" s="52">
        <f>IFERROR(_xll.qlIndexFixing(ONIndex1M,I2959,TRUE,_xll.ohTrigger(RecalcTrigger,Trigger1M)),NA())</f>
        <v>2.2739348426945583E-2</v>
      </c>
      <c r="L2959" s="52">
        <f>IFERROR(_xll.qlIndexFixing(Index3M,H2959,TRUE,_xll.ohTrigger(RecalcTrigger,Trigger3M)),NA())</f>
        <v>2.4306078000899702E-2</v>
      </c>
      <c r="M2959" s="52">
        <f>IFERROR(_xll.qlIndexFixing(ONIndex3M,I2959,TRUE,_xll.ohTrigger(RecalcTrigger,Trigger3M)),NA())</f>
        <v>2.4235526486391379E-2</v>
      </c>
      <c r="N2959" s="52">
        <f>IFERROR(_xll.qlIndexFixing(Index6M,$H2959,TRUE,_xll.ohTrigger(RecalcTrigger,Trigger6M)),NA())</f>
        <v>2.5704702471772128E-2</v>
      </c>
      <c r="O2959" s="52">
        <f>IFERROR(_xll.qlIndexFixing(ONIndex6M,I2959,TRUE,_xll.ohTrigger(RecalcTrigger,Trigger6M)),NA())</f>
        <v>2.5545593672724465E-2</v>
      </c>
      <c r="P2959" s="52">
        <f>IFERROR(_xll.qlIndexFixing(Index1Y,$H2959,TRUE,_xll.ohTrigger(RecalcTrigger,Trigger1Y)),NA())</f>
        <v>2.7517416492279966E-2</v>
      </c>
      <c r="Q2959" s="52">
        <f>IFERROR(_xll.qlIndexFixing(ONIndex1Y,I2959,TRUE,_xll.ohTrigger(RecalcTrigger,Trigger1Y)),NA())</f>
        <v>2.7149991970301102E-2</v>
      </c>
    </row>
    <row r="2960" spans="2:17" x14ac:dyDescent="0.2">
      <c r="B2960" s="46" t="s">
        <v>51</v>
      </c>
      <c r="D2960" s="49">
        <f>_xll.qlCalendarAdvance(LocalCalendar,$D2959,B2960,"f",FALSE)</f>
        <v>60253</v>
      </c>
      <c r="E2960" s="49">
        <f>_xll.qlInterestRateIndexValueDate(IndexON,D2960)</f>
        <v>60253</v>
      </c>
      <c r="F2960" s="52">
        <f>IFERROR(_xll.qlIndexFixing(IndexON,D2960,TRUE,_xll.ohTrigger(RecalcTrigger,TriggerON)),NA())</f>
        <v>2.1482244279606988E-2</v>
      </c>
      <c r="H2960" s="49">
        <f>_xll.qlCalendarAdvance(IborCalendar,$H2959,B2960,"f",FALSE)</f>
        <v>60240</v>
      </c>
      <c r="I2960" s="49">
        <f>_xll.qlInterestRateIndexValueDate(Index1M,$H2960)</f>
        <v>60244</v>
      </c>
      <c r="J2960" s="52">
        <f>IFERROR(_xll.qlIndexFixing(Index1M,$H2960,TRUE,_xll.ohTrigger(RecalcTrigger,Trigger1M)),NA())</f>
        <v>2.2759350921086607E-2</v>
      </c>
      <c r="K2960" s="52">
        <f>IFERROR(_xll.qlIndexFixing(ONIndex1M,I2960,TRUE,_xll.ohTrigger(RecalcTrigger,Trigger1M)),NA())</f>
        <v>2.273884202066867E-2</v>
      </c>
      <c r="L2960" s="52">
        <f>IFERROR(_xll.qlIndexFixing(Index3M,H2960,TRUE,_xll.ohTrigger(RecalcTrigger,Trigger3M)),NA())</f>
        <v>2.4305633203953177E-2</v>
      </c>
      <c r="M2960" s="52">
        <f>IFERROR(_xll.qlIndexFixing(ONIndex3M,I2960,TRUE,_xll.ohTrigger(RecalcTrigger,Trigger3M)),NA())</f>
        <v>2.4235025164527357E-2</v>
      </c>
      <c r="N2960" s="52">
        <f>IFERROR(_xll.qlIndexFixing(Index6M,$H2960,TRUE,_xll.ohTrigger(RecalcTrigger,Trigger6M)),NA())</f>
        <v>2.5704310404444514E-2</v>
      </c>
      <c r="O2960" s="52">
        <f>IFERROR(_xll.qlIndexFixing(ONIndex6M,I2960,TRUE,_xll.ohTrigger(RecalcTrigger,Trigger6M)),NA())</f>
        <v>2.5545088258613902E-2</v>
      </c>
      <c r="P2960" s="52">
        <f>IFERROR(_xll.qlIndexFixing(Index1Y,$H2960,TRUE,_xll.ohTrigger(RecalcTrigger,Trigger1Y)),NA())</f>
        <v>2.7517173419814796E-2</v>
      </c>
      <c r="Q2960" s="52">
        <f>IFERROR(_xll.qlIndexFixing(ONIndex1Y,I2960,TRUE,_xll.ohTrigger(RecalcTrigger,Trigger1Y)),NA())</f>
        <v>2.7149506926695821E-2</v>
      </c>
    </row>
    <row r="2961" spans="2:17" x14ac:dyDescent="0.2">
      <c r="B2961" s="46" t="s">
        <v>51</v>
      </c>
      <c r="D2961" s="49">
        <f>_xll.qlCalendarAdvance(LocalCalendar,$D2960,B2961,"f",FALSE)</f>
        <v>60260</v>
      </c>
      <c r="E2961" s="49">
        <f>_xll.qlInterestRateIndexValueDate(IndexON,D2961)</f>
        <v>60260</v>
      </c>
      <c r="F2961" s="52">
        <f>IFERROR(_xll.qlIndexFixing(IndexON,D2961,TRUE,_xll.ohTrigger(RecalcTrigger,TriggerON)),NA())</f>
        <v>2.1482073405012514E-2</v>
      </c>
      <c r="H2961" s="49">
        <f>_xll.qlCalendarAdvance(IborCalendar,$H2960,B2961,"f",FALSE)</f>
        <v>60247</v>
      </c>
      <c r="I2961" s="49">
        <f>_xll.qlInterestRateIndexValueDate(Index1M,$H2961)</f>
        <v>60251</v>
      </c>
      <c r="J2961" s="52">
        <f>IFERROR(_xll.qlIndexFixing(Index1M,$H2961,TRUE,_xll.ohTrigger(RecalcTrigger,Trigger1M)),NA())</f>
        <v>2.2758872851175206E-2</v>
      </c>
      <c r="K2961" s="52">
        <f>IFERROR(_xll.qlIndexFixing(ONIndex1M,I2961,TRUE,_xll.ohTrigger(RecalcTrigger,Trigger1M)),NA())</f>
        <v>2.2738344918549203E-2</v>
      </c>
      <c r="L2961" s="52">
        <f>IFERROR(_xll.qlIndexFixing(Index3M,H2961,TRUE,_xll.ohTrigger(RecalcTrigger,Trigger3M)),NA())</f>
        <v>2.4305197673657391E-2</v>
      </c>
      <c r="M2961" s="52">
        <f>IFERROR(_xll.qlIndexFixing(ONIndex3M,I2961,TRUE,_xll.ohTrigger(RecalcTrigger,Trigger3M)),NA())</f>
        <v>2.4234533053375529E-2</v>
      </c>
      <c r="N2961" s="52">
        <f>IFERROR(_xll.qlIndexFixing(Index6M,$H2961,TRUE,_xll.ohTrigger(RecalcTrigger,Trigger6M)),NA())</f>
        <v>2.5703927609559054E-2</v>
      </c>
      <c r="O2961" s="52">
        <f>IFERROR(_xll.qlIndexFixing(ONIndex6M,I2961,TRUE,_xll.ohTrigger(RecalcTrigger,Trigger6M)),NA())</f>
        <v>2.554459199846093E-2</v>
      </c>
      <c r="P2961" s="52">
        <f>IFERROR(_xll.qlIndexFixing(Index1Y,$H2961,TRUE,_xll.ohTrigger(RecalcTrigger,Trigger1Y)),NA())</f>
        <v>2.7516940173020425E-2</v>
      </c>
      <c r="Q2961" s="52">
        <f>IFERROR(_xll.qlIndexFixing(ONIndex1Y,I2961,TRUE,_xll.ohTrigger(RecalcTrigger,Trigger1Y)),NA())</f>
        <v>2.7149031442803562E-2</v>
      </c>
    </row>
    <row r="2962" spans="2:17" x14ac:dyDescent="0.2">
      <c r="B2962" s="46" t="s">
        <v>51</v>
      </c>
      <c r="D2962" s="49">
        <f>_xll.qlCalendarAdvance(LocalCalendar,$D2961,B2962,"f",FALSE)</f>
        <v>60267</v>
      </c>
      <c r="E2962" s="49">
        <f>_xll.qlInterestRateIndexValueDate(IndexON,D2962)</f>
        <v>60267</v>
      </c>
      <c r="F2962" s="52">
        <f>IFERROR(_xll.qlIndexFixing(IndexON,D2962,TRUE,_xll.ohTrigger(RecalcTrigger,TriggerON)),NA())</f>
        <v>2.1481330725134917E-2</v>
      </c>
      <c r="H2962" s="49">
        <f>_xll.qlCalendarAdvance(IborCalendar,$H2961,B2962,"f",FALSE)</f>
        <v>60254</v>
      </c>
      <c r="I2962" s="49">
        <f>_xll.qlInterestRateIndexValueDate(Index1M,$H2962)</f>
        <v>60258</v>
      </c>
      <c r="J2962" s="52">
        <f>IFERROR(_xll.qlIndexFixing(Index1M,$H2962,TRUE,_xll.ohTrigger(RecalcTrigger,Trigger1M)),NA())</f>
        <v>2.2758404102976242E-2</v>
      </c>
      <c r="K2962" s="52">
        <f>IFERROR(_xll.qlIndexFixing(ONIndex1M,I2962,TRUE,_xll.ohTrigger(RecalcTrigger,Trigger1M)),NA())</f>
        <v>2.2737857120347371E-2</v>
      </c>
      <c r="L2962" s="52">
        <f>IFERROR(_xll.qlIndexFixing(Index3M,H2962,TRUE,_xll.ohTrigger(RecalcTrigger,Trigger3M)),NA())</f>
        <v>2.4304771410007957E-2</v>
      </c>
      <c r="M2962" s="52">
        <f>IFERROR(_xll.qlIndexFixing(ONIndex3M,I2962,TRUE,_xll.ohTrigger(RecalcTrigger,Trigger3M)),NA())</f>
        <v>2.4234050152855957E-2</v>
      </c>
      <c r="N2962" s="52">
        <f>IFERROR(_xll.qlIndexFixing(Index6M,$H2962,TRUE,_xll.ohTrigger(RecalcTrigger,Trigger6M)),NA())</f>
        <v>2.5703554087110916E-2</v>
      </c>
      <c r="O2962" s="52">
        <f>IFERROR(_xll.qlIndexFixing(ONIndex6M,I2962,TRUE,_xll.ohTrigger(RecalcTrigger,Trigger6M)),NA())</f>
        <v>2.5544104892185615E-2</v>
      </c>
      <c r="P2962" s="52">
        <f>IFERROR(_xll.qlIndexFixing(Index1Y,$H2962,TRUE,_xll.ohTrigger(RecalcTrigger,Trigger1Y)),NA())</f>
        <v>2.751671675179786E-2</v>
      </c>
      <c r="Q2962" s="52">
        <f>IFERROR(_xll.qlIndexFixing(ONIndex1Y,I2962,TRUE,_xll.ohTrigger(RecalcTrigger,Trigger1Y)),NA())</f>
        <v>2.7148565518384515E-2</v>
      </c>
    </row>
    <row r="2963" spans="2:17" x14ac:dyDescent="0.2">
      <c r="B2963" s="46" t="s">
        <v>51</v>
      </c>
      <c r="D2963" s="49">
        <f>_xll.qlCalendarAdvance(LocalCalendar,$D2962,B2963,"f",FALSE)</f>
        <v>60274</v>
      </c>
      <c r="E2963" s="49">
        <f>_xll.qlInterestRateIndexValueDate(IndexON,D2963)</f>
        <v>60274</v>
      </c>
      <c r="F2963" s="52">
        <f>IFERROR(_xll.qlIndexFixing(IndexON,D2963,TRUE,_xll.ohTrigger(RecalcTrigger,TriggerON)),NA())</f>
        <v>2.148001325680049E-2</v>
      </c>
      <c r="H2963" s="49">
        <f>_xll.qlCalendarAdvance(IborCalendar,$H2962,B2963,"f",FALSE)</f>
        <v>60265</v>
      </c>
      <c r="I2963" s="49">
        <f>_xll.qlInterestRateIndexValueDate(Index1M,$H2963)</f>
        <v>60267</v>
      </c>
      <c r="J2963" s="52">
        <f>IFERROR(_xll.qlIndexFixing(Index1M,$H2963,TRUE,_xll.ohTrigger(RecalcTrigger,Trigger1M)),NA())</f>
        <v>2.2757128109008207E-2</v>
      </c>
      <c r="K2963" s="52">
        <f>IFERROR(_xll.qlIndexFixing(ONIndex1M,I2963,TRUE,_xll.ohTrigger(RecalcTrigger,Trigger1M)),NA())</f>
        <v>2.273792804281527E-2</v>
      </c>
      <c r="L2963" s="52">
        <f>IFERROR(_xll.qlIndexFixing(Index3M,H2963,TRUE,_xll.ohTrigger(RecalcTrigger,Trigger3M)),NA())</f>
        <v>2.430344611630364E-2</v>
      </c>
      <c r="M2963" s="52">
        <f>IFERROR(_xll.qlIndexFixing(ONIndex3M,I2963,TRUE,_xll.ohTrigger(RecalcTrigger,Trigger3M)),NA())</f>
        <v>2.423422517996876E-2</v>
      </c>
      <c r="N2963" s="52">
        <f>IFERROR(_xll.qlIndexFixing(Index6M,$H2963,TRUE,_xll.ohTrigger(RecalcTrigger,Trigger6M)),NA())</f>
        <v>2.5702196528895008E-2</v>
      </c>
      <c r="O2963" s="52">
        <f>IFERROR(_xll.qlIndexFixing(ONIndex6M,I2963,TRUE,_xll.ohTrigger(RecalcTrigger,Trigger6M)),NA())</f>
        <v>2.554436469080823E-2</v>
      </c>
      <c r="P2963" s="52">
        <f>IFERROR(_xll.qlIndexFixing(Index1Y,$H2963,TRUE,_xll.ohTrigger(RecalcTrigger,Trigger1Y)),NA())</f>
        <v>2.751644384164114E-2</v>
      </c>
      <c r="Q2963" s="52">
        <f>IFERROR(_xll.qlIndexFixing(ONIndex1Y,I2963,TRUE,_xll.ohTrigger(RecalcTrigger,Trigger1Y)),NA())</f>
        <v>2.7148972134125593E-2</v>
      </c>
    </row>
    <row r="2964" spans="2:17" x14ac:dyDescent="0.2">
      <c r="B2964" s="46" t="s">
        <v>51</v>
      </c>
      <c r="D2964" s="49">
        <f>_xll.qlCalendarAdvance(LocalCalendar,$D2963,B2964,"f",FALSE)</f>
        <v>60281</v>
      </c>
      <c r="E2964" s="49">
        <f>_xll.qlInterestRateIndexValueDate(IndexON,D2964)</f>
        <v>60281</v>
      </c>
      <c r="F2964" s="52">
        <f>IFERROR(_xll.qlIndexFixing(IndexON,D2964,TRUE,_xll.ohTrigger(RecalcTrigger,TriggerON)),NA())</f>
        <v>2.1479298665054714E-2</v>
      </c>
      <c r="H2964" s="49">
        <f>_xll.qlCalendarAdvance(IborCalendar,$H2963,B2964,"f",FALSE)</f>
        <v>60272</v>
      </c>
      <c r="I2964" s="49">
        <f>_xll.qlInterestRateIndexValueDate(Index1M,$H2964)</f>
        <v>60274</v>
      </c>
      <c r="J2964" s="52">
        <f>IFERROR(_xll.qlIndexFixing(Index1M,$H2964,TRUE,_xll.ohTrigger(RecalcTrigger,Trigger1M)),NA())</f>
        <v>2.2758743256724143E-2</v>
      </c>
      <c r="K2964" s="52">
        <f>IFERROR(_xll.qlIndexFixing(ONIndex1M,I2964,TRUE,_xll.ohTrigger(RecalcTrigger,Trigger1M)),NA())</f>
        <v>2.2736777090841542E-2</v>
      </c>
      <c r="L2964" s="52">
        <f>IFERROR(_xll.qlIndexFixing(Index3M,H2964,TRUE,_xll.ohTrigger(RecalcTrigger,Trigger3M)),NA())</f>
        <v>2.4303040398959475E-2</v>
      </c>
      <c r="M2964" s="52">
        <f>IFERROR(_xll.qlIndexFixing(ONIndex3M,I2964,TRUE,_xll.ohTrigger(RecalcTrigger,Trigger3M)),NA())</f>
        <v>2.4232980967076045E-2</v>
      </c>
      <c r="N2964" s="52">
        <f>IFERROR(_xll.qlIndexFixing(Index6M,$H2964,TRUE,_xll.ohTrigger(RecalcTrigger,Trigger6M)),NA())</f>
        <v>2.5701843563293508E-2</v>
      </c>
      <c r="O2964" s="52">
        <f>IFERROR(_xll.qlIndexFixing(ONIndex6M,I2964,TRUE,_xll.ohTrigger(RecalcTrigger,Trigger6M)),NA())</f>
        <v>2.554302588130497E-2</v>
      </c>
      <c r="P2964" s="52">
        <f>IFERROR(_xll.qlIndexFixing(Index1Y,$H2964,TRUE,_xll.ohTrigger(RecalcTrigger,Trigger1Y)),NA())</f>
        <v>2.7516242518329587E-2</v>
      </c>
      <c r="Q2964" s="52">
        <f>IFERROR(_xll.qlIndexFixing(ONIndex1Y,I2964,TRUE,_xll.ohTrigger(RecalcTrigger,Trigger1Y)),NA())</f>
        <v>2.7147536446037179E-2</v>
      </c>
    </row>
    <row r="2965" spans="2:17" x14ac:dyDescent="0.2">
      <c r="B2965" s="46" t="s">
        <v>51</v>
      </c>
      <c r="D2965" s="49">
        <f>_xll.qlCalendarAdvance(LocalCalendar,$D2964,B2965,"f",FALSE)</f>
        <v>60288</v>
      </c>
      <c r="E2965" s="49">
        <f>_xll.qlInterestRateIndexValueDate(IndexON,D2965)</f>
        <v>60288</v>
      </c>
      <c r="F2965" s="52">
        <f>IFERROR(_xll.qlIndexFixing(IndexON,D2965,TRUE,_xll.ohTrigger(RecalcTrigger,TriggerON)),NA())</f>
        <v>2.1478598614157463E-2</v>
      </c>
      <c r="H2965" s="49">
        <f>_xll.qlCalendarAdvance(IborCalendar,$H2964,B2965,"f",FALSE)</f>
        <v>60279</v>
      </c>
      <c r="I2965" s="49">
        <f>_xll.qlInterestRateIndexValueDate(Index1M,$H2965)</f>
        <v>60281</v>
      </c>
      <c r="J2965" s="52">
        <f>IFERROR(_xll.qlIndexFixing(Index1M,$H2965,TRUE,_xll.ohTrigger(RecalcTrigger,Trigger1M)),NA())</f>
        <v>2.2758994973645676E-2</v>
      </c>
      <c r="K2965" s="52">
        <f>IFERROR(_xll.qlIndexFixing(ONIndex1M,I2965,TRUE,_xll.ohTrigger(RecalcTrigger,Trigger1M)),NA())</f>
        <v>2.2736319862985965E-2</v>
      </c>
      <c r="L2965" s="52">
        <f>IFERROR(_xll.qlIndexFixing(Index3M,H2965,TRUE,_xll.ohTrigger(RecalcTrigger,Trigger3M)),NA())</f>
        <v>2.4302643947631708E-2</v>
      </c>
      <c r="M2965" s="52">
        <f>IFERROR(_xll.qlIndexFixing(ONIndex3M,I2965,TRUE,_xll.ohTrigger(RecalcTrigger,Trigger3M)),NA())</f>
        <v>2.4232528330108138E-2</v>
      </c>
      <c r="N2965" s="52">
        <f>IFERROR(_xll.qlIndexFixing(Index6M,$H2965,TRUE,_xll.ohTrigger(RecalcTrigger,Trigger6M)),NA())</f>
        <v>2.5701499869455038E-2</v>
      </c>
      <c r="O2965" s="52">
        <f>IFERROR(_xll.qlIndexFixing(ONIndex6M,I2965,TRUE,_xll.ohTrigger(RecalcTrigger,Trigger6M)),NA())</f>
        <v>2.5542568852809922E-2</v>
      </c>
      <c r="P2965" s="52">
        <f>IFERROR(_xll.qlIndexFixing(Index1Y,$H2965,TRUE,_xll.ohTrigger(RecalcTrigger,Trigger1Y)),NA())</f>
        <v>2.7516050559795915E-2</v>
      </c>
      <c r="Q2965" s="52">
        <f>IFERROR(_xll.qlIndexFixing(ONIndex1Y,I2965,TRUE,_xll.ohTrigger(RecalcTrigger,Trigger1Y)),NA())</f>
        <v>2.7147101931932482E-2</v>
      </c>
    </row>
    <row r="2966" spans="2:17" x14ac:dyDescent="0.2">
      <c r="B2966" s="46" t="s">
        <v>51</v>
      </c>
      <c r="D2966" s="49">
        <f>_xll.qlCalendarAdvance(LocalCalendar,$D2965,B2966,"f",FALSE)</f>
        <v>60295</v>
      </c>
      <c r="E2966" s="49">
        <f>_xll.qlInterestRateIndexValueDate(IndexON,D2966)</f>
        <v>60295</v>
      </c>
      <c r="F2966" s="52">
        <f>IFERROR(_xll.qlIndexFixing(IndexON,D2966,TRUE,_xll.ohTrigger(RecalcTrigger,TriggerON)),NA())</f>
        <v>2.1477913104188673E-2</v>
      </c>
      <c r="H2966" s="49">
        <f>_xll.qlCalendarAdvance(IborCalendar,$H2965,B2966,"f",FALSE)</f>
        <v>60286</v>
      </c>
      <c r="I2966" s="49">
        <f>_xll.qlInterestRateIndexValueDate(Index1M,$H2966)</f>
        <v>60288</v>
      </c>
      <c r="J2966" s="52">
        <f>IFERROR(_xll.qlIndexFixing(Index1M,$H2966,TRUE,_xll.ohTrigger(RecalcTrigger,Trigger1M)),NA())</f>
        <v>2.2757878893200356E-2</v>
      </c>
      <c r="K2966" s="52">
        <f>IFERROR(_xll.qlIndexFixing(ONIndex1M,I2966,TRUE,_xll.ohTrigger(RecalcTrigger,Trigger1M)),NA())</f>
        <v>2.2735871939287833E-2</v>
      </c>
      <c r="L2966" s="52">
        <f>IFERROR(_xll.qlIndexFixing(Index3M,H2966,TRUE,_xll.ohTrigger(RecalcTrigger,Trigger3M)),NA())</f>
        <v>2.4302256762315011E-2</v>
      </c>
      <c r="M2966" s="52">
        <f>IFERROR(_xll.qlIndexFixing(ONIndex3M,I2966,TRUE,_xll.ohTrigger(RecalcTrigger,Trigger3M)),NA())</f>
        <v>2.4232084903612616E-2</v>
      </c>
      <c r="N2966" s="52">
        <f>IFERROR(_xll.qlIndexFixing(Index6M,$H2966,TRUE,_xll.ohTrigger(RecalcTrigger,Trigger6M)),NA())</f>
        <v>2.5701165447375617E-2</v>
      </c>
      <c r="O2966" s="52">
        <f>IFERROR(_xll.qlIndexFixing(ONIndex6M,I2966,TRUE,_xll.ohTrigger(RecalcTrigger,Trigger6M)),NA())</f>
        <v>2.5542120978512273E-2</v>
      </c>
      <c r="P2966" s="52">
        <f>IFERROR(_xll.qlIndexFixing(Index1Y,$H2966,TRUE,_xll.ohTrigger(RecalcTrigger,Trigger1Y)),NA())</f>
        <v>2.7515867776267109E-2</v>
      </c>
      <c r="Q2966" s="52">
        <f>IFERROR(_xll.qlIndexFixing(ONIndex1Y,I2966,TRUE,_xll.ohTrigger(RecalcTrigger,Trigger1Y)),NA())</f>
        <v>2.7146676977620743E-2</v>
      </c>
    </row>
    <row r="2967" spans="2:17" x14ac:dyDescent="0.2">
      <c r="B2967" s="46" t="s">
        <v>51</v>
      </c>
      <c r="D2967" s="49">
        <f>_xll.qlCalendarAdvance(LocalCalendar,$D2966,B2967,"f",FALSE)</f>
        <v>60302</v>
      </c>
      <c r="E2967" s="49">
        <f>_xll.qlInterestRateIndexValueDate(IndexON,D2967)</f>
        <v>60302</v>
      </c>
      <c r="F2967" s="52">
        <f>IFERROR(_xll.qlIndexFixing(IndexON,D2967,TRUE,_xll.ohTrigger(RecalcTrigger,TriggerON)),NA())</f>
        <v>2.1477242135707897E-2</v>
      </c>
      <c r="H2967" s="49">
        <f>_xll.qlCalendarAdvance(IborCalendar,$H2966,B2967,"f",FALSE)</f>
        <v>60293</v>
      </c>
      <c r="I2967" s="49">
        <f>_xll.qlInterestRateIndexValueDate(Index1M,$H2967)</f>
        <v>60295</v>
      </c>
      <c r="J2967" s="52">
        <f>IFERROR(_xll.qlIndexFixing(Index1M,$H2967,TRUE,_xll.ohTrigger(RecalcTrigger,Trigger1M)),NA())</f>
        <v>2.2755391719919693E-2</v>
      </c>
      <c r="K2967" s="52">
        <f>IFERROR(_xll.qlIndexFixing(ONIndex1M,I2967,TRUE,_xll.ohTrigger(RecalcTrigger,Trigger1M)),NA())</f>
        <v>2.2735433319827081E-2</v>
      </c>
      <c r="L2967" s="52">
        <f>IFERROR(_xll.qlIndexFixing(Index3M,H2967,TRUE,_xll.ohTrigger(RecalcTrigger,Trigger3M)),NA())</f>
        <v>2.4301878843008495E-2</v>
      </c>
      <c r="M2967" s="52">
        <f>IFERROR(_xll.qlIndexFixing(ONIndex3M,I2967,TRUE,_xll.ohTrigger(RecalcTrigger,Trigger3M)),NA())</f>
        <v>2.4231650688149031E-2</v>
      </c>
      <c r="N2967" s="52">
        <f>IFERROR(_xll.qlIndexFixing(Index6M,$H2967,TRUE,_xll.ohTrigger(RecalcTrigger,Trigger6M)),NA())</f>
        <v>2.5700840297048621E-2</v>
      </c>
      <c r="O2967" s="52">
        <f>IFERROR(_xll.qlIndexFixing(ONIndex6M,I2967,TRUE,_xll.ohTrigger(RecalcTrigger,Trigger6M)),NA())</f>
        <v>2.554168225809228E-2</v>
      </c>
      <c r="P2967" s="52">
        <f>IFERROR(_xll.qlIndexFixing(Index1Y,$H2967,TRUE,_xll.ohTrigger(RecalcTrigger,Trigger1Y)),NA())</f>
        <v>2.7515693977969272E-2</v>
      </c>
      <c r="Q2967" s="52">
        <f>IFERROR(_xll.qlIndexFixing(ONIndex1Y,I2967,TRUE,_xll.ohTrigger(RecalcTrigger,Trigger1Y)),NA())</f>
        <v>2.7146261582862152E-2</v>
      </c>
    </row>
    <row r="2968" spans="2:17" x14ac:dyDescent="0.2">
      <c r="B2968" s="46" t="s">
        <v>51</v>
      </c>
      <c r="D2968" s="49">
        <f>_xll.qlCalendarAdvance(LocalCalendar,$D2967,B2968,"f",FALSE)</f>
        <v>60309</v>
      </c>
      <c r="E2968" s="49">
        <f>_xll.qlInterestRateIndexValueDate(IndexON,D2968)</f>
        <v>60309</v>
      </c>
      <c r="F2968" s="52">
        <f>IFERROR(_xll.qlIndexFixing(IndexON,D2968,TRUE,_xll.ohTrigger(RecalcTrigger,TriggerON)),NA())</f>
        <v>2.1476585708235518E-2</v>
      </c>
      <c r="H2968" s="49">
        <f>_xll.qlCalendarAdvance(IborCalendar,$H2967,B2968,"f",FALSE)</f>
        <v>60300</v>
      </c>
      <c r="I2968" s="49">
        <f>_xll.qlInterestRateIndexValueDate(Index1M,$H2968)</f>
        <v>60302</v>
      </c>
      <c r="J2968" s="52">
        <f>IFERROR(_xll.qlIndexFixing(Index1M,$H2968,TRUE,_xll.ohTrigger(RecalcTrigger,Trigger1M)),NA())</f>
        <v>2.2753600778618717E-2</v>
      </c>
      <c r="K2968" s="52">
        <f>IFERROR(_xll.qlIndexFixing(ONIndex1M,I2968,TRUE,_xll.ohTrigger(RecalcTrigger,Trigger1M)),NA())</f>
        <v>2.2735004004443837E-2</v>
      </c>
      <c r="L2968" s="52">
        <f>IFERROR(_xll.qlIndexFixing(Index3M,H2968,TRUE,_xll.ohTrigger(RecalcTrigger,Trigger3M)),NA())</f>
        <v>2.4301510189705944E-2</v>
      </c>
      <c r="M2968" s="52">
        <f>IFERROR(_xll.qlIndexFixing(ONIndex3M,I2968,TRUE,_xll.ohTrigger(RecalcTrigger,Trigger3M)),NA())</f>
        <v>2.4231225682838087E-2</v>
      </c>
      <c r="N2968" s="52">
        <f>IFERROR(_xll.qlIndexFixing(Index6M,$H2968,TRUE,_xll.ohTrigger(RecalcTrigger,Trigger6M)),NA())</f>
        <v>2.5700524418471846E-2</v>
      </c>
      <c r="O2968" s="52">
        <f>IFERROR(_xll.qlIndexFixing(ONIndex6M,I2968,TRUE,_xll.ohTrigger(RecalcTrigger,Trigger6M)),NA())</f>
        <v>2.5541252692029559E-2</v>
      </c>
      <c r="P2968" s="52">
        <f>IFERROR(_xll.qlIndexFixing(Index1Y,$H2968,TRUE,_xll.ohTrigger(RecalcTrigger,Trigger1Y)),NA())</f>
        <v>2.7515528975130921E-2</v>
      </c>
      <c r="Q2968" s="52">
        <f>IFERROR(_xll.qlIndexFixing(ONIndex1Y,I2968,TRUE,_xll.ohTrigger(RecalcTrigger,Trigger1Y)),NA())</f>
        <v>2.7145855747816583E-2</v>
      </c>
    </row>
    <row r="2969" spans="2:17" x14ac:dyDescent="0.2">
      <c r="B2969" s="46" t="s">
        <v>51</v>
      </c>
      <c r="D2969" s="49">
        <f>_xll.qlCalendarAdvance(LocalCalendar,$D2968,B2969,"f",FALSE)</f>
        <v>60316</v>
      </c>
      <c r="E2969" s="49">
        <f>_xll.qlInterestRateIndexValueDate(IndexON,D2969)</f>
        <v>60316</v>
      </c>
      <c r="F2969" s="52">
        <f>IFERROR(_xll.qlIndexFixing(IndexON,D2969,TRUE,_xll.ohTrigger(RecalcTrigger,TriggerON)),NA())</f>
        <v>2.1475943821691601E-2</v>
      </c>
      <c r="H2969" s="49">
        <f>_xll.qlCalendarAdvance(IborCalendar,$H2968,B2969,"f",FALSE)</f>
        <v>60307</v>
      </c>
      <c r="I2969" s="49">
        <f>_xll.qlInterestRateIndexValueDate(Index1M,$H2969)</f>
        <v>60309</v>
      </c>
      <c r="J2969" s="52">
        <f>IFERROR(_xll.qlIndexFixing(Index1M,$H2969,TRUE,_xll.ohTrigger(RecalcTrigger,Trigger1M)),NA())</f>
        <v>2.2753198024551478E-2</v>
      </c>
      <c r="K2969" s="52">
        <f>IFERROR(_xll.qlIndexFixing(ONIndex1M,I2969,TRUE,_xll.ohTrigger(RecalcTrigger,Trigger1M)),NA())</f>
        <v>2.2734583992818358E-2</v>
      </c>
      <c r="L2969" s="52">
        <f>IFERROR(_xll.qlIndexFixing(Index3M,H2969,TRUE,_xll.ohTrigger(RecalcTrigger,Trigger3M)),NA())</f>
        <v>2.4300356225299816E-2</v>
      </c>
      <c r="M2969" s="52">
        <f>IFERROR(_xll.qlIndexFixing(ONIndex3M,I2969,TRUE,_xll.ohTrigger(RecalcTrigger,Trigger3M)),NA())</f>
        <v>2.4230809888399207E-2</v>
      </c>
      <c r="N2969" s="52">
        <f>IFERROR(_xll.qlIndexFixing(Index6M,$H2969,TRUE,_xll.ohTrigger(RecalcTrigger,Trigger6M)),NA())</f>
        <v>2.5700217811639104E-2</v>
      </c>
      <c r="O2969" s="52">
        <f>IFERROR(_xll.qlIndexFixing(ONIndex6M,I2969,TRUE,_xll.ohTrigger(RecalcTrigger,Trigger6M)),NA())</f>
        <v>2.5540832279684622E-2</v>
      </c>
      <c r="P2969" s="52">
        <f>IFERROR(_xll.qlIndexFixing(Index1Y,$H2969,TRUE,_xll.ohTrigger(RecalcTrigger,Trigger1Y)),NA())</f>
        <v>2.7515372577977721E-2</v>
      </c>
      <c r="Q2969" s="52">
        <f>IFERROR(_xll.qlIndexFixing(ONIndex1Y,I2969,TRUE,_xll.ohTrigger(RecalcTrigger,Trigger1Y)),NA())</f>
        <v>2.7145459472244227E-2</v>
      </c>
    </row>
    <row r="2970" spans="2:17" x14ac:dyDescent="0.2">
      <c r="B2970" s="46" t="s">
        <v>51</v>
      </c>
      <c r="D2970" s="49">
        <f>_xll.qlCalendarAdvance(LocalCalendar,$D2969,B2970,"f",FALSE)</f>
        <v>60323</v>
      </c>
      <c r="E2970" s="49">
        <f>_xll.qlInterestRateIndexValueDate(IndexON,D2970)</f>
        <v>60323</v>
      </c>
      <c r="F2970" s="52">
        <f>IFERROR(_xll.qlIndexFixing(IndexON,D2970,TRUE,_xll.ohTrigger(RecalcTrigger,TriggerON)),NA())</f>
        <v>2.1475316476475825E-2</v>
      </c>
      <c r="H2970" s="49">
        <f>_xll.qlCalendarAdvance(IborCalendar,$H2969,B2970,"f",FALSE)</f>
        <v>60314</v>
      </c>
      <c r="I2970" s="49">
        <f>_xll.qlInterestRateIndexValueDate(Index1M,$H2970)</f>
        <v>60316</v>
      </c>
      <c r="J2970" s="52">
        <f>IFERROR(_xll.qlIndexFixing(Index1M,$H2970,TRUE,_xll.ohTrigger(RecalcTrigger,Trigger1M)),NA())</f>
        <v>2.2752804590423344E-2</v>
      </c>
      <c r="K2970" s="52">
        <f>IFERROR(_xll.qlIndexFixing(ONIndex1M,I2970,TRUE,_xll.ohTrigger(RecalcTrigger,Trigger1M)),NA())</f>
        <v>2.2734173285430259E-2</v>
      </c>
      <c r="L2970" s="52">
        <f>IFERROR(_xll.qlIndexFixing(Index3M,H2970,TRUE,_xll.ohTrigger(RecalcTrigger,Trigger3M)),NA())</f>
        <v>2.4300005465753463E-2</v>
      </c>
      <c r="M2970" s="52">
        <f>IFERROR(_xll.qlIndexFixing(ONIndex3M,I2970,TRUE,_xll.ohTrigger(RecalcTrigger,Trigger3M)),NA())</f>
        <v>2.4230403304672521E-2</v>
      </c>
      <c r="N2970" s="52">
        <f>IFERROR(_xll.qlIndexFixing(Index6M,$H2970,TRUE,_xll.ohTrigger(RecalcTrigger,Trigger6M)),NA())</f>
        <v>2.569992047654731E-2</v>
      </c>
      <c r="O2970" s="52">
        <f>IFERROR(_xll.qlIndexFixing(ONIndex6M,I2970,TRUE,_xll.ohTrigger(RecalcTrigger,Trigger6M)),NA())</f>
        <v>2.5540421021776893E-2</v>
      </c>
      <c r="P2970" s="52">
        <f>IFERROR(_xll.qlIndexFixing(Index1Y,$H2970,TRUE,_xll.ohTrigger(RecalcTrigger,Trigger1Y)),NA())</f>
        <v>2.7515224596739499E-2</v>
      </c>
      <c r="Q2970" s="52">
        <f>IFERROR(_xll.qlIndexFixing(ONIndex1Y,I2970,TRUE,_xll.ohTrigger(RecalcTrigger,Trigger1Y)),NA())</f>
        <v>2.7145072756544764E-2</v>
      </c>
    </row>
    <row r="2971" spans="2:17" x14ac:dyDescent="0.2">
      <c r="B2971" s="46" t="s">
        <v>51</v>
      </c>
      <c r="D2971" s="49">
        <f>_xll.qlCalendarAdvance(LocalCalendar,$D2970,B2971,"f",FALSE)</f>
        <v>60330</v>
      </c>
      <c r="E2971" s="49">
        <f>_xll.qlInterestRateIndexValueDate(IndexON,D2971)</f>
        <v>60330</v>
      </c>
      <c r="F2971" s="52">
        <f>IFERROR(_xll.qlIndexFixing(IndexON,D2971,TRUE,_xll.ohTrigger(RecalcTrigger,TriggerON)),NA())</f>
        <v>2.1474703672348383E-2</v>
      </c>
      <c r="H2971" s="49">
        <f>_xll.qlCalendarAdvance(IborCalendar,$H2970,B2971,"f",FALSE)</f>
        <v>60321</v>
      </c>
      <c r="I2971" s="49">
        <f>_xll.qlInterestRateIndexValueDate(Index1M,$H2971)</f>
        <v>60323</v>
      </c>
      <c r="J2971" s="52">
        <f>IFERROR(_xll.qlIndexFixing(Index1M,$H2971,TRUE,_xll.ohTrigger(RecalcTrigger,Trigger1M)),NA())</f>
        <v>2.275242047623717E-2</v>
      </c>
      <c r="K2971" s="52">
        <f>IFERROR(_xll.qlIndexFixing(ONIndex1M,I2971,TRUE,_xll.ohTrigger(RecalcTrigger,Trigger1M)),NA())</f>
        <v>2.2733771882119669E-2</v>
      </c>
      <c r="L2971" s="52">
        <f>IFERROR(_xll.qlIndexFixing(Index3M,H2971,TRUE,_xll.ohTrigger(RecalcTrigger,Trigger3M)),NA())</f>
        <v>2.4300459825819409E-2</v>
      </c>
      <c r="M2971" s="52">
        <f>IFERROR(_xll.qlIndexFixing(ONIndex3M,I2971,TRUE,_xll.ohTrigger(RecalcTrigger,Trigger3M)),NA())</f>
        <v>2.4230005931418219E-2</v>
      </c>
      <c r="N2971" s="52">
        <f>IFERROR(_xll.qlIndexFixing(Index6M,$H2971,TRUE,_xll.ohTrigger(RecalcTrigger,Trigger6M)),NA())</f>
        <v>2.5699632413190714E-2</v>
      </c>
      <c r="O2971" s="52">
        <f>IFERROR(_xll.qlIndexFixing(ONIndex6M,I2971,TRUE,_xll.ohTrigger(RecalcTrigger,Trigger6M)),NA())</f>
        <v>2.5540018917586949E-2</v>
      </c>
      <c r="P2971" s="52">
        <f>IFERROR(_xll.qlIndexFixing(Index1Y,$H2971,TRUE,_xll.ohTrigger(RecalcTrigger,Trigger1Y)),NA())</f>
        <v>2.7515084841642799E-2</v>
      </c>
      <c r="Q2971" s="52">
        <f>IFERROR(_xll.qlIndexFixing(ONIndex1Y,I2971,TRUE,_xll.ohTrigger(RecalcTrigger,Trigger1Y)),NA())</f>
        <v>2.714469560039845E-2</v>
      </c>
    </row>
    <row r="2972" spans="2:17" x14ac:dyDescent="0.2">
      <c r="B2972" s="46" t="s">
        <v>51</v>
      </c>
      <c r="D2972" s="49">
        <f>_xll.qlCalendarAdvance(LocalCalendar,$D2971,B2972,"f",FALSE)</f>
        <v>60337</v>
      </c>
      <c r="E2972" s="49">
        <f>_xll.qlInterestRateIndexValueDate(IndexON,D2972)</f>
        <v>60337</v>
      </c>
      <c r="F2972" s="52">
        <f>IFERROR(_xll.qlIndexFixing(IndexON,D2972,TRUE,_xll.ohTrigger(RecalcTrigger,TriggerON)),NA())</f>
        <v>2.1474105409309274E-2</v>
      </c>
      <c r="H2972" s="49">
        <f>_xll.qlCalendarAdvance(IborCalendar,$H2971,B2972,"f",FALSE)</f>
        <v>60328</v>
      </c>
      <c r="I2972" s="49">
        <f>_xll.qlInterestRateIndexValueDate(Index1M,$H2972)</f>
        <v>60330</v>
      </c>
      <c r="J2972" s="52">
        <f>IFERROR(_xll.qlIndexFixing(Index1M,$H2972,TRUE,_xll.ohTrigger(RecalcTrigger,Trigger1M)),NA())</f>
        <v>2.2755509551943831E-2</v>
      </c>
      <c r="K2972" s="52">
        <f>IFERROR(_xll.qlIndexFixing(ONIndex1M,I2972,TRUE,_xll.ohTrigger(RecalcTrigger,Trigger1M)),NA())</f>
        <v>2.2733379782566843E-2</v>
      </c>
      <c r="L2972" s="52">
        <f>IFERROR(_xll.qlIndexFixing(Index3M,H2972,TRUE,_xll.ohTrigger(RecalcTrigger,Trigger3M)),NA())</f>
        <v>2.4301721514464216E-2</v>
      </c>
      <c r="M2972" s="52">
        <f>IFERROR(_xll.qlIndexFixing(ONIndex3M,I2972,TRUE,_xll.ohTrigger(RecalcTrigger,Trigger3M)),NA())</f>
        <v>2.4229617768876111E-2</v>
      </c>
      <c r="N2972" s="52">
        <f>IFERROR(_xll.qlIndexFixing(Index6M,$H2972,TRUE,_xll.ohTrigger(RecalcTrigger,Trigger6M)),NA())</f>
        <v>2.5702044030525079E-2</v>
      </c>
      <c r="O2972" s="52">
        <f>IFERROR(_xll.qlIndexFixing(ONIndex6M,I2972,TRUE,_xll.ohTrigger(RecalcTrigger,Trigger6M)),NA())</f>
        <v>2.5539625967594404E-2</v>
      </c>
      <c r="P2972" s="52">
        <f>IFERROR(_xll.qlIndexFixing(Index1Y,$H2972,TRUE,_xll.ohTrigger(RecalcTrigger,Trigger1Y)),NA())</f>
        <v>2.7514953122917445E-2</v>
      </c>
      <c r="Q2972" s="52">
        <f>IFERROR(_xll.qlIndexFixing(ONIndex1Y,I2972,TRUE,_xll.ohTrigger(RecalcTrigger,Trigger1Y)),NA())</f>
        <v>2.7144328003805285E-2</v>
      </c>
    </row>
    <row r="2973" spans="2:17" x14ac:dyDescent="0.2">
      <c r="B2973" s="46" t="s">
        <v>51</v>
      </c>
      <c r="D2973" s="49">
        <f>_xll.qlCalendarAdvance(LocalCalendar,$D2972,B2973,"f",FALSE)</f>
        <v>60344</v>
      </c>
      <c r="E2973" s="49">
        <f>_xll.qlInterestRateIndexValueDate(IndexON,D2973)</f>
        <v>60344</v>
      </c>
      <c r="F2973" s="52">
        <f>IFERROR(_xll.qlIndexFixing(IndexON,D2973,TRUE,_xll.ohTrigger(RecalcTrigger,TriggerON)),NA())</f>
        <v>2.1473521687358499E-2</v>
      </c>
      <c r="H2973" s="49">
        <f>_xll.qlCalendarAdvance(IborCalendar,$H2972,B2973,"f",FALSE)</f>
        <v>60335</v>
      </c>
      <c r="I2973" s="49">
        <f>_xll.qlInterestRateIndexValueDate(Index1M,$H2973)</f>
        <v>60337</v>
      </c>
      <c r="J2973" s="52">
        <f>IFERROR(_xll.qlIndexFixing(Index1M,$H2973,TRUE,_xll.ohTrigger(RecalcTrigger,Trigger1M)),NA())</f>
        <v>2.2755147291828592E-2</v>
      </c>
      <c r="K2973" s="52">
        <f>IFERROR(_xll.qlIndexFixing(ONIndex1M,I2973,TRUE,_xll.ohTrigger(RecalcTrigger,Trigger1M)),NA())</f>
        <v>2.2732996987331333E-2</v>
      </c>
      <c r="L2973" s="52">
        <f>IFERROR(_xll.qlIndexFixing(Index3M,H2973,TRUE,_xll.ohTrigger(RecalcTrigger,Trigger3M)),NA())</f>
        <v>2.4301400471667522E-2</v>
      </c>
      <c r="M2973" s="52">
        <f>IFERROR(_xll.qlIndexFixing(ONIndex3M,I2973,TRUE,_xll.ohTrigger(RecalcTrigger,Trigger3M)),NA())</f>
        <v>2.4229238816966259E-2</v>
      </c>
      <c r="N2973" s="52">
        <f>IFERROR(_xll.qlIndexFixing(Index6M,$H2973,TRUE,_xll.ohTrigger(RecalcTrigger,Trigger6M)),NA())</f>
        <v>2.5701776440493644E-2</v>
      </c>
      <c r="O2973" s="52">
        <f>IFERROR(_xll.qlIndexFixing(ONIndex6M,I2973,TRUE,_xll.ohTrigger(RecalcTrigger,Trigger6M)),NA())</f>
        <v>2.5539242171639387E-2</v>
      </c>
      <c r="P2973" s="52">
        <f>IFERROR(_xll.qlIndexFixing(Index1Y,$H2973,TRUE,_xll.ohTrigger(RecalcTrigger,Trigger1Y)),NA())</f>
        <v>2.7514829250791739E-2</v>
      </c>
      <c r="Q2973" s="52">
        <f>IFERROR(_xll.qlIndexFixing(ONIndex1Y,I2973,TRUE,_xll.ohTrigger(RecalcTrigger,Trigger1Y)),NA())</f>
        <v>2.7143969967005077E-2</v>
      </c>
    </row>
    <row r="2974" spans="2:17" x14ac:dyDescent="0.2">
      <c r="B2974" s="46" t="s">
        <v>51</v>
      </c>
      <c r="D2974" s="49">
        <f>_xll.qlCalendarAdvance(LocalCalendar,$D2973,B2974,"f",FALSE)</f>
        <v>60351</v>
      </c>
      <c r="E2974" s="49">
        <f>_xll.qlInterestRateIndexValueDate(IndexON,D2974)</f>
        <v>60351</v>
      </c>
      <c r="F2974" s="52">
        <f>IFERROR(_xll.qlIndexFixing(IndexON,D2974,TRUE,_xll.ohTrigger(RecalcTrigger,TriggerON)),NA())</f>
        <v>2.1472952506496057E-2</v>
      </c>
      <c r="H2974" s="49">
        <f>_xll.qlCalendarAdvance(IborCalendar,$H2973,B2974,"f",FALSE)</f>
        <v>60342</v>
      </c>
      <c r="I2974" s="49">
        <f>_xll.qlInterestRateIndexValueDate(Index1M,$H2974)</f>
        <v>60344</v>
      </c>
      <c r="J2974" s="52">
        <f>IFERROR(_xll.qlIndexFixing(Index1M,$H2974,TRUE,_xll.ohTrigger(RecalcTrigger,Trigger1M)),NA())</f>
        <v>2.2754794354597638E-2</v>
      </c>
      <c r="K2974" s="52">
        <f>IFERROR(_xll.qlIndexFixing(ONIndex1M,I2974,TRUE,_xll.ohTrigger(RecalcTrigger,Trigger1M)),NA())</f>
        <v>2.2732623496173332E-2</v>
      </c>
      <c r="L2974" s="52">
        <f>IFERROR(_xll.qlIndexFixing(Index3M,H2974,TRUE,_xll.ohTrigger(RecalcTrigger,Trigger3M)),NA())</f>
        <v>2.4301088696108239E-2</v>
      </c>
      <c r="M2974" s="52">
        <f>IFERROR(_xll.qlIndexFixing(ONIndex3M,I2974,TRUE,_xll.ohTrigger(RecalcTrigger,Trigger3M)),NA())</f>
        <v>2.4228869075688664E-2</v>
      </c>
      <c r="N2974" s="52">
        <f>IFERROR(_xll.qlIndexFixing(Index6M,$H2974,TRUE,_xll.ohTrigger(RecalcTrigger,Trigger6M)),NA())</f>
        <v>2.5701518124161406E-2</v>
      </c>
      <c r="O2974" s="52">
        <f>IFERROR(_xll.qlIndexFixing(ONIndex6M,I2974,TRUE,_xll.ohTrigger(RecalcTrigger,Trigger6M)),NA())</f>
        <v>2.5538867530041642E-2</v>
      </c>
      <c r="P2974" s="52">
        <f>IFERROR(_xll.qlIndexFixing(Index1Y,$H2974,TRUE,_xll.ohTrigger(RecalcTrigger,Trigger1Y)),NA())</f>
        <v>2.7514713035494846E-2</v>
      </c>
      <c r="Q2974" s="52">
        <f>IFERROR(_xll.qlIndexFixing(ONIndex1Y,I2974,TRUE,_xll.ohTrigger(RecalcTrigger,Trigger1Y)),NA())</f>
        <v>2.7143621489837955E-2</v>
      </c>
    </row>
    <row r="2975" spans="2:17" x14ac:dyDescent="0.2">
      <c r="B2975" s="46" t="s">
        <v>51</v>
      </c>
      <c r="D2975" s="49">
        <f>_xll.qlCalendarAdvance(LocalCalendar,$D2974,B2975,"f",FALSE)</f>
        <v>60358</v>
      </c>
      <c r="E2975" s="49">
        <f>_xll.qlInterestRateIndexValueDate(IndexON,D2975)</f>
        <v>60358</v>
      </c>
      <c r="F2975" s="52">
        <f>IFERROR(_xll.qlIndexFixing(IndexON,D2975,TRUE,_xll.ohTrigger(RecalcTrigger,TriggerON)),NA())</f>
        <v>2.1472397866801884E-2</v>
      </c>
      <c r="H2975" s="49">
        <f>_xll.qlCalendarAdvance(IborCalendar,$H2974,B2975,"f",FALSE)</f>
        <v>60349</v>
      </c>
      <c r="I2975" s="49">
        <f>_xll.qlInterestRateIndexValueDate(Index1M,$H2975)</f>
        <v>60351</v>
      </c>
      <c r="J2975" s="52">
        <f>IFERROR(_xll.qlIndexFixing(Index1M,$H2975,TRUE,_xll.ohTrigger(RecalcTrigger,Trigger1M)),NA())</f>
        <v>2.2754450740250964E-2</v>
      </c>
      <c r="K2975" s="52">
        <f>IFERROR(_xll.qlIndexFixing(ONIndex1M,I2975,TRUE,_xll.ohTrigger(RecalcTrigger,Trigger1M)),NA())</f>
        <v>2.2732259309092839E-2</v>
      </c>
      <c r="L2975" s="52">
        <f>IFERROR(_xll.qlIndexFixing(Index3M,H2975,TRUE,_xll.ohTrigger(RecalcTrigger,Trigger3M)),NA())</f>
        <v>2.4300786187788977E-2</v>
      </c>
      <c r="M2975" s="52">
        <f>IFERROR(_xll.qlIndexFixing(ONIndex3M,I2975,TRUE,_xll.ohTrigger(RecalcTrigger,Trigger3M)),NA())</f>
        <v>2.4228508545123262E-2</v>
      </c>
      <c r="N2975" s="52">
        <f>IFERROR(_xll.qlIndexFixing(Index6M,$H2975,TRUE,_xll.ohTrigger(RecalcTrigger,Trigger6M)),NA())</f>
        <v>2.5701269081521417E-2</v>
      </c>
      <c r="O2975" s="52">
        <f>IFERROR(_xll.qlIndexFixing(ONIndex6M,I2975,TRUE,_xll.ohTrigger(RecalcTrigger,Trigger6M)),NA())</f>
        <v>2.5538502042161682E-2</v>
      </c>
      <c r="P2975" s="52">
        <f>IFERROR(_xll.qlIndexFixing(Index1Y,$H2975,TRUE,_xll.ohTrigger(RecalcTrigger,Trigger1Y)),NA())</f>
        <v>2.7514604287256158E-2</v>
      </c>
      <c r="Q2975" s="52">
        <f>IFERROR(_xll.qlIndexFixing(ONIndex1Y,I2975,TRUE,_xll.ohTrigger(RecalcTrigger,Trigger1Y)),NA())</f>
        <v>2.7143282572223981E-2</v>
      </c>
    </row>
    <row r="2976" spans="2:17" x14ac:dyDescent="0.2">
      <c r="B2976" s="46" t="s">
        <v>51</v>
      </c>
      <c r="D2976" s="49">
        <f>_xll.qlCalendarAdvance(LocalCalendar,$D2975,B2976,"f",FALSE)</f>
        <v>60365</v>
      </c>
      <c r="E2976" s="49">
        <f>_xll.qlInterestRateIndexValueDate(IndexON,D2976)</f>
        <v>60365</v>
      </c>
      <c r="F2976" s="52">
        <f>IFERROR(_xll.qlIndexFixing(IndexON,D2976,TRUE,_xll.ohTrigger(RecalcTrigger,TriggerON)),NA())</f>
        <v>2.1471857768355918E-2</v>
      </c>
      <c r="H2976" s="49">
        <f>_xll.qlCalendarAdvance(IborCalendar,$H2975,B2976,"f",FALSE)</f>
        <v>60357</v>
      </c>
      <c r="I2976" s="49">
        <f>_xll.qlInterestRateIndexValueDate(Index1M,$H2976)</f>
        <v>60359</v>
      </c>
      <c r="J2976" s="52">
        <f>IFERROR(_xll.qlIndexFixing(Index1M,$H2976,TRUE,_xll.ohTrigger(RecalcTrigger,Trigger1M)),NA())</f>
        <v>2.2754069453907861E-2</v>
      </c>
      <c r="K2976" s="52">
        <f>IFERROR(_xll.qlIndexFixing(ONIndex1M,I2976,TRUE,_xll.ohTrigger(RecalcTrigger,Trigger1M)),NA())</f>
        <v>2.2731854487796355E-2</v>
      </c>
      <c r="L2976" s="52">
        <f>IFERROR(_xll.qlIndexFixing(Index3M,H2976,TRUE,_xll.ohTrigger(RecalcTrigger,Trigger3M)),NA())</f>
        <v>2.4299652467520486E-2</v>
      </c>
      <c r="M2976" s="52">
        <f>IFERROR(_xll.qlIndexFixing(ONIndex3M,I2976,TRUE,_xll.ohTrigger(RecalcTrigger,Trigger3M)),NA())</f>
        <v>2.4228107788415443E-2</v>
      </c>
      <c r="N2976" s="52">
        <f>IFERROR(_xll.qlIndexFixing(Index6M,$H2976,TRUE,_xll.ohTrigger(RecalcTrigger,Trigger6M)),NA())</f>
        <v>2.570009624023805E-2</v>
      </c>
      <c r="O2976" s="52">
        <f>IFERROR(_xll.qlIndexFixing(ONIndex6M,I2976,TRUE,_xll.ohTrigger(RecalcTrigger,Trigger6M)),NA())</f>
        <v>2.553809555100095E-2</v>
      </c>
      <c r="P2976" s="52">
        <f>IFERROR(_xll.qlIndexFixing(Index1Y,$H2976,TRUE,_xll.ohTrigger(RecalcTrigger,Trigger1Y)),NA())</f>
        <v>2.7514488903453919E-2</v>
      </c>
      <c r="Q2976" s="52">
        <f>IFERROR(_xll.qlIndexFixing(ONIndex1Y,I2976,TRUE,_xll.ohTrigger(RecalcTrigger,Trigger1Y)),NA())</f>
        <v>2.7142906943575795E-2</v>
      </c>
    </row>
    <row r="2977" spans="2:17" x14ac:dyDescent="0.2">
      <c r="B2977" s="46" t="s">
        <v>51</v>
      </c>
      <c r="D2977" s="49">
        <f>_xll.qlCalendarAdvance(LocalCalendar,$D2976,B2977,"f",FALSE)</f>
        <v>60372</v>
      </c>
      <c r="E2977" s="49">
        <f>_xll.qlInterestRateIndexValueDate(IndexON,D2977)</f>
        <v>60372</v>
      </c>
      <c r="F2977" s="52">
        <f>IFERROR(_xll.qlIndexFixing(IndexON,D2977,TRUE,_xll.ohTrigger(RecalcTrigger,TriggerON)),NA())</f>
        <v>2.147133221067854E-2</v>
      </c>
      <c r="H2977" s="49">
        <f>_xll.qlCalendarAdvance(IborCalendar,$H2976,B2977,"f",FALSE)</f>
        <v>60364</v>
      </c>
      <c r="I2977" s="49">
        <f>_xll.qlInterestRateIndexValueDate(Index1M,$H2977)</f>
        <v>60366</v>
      </c>
      <c r="J2977" s="52">
        <f>IFERROR(_xll.qlIndexFixing(Index1M,$H2977,TRUE,_xll.ohTrigger(RecalcTrigger,Trigger1M)),NA())</f>
        <v>2.2753049549192328E-2</v>
      </c>
      <c r="K2977" s="52">
        <f>IFERROR(_xll.qlIndexFixing(ONIndex1M,I2977,TRUE,_xll.ohTrigger(RecalcTrigger,Trigger1M)),NA())</f>
        <v>2.2731510237887775E-2</v>
      </c>
      <c r="L2977" s="52">
        <f>IFERROR(_xll.qlIndexFixing(Index3M,H2977,TRUE,_xll.ohTrigger(RecalcTrigger,Trigger3M)),NA())</f>
        <v>2.4299369174678991E-2</v>
      </c>
      <c r="M2977" s="52">
        <f>IFERROR(_xll.qlIndexFixing(ONIndex3M,I2977,TRUE,_xll.ohTrigger(RecalcTrigger,Trigger3M)),NA())</f>
        <v>2.4227766994782129E-2</v>
      </c>
      <c r="N2977" s="52">
        <f>IFERROR(_xll.qlIndexFixing(Index6M,$H2977,TRUE,_xll.ohTrigger(RecalcTrigger,Trigger6M)),NA())</f>
        <v>2.5699866423683632E-2</v>
      </c>
      <c r="O2977" s="52">
        <f>IFERROR(_xll.qlIndexFixing(ONIndex6M,I2977,TRUE,_xll.ohTrigger(RecalcTrigger,Trigger6M)),NA())</f>
        <v>2.5537749679029886E-2</v>
      </c>
      <c r="P2977" s="52">
        <f>IFERROR(_xll.qlIndexFixing(Index1Y,$H2977,TRUE,_xll.ohTrigger(RecalcTrigger,Trigger1Y)),NA())</f>
        <v>2.7518556772136292E-2</v>
      </c>
      <c r="Q2977" s="52">
        <f>IFERROR(_xll.qlIndexFixing(ONIndex1Y,I2977,TRUE,_xll.ohTrigger(RecalcTrigger,Trigger1Y)),NA())</f>
        <v>2.7142588510935539E-2</v>
      </c>
    </row>
    <row r="2978" spans="2:17" x14ac:dyDescent="0.2">
      <c r="B2978" s="46" t="s">
        <v>51</v>
      </c>
      <c r="D2978" s="49">
        <f>_xll.qlCalendarAdvance(LocalCalendar,$D2977,B2978,"f",FALSE)</f>
        <v>60379</v>
      </c>
      <c r="E2978" s="49">
        <f>_xll.qlInterestRateIndexValueDate(IndexON,D2978)</f>
        <v>60379</v>
      </c>
      <c r="F2978" s="52">
        <f>IFERROR(_xll.qlIndexFixing(IndexON,D2978,TRUE,_xll.ohTrigger(RecalcTrigger,TriggerON)),NA())</f>
        <v>2.147082119440924E-2</v>
      </c>
      <c r="H2978" s="49">
        <f>_xll.qlCalendarAdvance(IborCalendar,$H2977,B2978,"f",FALSE)</f>
        <v>60371</v>
      </c>
      <c r="I2978" s="49">
        <f>_xll.qlInterestRateIndexValueDate(Index1M,$H2978)</f>
        <v>60373</v>
      </c>
      <c r="J2978" s="52">
        <f>IFERROR(_xll.qlIndexFixing(Index1M,$H2978,TRUE,_xll.ohTrigger(RecalcTrigger,Trigger1M)),NA())</f>
        <v>2.275273458928917E-2</v>
      </c>
      <c r="K2978" s="52">
        <f>IFERROR(_xll.qlIndexFixing(ONIndex1M,I2978,TRUE,_xll.ohTrigger(RecalcTrigger,Trigger1M)),NA())</f>
        <v>2.2731175292056705E-2</v>
      </c>
      <c r="L2978" s="52">
        <f>IFERROR(_xll.qlIndexFixing(Index3M,H2978,TRUE,_xll.ohTrigger(RecalcTrigger,Trigger3M)),NA())</f>
        <v>2.4299095148444319E-2</v>
      </c>
      <c r="M2978" s="52">
        <f>IFERROR(_xll.qlIndexFixing(ONIndex3M,I2978,TRUE,_xll.ohTrigger(RecalcTrigger,Trigger3M)),NA())</f>
        <v>2.4227435411940945E-2</v>
      </c>
      <c r="N2978" s="52">
        <f>IFERROR(_xll.qlIndexFixing(Index6M,$H2978,TRUE,_xll.ohTrigger(RecalcTrigger,Trigger6M)),NA())</f>
        <v>2.5699645880154835E-2</v>
      </c>
      <c r="O2978" s="52">
        <f>IFERROR(_xll.qlIndexFixing(ONIndex6M,I2978,TRUE,_xll.ohTrigger(RecalcTrigger,Trigger6M)),NA())</f>
        <v>2.5537412961176287E-2</v>
      </c>
      <c r="P2978" s="52">
        <f>IFERROR(_xll.qlIndexFixing(Index1Y,$H2978,TRUE,_xll.ohTrigger(RecalcTrigger,Trigger1Y)),NA())</f>
        <v>2.751430900124769E-2</v>
      </c>
      <c r="Q2978" s="52">
        <f>IFERROR(_xll.qlIndexFixing(ONIndex1Y,I2978,TRUE,_xll.ohTrigger(RecalcTrigger,Trigger1Y)),NA())</f>
        <v>2.7142279637928368E-2</v>
      </c>
    </row>
    <row r="2979" spans="2:17" x14ac:dyDescent="0.2">
      <c r="B2979" s="46" t="s">
        <v>51</v>
      </c>
      <c r="D2979" s="49">
        <f>_xll.qlCalendarAdvance(LocalCalendar,$D2978,B2979,"f",FALSE)</f>
        <v>60386</v>
      </c>
      <c r="E2979" s="49">
        <f>_xll.qlInterestRateIndexValueDate(IndexON,D2979)</f>
        <v>60386</v>
      </c>
      <c r="F2979" s="52">
        <f>IFERROR(_xll.qlIndexFixing(IndexON,D2979,TRUE,_xll.ohTrigger(RecalcTrigger,TriggerON)),NA())</f>
        <v>2.1470324719228273E-2</v>
      </c>
      <c r="H2979" s="49">
        <f>_xll.qlCalendarAdvance(IborCalendar,$H2978,B2979,"f",FALSE)</f>
        <v>60378</v>
      </c>
      <c r="I2979" s="49">
        <f>_xll.qlInterestRateIndexValueDate(Index1M,$H2979)</f>
        <v>60380</v>
      </c>
      <c r="J2979" s="52">
        <f>IFERROR(_xll.qlIndexFixing(Index1M,$H2979,TRUE,_xll.ohTrigger(RecalcTrigger,Trigger1M)),NA())</f>
        <v>2.2753126512294584E-2</v>
      </c>
      <c r="K2979" s="52">
        <f>IFERROR(_xll.qlIndexFixing(ONIndex1M,I2979,TRUE,_xll.ohTrigger(RecalcTrigger,Trigger1M)),NA())</f>
        <v>2.2730849650303142E-2</v>
      </c>
      <c r="L2979" s="52">
        <f>IFERROR(_xll.qlIndexFixing(Index3M,H2979,TRUE,_xll.ohTrigger(RecalcTrigger,Trigger3M)),NA())</f>
        <v>2.4298830388815595E-2</v>
      </c>
      <c r="M2979" s="52">
        <f>IFERROR(_xll.qlIndexFixing(ONIndex3M,I2979,TRUE,_xll.ohTrigger(RecalcTrigger,Trigger3M)),NA())</f>
        <v>2.4227113039652082E-2</v>
      </c>
      <c r="N2979" s="52">
        <f>IFERROR(_xll.qlIndexFixing(Index6M,$H2979,TRUE,_xll.ohTrigger(RecalcTrigger,Trigger6M)),NA())</f>
        <v>2.5699434609649921E-2</v>
      </c>
      <c r="O2979" s="52">
        <f>IFERROR(_xll.qlIndexFixing(ONIndex6M,I2979,TRUE,_xll.ohTrigger(RecalcTrigger,Trigger6M)),NA())</f>
        <v>2.5537085397520087E-2</v>
      </c>
      <c r="P2979" s="52">
        <f>IFERROR(_xll.qlIndexFixing(Index1Y,$H2979,TRUE,_xll.ohTrigger(RecalcTrigger,Trigger1Y)),NA())</f>
        <v>2.751422916633137E-2</v>
      </c>
      <c r="Q2979" s="52">
        <f>IFERROR(_xll.qlIndexFixing(ONIndex1Y,I2979,TRUE,_xll.ohTrigger(RecalcTrigger,Trigger1Y)),NA())</f>
        <v>2.7141980324714154E-2</v>
      </c>
    </row>
    <row r="2980" spans="2:17" x14ac:dyDescent="0.2">
      <c r="B2980" s="46" t="s">
        <v>51</v>
      </c>
      <c r="D2980" s="49">
        <f>_xll.qlCalendarAdvance(LocalCalendar,$D2979,B2980,"f",FALSE)</f>
        <v>60393</v>
      </c>
      <c r="E2980" s="49">
        <f>_xll.qlInterestRateIndexValueDate(IndexON,D2980)</f>
        <v>60393</v>
      </c>
      <c r="F2980" s="52">
        <f>IFERROR(_xll.qlIndexFixing(IndexON,D2980,TRUE,_xll.ohTrigger(RecalcTrigger,TriggerON)),NA())</f>
        <v>2.1469842785055704E-2</v>
      </c>
      <c r="H2980" s="49">
        <f>_xll.qlCalendarAdvance(IborCalendar,$H2979,B2980,"f",FALSE)</f>
        <v>60385</v>
      </c>
      <c r="I2980" s="49">
        <f>_xll.qlInterestRateIndexValueDate(Index1M,$H2980)</f>
        <v>60387</v>
      </c>
      <c r="J2980" s="52">
        <f>IFERROR(_xll.qlIndexFixing(Index1M,$H2980,TRUE,_xll.ohTrigger(RecalcTrigger,Trigger1M)),NA())</f>
        <v>2.2750038559382776E-2</v>
      </c>
      <c r="K2980" s="52">
        <f>IFERROR(_xll.qlIndexFixing(ONIndex1M,I2980,TRUE,_xll.ohTrigger(RecalcTrigger,Trigger1M)),NA())</f>
        <v>2.273053331238728E-2</v>
      </c>
      <c r="L2980" s="52">
        <f>IFERROR(_xll.qlIndexFixing(Index3M,H2980,TRUE,_xll.ohTrigger(RecalcTrigger,Trigger3M)),NA())</f>
        <v>2.4299376815166022E-2</v>
      </c>
      <c r="M2980" s="52">
        <f>IFERROR(_xll.qlIndexFixing(ONIndex3M,I2980,TRUE,_xll.ohTrigger(RecalcTrigger,Trigger3M)),NA())</f>
        <v>2.4226799878075411E-2</v>
      </c>
      <c r="N2980" s="52">
        <f>IFERROR(_xll.qlIndexFixing(Index6M,$H2980,TRUE,_xll.ohTrigger(RecalcTrigger,Trigger6M)),NA())</f>
        <v>2.5699232612164079E-2</v>
      </c>
      <c r="O2980" s="52">
        <f>IFERROR(_xll.qlIndexFixing(ONIndex6M,I2980,TRUE,_xll.ohTrigger(RecalcTrigger,Trigger6M)),NA())</f>
        <v>2.553676698782148E-2</v>
      </c>
      <c r="P2980" s="52">
        <f>IFERROR(_xll.qlIndexFixing(Index1Y,$H2980,TRUE,_xll.ohTrigger(RecalcTrigger,Trigger1Y)),NA())</f>
        <v>2.7514155822513774E-2</v>
      </c>
      <c r="Q2980" s="52">
        <f>IFERROR(_xll.qlIndexFixing(ONIndex1Y,I2980,TRUE,_xll.ohTrigger(RecalcTrigger,Trigger1Y)),NA())</f>
        <v>2.714169057105309E-2</v>
      </c>
    </row>
    <row r="2981" spans="2:17" x14ac:dyDescent="0.2">
      <c r="B2981" s="46" t="s">
        <v>51</v>
      </c>
      <c r="D2981" s="49">
        <f>_xll.qlCalendarAdvance(LocalCalendar,$D2980,B2981,"f",FALSE)</f>
        <v>60400</v>
      </c>
      <c r="E2981" s="49">
        <f>_xll.qlInterestRateIndexValueDate(IndexON,D2981)</f>
        <v>60400</v>
      </c>
      <c r="F2981" s="52">
        <f>IFERROR(_xll.qlIndexFixing(IndexON,D2981,TRUE,_xll.ohTrigger(RecalcTrigger,TriggerON)),NA())</f>
        <v>2.1469375392051404E-2</v>
      </c>
      <c r="H2981" s="49">
        <f>_xll.qlCalendarAdvance(IborCalendar,$H2980,B2981,"f",FALSE)</f>
        <v>60392</v>
      </c>
      <c r="I2981" s="49">
        <f>_xll.qlInterestRateIndexValueDate(Index1M,$H2981)</f>
        <v>60394</v>
      </c>
      <c r="J2981" s="52">
        <f>IFERROR(_xll.qlIndexFixing(Index1M,$H2981,TRUE,_xll.ohTrigger(RecalcTrigger,Trigger1M)),NA())</f>
        <v>2.2751845643304847E-2</v>
      </c>
      <c r="K2981" s="52">
        <f>IFERROR(_xll.qlIndexFixing(ONIndex1M,I2981,TRUE,_xll.ohTrigger(RecalcTrigger,Trigger1M)),NA())</f>
        <v>2.2730226278788734E-2</v>
      </c>
      <c r="L2981" s="52">
        <f>IFERROR(_xll.qlIndexFixing(Index3M,H2981,TRUE,_xll.ohTrigger(RecalcTrigger,Trigger3M)),NA())</f>
        <v>2.4299131234116613E-2</v>
      </c>
      <c r="M2981" s="52">
        <f>IFERROR(_xll.qlIndexFixing(ONIndex3M,I2981,TRUE,_xll.ohTrigger(RecalcTrigger,Trigger3M)),NA())</f>
        <v>2.4226495926811253E-2</v>
      </c>
      <c r="N2981" s="52">
        <f>IFERROR(_xll.qlIndexFixing(Index6M,$H2981,TRUE,_xll.ohTrigger(RecalcTrigger,Trigger6M)),NA())</f>
        <v>2.5701748643499573E-2</v>
      </c>
      <c r="O2981" s="52">
        <f>IFERROR(_xll.qlIndexFixing(ONIndex6M,I2981,TRUE,_xll.ohTrigger(RecalcTrigger,Trigger6M)),NA())</f>
        <v>2.5536457732080464E-2</v>
      </c>
      <c r="P2981" s="52">
        <f>IFERROR(_xll.qlIndexFixing(Index1Y,$H2981,TRUE,_xll.ohTrigger(RecalcTrigger,Trigger1Y)),NA())</f>
        <v>2.7514088780025394E-2</v>
      </c>
      <c r="Q2981" s="52">
        <f>IFERROR(_xll.qlIndexFixing(ONIndex1Y,I2981,TRUE,_xll.ohTrigger(RecalcTrigger,Trigger1Y)),NA())</f>
        <v>2.7141410376945174E-2</v>
      </c>
    </row>
    <row r="2982" spans="2:17" x14ac:dyDescent="0.2">
      <c r="B2982" s="46" t="s">
        <v>51</v>
      </c>
      <c r="D2982" s="49">
        <f>_xll.qlCalendarAdvance(LocalCalendar,$D2981,B2982,"f",FALSE)</f>
        <v>60407</v>
      </c>
      <c r="E2982" s="49">
        <f>_xll.qlInterestRateIndexValueDate(IndexON,D2982)</f>
        <v>60407</v>
      </c>
      <c r="F2982" s="52">
        <f>IFERROR(_xll.qlIndexFixing(IndexON,D2982,TRUE,_xll.ohTrigger(RecalcTrigger,TriggerON)),NA())</f>
        <v>2.1468922540215374E-2</v>
      </c>
      <c r="H2982" s="49">
        <f>_xll.qlCalendarAdvance(IborCalendar,$H2981,B2982,"f",FALSE)</f>
        <v>60399</v>
      </c>
      <c r="I2982" s="49">
        <f>_xll.qlInterestRateIndexValueDate(Index1M,$H2982)</f>
        <v>60401</v>
      </c>
      <c r="J2982" s="52">
        <f>IFERROR(_xll.qlIndexFixing(Index1M,$H2982,TRUE,_xll.ohTrigger(RecalcTrigger,Trigger1M)),NA())</f>
        <v>2.2751567972550957E-2</v>
      </c>
      <c r="K2982" s="52">
        <f>IFERROR(_xll.qlIndexFixing(ONIndex1M,I2982,TRUE,_xll.ohTrigger(RecalcTrigger,Trigger1M)),NA())</f>
        <v>2.2729928549107825E-2</v>
      </c>
      <c r="L2982" s="52">
        <f>IFERROR(_xll.qlIndexFixing(Index3M,H2982,TRUE,_xll.ohTrigger(RecalcTrigger,Trigger3M)),NA())</f>
        <v>2.4298894920293319E-2</v>
      </c>
      <c r="M2982" s="52">
        <f>IFERROR(_xll.qlIndexFixing(ONIndex3M,I2982,TRUE,_xll.ohTrigger(RecalcTrigger,Trigger3M)),NA())</f>
        <v>2.4226201186499097E-2</v>
      </c>
      <c r="N2982" s="52">
        <f>IFERROR(_xll.qlIndexFixing(Index6M,$H2982,TRUE,_xll.ohTrigger(RecalcTrigger,Trigger6M)),NA())</f>
        <v>2.5701567140504575E-2</v>
      </c>
      <c r="O2982" s="52">
        <f>IFERROR(_xll.qlIndexFixing(ONIndex6M,I2982,TRUE,_xll.ohTrigger(RecalcTrigger,Trigger6M)),NA())</f>
        <v>2.5536157630616785E-2</v>
      </c>
      <c r="P2982" s="52">
        <f>IFERROR(_xll.qlIndexFixing(Index1Y,$H2982,TRUE,_xll.ohTrigger(RecalcTrigger,Trigger1Y)),NA())</f>
        <v>2.7514027849097143E-2</v>
      </c>
      <c r="Q2982" s="52">
        <f>IFERROR(_xll.qlIndexFixing(ONIndex1Y,I2982,TRUE,_xll.ohTrigger(RecalcTrigger,Trigger1Y)),NA())</f>
        <v>2.7141139742630216E-2</v>
      </c>
    </row>
    <row r="2983" spans="2:17" x14ac:dyDescent="0.2">
      <c r="B2983" s="46" t="s">
        <v>51</v>
      </c>
      <c r="D2983" s="49">
        <f>_xll.qlCalendarAdvance(LocalCalendar,$D2982,B2983,"f",FALSE)</f>
        <v>60414</v>
      </c>
      <c r="E2983" s="49">
        <f>_xll.qlInterestRateIndexValueDate(IndexON,D2983)</f>
        <v>60414</v>
      </c>
      <c r="F2983" s="52">
        <f>IFERROR(_xll.qlIndexFixing(IndexON,D2983,TRUE,_xll.ohTrigger(RecalcTrigger,TriggerON)),NA())</f>
        <v>2.1468484229467677E-2</v>
      </c>
      <c r="H2983" s="49">
        <f>_xll.qlCalendarAdvance(IborCalendar,$H2982,B2983,"f",FALSE)</f>
        <v>60406</v>
      </c>
      <c r="I2983" s="49">
        <f>_xll.qlInterestRateIndexValueDate(Index1M,$H2983)</f>
        <v>60408</v>
      </c>
      <c r="J2983" s="52">
        <f>IFERROR(_xll.qlIndexFixing(Index1M,$H2983,TRUE,_xll.ohTrigger(RecalcTrigger,Trigger1M)),NA())</f>
        <v>2.2751299624085008E-2</v>
      </c>
      <c r="K2983" s="52">
        <f>IFERROR(_xll.qlIndexFixing(ONIndex1M,I2983,TRUE,_xll.ohTrigger(RecalcTrigger,Trigger1M)),NA())</f>
        <v>2.2729640123504424E-2</v>
      </c>
      <c r="L2983" s="52">
        <f>IFERROR(_xll.qlIndexFixing(Index3M,H2983,TRUE,_xll.ohTrigger(RecalcTrigger,Trigger3M)),NA())</f>
        <v>2.4298667873691799E-2</v>
      </c>
      <c r="M2983" s="52">
        <f>IFERROR(_xll.qlIndexFixing(ONIndex3M,I2983,TRUE,_xll.ohTrigger(RecalcTrigger,Trigger3M)),NA())</f>
        <v>2.4225915656819197E-2</v>
      </c>
      <c r="N2983" s="52">
        <f>IFERROR(_xll.qlIndexFixing(Index6M,$H2983,TRUE,_xll.ohTrigger(RecalcTrigger,Trigger6M)),NA())</f>
        <v>2.5701394912494655E-2</v>
      </c>
      <c r="O2983" s="52">
        <f>IFERROR(_xll.qlIndexFixing(ONIndex6M,I2983,TRUE,_xll.ohTrigger(RecalcTrigger,Trigger6M)),NA())</f>
        <v>2.5535866683270569E-2</v>
      </c>
      <c r="P2983" s="52">
        <f>IFERROR(_xll.qlIndexFixing(Index1Y,$H2983,TRUE,_xll.ohTrigger(RecalcTrigger,Trigger1Y)),NA())</f>
        <v>2.7513972839960609E-2</v>
      </c>
      <c r="Q2983" s="52">
        <f>IFERROR(_xll.qlIndexFixing(ONIndex1Y,I2983,TRUE,_xll.ohTrigger(RecalcTrigger,Trigger1Y)),NA())</f>
        <v>2.7140878667948343E-2</v>
      </c>
    </row>
    <row r="2984" spans="2:17" x14ac:dyDescent="0.2">
      <c r="B2984" s="46" t="s">
        <v>51</v>
      </c>
      <c r="D2984" s="49">
        <f>_xll.qlCalendarAdvance(LocalCalendar,$D2983,B2984,"f",FALSE)</f>
        <v>60421</v>
      </c>
      <c r="E2984" s="49">
        <f>_xll.qlInterestRateIndexValueDate(IndexON,D2984)</f>
        <v>60421</v>
      </c>
      <c r="F2984" s="52">
        <f>IFERROR(_xll.qlIndexFixing(IndexON,D2984,TRUE,_xll.ohTrigger(RecalcTrigger,TriggerON)),NA())</f>
        <v>2.1468060459728378E-2</v>
      </c>
      <c r="H2984" s="49">
        <f>_xll.qlCalendarAdvance(IborCalendar,$H2983,B2984,"f",FALSE)</f>
        <v>60413</v>
      </c>
      <c r="I2984" s="49">
        <f>_xll.qlInterestRateIndexValueDate(Index1M,$H2984)</f>
        <v>60415</v>
      </c>
      <c r="J2984" s="52">
        <f>IFERROR(_xll.qlIndexFixing(Index1M,$H2984,TRUE,_xll.ohTrigger(RecalcTrigger,Trigger1M)),NA())</f>
        <v>2.2751040597899508E-2</v>
      </c>
      <c r="K2984" s="52">
        <f>IFERROR(_xll.qlIndexFixing(ONIndex1M,I2984,TRUE,_xll.ohTrigger(RecalcTrigger,Trigger1M)),NA())</f>
        <v>2.2729361001898596E-2</v>
      </c>
      <c r="L2984" s="52">
        <f>IFERROR(_xll.qlIndexFixing(Index3M,H2984,TRUE,_xll.ohTrigger(RecalcTrigger,Trigger3M)),NA())</f>
        <v>2.4298450094310316E-2</v>
      </c>
      <c r="M2984" s="52">
        <f>IFERROR(_xll.qlIndexFixing(ONIndex3M,I2984,TRUE,_xll.ohTrigger(RecalcTrigger,Trigger3M)),NA())</f>
        <v>2.4225639337771554E-2</v>
      </c>
      <c r="N2984" s="52">
        <f>IFERROR(_xll.qlIndexFixing(Index6M,$H2984,TRUE,_xll.ohTrigger(RecalcTrigger,Trigger6M)),NA())</f>
        <v>2.5701231959465949E-2</v>
      </c>
      <c r="O2984" s="52">
        <f>IFERROR(_xll.qlIndexFixing(ONIndex6M,I2984,TRUE,_xll.ohTrigger(RecalcTrigger,Trigger6M)),NA())</f>
        <v>2.5535584889722074E-2</v>
      </c>
      <c r="P2984" s="52">
        <f>IFERROR(_xll.qlIndexFixing(Index1Y,$H2984,TRUE,_xll.ohTrigger(RecalcTrigger,Trigger1Y)),NA())</f>
        <v>2.7513923562846057E-2</v>
      </c>
      <c r="Q2984" s="52">
        <f>IFERROR(_xll.qlIndexFixing(ONIndex1Y,I2984,TRUE,_xll.ohTrigger(RecalcTrigger,Trigger1Y)),NA())</f>
        <v>2.7140627152899555E-2</v>
      </c>
    </row>
    <row r="2985" spans="2:17" x14ac:dyDescent="0.2">
      <c r="B2985" s="46" t="s">
        <v>51</v>
      </c>
      <c r="D2985" s="49">
        <f>_xll.qlCalendarAdvance(LocalCalendar,$D2984,B2985,"f",FALSE)</f>
        <v>60428</v>
      </c>
      <c r="E2985" s="49">
        <f>_xll.qlInterestRateIndexValueDate(IndexON,D2985)</f>
        <v>60428</v>
      </c>
      <c r="F2985" s="52">
        <f>IFERROR(_xll.qlIndexFixing(IndexON,D2985,TRUE,_xll.ohTrigger(RecalcTrigger,TriggerON)),NA())</f>
        <v>2.1467651231077411E-2</v>
      </c>
      <c r="H2985" s="49">
        <f>_xll.qlCalendarAdvance(IborCalendar,$H2984,B2985,"f",FALSE)</f>
        <v>60420</v>
      </c>
      <c r="I2985" s="49">
        <f>_xll.qlInterestRateIndexValueDate(Index1M,$H2985)</f>
        <v>60422</v>
      </c>
      <c r="J2985" s="52">
        <f>IFERROR(_xll.qlIndexFixing(Index1M,$H2985,TRUE,_xll.ohTrigger(RecalcTrigger,Trigger1M)),NA())</f>
        <v>2.2750790894001949E-2</v>
      </c>
      <c r="K2985" s="52">
        <f>IFERROR(_xll.qlIndexFixing(ONIndex1M,I2985,TRUE,_xll.ohTrigger(RecalcTrigger,Trigger1M)),NA())</f>
        <v>2.2729091184370276E-2</v>
      </c>
      <c r="L2985" s="52">
        <f>IFERROR(_xll.qlIndexFixing(Index3M,H2985,TRUE,_xll.ohTrigger(RecalcTrigger,Trigger3M)),NA())</f>
        <v>2.4298241582147998E-2</v>
      </c>
      <c r="M2985" s="52">
        <f>IFERROR(_xll.qlIndexFixing(ONIndex3M,I2985,TRUE,_xll.ohTrigger(RecalcTrigger,Trigger3M)),NA())</f>
        <v>2.4225372229276232E-2</v>
      </c>
      <c r="N2985" s="52">
        <f>IFERROR(_xll.qlIndexFixing(Index6M,$H2985,TRUE,_xll.ohTrigger(RecalcTrigger,Trigger6M)),NA())</f>
        <v>2.569836171994104E-2</v>
      </c>
      <c r="O2985" s="52">
        <f>IFERROR(_xll.qlIndexFixing(ONIndex6M,I2985,TRUE,_xll.ohTrigger(RecalcTrigger,Trigger6M)),NA())</f>
        <v>2.5535312250291042E-2</v>
      </c>
      <c r="P2985" s="52">
        <f>IFERROR(_xll.qlIndexFixing(Index1Y,$H2985,TRUE,_xll.ohTrigger(RecalcTrigger,Trigger1Y)),NA())</f>
        <v>2.7513879827985283E-2</v>
      </c>
      <c r="Q2985" s="52">
        <f>IFERROR(_xll.qlIndexFixing(ONIndex1Y,I2985,TRUE,_xll.ohTrigger(RecalcTrigger,Trigger1Y)),NA())</f>
        <v>2.7140385197403916E-2</v>
      </c>
    </row>
    <row r="2986" spans="2:17" x14ac:dyDescent="0.2">
      <c r="B2986" s="46" t="s">
        <v>51</v>
      </c>
      <c r="D2986" s="49">
        <f>_xll.qlCalendarAdvance(LocalCalendar,$D2985,B2986,"f",FALSE)</f>
        <v>60435</v>
      </c>
      <c r="E2986" s="49">
        <f>_xll.qlInterestRateIndexValueDate(IndexON,D2986)</f>
        <v>60435</v>
      </c>
      <c r="F2986" s="52">
        <f>IFERROR(_xll.qlIndexFixing(IndexON,D2986,TRUE,_xll.ohTrigger(RecalcTrigger,TriggerON)),NA())</f>
        <v>2.1467256543834523E-2</v>
      </c>
      <c r="H2986" s="49">
        <f>_xll.qlCalendarAdvance(IborCalendar,$H2985,B2986,"f",FALSE)</f>
        <v>60427</v>
      </c>
      <c r="I2986" s="49">
        <f>_xll.qlInterestRateIndexValueDate(Index1M,$H2986)</f>
        <v>60429</v>
      </c>
      <c r="J2986" s="52">
        <f>IFERROR(_xll.qlIndexFixing(Index1M,$H2986,TRUE,_xll.ohTrigger(RecalcTrigger,Trigger1M)),NA())</f>
        <v>2.2750550512387335E-2</v>
      </c>
      <c r="K2986" s="52">
        <f>IFERROR(_xll.qlIndexFixing(ONIndex1M,I2986,TRUE,_xll.ohTrigger(RecalcTrigger,Trigger1M)),NA())</f>
        <v>2.2728830670919464E-2</v>
      </c>
      <c r="L2986" s="52">
        <f>IFERROR(_xll.qlIndexFixing(Index3M,H2986,TRUE,_xll.ohTrigger(RecalcTrigger,Trigger3M)),NA())</f>
        <v>2.4298042337203105E-2</v>
      </c>
      <c r="M2986" s="52">
        <f>IFERROR(_xll.qlIndexFixing(ONIndex3M,I2986,TRUE,_xll.ohTrigger(RecalcTrigger,Trigger3M)),NA())</f>
        <v>2.4225114331413167E-2</v>
      </c>
      <c r="N2986" s="52">
        <f>IFERROR(_xll.qlIndexFixing(Index6M,$H2986,TRUE,_xll.ohTrigger(RecalcTrigger,Trigger6M)),NA())</f>
        <v>2.5698215360519409E-2</v>
      </c>
      <c r="O2986" s="52">
        <f>IFERROR(_xll.qlIndexFixing(ONIndex6M,I2986,TRUE,_xll.ohTrigger(RecalcTrigger,Trigger6M)),NA())</f>
        <v>2.5535048765057411E-2</v>
      </c>
      <c r="P2986" s="52">
        <f>IFERROR(_xll.qlIndexFixing(Index1Y,$H2986,TRUE,_xll.ohTrigger(RecalcTrigger,Trigger1Y)),NA())</f>
        <v>2.7513841445609651E-2</v>
      </c>
      <c r="Q2986" s="52">
        <f>IFERROR(_xll.qlIndexFixing(ONIndex1Y,I2986,TRUE,_xll.ohTrigger(RecalcTrigger,Trigger1Y)),NA())</f>
        <v>2.7140152801621298E-2</v>
      </c>
    </row>
    <row r="2987" spans="2:17" x14ac:dyDescent="0.2">
      <c r="B2987" s="46" t="s">
        <v>51</v>
      </c>
      <c r="D2987" s="49">
        <f>_xll.qlCalendarAdvance(LocalCalendar,$D2986,B2987,"f",FALSE)</f>
        <v>60442</v>
      </c>
      <c r="E2987" s="49">
        <f>_xll.qlInterestRateIndexValueDate(IndexON,D2987)</f>
        <v>60442</v>
      </c>
      <c r="F2987" s="52">
        <f>IFERROR(_xll.qlIndexFixing(IndexON,D2987,TRUE,_xll.ohTrigger(RecalcTrigger,TriggerON)),NA())</f>
        <v>2.1466876397520096E-2</v>
      </c>
      <c r="H2987" s="49">
        <f>_xll.qlCalendarAdvance(IborCalendar,$H2986,B2987,"f",FALSE)</f>
        <v>60434</v>
      </c>
      <c r="I2987" s="49">
        <f>_xll.qlInterestRateIndexValueDate(Index1M,$H2987)</f>
        <v>60436</v>
      </c>
      <c r="J2987" s="52">
        <f>IFERROR(_xll.qlIndexFixing(Index1M,$H2987,TRUE,_xll.ohTrigger(RecalcTrigger,Trigger1M)),NA())</f>
        <v>2.2750319453060663E-2</v>
      </c>
      <c r="K2987" s="52">
        <f>IFERROR(_xll.qlIndexFixing(ONIndex1M,I2987,TRUE,_xll.ohTrigger(RecalcTrigger,Trigger1M)),NA())</f>
        <v>2.2728579461626097E-2</v>
      </c>
      <c r="L2987" s="52">
        <f>IFERROR(_xll.qlIndexFixing(Index3M,H2987,TRUE,_xll.ohTrigger(RecalcTrigger,Trigger3M)),NA())</f>
        <v>2.4297852359475642E-2</v>
      </c>
      <c r="M2987" s="52">
        <f>IFERROR(_xll.qlIndexFixing(ONIndex3M,I2987,TRUE,_xll.ohTrigger(RecalcTrigger,Trigger3M)),NA())</f>
        <v>2.4224865644342231E-2</v>
      </c>
      <c r="N2987" s="52">
        <f>IFERROR(_xll.qlIndexFixing(Index6M,$H2987,TRUE,_xll.ohTrigger(RecalcTrigger,Trigger6M)),NA())</f>
        <v>2.5698078274101126E-2</v>
      </c>
      <c r="O2987" s="52">
        <f>IFERROR(_xll.qlIndexFixing(ONIndex6M,I2987,TRUE,_xll.ohTrigger(RecalcTrigger,Trigger6M)),NA())</f>
        <v>2.5534794433861308E-2</v>
      </c>
      <c r="P2987" s="52">
        <f>IFERROR(_xll.qlIndexFixing(Index1Y,$H2987,TRUE,_xll.ohTrigger(RecalcTrigger,Trigger1Y)),NA())</f>
        <v>2.7513808225950735E-2</v>
      </c>
      <c r="Q2987" s="52">
        <f>IFERROR(_xll.qlIndexFixing(ONIndex1Y,I2987,TRUE,_xll.ohTrigger(RecalcTrigger,Trigger1Y)),NA())</f>
        <v>2.7139929965471765E-2</v>
      </c>
    </row>
    <row r="2988" spans="2:17" x14ac:dyDescent="0.2">
      <c r="B2988" s="46" t="s">
        <v>51</v>
      </c>
      <c r="D2988" s="49">
        <f>_xll.qlCalendarAdvance(LocalCalendar,$D2987,B2988,"f",FALSE)</f>
        <v>60449</v>
      </c>
      <c r="E2988" s="49">
        <f>_xll.qlInterestRateIndexValueDate(IndexON,D2988)</f>
        <v>60449</v>
      </c>
      <c r="F2988" s="52">
        <f>IFERROR(_xll.qlIndexFixing(IndexON,D2988,TRUE,_xll.ohTrigger(RecalcTrigger,TriggerON)),NA())</f>
        <v>2.1466510792214066E-2</v>
      </c>
      <c r="H2988" s="49">
        <f>_xll.qlCalendarAdvance(IborCalendar,$H2987,B2988,"f",FALSE)</f>
        <v>60441</v>
      </c>
      <c r="I2988" s="49">
        <f>_xll.qlInterestRateIndexValueDate(Index1M,$H2988)</f>
        <v>60443</v>
      </c>
      <c r="J2988" s="52">
        <f>IFERROR(_xll.qlIndexFixing(Index1M,$H2988,TRUE,_xll.ohTrigger(RecalcTrigger,Trigger1M)),NA())</f>
        <v>2.2750097716009443E-2</v>
      </c>
      <c r="K2988" s="52">
        <f>IFERROR(_xll.qlIndexFixing(ONIndex1M,I2988,TRUE,_xll.ohTrigger(RecalcTrigger,Trigger1M)),NA())</f>
        <v>2.272833755617043E-2</v>
      </c>
      <c r="L2988" s="52">
        <f>IFERROR(_xll.qlIndexFixing(Index3M,H2988,TRUE,_xll.ohTrigger(RecalcTrigger,Trigger3M)),NA())</f>
        <v>2.4297671648962134E-2</v>
      </c>
      <c r="M2988" s="52">
        <f>IFERROR(_xll.qlIndexFixing(ONIndex3M,I2988,TRUE,_xll.ohTrigger(RecalcTrigger,Trigger3M)),NA())</f>
        <v>2.4224626167663743E-2</v>
      </c>
      <c r="N2988" s="52">
        <f>IFERROR(_xll.qlIndexFixing(Index6M,$H2988,TRUE,_xll.ohTrigger(RecalcTrigger,Trigger6M)),NA())</f>
        <v>2.5701580500706724E-2</v>
      </c>
      <c r="O2988" s="52">
        <f>IFERROR(_xll.qlIndexFixing(ONIndex6M,I2988,TRUE,_xll.ohTrigger(RecalcTrigger,Trigger6M)),NA())</f>
        <v>2.5534549256702732E-2</v>
      </c>
      <c r="P2988" s="52">
        <f>IFERROR(_xll.qlIndexFixing(Index1Y,$H2988,TRUE,_xll.ohTrigger(RecalcTrigger,Trigger1Y)),NA())</f>
        <v>2.7513779979240122E-2</v>
      </c>
      <c r="Q2988" s="52">
        <f>IFERROR(_xll.qlIndexFixing(ONIndex1Y,I2988,TRUE,_xll.ohTrigger(RecalcTrigger,Trigger1Y)),NA())</f>
        <v>2.7139716689035254E-2</v>
      </c>
    </row>
    <row r="2989" spans="2:17" x14ac:dyDescent="0.2">
      <c r="B2989" s="46" t="s">
        <v>51</v>
      </c>
      <c r="D2989" s="49">
        <f>_xll.qlCalendarAdvance(LocalCalendar,$D2988,B2989,"f",FALSE)</f>
        <v>60456</v>
      </c>
      <c r="E2989" s="49">
        <f>_xll.qlInterestRateIndexValueDate(IndexON,D2989)</f>
        <v>60456</v>
      </c>
      <c r="F2989" s="52">
        <f>IFERROR(_xll.qlIndexFixing(IndexON,D2989,TRUE,_xll.ohTrigger(RecalcTrigger,TriggerON)),NA())</f>
        <v>2.1466159728236178E-2</v>
      </c>
      <c r="H2989" s="49">
        <f>_xll.qlCalendarAdvance(IborCalendar,$H2988,B2989,"f",FALSE)</f>
        <v>60448</v>
      </c>
      <c r="I2989" s="49">
        <f>_xll.qlInterestRateIndexValueDate(Index1M,$H2989)</f>
        <v>60450</v>
      </c>
      <c r="J2989" s="52">
        <f>IFERROR(_xll.qlIndexFixing(Index1M,$H2989,TRUE,_xll.ohTrigger(RecalcTrigger,Trigger1M)),NA())</f>
        <v>2.2749885301248662E-2</v>
      </c>
      <c r="K2989" s="52">
        <f>IFERROR(_xll.qlIndexFixing(ONIndex1M,I2989,TRUE,_xll.ohTrigger(RecalcTrigger,Trigger1M)),NA())</f>
        <v>2.273020888384325E-2</v>
      </c>
      <c r="L2989" s="52">
        <f>IFERROR(_xll.qlIndexFixing(Index3M,H2989,TRUE,_xll.ohTrigger(RecalcTrigger,Trigger3M)),NA())</f>
        <v>2.4297500205660839E-2</v>
      </c>
      <c r="M2989" s="52">
        <f>IFERROR(_xll.qlIndexFixing(ONIndex3M,I2989,TRUE,_xll.ohTrigger(RecalcTrigger,Trigger3M)),NA())</f>
        <v>2.4226793063866214E-2</v>
      </c>
      <c r="N2989" s="52">
        <f>IFERROR(_xll.qlIndexFixing(Index6M,$H2989,TRUE,_xll.ohTrigger(RecalcTrigger,Trigger6M)),NA())</f>
        <v>2.5700555854273902E-2</v>
      </c>
      <c r="O2989" s="52">
        <f>IFERROR(_xll.qlIndexFixing(ONIndex6M,I2989,TRUE,_xll.ohTrigger(RecalcTrigger,Trigger6M)),NA())</f>
        <v>2.5536980754405914E-2</v>
      </c>
      <c r="P2989" s="52">
        <f>IFERROR(_xll.qlIndexFixing(Index1Y,$H2989,TRUE,_xll.ohTrigger(RecalcTrigger,Trigger1Y)),NA())</f>
        <v>2.7513756515709826E-2</v>
      </c>
      <c r="Q2989" s="52">
        <f>IFERROR(_xll.qlIndexFixing(ONIndex1Y,I2989,TRUE,_xll.ohTrigger(RecalcTrigger,Trigger1Y)),NA())</f>
        <v>2.714253980047987E-2</v>
      </c>
    </row>
    <row r="2990" spans="2:17" x14ac:dyDescent="0.2">
      <c r="B2990" s="46" t="s">
        <v>51</v>
      </c>
      <c r="D2990" s="49">
        <f>_xll.qlCalendarAdvance(LocalCalendar,$D2989,B2990,"f",FALSE)</f>
        <v>60463</v>
      </c>
      <c r="E2990" s="49">
        <f>_xll.qlInterestRateIndexValueDate(IndexON,D2990)</f>
        <v>60463</v>
      </c>
      <c r="F2990" s="52">
        <f>IFERROR(_xll.qlIndexFixing(IndexON,D2990,TRUE,_xll.ohTrigger(RecalcTrigger,TriggerON)),NA())</f>
        <v>2.1465823205186751E-2</v>
      </c>
      <c r="H2990" s="49">
        <f>_xll.qlCalendarAdvance(IborCalendar,$H2989,B2990,"f",FALSE)</f>
        <v>60455</v>
      </c>
      <c r="I2990" s="49">
        <f>_xll.qlInterestRateIndexValueDate(Index1M,$H2990)</f>
        <v>60457</v>
      </c>
      <c r="J2990" s="52">
        <f>IFERROR(_xll.qlIndexFixing(Index1M,$H2990,TRUE,_xll.ohTrigger(RecalcTrigger,Trigger1M)),NA())</f>
        <v>2.2749682208765831E-2</v>
      </c>
      <c r="K2990" s="52">
        <f>IFERROR(_xll.qlIndexFixing(ONIndex1M,I2990,TRUE,_xll.ohTrigger(RecalcTrigger,Trigger1M)),NA())</f>
        <v>2.272788165773143E-2</v>
      </c>
      <c r="L2990" s="52">
        <f>IFERROR(_xll.qlIndexFixing(Index3M,H2990,TRUE,_xll.ohTrigger(RecalcTrigger,Trigger3M)),NA())</f>
        <v>2.429733802957176E-2</v>
      </c>
      <c r="M2990" s="52">
        <f>IFERROR(_xll.qlIndexFixing(ONIndex3M,I2990,TRUE,_xll.ohTrigger(RecalcTrigger,Trigger3M)),NA())</f>
        <v>2.4224174846523283E-2</v>
      </c>
      <c r="N2990" s="52">
        <f>IFERROR(_xll.qlIndexFixing(Index6M,$H2990,TRUE,_xll.ohTrigger(RecalcTrigger,Trigger6M)),NA())</f>
        <v>2.5700447447406335E-2</v>
      </c>
      <c r="O2990" s="52">
        <f>IFERROR(_xll.qlIndexFixing(ONIndex6M,I2990,TRUE,_xll.ohTrigger(RecalcTrigger,Trigger6M)),NA())</f>
        <v>2.5534086364658037E-2</v>
      </c>
      <c r="P2990" s="52">
        <f>IFERROR(_xll.qlIndexFixing(Index1Y,$H2990,TRUE,_xll.ohTrigger(RecalcTrigger,Trigger1Y)),NA())</f>
        <v>2.7513737645590987E-2</v>
      </c>
      <c r="Q2990" s="52">
        <f>IFERROR(_xll.qlIndexFixing(ONIndex1Y,I2990,TRUE,_xll.ohTrigger(RecalcTrigger,Trigger1Y)),NA())</f>
        <v>2.713931881498155E-2</v>
      </c>
    </row>
    <row r="2991" spans="2:17" x14ac:dyDescent="0.2">
      <c r="B2991" s="46" t="s">
        <v>51</v>
      </c>
      <c r="D2991" s="49">
        <f>_xll.qlCalendarAdvance(LocalCalendar,$D2990,B2991,"f",FALSE)</f>
        <v>60470</v>
      </c>
      <c r="E2991" s="49">
        <f>_xll.qlInterestRateIndexValueDate(IndexON,D2991)</f>
        <v>60470</v>
      </c>
      <c r="F2991" s="52">
        <f>IFERROR(_xll.qlIndexFixing(IndexON,D2991,TRUE,_xll.ohTrigger(RecalcTrigger,TriggerON)),NA())</f>
        <v>2.1465501223305594E-2</v>
      </c>
      <c r="H2991" s="49">
        <f>_xll.qlCalendarAdvance(IborCalendar,$H2990,B2991,"f",FALSE)</f>
        <v>60462</v>
      </c>
      <c r="I2991" s="49">
        <f>_xll.qlInterestRateIndexValueDate(Index1M,$H2991)</f>
        <v>60464</v>
      </c>
      <c r="J2991" s="52">
        <f>IFERROR(_xll.qlIndexFixing(Index1M,$H2991,TRUE,_xll.ohTrigger(RecalcTrigger,Trigger1M)),NA())</f>
        <v>2.274948843856095E-2</v>
      </c>
      <c r="K2991" s="52">
        <f>IFERROR(_xll.qlIndexFixing(ONIndex1M,I2991,TRUE,_xll.ohTrigger(RecalcTrigger,Trigger1M)),NA())</f>
        <v>2.2727667664428353E-2</v>
      </c>
      <c r="L2991" s="52">
        <f>IFERROR(_xll.qlIndexFixing(Index3M,H2991,TRUE,_xll.ohTrigger(RecalcTrigger,Trigger3M)),NA())</f>
        <v>2.4297185120696632E-2</v>
      </c>
      <c r="M2991" s="52">
        <f>IFERROR(_xll.qlIndexFixing(ONIndex3M,I2991,TRUE,_xll.ohTrigger(RecalcTrigger,Trigger3M)),NA())</f>
        <v>2.4223963001901438E-2</v>
      </c>
      <c r="N2991" s="52">
        <f>IFERROR(_xll.qlIndexFixing(Index6M,$H2991,TRUE,_xll.ohTrigger(RecalcTrigger,Trigger6M)),NA())</f>
        <v>2.5701256533611008E-2</v>
      </c>
      <c r="O2991" s="52">
        <f>IFERROR(_xll.qlIndexFixing(ONIndex6M,I2991,TRUE,_xll.ohTrigger(RecalcTrigger,Trigger6M)),NA())</f>
        <v>2.5533868649771918E-2</v>
      </c>
      <c r="P2991" s="52">
        <f>IFERROR(_xll.qlIndexFixing(Index1Y,$H2991,TRUE,_xll.ohTrigger(RecalcTrigger,Trigger1Y)),NA())</f>
        <v>2.7513723179116722E-2</v>
      </c>
      <c r="Q2991" s="52">
        <f>IFERROR(_xll.qlIndexFixing(ONIndex1Y,I2991,TRUE,_xll.ohTrigger(RecalcTrigger,Trigger1Y)),NA())</f>
        <v>2.7139134217604166E-2</v>
      </c>
    </row>
    <row r="2992" spans="2:17" x14ac:dyDescent="0.2">
      <c r="B2992" s="46" t="s">
        <v>51</v>
      </c>
      <c r="D2992" s="49">
        <f>_xll.qlCalendarAdvance(LocalCalendar,$D2991,B2992,"f",FALSE)</f>
        <v>60477</v>
      </c>
      <c r="E2992" s="49">
        <f>_xll.qlInterestRateIndexValueDate(IndexON,D2992)</f>
        <v>60477</v>
      </c>
      <c r="F2992" s="52">
        <f>IFERROR(_xll.qlIndexFixing(IndexON,D2992,TRUE,_xll.ohTrigger(RecalcTrigger,TriggerON)),NA())</f>
        <v>2.1465193782592706E-2</v>
      </c>
      <c r="H2992" s="49">
        <f>_xll.qlCalendarAdvance(IborCalendar,$H2991,B2992,"f",FALSE)</f>
        <v>60469</v>
      </c>
      <c r="I2992" s="49">
        <f>_xll.qlInterestRateIndexValueDate(Index1M,$H2992)</f>
        <v>60471</v>
      </c>
      <c r="J2992" s="52">
        <f>IFERROR(_xll.qlIndexFixing(Index1M,$H2992,TRUE,_xll.ohTrigger(RecalcTrigger,Trigger1M)),NA())</f>
        <v>2.2749303990641512E-2</v>
      </c>
      <c r="K2992" s="52">
        <f>IFERROR(_xll.qlIndexFixing(ONIndex1M,I2992,TRUE,_xll.ohTrigger(RecalcTrigger,Trigger1M)),NA())</f>
        <v>2.2727462975362656E-2</v>
      </c>
      <c r="L2992" s="52">
        <f>IFERROR(_xll.qlIndexFixing(Index3M,H2992,TRUE,_xll.ohTrigger(RecalcTrigger,Trigger3M)),NA())</f>
        <v>2.4297041479029377E-2</v>
      </c>
      <c r="M2992" s="52">
        <f>IFERROR(_xll.qlIndexFixing(ONIndex3M,I2992,TRUE,_xll.ohTrigger(RecalcTrigger,Trigger3M)),NA())</f>
        <v>2.4223760367831915E-2</v>
      </c>
      <c r="N2992" s="52">
        <f>IFERROR(_xll.qlIndexFixing(Index6M,$H2992,TRUE,_xll.ohTrigger(RecalcTrigger,Trigger6M)),NA())</f>
        <v>2.570025497323683E-2</v>
      </c>
      <c r="O2992" s="52">
        <f>IFERROR(_xll.qlIndexFixing(ONIndex6M,I2992,TRUE,_xll.ohTrigger(RecalcTrigger,Trigger6M)),NA())</f>
        <v>2.5533660088683519E-2</v>
      </c>
      <c r="P2992" s="52">
        <f>IFERROR(_xll.qlIndexFixing(Index1Y,$H2992,TRUE,_xll.ohTrigger(RecalcTrigger,Trigger1Y)),NA())</f>
        <v>2.7513712926517515E-2</v>
      </c>
      <c r="Q2992" s="52">
        <f>IFERROR(_xll.qlIndexFixing(ONIndex1Y,I2992,TRUE,_xll.ohTrigger(RecalcTrigger,Trigger1Y)),NA())</f>
        <v>2.7138959179620059E-2</v>
      </c>
    </row>
    <row r="2993" spans="2:17" x14ac:dyDescent="0.2">
      <c r="B2993" s="46" t="s">
        <v>51</v>
      </c>
      <c r="D2993" s="49">
        <f>_xll.qlCalendarAdvance(LocalCalendar,$D2992,B2993,"f",FALSE)</f>
        <v>60484</v>
      </c>
      <c r="E2993" s="49">
        <f>_xll.qlInterestRateIndexValueDate(IndexON,D2993)</f>
        <v>60484</v>
      </c>
      <c r="F2993" s="52">
        <f>IFERROR(_xll.qlIndexFixing(IndexON,D2993,TRUE,_xll.ohTrigger(RecalcTrigger,TriggerON)),NA())</f>
        <v>2.1464900883128024E-2</v>
      </c>
      <c r="H2993" s="49">
        <f>_xll.qlCalendarAdvance(IborCalendar,$H2992,B2993,"f",FALSE)</f>
        <v>60476</v>
      </c>
      <c r="I2993" s="49">
        <f>_xll.qlInterestRateIndexValueDate(Index1M,$H2993)</f>
        <v>60478</v>
      </c>
      <c r="J2993" s="52">
        <f>IFERROR(_xll.qlIndexFixing(Index1M,$H2993,TRUE,_xll.ohTrigger(RecalcTrigger,Trigger1M)),NA())</f>
        <v>2.2747009392597783E-2</v>
      </c>
      <c r="K2993" s="52">
        <f>IFERROR(_xll.qlIndexFixing(ONIndex1M,I2993,TRUE,_xll.ohTrigger(RecalcTrigger,Trigger1M)),NA())</f>
        <v>2.2727267590294531E-2</v>
      </c>
      <c r="L2993" s="52">
        <f>IFERROR(_xll.qlIndexFixing(Index3M,H2993,TRUE,_xll.ohTrigger(RecalcTrigger,Trigger3M)),NA())</f>
        <v>2.4296907104570858E-2</v>
      </c>
      <c r="M2993" s="52">
        <f>IFERROR(_xll.qlIndexFixing(ONIndex3M,I2993,TRUE,_xll.ohTrigger(RecalcTrigger,Trigger3M)),NA())</f>
        <v>2.4223566944474584E-2</v>
      </c>
      <c r="N2993" s="52">
        <f>IFERROR(_xll.qlIndexFixing(Index6M,$H2993,TRUE,_xll.ohTrigger(RecalcTrigger,Trigger6M)),NA())</f>
        <v>2.5697440280034806E-2</v>
      </c>
      <c r="O2993" s="52">
        <f>IFERROR(_xll.qlIndexFixing(ONIndex6M,I2993,TRUE,_xll.ohTrigger(RecalcTrigger,Trigger6M)),NA())</f>
        <v>2.5533460682112263E-2</v>
      </c>
      <c r="P2993" s="52">
        <f>IFERROR(_xll.qlIndexFixing(Index1Y,$H2993,TRUE,_xll.ohTrigger(RecalcTrigger,Trigger1Y)),NA())</f>
        <v>2.7513706698026694E-2</v>
      </c>
      <c r="Q2993" s="52">
        <f>IFERROR(_xll.qlIndexFixing(ONIndex1Y,I2993,TRUE,_xll.ohTrigger(RecalcTrigger,Trigger1Y)),NA())</f>
        <v>2.7138793701428909E-2</v>
      </c>
    </row>
    <row r="2994" spans="2:17" x14ac:dyDescent="0.2">
      <c r="B2994" s="46" t="s">
        <v>51</v>
      </c>
      <c r="D2994" s="49">
        <f>_xll.qlCalendarAdvance(LocalCalendar,$D2993,B2994,"f",FALSE)</f>
        <v>60491</v>
      </c>
      <c r="E2994" s="49">
        <f>_xll.qlInterestRateIndexValueDate(IndexON,D2994)</f>
        <v>60491</v>
      </c>
      <c r="F2994" s="52">
        <f>IFERROR(_xll.qlIndexFixing(IndexON,D2994,TRUE,_xll.ohTrigger(RecalcTrigger,TriggerON)),NA())</f>
        <v>2.1464622524591803E-2</v>
      </c>
      <c r="H2994" s="49">
        <f>_xll.qlCalendarAdvance(IborCalendar,$H2993,B2994,"f",FALSE)</f>
        <v>60483</v>
      </c>
      <c r="I2994" s="49">
        <f>_xll.qlInterestRateIndexValueDate(Index1M,$H2994)</f>
        <v>60485</v>
      </c>
      <c r="J2994" s="52">
        <f>IFERROR(_xll.qlIndexFixing(Index1M,$H2994,TRUE,_xll.ohTrigger(RecalcTrigger,Trigger1M)),NA())</f>
        <v>2.2749670392235351E-2</v>
      </c>
      <c r="K2994" s="52">
        <f>IFERROR(_xll.qlIndexFixing(ONIndex1M,I2994,TRUE,_xll.ohTrigger(RecalcTrigger,Trigger1M)),NA())</f>
        <v>2.2727081509303915E-2</v>
      </c>
      <c r="L2994" s="52">
        <f>IFERROR(_xll.qlIndexFixing(Index3M,H2994,TRUE,_xll.ohTrigger(RecalcTrigger,Trigger3M)),NA())</f>
        <v>2.4296781997321951E-2</v>
      </c>
      <c r="M2994" s="52">
        <f>IFERROR(_xll.qlIndexFixing(ONIndex3M,I2994,TRUE,_xll.ohTrigger(RecalcTrigger,Trigger3M)),NA())</f>
        <v>2.422338273174951E-2</v>
      </c>
      <c r="N2994" s="52">
        <f>IFERROR(_xll.qlIndexFixing(Index6M,$H2994,TRUE,_xll.ohTrigger(RecalcTrigger,Trigger6M)),NA())</f>
        <v>2.5700092628257218E-2</v>
      </c>
      <c r="O2994" s="52">
        <f>IFERROR(_xll.qlIndexFixing(ONIndex6M,I2994,TRUE,_xll.ohTrigger(RecalcTrigger,Trigger6M)),NA())</f>
        <v>2.5533270429338728E-2</v>
      </c>
      <c r="P2994" s="52">
        <f>IFERROR(_xll.qlIndexFixing(Index1Y,$H2994,TRUE,_xll.ohTrigger(RecalcTrigger,Trigger1Y)),NA())</f>
        <v>2.7513704303875626E-2</v>
      </c>
      <c r="Q2994" s="52">
        <f>IFERROR(_xll.qlIndexFixing(ONIndex1Y,I2994,TRUE,_xll.ohTrigger(RecalcTrigger,Trigger1Y)),NA())</f>
        <v>2.7138637782870845E-2</v>
      </c>
    </row>
    <row r="2995" spans="2:17" x14ac:dyDescent="0.2">
      <c r="B2995" s="46" t="s">
        <v>51</v>
      </c>
      <c r="D2995" s="49">
        <f>_xll.qlCalendarAdvance(LocalCalendar,$D2994,B2995,"f",FALSE)</f>
        <v>60498</v>
      </c>
      <c r="E2995" s="49">
        <f>_xll.qlInterestRateIndexValueDate(IndexON,D2995)</f>
        <v>60498</v>
      </c>
      <c r="F2995" s="52">
        <f>IFERROR(_xll.qlIndexFixing(IndexON,D2995,TRUE,_xll.ohTrigger(RecalcTrigger,TriggerON)),NA())</f>
        <v>2.1464358707143916E-2</v>
      </c>
      <c r="H2995" s="49">
        <f>_xll.qlCalendarAdvance(IborCalendar,$H2994,B2995,"f",FALSE)</f>
        <v>60490</v>
      </c>
      <c r="I2995" s="49">
        <f>_xll.qlInterestRateIndexValueDate(Index1M,$H2995)</f>
        <v>60492</v>
      </c>
      <c r="J2995" s="52">
        <f>IFERROR(_xll.qlIndexFixing(Index1M,$H2995,TRUE,_xll.ohTrigger(RecalcTrigger,Trigger1M)),NA())</f>
        <v>2.2748806580558389E-2</v>
      </c>
      <c r="K2995" s="52">
        <f>IFERROR(_xll.qlIndexFixing(ONIndex1M,I2995,TRUE,_xll.ohTrigger(RecalcTrigger,Trigger1M)),NA())</f>
        <v>2.2726904732150999E-2</v>
      </c>
      <c r="L2995" s="52">
        <f>IFERROR(_xll.qlIndexFixing(Index3M,H2995,TRUE,_xll.ohTrigger(RecalcTrigger,Trigger3M)),NA())</f>
        <v>2.4296666157278306E-2</v>
      </c>
      <c r="M2995" s="52">
        <f>IFERROR(_xll.qlIndexFixing(ONIndex3M,I2995,TRUE,_xll.ohTrigger(RecalcTrigger,Trigger3M)),NA())</f>
        <v>2.4223207729656693E-2</v>
      </c>
      <c r="N2995" s="52">
        <f>IFERROR(_xll.qlIndexFixing(Index6M,$H2995,TRUE,_xll.ohTrigger(RecalcTrigger,Trigger6M)),NA())</f>
        <v>2.5700932710039412E-2</v>
      </c>
      <c r="O2995" s="52">
        <f>IFERROR(_xll.qlIndexFixing(ONIndex6M,I2995,TRUE,_xll.ohTrigger(RecalcTrigger,Trigger6M)),NA())</f>
        <v>2.5533089330682657E-2</v>
      </c>
      <c r="P2995" s="52">
        <f>IFERROR(_xll.qlIndexFixing(Index1Y,$H2995,TRUE,_xll.ohTrigger(RecalcTrigger,Trigger1Y)),NA())</f>
        <v>2.7513705554296542E-2</v>
      </c>
      <c r="Q2995" s="52">
        <f>IFERROR(_xll.qlIndexFixing(ONIndex1Y,I2995,TRUE,_xll.ohTrigger(RecalcTrigger,Trigger1Y)),NA())</f>
        <v>2.7138491423785993E-2</v>
      </c>
    </row>
    <row r="2996" spans="2:17" x14ac:dyDescent="0.2">
      <c r="B2996" s="46" t="s">
        <v>51</v>
      </c>
      <c r="D2996" s="49">
        <f>_xll.qlCalendarAdvance(LocalCalendar,$D2995,B2996,"f",FALSE)</f>
        <v>60505</v>
      </c>
      <c r="E2996" s="49">
        <f>_xll.qlInterestRateIndexValueDate(IndexON,D2996)</f>
        <v>60505</v>
      </c>
      <c r="F2996" s="52">
        <f>IFERROR(_xll.qlIndexFixing(IndexON,D2996,TRUE,_xll.ohTrigger(RecalcTrigger,TriggerON)),NA())</f>
        <v>2.1464109430944234E-2</v>
      </c>
      <c r="H2996" s="49">
        <f>_xll.qlCalendarAdvance(IborCalendar,$H2995,B2996,"f",FALSE)</f>
        <v>60497</v>
      </c>
      <c r="I2996" s="49">
        <f>_xll.qlInterestRateIndexValueDate(Index1M,$H2996)</f>
        <v>60499</v>
      </c>
      <c r="J2996" s="52">
        <f>IFERROR(_xll.qlIndexFixing(Index1M,$H2996,TRUE,_xll.ohTrigger(RecalcTrigger,Trigger1M)),NA())</f>
        <v>2.2748659421755746E-2</v>
      </c>
      <c r="K2996" s="52">
        <f>IFERROR(_xll.qlIndexFixing(ONIndex1M,I2996,TRUE,_xll.ohTrigger(RecalcTrigger,Trigger1M)),NA())</f>
        <v>2.2726737259235463E-2</v>
      </c>
      <c r="L2996" s="52">
        <f>IFERROR(_xll.qlIndexFixing(Index3M,H2996,TRUE,_xll.ohTrigger(RecalcTrigger,Trigger3M)),NA())</f>
        <v>2.4296559584443402E-2</v>
      </c>
      <c r="M2996" s="52">
        <f>IFERROR(_xll.qlIndexFixing(ONIndex3M,I2996,TRUE,_xll.ohTrigger(RecalcTrigger,Trigger3M)),NA())</f>
        <v>2.4223041938196133E-2</v>
      </c>
      <c r="N2996" s="52">
        <f>IFERROR(_xll.qlIndexFixing(Index6M,$H2996,TRUE,_xll.ohTrigger(RecalcTrigger,Trigger6M)),NA())</f>
        <v>2.5699957624188217E-2</v>
      </c>
      <c r="O2996" s="52">
        <f>IFERROR(_xll.qlIndexFixing(ONIndex6M,I2996,TRUE,_xll.ohTrigger(RecalcTrigger,Trigger6M)),NA())</f>
        <v>2.5532917385904241E-2</v>
      </c>
      <c r="P2996" s="52">
        <f>IFERROR(_xll.qlIndexFixing(Index1Y,$H2996,TRUE,_xll.ohTrigger(RecalcTrigger,Trigger1Y)),NA())</f>
        <v>2.7513710259522123E-2</v>
      </c>
      <c r="Q2996" s="52">
        <f>IFERROR(_xll.qlIndexFixing(ONIndex1Y,I2996,TRUE,_xll.ohTrigger(RecalcTrigger,Trigger1Y)),NA())</f>
        <v>2.7138354624494099E-2</v>
      </c>
    </row>
    <row r="2997" spans="2:17" x14ac:dyDescent="0.2">
      <c r="B2997" s="46" t="s">
        <v>51</v>
      </c>
      <c r="D2997" s="49">
        <f>_xll.qlCalendarAdvance(LocalCalendar,$D2996,B2997,"f",FALSE)</f>
        <v>60512</v>
      </c>
      <c r="E2997" s="49">
        <f>_xll.qlInterestRateIndexValueDate(IndexON,D2997)</f>
        <v>60512</v>
      </c>
      <c r="F2997" s="52">
        <f>IFERROR(_xll.qlIndexFixing(IndexON,D2997,TRUE,_xll.ohTrigger(RecalcTrigger,TriggerON)),NA())</f>
        <v>2.1463874695752949E-2</v>
      </c>
      <c r="H2997" s="49">
        <f>_xll.qlCalendarAdvance(IborCalendar,$H2996,B2997,"f",FALSE)</f>
        <v>60504</v>
      </c>
      <c r="I2997" s="49">
        <f>_xll.qlInterestRateIndexValueDate(Index1M,$H2997)</f>
        <v>60506</v>
      </c>
      <c r="J2997" s="52">
        <f>IFERROR(_xll.qlIndexFixing(Index1M,$H2997,TRUE,_xll.ohTrigger(RecalcTrigger,Trigger1M)),NA())</f>
        <v>2.2748521585236048E-2</v>
      </c>
      <c r="K2997" s="52">
        <f>IFERROR(_xll.qlIndexFixing(ONIndex1M,I2997,TRUE,_xll.ohTrigger(RecalcTrigger,Trigger1M)),NA())</f>
        <v>2.2726579090477372E-2</v>
      </c>
      <c r="L2997" s="52">
        <f>IFERROR(_xll.qlIndexFixing(Index3M,H2997,TRUE,_xll.ohTrigger(RecalcTrigger,Trigger3M)),NA())</f>
        <v>2.4296462278813762E-2</v>
      </c>
      <c r="M2997" s="52">
        <f>IFERROR(_xll.qlIndexFixing(ONIndex3M,I2997,TRUE,_xll.ohTrigger(RecalcTrigger,Trigger3M)),NA())</f>
        <v>2.4222885357367829E-2</v>
      </c>
      <c r="N2997" s="52">
        <f>IFERROR(_xll.qlIndexFixing(Index6M,$H2997,TRUE,_xll.ohTrigger(RecalcTrigger,Trigger6M)),NA())</f>
        <v>2.5697165664826858E-2</v>
      </c>
      <c r="O2997" s="52">
        <f>IFERROR(_xll.qlIndexFixing(ONIndex6M,I2997,TRUE,_xll.ohTrigger(RecalcTrigger,Trigger6M)),NA())</f>
        <v>2.5532754595563034E-2</v>
      </c>
      <c r="P2997" s="52">
        <f>IFERROR(_xll.qlIndexFixing(Index1Y,$H2997,TRUE,_xll.ohTrigger(RecalcTrigger,Trigger1Y)),NA())</f>
        <v>2.751371822978416E-2</v>
      </c>
      <c r="Q2997" s="52">
        <f>IFERROR(_xll.qlIndexFixing(ONIndex1Y,I2997,TRUE,_xll.ohTrigger(RecalcTrigger,Trigger1Y)),NA())</f>
        <v>2.7138227384915226E-2</v>
      </c>
    </row>
    <row r="2998" spans="2:17" x14ac:dyDescent="0.2">
      <c r="B2998" s="46" t="s">
        <v>51</v>
      </c>
      <c r="D2998" s="49">
        <f>_xll.qlCalendarAdvance(LocalCalendar,$D2997,B2998,"f",FALSE)</f>
        <v>60519</v>
      </c>
      <c r="E2998" s="49">
        <f>_xll.qlInterestRateIndexValueDate(IndexON,D2998)</f>
        <v>60519</v>
      </c>
      <c r="F2998" s="52">
        <f>IFERROR(_xll.qlIndexFixing(IndexON,D2998,TRUE,_xll.ohTrigger(RecalcTrigger,TriggerON)),NA())</f>
        <v>2.1463654501729934E-2</v>
      </c>
      <c r="H2998" s="49">
        <f>_xll.qlCalendarAdvance(IborCalendar,$H2997,B2998,"f",FALSE)</f>
        <v>60511</v>
      </c>
      <c r="I2998" s="49">
        <f>_xll.qlInterestRateIndexValueDate(Index1M,$H2998)</f>
        <v>60513</v>
      </c>
      <c r="J2998" s="52">
        <f>IFERROR(_xll.qlIndexFixing(Index1M,$H2998,TRUE,_xll.ohTrigger(RecalcTrigger,Trigger1M)),NA())</f>
        <v>2.2748393070991801E-2</v>
      </c>
      <c r="K2998" s="52">
        <f>IFERROR(_xll.qlIndexFixing(ONIndex1M,I2998,TRUE,_xll.ohTrigger(RecalcTrigger,Trigger1M)),NA())</f>
        <v>2.2726430225636918E-2</v>
      </c>
      <c r="L2998" s="52">
        <f>IFERROR(_xll.qlIndexFixing(Index3M,H2998,TRUE,_xll.ohTrigger(RecalcTrigger,Trigger3M)),NA())</f>
        <v>2.4295560608850564E-2</v>
      </c>
      <c r="M2998" s="52">
        <f>IFERROR(_xll.qlIndexFixing(ONIndex3M,I2998,TRUE,_xll.ohTrigger(RecalcTrigger,Trigger3M)),NA())</f>
        <v>2.4222737987171783E-2</v>
      </c>
      <c r="N2998" s="52">
        <f>IFERROR(_xll.qlIndexFixing(Index6M,$H2998,TRUE,_xll.ohTrigger(RecalcTrigger,Trigger6M)),NA())</f>
        <v>2.5695289839880266E-2</v>
      </c>
      <c r="O2998" s="52">
        <f>IFERROR(_xll.qlIndexFixing(ONIndex6M,I2998,TRUE,_xll.ohTrigger(RecalcTrigger,Trigger6M)),NA())</f>
        <v>2.5532600959019547E-2</v>
      </c>
      <c r="P2998" s="52">
        <f>IFERROR(_xll.qlIndexFixing(Index1Y,$H2998,TRUE,_xll.ohTrigger(RecalcTrigger,Trigger1Y)),NA())</f>
        <v>2.7513729275315119E-2</v>
      </c>
      <c r="Q2998" s="52">
        <f>IFERROR(_xll.qlIndexFixing(ONIndex1Y,I2998,TRUE,_xll.ohTrigger(RecalcTrigger,Trigger1Y)),NA())</f>
        <v>2.7138109704809565E-2</v>
      </c>
    </row>
    <row r="2999" spans="2:17" x14ac:dyDescent="0.2">
      <c r="B2999" s="46" t="s">
        <v>51</v>
      </c>
      <c r="D2999" s="49">
        <f>_xll.qlCalendarAdvance(LocalCalendar,$D2998,B2999,"f",FALSE)</f>
        <v>60526</v>
      </c>
      <c r="E2999" s="49">
        <f>_xll.qlInterestRateIndexValueDate(IndexON,D2999)</f>
        <v>60526</v>
      </c>
      <c r="F2999" s="52">
        <f>IFERROR(_xll.qlIndexFixing(IndexON,D2999,TRUE,_xll.ohTrigger(RecalcTrigger,TriggerON)),NA())</f>
        <v>2.1463448848795252E-2</v>
      </c>
      <c r="H2999" s="49">
        <f>_xll.qlCalendarAdvance(IborCalendar,$H2998,B2999,"f",FALSE)</f>
        <v>60518</v>
      </c>
      <c r="I2999" s="49">
        <f>_xll.qlInterestRateIndexValueDate(Index1M,$H2999)</f>
        <v>60520</v>
      </c>
      <c r="J2999" s="52">
        <f>IFERROR(_xll.qlIndexFixing(Index1M,$H2999,TRUE,_xll.ohTrigger(RecalcTrigger,Trigger1M)),NA())</f>
        <v>2.2748984495705477E-2</v>
      </c>
      <c r="K2999" s="52">
        <f>IFERROR(_xll.qlIndexFixing(ONIndex1M,I2999,TRUE,_xll.ohTrigger(RecalcTrigger,Trigger1M)),NA())</f>
        <v>2.2726290664794035E-2</v>
      </c>
      <c r="L2999" s="52">
        <f>IFERROR(_xll.qlIndexFixing(Index3M,H2999,TRUE,_xll.ohTrigger(RecalcTrigger,Trigger3M)),NA())</f>
        <v>2.4295481181029761E-2</v>
      </c>
      <c r="M2999" s="52">
        <f>IFERROR(_xll.qlIndexFixing(ONIndex3M,I2999,TRUE,_xll.ohTrigger(RecalcTrigger,Trigger3M)),NA())</f>
        <v>2.4222599827607993E-2</v>
      </c>
      <c r="N2999" s="52">
        <f>IFERROR(_xll.qlIndexFixing(Index6M,$H2999,TRUE,_xll.ohTrigger(RecalcTrigger,Trigger6M)),NA())</f>
        <v>2.569524186821473E-2</v>
      </c>
      <c r="O2999" s="52">
        <f>IFERROR(_xll.qlIndexFixing(ONIndex6M,I2999,TRUE,_xll.ohTrigger(RecalcTrigger,Trigger6M)),NA())</f>
        <v>2.5532456476513588E-2</v>
      </c>
      <c r="P2999" s="52">
        <f>IFERROR(_xll.qlIndexFixing(Index1Y,$H2999,TRUE,_xll.ohTrigger(RecalcTrigger,Trigger1Y)),NA())</f>
        <v>2.7513743206347006E-2</v>
      </c>
      <c r="Q2999" s="52">
        <f>IFERROR(_xll.qlIndexFixing(ONIndex1Y,I2999,TRUE,_xll.ohTrigger(RecalcTrigger,Trigger1Y)),NA())</f>
        <v>2.7138001584496863E-2</v>
      </c>
    </row>
    <row r="3000" spans="2:17" x14ac:dyDescent="0.2">
      <c r="B3000" s="46" t="s">
        <v>51</v>
      </c>
      <c r="D3000" s="49">
        <f>_xll.qlCalendarAdvance(LocalCalendar,$D2999,B3000,"f",FALSE)</f>
        <v>60533</v>
      </c>
      <c r="E3000" s="49">
        <f>_xll.qlInterestRateIndexValueDate(IndexON,D3000)</f>
        <v>60533</v>
      </c>
      <c r="F3000" s="52">
        <f>IFERROR(_xll.qlIndexFixing(IndexON,D3000,TRUE,_xll.ohTrigger(RecalcTrigger,TriggerON)),NA())</f>
        <v>2.1463257737108776E-2</v>
      </c>
      <c r="H3000" s="49">
        <f>_xll.qlCalendarAdvance(IborCalendar,$H2999,B3000,"f",FALSE)</f>
        <v>60525</v>
      </c>
      <c r="I3000" s="49">
        <f>_xll.qlInterestRateIndexValueDate(Index1M,$H3000)</f>
        <v>60527</v>
      </c>
      <c r="J3000" s="52">
        <f>IFERROR(_xll.qlIndexFixing(Index1M,$H3000,TRUE,_xll.ohTrigger(RecalcTrigger,Trigger1M)),NA())</f>
        <v>2.2748164009332161E-2</v>
      </c>
      <c r="K3000" s="52">
        <f>IFERROR(_xll.qlIndexFixing(ONIndex1M,I3000,TRUE,_xll.ohTrigger(RecalcTrigger,Trigger1M)),NA())</f>
        <v>2.2726160408188534E-2</v>
      </c>
      <c r="L3000" s="52">
        <f>IFERROR(_xll.qlIndexFixing(Index3M,H3000,TRUE,_xll.ohTrigger(RecalcTrigger,Trigger3M)),NA())</f>
        <v>2.4295411019790304E-2</v>
      </c>
      <c r="M3000" s="52">
        <f>IFERROR(_xll.qlIndexFixing(ONIndex3M,I3000,TRUE,_xll.ohTrigger(RecalcTrigger,Trigger3M)),NA())</f>
        <v>2.4222470878676461E-2</v>
      </c>
      <c r="N3000" s="52">
        <f>IFERROR(_xll.qlIndexFixing(Index6M,$H3000,TRUE,_xll.ohTrigger(RecalcTrigger,Trigger6M)),NA())</f>
        <v>2.5695199127545386E-2</v>
      </c>
      <c r="O3000" s="52">
        <f>IFERROR(_xll.qlIndexFixing(ONIndex6M,I3000,TRUE,_xll.ohTrigger(RecalcTrigger,Trigger6M)),NA())</f>
        <v>2.5532321148444836E-2</v>
      </c>
      <c r="P3000" s="52">
        <f>IFERROR(_xll.qlIndexFixing(Index1Y,$H3000,TRUE,_xll.ohTrigger(RecalcTrigger,Trigger1Y)),NA())</f>
        <v>2.7513759833112068E-2</v>
      </c>
      <c r="Q3000" s="52">
        <f>IFERROR(_xll.qlIndexFixing(ONIndex1Y,I3000,TRUE,_xll.ohTrigger(RecalcTrigger,Trigger1Y)),NA())</f>
        <v>2.7137903023817245E-2</v>
      </c>
    </row>
    <row r="3001" spans="2:17" x14ac:dyDescent="0.2">
      <c r="B3001" s="46" t="s">
        <v>51</v>
      </c>
      <c r="D3001" s="49">
        <f>_xll.qlCalendarAdvance(LocalCalendar,$D3000,B3001,"f",FALSE)</f>
        <v>60540</v>
      </c>
      <c r="E3001" s="49">
        <f>_xll.qlInterestRateIndexValueDate(IndexON,D3001)</f>
        <v>60540</v>
      </c>
      <c r="F3001" s="52">
        <f>IFERROR(_xll.qlIndexFixing(IndexON,D3001,TRUE,_xll.ohTrigger(RecalcTrigger,TriggerON)),NA())</f>
        <v>2.1463081166350761E-2</v>
      </c>
      <c r="H3001" s="49">
        <f>_xll.qlCalendarAdvance(IborCalendar,$H3000,B3001,"f",FALSE)</f>
        <v>60532</v>
      </c>
      <c r="I3001" s="49">
        <f>_xll.qlInterestRateIndexValueDate(Index1M,$H3001)</f>
        <v>60534</v>
      </c>
      <c r="J3001" s="52">
        <f>IFERROR(_xll.qlIndexFixing(Index1M,$H3001,TRUE,_xll.ohTrigger(RecalcTrigger,Trigger1M)),NA())</f>
        <v>2.274806346192676E-2</v>
      </c>
      <c r="K3001" s="52">
        <f>IFERROR(_xll.qlIndexFixing(ONIndex1M,I3001,TRUE,_xll.ohTrigger(RecalcTrigger,Trigger1M)),NA())</f>
        <v>2.2726039455420732E-2</v>
      </c>
      <c r="L3001" s="52">
        <f>IFERROR(_xll.qlIndexFixing(Index3M,H3001,TRUE,_xll.ohTrigger(RecalcTrigger,Trigger3M)),NA())</f>
        <v>2.4295350115779681E-2</v>
      </c>
      <c r="M3001" s="52">
        <f>IFERROR(_xll.qlIndexFixing(ONIndex3M,I3001,TRUE,_xll.ohTrigger(RecalcTrigger,Trigger3M)),NA())</f>
        <v>2.4222351140537057E-2</v>
      </c>
      <c r="N3001" s="52">
        <f>IFERROR(_xll.qlIndexFixing(Index6M,$H3001,TRUE,_xll.ohTrigger(RecalcTrigger,Trigger6M)),NA())</f>
        <v>2.5695161259835533E-2</v>
      </c>
      <c r="O3001" s="52">
        <f>IFERROR(_xll.qlIndexFixing(ONIndex6M,I3001,TRUE,_xll.ohTrigger(RecalcTrigger,Trigger6M)),NA())</f>
        <v>2.5532194974173805E-2</v>
      </c>
      <c r="P3001" s="52">
        <f>IFERROR(_xll.qlIndexFixing(Index1Y,$H3001,TRUE,_xll.ohTrigger(RecalcTrigger,Trigger1Y)),NA())</f>
        <v>2.7513778965843411E-2</v>
      </c>
      <c r="Q3001" s="52">
        <f>IFERROR(_xll.qlIndexFixing(ONIndex1Y,I3001,TRUE,_xll.ohTrigger(RecalcTrigger,Trigger1Y)),NA())</f>
        <v>2.7137814022850648E-2</v>
      </c>
    </row>
    <row r="3002" spans="2:17" x14ac:dyDescent="0.2">
      <c r="B3002" s="46" t="s">
        <v>51</v>
      </c>
      <c r="D3002" s="49">
        <f>_xll.qlCalendarAdvance(LocalCalendar,$D3001,B3002,"f",FALSE)</f>
        <v>60547</v>
      </c>
      <c r="E3002" s="49">
        <f>_xll.qlInterestRateIndexValueDate(IndexON,D3002)</f>
        <v>60547</v>
      </c>
      <c r="F3002" s="52">
        <f>IFERROR(_xll.qlIndexFixing(IndexON,D3002,TRUE,_xll.ohTrigger(RecalcTrigger,TriggerON)),NA())</f>
        <v>2.146291913668108E-2</v>
      </c>
      <c r="H3002" s="49">
        <f>_xll.qlCalendarAdvance(IborCalendar,$H3001,B3002,"f",FALSE)</f>
        <v>60539</v>
      </c>
      <c r="I3002" s="49">
        <f>_xll.qlInterestRateIndexValueDate(Index1M,$H3002)</f>
        <v>60541</v>
      </c>
      <c r="J3002" s="52">
        <f>IFERROR(_xll.qlIndexFixing(Index1M,$H3002,TRUE,_xll.ohTrigger(RecalcTrigger,Trigger1M)),NA())</f>
        <v>2.2747972236789316E-2</v>
      </c>
      <c r="K3002" s="52">
        <f>IFERROR(_xll.qlIndexFixing(ONIndex1M,I3002,TRUE,_xll.ohTrigger(RecalcTrigger,Trigger1M)),NA())</f>
        <v>2.2725927806810375E-2</v>
      </c>
      <c r="L3002" s="52">
        <f>IFERROR(_xll.qlIndexFixing(Index3M,H3002,TRUE,_xll.ohTrigger(RecalcTrigger,Trigger3M)),NA())</f>
        <v>2.4298563230212809E-2</v>
      </c>
      <c r="M3002" s="52">
        <f>IFERROR(_xll.qlIndexFixing(ONIndex3M,I3002,TRUE,_xll.ohTrigger(RecalcTrigger,Trigger3M)),NA())</f>
        <v>2.4222240612790102E-2</v>
      </c>
      <c r="N3002" s="52">
        <f>IFERROR(_xll.qlIndexFixing(Index6M,$H3002,TRUE,_xll.ohTrigger(RecalcTrigger,Trigger6M)),NA())</f>
        <v>2.5696039983311079E-2</v>
      </c>
      <c r="O3002" s="52">
        <f>IFERROR(_xll.qlIndexFixing(ONIndex6M,I3002,TRUE,_xll.ohTrigger(RecalcTrigger,Trigger6M)),NA())</f>
        <v>2.5532077953940302E-2</v>
      </c>
      <c r="P3002" s="52">
        <f>IFERROR(_xll.qlIndexFixing(Index1Y,$H3002,TRUE,_xll.ohTrigger(RecalcTrigger,Trigger1Y)),NA())</f>
        <v>2.7513800414772183E-2</v>
      </c>
      <c r="Q3002" s="52">
        <f>IFERROR(_xll.qlIndexFixing(ONIndex1Y,I3002,TRUE,_xll.ohTrigger(RecalcTrigger,Trigger1Y)),NA())</f>
        <v>2.7137734581357265E-2</v>
      </c>
    </row>
    <row r="3003" spans="2:17" x14ac:dyDescent="0.2">
      <c r="B3003" s="46" t="s">
        <v>51</v>
      </c>
      <c r="D3003" s="49">
        <f>_xll.qlCalendarAdvance(LocalCalendar,$D3002,B3003,"f",FALSE)</f>
        <v>60554</v>
      </c>
      <c r="E3003" s="49">
        <f>_xll.qlInterestRateIndexValueDate(IndexON,D3003)</f>
        <v>60554</v>
      </c>
      <c r="F3003" s="52">
        <f>IFERROR(_xll.qlIndexFixing(IndexON,D3003,TRUE,_xll.ohTrigger(RecalcTrigger,TriggerON)),NA())</f>
        <v>2.1462771648259604E-2</v>
      </c>
      <c r="H3003" s="49">
        <f>_xll.qlCalendarAdvance(IborCalendar,$H3002,B3003,"f",FALSE)</f>
        <v>60546</v>
      </c>
      <c r="I3003" s="49">
        <f>_xll.qlInterestRateIndexValueDate(Index1M,$H3003)</f>
        <v>60548</v>
      </c>
      <c r="J3003" s="52">
        <f>IFERROR(_xll.qlIndexFixing(Index1M,$H3003,TRUE,_xll.ohTrigger(RecalcTrigger,Trigger1M)),NA())</f>
        <v>2.2747890333929821E-2</v>
      </c>
      <c r="K3003" s="52">
        <f>IFERROR(_xll.qlIndexFixing(ONIndex1M,I3003,TRUE,_xll.ohTrigger(RecalcTrigger,Trigger1M)),NA())</f>
        <v>2.2725825462197591E-2</v>
      </c>
      <c r="L3003" s="52">
        <f>IFERROR(_xll.qlIndexFixing(Index3M,H3003,TRUE,_xll.ohTrigger(RecalcTrigger,Trigger3M)),NA())</f>
        <v>2.4296071058152676E-2</v>
      </c>
      <c r="M3003" s="52">
        <f>IFERROR(_xll.qlIndexFixing(ONIndex3M,I3003,TRUE,_xll.ohTrigger(RecalcTrigger,Trigger3M)),NA())</f>
        <v>2.4222139295755341E-2</v>
      </c>
      <c r="N3003" s="52">
        <f>IFERROR(_xll.qlIndexFixing(Index6M,$H3003,TRUE,_xll.ohTrigger(RecalcTrigger,Trigger6M)),NA())</f>
        <v>2.5696010906996098E-2</v>
      </c>
      <c r="O3003" s="52">
        <f>IFERROR(_xll.qlIndexFixing(ONIndex6M,I3003,TRUE,_xll.ohTrigger(RecalcTrigger,Trigger6M)),NA())</f>
        <v>2.5531970087904199E-2</v>
      </c>
      <c r="P3003" s="52">
        <f>IFERROR(_xll.qlIndexFixing(Index1Y,$H3003,TRUE,_xll.ohTrigger(RecalcTrigger,Trigger1Y)),NA())</f>
        <v>2.7513823990131272E-2</v>
      </c>
      <c r="Q3003" s="52">
        <f>IFERROR(_xll.qlIndexFixing(ONIndex1Y,I3003,TRUE,_xll.ohTrigger(RecalcTrigger,Trigger1Y)),NA())</f>
        <v>2.7137664699496966E-2</v>
      </c>
    </row>
    <row r="3004" spans="2:17" x14ac:dyDescent="0.2">
      <c r="B3004" s="46" t="s">
        <v>51</v>
      </c>
      <c r="D3004" s="49">
        <f>_xll.qlCalendarAdvance(LocalCalendar,$D3003,B3004,"f",FALSE)</f>
        <v>60561</v>
      </c>
      <c r="E3004" s="49">
        <f>_xll.qlInterestRateIndexValueDate(IndexON,D3004)</f>
        <v>60561</v>
      </c>
      <c r="F3004" s="52">
        <f>IFERROR(_xll.qlIndexFixing(IndexON,D3004,TRUE,_xll.ohTrigger(RecalcTrigger,TriggerON)),NA())</f>
        <v>2.1462638701006398E-2</v>
      </c>
      <c r="H3004" s="49">
        <f>_xll.qlCalendarAdvance(IborCalendar,$H3003,B3004,"f",FALSE)</f>
        <v>60553</v>
      </c>
      <c r="I3004" s="49">
        <f>_xll.qlInterestRateIndexValueDate(Index1M,$H3004)</f>
        <v>60555</v>
      </c>
      <c r="J3004" s="52">
        <f>IFERROR(_xll.qlIndexFixing(Index1M,$H3004,TRUE,_xll.ohTrigger(RecalcTrigger,Trigger1M)),NA())</f>
        <v>2.274781775335577E-2</v>
      </c>
      <c r="K3004" s="52">
        <f>IFERROR(_xll.qlIndexFixing(ONIndex1M,I3004,TRUE,_xll.ohTrigger(RecalcTrigger,Trigger1M)),NA())</f>
        <v>2.2725732421742251E-2</v>
      </c>
      <c r="L3004" s="52">
        <f>IFERROR(_xll.qlIndexFixing(Index3M,H3004,TRUE,_xll.ohTrigger(RecalcTrigger,Trigger3M)),NA())</f>
        <v>2.4296035267662976E-2</v>
      </c>
      <c r="M3004" s="52">
        <f>IFERROR(_xll.qlIndexFixing(ONIndex3M,I3004,TRUE,_xll.ohTrigger(RecalcTrigger,Trigger3M)),NA())</f>
        <v>2.4222047189432772E-2</v>
      </c>
      <c r="N3004" s="52">
        <f>IFERROR(_xll.qlIndexFixing(Index6M,$H3004,TRUE,_xll.ohTrigger(RecalcTrigger,Trigger6M)),NA())</f>
        <v>2.5695985609007339E-2</v>
      </c>
      <c r="O3004" s="52">
        <f>IFERROR(_xll.qlIndexFixing(ONIndex6M,I3004,TRUE,_xll.ohTrigger(RecalcTrigger,Trigger6M)),NA())</f>
        <v>2.5531871375825688E-2</v>
      </c>
      <c r="P3004" s="52">
        <f>IFERROR(_xll.qlIndexFixing(Index1Y,$H3004,TRUE,_xll.ohTrigger(RecalcTrigger,Trigger1Y)),NA())</f>
        <v>2.7513849502153135E-2</v>
      </c>
      <c r="Q3004" s="52">
        <f>IFERROR(_xll.qlIndexFixing(ONIndex1Y,I3004,TRUE,_xll.ohTrigger(RecalcTrigger,Trigger1Y)),NA())</f>
        <v>2.7137604377509561E-2</v>
      </c>
    </row>
    <row r="3005" spans="2:17" x14ac:dyDescent="0.2">
      <c r="B3005" s="46" t="s">
        <v>51</v>
      </c>
      <c r="D3005" s="49">
        <f>_xll.qlCalendarAdvance(LocalCalendar,$D3004,B3005,"f",FALSE)</f>
        <v>60568</v>
      </c>
      <c r="E3005" s="49">
        <f>_xll.qlInterestRateIndexValueDate(IndexON,D3005)</f>
        <v>60568</v>
      </c>
      <c r="F3005" s="52">
        <f>IFERROR(_xll.qlIndexFixing(IndexON,D3005,TRUE,_xll.ohTrigger(RecalcTrigger,TriggerON)),NA())</f>
        <v>2.1462520294761589E-2</v>
      </c>
      <c r="H3005" s="49">
        <f>_xll.qlCalendarAdvance(IborCalendar,$H3004,B3005,"f",FALSE)</f>
        <v>60560</v>
      </c>
      <c r="I3005" s="49">
        <f>_xll.qlInterestRateIndexValueDate(Index1M,$H3005)</f>
        <v>60562</v>
      </c>
      <c r="J3005" s="52">
        <f>IFERROR(_xll.qlIndexFixing(Index1M,$H3005,TRUE,_xll.ohTrigger(RecalcTrigger,Trigger1M)),NA())</f>
        <v>2.2747754495049677E-2</v>
      </c>
      <c r="K3005" s="52">
        <f>IFERROR(_xll.qlIndexFixing(ONIndex1M,I3005,TRUE,_xll.ohTrigger(RecalcTrigger,Trigger1M)),NA())</f>
        <v>2.2725648685284483E-2</v>
      </c>
      <c r="L3005" s="52">
        <f>IFERROR(_xll.qlIndexFixing(Index3M,H3005,TRUE,_xll.ohTrigger(RecalcTrigger,Trigger3M)),NA())</f>
        <v>2.429600622611381E-2</v>
      </c>
      <c r="M3005" s="52">
        <f>IFERROR(_xll.qlIndexFixing(ONIndex3M,I3005,TRUE,_xll.ohTrigger(RecalcTrigger,Trigger3M)),NA())</f>
        <v>2.422196429374246E-2</v>
      </c>
      <c r="N3005" s="52">
        <f>IFERROR(_xll.qlIndexFixing(Index6M,$H3005,TRUE,_xll.ohTrigger(RecalcTrigger,Trigger6M)),NA())</f>
        <v>2.5695963733251628E-2</v>
      </c>
      <c r="O3005" s="52">
        <f>IFERROR(_xll.qlIndexFixing(ONIndex6M,I3005,TRUE,_xll.ohTrigger(RecalcTrigger,Trigger6M)),NA())</f>
        <v>2.5531781817944577E-2</v>
      </c>
      <c r="P3005" s="52">
        <f>IFERROR(_xll.qlIndexFixing(Index1Y,$H3005,TRUE,_xll.ohTrigger(RecalcTrigger,Trigger1Y)),NA())</f>
        <v>2.7513876761069794E-2</v>
      </c>
      <c r="Q3005" s="52">
        <f>IFERROR(_xll.qlIndexFixing(ONIndex1Y,I3005,TRUE,_xll.ohTrigger(RecalcTrigger,Trigger1Y)),NA())</f>
        <v>2.7137553615075305E-2</v>
      </c>
    </row>
    <row r="3006" spans="2:17" x14ac:dyDescent="0.2">
      <c r="B3006" s="46" t="s">
        <v>51</v>
      </c>
      <c r="D3006" s="49">
        <f>_xll.qlCalendarAdvance(LocalCalendar,$D3005,B3006,"f",FALSE)</f>
        <v>60575</v>
      </c>
      <c r="E3006" s="49">
        <f>_xll.qlInterestRateIndexValueDate(IndexON,D3006)</f>
        <v>60575</v>
      </c>
      <c r="F3006" s="52">
        <f>IFERROR(_xll.qlIndexFixing(IndexON,D3006,TRUE,_xll.ohTrigger(RecalcTrigger,TriggerON)),NA())</f>
        <v>2.1462416429605113E-2</v>
      </c>
      <c r="H3006" s="49">
        <f>_xll.qlCalendarAdvance(IborCalendar,$H3005,B3006,"f",FALSE)</f>
        <v>60567</v>
      </c>
      <c r="I3006" s="49">
        <f>_xll.qlInterestRateIndexValueDate(Index1M,$H3006)</f>
        <v>60569</v>
      </c>
      <c r="J3006" s="52">
        <f>IFERROR(_xll.qlIndexFixing(Index1M,$H3006,TRUE,_xll.ohTrigger(RecalcTrigger,Trigger1M)),NA())</f>
        <v>2.2747700559021533E-2</v>
      </c>
      <c r="K3006" s="52">
        <f>IFERROR(_xll.qlIndexFixing(ONIndex1M,I3006,TRUE,_xll.ohTrigger(RecalcTrigger,Trigger1M)),NA())</f>
        <v>2.2725574252824288E-2</v>
      </c>
      <c r="L3006" s="52">
        <f>IFERROR(_xll.qlIndexFixing(Index3M,H3006,TRUE,_xll.ohTrigger(RecalcTrigger,Trigger3M)),NA())</f>
        <v>2.429598322839182E-2</v>
      </c>
      <c r="M3006" s="52">
        <f>IFERROR(_xll.qlIndexFixing(ONIndex3M,I3006,TRUE,_xll.ohTrigger(RecalcTrigger,Trigger3M)),NA())</f>
        <v>2.4221890608444596E-2</v>
      </c>
      <c r="N3006" s="52">
        <f>IFERROR(_xll.qlIndexFixing(Index6M,$H3006,TRUE,_xll.ohTrigger(RecalcTrigger,Trigger6M)),NA())</f>
        <v>2.5695944923634906E-2</v>
      </c>
      <c r="O3006" s="52">
        <f>IFERROR(_xll.qlIndexFixing(ONIndex6M,I3006,TRUE,_xll.ohTrigger(RecalcTrigger,Trigger6M)),NA())</f>
        <v>2.5531701413861185E-2</v>
      </c>
      <c r="P3006" s="52">
        <f>IFERROR(_xll.qlIndexFixing(Index1Y,$H3006,TRUE,_xll.ohTrigger(RecalcTrigger,Trigger1Y)),NA())</f>
        <v>2.7513905577113484E-2</v>
      </c>
      <c r="Q3006" s="52">
        <f>IFERROR(_xll.qlIndexFixing(ONIndex1Y,I3006,TRUE,_xll.ohTrigger(RecalcTrigger,Trigger1Y)),NA())</f>
        <v>2.7137512412114262E-2</v>
      </c>
    </row>
    <row r="3007" spans="2:17" x14ac:dyDescent="0.2">
      <c r="B3007" s="46" t="s">
        <v>51</v>
      </c>
      <c r="D3007" s="49">
        <f>_xll.qlCalendarAdvance(LocalCalendar,$D3006,B3007,"f",FALSE)</f>
        <v>60583</v>
      </c>
      <c r="E3007" s="49">
        <f>_xll.qlInterestRateIndexValueDate(IndexON,D3007)</f>
        <v>60583</v>
      </c>
      <c r="F3007" s="52">
        <f>IFERROR(_xll.qlIndexFixing(IndexON,D3007,TRUE,_xll.ohTrigger(RecalcTrigger,TriggerON)),NA())</f>
        <v>2.1462315531994847E-2</v>
      </c>
      <c r="H3007" s="49">
        <f>_xll.qlCalendarAdvance(IborCalendar,$H3006,B3007,"f",FALSE)</f>
        <v>60574</v>
      </c>
      <c r="I3007" s="49">
        <f>_xll.qlInterestRateIndexValueDate(Index1M,$H3007)</f>
        <v>60576</v>
      </c>
      <c r="J3007" s="52">
        <f>IFERROR(_xll.qlIndexFixing(Index1M,$H3007,TRUE,_xll.ohTrigger(RecalcTrigger,Trigger1M)),NA())</f>
        <v>2.2747655945273837E-2</v>
      </c>
      <c r="K3007" s="52">
        <f>IFERROR(_xll.qlIndexFixing(ONIndex1M,I3007,TRUE,_xll.ohTrigger(RecalcTrigger,Trigger1M)),NA())</f>
        <v>2.2725509124441601E-2</v>
      </c>
      <c r="L3007" s="52">
        <f>IFERROR(_xll.qlIndexFixing(Index3M,H3007,TRUE,_xll.ohTrigger(RecalcTrigger,Trigger3M)),NA())</f>
        <v>2.4295965569384521E-2</v>
      </c>
      <c r="M3007" s="52">
        <f>IFERROR(_xll.qlIndexFixing(ONIndex3M,I3007,TRUE,_xll.ohTrigger(RecalcTrigger,Trigger3M)),NA())</f>
        <v>2.4221826134098734E-2</v>
      </c>
      <c r="N3007" s="52">
        <f>IFERROR(_xll.qlIndexFixing(Index6M,$H3007,TRUE,_xll.ohTrigger(RecalcTrigger,Trigger6M)),NA())</f>
        <v>2.5695016335760584E-2</v>
      </c>
      <c r="O3007" s="52">
        <f>IFERROR(_xll.qlIndexFixing(ONIndex6M,I3007,TRUE,_xll.ohTrigger(RecalcTrigger,Trigger6M)),NA())</f>
        <v>2.553163016405513E-2</v>
      </c>
      <c r="P3007" s="52">
        <f>IFERROR(_xll.qlIndexFixing(Index1Y,$H3007,TRUE,_xll.ohTrigger(RecalcTrigger,Trigger1Y)),NA())</f>
        <v>2.7513935760516656E-2</v>
      </c>
      <c r="Q3007" s="52">
        <f>IFERROR(_xll.qlIndexFixing(ONIndex1Y,I3007,TRUE,_xll.ohTrigger(RecalcTrigger,Trigger1Y)),NA())</f>
        <v>2.7137480768946176E-2</v>
      </c>
    </row>
    <row r="3008" spans="2:17" x14ac:dyDescent="0.2">
      <c r="B3008" s="46" t="s">
        <v>51</v>
      </c>
      <c r="D3008" s="49">
        <f>_xll.qlCalendarAdvance(LocalCalendar,$D3007,B3008,"f",FALSE)</f>
        <v>60590</v>
      </c>
      <c r="E3008" s="49">
        <f>_xll.qlInterestRateIndexValueDate(IndexON,D3008)</f>
        <v>60590</v>
      </c>
      <c r="F3008" s="52">
        <f>IFERROR(_xll.qlIndexFixing(IndexON,D3008,TRUE,_xll.ohTrigger(RecalcTrigger,TriggerON)),NA())</f>
        <v>2.1462242826473243E-2</v>
      </c>
      <c r="H3008" s="49">
        <f>_xll.qlCalendarAdvance(IborCalendar,$H3007,B3008,"f",FALSE)</f>
        <v>60581</v>
      </c>
      <c r="I3008" s="49">
        <f>_xll.qlInterestRateIndexValueDate(Index1M,$H3008)</f>
        <v>60583</v>
      </c>
      <c r="J3008" s="52">
        <f>IFERROR(_xll.qlIndexFixing(Index1M,$H3008,TRUE,_xll.ohTrigger(RecalcTrigger,Trigger1M)),NA())</f>
        <v>2.2747620653801592E-2</v>
      </c>
      <c r="K3008" s="52">
        <f>IFERROR(_xll.qlIndexFixing(ONIndex1M,I3008,TRUE,_xll.ohTrigger(RecalcTrigger,Trigger1M)),NA())</f>
        <v>2.2725453300136422E-2</v>
      </c>
      <c r="L3008" s="52">
        <f>IFERROR(_xll.qlIndexFixing(Index3M,H3008,TRUE,_xll.ohTrigger(RecalcTrigger,Trigger3M)),NA())</f>
        <v>2.4295952543976811E-2</v>
      </c>
      <c r="M3008" s="52">
        <f>IFERROR(_xll.qlIndexFixing(ONIndex3M,I3008,TRUE,_xll.ohTrigger(RecalcTrigger,Trigger3M)),NA())</f>
        <v>2.4221770870305193E-2</v>
      </c>
      <c r="N3008" s="52">
        <f>IFERROR(_xll.qlIndexFixing(Index6M,$H3008,TRUE,_xll.ohTrigger(RecalcTrigger,Trigger6M)),NA())</f>
        <v>2.5695002553787451E-2</v>
      </c>
      <c r="O3008" s="52">
        <f>IFERROR(_xll.qlIndexFixing(ONIndex6M,I3008,TRUE,_xll.ohTrigger(RecalcTrigger,Trigger6M)),NA())</f>
        <v>2.5531568068286603E-2</v>
      </c>
      <c r="P3008" s="52">
        <f>IFERROR(_xll.qlIndexFixing(Index1Y,$H3008,TRUE,_xll.ohTrigger(RecalcTrigger,Trigger1Y)),NA())</f>
        <v>2.7513967121511336E-2</v>
      </c>
      <c r="Q3008" s="52">
        <f>IFERROR(_xll.qlIndexFixing(ONIndex1Y,I3008,TRUE,_xll.ohTrigger(RecalcTrigger,Trigger1Y)),NA())</f>
        <v>2.7137458685571048E-2</v>
      </c>
    </row>
    <row r="3009" spans="2:17" x14ac:dyDescent="0.2">
      <c r="B3009" s="46" t="s">
        <v>51</v>
      </c>
      <c r="D3009" s="49">
        <f>_xll.qlCalendarAdvance(LocalCalendar,$D3008,B3009,"f",FALSE)</f>
        <v>60598</v>
      </c>
      <c r="E3009" s="49">
        <f>_xll.qlInterestRateIndexValueDate(IndexON,D3009)</f>
        <v>60598</v>
      </c>
      <c r="F3009" s="52">
        <f>IFERROR(_xll.qlIndexFixing(IndexON,D3009,TRUE,_xll.ohTrigger(RecalcTrigger,TriggerON)),NA())</f>
        <v>2.1463450352019464E-2</v>
      </c>
      <c r="H3009" s="49">
        <f>_xll.qlCalendarAdvance(IborCalendar,$H3008,B3009,"f",FALSE)</f>
        <v>60588</v>
      </c>
      <c r="I3009" s="49">
        <f>_xll.qlInterestRateIndexValueDate(Index1M,$H3009)</f>
        <v>60590</v>
      </c>
      <c r="J3009" s="52">
        <f>IFERROR(_xll.qlIndexFixing(Index1M,$H3009,TRUE,_xll.ohTrigger(RecalcTrigger,Trigger1M)),NA())</f>
        <v>2.2747594684604799E-2</v>
      </c>
      <c r="K3009" s="52">
        <f>IFERROR(_xll.qlIndexFixing(ONIndex1M,I3009,TRUE,_xll.ohTrigger(RecalcTrigger,Trigger1M)),NA())</f>
        <v>2.2725406779908752E-2</v>
      </c>
      <c r="L3009" s="52">
        <f>IFERROR(_xll.qlIndexFixing(Index3M,H3009,TRUE,_xll.ohTrigger(RecalcTrigger,Trigger3M)),NA())</f>
        <v>2.4295943447059678E-2</v>
      </c>
      <c r="M3009" s="52">
        <f>IFERROR(_xll.qlIndexFixing(ONIndex3M,I3009,TRUE,_xll.ohTrigger(RecalcTrigger,Trigger3M)),NA())</f>
        <v>2.4221724817143908E-2</v>
      </c>
      <c r="N3009" s="52">
        <f>IFERROR(_xll.qlIndexFixing(Index6M,$H3009,TRUE,_xll.ohTrigger(RecalcTrigger,Trigger6M)),NA())</f>
        <v>2.5694990780494392E-2</v>
      </c>
      <c r="O3009" s="52">
        <f>IFERROR(_xll.qlIndexFixing(ONIndex6M,I3009,TRUE,_xll.ohTrigger(RecalcTrigger,Trigger6M)),NA())</f>
        <v>2.553151512663554E-2</v>
      </c>
      <c r="P3009" s="52">
        <f>IFERROR(_xll.qlIndexFixing(Index1Y,$H3009,TRUE,_xll.ohTrigger(RecalcTrigger,Trigger1Y)),NA())</f>
        <v>2.7513999470330192E-2</v>
      </c>
      <c r="Q3009" s="52">
        <f>IFERROR(_xll.qlIndexFixing(ONIndex1Y,I3009,TRUE,_xll.ohTrigger(RecalcTrigger,Trigger1Y)),NA())</f>
        <v>2.7137446161669132E-2</v>
      </c>
    </row>
    <row r="3010" spans="2:17" x14ac:dyDescent="0.2">
      <c r="B3010" s="46" t="s">
        <v>51</v>
      </c>
      <c r="D3010" s="49">
        <f>_xll.qlCalendarAdvance(LocalCalendar,$D3009,B3010,"f",FALSE)</f>
        <v>60605</v>
      </c>
      <c r="E3010" s="49">
        <f>_xll.qlInterestRateIndexValueDate(IndexON,D3010)</f>
        <v>60605</v>
      </c>
      <c r="F3010" s="52">
        <f>IFERROR(_xll.qlIndexFixing(IndexON,D3010,TRUE,_xll.ohTrigger(RecalcTrigger,TriggerON)),NA())</f>
        <v>2.1463410878608258E-2</v>
      </c>
      <c r="H3010" s="49">
        <f>_xll.qlCalendarAdvance(IborCalendar,$H3009,B3010,"f",FALSE)</f>
        <v>60595</v>
      </c>
      <c r="I3010" s="49">
        <f>_xll.qlInterestRateIndexValueDate(Index1M,$H3010)</f>
        <v>60598</v>
      </c>
      <c r="J3010" s="52">
        <f>IFERROR(_xll.qlIndexFixing(Index1M,$H3010,TRUE,_xll.ohTrigger(RecalcTrigger,Trigger1M)),NA())</f>
        <v>2.2747575913217855E-2</v>
      </c>
      <c r="K3010" s="52">
        <f>IFERROR(_xll.qlIndexFixing(ONIndex1M,I3010,TRUE,_xll.ohTrigger(RecalcTrigger,Trigger1M)),NA())</f>
        <v>2.2726795294039093E-2</v>
      </c>
      <c r="L3010" s="52">
        <f>IFERROR(_xll.qlIndexFixing(Index3M,H3010,TRUE,_xll.ohTrigger(RecalcTrigger,Trigger3M)),NA())</f>
        <v>2.4295118867647826E-2</v>
      </c>
      <c r="M3010" s="52">
        <f>IFERROR(_xll.qlIndexFixing(ONIndex3M,I3010,TRUE,_xll.ohTrigger(RecalcTrigger,Trigger3M)),NA())</f>
        <v>2.4223308932862508E-2</v>
      </c>
      <c r="N3010" s="52">
        <f>IFERROR(_xll.qlIndexFixing(Index6M,$H3010,TRUE,_xll.ohTrigger(RecalcTrigger,Trigger6M)),NA())</f>
        <v>2.5694979325622865E-2</v>
      </c>
      <c r="O3010" s="52">
        <f>IFERROR(_xll.qlIndexFixing(ONIndex6M,I3010,TRUE,_xll.ohTrigger(RecalcTrigger,Trigger6M)),NA())</f>
        <v>2.5533271324329476E-2</v>
      </c>
      <c r="P3010" s="52">
        <f>IFERROR(_xll.qlIndexFixing(Index1Y,$H3010,TRUE,_xll.ohTrigger(RecalcTrigger,Trigger1Y)),NA())</f>
        <v>2.751612592695293E-2</v>
      </c>
      <c r="Q3010" s="52">
        <f>IFERROR(_xll.qlIndexFixing(ONIndex1Y,I3010,TRUE,_xll.ohTrigger(RecalcTrigger,Trigger1Y)),NA())</f>
        <v>2.7139489891840896E-2</v>
      </c>
    </row>
    <row r="3011" spans="2:17" x14ac:dyDescent="0.2">
      <c r="B3011" s="46" t="s">
        <v>51</v>
      </c>
      <c r="D3011" s="49">
        <f>_xll.qlCalendarAdvance(LocalCalendar,$D3010,B3011,"f",FALSE)</f>
        <v>60612</v>
      </c>
      <c r="E3011" s="49">
        <f>_xll.qlInterestRateIndexValueDate(IndexON,D3011)</f>
        <v>60612</v>
      </c>
      <c r="F3011" s="52">
        <f>IFERROR(_xll.qlIndexFixing(IndexON,D3011,TRUE,_xll.ohTrigger(RecalcTrigger,TriggerON)),NA())</f>
        <v>2.1463385947990687E-2</v>
      </c>
      <c r="H3011" s="49">
        <f>_xll.qlCalendarAdvance(IborCalendar,$H3010,B3011,"f",FALSE)</f>
        <v>60602</v>
      </c>
      <c r="I3011" s="49">
        <f>_xll.qlInterestRateIndexValueDate(Index1M,$H3011)</f>
        <v>60604</v>
      </c>
      <c r="J3011" s="52">
        <f>IFERROR(_xll.qlIndexFixing(Index1M,$H3011,TRUE,_xll.ohTrigger(RecalcTrigger,Trigger1M)),NA())</f>
        <v>2.2747567994037543E-2</v>
      </c>
      <c r="K3011" s="52">
        <f>IFERROR(_xll.qlIndexFixing(ONIndex1M,I3011,TRUE,_xll.ohTrigger(RecalcTrigger,Trigger1M)),NA())</f>
        <v>2.2725341651606001E-2</v>
      </c>
      <c r="L3011" s="52">
        <f>IFERROR(_xll.qlIndexFixing(Index3M,H3011,TRUE,_xll.ohTrigger(RecalcTrigger,Trigger3M)),NA())</f>
        <v>2.4294298018008753E-2</v>
      </c>
      <c r="M3011" s="52">
        <f>IFERROR(_xll.qlIndexFixing(ONIndex3M,I3011,TRUE,_xll.ohTrigger(RecalcTrigger,Trigger3M)),NA())</f>
        <v>2.422166034271811E-2</v>
      </c>
      <c r="N3011" s="52">
        <f>IFERROR(_xll.qlIndexFixing(Index6M,$H3011,TRUE,_xll.ohTrigger(RecalcTrigger,Trigger6M)),NA())</f>
        <v>2.5695884404406157E-2</v>
      </c>
      <c r="O3011" s="52">
        <f>IFERROR(_xll.qlIndexFixing(ONIndex6M,I3011,TRUE,_xll.ohTrigger(RecalcTrigger,Trigger6M)),NA())</f>
        <v>2.5531436705445998E-2</v>
      </c>
      <c r="P3011" s="52">
        <f>IFERROR(_xll.qlIndexFixing(Index1Y,$H3011,TRUE,_xll.ohTrigger(RecalcTrigger,Trigger1Y)),NA())</f>
        <v>2.7514066372368074E-2</v>
      </c>
      <c r="Q3011" s="52">
        <f>IFERROR(_xll.qlIndexFixing(ONIndex1Y,I3011,TRUE,_xll.ohTrigger(RecalcTrigger,Trigger1Y)),NA())</f>
        <v>2.7137449792764556E-2</v>
      </c>
    </row>
    <row r="3012" spans="2:17" x14ac:dyDescent="0.2">
      <c r="B3012" s="46" t="s">
        <v>51</v>
      </c>
      <c r="D3012" s="49">
        <f>_xll.qlCalendarAdvance(LocalCalendar,$D3011,B3012,"f",FALSE)</f>
        <v>60619</v>
      </c>
      <c r="E3012" s="49">
        <f>_xll.qlInterestRateIndexValueDate(IndexON,D3012)</f>
        <v>60619</v>
      </c>
      <c r="F3012" s="52">
        <f>IFERROR(_xll.qlIndexFixing(IndexON,D3012,TRUE,_xll.ohTrigger(RecalcTrigger,TriggerON)),NA())</f>
        <v>2.1463375560220044E-2</v>
      </c>
      <c r="H3012" s="49">
        <f>_xll.qlCalendarAdvance(IborCalendar,$H3011,B3012,"f",FALSE)</f>
        <v>60609</v>
      </c>
      <c r="I3012" s="49">
        <f>_xll.qlInterestRateIndexValueDate(Index1M,$H3012)</f>
        <v>60611</v>
      </c>
      <c r="J3012" s="52">
        <f>IFERROR(_xll.qlIndexFixing(Index1M,$H3012,TRUE,_xll.ohTrigger(RecalcTrigger,Trigger1M)),NA())</f>
        <v>2.2747563534050164E-2</v>
      </c>
      <c r="K3012" s="52">
        <f>IFERROR(_xll.qlIndexFixing(ONIndex1M,I3012,TRUE,_xll.ohTrigger(RecalcTrigger,Trigger1M)),NA())</f>
        <v>2.2725323043450985E-2</v>
      </c>
      <c r="L3012" s="52">
        <f>IFERROR(_xll.qlIndexFixing(Index3M,H3012,TRUE,_xll.ohTrigger(RecalcTrigger,Trigger3M)),NA())</f>
        <v>2.4294296441817131E-2</v>
      </c>
      <c r="M3012" s="52">
        <f>IFERROR(_xll.qlIndexFixing(ONIndex3M,I3012,TRUE,_xll.ohTrigger(RecalcTrigger,Trigger3M)),NA())</f>
        <v>2.4221641921533532E-2</v>
      </c>
      <c r="N3012" s="52">
        <f>IFERROR(_xll.qlIndexFixing(Index6M,$H3012,TRUE,_xll.ohTrigger(RecalcTrigger,Trigger6M)),NA())</f>
        <v>2.5695876513680722E-2</v>
      </c>
      <c r="O3012" s="52">
        <f>IFERROR(_xll.qlIndexFixing(ONIndex6M,I3012,TRUE,_xll.ohTrigger(RecalcTrigger,Trigger6M)),NA())</f>
        <v>2.5531411225987455E-2</v>
      </c>
      <c r="P3012" s="52">
        <f>IFERROR(_xll.qlIndexFixing(Index1Y,$H3012,TRUE,_xll.ohTrigger(RecalcTrigger,Trigger1Y)),NA())</f>
        <v>2.7514100546051572E-2</v>
      </c>
      <c r="Q3012" s="52">
        <f>IFERROR(_xll.qlIndexFixing(ONIndex1Y,I3012,TRUE,_xll.ohTrigger(RecalcTrigger,Trigger1Y)),NA())</f>
        <v>2.7137465947921768E-2</v>
      </c>
    </row>
    <row r="3013" spans="2:17" x14ac:dyDescent="0.2">
      <c r="B3013" s="46" t="s">
        <v>51</v>
      </c>
      <c r="D3013" s="49">
        <f>_xll.qlCalendarAdvance(LocalCalendar,$D3012,B3013,"f",FALSE)</f>
        <v>60629</v>
      </c>
      <c r="E3013" s="49">
        <f>_xll.qlInterestRateIndexValueDate(IndexON,D3013)</f>
        <v>60629</v>
      </c>
      <c r="F3013" s="52">
        <f>IFERROR(_xll.qlIndexFixing(IndexON,D3013,TRUE,_xll.ohTrigger(RecalcTrigger,TriggerON)),NA())</f>
        <v>2.1462095585214058E-2</v>
      </c>
      <c r="H3013" s="49">
        <f>_xll.qlCalendarAdvance(IborCalendar,$H3012,B3013,"f",FALSE)</f>
        <v>60616</v>
      </c>
      <c r="I3013" s="49">
        <f>_xll.qlInterestRateIndexValueDate(Index1M,$H3013)</f>
        <v>60618</v>
      </c>
      <c r="J3013" s="52">
        <f>IFERROR(_xll.qlIndexFixing(Index1M,$H3013,TRUE,_xll.ohTrigger(RecalcTrigger,Trigger1M)),NA())</f>
        <v>2.2748280490647588E-2</v>
      </c>
      <c r="K3013" s="52">
        <f>IFERROR(_xll.qlIndexFixing(ONIndex1M,I3013,TRUE,_xll.ohTrigger(RecalcTrigger,Trigger1M)),NA())</f>
        <v>2.2725313739453412E-2</v>
      </c>
      <c r="L3013" s="52">
        <f>IFERROR(_xll.qlIndexFixing(Index3M,H3013,TRUE,_xll.ohTrigger(RecalcTrigger,Trigger3M)),NA())</f>
        <v>2.4294295998129378E-2</v>
      </c>
      <c r="M3013" s="52">
        <f>IFERROR(_xll.qlIndexFixing(ONIndex3M,I3013,TRUE,_xll.ohTrigger(RecalcTrigger,Trigger3M)),NA())</f>
        <v>2.4221632710901275E-2</v>
      </c>
      <c r="N3013" s="52">
        <f>IFERROR(_xll.qlIndexFixing(Index6M,$H3013,TRUE,_xll.ohTrigger(RecalcTrigger,Trigger6M)),NA())</f>
        <v>2.569586919644555E-2</v>
      </c>
      <c r="O3013" s="52">
        <f>IFERROR(_xll.qlIndexFixing(ONIndex6M,I3013,TRUE,_xll.ohTrigger(RecalcTrigger,Trigger6M)),NA())</f>
        <v>2.5531394900486504E-2</v>
      </c>
      <c r="P3013" s="52">
        <f>IFERROR(_xll.qlIndexFixing(Index1Y,$H3013,TRUE,_xll.ohTrigger(RecalcTrigger,Trigger1Y)),NA())</f>
        <v>2.7514134948487541E-2</v>
      </c>
      <c r="Q3013" s="52">
        <f>IFERROR(_xll.qlIndexFixing(ONIndex1Y,I3013,TRUE,_xll.ohTrigger(RecalcTrigger,Trigger1Y)),NA())</f>
        <v>2.7137491662552193E-2</v>
      </c>
    </row>
    <row r="3014" spans="2:17" x14ac:dyDescent="0.2">
      <c r="B3014" s="46" t="s">
        <v>51</v>
      </c>
      <c r="D3014" s="49">
        <f>_xll.qlCalendarAdvance(LocalCalendar,$D3013,B3014,"f",FALSE)</f>
        <v>60636</v>
      </c>
      <c r="E3014" s="49">
        <f>_xll.qlInterestRateIndexValueDate(IndexON,D3014)</f>
        <v>60636</v>
      </c>
      <c r="F3014" s="52">
        <f>IFERROR(_xll.qlIndexFixing(IndexON,D3014,TRUE,_xll.ohTrigger(RecalcTrigger,TriggerON)),NA())</f>
        <v>2.146209558537393E-2</v>
      </c>
      <c r="H3014" s="49">
        <f>_xll.qlCalendarAdvance(IborCalendar,$H3013,B3014,"f",FALSE)</f>
        <v>60623</v>
      </c>
      <c r="I3014" s="49">
        <f>_xll.qlInterestRateIndexValueDate(Index1M,$H3014)</f>
        <v>60625</v>
      </c>
      <c r="J3014" s="52">
        <f>IFERROR(_xll.qlIndexFixing(Index1M,$H3014,TRUE,_xll.ohTrigger(RecalcTrigger,Trigger1M)),NA())</f>
        <v>2.2747562215177652E-2</v>
      </c>
      <c r="K3014" s="52">
        <f>IFERROR(_xll.qlIndexFixing(ONIndex1M,I3014,TRUE,_xll.ohTrigger(RecalcTrigger,Trigger1M)),NA())</f>
        <v>2.2728181859786645E-2</v>
      </c>
      <c r="L3014" s="52">
        <f>IFERROR(_xll.qlIndexFixing(Index3M,H3014,TRUE,_xll.ohTrigger(RecalcTrigger,Trigger3M)),NA())</f>
        <v>2.4294295975717084E-2</v>
      </c>
      <c r="M3014" s="52">
        <f>IFERROR(_xll.qlIndexFixing(ONIndex3M,I3014,TRUE,_xll.ohTrigger(RecalcTrigger,Trigger3M)),NA())</f>
        <v>2.4224891145575356E-2</v>
      </c>
      <c r="N3014" s="52">
        <f>IFERROR(_xll.qlIndexFixing(Index6M,$H3014,TRUE,_xll.ohTrigger(RecalcTrigger,Trigger6M)),NA())</f>
        <v>2.5695862101278461E-2</v>
      </c>
      <c r="O3014" s="52">
        <f>IFERROR(_xll.qlIndexFixing(ONIndex6M,I3014,TRUE,_xll.ohTrigger(RecalcTrigger,Trigger6M)),NA())</f>
        <v>2.553500618727611E-2</v>
      </c>
      <c r="P3014" s="52">
        <f>IFERROR(_xll.qlIndexFixing(Index1Y,$H3014,TRUE,_xll.ohTrigger(RecalcTrigger,Trigger1Y)),NA())</f>
        <v>2.7519391057615163E-2</v>
      </c>
      <c r="Q3014" s="52">
        <f>IFERROR(_xll.qlIndexFixing(ONIndex1Y,I3014,TRUE,_xll.ohTrigger(RecalcTrigger,Trigger1Y)),NA())</f>
        <v>2.7141627464189355E-2</v>
      </c>
    </row>
    <row r="3015" spans="2:17" x14ac:dyDescent="0.2">
      <c r="B3015" s="46" t="s">
        <v>51</v>
      </c>
      <c r="D3015" s="49">
        <f>_xll.qlCalendarAdvance(LocalCalendar,$D3014,B3015,"f",FALSE)</f>
        <v>60643</v>
      </c>
      <c r="E3015" s="49">
        <f>_xll.qlInterestRateIndexValueDate(IndexON,D3015)</f>
        <v>60643</v>
      </c>
      <c r="F3015" s="52">
        <f>IFERROR(_xll.qlIndexFixing(IndexON,D3015,TRUE,_xll.ohTrigger(RecalcTrigger,TriggerON)),NA())</f>
        <v>2.1462095585293994E-2</v>
      </c>
      <c r="H3015" s="49">
        <f>_xll.qlCalendarAdvance(IborCalendar,$H3014,B3015,"f",FALSE)</f>
        <v>60630</v>
      </c>
      <c r="I3015" s="49">
        <f>_xll.qlInterestRateIndexValueDate(Index1M,$H3015)</f>
        <v>60632</v>
      </c>
      <c r="J3015" s="52">
        <f>IFERROR(_xll.qlIndexFixing(Index1M,$H3015,TRUE,_xll.ohTrigger(RecalcTrigger,Trigger1M)),NA())</f>
        <v>2.2745407754636217E-2</v>
      </c>
      <c r="K3015" s="52">
        <f>IFERROR(_xll.qlIndexFixing(ONIndex1M,I3015,TRUE,_xll.ohTrigger(RecalcTrigger,Trigger1M)),NA())</f>
        <v>2.2727464491669735E-2</v>
      </c>
      <c r="L3015" s="52">
        <f>IFERROR(_xll.qlIndexFixing(Index3M,H3015,TRUE,_xll.ohTrigger(RecalcTrigger,Trigger3M)),NA())</f>
        <v>2.4294295975717972E-2</v>
      </c>
      <c r="M3015" s="52">
        <f>IFERROR(_xll.qlIndexFixing(ONIndex3M,I3015,TRUE,_xll.ohTrigger(RecalcTrigger,Trigger3M)),NA())</f>
        <v>2.422407619227851E-2</v>
      </c>
      <c r="N3015" s="52">
        <f>IFERROR(_xll.qlIndexFixing(Index6M,$H3015,TRUE,_xll.ohTrigger(RecalcTrigger,Trigger6M)),NA())</f>
        <v>2.5694942447036052E-2</v>
      </c>
      <c r="O3015" s="52">
        <f>IFERROR(_xll.qlIndexFixing(ONIndex6M,I3015,TRUE,_xll.ohTrigger(RecalcTrigger,Trigger6M)),NA())</f>
        <v>2.5534094064718627E-2</v>
      </c>
      <c r="P3015" s="52">
        <f>IFERROR(_xll.qlIndexFixing(Index1Y,$H3015,TRUE,_xll.ohTrigger(RecalcTrigger,Trigger1Y)),NA())</f>
        <v>2.7513159599190651E-2</v>
      </c>
      <c r="Q3015" s="52">
        <f>IFERROR(_xll.qlIndexFixing(ONIndex1Y,I3015,TRUE,_xll.ohTrigger(RecalcTrigger,Trigger1Y)),NA())</f>
        <v>2.714063715274051E-2</v>
      </c>
    </row>
    <row r="3016" spans="2:17" x14ac:dyDescent="0.2">
      <c r="B3016" s="46" t="s">
        <v>51</v>
      </c>
      <c r="D3016" s="49">
        <f>_xll.qlCalendarAdvance(LocalCalendar,$D3015,B3016,"f",FALSE)</f>
        <v>60651</v>
      </c>
      <c r="E3016" s="49">
        <f>_xll.qlInterestRateIndexValueDate(IndexON,D3016)</f>
        <v>60651</v>
      </c>
      <c r="F3016" s="52">
        <f>IFERROR(_xll.qlIndexFixing(IndexON,D3016,TRUE,_xll.ohTrigger(RecalcTrigger,TriggerON)),NA())</f>
        <v>2.146209558537393E-2</v>
      </c>
      <c r="H3016" s="49">
        <f>_xll.qlCalendarAdvance(IborCalendar,$H3015,B3016,"f",FALSE)</f>
        <v>60637</v>
      </c>
      <c r="I3016" s="49">
        <f>_xll.qlInterestRateIndexValueDate(Index1M,$H3016)</f>
        <v>60639</v>
      </c>
      <c r="J3016" s="52">
        <f>IFERROR(_xll.qlIndexFixing(Index1M,$H3016,TRUE,_xll.ohTrigger(RecalcTrigger,Trigger1M)),NA())</f>
        <v>2.2747562215177652E-2</v>
      </c>
      <c r="K3016" s="52">
        <f>IFERROR(_xll.qlIndexFixing(ONIndex1M,I3016,TRUE,_xll.ohTrigger(RecalcTrigger,Trigger1M)),NA())</f>
        <v>2.2725312568470102E-2</v>
      </c>
      <c r="L3016" s="52">
        <f>IFERROR(_xll.qlIndexFixing(Index3M,H3016,TRUE,_xll.ohTrigger(RecalcTrigger,Trigger3M)),NA())</f>
        <v>2.4294295975717972E-2</v>
      </c>
      <c r="M3016" s="52">
        <f>IFERROR(_xll.qlIndexFixing(ONIndex3M,I3016,TRUE,_xll.ohTrigger(RecalcTrigger,Trigger3M)),NA())</f>
        <v>2.4221631551668565E-2</v>
      </c>
      <c r="N3016" s="52">
        <f>IFERROR(_xll.qlIndexFixing(Index6M,$H3016,TRUE,_xll.ohTrigger(RecalcTrigger,Trigger6M)),NA())</f>
        <v>2.5694935390281313E-2</v>
      </c>
      <c r="O3016" s="52">
        <f>IFERROR(_xll.qlIndexFixing(ONIndex6M,I3016,TRUE,_xll.ohTrigger(RecalcTrigger,Trigger6M)),NA())</f>
        <v>2.5531372277383113E-2</v>
      </c>
      <c r="P3016" s="52">
        <f>IFERROR(_xll.qlIndexFixing(Index1Y,$H3016,TRUE,_xll.ohTrigger(RecalcTrigger,Trigger1Y)),NA())</f>
        <v>2.7514238083659614E-2</v>
      </c>
      <c r="Q3016" s="52">
        <f>IFERROR(_xll.qlIndexFixing(ONIndex1Y,I3016,TRUE,_xll.ohTrigger(RecalcTrigger,Trigger1Y)),NA())</f>
        <v>2.7137596071353798E-2</v>
      </c>
    </row>
    <row r="3017" spans="2:17" x14ac:dyDescent="0.2">
      <c r="B3017" s="46" t="s">
        <v>51</v>
      </c>
      <c r="D3017" s="49">
        <f>_xll.qlCalendarAdvance(LocalCalendar,$D3016,B3017,"f",FALSE)</f>
        <v>60658</v>
      </c>
      <c r="E3017" s="49">
        <f>_xll.qlInterestRateIndexValueDate(IndexON,D3017)</f>
        <v>60658</v>
      </c>
      <c r="F3017" s="52">
        <f>IFERROR(_xll.qlIndexFixing(IndexON,D3017,TRUE,_xll.ohTrigger(RecalcTrigger,TriggerON)),NA())</f>
        <v>2.146209558537393E-2</v>
      </c>
      <c r="H3017" s="49">
        <f>_xll.qlCalendarAdvance(IborCalendar,$H3016,B3017,"f",FALSE)</f>
        <v>60644</v>
      </c>
      <c r="I3017" s="49">
        <f>_xll.qlInterestRateIndexValueDate(Index1M,$H3017)</f>
        <v>60646</v>
      </c>
      <c r="J3017" s="52">
        <f>IFERROR(_xll.qlIndexFixing(Index1M,$H3017,TRUE,_xll.ohTrigger(RecalcTrigger,Trigger1M)),NA())</f>
        <v>2.2748280429145271E-2</v>
      </c>
      <c r="K3017" s="52">
        <f>IFERROR(_xll.qlIndexFixing(ONIndex1M,I3017,TRUE,_xll.ohTrigger(RecalcTrigger,Trigger1M)),NA())</f>
        <v>2.2725312568470102E-2</v>
      </c>
      <c r="L3017" s="52">
        <f>IFERROR(_xll.qlIndexFixing(Index3M,H3017,TRUE,_xll.ohTrigger(RecalcTrigger,Trigger3M)),NA())</f>
        <v>2.4294295975717972E-2</v>
      </c>
      <c r="M3017" s="52">
        <f>IFERROR(_xll.qlIndexFixing(ONIndex3M,I3017,TRUE,_xll.ohTrigger(RecalcTrigger,Trigger3M)),NA())</f>
        <v>2.4221631551668565E-2</v>
      </c>
      <c r="N3017" s="52">
        <f>IFERROR(_xll.qlIndexFixing(Index6M,$H3017,TRUE,_xll.ohTrigger(RecalcTrigger,Trigger6M)),NA())</f>
        <v>2.5694928347441189E-2</v>
      </c>
      <c r="O3017" s="52">
        <f>IFERROR(_xll.qlIndexFixing(ONIndex6M,I3017,TRUE,_xll.ohTrigger(RecalcTrigger,Trigger6M)),NA())</f>
        <v>2.5531365147166696E-2</v>
      </c>
      <c r="P3017" s="52">
        <f>IFERROR(_xll.qlIndexFixing(Index1Y,$H3017,TRUE,_xll.ohTrigger(RecalcTrigger,Trigger1Y)),NA())</f>
        <v>2.7514272325109182E-2</v>
      </c>
      <c r="Q3017" s="52">
        <f>IFERROR(_xll.qlIndexFixing(ONIndex1Y,I3017,TRUE,_xll.ohTrigger(RecalcTrigger,Trigger1Y)),NA())</f>
        <v>2.7137631142979401E-2</v>
      </c>
    </row>
    <row r="3018" spans="2:17" x14ac:dyDescent="0.2">
      <c r="B3018" s="46" t="s">
        <v>51</v>
      </c>
      <c r="D3018" s="49">
        <f>_xll.qlCalendarAdvance(LocalCalendar,$D3017,B3018,"f",FALSE)</f>
        <v>60665</v>
      </c>
      <c r="E3018" s="49">
        <f>_xll.qlInterestRateIndexValueDate(IndexON,D3018)</f>
        <v>60665</v>
      </c>
      <c r="F3018" s="52">
        <f>IFERROR(_xll.qlIndexFixing(IndexON,D3018,TRUE,_xll.ohTrigger(RecalcTrigger,TriggerON)),NA())</f>
        <v>2.1462095585293994E-2</v>
      </c>
      <c r="H3018" s="49">
        <f>_xll.qlCalendarAdvance(IborCalendar,$H3017,B3018,"f",FALSE)</f>
        <v>60651</v>
      </c>
      <c r="I3018" s="49">
        <f>_xll.qlInterestRateIndexValueDate(Index1M,$H3018)</f>
        <v>60653</v>
      </c>
      <c r="J3018" s="52">
        <f>IFERROR(_xll.qlIndexFixing(Index1M,$H3018,TRUE,_xll.ohTrigger(RecalcTrigger,Trigger1M)),NA())</f>
        <v>2.2747562215177652E-2</v>
      </c>
      <c r="K3018" s="52">
        <f>IFERROR(_xll.qlIndexFixing(ONIndex1M,I3018,TRUE,_xll.ohTrigger(RecalcTrigger,Trigger1M)),NA())</f>
        <v>2.2725312568470102E-2</v>
      </c>
      <c r="L3018" s="52">
        <f>IFERROR(_xll.qlIndexFixing(Index3M,H3018,TRUE,_xll.ohTrigger(RecalcTrigger,Trigger3M)),NA())</f>
        <v>2.4294295975717084E-2</v>
      </c>
      <c r="M3018" s="52">
        <f>IFERROR(_xll.qlIndexFixing(ONIndex3M,I3018,TRUE,_xll.ohTrigger(RecalcTrigger,Trigger3M)),NA())</f>
        <v>2.4221631551668565E-2</v>
      </c>
      <c r="N3018" s="52">
        <f>IFERROR(_xll.qlIndexFixing(Index6M,$H3018,TRUE,_xll.ohTrigger(RecalcTrigger,Trigger6M)),NA())</f>
        <v>2.5694921318516122E-2</v>
      </c>
      <c r="O3018" s="52">
        <f>IFERROR(_xll.qlIndexFixing(ONIndex6M,I3018,TRUE,_xll.ohTrigger(RecalcTrigger,Trigger6M)),NA())</f>
        <v>2.5531358030779217E-2</v>
      </c>
      <c r="P3018" s="52">
        <f>IFERROR(_xll.qlIndexFixing(Index1Y,$H3018,TRUE,_xll.ohTrigger(RecalcTrigger,Trigger1Y)),NA())</f>
        <v>2.7514306497104606E-2</v>
      </c>
      <c r="Q3018" s="52">
        <f>IFERROR(_xll.qlIndexFixing(ONIndex1Y,I3018,TRUE,_xll.ohTrigger(RecalcTrigger,Trigger1Y)),NA())</f>
        <v>2.71376661469791E-2</v>
      </c>
    </row>
    <row r="3019" spans="2:17" x14ac:dyDescent="0.2">
      <c r="B3019" s="46" t="s">
        <v>51</v>
      </c>
      <c r="D3019" s="49">
        <f>_xll.qlCalendarAdvance(LocalCalendar,$D3018,B3019,"f",FALSE)</f>
        <v>60672</v>
      </c>
      <c r="E3019" s="49">
        <f>_xll.qlInterestRateIndexValueDate(IndexON,D3019)</f>
        <v>60672</v>
      </c>
      <c r="F3019" s="52">
        <f>IFERROR(_xll.qlIndexFixing(IndexON,D3019,TRUE,_xll.ohTrigger(RecalcTrigger,TriggerON)),NA())</f>
        <v>2.146209558537393E-2</v>
      </c>
      <c r="H3019" s="49">
        <f>_xll.qlCalendarAdvance(IborCalendar,$H3018,B3019,"f",FALSE)</f>
        <v>60658</v>
      </c>
      <c r="I3019" s="49">
        <f>_xll.qlInterestRateIndexValueDate(Index1M,$H3019)</f>
        <v>60660</v>
      </c>
      <c r="J3019" s="52">
        <f>IFERROR(_xll.qlIndexFixing(Index1M,$H3019,TRUE,_xll.ohTrigger(RecalcTrigger,Trigger1M)),NA())</f>
        <v>2.2745407754636217E-2</v>
      </c>
      <c r="K3019" s="52">
        <f>IFERROR(_xll.qlIndexFixing(ONIndex1M,I3019,TRUE,_xll.ohTrigger(RecalcTrigger,Trigger1M)),NA())</f>
        <v>2.2725312568550038E-2</v>
      </c>
      <c r="L3019" s="52">
        <f>IFERROR(_xll.qlIndexFixing(Index3M,H3019,TRUE,_xll.ohTrigger(RecalcTrigger,Trigger3M)),NA())</f>
        <v>2.4294295975717972E-2</v>
      </c>
      <c r="M3019" s="52">
        <f>IFERROR(_xll.qlIndexFixing(ONIndex3M,I3019,TRUE,_xll.ohTrigger(RecalcTrigger,Trigger3M)),NA())</f>
        <v>2.4221631551748501E-2</v>
      </c>
      <c r="N3019" s="52">
        <f>IFERROR(_xll.qlIndexFixing(Index6M,$H3019,TRUE,_xll.ohTrigger(RecalcTrigger,Trigger6M)),NA())</f>
        <v>2.5694914303506115E-2</v>
      </c>
      <c r="O3019" s="52">
        <f>IFERROR(_xll.qlIndexFixing(ONIndex6M,I3019,TRUE,_xll.ohTrigger(RecalcTrigger,Trigger6M)),NA())</f>
        <v>2.5531350928140739E-2</v>
      </c>
      <c r="P3019" s="52">
        <f>IFERROR(_xll.qlIndexFixing(Index1Y,$H3019,TRUE,_xll.ohTrigger(RecalcTrigger,Trigger1Y)),NA())</f>
        <v>2.7514340599646327E-2</v>
      </c>
      <c r="Q3019" s="52">
        <f>IFERROR(_xll.qlIndexFixing(ONIndex1Y,I3019,TRUE,_xll.ohTrigger(RecalcTrigger,Trigger1Y)),NA())</f>
        <v>2.7137701083592702E-2</v>
      </c>
    </row>
    <row r="3020" spans="2:17" x14ac:dyDescent="0.2">
      <c r="B3020" s="46" t="s">
        <v>51</v>
      </c>
      <c r="D3020" s="49">
        <f>_xll.qlCalendarAdvance(LocalCalendar,$D3019,B3020,"f",FALSE)</f>
        <v>60679</v>
      </c>
      <c r="E3020" s="49">
        <f>_xll.qlInterestRateIndexValueDate(IndexON,D3020)</f>
        <v>60679</v>
      </c>
      <c r="F3020" s="52">
        <f>IFERROR(_xll.qlIndexFixing(IndexON,D3020,TRUE,_xll.ohTrigger(RecalcTrigger,TriggerON)),NA())</f>
        <v>2.146209558537393E-2</v>
      </c>
      <c r="H3020" s="49">
        <f>_xll.qlCalendarAdvance(IborCalendar,$H3019,B3020,"f",FALSE)</f>
        <v>60665</v>
      </c>
      <c r="I3020" s="49">
        <f>_xll.qlInterestRateIndexValueDate(Index1M,$H3020)</f>
        <v>60667</v>
      </c>
      <c r="J3020" s="52">
        <f>IFERROR(_xll.qlIndexFixing(Index1M,$H3020,TRUE,_xll.ohTrigger(RecalcTrigger,Trigger1M)),NA())</f>
        <v>2.2744689661574453E-2</v>
      </c>
      <c r="K3020" s="52">
        <f>IFERROR(_xll.qlIndexFixing(ONIndex1M,I3020,TRUE,_xll.ohTrigger(RecalcTrigger,Trigger1M)),NA())</f>
        <v>2.2725312568550038E-2</v>
      </c>
      <c r="L3020" s="52">
        <f>IFERROR(_xll.qlIndexFixing(Index3M,H3020,TRUE,_xll.ohTrigger(RecalcTrigger,Trigger3M)),NA())</f>
        <v>2.429347790861236E-2</v>
      </c>
      <c r="M3020" s="52">
        <f>IFERROR(_xll.qlIndexFixing(ONIndex3M,I3020,TRUE,_xll.ohTrigger(RecalcTrigger,Trigger3M)),NA())</f>
        <v>2.4221631551668565E-2</v>
      </c>
      <c r="N3020" s="52">
        <f>IFERROR(_xll.qlIndexFixing(Index6M,$H3020,TRUE,_xll.ohTrigger(RecalcTrigger,Trigger6M)),NA())</f>
        <v>2.5694907302410721E-2</v>
      </c>
      <c r="O3020" s="52">
        <f>IFERROR(_xll.qlIndexFixing(ONIndex6M,I3020,TRUE,_xll.ohTrigger(RecalcTrigger,Trigger6M)),NA())</f>
        <v>2.5531343839251264E-2</v>
      </c>
      <c r="P3020" s="52">
        <f>IFERROR(_xll.qlIndexFixing(Index1Y,$H3020,TRUE,_xll.ohTrigger(RecalcTrigger,Trigger1Y)),NA())</f>
        <v>2.7514374632733252E-2</v>
      </c>
      <c r="Q3020" s="52">
        <f>IFERROR(_xll.qlIndexFixing(ONIndex1Y,I3020,TRUE,_xll.ohTrigger(RecalcTrigger,Trigger1Y)),NA())</f>
        <v>2.7137735952420527E-2</v>
      </c>
    </row>
    <row r="3021" spans="2:17" x14ac:dyDescent="0.2">
      <c r="B3021" s="46" t="s">
        <v>51</v>
      </c>
      <c r="D3021" s="49">
        <f>_xll.qlCalendarAdvance(LocalCalendar,$D3020,B3021,"f",FALSE)</f>
        <v>60686</v>
      </c>
      <c r="E3021" s="49">
        <f>_xll.qlInterestRateIndexValueDate(IndexON,D3021)</f>
        <v>60686</v>
      </c>
      <c r="F3021" s="52">
        <f>IFERROR(_xll.qlIndexFixing(IndexON,D3021,TRUE,_xll.ohTrigger(RecalcTrigger,TriggerON)),NA())</f>
        <v>2.146209558537393E-2</v>
      </c>
      <c r="H3021" s="49">
        <f>_xll.qlCalendarAdvance(IborCalendar,$H3020,B3021,"f",FALSE)</f>
        <v>60672</v>
      </c>
      <c r="I3021" s="49">
        <f>_xll.qlInterestRateIndexValueDate(Index1M,$H3021)</f>
        <v>60674</v>
      </c>
      <c r="J3021" s="52">
        <f>IFERROR(_xll.qlIndexFixing(Index1M,$H3021,TRUE,_xll.ohTrigger(RecalcTrigger,Trigger1M)),NA())</f>
        <v>2.2744689661574453E-2</v>
      </c>
      <c r="K3021" s="52">
        <f>IFERROR(_xll.qlIndexFixing(ONIndex1M,I3021,TRUE,_xll.ohTrigger(RecalcTrigger,Trigger1M)),NA())</f>
        <v>2.2725312568470102E-2</v>
      </c>
      <c r="L3021" s="52">
        <f>IFERROR(_xll.qlIndexFixing(Index3M,H3021,TRUE,_xll.ohTrigger(RecalcTrigger,Trigger3M)),NA())</f>
        <v>2.4293477908611461E-2</v>
      </c>
      <c r="M3021" s="52">
        <f>IFERROR(_xll.qlIndexFixing(ONIndex3M,I3021,TRUE,_xll.ohTrigger(RecalcTrigger,Trigger3M)),NA())</f>
        <v>2.4221631551668565E-2</v>
      </c>
      <c r="N3021" s="52">
        <f>IFERROR(_xll.qlIndexFixing(Index6M,$H3021,TRUE,_xll.ohTrigger(RecalcTrigger,Trigger6M)),NA())</f>
        <v>2.5694900315229943E-2</v>
      </c>
      <c r="O3021" s="52">
        <f>IFERROR(_xll.qlIndexFixing(ONIndex6M,I3021,TRUE,_xll.ohTrigger(RecalcTrigger,Trigger6M)),NA())</f>
        <v>2.5531336764030854E-2</v>
      </c>
      <c r="P3021" s="52">
        <f>IFERROR(_xll.qlIndexFixing(Index1Y,$H3021,TRUE,_xll.ohTrigger(RecalcTrigger,Trigger1Y)),NA())</f>
        <v>2.7514408596366474E-2</v>
      </c>
      <c r="Q3021" s="52">
        <f>IFERROR(_xll.qlIndexFixing(ONIndex1Y,I3021,TRUE,_xll.ohTrigger(RecalcTrigger,Trigger1Y)),NA())</f>
        <v>2.7137770753702384E-2</v>
      </c>
    </row>
    <row r="3022" spans="2:17" x14ac:dyDescent="0.2">
      <c r="B3022" s="46" t="s">
        <v>51</v>
      </c>
      <c r="D3022" s="49">
        <f>_xll.qlCalendarAdvance(LocalCalendar,$D3021,B3022,"f",FALSE)</f>
        <v>60693</v>
      </c>
      <c r="E3022" s="49">
        <f>_xll.qlInterestRateIndexValueDate(IndexON,D3022)</f>
        <v>60693</v>
      </c>
      <c r="F3022" s="52">
        <f>IFERROR(_xll.qlIndexFixing(IndexON,D3022,TRUE,_xll.ohTrigger(RecalcTrigger,TriggerON)),NA())</f>
        <v>2.146209558537393E-2</v>
      </c>
      <c r="H3022" s="49">
        <f>_xll.qlCalendarAdvance(IborCalendar,$H3021,B3022,"f",FALSE)</f>
        <v>60679</v>
      </c>
      <c r="I3022" s="49">
        <f>_xll.qlInterestRateIndexValueDate(Index1M,$H3022)</f>
        <v>60681</v>
      </c>
      <c r="J3022" s="52">
        <f>IFERROR(_xll.qlIndexFixing(Index1M,$H3022,TRUE,_xll.ohTrigger(RecalcTrigger,Trigger1M)),NA())</f>
        <v>2.2744689661571598E-2</v>
      </c>
      <c r="K3022" s="52">
        <f>IFERROR(_xll.qlIndexFixing(ONIndex1M,I3022,TRUE,_xll.ohTrigger(RecalcTrigger,Trigger1M)),NA())</f>
        <v>2.2725312568470102E-2</v>
      </c>
      <c r="L3022" s="52">
        <f>IFERROR(_xll.qlIndexFixing(Index3M,H3022,TRUE,_xll.ohTrigger(RecalcTrigger,Trigger3M)),NA())</f>
        <v>2.4293477908611461E-2</v>
      </c>
      <c r="M3022" s="52">
        <f>IFERROR(_xll.qlIndexFixing(ONIndex3M,I3022,TRUE,_xll.ohTrigger(RecalcTrigger,Trigger3M)),NA())</f>
        <v>2.4221631551668565E-2</v>
      </c>
      <c r="N3022" s="52">
        <f>IFERROR(_xll.qlIndexFixing(Index6M,$H3022,TRUE,_xll.ohTrigger(RecalcTrigger,Trigger6M)),NA())</f>
        <v>2.5694893341963777E-2</v>
      </c>
      <c r="O3022" s="52">
        <f>IFERROR(_xll.qlIndexFixing(ONIndex6M,I3022,TRUE,_xll.ohTrigger(RecalcTrigger,Trigger6M)),NA())</f>
        <v>2.5531329702559447E-2</v>
      </c>
      <c r="P3022" s="52">
        <f>IFERROR(_xll.qlIndexFixing(Index1Y,$H3022,TRUE,_xll.ohTrigger(RecalcTrigger,Trigger1Y)),NA())</f>
        <v>2.7514442490545115E-2</v>
      </c>
      <c r="Q3022" s="52">
        <f>IFERROR(_xll.qlIndexFixing(ONIndex1Y,I3022,TRUE,_xll.ohTrigger(RecalcTrigger,Trigger1Y)),NA())</f>
        <v>2.7137805487518207E-2</v>
      </c>
    </row>
    <row r="3023" spans="2:17" x14ac:dyDescent="0.2">
      <c r="B3023" s="46" t="s">
        <v>51</v>
      </c>
      <c r="D3023" s="49">
        <f>_xll.qlCalendarAdvance(LocalCalendar,$D3022,B3023,"f",FALSE)</f>
        <v>60700</v>
      </c>
      <c r="E3023" s="49">
        <f>_xll.qlInterestRateIndexValueDate(IndexON,D3023)</f>
        <v>60700</v>
      </c>
      <c r="F3023" s="52">
        <f>IFERROR(_xll.qlIndexFixing(IndexON,D3023,TRUE,_xll.ohTrigger(RecalcTrigger,TriggerON)),NA())</f>
        <v>2.146209558537393E-2</v>
      </c>
      <c r="H3023" s="49">
        <f>_xll.qlCalendarAdvance(IborCalendar,$H3022,B3023,"f",FALSE)</f>
        <v>60686</v>
      </c>
      <c r="I3023" s="49">
        <f>_xll.qlInterestRateIndexValueDate(Index1M,$H3023)</f>
        <v>60688</v>
      </c>
      <c r="J3023" s="52">
        <f>IFERROR(_xll.qlIndexFixing(Index1M,$H3023,TRUE,_xll.ohTrigger(RecalcTrigger,Trigger1M)),NA())</f>
        <v>2.2744689661571598E-2</v>
      </c>
      <c r="K3023" s="52">
        <f>IFERROR(_xll.qlIndexFixing(ONIndex1M,I3023,TRUE,_xll.ohTrigger(RecalcTrigger,Trigger1M)),NA())</f>
        <v>2.2725312568470102E-2</v>
      </c>
      <c r="L3023" s="52">
        <f>IFERROR(_xll.qlIndexFixing(Index3M,H3023,TRUE,_xll.ohTrigger(RecalcTrigger,Trigger3M)),NA())</f>
        <v>2.4293477908613258E-2</v>
      </c>
      <c r="M3023" s="52">
        <f>IFERROR(_xll.qlIndexFixing(ONIndex3M,I3023,TRUE,_xll.ohTrigger(RecalcTrigger,Trigger3M)),NA())</f>
        <v>2.4221631551668565E-2</v>
      </c>
      <c r="N3023" s="52">
        <f>IFERROR(_xll.qlIndexFixing(Index6M,$H3023,TRUE,_xll.ohTrigger(RecalcTrigger,Trigger6M)),NA())</f>
        <v>2.569488638261223E-2</v>
      </c>
      <c r="O3023" s="52">
        <f>IFERROR(_xll.qlIndexFixing(ONIndex6M,I3023,TRUE,_xll.ohTrigger(RecalcTrigger,Trigger6M)),NA())</f>
        <v>2.5531322654837041E-2</v>
      </c>
      <c r="P3023" s="52">
        <f>IFERROR(_xll.qlIndexFixing(Index1Y,$H3023,TRUE,_xll.ohTrigger(RecalcTrigger,Trigger1Y)),NA())</f>
        <v>2.7514476315270053E-2</v>
      </c>
      <c r="Q3023" s="52">
        <f>IFERROR(_xll.qlIndexFixing(ONIndex1Y,I3023,TRUE,_xll.ohTrigger(RecalcTrigger,Trigger1Y)),NA())</f>
        <v>2.7137840153708126E-2</v>
      </c>
    </row>
    <row r="3024" spans="2:17" x14ac:dyDescent="0.2">
      <c r="B3024" s="46" t="s">
        <v>51</v>
      </c>
      <c r="D3024" s="49">
        <f>_xll.qlCalendarAdvance(LocalCalendar,$D3023,B3024,"f",FALSE)</f>
        <v>60707</v>
      </c>
      <c r="E3024" s="49">
        <f>_xll.qlInterestRateIndexValueDate(IndexON,D3024)</f>
        <v>60707</v>
      </c>
      <c r="F3024" s="52">
        <f>IFERROR(_xll.qlIndexFixing(IndexON,D3024,TRUE,_xll.ohTrigger(RecalcTrigger,TriggerON)),NA())</f>
        <v>2.1462095585453866E-2</v>
      </c>
      <c r="H3024" s="49">
        <f>_xll.qlCalendarAdvance(IborCalendar,$H3023,B3024,"f",FALSE)</f>
        <v>60693</v>
      </c>
      <c r="I3024" s="49">
        <f>_xll.qlInterestRateIndexValueDate(Index1M,$H3024)</f>
        <v>60695</v>
      </c>
      <c r="J3024" s="52">
        <f>IFERROR(_xll.qlIndexFixing(Index1M,$H3024,TRUE,_xll.ohTrigger(RecalcTrigger,Trigger1M)),NA())</f>
        <v>2.2747562215177652E-2</v>
      </c>
      <c r="K3024" s="52">
        <f>IFERROR(_xll.qlIndexFixing(ONIndex1M,I3024,TRUE,_xll.ohTrigger(RecalcTrigger,Trigger1M)),NA())</f>
        <v>2.2725312568470102E-2</v>
      </c>
      <c r="L3024" s="52">
        <f>IFERROR(_xll.qlIndexFixing(Index3M,H3024,TRUE,_xll.ohTrigger(RecalcTrigger,Trigger3M)),NA())</f>
        <v>2.4295932220066433E-2</v>
      </c>
      <c r="M3024" s="52">
        <f>IFERROR(_xll.qlIndexFixing(ONIndex3M,I3024,TRUE,_xll.ohTrigger(RecalcTrigger,Trigger3M)),NA())</f>
        <v>2.4221631551588629E-2</v>
      </c>
      <c r="N3024" s="52">
        <f>IFERROR(_xll.qlIndexFixing(Index6M,$H3024,TRUE,_xll.ohTrigger(RecalcTrigger,Trigger6M)),NA())</f>
        <v>2.5700355617102554E-2</v>
      </c>
      <c r="O3024" s="52">
        <f>IFERROR(_xll.qlIndexFixing(ONIndex6M,I3024,TRUE,_xll.ohTrigger(RecalcTrigger,Trigger6M)),NA())</f>
        <v>2.5531315620783701E-2</v>
      </c>
      <c r="P3024" s="52">
        <f>IFERROR(_xll.qlIndexFixing(Index1Y,$H3024,TRUE,_xll.ohTrigger(RecalcTrigger,Trigger1Y)),NA())</f>
        <v>2.7514510070540853E-2</v>
      </c>
      <c r="Q3024" s="52">
        <f>IFERROR(_xll.qlIndexFixing(ONIndex1Y,I3024,TRUE,_xll.ohTrigger(RecalcTrigger,Trigger1Y)),NA())</f>
        <v>2.713787475227214E-2</v>
      </c>
    </row>
    <row r="3025" spans="2:17" x14ac:dyDescent="0.2">
      <c r="B3025" s="46" t="s">
        <v>51</v>
      </c>
      <c r="D3025" s="49">
        <f>_xll.qlCalendarAdvance(LocalCalendar,$D3024,B3025,"f",FALSE)</f>
        <v>60714</v>
      </c>
      <c r="E3025" s="49">
        <f>_xll.qlInterestRateIndexValueDate(IndexON,D3025)</f>
        <v>60714</v>
      </c>
      <c r="F3025" s="52">
        <f>IFERROR(_xll.qlIndexFixing(IndexON,D3025,TRUE,_xll.ohTrigger(RecalcTrigger,TriggerON)),NA())</f>
        <v>2.1462095585293994E-2</v>
      </c>
      <c r="H3025" s="49">
        <f>_xll.qlCalendarAdvance(IborCalendar,$H3024,B3025,"f",FALSE)</f>
        <v>60700</v>
      </c>
      <c r="I3025" s="49">
        <f>_xll.qlInterestRateIndexValueDate(Index1M,$H3025)</f>
        <v>60702</v>
      </c>
      <c r="J3025" s="52">
        <f>IFERROR(_xll.qlIndexFixing(Index1M,$H3025,TRUE,_xll.ohTrigger(RecalcTrigger,Trigger1M)),NA())</f>
        <v>2.2748280429147692E-2</v>
      </c>
      <c r="K3025" s="52">
        <f>IFERROR(_xll.qlIndexFixing(ONIndex1M,I3025,TRUE,_xll.ohTrigger(RecalcTrigger,Trigger1M)),NA())</f>
        <v>2.2725312568470102E-2</v>
      </c>
      <c r="L3025" s="52">
        <f>IFERROR(_xll.qlIndexFixing(Index3M,H3025,TRUE,_xll.ohTrigger(RecalcTrigger,Trigger3M)),NA())</f>
        <v>2.42959322200673E-2</v>
      </c>
      <c r="M3025" s="52">
        <f>IFERROR(_xll.qlIndexFixing(ONIndex3M,I3025,TRUE,_xll.ohTrigger(RecalcTrigger,Trigger3M)),NA())</f>
        <v>2.4221631551668565E-2</v>
      </c>
      <c r="N3025" s="52">
        <f>IFERROR(_xll.qlIndexFixing(Index6M,$H3025,TRUE,_xll.ohTrigger(RecalcTrigger,Trigger6M)),NA())</f>
        <v>2.5699435883320507E-2</v>
      </c>
      <c r="O3025" s="52">
        <f>IFERROR(_xll.qlIndexFixing(ONIndex6M,I3025,TRUE,_xll.ohTrigger(RecalcTrigger,Trigger6M)),NA())</f>
        <v>2.5531308600639235E-2</v>
      </c>
      <c r="P3025" s="52">
        <f>IFERROR(_xll.qlIndexFixing(Index1Y,$H3025,TRUE,_xll.ohTrigger(RecalcTrigger,Trigger1Y)),NA())</f>
        <v>2.751454375635707E-2</v>
      </c>
      <c r="Q3025" s="52">
        <f>IFERROR(_xll.qlIndexFixing(ONIndex1Y,I3025,TRUE,_xll.ohTrigger(RecalcTrigger,Trigger1Y)),NA())</f>
        <v>2.7137909283290185E-2</v>
      </c>
    </row>
    <row r="3026" spans="2:17" x14ac:dyDescent="0.2">
      <c r="B3026" s="46" t="s">
        <v>51</v>
      </c>
      <c r="D3026" s="49">
        <f>_xll.qlCalendarAdvance(LocalCalendar,$D3025,B3026,"f",FALSE)</f>
        <v>60721</v>
      </c>
      <c r="E3026" s="49">
        <f>_xll.qlInterestRateIndexValueDate(IndexON,D3026)</f>
        <v>60721</v>
      </c>
      <c r="F3026" s="52">
        <f>IFERROR(_xll.qlIndexFixing(IndexON,D3026,TRUE,_xll.ohTrigger(RecalcTrigger,TriggerON)),NA())</f>
        <v>2.1462095585293994E-2</v>
      </c>
      <c r="H3026" s="49">
        <f>_xll.qlCalendarAdvance(IborCalendar,$H3025,B3026,"f",FALSE)</f>
        <v>60707</v>
      </c>
      <c r="I3026" s="49">
        <f>_xll.qlInterestRateIndexValueDate(Index1M,$H3026)</f>
        <v>60709</v>
      </c>
      <c r="J3026" s="52">
        <f>IFERROR(_xll.qlIndexFixing(Index1M,$H3026,TRUE,_xll.ohTrigger(RecalcTrigger,Trigger1M)),NA())</f>
        <v>2.2747562215177652E-2</v>
      </c>
      <c r="K3026" s="52">
        <f>IFERROR(_xll.qlIndexFixing(ONIndex1M,I3026,TRUE,_xll.ohTrigger(RecalcTrigger,Trigger1M)),NA())</f>
        <v>2.2725312568550038E-2</v>
      </c>
      <c r="L3026" s="52">
        <f>IFERROR(_xll.qlIndexFixing(Index3M,H3026,TRUE,_xll.ohTrigger(RecalcTrigger,Trigger3M)),NA())</f>
        <v>2.42959322200673E-2</v>
      </c>
      <c r="M3026" s="52">
        <f>IFERROR(_xll.qlIndexFixing(ONIndex3M,I3026,TRUE,_xll.ohTrigger(RecalcTrigger,Trigger3M)),NA())</f>
        <v>2.4221631551668565E-2</v>
      </c>
      <c r="N3026" s="52">
        <f>IFERROR(_xll.qlIndexFixing(Index6M,$H3026,TRUE,_xll.ohTrigger(RecalcTrigger,Trigger6M)),NA())</f>
        <v>2.569942896823222E-2</v>
      </c>
      <c r="O3026" s="52">
        <f>IFERROR(_xll.qlIndexFixing(ONIndex6M,I3026,TRUE,_xll.ohTrigger(RecalcTrigger,Trigger6M)),NA())</f>
        <v>2.5531301594243772E-2</v>
      </c>
      <c r="P3026" s="52">
        <f>IFERROR(_xll.qlIndexFixing(Index1Y,$H3026,TRUE,_xll.ohTrigger(RecalcTrigger,Trigger1Y)),NA())</f>
        <v>2.7514577372719586E-2</v>
      </c>
      <c r="Q3026" s="52">
        <f>IFERROR(_xll.qlIndexFixing(ONIndex1Y,I3026,TRUE,_xll.ohTrigger(RecalcTrigger,Trigger1Y)),NA())</f>
        <v>2.7137943746762261E-2</v>
      </c>
    </row>
    <row r="3027" spans="2:17" x14ac:dyDescent="0.2">
      <c r="B3027" s="46" t="s">
        <v>51</v>
      </c>
      <c r="D3027" s="49">
        <f>_xll.qlCalendarAdvance(LocalCalendar,$D3026,B3027,"f",FALSE)</f>
        <v>60728</v>
      </c>
      <c r="E3027" s="49">
        <f>_xll.qlInterestRateIndexValueDate(IndexON,D3027)</f>
        <v>60728</v>
      </c>
      <c r="F3027" s="52">
        <f>IFERROR(_xll.qlIndexFixing(IndexON,D3027,TRUE,_xll.ohTrigger(RecalcTrigger,TriggerON)),NA())</f>
        <v>2.146209558537393E-2</v>
      </c>
      <c r="H3027" s="49">
        <f>_xll.qlCalendarAdvance(IborCalendar,$H3026,B3027,"f",FALSE)</f>
        <v>60714</v>
      </c>
      <c r="I3027" s="49">
        <f>_xll.qlInterestRateIndexValueDate(Index1M,$H3027)</f>
        <v>60716</v>
      </c>
      <c r="J3027" s="52">
        <f>IFERROR(_xll.qlIndexFixing(Index1M,$H3027,TRUE,_xll.ohTrigger(RecalcTrigger,Trigger1M)),NA())</f>
        <v>2.2747562215177652E-2</v>
      </c>
      <c r="K3027" s="52">
        <f>IFERROR(_xll.qlIndexFixing(ONIndex1M,I3027,TRUE,_xll.ohTrigger(RecalcTrigger,Trigger1M)),NA())</f>
        <v>2.2725312568470102E-2</v>
      </c>
      <c r="L3027" s="52">
        <f>IFERROR(_xll.qlIndexFixing(Index3M,H3027,TRUE,_xll.ohTrigger(RecalcTrigger,Trigger3M)),NA())</f>
        <v>2.42959322200673E-2</v>
      </c>
      <c r="M3027" s="52">
        <f>IFERROR(_xll.qlIndexFixing(ONIndex3M,I3027,TRUE,_xll.ohTrigger(RecalcTrigger,Trigger3M)),NA())</f>
        <v>2.4221631551748501E-2</v>
      </c>
      <c r="N3027" s="52">
        <f>IFERROR(_xll.qlIndexFixing(Index6M,$H3027,TRUE,_xll.ohTrigger(RecalcTrigger,Trigger6M)),NA())</f>
        <v>2.5699422067062262E-2</v>
      </c>
      <c r="O3027" s="52">
        <f>IFERROR(_xll.qlIndexFixing(ONIndex6M,I3027,TRUE,_xll.ohTrigger(RecalcTrigger,Trigger6M)),NA())</f>
        <v>2.5531294601357502E-2</v>
      </c>
      <c r="P3027" s="52">
        <f>IFERROR(_xll.qlIndexFixing(Index1Y,$H3027,TRUE,_xll.ohTrigger(RecalcTrigger,Trigger1Y)),NA())</f>
        <v>2.751461091962774E-2</v>
      </c>
      <c r="Q3027" s="52">
        <f>IFERROR(_xll.qlIndexFixing(ONIndex1Y,I3027,TRUE,_xll.ohTrigger(RecalcTrigger,Trigger1Y)),NA())</f>
        <v>2.7137978142688368E-2</v>
      </c>
    </row>
    <row r="3028" spans="2:17" x14ac:dyDescent="0.2">
      <c r="B3028" s="46" t="s">
        <v>51</v>
      </c>
      <c r="D3028" s="49">
        <f>_xll.qlCalendarAdvance(LocalCalendar,$D3027,B3028,"f",FALSE)</f>
        <v>60735</v>
      </c>
      <c r="E3028" s="49">
        <f>_xll.qlInterestRateIndexValueDate(IndexON,D3028)</f>
        <v>60735</v>
      </c>
      <c r="F3028" s="52">
        <f>IFERROR(_xll.qlIndexFixing(IndexON,D3028,TRUE,_xll.ohTrigger(RecalcTrigger,TriggerON)),NA())</f>
        <v>2.1462095585293994E-2</v>
      </c>
      <c r="H3028" s="49">
        <f>_xll.qlCalendarAdvance(IborCalendar,$H3027,B3028,"f",FALSE)</f>
        <v>60721</v>
      </c>
      <c r="I3028" s="49">
        <f>_xll.qlInterestRateIndexValueDate(Index1M,$H3028)</f>
        <v>60723</v>
      </c>
      <c r="J3028" s="52">
        <f>IFERROR(_xll.qlIndexFixing(Index1M,$H3028,TRUE,_xll.ohTrigger(RecalcTrigger,Trigger1M)),NA())</f>
        <v>2.2748280429147692E-2</v>
      </c>
      <c r="K3028" s="52">
        <f>IFERROR(_xll.qlIndexFixing(ONIndex1M,I3028,TRUE,_xll.ohTrigger(RecalcTrigger,Trigger1M)),NA())</f>
        <v>2.2725312568470102E-2</v>
      </c>
      <c r="L3028" s="52">
        <f>IFERROR(_xll.qlIndexFixing(Index3M,H3028,TRUE,_xll.ohTrigger(RecalcTrigger,Trigger3M)),NA())</f>
        <v>2.4295114079534184E-2</v>
      </c>
      <c r="M3028" s="52">
        <f>IFERROR(_xll.qlIndexFixing(ONIndex3M,I3028,TRUE,_xll.ohTrigger(RecalcTrigger,Trigger3M)),NA())</f>
        <v>2.4221631551588629E-2</v>
      </c>
      <c r="N3028" s="52">
        <f>IFERROR(_xll.qlIndexFixing(Index6M,$H3028,TRUE,_xll.ohTrigger(RecalcTrigger,Trigger6M)),NA())</f>
        <v>2.5696677018936766E-2</v>
      </c>
      <c r="O3028" s="52">
        <f>IFERROR(_xll.qlIndexFixing(ONIndex6M,I3028,TRUE,_xll.ohTrigger(RecalcTrigger,Trigger6M)),NA())</f>
        <v>2.5531287622300169E-2</v>
      </c>
      <c r="P3028" s="52">
        <f>IFERROR(_xll.qlIndexFixing(Index1Y,$H3028,TRUE,_xll.ohTrigger(RecalcTrigger,Trigger1Y)),NA())</f>
        <v>2.7518821489854822E-2</v>
      </c>
      <c r="Q3028" s="52">
        <f>IFERROR(_xll.qlIndexFixing(ONIndex1Y,I3028,TRUE,_xll.ohTrigger(RecalcTrigger,Trigger1Y)),NA())</f>
        <v>2.7138012470908635E-2</v>
      </c>
    </row>
    <row r="3029" spans="2:17" x14ac:dyDescent="0.2">
      <c r="B3029" s="46" t="s">
        <v>51</v>
      </c>
      <c r="D3029" s="49">
        <f>_xll.qlCalendarAdvance(LocalCalendar,$D3028,B3029,"f",FALSE)</f>
        <v>60742</v>
      </c>
      <c r="E3029" s="49">
        <f>_xll.qlInterestRateIndexValueDate(IndexON,D3029)</f>
        <v>60742</v>
      </c>
      <c r="F3029" s="52">
        <f>IFERROR(_xll.qlIndexFixing(IndexON,D3029,TRUE,_xll.ohTrigger(RecalcTrigger,TriggerON)),NA())</f>
        <v>2.1462095585293994E-2</v>
      </c>
      <c r="H3029" s="49">
        <f>_xll.qlCalendarAdvance(IborCalendar,$H3028,B3029,"f",FALSE)</f>
        <v>60728</v>
      </c>
      <c r="I3029" s="49">
        <f>_xll.qlInterestRateIndexValueDate(Index1M,$H3029)</f>
        <v>60730</v>
      </c>
      <c r="J3029" s="52">
        <f>IFERROR(_xll.qlIndexFixing(Index1M,$H3029,TRUE,_xll.ohTrigger(RecalcTrigger,Trigger1M)),NA())</f>
        <v>2.2747562215177652E-2</v>
      </c>
      <c r="K3029" s="52">
        <f>IFERROR(_xll.qlIndexFixing(ONIndex1M,I3029,TRUE,_xll.ohTrigger(RecalcTrigger,Trigger1M)),NA())</f>
        <v>2.2728181859786645E-2</v>
      </c>
      <c r="L3029" s="52">
        <f>IFERROR(_xll.qlIndexFixing(Index3M,H3029,TRUE,_xll.ohTrigger(RecalcTrigger,Trigger3M)),NA())</f>
        <v>2.4295114079535943E-2</v>
      </c>
      <c r="M3029" s="52">
        <f>IFERROR(_xll.qlIndexFixing(ONIndex3M,I3029,TRUE,_xll.ohTrigger(RecalcTrigger,Trigger3M)),NA())</f>
        <v>2.4224891145591343E-2</v>
      </c>
      <c r="N3029" s="52">
        <f>IFERROR(_xll.qlIndexFixing(Index6M,$H3029,TRUE,_xll.ohTrigger(RecalcTrigger,Trigger6M)),NA())</f>
        <v>2.5696670144087226E-2</v>
      </c>
      <c r="O3029" s="52">
        <f>IFERROR(_xll.qlIndexFixing(ONIndex6M,I3029,TRUE,_xll.ohTrigger(RecalcTrigger,Trigger6M)),NA())</f>
        <v>2.553490029436567E-2</v>
      </c>
      <c r="P3029" s="52">
        <f>IFERROR(_xll.qlIndexFixing(Index1Y,$H3029,TRUE,_xll.ohTrigger(RecalcTrigger,Trigger1Y)),NA())</f>
        <v>2.751467780508119E-2</v>
      </c>
      <c r="Q3029" s="52">
        <f>IFERROR(_xll.qlIndexFixing(ONIndex1Y,I3029,TRUE,_xll.ohTrigger(RecalcTrigger,Trigger1Y)),NA())</f>
        <v>2.7142148337933492E-2</v>
      </c>
    </row>
    <row r="3030" spans="2:17" x14ac:dyDescent="0.2">
      <c r="B3030" s="46" t="s">
        <v>51</v>
      </c>
      <c r="D3030" s="49">
        <f>_xll.qlCalendarAdvance(LocalCalendar,$D3029,B3030,"f",FALSE)</f>
        <v>60749</v>
      </c>
      <c r="E3030" s="49">
        <f>_xll.qlInterestRateIndexValueDate(IndexON,D3030)</f>
        <v>60749</v>
      </c>
      <c r="F3030" s="52">
        <f>IFERROR(_xll.qlIndexFixing(IndexON,D3030,TRUE,_xll.ohTrigger(RecalcTrigger,TriggerON)),NA())</f>
        <v>2.146209558537393E-2</v>
      </c>
      <c r="H3030" s="49">
        <f>_xll.qlCalendarAdvance(IborCalendar,$H3029,B3030,"f",FALSE)</f>
        <v>60735</v>
      </c>
      <c r="I3030" s="49">
        <f>_xll.qlInterestRateIndexValueDate(Index1M,$H3030)</f>
        <v>60737</v>
      </c>
      <c r="J3030" s="52">
        <f>IFERROR(_xll.qlIndexFixing(Index1M,$H3030,TRUE,_xll.ohTrigger(RecalcTrigger,Trigger1M)),NA())</f>
        <v>2.2747562215177652E-2</v>
      </c>
      <c r="K3030" s="52">
        <f>IFERROR(_xll.qlIndexFixing(ONIndex1M,I3030,TRUE,_xll.ohTrigger(RecalcTrigger,Trigger1M)),NA())</f>
        <v>2.2725312568470102E-2</v>
      </c>
      <c r="L3030" s="52">
        <f>IFERROR(_xll.qlIndexFixing(Index3M,H3030,TRUE,_xll.ohTrigger(RecalcTrigger,Trigger3M)),NA())</f>
        <v>2.4295114079535066E-2</v>
      </c>
      <c r="M3030" s="52">
        <f>IFERROR(_xll.qlIndexFixing(ONIndex3M,I3030,TRUE,_xll.ohTrigger(RecalcTrigger,Trigger3M)),NA())</f>
        <v>2.4221631551668565E-2</v>
      </c>
      <c r="N3030" s="52">
        <f>IFERROR(_xll.qlIndexFixing(Index6M,$H3030,TRUE,_xll.ohTrigger(RecalcTrigger,Trigger6M)),NA())</f>
        <v>2.5696663283153547E-2</v>
      </c>
      <c r="O3030" s="52">
        <f>IFERROR(_xll.qlIndexFixing(ONIndex6M,I3030,TRUE,_xll.ohTrigger(RecalcTrigger,Trigger6M)),NA())</f>
        <v>2.5531273705592383E-2</v>
      </c>
      <c r="P3030" s="52">
        <f>IFERROR(_xll.qlIndexFixing(Index1Y,$H3030,TRUE,_xll.ohTrigger(RecalcTrigger,Trigger1Y)),NA())</f>
        <v>2.7514711143626705E-2</v>
      </c>
      <c r="Q3030" s="52">
        <f>IFERROR(_xll.qlIndexFixing(ONIndex1Y,I3030,TRUE,_xll.ohTrigger(RecalcTrigger,Trigger1Y)),NA())</f>
        <v>2.7138080924871133E-2</v>
      </c>
    </row>
    <row r="3031" spans="2:17" x14ac:dyDescent="0.2">
      <c r="B3031" s="46" t="s">
        <v>51</v>
      </c>
      <c r="D3031" s="49">
        <f>_xll.qlCalendarAdvance(LocalCalendar,$D3030,B3031,"f",FALSE)</f>
        <v>60756</v>
      </c>
      <c r="E3031" s="49">
        <f>_xll.qlInterestRateIndexValueDate(IndexON,D3031)</f>
        <v>60756</v>
      </c>
      <c r="F3031" s="52">
        <f>IFERROR(_xll.qlIndexFixing(IndexON,D3031,TRUE,_xll.ohTrigger(RecalcTrigger,TriggerON)),NA())</f>
        <v>2.1462095585293994E-2</v>
      </c>
      <c r="H3031" s="49">
        <f>_xll.qlCalendarAdvance(IborCalendar,$H3030,B3031,"f",FALSE)</f>
        <v>60742</v>
      </c>
      <c r="I3031" s="49">
        <f>_xll.qlInterestRateIndexValueDate(Index1M,$H3031)</f>
        <v>60744</v>
      </c>
      <c r="J3031" s="52">
        <f>IFERROR(_xll.qlIndexFixing(Index1M,$H3031,TRUE,_xll.ohTrigger(RecalcTrigger,Trigger1M)),NA())</f>
        <v>2.274756221518015E-2</v>
      </c>
      <c r="K3031" s="52">
        <f>IFERROR(_xll.qlIndexFixing(ONIndex1M,I3031,TRUE,_xll.ohTrigger(RecalcTrigger,Trigger1M)),NA())</f>
        <v>2.2725312568550038E-2</v>
      </c>
      <c r="L3031" s="52">
        <f>IFERROR(_xll.qlIndexFixing(Index3M,H3031,TRUE,_xll.ohTrigger(RecalcTrigger,Trigger3M)),NA())</f>
        <v>2.4295114079535943E-2</v>
      </c>
      <c r="M3031" s="52">
        <f>IFERROR(_xll.qlIndexFixing(ONIndex3M,I3031,TRUE,_xll.ohTrigger(RecalcTrigger,Trigger3M)),NA())</f>
        <v>2.4221631551668565E-2</v>
      </c>
      <c r="N3031" s="52">
        <f>IFERROR(_xll.qlIndexFixing(Index6M,$H3031,TRUE,_xll.ohTrigger(RecalcTrigger,Trigger6M)),NA())</f>
        <v>2.5696656436137041E-2</v>
      </c>
      <c r="O3031" s="52">
        <f>IFERROR(_xll.qlIndexFixing(ONIndex6M,I3031,TRUE,_xll.ohTrigger(RecalcTrigger,Trigger6M)),NA())</f>
        <v>2.5531266767782057E-2</v>
      </c>
      <c r="P3031" s="52">
        <f>IFERROR(_xll.qlIndexFixing(Index1Y,$H3031,TRUE,_xll.ohTrigger(RecalcTrigger,Trigger1Y)),NA())</f>
        <v>2.7514744412718076E-2</v>
      </c>
      <c r="Q3031" s="52">
        <f>IFERROR(_xll.qlIndexFixing(ONIndex1Y,I3031,TRUE,_xll.ohTrigger(RecalcTrigger,Trigger1Y)),NA())</f>
        <v>2.7138115050453493E-2</v>
      </c>
    </row>
    <row r="3032" spans="2:17" x14ac:dyDescent="0.2">
      <c r="B3032" s="46" t="s">
        <v>51</v>
      </c>
      <c r="D3032" s="49">
        <f>_xll.qlCalendarAdvance(LocalCalendar,$D3031,B3032,"f",FALSE)</f>
        <v>60763</v>
      </c>
      <c r="E3032" s="49">
        <f>_xll.qlInterestRateIndexValueDate(IndexON,D3032)</f>
        <v>60763</v>
      </c>
      <c r="F3032" s="52">
        <f>IFERROR(_xll.qlIndexFixing(IndexON,D3032,TRUE,_xll.ohTrigger(RecalcTrigger,TriggerON)),NA())</f>
        <v>2.1462095585293994E-2</v>
      </c>
      <c r="H3032" s="49">
        <f>_xll.qlCalendarAdvance(IborCalendar,$H3031,B3032,"f",FALSE)</f>
        <v>60749</v>
      </c>
      <c r="I3032" s="49">
        <f>_xll.qlInterestRateIndexValueDate(Index1M,$H3032)</f>
        <v>60751</v>
      </c>
      <c r="J3032" s="52">
        <f>IFERROR(_xll.qlIndexFixing(Index1M,$H3032,TRUE,_xll.ohTrigger(RecalcTrigger,Trigger1M)),NA())</f>
        <v>2.2745407754633459E-2</v>
      </c>
      <c r="K3032" s="52">
        <f>IFERROR(_xll.qlIndexFixing(ONIndex1M,I3032,TRUE,_xll.ohTrigger(RecalcTrigger,Trigger1M)),NA())</f>
        <v>2.2725312568470102E-2</v>
      </c>
      <c r="L3032" s="52">
        <f>IFERROR(_xll.qlIndexFixing(Index3M,H3032,TRUE,_xll.ohTrigger(RecalcTrigger,Trigger3M)),NA())</f>
        <v>2.4295114079534184E-2</v>
      </c>
      <c r="M3032" s="52">
        <f>IFERROR(_xll.qlIndexFixing(ONIndex3M,I3032,TRUE,_xll.ohTrigger(RecalcTrigger,Trigger3M)),NA())</f>
        <v>2.4221631551668565E-2</v>
      </c>
      <c r="N3032" s="52">
        <f>IFERROR(_xll.qlIndexFixing(Index6M,$H3032,TRUE,_xll.ohTrigger(RecalcTrigger,Trigger6M)),NA())</f>
        <v>2.5696649603037709E-2</v>
      </c>
      <c r="O3032" s="52">
        <f>IFERROR(_xll.qlIndexFixing(ONIndex6M,I3032,TRUE,_xll.ohTrigger(RecalcTrigger,Trigger6M)),NA())</f>
        <v>2.5531259843560861E-2</v>
      </c>
      <c r="P3032" s="52">
        <f>IFERROR(_xll.qlIndexFixing(Index1Y,$H3032,TRUE,_xll.ohTrigger(RecalcTrigger,Trigger1Y)),NA())</f>
        <v>2.7514777612355087E-2</v>
      </c>
      <c r="Q3032" s="52">
        <f>IFERROR(_xll.qlIndexFixing(ONIndex1Y,I3032,TRUE,_xll.ohTrigger(RecalcTrigger,Trigger1Y)),NA())</f>
        <v>2.7138149108330012E-2</v>
      </c>
    </row>
    <row r="3033" spans="2:17" x14ac:dyDescent="0.2">
      <c r="B3033" s="46" t="s">
        <v>51</v>
      </c>
      <c r="D3033" s="49">
        <f>_xll.qlCalendarAdvance(LocalCalendar,$D3032,B3033,"f",FALSE)</f>
        <v>60770</v>
      </c>
      <c r="E3033" s="49">
        <f>_xll.qlInterestRateIndexValueDate(IndexON,D3033)</f>
        <v>60770</v>
      </c>
      <c r="F3033" s="52">
        <f>IFERROR(_xll.qlIndexFixing(IndexON,D3033,TRUE,_xll.ohTrigger(RecalcTrigger,TriggerON)),NA())</f>
        <v>2.1462095585214058E-2</v>
      </c>
      <c r="H3033" s="49">
        <f>_xll.qlCalendarAdvance(IborCalendar,$H3032,B3033,"f",FALSE)</f>
        <v>60756</v>
      </c>
      <c r="I3033" s="49">
        <f>_xll.qlInterestRateIndexValueDate(Index1M,$H3033)</f>
        <v>60758</v>
      </c>
      <c r="J3033" s="52">
        <f>IFERROR(_xll.qlIndexFixing(Index1M,$H3033,TRUE,_xll.ohTrigger(RecalcTrigger,Trigger1M)),NA())</f>
        <v>2.274756221518015E-2</v>
      </c>
      <c r="K3033" s="52">
        <f>IFERROR(_xll.qlIndexFixing(ONIndex1M,I3033,TRUE,_xll.ohTrigger(RecalcTrigger,Trigger1M)),NA())</f>
        <v>2.2725312568550038E-2</v>
      </c>
      <c r="L3033" s="52">
        <f>IFERROR(_xll.qlIndexFixing(Index3M,H3033,TRUE,_xll.ohTrigger(RecalcTrigger,Trigger3M)),NA())</f>
        <v>2.42959322200673E-2</v>
      </c>
      <c r="M3033" s="52">
        <f>IFERROR(_xll.qlIndexFixing(ONIndex3M,I3033,TRUE,_xll.ohTrigger(RecalcTrigger,Trigger3M)),NA())</f>
        <v>2.4221631551748501E-2</v>
      </c>
      <c r="N3033" s="52">
        <f>IFERROR(_xll.qlIndexFixing(Index6M,$H3033,TRUE,_xll.ohTrigger(RecalcTrigger,Trigger6M)),NA())</f>
        <v>2.569938095235965E-2</v>
      </c>
      <c r="O3033" s="52">
        <f>IFERROR(_xll.qlIndexFixing(ONIndex6M,I3033,TRUE,_xll.ohTrigger(RecalcTrigger,Trigger6M)),NA())</f>
        <v>2.5531252933328474E-2</v>
      </c>
      <c r="P3033" s="52">
        <f>IFERROR(_xll.qlIndexFixing(Index1Y,$H3033,TRUE,_xll.ohTrigger(RecalcTrigger,Trigger1Y)),NA())</f>
        <v>2.7514810742537959E-2</v>
      </c>
      <c r="Q3033" s="52">
        <f>IFERROR(_xll.qlIndexFixing(ONIndex1Y,I3033,TRUE,_xll.ohTrigger(RecalcTrigger,Trigger1Y)),NA())</f>
        <v>2.713818309890037E-2</v>
      </c>
    </row>
    <row r="3034" spans="2:17" x14ac:dyDescent="0.2">
      <c r="B3034" s="46" t="s">
        <v>51</v>
      </c>
      <c r="D3034" s="49">
        <f>_xll.qlCalendarAdvance(LocalCalendar,$D3033,B3034,"f",FALSE)</f>
        <v>60777</v>
      </c>
      <c r="E3034" s="49">
        <f>_xll.qlInterestRateIndexValueDate(IndexON,D3034)</f>
        <v>60777</v>
      </c>
      <c r="F3034" s="52">
        <f>IFERROR(_xll.qlIndexFixing(IndexON,D3034,TRUE,_xll.ohTrigger(RecalcTrigger,TriggerON)),NA())</f>
        <v>2.146209558537393E-2</v>
      </c>
      <c r="H3034" s="49">
        <f>_xll.qlCalendarAdvance(IborCalendar,$H3033,B3034,"f",FALSE)</f>
        <v>60763</v>
      </c>
      <c r="I3034" s="49">
        <f>_xll.qlInterestRateIndexValueDate(Index1M,$H3034)</f>
        <v>60765</v>
      </c>
      <c r="J3034" s="52">
        <f>IFERROR(_xll.qlIndexFixing(Index1M,$H3034,TRUE,_xll.ohTrigger(RecalcTrigger,Trigger1M)),NA())</f>
        <v>2.2747562215177652E-2</v>
      </c>
      <c r="K3034" s="52">
        <f>IFERROR(_xll.qlIndexFixing(ONIndex1M,I3034,TRUE,_xll.ohTrigger(RecalcTrigger,Trigger1M)),NA())</f>
        <v>2.2725312568470102E-2</v>
      </c>
      <c r="L3034" s="52">
        <f>IFERROR(_xll.qlIndexFixing(Index3M,H3034,TRUE,_xll.ohTrigger(RecalcTrigger,Trigger3M)),NA())</f>
        <v>2.42959322200673E-2</v>
      </c>
      <c r="M3034" s="52">
        <f>IFERROR(_xll.qlIndexFixing(ONIndex3M,I3034,TRUE,_xll.ohTrigger(RecalcTrigger,Trigger3M)),NA())</f>
        <v>2.4221631551668565E-2</v>
      </c>
      <c r="N3034" s="52">
        <f>IFERROR(_xll.qlIndexFixing(Index6M,$H3034,TRUE,_xll.ohTrigger(RecalcTrigger,Trigger6M)),NA())</f>
        <v>2.5699374148627878E-2</v>
      </c>
      <c r="O3034" s="52">
        <f>IFERROR(_xll.qlIndexFixing(ONIndex6M,I3034,TRUE,_xll.ohTrigger(RecalcTrigger,Trigger6M)),NA())</f>
        <v>2.5531246036765154E-2</v>
      </c>
      <c r="P3034" s="52">
        <f>IFERROR(_xll.qlIndexFixing(Index1Y,$H3034,TRUE,_xll.ohTrigger(RecalcTrigger,Trigger1Y)),NA())</f>
        <v>2.7514843803266471E-2</v>
      </c>
      <c r="Q3034" s="52">
        <f>IFERROR(_xll.qlIndexFixing(ONIndex1Y,I3034,TRUE,_xll.ohTrigger(RecalcTrigger,Trigger1Y)),NA())</f>
        <v>2.7138217021684952E-2</v>
      </c>
    </row>
    <row r="3035" spans="2:17" x14ac:dyDescent="0.2">
      <c r="B3035" s="46" t="s">
        <v>51</v>
      </c>
      <c r="D3035" s="49">
        <f>_xll.qlCalendarAdvance(LocalCalendar,$D3034,B3035,"f",FALSE)</f>
        <v>60784</v>
      </c>
      <c r="E3035" s="49">
        <f>_xll.qlInterestRateIndexValueDate(IndexON,D3035)</f>
        <v>60784</v>
      </c>
      <c r="F3035" s="52">
        <f>IFERROR(_xll.qlIndexFixing(IndexON,D3035,TRUE,_xll.ohTrigger(RecalcTrigger,TriggerON)),NA())</f>
        <v>2.146209558537393E-2</v>
      </c>
      <c r="H3035" s="49">
        <f>_xll.qlCalendarAdvance(IborCalendar,$H3034,B3035,"f",FALSE)</f>
        <v>60770</v>
      </c>
      <c r="I3035" s="49">
        <f>_xll.qlInterestRateIndexValueDate(Index1M,$H3035)</f>
        <v>60772</v>
      </c>
      <c r="J3035" s="52">
        <f>IFERROR(_xll.qlIndexFixing(Index1M,$H3035,TRUE,_xll.ohTrigger(RecalcTrigger,Trigger1M)),NA())</f>
        <v>2.2747562215177652E-2</v>
      </c>
      <c r="K3035" s="52">
        <f>IFERROR(_xll.qlIndexFixing(ONIndex1M,I3035,TRUE,_xll.ohTrigger(RecalcTrigger,Trigger1M)),NA())</f>
        <v>2.2725312568470102E-2</v>
      </c>
      <c r="L3035" s="52">
        <f>IFERROR(_xll.qlIndexFixing(Index3M,H3035,TRUE,_xll.ohTrigger(RecalcTrigger,Trigger3M)),NA())</f>
        <v>2.42959322200673E-2</v>
      </c>
      <c r="M3035" s="52">
        <f>IFERROR(_xll.qlIndexFixing(ONIndex3M,I3035,TRUE,_xll.ohTrigger(RecalcTrigger,Trigger3M)),NA())</f>
        <v>2.4221631551668565E-2</v>
      </c>
      <c r="N3035" s="52">
        <f>IFERROR(_xll.qlIndexFixing(Index6M,$H3035,TRUE,_xll.ohTrigger(RecalcTrigger,Trigger6M)),NA())</f>
        <v>2.5699367358815724E-2</v>
      </c>
      <c r="O3035" s="52">
        <f>IFERROR(_xll.qlIndexFixing(ONIndex6M,I3035,TRUE,_xll.ohTrigger(RecalcTrigger,Trigger6M)),NA())</f>
        <v>2.5531239153790963E-2</v>
      </c>
      <c r="P3035" s="52">
        <f>IFERROR(_xll.qlIndexFixing(Index1Y,$H3035,TRUE,_xll.ohTrigger(RecalcTrigger,Trigger1Y)),NA())</f>
        <v>2.7514876794541059E-2</v>
      </c>
      <c r="Q3035" s="52">
        <f>IFERROR(_xll.qlIndexFixing(ONIndex1Y,I3035,TRUE,_xll.ohTrigger(RecalcTrigger,Trigger1Y)),NA())</f>
        <v>2.7138250876923564E-2</v>
      </c>
    </row>
    <row r="3036" spans="2:17" x14ac:dyDescent="0.2">
      <c r="B3036" s="46" t="s">
        <v>51</v>
      </c>
      <c r="D3036" s="49">
        <f>_xll.qlCalendarAdvance(LocalCalendar,$D3035,B3036,"f",FALSE)</f>
        <v>60791</v>
      </c>
      <c r="E3036" s="49">
        <f>_xll.qlInterestRateIndexValueDate(IndexON,D3036)</f>
        <v>60791</v>
      </c>
      <c r="F3036" s="52">
        <f>IFERROR(_xll.qlIndexFixing(IndexON,D3036,TRUE,_xll.ohTrigger(RecalcTrigger,TriggerON)),NA())</f>
        <v>2.146209558537393E-2</v>
      </c>
      <c r="H3036" s="49">
        <f>_xll.qlCalendarAdvance(IborCalendar,$H3035,B3036,"f",FALSE)</f>
        <v>60777</v>
      </c>
      <c r="I3036" s="49">
        <f>_xll.qlInterestRateIndexValueDate(Index1M,$H3036)</f>
        <v>60779</v>
      </c>
      <c r="J3036" s="52">
        <f>IFERROR(_xll.qlIndexFixing(Index1M,$H3036,TRUE,_xll.ohTrigger(RecalcTrigger,Trigger1M)),NA())</f>
        <v>2.2747562215175154E-2</v>
      </c>
      <c r="K3036" s="52">
        <f>IFERROR(_xll.qlIndexFixing(ONIndex1M,I3036,TRUE,_xll.ohTrigger(RecalcTrigger,Trigger1M)),NA())</f>
        <v>2.2725312568470102E-2</v>
      </c>
      <c r="L3036" s="52">
        <f>IFERROR(_xll.qlIndexFixing(Index3M,H3036,TRUE,_xll.ohTrigger(RecalcTrigger,Trigger3M)),NA())</f>
        <v>2.4295932220066433E-2</v>
      </c>
      <c r="M3036" s="52">
        <f>IFERROR(_xll.qlIndexFixing(ONIndex3M,I3036,TRUE,_xll.ohTrigger(RecalcTrigger,Trigger3M)),NA())</f>
        <v>2.4221631551588629E-2</v>
      </c>
      <c r="N3036" s="52">
        <f>IFERROR(_xll.qlIndexFixing(Index6M,$H3036,TRUE,_xll.ohTrigger(RecalcTrigger,Trigger6M)),NA())</f>
        <v>2.569936058292362E-2</v>
      </c>
      <c r="O3036" s="52">
        <f>IFERROR(_xll.qlIndexFixing(ONIndex6M,I3036,TRUE,_xll.ohTrigger(RecalcTrigger,Trigger6M)),NA())</f>
        <v>2.5531232284725647E-2</v>
      </c>
      <c r="P3036" s="52">
        <f>IFERROR(_xll.qlIndexFixing(Index1Y,$H3036,TRUE,_xll.ohTrigger(RecalcTrigger,Trigger1Y)),NA())</f>
        <v>2.751490971636129E-2</v>
      </c>
      <c r="Q3036" s="52">
        <f>IFERROR(_xll.qlIndexFixing(ONIndex1Y,I3036,TRUE,_xll.ohTrigger(RecalcTrigger,Trigger1Y)),NA())</f>
        <v>2.7138284664536272E-2</v>
      </c>
    </row>
    <row r="3037" spans="2:17" x14ac:dyDescent="0.2">
      <c r="B3037" s="46" t="s">
        <v>51</v>
      </c>
      <c r="D3037" s="49">
        <f>_xll.qlCalendarAdvance(LocalCalendar,$D3036,B3037,"f",FALSE)</f>
        <v>60798</v>
      </c>
      <c r="E3037" s="49">
        <f>_xll.qlInterestRateIndexValueDate(IndexON,D3037)</f>
        <v>60798</v>
      </c>
      <c r="F3037" s="52">
        <f>IFERROR(_xll.qlIndexFixing(IndexON,D3037,TRUE,_xll.ohTrigger(RecalcTrigger,TriggerON)),NA())</f>
        <v>2.146209558537393E-2</v>
      </c>
      <c r="H3037" s="49">
        <f>_xll.qlCalendarAdvance(IborCalendar,$H3036,B3037,"f",FALSE)</f>
        <v>60784</v>
      </c>
      <c r="I3037" s="49">
        <f>_xll.qlInterestRateIndexValueDate(Index1M,$H3037)</f>
        <v>60786</v>
      </c>
      <c r="J3037" s="52">
        <f>IFERROR(_xll.qlIndexFixing(Index1M,$H3037,TRUE,_xll.ohTrigger(RecalcTrigger,Trigger1M)),NA())</f>
        <v>2.2748280429145271E-2</v>
      </c>
      <c r="K3037" s="52">
        <f>IFERROR(_xll.qlIndexFixing(ONIndex1M,I3037,TRUE,_xll.ohTrigger(RecalcTrigger,Trigger1M)),NA())</f>
        <v>2.2725312568470102E-2</v>
      </c>
      <c r="L3037" s="52">
        <f>IFERROR(_xll.qlIndexFixing(Index3M,H3037,TRUE,_xll.ohTrigger(RecalcTrigger,Trigger3M)),NA())</f>
        <v>2.42959322200673E-2</v>
      </c>
      <c r="M3037" s="52">
        <f>IFERROR(_xll.qlIndexFixing(ONIndex3M,I3037,TRUE,_xll.ohTrigger(RecalcTrigger,Trigger3M)),NA())</f>
        <v>2.4221631551668565E-2</v>
      </c>
      <c r="N3037" s="52">
        <f>IFERROR(_xll.qlIndexFixing(Index6M,$H3037,TRUE,_xll.ohTrigger(RecalcTrigger,Trigger6M)),NA())</f>
        <v>2.5696615646289039E-2</v>
      </c>
      <c r="O3037" s="52">
        <f>IFERROR(_xll.qlIndexFixing(ONIndex6M,I3037,TRUE,_xll.ohTrigger(RecalcTrigger,Trigger6M)),NA())</f>
        <v>2.5531225429409332E-2</v>
      </c>
      <c r="P3037" s="52">
        <f>IFERROR(_xll.qlIndexFixing(Index1Y,$H3037,TRUE,_xll.ohTrigger(RecalcTrigger,Trigger1Y)),NA())</f>
        <v>2.7514942568726938E-2</v>
      </c>
      <c r="Q3037" s="52">
        <f>IFERROR(_xll.qlIndexFixing(ONIndex1Y,I3037,TRUE,_xll.ohTrigger(RecalcTrigger,Trigger1Y)),NA())</f>
        <v>2.7138318384682947E-2</v>
      </c>
    </row>
    <row r="3038" spans="2:17" x14ac:dyDescent="0.2">
      <c r="B3038" s="46" t="s">
        <v>51</v>
      </c>
      <c r="D3038" s="49">
        <f>_xll.qlCalendarAdvance(LocalCalendar,$D3037,B3038,"f",FALSE)</f>
        <v>60805</v>
      </c>
      <c r="E3038" s="49">
        <f>_xll.qlInterestRateIndexValueDate(IndexON,D3038)</f>
        <v>60805</v>
      </c>
      <c r="F3038" s="52">
        <f>IFERROR(_xll.qlIndexFixing(IndexON,D3038,TRUE,_xll.ohTrigger(RecalcTrigger,TriggerON)),NA())</f>
        <v>2.146209558537393E-2</v>
      </c>
      <c r="H3038" s="49">
        <f>_xll.qlCalendarAdvance(IborCalendar,$H3037,B3038,"f",FALSE)</f>
        <v>60791</v>
      </c>
      <c r="I3038" s="49">
        <f>_xll.qlInterestRateIndexValueDate(Index1M,$H3038)</f>
        <v>60793</v>
      </c>
      <c r="J3038" s="52">
        <f>IFERROR(_xll.qlIndexFixing(Index1M,$H3038,TRUE,_xll.ohTrigger(RecalcTrigger,Trigger1M)),NA())</f>
        <v>2.2747562215177652E-2</v>
      </c>
      <c r="K3038" s="52">
        <f>IFERROR(_xll.qlIndexFixing(ONIndex1M,I3038,TRUE,_xll.ohTrigger(RecalcTrigger,Trigger1M)),NA())</f>
        <v>2.2725312568470102E-2</v>
      </c>
      <c r="L3038" s="52">
        <f>IFERROR(_xll.qlIndexFixing(Index3M,H3038,TRUE,_xll.ohTrigger(RecalcTrigger,Trigger3M)),NA())</f>
        <v>2.42959322200673E-2</v>
      </c>
      <c r="M3038" s="52">
        <f>IFERROR(_xll.qlIndexFixing(ONIndex3M,I3038,TRUE,_xll.ohTrigger(RecalcTrigger,Trigger3M)),NA())</f>
        <v>2.4221631551668565E-2</v>
      </c>
      <c r="N3038" s="52">
        <f>IFERROR(_xll.qlIndexFixing(Index6M,$H3038,TRUE,_xll.ohTrigger(RecalcTrigger,Trigger6M)),NA())</f>
        <v>2.5696608896689691E-2</v>
      </c>
      <c r="O3038" s="52">
        <f>IFERROR(_xll.qlIndexFixing(ONIndex6M,I3038,TRUE,_xll.ohTrigger(RecalcTrigger,Trigger6M)),NA())</f>
        <v>2.5531218587762083E-2</v>
      </c>
      <c r="P3038" s="52">
        <f>IFERROR(_xll.qlIndexFixing(Index1Y,$H3038,TRUE,_xll.ohTrigger(RecalcTrigger,Trigger1Y)),NA())</f>
        <v>2.7514975351638667E-2</v>
      </c>
      <c r="Q3038" s="52">
        <f>IFERROR(_xll.qlIndexFixing(ONIndex1Y,I3038,TRUE,_xll.ohTrigger(RecalcTrigger,Trigger1Y)),NA())</f>
        <v>2.7138352037363589E-2</v>
      </c>
    </row>
    <row r="3039" spans="2:17" x14ac:dyDescent="0.2">
      <c r="B3039" s="46" t="s">
        <v>51</v>
      </c>
      <c r="D3039" s="49">
        <f>_xll.qlCalendarAdvance(LocalCalendar,$D3038,B3039,"f",FALSE)</f>
        <v>60812</v>
      </c>
      <c r="E3039" s="49">
        <f>_xll.qlInterestRateIndexValueDate(IndexON,D3039)</f>
        <v>60812</v>
      </c>
      <c r="F3039" s="52">
        <f>IFERROR(_xll.qlIndexFixing(IndexON,D3039,TRUE,_xll.ohTrigger(RecalcTrigger,TriggerON)),NA())</f>
        <v>2.146209558537393E-2</v>
      </c>
      <c r="H3039" s="49">
        <f>_xll.qlCalendarAdvance(IborCalendar,$H3038,B3039,"f",FALSE)</f>
        <v>60798</v>
      </c>
      <c r="I3039" s="49">
        <f>_xll.qlInterestRateIndexValueDate(Index1M,$H3039)</f>
        <v>60800</v>
      </c>
      <c r="J3039" s="52">
        <f>IFERROR(_xll.qlIndexFixing(Index1M,$H3039,TRUE,_xll.ohTrigger(RecalcTrigger,Trigger1M)),NA())</f>
        <v>2.2747562215177652E-2</v>
      </c>
      <c r="K3039" s="52">
        <f>IFERROR(_xll.qlIndexFixing(ONIndex1M,I3039,TRUE,_xll.ohTrigger(RecalcTrigger,Trigger1M)),NA())</f>
        <v>2.2725312568390166E-2</v>
      </c>
      <c r="L3039" s="52">
        <f>IFERROR(_xll.qlIndexFixing(Index3M,H3039,TRUE,_xll.ohTrigger(RecalcTrigger,Trigger3M)),NA())</f>
        <v>2.4295932220066433E-2</v>
      </c>
      <c r="M3039" s="52">
        <f>IFERROR(_xll.qlIndexFixing(ONIndex3M,I3039,TRUE,_xll.ohTrigger(RecalcTrigger,Trigger3M)),NA())</f>
        <v>2.4221631551588629E-2</v>
      </c>
      <c r="N3039" s="52">
        <f>IFERROR(_xll.qlIndexFixing(Index6M,$H3039,TRUE,_xll.ohTrigger(RecalcTrigger,Trigger6M)),NA())</f>
        <v>2.5696602161006204E-2</v>
      </c>
      <c r="O3039" s="52">
        <f>IFERROR(_xll.qlIndexFixing(ONIndex6M,I3039,TRUE,_xll.ohTrigger(RecalcTrigger,Trigger6M)),NA())</f>
        <v>2.5531211759863837E-2</v>
      </c>
      <c r="P3039" s="52">
        <f>IFERROR(_xll.qlIndexFixing(Index1Y,$H3039,TRUE,_xll.ohTrigger(RecalcTrigger,Trigger1Y)),NA())</f>
        <v>2.7515008065096033E-2</v>
      </c>
      <c r="Q3039" s="52">
        <f>IFERROR(_xll.qlIndexFixing(ONIndex1Y,I3039,TRUE,_xll.ohTrigger(RecalcTrigger,Trigger1Y)),NA())</f>
        <v>2.7138385622258454E-2</v>
      </c>
    </row>
    <row r="3040" spans="2:17" x14ac:dyDescent="0.2">
      <c r="B3040" s="46" t="s">
        <v>51</v>
      </c>
      <c r="D3040" s="49">
        <f>_xll.qlCalendarAdvance(LocalCalendar,$D3039,B3040,"f",FALSE)</f>
        <v>60819</v>
      </c>
      <c r="E3040" s="49">
        <f>_xll.qlInterestRateIndexValueDate(IndexON,D3040)</f>
        <v>60819</v>
      </c>
      <c r="F3040" s="52">
        <f>IFERROR(_xll.qlIndexFixing(IndexON,D3040,TRUE,_xll.ohTrigger(RecalcTrigger,TriggerON)),NA())</f>
        <v>2.1462095585293994E-2</v>
      </c>
      <c r="H3040" s="49">
        <f>_xll.qlCalendarAdvance(IborCalendar,$H3039,B3040,"f",FALSE)</f>
        <v>60805</v>
      </c>
      <c r="I3040" s="49">
        <f>_xll.qlInterestRateIndexValueDate(Index1M,$H3040)</f>
        <v>60807</v>
      </c>
      <c r="J3040" s="52">
        <f>IFERROR(_xll.qlIndexFixing(Index1M,$H3040,TRUE,_xll.ohTrigger(RecalcTrigger,Trigger1M)),NA())</f>
        <v>2.2747562215177652E-2</v>
      </c>
      <c r="K3040" s="52">
        <f>IFERROR(_xll.qlIndexFixing(ONIndex1M,I3040,TRUE,_xll.ohTrigger(RecalcTrigger,Trigger1M)),NA())</f>
        <v>2.2725312568550038E-2</v>
      </c>
      <c r="L3040" s="52">
        <f>IFERROR(_xll.qlIndexFixing(Index3M,H3040,TRUE,_xll.ohTrigger(RecalcTrigger,Trigger3M)),NA())</f>
        <v>2.4295932220066433E-2</v>
      </c>
      <c r="M3040" s="52">
        <f>IFERROR(_xll.qlIndexFixing(ONIndex3M,I3040,TRUE,_xll.ohTrigger(RecalcTrigger,Trigger3M)),NA())</f>
        <v>2.4221631551588629E-2</v>
      </c>
      <c r="N3040" s="52">
        <f>IFERROR(_xll.qlIndexFixing(Index6M,$H3040,TRUE,_xll.ohTrigger(RecalcTrigger,Trigger6M)),NA())</f>
        <v>2.5701159287683711E-2</v>
      </c>
      <c r="O3040" s="52">
        <f>IFERROR(_xll.qlIndexFixing(ONIndex6M,I3040,TRUE,_xll.ohTrigger(RecalcTrigger,Trigger6M)),NA())</f>
        <v>2.5531204945714592E-2</v>
      </c>
      <c r="P3040" s="52">
        <f>IFERROR(_xll.qlIndexFixing(Index1Y,$H3040,TRUE,_xll.ohTrigger(RecalcTrigger,Trigger1Y)),NA())</f>
        <v>2.7515040709099041E-2</v>
      </c>
      <c r="Q3040" s="52">
        <f>IFERROR(_xll.qlIndexFixing(ONIndex1Y,I3040,TRUE,_xll.ohTrigger(RecalcTrigger,Trigger1Y)),NA())</f>
        <v>2.713841913960735E-2</v>
      </c>
    </row>
    <row r="3041" spans="2:17" x14ac:dyDescent="0.2">
      <c r="B3041" s="46" t="s">
        <v>51</v>
      </c>
      <c r="D3041" s="49">
        <f>_xll.qlCalendarAdvance(LocalCalendar,$D3040,B3041,"f",FALSE)</f>
        <v>60826</v>
      </c>
      <c r="E3041" s="49">
        <f>_xll.qlInterestRateIndexValueDate(IndexON,D3041)</f>
        <v>60826</v>
      </c>
      <c r="F3041" s="52">
        <f>IFERROR(_xll.qlIndexFixing(IndexON,D3041,TRUE,_xll.ohTrigger(RecalcTrigger,TriggerON)),NA())</f>
        <v>2.146209558537393E-2</v>
      </c>
      <c r="H3041" s="49">
        <f>_xll.qlCalendarAdvance(IborCalendar,$H3040,B3041,"f",FALSE)</f>
        <v>60812</v>
      </c>
      <c r="I3041" s="49">
        <f>_xll.qlInterestRateIndexValueDate(Index1M,$H3041)</f>
        <v>60814</v>
      </c>
      <c r="J3041" s="52">
        <f>IFERROR(_xll.qlIndexFixing(Index1M,$H3041,TRUE,_xll.ohTrigger(RecalcTrigger,Trigger1M)),NA())</f>
        <v>2.274756221518015E-2</v>
      </c>
      <c r="K3041" s="52">
        <f>IFERROR(_xll.qlIndexFixing(ONIndex1M,I3041,TRUE,_xll.ohTrigger(RecalcTrigger,Trigger1M)),NA())</f>
        <v>2.2725312568550038E-2</v>
      </c>
      <c r="L3041" s="52">
        <f>IFERROR(_xll.qlIndexFixing(Index3M,H3041,TRUE,_xll.ohTrigger(RecalcTrigger,Trigger3M)),NA())</f>
        <v>2.42959322200673E-2</v>
      </c>
      <c r="M3041" s="52">
        <f>IFERROR(_xll.qlIndexFixing(ONIndex3M,I3041,TRUE,_xll.ohTrigger(RecalcTrigger,Trigger3M)),NA())</f>
        <v>2.4221631551668565E-2</v>
      </c>
      <c r="N3041" s="52">
        <f>IFERROR(_xll.qlIndexFixing(Index6M,$H3041,TRUE,_xll.ohTrigger(RecalcTrigger,Trigger6M)),NA())</f>
        <v>2.5700239725715369E-2</v>
      </c>
      <c r="O3041" s="52">
        <f>IFERROR(_xll.qlIndexFixing(ONIndex6M,I3041,TRUE,_xll.ohTrigger(RecalcTrigger,Trigger6M)),NA())</f>
        <v>2.5531198145314349E-2</v>
      </c>
      <c r="P3041" s="52">
        <f>IFERROR(_xll.qlIndexFixing(Index1Y,$H3041,TRUE,_xll.ohTrigger(RecalcTrigger,Trigger1Y)),NA())</f>
        <v>2.7515073283648127E-2</v>
      </c>
      <c r="Q3041" s="52">
        <f>IFERROR(_xll.qlIndexFixing(ONIndex1Y,I3041,TRUE,_xll.ohTrigger(RecalcTrigger,Trigger1Y)),NA())</f>
        <v>2.713845258957015E-2</v>
      </c>
    </row>
    <row r="3042" spans="2:17" x14ac:dyDescent="0.2">
      <c r="B3042" s="46" t="s">
        <v>51</v>
      </c>
      <c r="D3042" s="49">
        <f>_xll.qlCalendarAdvance(LocalCalendar,$D3041,B3042,"f",FALSE)</f>
        <v>60833</v>
      </c>
      <c r="E3042" s="49">
        <f>_xll.qlInterestRateIndexValueDate(IndexON,D3042)</f>
        <v>60833</v>
      </c>
      <c r="F3042" s="52">
        <f>IFERROR(_xll.qlIndexFixing(IndexON,D3042,TRUE,_xll.ohTrigger(RecalcTrigger,TriggerON)),NA())</f>
        <v>2.146209558537393E-2</v>
      </c>
      <c r="H3042" s="49">
        <f>_xll.qlCalendarAdvance(IborCalendar,$H3041,B3042,"f",FALSE)</f>
        <v>60819</v>
      </c>
      <c r="I3042" s="49">
        <f>_xll.qlInterestRateIndexValueDate(Index1M,$H3042)</f>
        <v>60821</v>
      </c>
      <c r="J3042" s="52">
        <f>IFERROR(_xll.qlIndexFixing(Index1M,$H3042,TRUE,_xll.ohTrigger(RecalcTrigger,Trigger1M)),NA())</f>
        <v>2.2747562215177652E-2</v>
      </c>
      <c r="K3042" s="52">
        <f>IFERROR(_xll.qlIndexFixing(ONIndex1M,I3042,TRUE,_xll.ohTrigger(RecalcTrigger,Trigger1M)),NA())</f>
        <v>2.2725312568470102E-2</v>
      </c>
      <c r="L3042" s="52">
        <f>IFERROR(_xll.qlIndexFixing(Index3M,H3042,TRUE,_xll.ohTrigger(RecalcTrigger,Trigger3M)),NA())</f>
        <v>2.42959322200673E-2</v>
      </c>
      <c r="M3042" s="52">
        <f>IFERROR(_xll.qlIndexFixing(ONIndex3M,I3042,TRUE,_xll.ohTrigger(RecalcTrigger,Trigger3M)),NA())</f>
        <v>2.4221631551588629E-2</v>
      </c>
      <c r="N3042" s="52">
        <f>IFERROR(_xll.qlIndexFixing(Index6M,$H3042,TRUE,_xll.ohTrigger(RecalcTrigger,Trigger6M)),NA())</f>
        <v>2.5699320219883828E-2</v>
      </c>
      <c r="O3042" s="52">
        <f>IFERROR(_xll.qlIndexFixing(ONIndex6M,I3042,TRUE,_xll.ohTrigger(RecalcTrigger,Trigger6M)),NA())</f>
        <v>2.5531191358503236E-2</v>
      </c>
      <c r="P3042" s="52">
        <f>IFERROR(_xll.qlIndexFixing(Index1Y,$H3042,TRUE,_xll.ohTrigger(RecalcTrigger,Trigger1Y)),NA())</f>
        <v>2.7515105788742413E-2</v>
      </c>
      <c r="Q3042" s="52">
        <f>IFERROR(_xll.qlIndexFixing(ONIndex1Y,I3042,TRUE,_xll.ohTrigger(RecalcTrigger,Trigger1Y)),NA())</f>
        <v>2.7138485971667237E-2</v>
      </c>
    </row>
    <row r="3043" spans="2:17" x14ac:dyDescent="0.2">
      <c r="B3043" s="46" t="s">
        <v>51</v>
      </c>
      <c r="D3043" s="49">
        <f>_xll.qlCalendarAdvance(LocalCalendar,$D3042,B3043,"f",FALSE)</f>
        <v>60840</v>
      </c>
      <c r="E3043" s="49">
        <f>_xll.qlInterestRateIndexValueDate(IndexON,D3043)</f>
        <v>60840</v>
      </c>
      <c r="F3043" s="52">
        <f>IFERROR(_xll.qlIndexFixing(IndexON,D3043,TRUE,_xll.ohTrigger(RecalcTrigger,TriggerON)),NA())</f>
        <v>2.1462095585293994E-2</v>
      </c>
      <c r="H3043" s="49">
        <f>_xll.qlCalendarAdvance(IborCalendar,$H3042,B3043,"f",FALSE)</f>
        <v>60826</v>
      </c>
      <c r="I3043" s="49">
        <f>_xll.qlInterestRateIndexValueDate(Index1M,$H3043)</f>
        <v>60828</v>
      </c>
      <c r="J3043" s="52">
        <f>IFERROR(_xll.qlIndexFixing(Index1M,$H3043,TRUE,_xll.ohTrigger(RecalcTrigger,Trigger1M)),NA())</f>
        <v>2.2747562215177652E-2</v>
      </c>
      <c r="K3043" s="52">
        <f>IFERROR(_xll.qlIndexFixing(ONIndex1M,I3043,TRUE,_xll.ohTrigger(RecalcTrigger,Trigger1M)),NA())</f>
        <v>2.2725312568550038E-2</v>
      </c>
      <c r="L3043" s="52">
        <f>IFERROR(_xll.qlIndexFixing(Index3M,H3043,TRUE,_xll.ohTrigger(RecalcTrigger,Trigger3M)),NA())</f>
        <v>2.4295932220066433E-2</v>
      </c>
      <c r="M3043" s="52">
        <f>IFERROR(_xll.qlIndexFixing(ONIndex3M,I3043,TRUE,_xll.ohTrigger(RecalcTrigger,Trigger3M)),NA())</f>
        <v>2.4221631551668565E-2</v>
      </c>
      <c r="N3043" s="52">
        <f>IFERROR(_xll.qlIndexFixing(Index6M,$H3043,TRUE,_xll.ohTrigger(RecalcTrigger,Trigger6M)),NA())</f>
        <v>2.57002263559271E-2</v>
      </c>
      <c r="O3043" s="52">
        <f>IFERROR(_xll.qlIndexFixing(ONIndex6M,I3043,TRUE,_xll.ohTrigger(RecalcTrigger,Trigger6M)),NA())</f>
        <v>2.5531184585600997E-2</v>
      </c>
      <c r="P3043" s="52">
        <f>IFERROR(_xll.qlIndexFixing(Index1Y,$H3043,TRUE,_xll.ohTrigger(RecalcTrigger,Trigger1Y)),NA())</f>
        <v>2.7515138224382781E-2</v>
      </c>
      <c r="Q3043" s="52">
        <f>IFERROR(_xll.qlIndexFixing(ONIndex1Y,I3043,TRUE,_xll.ohTrigger(RecalcTrigger,Trigger1Y)),NA())</f>
        <v>2.7138519286378227E-2</v>
      </c>
    </row>
    <row r="3044" spans="2:17" x14ac:dyDescent="0.2">
      <c r="B3044" s="46" t="s">
        <v>51</v>
      </c>
      <c r="D3044" s="49">
        <f>_xll.qlCalendarAdvance(LocalCalendar,$D3043,B3044,"f",FALSE)</f>
        <v>60847</v>
      </c>
      <c r="E3044" s="49">
        <f>_xll.qlInterestRateIndexValueDate(IndexON,D3044)</f>
        <v>60847</v>
      </c>
      <c r="F3044" s="52">
        <f>IFERROR(_xll.qlIndexFixing(IndexON,D3044,TRUE,_xll.ohTrigger(RecalcTrigger,TriggerON)),NA())</f>
        <v>2.1462095585293994E-2</v>
      </c>
      <c r="H3044" s="49">
        <f>_xll.qlCalendarAdvance(IborCalendar,$H3043,B3044,"f",FALSE)</f>
        <v>60833</v>
      </c>
      <c r="I3044" s="49">
        <f>_xll.qlInterestRateIndexValueDate(Index1M,$H3044)</f>
        <v>60835</v>
      </c>
      <c r="J3044" s="52">
        <f>IFERROR(_xll.qlIndexFixing(Index1M,$H3044,TRUE,_xll.ohTrigger(RecalcTrigger,Trigger1M)),NA())</f>
        <v>2.2747562215177652E-2</v>
      </c>
      <c r="K3044" s="52">
        <f>IFERROR(_xll.qlIndexFixing(ONIndex1M,I3044,TRUE,_xll.ohTrigger(RecalcTrigger,Trigger1M)),NA())</f>
        <v>2.2725312568470102E-2</v>
      </c>
      <c r="L3044" s="52">
        <f>IFERROR(_xll.qlIndexFixing(Index3M,H3044,TRUE,_xll.ohTrigger(RecalcTrigger,Trigger3M)),NA())</f>
        <v>2.42959322200673E-2</v>
      </c>
      <c r="M3044" s="52">
        <f>IFERROR(_xll.qlIndexFixing(ONIndex3M,I3044,TRUE,_xll.ohTrigger(RecalcTrigger,Trigger3M)),NA())</f>
        <v>2.4221631551668565E-2</v>
      </c>
      <c r="N3044" s="52">
        <f>IFERROR(_xll.qlIndexFixing(Index6M,$H3044,TRUE,_xll.ohTrigger(RecalcTrigger,Trigger6M)),NA())</f>
        <v>2.5699306876894749E-2</v>
      </c>
      <c r="O3044" s="52">
        <f>IFERROR(_xll.qlIndexFixing(ONIndex6M,I3044,TRUE,_xll.ohTrigger(RecalcTrigger,Trigger6M)),NA())</f>
        <v>2.553117782644776E-2</v>
      </c>
      <c r="P3044" s="52">
        <f>IFERROR(_xll.qlIndexFixing(Index1Y,$H3044,TRUE,_xll.ohTrigger(RecalcTrigger,Trigger1Y)),NA())</f>
        <v>2.7515170590568565E-2</v>
      </c>
      <c r="Q3044" s="52">
        <f>IFERROR(_xll.qlIndexFixing(ONIndex1Y,I3044,TRUE,_xll.ohTrigger(RecalcTrigger,Trigger1Y)),NA())</f>
        <v>2.7138552533463312E-2</v>
      </c>
    </row>
    <row r="3045" spans="2:17" x14ac:dyDescent="0.2">
      <c r="B3045" s="46" t="s">
        <v>51</v>
      </c>
      <c r="D3045" s="49">
        <f>_xll.qlCalendarAdvance(LocalCalendar,$D3044,B3045,"f",FALSE)</f>
        <v>60854</v>
      </c>
      <c r="E3045" s="49">
        <f>_xll.qlInterestRateIndexValueDate(IndexON,D3045)</f>
        <v>60854</v>
      </c>
      <c r="F3045" s="52">
        <f>IFERROR(_xll.qlIndexFixing(IndexON,D3045,TRUE,_xll.ohTrigger(RecalcTrigger,TriggerON)),NA())</f>
        <v>2.1462095585293994E-2</v>
      </c>
      <c r="H3045" s="49">
        <f>_xll.qlCalendarAdvance(IborCalendar,$H3044,B3045,"f",FALSE)</f>
        <v>60840</v>
      </c>
      <c r="I3045" s="49">
        <f>_xll.qlInterestRateIndexValueDate(Index1M,$H3045)</f>
        <v>60842</v>
      </c>
      <c r="J3045" s="52">
        <f>IFERROR(_xll.qlIndexFixing(Index1M,$H3045,TRUE,_xll.ohTrigger(RecalcTrigger,Trigger1M)),NA())</f>
        <v>2.2748280429150114E-2</v>
      </c>
      <c r="K3045" s="52">
        <f>IFERROR(_xll.qlIndexFixing(ONIndex1M,I3045,TRUE,_xll.ohTrigger(RecalcTrigger,Trigger1M)),NA())</f>
        <v>2.2725312568470102E-2</v>
      </c>
      <c r="L3045" s="52">
        <f>IFERROR(_xll.qlIndexFixing(Index3M,H3045,TRUE,_xll.ohTrigger(RecalcTrigger,Trigger3M)),NA())</f>
        <v>2.4295932220068168E-2</v>
      </c>
      <c r="M3045" s="52">
        <f>IFERROR(_xll.qlIndexFixing(ONIndex3M,I3045,TRUE,_xll.ohTrigger(RecalcTrigger,Trigger3M)),NA())</f>
        <v>2.4221631551668565E-2</v>
      </c>
      <c r="N3045" s="52">
        <f>IFERROR(_xll.qlIndexFixing(Index6M,$H3045,TRUE,_xll.ohTrigger(RecalcTrigger,Trigger6M)),NA())</f>
        <v>2.5699300226279635E-2</v>
      </c>
      <c r="O3045" s="52">
        <f>IFERROR(_xll.qlIndexFixing(ONIndex6M,I3045,TRUE,_xll.ohTrigger(RecalcTrigger,Trigger6M)),NA())</f>
        <v>2.5531171080883652E-2</v>
      </c>
      <c r="P3045" s="52">
        <f>IFERROR(_xll.qlIndexFixing(Index1Y,$H3045,TRUE,_xll.ohTrigger(RecalcTrigger,Trigger1Y)),NA())</f>
        <v>2.7515202887300211E-2</v>
      </c>
      <c r="Q3045" s="52">
        <f>IFERROR(_xll.qlIndexFixing(ONIndex1Y,I3045,TRUE,_xll.ohTrigger(RecalcTrigger,Trigger1Y)),NA())</f>
        <v>2.7138585713082364E-2</v>
      </c>
    </row>
    <row r="3046" spans="2:17" x14ac:dyDescent="0.2">
      <c r="B3046" s="46" t="s">
        <v>51</v>
      </c>
      <c r="D3046" s="49">
        <f>_xll.qlCalendarAdvance(LocalCalendar,$D3045,B3046,"f",FALSE)</f>
        <v>60861</v>
      </c>
      <c r="E3046" s="49">
        <f>_xll.qlInterestRateIndexValueDate(IndexON,D3046)</f>
        <v>60861</v>
      </c>
      <c r="F3046" s="52">
        <f>IFERROR(_xll.qlIndexFixing(IndexON,D3046,TRUE,_xll.ohTrigger(RecalcTrigger,TriggerON)),NA())</f>
        <v>2.1462095585293994E-2</v>
      </c>
      <c r="H3046" s="49">
        <f>_xll.qlCalendarAdvance(IborCalendar,$H3045,B3046,"f",FALSE)</f>
        <v>60847</v>
      </c>
      <c r="I3046" s="49">
        <f>_xll.qlInterestRateIndexValueDate(Index1M,$H3046)</f>
        <v>60849</v>
      </c>
      <c r="J3046" s="52">
        <f>IFERROR(_xll.qlIndexFixing(Index1M,$H3046,TRUE,_xll.ohTrigger(RecalcTrigger,Trigger1M)),NA())</f>
        <v>2.2748280429145271E-2</v>
      </c>
      <c r="K3046" s="52">
        <f>IFERROR(_xll.qlIndexFixing(ONIndex1M,I3046,TRUE,_xll.ohTrigger(RecalcTrigger,Trigger1M)),NA())</f>
        <v>2.2725312568390166E-2</v>
      </c>
      <c r="L3046" s="52">
        <f>IFERROR(_xll.qlIndexFixing(Index3M,H3046,TRUE,_xll.ohTrigger(RecalcTrigger,Trigger3M)),NA())</f>
        <v>2.42959322200673E-2</v>
      </c>
      <c r="M3046" s="52">
        <f>IFERROR(_xll.qlIndexFixing(ONIndex3M,I3046,TRUE,_xll.ohTrigger(RecalcTrigger,Trigger3M)),NA())</f>
        <v>2.4221631551668565E-2</v>
      </c>
      <c r="N3046" s="52">
        <f>IFERROR(_xll.qlIndexFixing(Index6M,$H3046,TRUE,_xll.ohTrigger(RecalcTrigger,Trigger6M)),NA())</f>
        <v>2.5699293589584143E-2</v>
      </c>
      <c r="O3046" s="52">
        <f>IFERROR(_xll.qlIndexFixing(ONIndex6M,I3046,TRUE,_xll.ohTrigger(RecalcTrigger,Trigger6M)),NA())</f>
        <v>2.5531164349228419E-2</v>
      </c>
      <c r="P3046" s="52">
        <f>IFERROR(_xll.qlIndexFixing(Index1Y,$H3046,TRUE,_xll.ohTrigger(RecalcTrigger,Trigger1Y)),NA())</f>
        <v>2.7515235114577714E-2</v>
      </c>
      <c r="Q3046" s="52">
        <f>IFERROR(_xll.qlIndexFixing(ONIndex1Y,I3046,TRUE,_xll.ohTrigger(RecalcTrigger,Trigger1Y)),NA())</f>
        <v>2.7138618824995575E-2</v>
      </c>
    </row>
    <row r="3047" spans="2:17" x14ac:dyDescent="0.2">
      <c r="B3047" s="46" t="s">
        <v>51</v>
      </c>
      <c r="D3047" s="49">
        <f>_xll.qlCalendarAdvance(LocalCalendar,$D3046,B3047,"f",FALSE)</f>
        <v>60868</v>
      </c>
      <c r="E3047" s="49">
        <f>_xll.qlInterestRateIndexValueDate(IndexON,D3047)</f>
        <v>60868</v>
      </c>
      <c r="F3047" s="52">
        <f>IFERROR(_xll.qlIndexFixing(IndexON,D3047,TRUE,_xll.ohTrigger(RecalcTrigger,TriggerON)),NA())</f>
        <v>2.146209558537393E-2</v>
      </c>
      <c r="H3047" s="49">
        <f>_xll.qlCalendarAdvance(IborCalendar,$H3046,B3047,"f",FALSE)</f>
        <v>60854</v>
      </c>
      <c r="I3047" s="49">
        <f>_xll.qlInterestRateIndexValueDate(Index1M,$H3047)</f>
        <v>60856</v>
      </c>
      <c r="J3047" s="52">
        <f>IFERROR(_xll.qlIndexFixing(Index1M,$H3047,TRUE,_xll.ohTrigger(RecalcTrigger,Trigger1M)),NA())</f>
        <v>2.2747562215177652E-2</v>
      </c>
      <c r="K3047" s="52">
        <f>IFERROR(_xll.qlIndexFixing(ONIndex1M,I3047,TRUE,_xll.ohTrigger(RecalcTrigger,Trigger1M)),NA())</f>
        <v>2.2725312568470102E-2</v>
      </c>
      <c r="L3047" s="52">
        <f>IFERROR(_xll.qlIndexFixing(Index3M,H3047,TRUE,_xll.ohTrigger(RecalcTrigger,Trigger3M)),NA())</f>
        <v>2.4295932220066433E-2</v>
      </c>
      <c r="M3047" s="52">
        <f>IFERROR(_xll.qlIndexFixing(ONIndex3M,I3047,TRUE,_xll.ohTrigger(RecalcTrigger,Trigger3M)),NA())</f>
        <v>2.4221631551668565E-2</v>
      </c>
      <c r="N3047" s="52">
        <f>IFERROR(_xll.qlIndexFixing(Index6M,$H3047,TRUE,_xll.ohTrigger(RecalcTrigger,Trigger6M)),NA())</f>
        <v>2.5699286966809124E-2</v>
      </c>
      <c r="O3047" s="52">
        <f>IFERROR(_xll.qlIndexFixing(ONIndex6M,I3047,TRUE,_xll.ohTrigger(RecalcTrigger,Trigger6M)),NA())</f>
        <v>2.5531157631242252E-2</v>
      </c>
      <c r="P3047" s="52">
        <f>IFERROR(_xll.qlIndexFixing(Index1Y,$H3047,TRUE,_xll.ohTrigger(RecalcTrigger,Trigger1Y)),NA())</f>
        <v>2.7515267272400421E-2</v>
      </c>
      <c r="Q3047" s="52">
        <f>IFERROR(_xll.qlIndexFixing(ONIndex1Y,I3047,TRUE,_xll.ohTrigger(RecalcTrigger,Trigger1Y)),NA())</f>
        <v>2.7138651869362818E-2</v>
      </c>
    </row>
    <row r="3048" spans="2:17" x14ac:dyDescent="0.2">
      <c r="B3048" s="46" t="s">
        <v>51</v>
      </c>
      <c r="D3048" s="49">
        <f>_xll.qlCalendarAdvance(LocalCalendar,$D3047,B3048,"f",FALSE)</f>
        <v>60875</v>
      </c>
      <c r="E3048" s="49">
        <f>_xll.qlInterestRateIndexValueDate(IndexON,D3048)</f>
        <v>60875</v>
      </c>
      <c r="F3048" s="52">
        <f>IFERROR(_xll.qlIndexFixing(IndexON,D3048,TRUE,_xll.ohTrigger(RecalcTrigger,TriggerON)),NA())</f>
        <v>2.146209558537393E-2</v>
      </c>
      <c r="H3048" s="49">
        <f>_xll.qlCalendarAdvance(IborCalendar,$H3047,B3048,"f",FALSE)</f>
        <v>60861</v>
      </c>
      <c r="I3048" s="49">
        <f>_xll.qlInterestRateIndexValueDate(Index1M,$H3048)</f>
        <v>60863</v>
      </c>
      <c r="J3048" s="52">
        <f>IFERROR(_xll.qlIndexFixing(Index1M,$H3048,TRUE,_xll.ohTrigger(RecalcTrigger,Trigger1M)),NA())</f>
        <v>2.274756221518015E-2</v>
      </c>
      <c r="K3048" s="52">
        <f>IFERROR(_xll.qlIndexFixing(ONIndex1M,I3048,TRUE,_xll.ohTrigger(RecalcTrigger,Trigger1M)),NA())</f>
        <v>2.2725312568470102E-2</v>
      </c>
      <c r="L3048" s="52">
        <f>IFERROR(_xll.qlIndexFixing(Index3M,H3048,TRUE,_xll.ohTrigger(RecalcTrigger,Trigger3M)),NA())</f>
        <v>2.4295932220066433E-2</v>
      </c>
      <c r="M3048" s="52">
        <f>IFERROR(_xll.qlIndexFixing(ONIndex3M,I3048,TRUE,_xll.ohTrigger(RecalcTrigger,Trigger3M)),NA())</f>
        <v>2.4221631551668565E-2</v>
      </c>
      <c r="N3048" s="52">
        <f>IFERROR(_xll.qlIndexFixing(Index6M,$H3048,TRUE,_xll.ohTrigger(RecalcTrigger,Trigger6M)),NA())</f>
        <v>2.5700193175068824E-2</v>
      </c>
      <c r="O3048" s="52">
        <f>IFERROR(_xll.qlIndexFixing(ONIndex6M,I3048,TRUE,_xll.ohTrigger(RecalcTrigger,Trigger6M)),NA())</f>
        <v>2.5531150927005086E-2</v>
      </c>
      <c r="P3048" s="52">
        <f>IFERROR(_xll.qlIndexFixing(Index1Y,$H3048,TRUE,_xll.ohTrigger(RecalcTrigger,Trigger1Y)),NA())</f>
        <v>2.7515299360769206E-2</v>
      </c>
      <c r="Q3048" s="52">
        <f>IFERROR(_xll.qlIndexFixing(ONIndex1Y,I3048,TRUE,_xll.ohTrigger(RecalcTrigger,Trigger1Y)),NA())</f>
        <v>2.7138684846184091E-2</v>
      </c>
    </row>
    <row r="3049" spans="2:17" x14ac:dyDescent="0.2">
      <c r="B3049" s="46" t="s">
        <v>51</v>
      </c>
      <c r="D3049" s="49">
        <f>_xll.qlCalendarAdvance(LocalCalendar,$D3048,B3049,"f",FALSE)</f>
        <v>60882</v>
      </c>
      <c r="E3049" s="49">
        <f>_xll.qlInterestRateIndexValueDate(IndexON,D3049)</f>
        <v>60882</v>
      </c>
      <c r="F3049" s="52">
        <f>IFERROR(_xll.qlIndexFixing(IndexON,D3049,TRUE,_xll.ohTrigger(RecalcTrigger,TriggerON)),NA())</f>
        <v>2.1462095585293994E-2</v>
      </c>
      <c r="H3049" s="49">
        <f>_xll.qlCalendarAdvance(IborCalendar,$H3048,B3049,"f",FALSE)</f>
        <v>60868</v>
      </c>
      <c r="I3049" s="49">
        <f>_xll.qlInterestRateIndexValueDate(Index1M,$H3049)</f>
        <v>60870</v>
      </c>
      <c r="J3049" s="52">
        <f>IFERROR(_xll.qlIndexFixing(Index1M,$H3049,TRUE,_xll.ohTrigger(RecalcTrigger,Trigger1M)),NA())</f>
        <v>2.274756221518015E-2</v>
      </c>
      <c r="K3049" s="52">
        <f>IFERROR(_xll.qlIndexFixing(ONIndex1M,I3049,TRUE,_xll.ohTrigger(RecalcTrigger,Trigger1M)),NA())</f>
        <v>2.2725312568550038E-2</v>
      </c>
      <c r="L3049" s="52">
        <f>IFERROR(_xll.qlIndexFixing(Index3M,H3049,TRUE,_xll.ohTrigger(RecalcTrigger,Trigger3M)),NA())</f>
        <v>2.4295932220068168E-2</v>
      </c>
      <c r="M3049" s="52">
        <f>IFERROR(_xll.qlIndexFixing(ONIndex3M,I3049,TRUE,_xll.ohTrigger(RecalcTrigger,Trigger3M)),NA())</f>
        <v>2.4221631551668565E-2</v>
      </c>
      <c r="N3049" s="52">
        <f>IFERROR(_xll.qlIndexFixing(Index6M,$H3049,TRUE,_xll.ohTrigger(RecalcTrigger,Trigger6M)),NA())</f>
        <v>2.5699273763016228E-2</v>
      </c>
      <c r="O3049" s="52">
        <f>IFERROR(_xll.qlIndexFixing(ONIndex6M,I3049,TRUE,_xll.ohTrigger(RecalcTrigger,Trigger6M)),NA())</f>
        <v>2.5531144236436987E-2</v>
      </c>
      <c r="P3049" s="52">
        <f>IFERROR(_xll.qlIndexFixing(Index1Y,$H3049,TRUE,_xll.ohTrigger(RecalcTrigger,Trigger1Y)),NA())</f>
        <v>2.7515331379683629E-2</v>
      </c>
      <c r="Q3049" s="52">
        <f>IFERROR(_xll.qlIndexFixing(ONIndex1Y,I3049,TRUE,_xll.ohTrigger(RecalcTrigger,Trigger1Y)),NA())</f>
        <v>2.713871775537946E-2</v>
      </c>
    </row>
    <row r="3050" spans="2:17" x14ac:dyDescent="0.2">
      <c r="B3050" s="46" t="s">
        <v>51</v>
      </c>
      <c r="D3050" s="49">
        <f>_xll.qlCalendarAdvance(LocalCalendar,$D3049,B3050,"f",FALSE)</f>
        <v>60889</v>
      </c>
      <c r="E3050" s="49">
        <f>_xll.qlInterestRateIndexValueDate(IndexON,D3050)</f>
        <v>60889</v>
      </c>
      <c r="F3050" s="52">
        <f>IFERROR(_xll.qlIndexFixing(IndexON,D3050,TRUE,_xll.ohTrigger(RecalcTrigger,TriggerON)),NA())</f>
        <v>2.1462095585293994E-2</v>
      </c>
      <c r="H3050" s="49">
        <f>_xll.qlCalendarAdvance(IborCalendar,$H3049,B3050,"f",FALSE)</f>
        <v>60875</v>
      </c>
      <c r="I3050" s="49">
        <f>_xll.qlInterestRateIndexValueDate(Index1M,$H3050)</f>
        <v>60877</v>
      </c>
      <c r="J3050" s="52">
        <f>IFERROR(_xll.qlIndexFixing(Index1M,$H3050,TRUE,_xll.ohTrigger(RecalcTrigger,Trigger1M)),NA())</f>
        <v>2.2747562215175154E-2</v>
      </c>
      <c r="K3050" s="52">
        <f>IFERROR(_xll.qlIndexFixing(ONIndex1M,I3050,TRUE,_xll.ohTrigger(RecalcTrigger,Trigger1M)),NA())</f>
        <v>2.2725312568470102E-2</v>
      </c>
      <c r="L3050" s="52">
        <f>IFERROR(_xll.qlIndexFixing(Index3M,H3050,TRUE,_xll.ohTrigger(RecalcTrigger,Trigger3M)),NA())</f>
        <v>2.4295114079535066E-2</v>
      </c>
      <c r="M3050" s="52">
        <f>IFERROR(_xll.qlIndexFixing(ONIndex3M,I3050,TRUE,_xll.ohTrigger(RecalcTrigger,Trigger3M)),NA())</f>
        <v>2.4221631551668565E-2</v>
      </c>
      <c r="N3050" s="52">
        <f>IFERROR(_xll.qlIndexFixing(Index6M,$H3050,TRUE,_xll.ohTrigger(RecalcTrigger,Trigger6M)),NA())</f>
        <v>2.5694703739902874E-2</v>
      </c>
      <c r="O3050" s="52">
        <f>IFERROR(_xll.qlIndexFixing(ONIndex6M,I3050,TRUE,_xll.ohTrigger(RecalcTrigger,Trigger6M)),NA())</f>
        <v>2.5531137559617889E-2</v>
      </c>
      <c r="P3050" s="52">
        <f>IFERROR(_xll.qlIndexFixing(Index1Y,$H3050,TRUE,_xll.ohTrigger(RecalcTrigger,Trigger1Y)),NA())</f>
        <v>2.7515363329143474E-2</v>
      </c>
      <c r="Q3050" s="52">
        <f>IFERROR(_xll.qlIndexFixing(ONIndex1Y,I3050,TRUE,_xll.ohTrigger(RecalcTrigger,Trigger1Y)),NA())</f>
        <v>2.7138750596948924E-2</v>
      </c>
    </row>
    <row r="3051" spans="2:17" x14ac:dyDescent="0.2">
      <c r="B3051" s="46" t="s">
        <v>51</v>
      </c>
      <c r="D3051" s="49">
        <f>_xll.qlCalendarAdvance(LocalCalendar,$D3050,B3051,"f",FALSE)</f>
        <v>60896</v>
      </c>
      <c r="E3051" s="49">
        <f>_xll.qlInterestRateIndexValueDate(IndexON,D3051)</f>
        <v>60896</v>
      </c>
      <c r="F3051" s="52">
        <f>IFERROR(_xll.qlIndexFixing(IndexON,D3051,TRUE,_xll.ohTrigger(RecalcTrigger,TriggerON)),NA())</f>
        <v>2.1462095585293994E-2</v>
      </c>
      <c r="H3051" s="49">
        <f>_xll.qlCalendarAdvance(IborCalendar,$H3050,B3051,"f",FALSE)</f>
        <v>60882</v>
      </c>
      <c r="I3051" s="49">
        <f>_xll.qlInterestRateIndexValueDate(Index1M,$H3051)</f>
        <v>60884</v>
      </c>
      <c r="J3051" s="52">
        <f>IFERROR(_xll.qlIndexFixing(Index1M,$H3051,TRUE,_xll.ohTrigger(RecalcTrigger,Trigger1M)),NA())</f>
        <v>2.2748280429147692E-2</v>
      </c>
      <c r="K3051" s="52">
        <f>IFERROR(_xll.qlIndexFixing(ONIndex1M,I3051,TRUE,_xll.ohTrigger(RecalcTrigger,Trigger1M)),NA())</f>
        <v>2.2725312568470102E-2</v>
      </c>
      <c r="L3051" s="52">
        <f>IFERROR(_xll.qlIndexFixing(Index3M,H3051,TRUE,_xll.ohTrigger(RecalcTrigger,Trigger3M)),NA())</f>
        <v>2.4295114079535943E-2</v>
      </c>
      <c r="M3051" s="52">
        <f>IFERROR(_xll.qlIndexFixing(ONIndex3M,I3051,TRUE,_xll.ohTrigger(RecalcTrigger,Trigger3M)),NA())</f>
        <v>2.4221631551668565E-2</v>
      </c>
      <c r="N3051" s="52">
        <f>IFERROR(_xll.qlIndexFixing(Index6M,$H3051,TRUE,_xll.ohTrigger(RecalcTrigger,Trigger6M)),NA())</f>
        <v>2.5694697170164531E-2</v>
      </c>
      <c r="O3051" s="52">
        <f>IFERROR(_xll.qlIndexFixing(ONIndex6M,I3051,TRUE,_xll.ohTrigger(RecalcTrigger,Trigger6M)),NA())</f>
        <v>2.5531130896627729E-2</v>
      </c>
      <c r="P3051" s="52">
        <f>IFERROR(_xll.qlIndexFixing(Index1Y,$H3051,TRUE,_xll.ohTrigger(RecalcTrigger,Trigger1Y)),NA())</f>
        <v>2.7515395209149397E-2</v>
      </c>
      <c r="Q3051" s="52">
        <f>IFERROR(_xll.qlIndexFixing(ONIndex1Y,I3051,TRUE,_xll.ohTrigger(RecalcTrigger,Trigger1Y)),NA())</f>
        <v>2.7138783371132291E-2</v>
      </c>
    </row>
    <row r="3052" spans="2:17" x14ac:dyDescent="0.2">
      <c r="B3052" s="46" t="s">
        <v>51</v>
      </c>
      <c r="D3052" s="49">
        <f>_xll.qlCalendarAdvance(LocalCalendar,$D3051,B3052,"f",FALSE)</f>
        <v>60903</v>
      </c>
      <c r="E3052" s="49">
        <f>_xll.qlInterestRateIndexValueDate(IndexON,D3052)</f>
        <v>60903</v>
      </c>
      <c r="F3052" s="52">
        <f>IFERROR(_xll.qlIndexFixing(IndexON,D3052,TRUE,_xll.ohTrigger(RecalcTrigger,TriggerON)),NA())</f>
        <v>2.146209558537393E-2</v>
      </c>
      <c r="H3052" s="49">
        <f>_xll.qlCalendarAdvance(IborCalendar,$H3051,B3052,"f",FALSE)</f>
        <v>60889</v>
      </c>
      <c r="I3052" s="49">
        <f>_xll.qlInterestRateIndexValueDate(Index1M,$H3052)</f>
        <v>60891</v>
      </c>
      <c r="J3052" s="52">
        <f>IFERROR(_xll.qlIndexFixing(Index1M,$H3052,TRUE,_xll.ohTrigger(RecalcTrigger,Trigger1M)),NA())</f>
        <v>2.2747562215177652E-2</v>
      </c>
      <c r="K3052" s="52">
        <f>IFERROR(_xll.qlIndexFixing(ONIndex1M,I3052,TRUE,_xll.ohTrigger(RecalcTrigger,Trigger1M)),NA())</f>
        <v>2.2725312568470102E-2</v>
      </c>
      <c r="L3052" s="52">
        <f>IFERROR(_xll.qlIndexFixing(Index3M,H3052,TRUE,_xll.ohTrigger(RecalcTrigger,Trigger3M)),NA())</f>
        <v>2.4295114079535066E-2</v>
      </c>
      <c r="M3052" s="52">
        <f>IFERROR(_xll.qlIndexFixing(ONIndex3M,I3052,TRUE,_xll.ohTrigger(RecalcTrigger,Trigger3M)),NA())</f>
        <v>2.4221631551588629E-2</v>
      </c>
      <c r="N3052" s="52">
        <f>IFERROR(_xll.qlIndexFixing(Index6M,$H3052,TRUE,_xll.ohTrigger(RecalcTrigger,Trigger6M)),NA())</f>
        <v>2.5694690614341244E-2</v>
      </c>
      <c r="O3052" s="52">
        <f>IFERROR(_xll.qlIndexFixing(ONIndex6M,I3052,TRUE,_xll.ohTrigger(RecalcTrigger,Trigger6M)),NA())</f>
        <v>2.5531124247386572E-2</v>
      </c>
      <c r="P3052" s="52">
        <f>IFERROR(_xll.qlIndexFixing(Index1Y,$H3052,TRUE,_xll.ohTrigger(RecalcTrigger,Trigger1Y)),NA())</f>
        <v>2.751542701970074E-2</v>
      </c>
      <c r="Q3052" s="52">
        <f>IFERROR(_xll.qlIndexFixing(ONIndex1Y,I3052,TRUE,_xll.ohTrigger(RecalcTrigger,Trigger1Y)),NA())</f>
        <v>2.7138816077609818E-2</v>
      </c>
    </row>
    <row r="3053" spans="2:17" x14ac:dyDescent="0.2">
      <c r="B3053" s="46" t="s">
        <v>51</v>
      </c>
      <c r="D3053" s="49">
        <f>_xll.qlCalendarAdvance(LocalCalendar,$D3052,B3053,"f",FALSE)</f>
        <v>60910</v>
      </c>
      <c r="E3053" s="49">
        <f>_xll.qlInterestRateIndexValueDate(IndexON,D3053)</f>
        <v>60910</v>
      </c>
      <c r="F3053" s="52">
        <f>IFERROR(_xll.qlIndexFixing(IndexON,D3053,TRUE,_xll.ohTrigger(RecalcTrigger,TriggerON)),NA())</f>
        <v>2.146209558537393E-2</v>
      </c>
      <c r="H3053" s="49">
        <f>_xll.qlCalendarAdvance(IborCalendar,$H3052,B3053,"f",FALSE)</f>
        <v>60896</v>
      </c>
      <c r="I3053" s="49">
        <f>_xll.qlInterestRateIndexValueDate(Index1M,$H3053)</f>
        <v>60898</v>
      </c>
      <c r="J3053" s="52">
        <f>IFERROR(_xll.qlIndexFixing(Index1M,$H3053,TRUE,_xll.ohTrigger(RecalcTrigger,Trigger1M)),NA())</f>
        <v>2.2747562215177652E-2</v>
      </c>
      <c r="K3053" s="52">
        <f>IFERROR(_xll.qlIndexFixing(ONIndex1M,I3053,TRUE,_xll.ohTrigger(RecalcTrigger,Trigger1M)),NA())</f>
        <v>2.2725312568470102E-2</v>
      </c>
      <c r="L3053" s="52">
        <f>IFERROR(_xll.qlIndexFixing(Index3M,H3053,TRUE,_xll.ohTrigger(RecalcTrigger,Trigger3M)),NA())</f>
        <v>2.4295114079534184E-2</v>
      </c>
      <c r="M3053" s="52">
        <f>IFERROR(_xll.qlIndexFixing(ONIndex3M,I3053,TRUE,_xll.ohTrigger(RecalcTrigger,Trigger3M)),NA())</f>
        <v>2.4221631551588629E-2</v>
      </c>
      <c r="N3053" s="52">
        <f>IFERROR(_xll.qlIndexFixing(Index6M,$H3053,TRUE,_xll.ohTrigger(RecalcTrigger,Trigger6M)),NA())</f>
        <v>2.5694684072432129E-2</v>
      </c>
      <c r="O3053" s="52">
        <f>IFERROR(_xll.qlIndexFixing(ONIndex6M,I3053,TRUE,_xll.ohTrigger(RecalcTrigger,Trigger6M)),NA())</f>
        <v>2.5531117611654608E-2</v>
      </c>
      <c r="P3053" s="52">
        <f>IFERROR(_xll.qlIndexFixing(Index1Y,$H3053,TRUE,_xll.ohTrigger(RecalcTrigger,Trigger1Y)),NA())</f>
        <v>2.7515458760797504E-2</v>
      </c>
      <c r="Q3053" s="52">
        <f>IFERROR(_xll.qlIndexFixing(ONIndex1Y,I3053,TRUE,_xll.ohTrigger(RecalcTrigger,Trigger1Y)),NA())</f>
        <v>2.7138848716461439E-2</v>
      </c>
    </row>
    <row r="3054" spans="2:17" x14ac:dyDescent="0.2">
      <c r="B3054" s="46" t="s">
        <v>51</v>
      </c>
      <c r="D3054" s="49">
        <f>_xll.qlCalendarAdvance(LocalCalendar,$D3053,B3054,"f",FALSE)</f>
        <v>60917</v>
      </c>
      <c r="E3054" s="49">
        <f>_xll.qlInterestRateIndexValueDate(IndexON,D3054)</f>
        <v>60917</v>
      </c>
      <c r="F3054" s="52">
        <f>IFERROR(_xll.qlIndexFixing(IndexON,D3054,TRUE,_xll.ohTrigger(RecalcTrigger,TriggerON)),NA())</f>
        <v>2.1462095585293994E-2</v>
      </c>
      <c r="H3054" s="49">
        <f>_xll.qlCalendarAdvance(IborCalendar,$H3053,B3054,"f",FALSE)</f>
        <v>60903</v>
      </c>
      <c r="I3054" s="49">
        <f>_xll.qlInterestRateIndexValueDate(Index1M,$H3054)</f>
        <v>60905</v>
      </c>
      <c r="J3054" s="52">
        <f>IFERROR(_xll.qlIndexFixing(Index1M,$H3054,TRUE,_xll.ohTrigger(RecalcTrigger,Trigger1M)),NA())</f>
        <v>2.2745407754636217E-2</v>
      </c>
      <c r="K3054" s="52">
        <f>IFERROR(_xll.qlIndexFixing(ONIndex1M,I3054,TRUE,_xll.ohTrigger(RecalcTrigger,Trigger1M)),NA())</f>
        <v>2.2725312568390166E-2</v>
      </c>
      <c r="L3054" s="52">
        <f>IFERROR(_xll.qlIndexFixing(Index3M,H3054,TRUE,_xll.ohTrigger(RecalcTrigger,Trigger3M)),NA())</f>
        <v>2.4295114079535066E-2</v>
      </c>
      <c r="M3054" s="52">
        <f>IFERROR(_xll.qlIndexFixing(ONIndex3M,I3054,TRUE,_xll.ohTrigger(RecalcTrigger,Trigger3M)),NA())</f>
        <v>2.4221631551588629E-2</v>
      </c>
      <c r="N3054" s="52">
        <f>IFERROR(_xll.qlIndexFixing(Index6M,$H3054,TRUE,_xll.ohTrigger(RecalcTrigger,Trigger6M)),NA())</f>
        <v>2.5695590148483233E-2</v>
      </c>
      <c r="O3054" s="52">
        <f>IFERROR(_xll.qlIndexFixing(ONIndex6M,I3054,TRUE,_xll.ohTrigger(RecalcTrigger,Trigger6M)),NA())</f>
        <v>2.5531110989831518E-2</v>
      </c>
      <c r="P3054" s="52">
        <f>IFERROR(_xll.qlIndexFixing(Index1Y,$H3054,TRUE,_xll.ohTrigger(RecalcTrigger,Trigger1Y)),NA())</f>
        <v>2.7515490432440129E-2</v>
      </c>
      <c r="Q3054" s="52">
        <f>IFERROR(_xll.qlIndexFixing(ONIndex1Y,I3054,TRUE,_xll.ohTrigger(RecalcTrigger,Trigger1Y)),NA())</f>
        <v>2.7138881287767092E-2</v>
      </c>
    </row>
    <row r="3055" spans="2:17" x14ac:dyDescent="0.2">
      <c r="B3055" s="46" t="s">
        <v>51</v>
      </c>
      <c r="D3055" s="49">
        <f>_xll.qlCalendarAdvance(LocalCalendar,$D3054,B3055,"f",FALSE)</f>
        <v>60924</v>
      </c>
      <c r="E3055" s="49">
        <f>_xll.qlInterestRateIndexValueDate(IndexON,D3055)</f>
        <v>60924</v>
      </c>
      <c r="F3055" s="52">
        <f>IFERROR(_xll.qlIndexFixing(IndexON,D3055,TRUE,_xll.ohTrigger(RecalcTrigger,TriggerON)),NA())</f>
        <v>2.146209558537393E-2</v>
      </c>
      <c r="H3055" s="49">
        <f>_xll.qlCalendarAdvance(IborCalendar,$H3054,B3055,"f",FALSE)</f>
        <v>60910</v>
      </c>
      <c r="I3055" s="49">
        <f>_xll.qlInterestRateIndexValueDate(Index1M,$H3055)</f>
        <v>60912</v>
      </c>
      <c r="J3055" s="52">
        <f>IFERROR(_xll.qlIndexFixing(Index1M,$H3055,TRUE,_xll.ohTrigger(RecalcTrigger,Trigger1M)),NA())</f>
        <v>2.2747562215177652E-2</v>
      </c>
      <c r="K3055" s="52">
        <f>IFERROR(_xll.qlIndexFixing(ONIndex1M,I3055,TRUE,_xll.ohTrigger(RecalcTrigger,Trigger1M)),NA())</f>
        <v>2.2725312568470102E-2</v>
      </c>
      <c r="L3055" s="52">
        <f>IFERROR(_xll.qlIndexFixing(Index3M,H3055,TRUE,_xll.ohTrigger(RecalcTrigger,Trigger3M)),NA())</f>
        <v>2.42959322200673E-2</v>
      </c>
      <c r="M3055" s="52">
        <f>IFERROR(_xll.qlIndexFixing(ONIndex3M,I3055,TRUE,_xll.ohTrigger(RecalcTrigger,Trigger3M)),NA())</f>
        <v>2.4221631551668565E-2</v>
      </c>
      <c r="N3055" s="52">
        <f>IFERROR(_xll.qlIndexFixing(Index6M,$H3055,TRUE,_xll.ohTrigger(RecalcTrigger,Trigger6M)),NA())</f>
        <v>2.5695583634935289E-2</v>
      </c>
      <c r="O3055" s="52">
        <f>IFERROR(_xll.qlIndexFixing(ONIndex6M,I3055,TRUE,_xll.ohTrigger(RecalcTrigger,Trigger6M)),NA())</f>
        <v>2.5531104381837366E-2</v>
      </c>
      <c r="P3055" s="52">
        <f>IFERROR(_xll.qlIndexFixing(Index1Y,$H3055,TRUE,_xll.ohTrigger(RecalcTrigger,Trigger1Y)),NA())</f>
        <v>2.7515522034628394E-2</v>
      </c>
      <c r="Q3055" s="52">
        <f>IFERROR(_xll.qlIndexFixing(ONIndex1Y,I3055,TRUE,_xll.ohTrigger(RecalcTrigger,Trigger1Y)),NA())</f>
        <v>2.7138913791606711E-2</v>
      </c>
    </row>
    <row r="3056" spans="2:17" x14ac:dyDescent="0.2">
      <c r="B3056" s="46" t="s">
        <v>51</v>
      </c>
      <c r="D3056" s="49">
        <f>_xll.qlCalendarAdvance(LocalCalendar,$D3055,B3056,"f",FALSE)</f>
        <v>60931</v>
      </c>
      <c r="E3056" s="49">
        <f>_xll.qlInterestRateIndexValueDate(IndexON,D3056)</f>
        <v>60931</v>
      </c>
      <c r="F3056" s="52">
        <f>IFERROR(_xll.qlIndexFixing(IndexON,D3056,TRUE,_xll.ohTrigger(RecalcTrigger,TriggerON)),NA())</f>
        <v>2.1462095585293994E-2</v>
      </c>
      <c r="H3056" s="49">
        <f>_xll.qlCalendarAdvance(IborCalendar,$H3055,B3056,"f",FALSE)</f>
        <v>60917</v>
      </c>
      <c r="I3056" s="49">
        <f>_xll.qlInterestRateIndexValueDate(Index1M,$H3056)</f>
        <v>60919</v>
      </c>
      <c r="J3056" s="52">
        <f>IFERROR(_xll.qlIndexFixing(Index1M,$H3056,TRUE,_xll.ohTrigger(RecalcTrigger,Trigger1M)),NA())</f>
        <v>2.2747562215177652E-2</v>
      </c>
      <c r="K3056" s="52">
        <f>IFERROR(_xll.qlIndexFixing(ONIndex1M,I3056,TRUE,_xll.ohTrigger(RecalcTrigger,Trigger1M)),NA())</f>
        <v>2.2725312568550038E-2</v>
      </c>
      <c r="L3056" s="52">
        <f>IFERROR(_xll.qlIndexFixing(Index3M,H3056,TRUE,_xll.ohTrigger(RecalcTrigger,Trigger3M)),NA())</f>
        <v>2.42959322200673E-2</v>
      </c>
      <c r="M3056" s="52">
        <f>IFERROR(_xll.qlIndexFixing(ONIndex3M,I3056,TRUE,_xll.ohTrigger(RecalcTrigger,Trigger3M)),NA())</f>
        <v>2.4221631551588629E-2</v>
      </c>
      <c r="N3056" s="52">
        <f>IFERROR(_xll.qlIndexFixing(Index6M,$H3056,TRUE,_xll.ohTrigger(RecalcTrigger,Trigger6M)),NA())</f>
        <v>2.5695577135304567E-2</v>
      </c>
      <c r="O3056" s="52">
        <f>IFERROR(_xll.qlIndexFixing(ONIndex6M,I3056,TRUE,_xll.ohTrigger(RecalcTrigger,Trigger6M)),NA())</f>
        <v>2.5531097787432344E-2</v>
      </c>
      <c r="P3056" s="52">
        <f>IFERROR(_xll.qlIndexFixing(Index1Y,$H3056,TRUE,_xll.ohTrigger(RecalcTrigger,Trigger1Y)),NA())</f>
        <v>2.7515553567362076E-2</v>
      </c>
      <c r="Q3056" s="52">
        <f>IFERROR(_xll.qlIndexFixing(ONIndex1Y,I3056,TRUE,_xll.ohTrigger(RecalcTrigger,Trigger1Y)),NA())</f>
        <v>2.7138946227820426E-2</v>
      </c>
    </row>
    <row r="3057" spans="2:17" x14ac:dyDescent="0.2">
      <c r="B3057" s="46" t="s">
        <v>51</v>
      </c>
      <c r="D3057" s="49">
        <f>_xll.qlCalendarAdvance(LocalCalendar,$D3056,B3057,"f",FALSE)</f>
        <v>60938</v>
      </c>
      <c r="E3057" s="49">
        <f>_xll.qlInterestRateIndexValueDate(IndexON,D3057)</f>
        <v>60938</v>
      </c>
      <c r="F3057" s="52">
        <f>IFERROR(_xll.qlIndexFixing(IndexON,D3057,TRUE,_xll.ohTrigger(RecalcTrigger,TriggerON)),NA())</f>
        <v>2.146209558537393E-2</v>
      </c>
      <c r="H3057" s="49">
        <f>_xll.qlCalendarAdvance(IborCalendar,$H3056,B3057,"f",FALSE)</f>
        <v>60924</v>
      </c>
      <c r="I3057" s="49">
        <f>_xll.qlInterestRateIndexValueDate(Index1M,$H3057)</f>
        <v>60926</v>
      </c>
      <c r="J3057" s="52">
        <f>IFERROR(_xll.qlIndexFixing(Index1M,$H3057,TRUE,_xll.ohTrigger(RecalcTrigger,Trigger1M)),NA())</f>
        <v>2.2747562215177652E-2</v>
      </c>
      <c r="K3057" s="52">
        <f>IFERROR(_xll.qlIndexFixing(ONIndex1M,I3057,TRUE,_xll.ohTrigger(RecalcTrigger,Trigger1M)),NA())</f>
        <v>2.2725312568470102E-2</v>
      </c>
      <c r="L3057" s="52">
        <f>IFERROR(_xll.qlIndexFixing(Index3M,H3057,TRUE,_xll.ohTrigger(RecalcTrigger,Trigger3M)),NA())</f>
        <v>2.4295932220066433E-2</v>
      </c>
      <c r="M3057" s="52">
        <f>IFERROR(_xll.qlIndexFixing(ONIndex3M,I3057,TRUE,_xll.ohTrigger(RecalcTrigger,Trigger3M)),NA())</f>
        <v>2.4221631551588629E-2</v>
      </c>
      <c r="N3057" s="52">
        <f>IFERROR(_xll.qlIndexFixing(Index6M,$H3057,TRUE,_xll.ohTrigger(RecalcTrigger,Trigger6M)),NA())</f>
        <v>2.5695570649587548E-2</v>
      </c>
      <c r="O3057" s="52">
        <f>IFERROR(_xll.qlIndexFixing(ONIndex6M,I3057,TRUE,_xll.ohTrigger(RecalcTrigger,Trigger6M)),NA())</f>
        <v>2.5531091206776324E-2</v>
      </c>
      <c r="P3057" s="52">
        <f>IFERROR(_xll.qlIndexFixing(Index1Y,$H3057,TRUE,_xll.ohTrigger(RecalcTrigger,Trigger1Y)),NA())</f>
        <v>2.751558503064162E-2</v>
      </c>
      <c r="Q3057" s="52">
        <f>IFERROR(_xll.qlIndexFixing(ONIndex1Y,I3057,TRUE,_xll.ohTrigger(RecalcTrigger,Trigger1Y)),NA())</f>
        <v>2.71389785963283E-2</v>
      </c>
    </row>
    <row r="3058" spans="2:17" x14ac:dyDescent="0.2">
      <c r="B3058" s="46" t="s">
        <v>51</v>
      </c>
      <c r="D3058" s="49">
        <f>_xll.qlCalendarAdvance(LocalCalendar,$D3057,B3058,"f",FALSE)</f>
        <v>60945</v>
      </c>
      <c r="E3058" s="49">
        <f>_xll.qlInterestRateIndexValueDate(IndexON,D3058)</f>
        <v>60945</v>
      </c>
      <c r="F3058" s="52">
        <f>IFERROR(_xll.qlIndexFixing(IndexON,D3058,TRUE,_xll.ohTrigger(RecalcTrigger,TriggerON)),NA())</f>
        <v>2.1462095585293994E-2</v>
      </c>
      <c r="H3058" s="49">
        <f>_xll.qlCalendarAdvance(IborCalendar,$H3057,B3058,"f",FALSE)</f>
        <v>60931</v>
      </c>
      <c r="I3058" s="49">
        <f>_xll.qlInterestRateIndexValueDate(Index1M,$H3058)</f>
        <v>60933</v>
      </c>
      <c r="J3058" s="52">
        <f>IFERROR(_xll.qlIndexFixing(Index1M,$H3058,TRUE,_xll.ohTrigger(RecalcTrigger,Trigger1M)),NA())</f>
        <v>2.2747562215177652E-2</v>
      </c>
      <c r="K3058" s="52">
        <f>IFERROR(_xll.qlIndexFixing(ONIndex1M,I3058,TRUE,_xll.ohTrigger(RecalcTrigger,Trigger1M)),NA())</f>
        <v>2.2725312568470102E-2</v>
      </c>
      <c r="L3058" s="52">
        <f>IFERROR(_xll.qlIndexFixing(Index3M,H3058,TRUE,_xll.ohTrigger(RecalcTrigger,Trigger3M)),NA())</f>
        <v>2.4295932220066433E-2</v>
      </c>
      <c r="M3058" s="52">
        <f>IFERROR(_xll.qlIndexFixing(ONIndex3M,I3058,TRUE,_xll.ohTrigger(RecalcTrigger,Trigger3M)),NA())</f>
        <v>2.4221631551668565E-2</v>
      </c>
      <c r="N3058" s="52">
        <f>IFERROR(_xll.qlIndexFixing(Index6M,$H3058,TRUE,_xll.ohTrigger(RecalcTrigger,Trigger6M)),NA())</f>
        <v>2.5695564177788188E-2</v>
      </c>
      <c r="O3058" s="52">
        <f>IFERROR(_xll.qlIndexFixing(ONIndex6M,I3058,TRUE,_xll.ohTrigger(RecalcTrigger,Trigger6M)),NA())</f>
        <v>2.5531084640029178E-2</v>
      </c>
      <c r="P3058" s="52">
        <f>IFERROR(_xll.qlIndexFixing(Index1Y,$H3058,TRUE,_xll.ohTrigger(RecalcTrigger,Trigger1Y)),NA())</f>
        <v>2.7515616424467024E-2</v>
      </c>
      <c r="Q3058" s="52">
        <f>IFERROR(_xll.qlIndexFixing(ONIndex1Y,I3058,TRUE,_xll.ohTrigger(RecalcTrigger,Trigger1Y)),NA())</f>
        <v>2.7139010897530014E-2</v>
      </c>
    </row>
    <row r="3059" spans="2:17" x14ac:dyDescent="0.2">
      <c r="B3059" s="46" t="s">
        <v>51</v>
      </c>
      <c r="D3059" s="49">
        <f>_xll.qlCalendarAdvance(LocalCalendar,$D3058,B3059,"f",FALSE)</f>
        <v>60952</v>
      </c>
      <c r="E3059" s="49">
        <f>_xll.qlInterestRateIndexValueDate(IndexON,D3059)</f>
        <v>60952</v>
      </c>
      <c r="F3059" s="52">
        <f>IFERROR(_xll.qlIndexFixing(IndexON,D3059,TRUE,_xll.ohTrigger(RecalcTrigger,TriggerON)),NA())</f>
        <v>2.146209558537393E-2</v>
      </c>
      <c r="H3059" s="49">
        <f>_xll.qlCalendarAdvance(IborCalendar,$H3058,B3059,"f",FALSE)</f>
        <v>60938</v>
      </c>
      <c r="I3059" s="49">
        <f>_xll.qlInterestRateIndexValueDate(Index1M,$H3059)</f>
        <v>60940</v>
      </c>
      <c r="J3059" s="52">
        <f>IFERROR(_xll.qlIndexFixing(Index1M,$H3059,TRUE,_xll.ohTrigger(RecalcTrigger,Trigger1M)),NA())</f>
        <v>2.2747562215177652E-2</v>
      </c>
      <c r="K3059" s="52">
        <f>IFERROR(_xll.qlIndexFixing(ONIndex1M,I3059,TRUE,_xll.ohTrigger(RecalcTrigger,Trigger1M)),NA())</f>
        <v>2.2725312568550038E-2</v>
      </c>
      <c r="L3059" s="52">
        <f>IFERROR(_xll.qlIndexFixing(Index3M,H3059,TRUE,_xll.ohTrigger(RecalcTrigger,Trigger3M)),NA())</f>
        <v>2.42959322200673E-2</v>
      </c>
      <c r="M3059" s="52">
        <f>IFERROR(_xll.qlIndexFixing(ONIndex3M,I3059,TRUE,_xll.ohTrigger(RecalcTrigger,Trigger3M)),NA())</f>
        <v>2.4221631551668565E-2</v>
      </c>
      <c r="N3059" s="52">
        <f>IFERROR(_xll.qlIndexFixing(Index6M,$H3059,TRUE,_xll.ohTrigger(RecalcTrigger,Trigger6M)),NA())</f>
        <v>2.5694645113189227E-2</v>
      </c>
      <c r="O3059" s="52">
        <f>IFERROR(_xll.qlIndexFixing(ONIndex6M,I3059,TRUE,_xll.ohTrigger(RecalcTrigger,Trigger6M)),NA())</f>
        <v>2.5531078086871162E-2</v>
      </c>
      <c r="P3059" s="52">
        <f>IFERROR(_xll.qlIndexFixing(Index1Y,$H3059,TRUE,_xll.ohTrigger(RecalcTrigger,Trigger1Y)),NA())</f>
        <v>2.7515647748837409E-2</v>
      </c>
      <c r="Q3059" s="52">
        <f>IFERROR(_xll.qlIndexFixing(ONIndex1Y,I3059,TRUE,_xll.ohTrigger(RecalcTrigger,Trigger1Y)),NA())</f>
        <v>2.713904313094595E-2</v>
      </c>
    </row>
    <row r="3060" spans="2:17" x14ac:dyDescent="0.2">
      <c r="B3060" s="46" t="s">
        <v>51</v>
      </c>
      <c r="D3060" s="49">
        <f>_xll.qlCalendarAdvance(LocalCalendar,$D3059,B3060,"f",FALSE)</f>
        <v>60959</v>
      </c>
      <c r="E3060" s="49">
        <f>_xll.qlInterestRateIndexValueDate(IndexON,D3060)</f>
        <v>60959</v>
      </c>
      <c r="F3060" s="52">
        <f>IFERROR(_xll.qlIndexFixing(IndexON,D3060,TRUE,_xll.ohTrigger(RecalcTrigger,TriggerON)),NA())</f>
        <v>2.146209558537393E-2</v>
      </c>
      <c r="H3060" s="49">
        <f>_xll.qlCalendarAdvance(IborCalendar,$H3059,B3060,"f",FALSE)</f>
        <v>60945</v>
      </c>
      <c r="I3060" s="49">
        <f>_xll.qlInterestRateIndexValueDate(Index1M,$H3060)</f>
        <v>60948</v>
      </c>
      <c r="J3060" s="52">
        <f>IFERROR(_xll.qlIndexFixing(Index1M,$H3060,TRUE,_xll.ohTrigger(RecalcTrigger,Trigger1M)),NA())</f>
        <v>2.2746844031436224E-2</v>
      </c>
      <c r="K3060" s="52">
        <f>IFERROR(_xll.qlIndexFixing(ONIndex1M,I3060,TRUE,_xll.ohTrigger(RecalcTrigger,Trigger1M)),NA())</f>
        <v>2.2726747153720694E-2</v>
      </c>
      <c r="L3060" s="52">
        <f>IFERROR(_xll.qlIndexFixing(Index3M,H3060,TRUE,_xll.ohTrigger(RecalcTrigger,Trigger3M)),NA())</f>
        <v>2.4297568611280875E-2</v>
      </c>
      <c r="M3060" s="52">
        <f>IFERROR(_xll.qlIndexFixing(ONIndex3M,I3060,TRUE,_xll.ohTrigger(RecalcTrigger,Trigger3M)),NA())</f>
        <v>2.4223261275517771E-2</v>
      </c>
      <c r="N3060" s="52">
        <f>IFERROR(_xll.qlIndexFixing(Index6M,$H3060,TRUE,_xll.ohTrigger(RecalcTrigger,Trigger6M)),NA())</f>
        <v>2.5694637749175738E-2</v>
      </c>
      <c r="O3060" s="52">
        <f>IFERROR(_xll.qlIndexFixing(ONIndex6M,I3060,TRUE,_xll.ohTrigger(RecalcTrigger,Trigger6M)),NA())</f>
        <v>2.5532880378680289E-2</v>
      </c>
      <c r="P3060" s="52">
        <f>IFERROR(_xll.qlIndexFixing(Index1Y,$H3060,TRUE,_xll.ohTrigger(RecalcTrigger,Trigger1Y)),NA())</f>
        <v>2.7517771742430509E-2</v>
      </c>
      <c r="Q3060" s="52">
        <f>IFERROR(_xll.qlIndexFixing(ONIndex1Y,I3060,TRUE,_xll.ohTrigger(RecalcTrigger,Trigger1Y)),NA())</f>
        <v>2.7141130442016603E-2</v>
      </c>
    </row>
    <row r="3061" spans="2:17" x14ac:dyDescent="0.2">
      <c r="B3061" s="46" t="s">
        <v>51</v>
      </c>
      <c r="D3061" s="49">
        <f>_xll.qlCalendarAdvance(LocalCalendar,$D3060,B3061,"f",FALSE)</f>
        <v>60966</v>
      </c>
      <c r="E3061" s="49">
        <f>_xll.qlInterestRateIndexValueDate(IndexON,D3061)</f>
        <v>60966</v>
      </c>
      <c r="F3061" s="52">
        <f>IFERROR(_xll.qlIndexFixing(IndexON,D3061,TRUE,_xll.ohTrigger(RecalcTrigger,TriggerON)),NA())</f>
        <v>2.1462095585293994E-2</v>
      </c>
      <c r="H3061" s="49">
        <f>_xll.qlCalendarAdvance(IborCalendar,$H3060,B3061,"f",FALSE)</f>
        <v>60952</v>
      </c>
      <c r="I3061" s="49">
        <f>_xll.qlInterestRateIndexValueDate(Index1M,$H3061)</f>
        <v>60954</v>
      </c>
      <c r="J3061" s="52">
        <f>IFERROR(_xll.qlIndexFixing(Index1M,$H3061,TRUE,_xll.ohTrigger(RecalcTrigger,Trigger1M)),NA())</f>
        <v>2.2747562215177652E-2</v>
      </c>
      <c r="K3061" s="52">
        <f>IFERROR(_xll.qlIndexFixing(ONIndex1M,I3061,TRUE,_xll.ohTrigger(RecalcTrigger,Trigger1M)),NA())</f>
        <v>2.2725312568390166E-2</v>
      </c>
      <c r="L3061" s="52">
        <f>IFERROR(_xll.qlIndexFixing(Index3M,H3061,TRUE,_xll.ohTrigger(RecalcTrigger,Trigger3M)),NA())</f>
        <v>2.42959322200673E-2</v>
      </c>
      <c r="M3061" s="52">
        <f>IFERROR(_xll.qlIndexFixing(ONIndex3M,I3061,TRUE,_xll.ohTrigger(RecalcTrigger,Trigger3M)),NA())</f>
        <v>2.4221631551588629E-2</v>
      </c>
      <c r="N3061" s="52">
        <f>IFERROR(_xll.qlIndexFixing(Index6M,$H3061,TRUE,_xll.ohTrigger(RecalcTrigger,Trigger6M)),NA())</f>
        <v>2.5694632238092877E-2</v>
      </c>
      <c r="O3061" s="52">
        <f>IFERROR(_xll.qlIndexFixing(ONIndex6M,I3061,TRUE,_xll.ohTrigger(RecalcTrigger,Trigger6M)),NA())</f>
        <v>2.5531065021722199E-2</v>
      </c>
      <c r="P3061" s="52">
        <f>IFERROR(_xll.qlIndexFixing(Index1Y,$H3061,TRUE,_xll.ohTrigger(RecalcTrigger,Trigger1Y)),NA())</f>
        <v>2.7515710189215316E-2</v>
      </c>
      <c r="Q3061" s="52">
        <f>IFERROR(_xll.qlIndexFixing(ONIndex1Y,I3061,TRUE,_xll.ohTrigger(RecalcTrigger,Trigger1Y)),NA())</f>
        <v>2.7139107394980044E-2</v>
      </c>
    </row>
    <row r="3062" spans="2:17" x14ac:dyDescent="0.2">
      <c r="B3062" s="46" t="s">
        <v>51</v>
      </c>
      <c r="D3062" s="49">
        <f>_xll.qlCalendarAdvance(LocalCalendar,$D3061,B3062,"f",FALSE)</f>
        <v>60973</v>
      </c>
      <c r="E3062" s="49">
        <f>_xll.qlInterestRateIndexValueDate(IndexON,D3062)</f>
        <v>60973</v>
      </c>
      <c r="F3062" s="52">
        <f>IFERROR(_xll.qlIndexFixing(IndexON,D3062,TRUE,_xll.ohTrigger(RecalcTrigger,TriggerON)),NA())</f>
        <v>2.1462095585293994E-2</v>
      </c>
      <c r="H3062" s="49">
        <f>_xll.qlCalendarAdvance(IborCalendar,$H3061,B3062,"f",FALSE)</f>
        <v>60959</v>
      </c>
      <c r="I3062" s="49">
        <f>_xll.qlInterestRateIndexValueDate(Index1M,$H3062)</f>
        <v>60962</v>
      </c>
      <c r="J3062" s="52">
        <f>IFERROR(_xll.qlIndexFixing(Index1M,$H3062,TRUE,_xll.ohTrigger(RecalcTrigger,Trigger1M)),NA())</f>
        <v>2.2748280429147692E-2</v>
      </c>
      <c r="K3062" s="52">
        <f>IFERROR(_xll.qlIndexFixing(ONIndex1M,I3062,TRUE,_xll.ohTrigger(RecalcTrigger,Trigger1M)),NA())</f>
        <v>2.272674715374734E-2</v>
      </c>
      <c r="L3062" s="52">
        <f>IFERROR(_xll.qlIndexFixing(Index3M,H3062,TRUE,_xll.ohTrigger(RecalcTrigger,Trigger3M)),NA())</f>
        <v>2.4297568611280025E-2</v>
      </c>
      <c r="M3062" s="52">
        <f>IFERROR(_xll.qlIndexFixing(ONIndex3M,I3062,TRUE,_xll.ohTrigger(RecalcTrigger,Trigger3M)),NA())</f>
        <v>2.4223261275517771E-2</v>
      </c>
      <c r="N3062" s="52">
        <f>IFERROR(_xll.qlIndexFixing(Index6M,$H3062,TRUE,_xll.ohTrigger(RecalcTrigger,Trigger6M)),NA())</f>
        <v>2.5694624905884225E-2</v>
      </c>
      <c r="O3062" s="52">
        <f>IFERROR(_xll.qlIndexFixing(ONIndex6M,I3062,TRUE,_xll.ohTrigger(RecalcTrigger,Trigger6M)),NA())</f>
        <v>2.5532867347104471E-2</v>
      </c>
      <c r="P3062" s="52">
        <f>IFERROR(_xll.qlIndexFixing(Index1Y,$H3062,TRUE,_xll.ohTrigger(RecalcTrigger,Trigger1Y)),NA())</f>
        <v>2.7517834013599439E-2</v>
      </c>
      <c r="Q3062" s="52">
        <f>IFERROR(_xll.qlIndexFixing(ONIndex1Y,I3062,TRUE,_xll.ohTrigger(RecalcTrigger,Trigger1Y)),NA())</f>
        <v>2.7141194542128488E-2</v>
      </c>
    </row>
    <row r="3063" spans="2:17" x14ac:dyDescent="0.2">
      <c r="B3063" s="46" t="s">
        <v>51</v>
      </c>
      <c r="D3063" s="49">
        <f>_xll.qlCalendarAdvance(LocalCalendar,$D3062,B3063,"f",FALSE)</f>
        <v>60980</v>
      </c>
      <c r="E3063" s="49">
        <f>_xll.qlInterestRateIndexValueDate(IndexON,D3063)</f>
        <v>60980</v>
      </c>
      <c r="F3063" s="52">
        <f>IFERROR(_xll.qlIndexFixing(IndexON,D3063,TRUE,_xll.ohTrigger(RecalcTrigger,TriggerON)),NA())</f>
        <v>2.146209558537393E-2</v>
      </c>
      <c r="H3063" s="49">
        <f>_xll.qlCalendarAdvance(IborCalendar,$H3062,B3063,"f",FALSE)</f>
        <v>60966</v>
      </c>
      <c r="I3063" s="49">
        <f>_xll.qlInterestRateIndexValueDate(Index1M,$H3063)</f>
        <v>60968</v>
      </c>
      <c r="J3063" s="52">
        <f>IFERROR(_xll.qlIndexFixing(Index1M,$H3063,TRUE,_xll.ohTrigger(RecalcTrigger,Trigger1M)),NA())</f>
        <v>2.2748280429145271E-2</v>
      </c>
      <c r="K3063" s="52">
        <f>IFERROR(_xll.qlIndexFixing(ONIndex1M,I3063,TRUE,_xll.ohTrigger(RecalcTrigger,Trigger1M)),NA())</f>
        <v>2.2725312568550038E-2</v>
      </c>
      <c r="L3063" s="52">
        <f>IFERROR(_xll.qlIndexFixing(Index3M,H3063,TRUE,_xll.ohTrigger(RecalcTrigger,Trigger3M)),NA())</f>
        <v>2.4294295975717084E-2</v>
      </c>
      <c r="M3063" s="52">
        <f>IFERROR(_xll.qlIndexFixing(ONIndex3M,I3063,TRUE,_xll.ohTrigger(RecalcTrigger,Trigger3M)),NA())</f>
        <v>2.4221631551748501E-2</v>
      </c>
      <c r="N3063" s="52">
        <f>IFERROR(_xll.qlIndexFixing(Index6M,$H3063,TRUE,_xll.ohTrigger(RecalcTrigger,Trigger6M)),NA())</f>
        <v>2.5695532027523758E-2</v>
      </c>
      <c r="O3063" s="52">
        <f>IFERROR(_xll.qlIndexFixing(ONIndex6M,I3063,TRUE,_xll.ohTrigger(RecalcTrigger,Trigger6M)),NA())</f>
        <v>2.5531052011729116E-2</v>
      </c>
      <c r="P3063" s="52">
        <f>IFERROR(_xll.qlIndexFixing(Index1Y,$H3063,TRUE,_xll.ohTrigger(RecalcTrigger,Trigger1Y)),NA())</f>
        <v>2.7515772351776005E-2</v>
      </c>
      <c r="Q3063" s="52">
        <f>IFERROR(_xll.qlIndexFixing(ONIndex1Y,I3063,TRUE,_xll.ohTrigger(RecalcTrigger,Trigger1Y)),NA())</f>
        <v>2.7139171389070071E-2</v>
      </c>
    </row>
    <row r="3064" spans="2:17" x14ac:dyDescent="0.2">
      <c r="B3064" s="46" t="s">
        <v>51</v>
      </c>
      <c r="D3064" s="49">
        <f>_xll.qlCalendarAdvance(LocalCalendar,$D3063,B3064,"f",FALSE)</f>
        <v>60987</v>
      </c>
      <c r="E3064" s="49">
        <f>_xll.qlInterestRateIndexValueDate(IndexON,D3064)</f>
        <v>60987</v>
      </c>
      <c r="F3064" s="52">
        <f>IFERROR(_xll.qlIndexFixing(IndexON,D3064,TRUE,_xll.ohTrigger(RecalcTrigger,TriggerON)),NA())</f>
        <v>2.1462095585293994E-2</v>
      </c>
      <c r="H3064" s="49">
        <f>_xll.qlCalendarAdvance(IborCalendar,$H3063,B3064,"f",FALSE)</f>
        <v>60973</v>
      </c>
      <c r="I3064" s="49">
        <f>_xll.qlInterestRateIndexValueDate(Index1M,$H3064)</f>
        <v>60975</v>
      </c>
      <c r="J3064" s="52">
        <f>IFERROR(_xll.qlIndexFixing(Index1M,$H3064,TRUE,_xll.ohTrigger(RecalcTrigger,Trigger1M)),NA())</f>
        <v>2.2747562215177652E-2</v>
      </c>
      <c r="K3064" s="52">
        <f>IFERROR(_xll.qlIndexFixing(ONIndex1M,I3064,TRUE,_xll.ohTrigger(RecalcTrigger,Trigger1M)),NA())</f>
        <v>2.2725312568470102E-2</v>
      </c>
      <c r="L3064" s="52">
        <f>IFERROR(_xll.qlIndexFixing(Index3M,H3064,TRUE,_xll.ohTrigger(RecalcTrigger,Trigger3M)),NA())</f>
        <v>2.4294295975717084E-2</v>
      </c>
      <c r="M3064" s="52">
        <f>IFERROR(_xll.qlIndexFixing(ONIndex3M,I3064,TRUE,_xll.ohTrigger(RecalcTrigger,Trigger3M)),NA())</f>
        <v>2.4221631551588629E-2</v>
      </c>
      <c r="N3064" s="52">
        <f>IFERROR(_xll.qlIndexFixing(Index6M,$H3064,TRUE,_xll.ohTrigger(RecalcTrigger,Trigger6M)),NA())</f>
        <v>2.569552563921761E-2</v>
      </c>
      <c r="O3064" s="52">
        <f>IFERROR(_xll.qlIndexFixing(ONIndex6M,I3064,TRUE,_xll.ohTrigger(RecalcTrigger,Trigger6M)),NA())</f>
        <v>2.5531045527156238E-2</v>
      </c>
      <c r="P3064" s="52">
        <f>IFERROR(_xll.qlIndexFixing(Index1Y,$H3064,TRUE,_xll.ohTrigger(RecalcTrigger,Trigger1Y)),NA())</f>
        <v>2.7515803328874808E-2</v>
      </c>
      <c r="Q3064" s="52">
        <f>IFERROR(_xll.qlIndexFixing(ONIndex1Y,I3064,TRUE,_xll.ohTrigger(RecalcTrigger,Trigger1Y)),NA())</f>
        <v>2.7139203284596292E-2</v>
      </c>
    </row>
    <row r="3065" spans="2:17" x14ac:dyDescent="0.2">
      <c r="B3065" s="46" t="s">
        <v>51</v>
      </c>
      <c r="D3065" s="49">
        <f>_xll.qlCalendarAdvance(LocalCalendar,$D3064,B3065,"f",FALSE)</f>
        <v>60994</v>
      </c>
      <c r="E3065" s="49">
        <f>_xll.qlInterestRateIndexValueDate(IndexON,D3065)</f>
        <v>60994</v>
      </c>
      <c r="F3065" s="52">
        <f>IFERROR(_xll.qlIndexFixing(IndexON,D3065,TRUE,_xll.ohTrigger(RecalcTrigger,TriggerON)),NA())</f>
        <v>2.146209558537393E-2</v>
      </c>
      <c r="H3065" s="49">
        <f>_xll.qlCalendarAdvance(IborCalendar,$H3064,B3065,"f",FALSE)</f>
        <v>60980</v>
      </c>
      <c r="I3065" s="49">
        <f>_xll.qlInterestRateIndexValueDate(Index1M,$H3065)</f>
        <v>60982</v>
      </c>
      <c r="J3065" s="52">
        <f>IFERROR(_xll.qlIndexFixing(Index1M,$H3065,TRUE,_xll.ohTrigger(RecalcTrigger,Trigger1M)),NA())</f>
        <v>2.2748280429145271E-2</v>
      </c>
      <c r="K3065" s="52">
        <f>IFERROR(_xll.qlIndexFixing(ONIndex1M,I3065,TRUE,_xll.ohTrigger(RecalcTrigger,Trigger1M)),NA())</f>
        <v>2.2725312568470102E-2</v>
      </c>
      <c r="L3065" s="52">
        <f>IFERROR(_xll.qlIndexFixing(Index3M,H3065,TRUE,_xll.ohTrigger(RecalcTrigger,Trigger3M)),NA())</f>
        <v>2.4294295975717084E-2</v>
      </c>
      <c r="M3065" s="52">
        <f>IFERROR(_xll.qlIndexFixing(ONIndex3M,I3065,TRUE,_xll.ohTrigger(RecalcTrigger,Trigger3M)),NA())</f>
        <v>2.4221631551588629E-2</v>
      </c>
      <c r="N3065" s="52">
        <f>IFERROR(_xll.qlIndexFixing(Index6M,$H3065,TRUE,_xll.ohTrigger(RecalcTrigger,Trigger6M)),NA())</f>
        <v>2.5695519264827802E-2</v>
      </c>
      <c r="O3065" s="52">
        <f>IFERROR(_xll.qlIndexFixing(ONIndex6M,I3065,TRUE,_xll.ohTrigger(RecalcTrigger,Trigger6M)),NA())</f>
        <v>2.5531039056492233E-2</v>
      </c>
      <c r="P3065" s="52">
        <f>IFERROR(_xll.qlIndexFixing(Index1Y,$H3065,TRUE,_xll.ohTrigger(RecalcTrigger,Trigger1Y)),NA())</f>
        <v>2.7515834236518814E-2</v>
      </c>
      <c r="Q3065" s="52">
        <f>IFERROR(_xll.qlIndexFixing(ONIndex1Y,I3065,TRUE,_xll.ohTrigger(RecalcTrigger,Trigger1Y)),NA())</f>
        <v>2.7139235112576543E-2</v>
      </c>
    </row>
    <row r="3066" spans="2:17" x14ac:dyDescent="0.2">
      <c r="B3066" s="46" t="s">
        <v>51</v>
      </c>
      <c r="D3066" s="49">
        <f>_xll.qlCalendarAdvance(LocalCalendar,$D3065,B3066,"f",FALSE)</f>
        <v>61001</v>
      </c>
      <c r="E3066" s="49">
        <f>_xll.qlInterestRateIndexValueDate(IndexON,D3066)</f>
        <v>61001</v>
      </c>
      <c r="F3066" s="52">
        <f>IFERROR(_xll.qlIndexFixing(IndexON,D3066,TRUE,_xll.ohTrigger(RecalcTrigger,TriggerON)),NA())</f>
        <v>2.146209558537393E-2</v>
      </c>
      <c r="H3066" s="49">
        <f>_xll.qlCalendarAdvance(IborCalendar,$H3065,B3066,"f",FALSE)</f>
        <v>60987</v>
      </c>
      <c r="I3066" s="49">
        <f>_xll.qlInterestRateIndexValueDate(Index1M,$H3066)</f>
        <v>60989</v>
      </c>
      <c r="J3066" s="52">
        <f>IFERROR(_xll.qlIndexFixing(Index1M,$H3066,TRUE,_xll.ohTrigger(RecalcTrigger,Trigger1M)),NA())</f>
        <v>2.274756221518015E-2</v>
      </c>
      <c r="K3066" s="52">
        <f>IFERROR(_xll.qlIndexFixing(ONIndex1M,I3066,TRUE,_xll.ohTrigger(RecalcTrigger,Trigger1M)),NA())</f>
        <v>2.272889925808208E-2</v>
      </c>
      <c r="L3066" s="52">
        <f>IFERROR(_xll.qlIndexFixing(Index3M,H3066,TRUE,_xll.ohTrigger(RecalcTrigger,Trigger3M)),NA())</f>
        <v>2.4294295975717084E-2</v>
      </c>
      <c r="M3066" s="52">
        <f>IFERROR(_xll.qlIndexFixing(ONIndex3M,I3066,TRUE,_xll.ohTrigger(RecalcTrigger,Trigger3M)),NA())</f>
        <v>2.4225706135472258E-2</v>
      </c>
      <c r="N3066" s="52">
        <f>IFERROR(_xll.qlIndexFixing(Index6M,$H3066,TRUE,_xll.ohTrigger(RecalcTrigger,Trigger6M)),NA())</f>
        <v>2.5695512904353898E-2</v>
      </c>
      <c r="O3066" s="52">
        <f>IFERROR(_xll.qlIndexFixing(ONIndex6M,I3066,TRUE,_xll.ohTrigger(RecalcTrigger,Trigger6M)),NA())</f>
        <v>2.5535557346874072E-2</v>
      </c>
      <c r="P3066" s="52">
        <f>IFERROR(_xll.qlIndexFixing(Index1Y,$H3066,TRUE,_xll.ohTrigger(RecalcTrigger,Trigger1Y)),NA())</f>
        <v>2.7515865074708681E-2</v>
      </c>
      <c r="Q3066" s="52">
        <f>IFERROR(_xll.qlIndexFixing(ONIndex1Y,I3066,TRUE,_xll.ohTrigger(RecalcTrigger,Trigger1Y)),NA())</f>
        <v>2.714439357587306E-2</v>
      </c>
    </row>
    <row r="3067" spans="2:17" x14ac:dyDescent="0.2">
      <c r="B3067" s="46" t="s">
        <v>51</v>
      </c>
      <c r="D3067" s="49">
        <f>_xll.qlCalendarAdvance(LocalCalendar,$D3066,B3067,"f",FALSE)</f>
        <v>61008</v>
      </c>
      <c r="E3067" s="49">
        <f>_xll.qlInterestRateIndexValueDate(IndexON,D3067)</f>
        <v>61008</v>
      </c>
      <c r="F3067" s="52">
        <f>IFERROR(_xll.qlIndexFixing(IndexON,D3067,TRUE,_xll.ohTrigger(RecalcTrigger,TriggerON)),NA())</f>
        <v>2.146209558537393E-2</v>
      </c>
      <c r="H3067" s="49">
        <f>_xll.qlCalendarAdvance(IborCalendar,$H3066,B3067,"f",FALSE)</f>
        <v>60995</v>
      </c>
      <c r="I3067" s="49">
        <f>_xll.qlInterestRateIndexValueDate(Index1M,$H3067)</f>
        <v>61001</v>
      </c>
      <c r="J3067" s="52">
        <f>IFERROR(_xll.qlIndexFixing(Index1M,$H3067,TRUE,_xll.ohTrigger(RecalcTrigger,Trigger1M)),NA())</f>
        <v>2.2746844031438802E-2</v>
      </c>
      <c r="K3067" s="52">
        <f>IFERROR(_xll.qlIndexFixing(ONIndex1M,I3067,TRUE,_xll.ohTrigger(RecalcTrigger,Trigger1M)),NA())</f>
        <v>2.2725312568550038E-2</v>
      </c>
      <c r="L3067" s="52">
        <f>IFERROR(_xll.qlIndexFixing(Index3M,H3067,TRUE,_xll.ohTrigger(RecalcTrigger,Trigger3M)),NA())</f>
        <v>2.4295114079535943E-2</v>
      </c>
      <c r="M3067" s="52">
        <f>IFERROR(_xll.qlIndexFixing(ONIndex3M,I3067,TRUE,_xll.ohTrigger(RecalcTrigger,Trigger3M)),NA())</f>
        <v>2.4221631551748501E-2</v>
      </c>
      <c r="N3067" s="52">
        <f>IFERROR(_xll.qlIndexFixing(Index6M,$H3067,TRUE,_xll.ohTrigger(RecalcTrigger,Trigger6M)),NA())</f>
        <v>2.5695502033059262E-2</v>
      </c>
      <c r="O3067" s="52">
        <f>IFERROR(_xll.qlIndexFixing(ONIndex6M,I3067,TRUE,_xll.ohTrigger(RecalcTrigger,Trigger6M)),NA())</f>
        <v>2.5531021562485989E-2</v>
      </c>
      <c r="P3067" s="52">
        <f>IFERROR(_xll.qlIndexFixing(Index1Y,$H3067,TRUE,_xll.ohTrigger(RecalcTrigger,Trigger1Y)),NA())</f>
        <v>2.7515917778588955E-2</v>
      </c>
      <c r="Q3067" s="52">
        <f>IFERROR(_xll.qlIndexFixing(ONIndex1Y,I3067,TRUE,_xll.ohTrigger(RecalcTrigger,Trigger1Y)),NA())</f>
        <v>2.7139321162303887E-2</v>
      </c>
    </row>
    <row r="3068" spans="2:17" x14ac:dyDescent="0.2">
      <c r="B3068" s="46" t="s">
        <v>51</v>
      </c>
      <c r="D3068" s="49">
        <f>_xll.qlCalendarAdvance(LocalCalendar,$D3067,B3068,"f",FALSE)</f>
        <v>61015</v>
      </c>
      <c r="E3068" s="49">
        <f>_xll.qlInterestRateIndexValueDate(IndexON,D3068)</f>
        <v>61015</v>
      </c>
      <c r="F3068" s="52">
        <f>IFERROR(_xll.qlIndexFixing(IndexON,D3068,TRUE,_xll.ohTrigger(RecalcTrigger,TriggerON)),NA())</f>
        <v>2.146209558537393E-2</v>
      </c>
      <c r="H3068" s="49">
        <f>_xll.qlCalendarAdvance(IborCalendar,$H3067,B3068,"f",FALSE)</f>
        <v>61002</v>
      </c>
      <c r="I3068" s="49">
        <f>_xll.qlInterestRateIndexValueDate(Index1M,$H3068)</f>
        <v>61004</v>
      </c>
      <c r="J3068" s="52">
        <f>IFERROR(_xll.qlIndexFixing(Index1M,$H3068,TRUE,_xll.ohTrigger(RecalcTrigger,Trigger1M)),NA())</f>
        <v>2.2746844031438802E-2</v>
      </c>
      <c r="K3068" s="52">
        <f>IFERROR(_xll.qlIndexFixing(ONIndex1M,I3068,TRUE,_xll.ohTrigger(RecalcTrigger,Trigger1M)),NA())</f>
        <v>2.2726747153773985E-2</v>
      </c>
      <c r="L3068" s="52">
        <f>IFERROR(_xll.qlIndexFixing(Index3M,H3068,TRUE,_xll.ohTrigger(RecalcTrigger,Trigger3M)),NA())</f>
        <v>2.4294295975717084E-2</v>
      </c>
      <c r="M3068" s="52">
        <f>IFERROR(_xll.qlIndexFixing(ONIndex3M,I3068,TRUE,_xll.ohTrigger(RecalcTrigger,Trigger3M)),NA())</f>
        <v>2.4223261275491126E-2</v>
      </c>
      <c r="N3068" s="52">
        <f>IFERROR(_xll.qlIndexFixing(Index6M,$H3068,TRUE,_xll.ohTrigger(RecalcTrigger,Trigger6M)),NA())</f>
        <v>2.5694586709964429E-2</v>
      </c>
      <c r="O3068" s="52">
        <f>IFERROR(_xll.qlIndexFixing(ONIndex6M,I3068,TRUE,_xll.ohTrigger(RecalcTrigger,Trigger6M)),NA())</f>
        <v>2.5532828582113254E-2</v>
      </c>
      <c r="P3068" s="52">
        <f>IFERROR(_xll.qlIndexFixing(Index1Y,$H3068,TRUE,_xll.ohTrigger(RecalcTrigger,Trigger1Y)),NA())</f>
        <v>2.7518019159949354E-2</v>
      </c>
      <c r="Q3068" s="52">
        <f>IFERROR(_xll.qlIndexFixing(ONIndex1Y,I3068,TRUE,_xll.ohTrigger(RecalcTrigger,Trigger1Y)),NA())</f>
        <v>2.7141385220348369E-2</v>
      </c>
    </row>
    <row r="3069" spans="2:17" x14ac:dyDescent="0.2">
      <c r="B3069" s="46" t="s">
        <v>51</v>
      </c>
      <c r="D3069" s="49">
        <f>_xll.qlCalendarAdvance(LocalCalendar,$D3068,B3069,"f",FALSE)</f>
        <v>61022</v>
      </c>
      <c r="E3069" s="49">
        <f>_xll.qlInterestRateIndexValueDate(IndexON,D3069)</f>
        <v>61022</v>
      </c>
      <c r="F3069" s="52">
        <f>IFERROR(_xll.qlIndexFixing(IndexON,D3069,TRUE,_xll.ohTrigger(RecalcTrigger,TriggerON)),NA())</f>
        <v>2.146209558537393E-2</v>
      </c>
      <c r="H3069" s="49">
        <f>_xll.qlCalendarAdvance(IborCalendar,$H3068,B3069,"f",FALSE)</f>
        <v>61009</v>
      </c>
      <c r="I3069" s="49">
        <f>_xll.qlInterestRateIndexValueDate(Index1M,$H3069)</f>
        <v>61011</v>
      </c>
      <c r="J3069" s="52">
        <f>IFERROR(_xll.qlIndexFixing(Index1M,$H3069,TRUE,_xll.ohTrigger(RecalcTrigger,Trigger1M)),NA())</f>
        <v>2.2746844031436224E-2</v>
      </c>
      <c r="K3069" s="52">
        <f>IFERROR(_xll.qlIndexFixing(ONIndex1M,I3069,TRUE,_xll.ohTrigger(RecalcTrigger,Trigger1M)),NA())</f>
        <v>2.2727464491669735E-2</v>
      </c>
      <c r="L3069" s="52">
        <f>IFERROR(_xll.qlIndexFixing(Index3M,H3069,TRUE,_xll.ohTrigger(RecalcTrigger,Trigger3M)),NA())</f>
        <v>2.4294295975717084E-2</v>
      </c>
      <c r="M3069" s="52">
        <f>IFERROR(_xll.qlIndexFixing(ONIndex3M,I3069,TRUE,_xll.ohTrigger(RecalcTrigger,Trigger3M)),NA())</f>
        <v>2.4224076192258526E-2</v>
      </c>
      <c r="N3069" s="52">
        <f>IFERROR(_xll.qlIndexFixing(Index6M,$H3069,TRUE,_xll.ohTrigger(RecalcTrigger,Trigger6M)),NA())</f>
        <v>2.5694580392679169E-2</v>
      </c>
      <c r="O3069" s="52">
        <f>IFERROR(_xll.qlIndexFixing(ONIndex6M,I3069,TRUE,_xll.ohTrigger(RecalcTrigger,Trigger6M)),NA())</f>
        <v>2.5533727120483629E-2</v>
      </c>
      <c r="P3069" s="52">
        <f>IFERROR(_xll.qlIndexFixing(Index1Y,$H3069,TRUE,_xll.ohTrigger(RecalcTrigger,Trigger1Y)),NA())</f>
        <v>2.7519093969044651E-2</v>
      </c>
      <c r="Q3069" s="52">
        <f>IFERROR(_xll.qlIndexFixing(ONIndex1Y,I3069,TRUE,_xll.ohTrigger(RecalcTrigger,Trigger1Y)),NA())</f>
        <v>2.7142442096395047E-2</v>
      </c>
    </row>
    <row r="3070" spans="2:17" x14ac:dyDescent="0.2">
      <c r="B3070" s="46" t="s">
        <v>51</v>
      </c>
      <c r="D3070" s="49">
        <f>_xll.qlCalendarAdvance(LocalCalendar,$D3069,B3070,"f",FALSE)</f>
        <v>61029</v>
      </c>
      <c r="E3070" s="49">
        <f>_xll.qlInterestRateIndexValueDate(IndexON,D3070)</f>
        <v>61029</v>
      </c>
      <c r="F3070" s="52">
        <f>IFERROR(_xll.qlIndexFixing(IndexON,D3070,TRUE,_xll.ohTrigger(RecalcTrigger,TriggerON)),NA())</f>
        <v>2.146209558537393E-2</v>
      </c>
      <c r="H3070" s="49">
        <f>_xll.qlCalendarAdvance(IborCalendar,$H3069,B3070,"f",FALSE)</f>
        <v>61016</v>
      </c>
      <c r="I3070" s="49">
        <f>_xll.qlInterestRateIndexValueDate(Index1M,$H3070)</f>
        <v>61018</v>
      </c>
      <c r="J3070" s="52">
        <f>IFERROR(_xll.qlIndexFixing(Index1M,$H3070,TRUE,_xll.ohTrigger(RecalcTrigger,Trigger1M)),NA())</f>
        <v>2.2747562215177652E-2</v>
      </c>
      <c r="K3070" s="52">
        <f>IFERROR(_xll.qlIndexFixing(ONIndex1M,I3070,TRUE,_xll.ohTrigger(RecalcTrigger,Trigger1M)),NA())</f>
        <v>2.2726747153773985E-2</v>
      </c>
      <c r="L3070" s="52">
        <f>IFERROR(_xll.qlIndexFixing(Index3M,H3070,TRUE,_xll.ohTrigger(RecalcTrigger,Trigger3M)),NA())</f>
        <v>2.4294295975717084E-2</v>
      </c>
      <c r="M3070" s="52">
        <f>IFERROR(_xll.qlIndexFixing(ONIndex3M,I3070,TRUE,_xll.ohTrigger(RecalcTrigger,Trigger3M)),NA())</f>
        <v>2.4223261275517771E-2</v>
      </c>
      <c r="N3070" s="52">
        <f>IFERROR(_xll.qlIndexFixing(Index6M,$H3070,TRUE,_xll.ohTrigger(RecalcTrigger,Trigger6M)),NA())</f>
        <v>2.5694574089308527E-2</v>
      </c>
      <c r="O3070" s="52">
        <f>IFERROR(_xll.qlIndexFixing(ONIndex6M,I3070,TRUE,_xll.ohTrigger(RecalcTrigger,Trigger6M)),NA())</f>
        <v>2.5532815770361594E-2</v>
      </c>
      <c r="P3070" s="52">
        <f>IFERROR(_xll.qlIndexFixing(Index1Y,$H3070,TRUE,_xll.ohTrigger(RecalcTrigger,Trigger1Y)),NA())</f>
        <v>2.7518080319679714E-2</v>
      </c>
      <c r="Q3070" s="52">
        <f>IFERROR(_xll.qlIndexFixing(ONIndex1Y,I3070,TRUE,_xll.ohTrigger(RecalcTrigger,Trigger1Y)),NA())</f>
        <v>2.7141448239111909E-2</v>
      </c>
    </row>
    <row r="3071" spans="2:17" x14ac:dyDescent="0.2">
      <c r="B3071" s="46" t="s">
        <v>51</v>
      </c>
      <c r="D3071" s="49">
        <f>_xll.qlCalendarAdvance(LocalCalendar,$D3070,B3071,"f",FALSE)</f>
        <v>61036</v>
      </c>
      <c r="E3071" s="49">
        <f>_xll.qlInterestRateIndexValueDate(IndexON,D3071)</f>
        <v>61036</v>
      </c>
      <c r="F3071" s="52">
        <f>IFERROR(_xll.qlIndexFixing(IndexON,D3071,TRUE,_xll.ohTrigger(RecalcTrigger,TriggerON)),NA())</f>
        <v>2.1462095585453866E-2</v>
      </c>
      <c r="H3071" s="49">
        <f>_xll.qlCalendarAdvance(IborCalendar,$H3070,B3071,"f",FALSE)</f>
        <v>61023</v>
      </c>
      <c r="I3071" s="49">
        <f>_xll.qlInterestRateIndexValueDate(Index1M,$H3071)</f>
        <v>61025</v>
      </c>
      <c r="J3071" s="52">
        <f>IFERROR(_xll.qlIndexFixing(Index1M,$H3071,TRUE,_xll.ohTrigger(RecalcTrigger,Trigger1M)),NA())</f>
        <v>2.2746844031436224E-2</v>
      </c>
      <c r="K3071" s="52">
        <f>IFERROR(_xll.qlIndexFixing(ONIndex1M,I3071,TRUE,_xll.ohTrigger(RecalcTrigger,Trigger1M)),NA())</f>
        <v>2.272674715374734E-2</v>
      </c>
      <c r="L3071" s="52">
        <f>IFERROR(_xll.qlIndexFixing(Index3M,H3071,TRUE,_xll.ohTrigger(RecalcTrigger,Trigger3M)),NA())</f>
        <v>2.4294295975717084E-2</v>
      </c>
      <c r="M3071" s="52">
        <f>IFERROR(_xll.qlIndexFixing(ONIndex3M,I3071,TRUE,_xll.ohTrigger(RecalcTrigger,Trigger3M)),NA())</f>
        <v>2.4223261275491126E-2</v>
      </c>
      <c r="N3071" s="52">
        <f>IFERROR(_xll.qlIndexFixing(Index6M,$H3071,TRUE,_xll.ohTrigger(RecalcTrigger,Trigger6M)),NA())</f>
        <v>2.5694567799853383E-2</v>
      </c>
      <c r="O3071" s="52">
        <f>IFERROR(_xll.qlIndexFixing(ONIndex6M,I3071,TRUE,_xll.ohTrigger(RecalcTrigger,Trigger6M)),NA())</f>
        <v>2.553280938512259E-2</v>
      </c>
      <c r="P3071" s="52">
        <f>IFERROR(_xll.qlIndexFixing(Index1Y,$H3071,TRUE,_xll.ohTrigger(RecalcTrigger,Trigger1Y)),NA())</f>
        <v>2.7518110795347696E-2</v>
      </c>
      <c r="Q3071" s="52">
        <f>IFERROR(_xll.qlIndexFixing(ONIndex1Y,I3071,TRUE,_xll.ohTrigger(RecalcTrigger,Trigger1Y)),NA())</f>
        <v>2.7141479647081468E-2</v>
      </c>
    </row>
    <row r="3072" spans="2:17" x14ac:dyDescent="0.2">
      <c r="B3072" s="46" t="s">
        <v>51</v>
      </c>
      <c r="D3072" s="49">
        <f>_xll.qlCalendarAdvance(LocalCalendar,$D3071,B3072,"f",FALSE)</f>
        <v>61043</v>
      </c>
      <c r="E3072" s="49">
        <f>_xll.qlInterestRateIndexValueDate(IndexON,D3072)</f>
        <v>61043</v>
      </c>
      <c r="F3072" s="52">
        <f>IFERROR(_xll.qlIndexFixing(IndexON,D3072,TRUE,_xll.ohTrigger(RecalcTrigger,TriggerON)),NA())</f>
        <v>2.146209558537393E-2</v>
      </c>
      <c r="H3072" s="49">
        <f>_xll.qlCalendarAdvance(IborCalendar,$H3071,B3072,"f",FALSE)</f>
        <v>61030</v>
      </c>
      <c r="I3072" s="49">
        <f>_xll.qlInterestRateIndexValueDate(Index1M,$H3072)</f>
        <v>61032</v>
      </c>
      <c r="J3072" s="52">
        <f>IFERROR(_xll.qlIndexFixing(Index1M,$H3072,TRUE,_xll.ohTrigger(RecalcTrigger,Trigger1M)),NA())</f>
        <v>2.2744689661571598E-2</v>
      </c>
      <c r="K3072" s="52">
        <f>IFERROR(_xll.qlIndexFixing(ONIndex1M,I3072,TRUE,_xll.ohTrigger(RecalcTrigger,Trigger1M)),NA())</f>
        <v>2.272674715374734E-2</v>
      </c>
      <c r="L3072" s="52">
        <f>IFERROR(_xll.qlIndexFixing(Index3M,H3072,TRUE,_xll.ohTrigger(RecalcTrigger,Trigger3M)),NA())</f>
        <v>2.429347790861236E-2</v>
      </c>
      <c r="M3072" s="52">
        <f>IFERROR(_xll.qlIndexFixing(ONIndex3M,I3072,TRUE,_xll.ohTrigger(RecalcTrigger,Trigger3M)),NA())</f>
        <v>2.4223261275491126E-2</v>
      </c>
      <c r="N3072" s="52">
        <f>IFERROR(_xll.qlIndexFixing(Index6M,$H3072,TRUE,_xll.ohTrigger(RecalcTrigger,Trigger6M)),NA())</f>
        <v>2.5694561524312855E-2</v>
      </c>
      <c r="O3072" s="52">
        <f>IFERROR(_xll.qlIndexFixing(ONIndex6M,I3072,TRUE,_xll.ohTrigger(RecalcTrigger,Trigger6M)),NA())</f>
        <v>2.5532803013605943E-2</v>
      </c>
      <c r="P3072" s="52">
        <f>IFERROR(_xll.qlIndexFixing(Index1Y,$H3072,TRUE,_xll.ohTrigger(RecalcTrigger,Trigger1Y)),NA())</f>
        <v>2.751814120155081E-2</v>
      </c>
      <c r="Q3072" s="52">
        <f>IFERROR(_xll.qlIndexFixing(ONIndex1Y,I3072,TRUE,_xll.ohTrigger(RecalcTrigger,Trigger1Y)),NA())</f>
        <v>2.7141510987478412E-2</v>
      </c>
    </row>
    <row r="3073" spans="2:17" x14ac:dyDescent="0.2">
      <c r="B3073" s="46" t="s">
        <v>51</v>
      </c>
      <c r="D3073" s="49">
        <f>_xll.qlCalendarAdvance(LocalCalendar,$D3072,B3073,"f",FALSE)</f>
        <v>61050</v>
      </c>
      <c r="E3073" s="49">
        <f>_xll.qlInterestRateIndexValueDate(IndexON,D3073)</f>
        <v>61050</v>
      </c>
      <c r="F3073" s="52">
        <f>IFERROR(_xll.qlIndexFixing(IndexON,D3073,TRUE,_xll.ohTrigger(RecalcTrigger,TriggerON)),NA())</f>
        <v>2.146209558537393E-2</v>
      </c>
      <c r="H3073" s="49">
        <f>_xll.qlCalendarAdvance(IborCalendar,$H3072,B3073,"f",FALSE)</f>
        <v>61037</v>
      </c>
      <c r="I3073" s="49">
        <f>_xll.qlInterestRateIndexValueDate(Index1M,$H3073)</f>
        <v>61039</v>
      </c>
      <c r="J3073" s="52">
        <f>IFERROR(_xll.qlIndexFixing(Index1M,$H3073,TRUE,_xll.ohTrigger(RecalcTrigger,Trigger1M)),NA())</f>
        <v>2.2744689661571598E-2</v>
      </c>
      <c r="K3073" s="52">
        <f>IFERROR(_xll.qlIndexFixing(ONIndex1M,I3073,TRUE,_xll.ohTrigger(RecalcTrigger,Trigger1M)),NA())</f>
        <v>2.272674715374734E-2</v>
      </c>
      <c r="L3073" s="52">
        <f>IFERROR(_xll.qlIndexFixing(Index3M,H3073,TRUE,_xll.ohTrigger(RecalcTrigger,Trigger3M)),NA())</f>
        <v>2.429347790861236E-2</v>
      </c>
      <c r="M3073" s="52">
        <f>IFERROR(_xll.qlIndexFixing(ONIndex3M,I3073,TRUE,_xll.ohTrigger(RecalcTrigger,Trigger3M)),NA())</f>
        <v>2.4223261275491126E-2</v>
      </c>
      <c r="N3073" s="52">
        <f>IFERROR(_xll.qlIndexFixing(Index6M,$H3073,TRUE,_xll.ohTrigger(RecalcTrigger,Trigger6M)),NA())</f>
        <v>2.5694555262686498E-2</v>
      </c>
      <c r="O3073" s="52">
        <f>IFERROR(_xll.qlIndexFixing(ONIndex6M,I3073,TRUE,_xll.ohTrigger(RecalcTrigger,Trigger6M)),NA())</f>
        <v>2.5532796655838297E-2</v>
      </c>
      <c r="P3073" s="52">
        <f>IFERROR(_xll.qlIndexFixing(Index1Y,$H3073,TRUE,_xll.ohTrigger(RecalcTrigger,Trigger1Y)),NA())</f>
        <v>2.751817153828862E-2</v>
      </c>
      <c r="Q3073" s="52">
        <f>IFERROR(_xll.qlIndexFixing(ONIndex1Y,I3073,TRUE,_xll.ohTrigger(RecalcTrigger,Trigger1Y)),NA())</f>
        <v>2.7141542260302742E-2</v>
      </c>
    </row>
    <row r="3074" spans="2:17" x14ac:dyDescent="0.2">
      <c r="B3074" s="46" t="s">
        <v>51</v>
      </c>
      <c r="D3074" s="49">
        <f>_xll.qlCalendarAdvance(LocalCalendar,$D3073,B3074,"f",FALSE)</f>
        <v>61057</v>
      </c>
      <c r="E3074" s="49">
        <f>_xll.qlInterestRateIndexValueDate(IndexON,D3074)</f>
        <v>61057</v>
      </c>
      <c r="F3074" s="52">
        <f>IFERROR(_xll.qlIndexFixing(IndexON,D3074,TRUE,_xll.ohTrigger(RecalcTrigger,TriggerON)),NA())</f>
        <v>2.146209558537393E-2</v>
      </c>
      <c r="H3074" s="49">
        <f>_xll.qlCalendarAdvance(IborCalendar,$H3073,B3074,"f",FALSE)</f>
        <v>61044</v>
      </c>
      <c r="I3074" s="49">
        <f>_xll.qlInterestRateIndexValueDate(Index1M,$H3074)</f>
        <v>61046</v>
      </c>
      <c r="J3074" s="52">
        <f>IFERROR(_xll.qlIndexFixing(Index1M,$H3074,TRUE,_xll.ohTrigger(RecalcTrigger,Trigger1M)),NA())</f>
        <v>2.2744689661571598E-2</v>
      </c>
      <c r="K3074" s="52">
        <f>IFERROR(_xll.qlIndexFixing(ONIndex1M,I3074,TRUE,_xll.ohTrigger(RecalcTrigger,Trigger1M)),NA())</f>
        <v>2.2727464491669735E-2</v>
      </c>
      <c r="L3074" s="52">
        <f>IFERROR(_xll.qlIndexFixing(Index3M,H3074,TRUE,_xll.ohTrigger(RecalcTrigger,Trigger3M)),NA())</f>
        <v>2.429347790861236E-2</v>
      </c>
      <c r="M3074" s="52">
        <f>IFERROR(_xll.qlIndexFixing(ONIndex3M,I3074,TRUE,_xll.ohTrigger(RecalcTrigger,Trigger3M)),NA())</f>
        <v>2.422407619227851E-2</v>
      </c>
      <c r="N3074" s="52">
        <f>IFERROR(_xll.qlIndexFixing(Index6M,$H3074,TRUE,_xll.ohTrigger(RecalcTrigger,Trigger6M)),NA())</f>
        <v>2.5694549014975639E-2</v>
      </c>
      <c r="O3074" s="52">
        <f>IFERROR(_xll.qlIndexFixing(ONIndex6M,I3074,TRUE,_xll.ohTrigger(RecalcTrigger,Trigger6M)),NA())</f>
        <v>2.5533695265564926E-2</v>
      </c>
      <c r="P3074" s="52">
        <f>IFERROR(_xll.qlIndexFixing(Index1Y,$H3074,TRUE,_xll.ohTrigger(RecalcTrigger,Trigger1Y)),NA())</f>
        <v>2.7519245986709847E-2</v>
      </c>
      <c r="Q3074" s="52">
        <f>IFERROR(_xll.qlIndexFixing(ONIndex1Y,I3074,TRUE,_xll.ohTrigger(RecalcTrigger,Trigger1Y)),NA())</f>
        <v>2.7142598786076277E-2</v>
      </c>
    </row>
    <row r="3075" spans="2:17" x14ac:dyDescent="0.2">
      <c r="B3075" s="46" t="s">
        <v>51</v>
      </c>
      <c r="D3075" s="49">
        <f>_xll.qlCalendarAdvance(LocalCalendar,$D3074,B3075,"f",FALSE)</f>
        <v>61064</v>
      </c>
      <c r="E3075" s="49">
        <f>_xll.qlInterestRateIndexValueDate(IndexON,D3075)</f>
        <v>61064</v>
      </c>
      <c r="F3075" s="52">
        <f>IFERROR(_xll.qlIndexFixing(IndexON,D3075,TRUE,_xll.ohTrigger(RecalcTrigger,TriggerON)),NA())</f>
        <v>2.146209558537393E-2</v>
      </c>
      <c r="H3075" s="49">
        <f>_xll.qlCalendarAdvance(IborCalendar,$H3074,B3075,"f",FALSE)</f>
        <v>61051</v>
      </c>
      <c r="I3075" s="49">
        <f>_xll.qlInterestRateIndexValueDate(Index1M,$H3075)</f>
        <v>61053</v>
      </c>
      <c r="J3075" s="52">
        <f>IFERROR(_xll.qlIndexFixing(Index1M,$H3075,TRUE,_xll.ohTrigger(RecalcTrigger,Trigger1M)),NA())</f>
        <v>2.2744689661571598E-2</v>
      </c>
      <c r="K3075" s="52">
        <f>IFERROR(_xll.qlIndexFixing(ONIndex1M,I3075,TRUE,_xll.ohTrigger(RecalcTrigger,Trigger1M)),NA())</f>
        <v>2.272674715374734E-2</v>
      </c>
      <c r="L3075" s="52">
        <f>IFERROR(_xll.qlIndexFixing(Index3M,H3075,TRUE,_xll.ohTrigger(RecalcTrigger,Trigger3M)),NA())</f>
        <v>2.429347790861236E-2</v>
      </c>
      <c r="M3075" s="52">
        <f>IFERROR(_xll.qlIndexFixing(ONIndex3M,I3075,TRUE,_xll.ohTrigger(RecalcTrigger,Trigger3M)),NA())</f>
        <v>2.4223261275491126E-2</v>
      </c>
      <c r="N3075" s="52">
        <f>IFERROR(_xll.qlIndexFixing(Index6M,$H3075,TRUE,_xll.ohTrigger(RecalcTrigger,Trigger6M)),NA())</f>
        <v>2.5694542781178515E-2</v>
      </c>
      <c r="O3075" s="52">
        <f>IFERROR(_xll.qlIndexFixing(ONIndex6M,I3075,TRUE,_xll.ohTrigger(RecalcTrigger,Trigger6M)),NA())</f>
        <v>2.5532783981496721E-2</v>
      </c>
      <c r="P3075" s="52">
        <f>IFERROR(_xll.qlIndexFixing(Index1Y,$H3075,TRUE,_xll.ohTrigger(RecalcTrigger,Trigger1Y)),NA())</f>
        <v>2.7518232003369409E-2</v>
      </c>
      <c r="Q3075" s="52">
        <f>IFERROR(_xll.qlIndexFixing(ONIndex1Y,I3075,TRUE,_xll.ohTrigger(RecalcTrigger,Trigger1Y)),NA())</f>
        <v>2.7141604603206915E-2</v>
      </c>
    </row>
    <row r="3076" spans="2:17" x14ac:dyDescent="0.2">
      <c r="B3076" s="46" t="s">
        <v>51</v>
      </c>
      <c r="D3076" s="49">
        <f>_xll.qlCalendarAdvance(LocalCalendar,$D3075,B3076,"f",FALSE)</f>
        <v>61071</v>
      </c>
      <c r="E3076" s="49">
        <f>_xll.qlInterestRateIndexValueDate(IndexON,D3076)</f>
        <v>61071</v>
      </c>
      <c r="F3076" s="52">
        <f>IFERROR(_xll.qlIndexFixing(IndexON,D3076,TRUE,_xll.ohTrigger(RecalcTrigger,TriggerON)),NA())</f>
        <v>2.1462095585293994E-2</v>
      </c>
      <c r="H3076" s="49">
        <f>_xll.qlCalendarAdvance(IborCalendar,$H3075,B3076,"f",FALSE)</f>
        <v>61058</v>
      </c>
      <c r="I3076" s="49">
        <f>_xll.qlInterestRateIndexValueDate(Index1M,$H3076)</f>
        <v>61060</v>
      </c>
      <c r="J3076" s="52">
        <f>IFERROR(_xll.qlIndexFixing(Index1M,$H3076,TRUE,_xll.ohTrigger(RecalcTrigger,Trigger1M)),NA())</f>
        <v>2.274756221518015E-2</v>
      </c>
      <c r="K3076" s="52">
        <f>IFERROR(_xll.qlIndexFixing(ONIndex1M,I3076,TRUE,_xll.ohTrigger(RecalcTrigger,Trigger1M)),NA())</f>
        <v>2.272674715374734E-2</v>
      </c>
      <c r="L3076" s="52">
        <f>IFERROR(_xll.qlIndexFixing(Index3M,H3076,TRUE,_xll.ohTrigger(RecalcTrigger,Trigger3M)),NA())</f>
        <v>2.4297568611280875E-2</v>
      </c>
      <c r="M3076" s="52">
        <f>IFERROR(_xll.qlIndexFixing(ONIndex3M,I3076,TRUE,_xll.ohTrigger(RecalcTrigger,Trigger3M)),NA())</f>
        <v>2.4223261275491126E-2</v>
      </c>
      <c r="N3076" s="52">
        <f>IFERROR(_xll.qlIndexFixing(Index6M,$H3076,TRUE,_xll.ohTrigger(RecalcTrigger,Trigger6M)),NA())</f>
        <v>2.5699100074067841E-2</v>
      </c>
      <c r="O3076" s="52">
        <f>IFERROR(_xll.qlIndexFixing(ONIndex6M,I3076,TRUE,_xll.ohTrigger(RecalcTrigger,Trigger6M)),NA())</f>
        <v>2.553277766492279E-2</v>
      </c>
      <c r="P3076" s="52">
        <f>IFERROR(_xll.qlIndexFixing(Index1Y,$H3076,TRUE,_xll.ohTrigger(RecalcTrigger,Trigger1Y)),NA())</f>
        <v>2.7518262131712389E-2</v>
      </c>
      <c r="Q3076" s="52">
        <f>IFERROR(_xll.qlIndexFixing(ONIndex1Y,I3076,TRUE,_xll.ohTrigger(RecalcTrigger,Trigger1Y)),NA())</f>
        <v>2.7141635673206821E-2</v>
      </c>
    </row>
    <row r="3077" spans="2:17" x14ac:dyDescent="0.2">
      <c r="B3077" s="46" t="s">
        <v>51</v>
      </c>
      <c r="D3077" s="49">
        <f>_xll.qlCalendarAdvance(LocalCalendar,$D3076,B3077,"f",FALSE)</f>
        <v>61078</v>
      </c>
      <c r="E3077" s="49">
        <f>_xll.qlInterestRateIndexValueDate(IndexON,D3077)</f>
        <v>61078</v>
      </c>
      <c r="F3077" s="52">
        <f>IFERROR(_xll.qlIndexFixing(IndexON,D3077,TRUE,_xll.ohTrigger(RecalcTrigger,TriggerON)),NA())</f>
        <v>2.146209558537393E-2</v>
      </c>
      <c r="H3077" s="49">
        <f>_xll.qlCalendarAdvance(IborCalendar,$H3076,B3077,"f",FALSE)</f>
        <v>61065</v>
      </c>
      <c r="I3077" s="49">
        <f>_xll.qlInterestRateIndexValueDate(Index1M,$H3077)</f>
        <v>61067</v>
      </c>
      <c r="J3077" s="52">
        <f>IFERROR(_xll.qlIndexFixing(Index1M,$H3077,TRUE,_xll.ohTrigger(RecalcTrigger,Trigger1M)),NA())</f>
        <v>2.2746844031438802E-2</v>
      </c>
      <c r="K3077" s="52">
        <f>IFERROR(_xll.qlIndexFixing(ONIndex1M,I3077,TRUE,_xll.ohTrigger(RecalcTrigger,Trigger1M)),NA())</f>
        <v>2.2726747153773985E-2</v>
      </c>
      <c r="L3077" s="52">
        <f>IFERROR(_xll.qlIndexFixing(Index3M,H3077,TRUE,_xll.ohTrigger(RecalcTrigger,Trigger3M)),NA())</f>
        <v>2.4297568611281725E-2</v>
      </c>
      <c r="M3077" s="52">
        <f>IFERROR(_xll.qlIndexFixing(ONIndex3M,I3077,TRUE,_xll.ohTrigger(RecalcTrigger,Trigger3M)),NA())</f>
        <v>2.4223261275544417E-2</v>
      </c>
      <c r="N3077" s="52">
        <f>IFERROR(_xll.qlIndexFixing(Index6M,$H3077,TRUE,_xll.ohTrigger(RecalcTrigger,Trigger6M)),NA())</f>
        <v>2.5698181081259472E-2</v>
      </c>
      <c r="O3077" s="52">
        <f>IFERROR(_xll.qlIndexFixing(ONIndex6M,I3077,TRUE,_xll.ohTrigger(RecalcTrigger,Trigger6M)),NA())</f>
        <v>2.5532771362097861E-2</v>
      </c>
      <c r="P3077" s="52">
        <f>IFERROR(_xll.qlIndexFixing(Index1Y,$H3077,TRUE,_xll.ohTrigger(RecalcTrigger,Trigger1Y)),NA())</f>
        <v>2.751829219059072E-2</v>
      </c>
      <c r="Q3077" s="52">
        <f>IFERROR(_xll.qlIndexFixing(ONIndex1Y,I3077,TRUE,_xll.ohTrigger(RecalcTrigger,Trigger1Y)),NA())</f>
        <v>2.7141666675740694E-2</v>
      </c>
    </row>
    <row r="3078" spans="2:17" x14ac:dyDescent="0.2">
      <c r="B3078" s="46" t="s">
        <v>51</v>
      </c>
      <c r="D3078" s="49">
        <f>_xll.qlCalendarAdvance(LocalCalendar,$D3077,B3078,"f",FALSE)</f>
        <v>61085</v>
      </c>
      <c r="E3078" s="49">
        <f>_xll.qlInterestRateIndexValueDate(IndexON,D3078)</f>
        <v>61085</v>
      </c>
      <c r="F3078" s="52">
        <f>IFERROR(_xll.qlIndexFixing(IndexON,D3078,TRUE,_xll.ohTrigger(RecalcTrigger,TriggerON)),NA())</f>
        <v>2.146209558537393E-2</v>
      </c>
      <c r="H3078" s="49">
        <f>_xll.qlCalendarAdvance(IborCalendar,$H3077,B3078,"f",FALSE)</f>
        <v>61072</v>
      </c>
      <c r="I3078" s="49">
        <f>_xll.qlInterestRateIndexValueDate(Index1M,$H3078)</f>
        <v>61074</v>
      </c>
      <c r="J3078" s="52">
        <f>IFERROR(_xll.qlIndexFixing(Index1M,$H3078,TRUE,_xll.ohTrigger(RecalcTrigger,Trigger1M)),NA())</f>
        <v>2.2746844031436224E-2</v>
      </c>
      <c r="K3078" s="52">
        <f>IFERROR(_xll.qlIndexFixing(ONIndex1M,I3078,TRUE,_xll.ohTrigger(RecalcTrigger,Trigger1M)),NA())</f>
        <v>2.272674715374734E-2</v>
      </c>
      <c r="L3078" s="52">
        <f>IFERROR(_xll.qlIndexFixing(Index3M,H3078,TRUE,_xll.ohTrigger(RecalcTrigger,Trigger3M)),NA())</f>
        <v>2.4297568611281725E-2</v>
      </c>
      <c r="M3078" s="52">
        <f>IFERROR(_xll.qlIndexFixing(ONIndex3M,I3078,TRUE,_xll.ohTrigger(RecalcTrigger,Trigger3M)),NA())</f>
        <v>2.4223261275517771E-2</v>
      </c>
      <c r="N3078" s="52">
        <f>IFERROR(_xll.qlIndexFixing(Index6M,$H3078,TRUE,_xll.ohTrigger(RecalcTrigger,Trigger6M)),NA())</f>
        <v>2.5698174891427689E-2</v>
      </c>
      <c r="O3078" s="52">
        <f>IFERROR(_xll.qlIndexFixing(ONIndex6M,I3078,TRUE,_xll.ohTrigger(RecalcTrigger,Trigger6M)),NA())</f>
        <v>2.553276507304858E-2</v>
      </c>
      <c r="P3078" s="52">
        <f>IFERROR(_xll.qlIndexFixing(Index1Y,$H3078,TRUE,_xll.ohTrigger(RecalcTrigger,Trigger1Y)),NA())</f>
        <v>2.7518322180003742E-2</v>
      </c>
      <c r="Q3078" s="52">
        <f>IFERROR(_xll.qlIndexFixing(ONIndex1Y,I3078,TRUE,_xll.ohTrigger(RecalcTrigger,Trigger1Y)),NA())</f>
        <v>2.7141697610595372E-2</v>
      </c>
    </row>
    <row r="3079" spans="2:17" x14ac:dyDescent="0.2">
      <c r="B3079" s="46" t="s">
        <v>51</v>
      </c>
      <c r="D3079" s="49">
        <f>_xll.qlCalendarAdvance(LocalCalendar,$D3078,B3079,"f",FALSE)</f>
        <v>61092</v>
      </c>
      <c r="E3079" s="49">
        <f>_xll.qlInterestRateIndexValueDate(IndexON,D3079)</f>
        <v>61092</v>
      </c>
      <c r="F3079" s="52">
        <f>IFERROR(_xll.qlIndexFixing(IndexON,D3079,TRUE,_xll.ohTrigger(RecalcTrigger,TriggerON)),NA())</f>
        <v>2.1462095585293994E-2</v>
      </c>
      <c r="H3079" s="49">
        <f>_xll.qlCalendarAdvance(IborCalendar,$H3078,B3079,"f",FALSE)</f>
        <v>61079</v>
      </c>
      <c r="I3079" s="49">
        <f>_xll.qlInterestRateIndexValueDate(Index1M,$H3079)</f>
        <v>61081</v>
      </c>
      <c r="J3079" s="52">
        <f>IFERROR(_xll.qlIndexFixing(Index1M,$H3079,TRUE,_xll.ohTrigger(RecalcTrigger,Trigger1M)),NA())</f>
        <v>2.2746844031436224E-2</v>
      </c>
      <c r="K3079" s="52">
        <f>IFERROR(_xll.qlIndexFixing(ONIndex1M,I3079,TRUE,_xll.ohTrigger(RecalcTrigger,Trigger1M)),NA())</f>
        <v>2.272674715374734E-2</v>
      </c>
      <c r="L3079" s="52">
        <f>IFERROR(_xll.qlIndexFixing(Index3M,H3079,TRUE,_xll.ohTrigger(RecalcTrigger,Trigger3M)),NA())</f>
        <v>2.4297568611281725E-2</v>
      </c>
      <c r="M3079" s="52">
        <f>IFERROR(_xll.qlIndexFixing(ONIndex3M,I3079,TRUE,_xll.ohTrigger(RecalcTrigger,Trigger3M)),NA())</f>
        <v>2.4223261275517771E-2</v>
      </c>
      <c r="N3079" s="52">
        <f>IFERROR(_xll.qlIndexFixing(Index6M,$H3079,TRUE,_xll.ohTrigger(RecalcTrigger,Trigger6M)),NA())</f>
        <v>2.5698168715513853E-2</v>
      </c>
      <c r="O3079" s="52">
        <f>IFERROR(_xll.qlIndexFixing(ONIndex6M,I3079,TRUE,_xll.ohTrigger(RecalcTrigger,Trigger6M)),NA())</f>
        <v>2.553275879769501E-2</v>
      </c>
      <c r="P3079" s="52">
        <f>IFERROR(_xll.qlIndexFixing(Index1Y,$H3079,TRUE,_xll.ohTrigger(RecalcTrigger,Trigger1Y)),NA())</f>
        <v>2.7518352099951897E-2</v>
      </c>
      <c r="Q3079" s="52">
        <f>IFERROR(_xll.qlIndexFixing(ONIndex1Y,I3079,TRUE,_xll.ohTrigger(RecalcTrigger,Trigger1Y)),NA())</f>
        <v>2.7141728477904081E-2</v>
      </c>
    </row>
    <row r="3080" spans="2:17" x14ac:dyDescent="0.2">
      <c r="B3080" s="46" t="s">
        <v>51</v>
      </c>
      <c r="D3080" s="49">
        <f>_xll.qlCalendarAdvance(LocalCalendar,$D3079,B3080,"f",FALSE)</f>
        <v>61099</v>
      </c>
      <c r="E3080" s="49">
        <f>_xll.qlInterestRateIndexValueDate(IndexON,D3080)</f>
        <v>61099</v>
      </c>
      <c r="F3080" s="52">
        <f>IFERROR(_xll.qlIndexFixing(IndexON,D3080,TRUE,_xll.ohTrigger(RecalcTrigger,TriggerON)),NA())</f>
        <v>2.146209558537393E-2</v>
      </c>
      <c r="H3080" s="49">
        <f>_xll.qlCalendarAdvance(IborCalendar,$H3079,B3080,"f",FALSE)</f>
        <v>61086</v>
      </c>
      <c r="I3080" s="49">
        <f>_xll.qlInterestRateIndexValueDate(Index1M,$H3080)</f>
        <v>61092</v>
      </c>
      <c r="J3080" s="52">
        <f>IFERROR(_xll.qlIndexFixing(Index1M,$H3080,TRUE,_xll.ohTrigger(RecalcTrigger,Trigger1M)),NA())</f>
        <v>2.2746125877922019E-2</v>
      </c>
      <c r="K3080" s="52">
        <f>IFERROR(_xll.qlIndexFixing(ONIndex1M,I3080,TRUE,_xll.ohTrigger(RecalcTrigger,Trigger1M)),NA())</f>
        <v>2.2725312568470102E-2</v>
      </c>
      <c r="L3080" s="52">
        <f>IFERROR(_xll.qlIndexFixing(Index3M,H3080,TRUE,_xll.ohTrigger(RecalcTrigger,Trigger3M)),NA())</f>
        <v>2.4295114079535066E-2</v>
      </c>
      <c r="M3080" s="52">
        <f>IFERROR(_xll.qlIndexFixing(ONIndex3M,I3080,TRUE,_xll.ohTrigger(RecalcTrigger,Trigger3M)),NA())</f>
        <v>2.4221631551668565E-2</v>
      </c>
      <c r="N3080" s="52">
        <f>IFERROR(_xll.qlIndexFixing(Index6M,$H3080,TRUE,_xll.ohTrigger(RecalcTrigger,Trigger6M)),NA())</f>
        <v>2.5696333585189753E-2</v>
      </c>
      <c r="O3080" s="52">
        <f>IFERROR(_xll.qlIndexFixing(ONIndex6M,I3080,TRUE,_xll.ohTrigger(RecalcTrigger,Trigger6M)),NA())</f>
        <v>2.5530939178146639E-2</v>
      </c>
      <c r="P3080" s="52">
        <f>IFERROR(_xll.qlIndexFixing(Index1Y,$H3080,TRUE,_xll.ohTrigger(RecalcTrigger,Trigger1Y)),NA())</f>
        <v>2.7517354865595089E-2</v>
      </c>
      <c r="Q3080" s="52">
        <f>IFERROR(_xll.qlIndexFixing(ONIndex1Y,I3080,TRUE,_xll.ohTrigger(RecalcTrigger,Trigger1Y)),NA())</f>
        <v>2.7139726392713115E-2</v>
      </c>
    </row>
    <row r="3081" spans="2:17" x14ac:dyDescent="0.2">
      <c r="B3081" s="46" t="s">
        <v>51</v>
      </c>
      <c r="D3081" s="49">
        <f>_xll.qlCalendarAdvance(LocalCalendar,$D3080,B3081,"f",FALSE)</f>
        <v>61106</v>
      </c>
      <c r="E3081" s="49">
        <f>_xll.qlInterestRateIndexValueDate(IndexON,D3081)</f>
        <v>61106</v>
      </c>
      <c r="F3081" s="52">
        <f>IFERROR(_xll.qlIndexFixing(IndexON,D3081,TRUE,_xll.ohTrigger(RecalcTrigger,TriggerON)),NA())</f>
        <v>2.146209558537393E-2</v>
      </c>
      <c r="H3081" s="49">
        <f>_xll.qlCalendarAdvance(IborCalendar,$H3080,B3081,"f",FALSE)</f>
        <v>61093</v>
      </c>
      <c r="I3081" s="49">
        <f>_xll.qlInterestRateIndexValueDate(Index1M,$H3081)</f>
        <v>61095</v>
      </c>
      <c r="J3081" s="52">
        <f>IFERROR(_xll.qlIndexFixing(Index1M,$H3081,TRUE,_xll.ohTrigger(RecalcTrigger,Trigger1M)),NA())</f>
        <v>2.2746844031436224E-2</v>
      </c>
      <c r="K3081" s="52">
        <f>IFERROR(_xll.qlIndexFixing(ONIndex1M,I3081,TRUE,_xll.ohTrigger(RecalcTrigger,Trigger1M)),NA())</f>
        <v>2.2726747153773985E-2</v>
      </c>
      <c r="L3081" s="52">
        <f>IFERROR(_xll.qlIndexFixing(Index3M,H3081,TRUE,_xll.ohTrigger(RecalcTrigger,Trigger3M)),NA())</f>
        <v>2.4295114079535066E-2</v>
      </c>
      <c r="M3081" s="52">
        <f>IFERROR(_xll.qlIndexFixing(ONIndex3M,I3081,TRUE,_xll.ohTrigger(RecalcTrigger,Trigger3M)),NA())</f>
        <v>2.4223261275517771E-2</v>
      </c>
      <c r="N3081" s="52">
        <f>IFERROR(_xll.qlIndexFixing(Index6M,$H3081,TRUE,_xll.ohTrigger(RecalcTrigger,Trigger6M)),NA())</f>
        <v>2.5699069197281554E-2</v>
      </c>
      <c r="O3081" s="52">
        <f>IFERROR(_xll.qlIndexFixing(ONIndex6M,I3081,TRUE,_xll.ohTrigger(RecalcTrigger,Trigger6M)),NA())</f>
        <v>2.5532746288261521E-2</v>
      </c>
      <c r="P3081" s="52">
        <f>IFERROR(_xll.qlIndexFixing(Index1Y,$H3081,TRUE,_xll.ohTrigger(RecalcTrigger,Trigger1Y)),NA())</f>
        <v>2.7518411731452943E-2</v>
      </c>
      <c r="Q3081" s="52">
        <f>IFERROR(_xll.qlIndexFixing(ONIndex1Y,I3081,TRUE,_xll.ohTrigger(RecalcTrigger,Trigger1Y)),NA())</f>
        <v>2.7141790009750366E-2</v>
      </c>
    </row>
    <row r="3082" spans="2:17" x14ac:dyDescent="0.2">
      <c r="B3082" s="46" t="s">
        <v>51</v>
      </c>
      <c r="D3082" s="49">
        <f>_xll.qlCalendarAdvance(LocalCalendar,$D3081,B3082,"f",FALSE)</f>
        <v>61113</v>
      </c>
      <c r="E3082" s="49">
        <f>_xll.qlInterestRateIndexValueDate(IndexON,D3082)</f>
        <v>61113</v>
      </c>
      <c r="F3082" s="52">
        <f>IFERROR(_xll.qlIndexFixing(IndexON,D3082,TRUE,_xll.ohTrigger(RecalcTrigger,TriggerON)),NA())</f>
        <v>2.146209558537393E-2</v>
      </c>
      <c r="H3082" s="49">
        <f>_xll.qlCalendarAdvance(IborCalendar,$H3081,B3082,"f",FALSE)</f>
        <v>61100</v>
      </c>
      <c r="I3082" s="49">
        <f>_xll.qlInterestRateIndexValueDate(Index1M,$H3082)</f>
        <v>61102</v>
      </c>
      <c r="J3082" s="52">
        <f>IFERROR(_xll.qlIndexFixing(Index1M,$H3082,TRUE,_xll.ohTrigger(RecalcTrigger,Trigger1M)),NA())</f>
        <v>2.2746844031436224E-2</v>
      </c>
      <c r="K3082" s="52">
        <f>IFERROR(_xll.qlIndexFixing(ONIndex1M,I3082,TRUE,_xll.ohTrigger(RecalcTrigger,Trigger1M)),NA())</f>
        <v>2.272674715374734E-2</v>
      </c>
      <c r="L3082" s="52">
        <f>IFERROR(_xll.qlIndexFixing(Index3M,H3082,TRUE,_xll.ohTrigger(RecalcTrigger,Trigger3M)),NA())</f>
        <v>2.4295114079535943E-2</v>
      </c>
      <c r="M3082" s="52">
        <f>IFERROR(_xll.qlIndexFixing(ONIndex3M,I3082,TRUE,_xll.ohTrigger(RecalcTrigger,Trigger3M)),NA())</f>
        <v>2.4223261275517771E-2</v>
      </c>
      <c r="N3082" s="52">
        <f>IFERROR(_xll.qlIndexFixing(Index6M,$H3082,TRUE,_xll.ohTrigger(RecalcTrigger,Trigger6M)),NA())</f>
        <v>2.5698150271285223E-2</v>
      </c>
      <c r="O3082" s="52">
        <f>IFERROR(_xll.qlIndexFixing(ONIndex6M,I3082,TRUE,_xll.ohTrigger(RecalcTrigger,Trigger6M)),NA())</f>
        <v>2.5532740054154957E-2</v>
      </c>
      <c r="P3082" s="52">
        <f>IFERROR(_xll.qlIndexFixing(Index1Y,$H3082,TRUE,_xll.ohTrigger(RecalcTrigger,Trigger1Y)),NA())</f>
        <v>2.751844144300605E-2</v>
      </c>
      <c r="Q3082" s="52">
        <f>IFERROR(_xll.qlIndexFixing(ONIndex1Y,I3082,TRUE,_xll.ohTrigger(RecalcTrigger,Trigger1Y)),NA())</f>
        <v>2.7141820674287942E-2</v>
      </c>
    </row>
    <row r="3083" spans="2:17" x14ac:dyDescent="0.2">
      <c r="B3083" s="46" t="s">
        <v>51</v>
      </c>
      <c r="D3083" s="49">
        <f>_xll.qlCalendarAdvance(LocalCalendar,$D3082,B3083,"f",FALSE)</f>
        <v>61120</v>
      </c>
      <c r="E3083" s="49">
        <f>_xll.qlInterestRateIndexValueDate(IndexON,D3083)</f>
        <v>61120</v>
      </c>
      <c r="F3083" s="52">
        <f>IFERROR(_xll.qlIndexFixing(IndexON,D3083,TRUE,_xll.ohTrigger(RecalcTrigger,TriggerON)),NA())</f>
        <v>2.1462095585293994E-2</v>
      </c>
      <c r="H3083" s="49">
        <f>_xll.qlCalendarAdvance(IborCalendar,$H3082,B3083,"f",FALSE)</f>
        <v>61107</v>
      </c>
      <c r="I3083" s="49">
        <f>_xll.qlInterestRateIndexValueDate(Index1M,$H3083)</f>
        <v>61109</v>
      </c>
      <c r="J3083" s="52">
        <f>IFERROR(_xll.qlIndexFixing(Index1M,$H3083,TRUE,_xll.ohTrigger(RecalcTrigger,Trigger1M)),NA())</f>
        <v>2.2746844031436224E-2</v>
      </c>
      <c r="K3083" s="52">
        <f>IFERROR(_xll.qlIndexFixing(ONIndex1M,I3083,TRUE,_xll.ohTrigger(RecalcTrigger,Trigger1M)),NA())</f>
        <v>2.2726747153773985E-2</v>
      </c>
      <c r="L3083" s="52">
        <f>IFERROR(_xll.qlIndexFixing(Index3M,H3083,TRUE,_xll.ohTrigger(RecalcTrigger,Trigger3M)),NA())</f>
        <v>2.4295114079535066E-2</v>
      </c>
      <c r="M3083" s="52">
        <f>IFERROR(_xll.qlIndexFixing(ONIndex3M,I3083,TRUE,_xll.ohTrigger(RecalcTrigger,Trigger3M)),NA())</f>
        <v>2.4223261275491126E-2</v>
      </c>
      <c r="N3083" s="52">
        <f>IFERROR(_xll.qlIndexFixing(Index6M,$H3083,TRUE,_xll.ohTrigger(RecalcTrigger,Trigger6M)),NA())</f>
        <v>2.569814415104664E-2</v>
      </c>
      <c r="O3083" s="52">
        <f>IFERROR(_xll.qlIndexFixing(ONIndex6M,I3083,TRUE,_xll.ohTrigger(RecalcTrigger,Trigger6M)),NA())</f>
        <v>2.5532733833770749E-2</v>
      </c>
      <c r="P3083" s="52">
        <f>IFERROR(_xll.qlIndexFixing(Index1Y,$H3083,TRUE,_xll.ohTrigger(RecalcTrigger,Trigger1Y)),NA())</f>
        <v>2.751951524188409E-2</v>
      </c>
      <c r="Q3083" s="52">
        <f>IFERROR(_xll.qlIndexFixing(ONIndex1Y,I3083,TRUE,_xll.ohTrigger(RecalcTrigger,Trigger1Y)),NA())</f>
        <v>2.7141851271252904E-2</v>
      </c>
    </row>
    <row r="3084" spans="2:17" x14ac:dyDescent="0.2">
      <c r="B3084" s="46" t="s">
        <v>51</v>
      </c>
      <c r="D3084" s="49">
        <f>_xll.qlCalendarAdvance(LocalCalendar,$D3083,B3084,"f",FALSE)</f>
        <v>61127</v>
      </c>
      <c r="E3084" s="49">
        <f>_xll.qlInterestRateIndexValueDate(IndexON,D3084)</f>
        <v>61127</v>
      </c>
      <c r="F3084" s="52">
        <f>IFERROR(_xll.qlIndexFixing(IndexON,D3084,TRUE,_xll.ohTrigger(RecalcTrigger,TriggerON)),NA())</f>
        <v>2.146209558537393E-2</v>
      </c>
      <c r="H3084" s="49">
        <f>_xll.qlCalendarAdvance(IborCalendar,$H3083,B3084,"f",FALSE)</f>
        <v>61114</v>
      </c>
      <c r="I3084" s="49">
        <f>_xll.qlInterestRateIndexValueDate(Index1M,$H3084)</f>
        <v>61116</v>
      </c>
      <c r="J3084" s="52">
        <f>IFERROR(_xll.qlIndexFixing(Index1M,$H3084,TRUE,_xll.ohTrigger(RecalcTrigger,Trigger1M)),NA())</f>
        <v>2.2747562215175154E-2</v>
      </c>
      <c r="K3084" s="52">
        <f>IFERROR(_xll.qlIndexFixing(ONIndex1M,I3084,TRUE,_xll.ohTrigger(RecalcTrigger,Trigger1M)),NA())</f>
        <v>2.2727464491669735E-2</v>
      </c>
      <c r="L3084" s="52">
        <f>IFERROR(_xll.qlIndexFixing(Index3M,H3084,TRUE,_xll.ohTrigger(RecalcTrigger,Trigger3M)),NA())</f>
        <v>2.4295114079535066E-2</v>
      </c>
      <c r="M3084" s="52">
        <f>IFERROR(_xll.qlIndexFixing(ONIndex3M,I3084,TRUE,_xll.ohTrigger(RecalcTrigger,Trigger3M)),NA())</f>
        <v>2.422407619227851E-2</v>
      </c>
      <c r="N3084" s="52">
        <f>IFERROR(_xll.qlIndexFixing(Index6M,$H3084,TRUE,_xll.ohTrigger(RecalcTrigger,Trigger6M)),NA())</f>
        <v>2.5698138044726E-2</v>
      </c>
      <c r="O3084" s="52">
        <f>IFERROR(_xll.qlIndexFixing(ONIndex6M,I3084,TRUE,_xll.ohTrigger(RecalcTrigger,Trigger6M)),NA())</f>
        <v>2.5533632586243193E-2</v>
      </c>
      <c r="P3084" s="52">
        <f>IFERROR(_xll.qlIndexFixing(Index1Y,$H3084,TRUE,_xll.ohTrigger(RecalcTrigger,Trigger1Y)),NA())</f>
        <v>2.7518500657717222E-2</v>
      </c>
      <c r="Q3084" s="52">
        <f>IFERROR(_xll.qlIndexFixing(ONIndex1Y,I3084,TRUE,_xll.ohTrigger(RecalcTrigger,Trigger1Y)),NA())</f>
        <v>2.7142907096133762E-2</v>
      </c>
    </row>
    <row r="3085" spans="2:17" x14ac:dyDescent="0.2">
      <c r="B3085" s="46" t="s">
        <v>51</v>
      </c>
      <c r="D3085" s="49">
        <f>_xll.qlCalendarAdvance(LocalCalendar,$D3084,B3085,"f",FALSE)</f>
        <v>61134</v>
      </c>
      <c r="E3085" s="49">
        <f>_xll.qlInterestRateIndexValueDate(IndexON,D3085)</f>
        <v>61134</v>
      </c>
      <c r="F3085" s="52">
        <f>IFERROR(_xll.qlIndexFixing(IndexON,D3085,TRUE,_xll.ohTrigger(RecalcTrigger,TriggerON)),NA())</f>
        <v>2.1462095585453866E-2</v>
      </c>
      <c r="H3085" s="49">
        <f>_xll.qlCalendarAdvance(IborCalendar,$H3084,B3085,"f",FALSE)</f>
        <v>61121</v>
      </c>
      <c r="I3085" s="49">
        <f>_xll.qlInterestRateIndexValueDate(Index1M,$H3085)</f>
        <v>61123</v>
      </c>
      <c r="J3085" s="52">
        <f>IFERROR(_xll.qlIndexFixing(Index1M,$H3085,TRUE,_xll.ohTrigger(RecalcTrigger,Trigger1M)),NA())</f>
        <v>2.2746844031436224E-2</v>
      </c>
      <c r="K3085" s="52">
        <f>IFERROR(_xll.qlIndexFixing(ONIndex1M,I3085,TRUE,_xll.ohTrigger(RecalcTrigger,Trigger1M)),NA())</f>
        <v>2.272674715374734E-2</v>
      </c>
      <c r="L3085" s="52">
        <f>IFERROR(_xll.qlIndexFixing(Index3M,H3085,TRUE,_xll.ohTrigger(RecalcTrigger,Trigger3M)),NA())</f>
        <v>2.4297568611280875E-2</v>
      </c>
      <c r="M3085" s="52">
        <f>IFERROR(_xll.qlIndexFixing(ONIndex3M,I3085,TRUE,_xll.ohTrigger(RecalcTrigger,Trigger3M)),NA())</f>
        <v>2.4223261275491126E-2</v>
      </c>
      <c r="N3085" s="52">
        <f>IFERROR(_xll.qlIndexFixing(Index6M,$H3085,TRUE,_xll.ohTrigger(RecalcTrigger,Trigger6M)),NA())</f>
        <v>2.5698131952324607E-2</v>
      </c>
      <c r="O3085" s="52">
        <f>IFERROR(_xll.qlIndexFixing(ONIndex6M,I3085,TRUE,_xll.ohTrigger(RecalcTrigger,Trigger6M)),NA())</f>
        <v>2.5532721434249339E-2</v>
      </c>
      <c r="P3085" s="52">
        <f>IFERROR(_xll.qlIndexFixing(Index1Y,$H3085,TRUE,_xll.ohTrigger(RecalcTrigger,Trigger1Y)),NA())</f>
        <v>2.7519574312194692E-2</v>
      </c>
      <c r="Q3085" s="52">
        <f>IFERROR(_xll.qlIndexFixing(ONIndex1Y,I3085,TRUE,_xll.ohTrigger(RecalcTrigger,Trigger1Y)),NA())</f>
        <v>2.7141912262438339E-2</v>
      </c>
    </row>
    <row r="3086" spans="2:17" x14ac:dyDescent="0.2">
      <c r="B3086" s="46" t="s">
        <v>51</v>
      </c>
      <c r="D3086" s="49">
        <f>_xll.qlCalendarAdvance(LocalCalendar,$D3085,B3086,"f",FALSE)</f>
        <v>61141</v>
      </c>
      <c r="E3086" s="49">
        <f>_xll.qlInterestRateIndexValueDate(IndexON,D3086)</f>
        <v>61141</v>
      </c>
      <c r="F3086" s="52">
        <f>IFERROR(_xll.qlIndexFixing(IndexON,D3086,TRUE,_xll.ohTrigger(RecalcTrigger,TriggerON)),NA())</f>
        <v>2.146209558537393E-2</v>
      </c>
      <c r="H3086" s="49">
        <f>_xll.qlCalendarAdvance(IborCalendar,$H3085,B3086,"f",FALSE)</f>
        <v>61128</v>
      </c>
      <c r="I3086" s="49">
        <f>_xll.qlInterestRateIndexValueDate(Index1M,$H3086)</f>
        <v>61130</v>
      </c>
      <c r="J3086" s="52">
        <f>IFERROR(_xll.qlIndexFixing(Index1M,$H3086,TRUE,_xll.ohTrigger(RecalcTrigger,Trigger1M)),NA())</f>
        <v>2.2746844031436224E-2</v>
      </c>
      <c r="K3086" s="52">
        <f>IFERROR(_xll.qlIndexFixing(ONIndex1M,I3086,TRUE,_xll.ohTrigger(RecalcTrigger,Trigger1M)),NA())</f>
        <v>2.2726747153773985E-2</v>
      </c>
      <c r="L3086" s="52">
        <f>IFERROR(_xll.qlIndexFixing(Index3M,H3086,TRUE,_xll.ohTrigger(RecalcTrigger,Trigger3M)),NA())</f>
        <v>2.4297568611281725E-2</v>
      </c>
      <c r="M3086" s="52">
        <f>IFERROR(_xll.qlIndexFixing(ONIndex3M,I3086,TRUE,_xll.ohTrigger(RecalcTrigger,Trigger3M)),NA())</f>
        <v>2.4223261275544417E-2</v>
      </c>
      <c r="N3086" s="52">
        <f>IFERROR(_xll.qlIndexFixing(Index6M,$H3086,TRUE,_xll.ohTrigger(RecalcTrigger,Trigger6M)),NA())</f>
        <v>2.5698125873841592E-2</v>
      </c>
      <c r="O3086" s="52">
        <f>IFERROR(_xll.qlIndexFixing(ONIndex6M,I3086,TRUE,_xll.ohTrigger(RecalcTrigger,Trigger6M)),NA())</f>
        <v>2.5532715255058847E-2</v>
      </c>
      <c r="P3086" s="52">
        <f>IFERROR(_xll.qlIndexFixing(Index1Y,$H3086,TRUE,_xll.ohTrigger(RecalcTrigger,Trigger1Y)),NA())</f>
        <v>2.7518559594568479E-2</v>
      </c>
      <c r="Q3086" s="52">
        <f>IFERROR(_xll.qlIndexFixing(ONIndex1Y,I3086,TRUE,_xll.ohTrigger(RecalcTrigger,Trigger1Y)),NA())</f>
        <v>2.7141942656658813E-2</v>
      </c>
    </row>
    <row r="3087" spans="2:17" x14ac:dyDescent="0.2">
      <c r="B3087" s="46" t="s">
        <v>51</v>
      </c>
      <c r="D3087" s="49">
        <f>_xll.qlCalendarAdvance(LocalCalendar,$D3086,B3087,"f",FALSE)</f>
        <v>61148</v>
      </c>
      <c r="E3087" s="49">
        <f>_xll.qlInterestRateIndexValueDate(IndexON,D3087)</f>
        <v>61148</v>
      </c>
      <c r="F3087" s="52">
        <f>IFERROR(_xll.qlIndexFixing(IndexON,D3087,TRUE,_xll.ohTrigger(RecalcTrigger,TriggerON)),NA())</f>
        <v>2.1462095585293994E-2</v>
      </c>
      <c r="H3087" s="49">
        <f>_xll.qlCalendarAdvance(IborCalendar,$H3086,B3087,"f",FALSE)</f>
        <v>61135</v>
      </c>
      <c r="I3087" s="49">
        <f>_xll.qlInterestRateIndexValueDate(Index1M,$H3087)</f>
        <v>61137</v>
      </c>
      <c r="J3087" s="52">
        <f>IFERROR(_xll.qlIndexFixing(Index1M,$H3087,TRUE,_xll.ohTrigger(RecalcTrigger,Trigger1M)),NA())</f>
        <v>2.2746844031436224E-2</v>
      </c>
      <c r="K3087" s="52">
        <f>IFERROR(_xll.qlIndexFixing(ONIndex1M,I3087,TRUE,_xll.ohTrigger(RecalcTrigger,Trigger1M)),NA())</f>
        <v>2.272674715374734E-2</v>
      </c>
      <c r="L3087" s="52">
        <f>IFERROR(_xll.qlIndexFixing(Index3M,H3087,TRUE,_xll.ohTrigger(RecalcTrigger,Trigger3M)),NA())</f>
        <v>2.4297568611280025E-2</v>
      </c>
      <c r="M3087" s="52">
        <f>IFERROR(_xll.qlIndexFixing(ONIndex3M,I3087,TRUE,_xll.ohTrigger(RecalcTrigger,Trigger3M)),NA())</f>
        <v>2.4223261275491126E-2</v>
      </c>
      <c r="N3087" s="52">
        <f>IFERROR(_xll.qlIndexFixing(Index6M,$H3087,TRUE,_xll.ohTrigger(RecalcTrigger,Trigger6M)),NA())</f>
        <v>2.569811980927739E-2</v>
      </c>
      <c r="O3087" s="52">
        <f>IFERROR(_xll.qlIndexFixing(ONIndex6M,I3087,TRUE,_xll.ohTrigger(RecalcTrigger,Trigger6M)),NA())</f>
        <v>2.5532709089617356E-2</v>
      </c>
      <c r="P3087" s="52">
        <f>IFERROR(_xll.qlIndexFixing(Index1Y,$H3087,TRUE,_xll.ohTrigger(RecalcTrigger,Trigger1Y)),NA())</f>
        <v>2.751858895879615E-2</v>
      </c>
      <c r="Q3087" s="52">
        <f>IFERROR(_xll.qlIndexFixing(ONIndex1Y,I3087,TRUE,_xll.ohTrigger(RecalcTrigger,Trigger1Y)),NA())</f>
        <v>2.7141972983226736E-2</v>
      </c>
    </row>
    <row r="3088" spans="2:17" x14ac:dyDescent="0.2">
      <c r="B3088" s="46" t="s">
        <v>51</v>
      </c>
      <c r="D3088" s="49">
        <f>_xll.qlCalendarAdvance(LocalCalendar,$D3087,B3088,"f",FALSE)</f>
        <v>61155</v>
      </c>
      <c r="E3088" s="49">
        <f>_xll.qlInterestRateIndexValueDate(IndexON,D3088)</f>
        <v>61155</v>
      </c>
      <c r="F3088" s="52">
        <f>IFERROR(_xll.qlIndexFixing(IndexON,D3088,TRUE,_xll.ohTrigger(RecalcTrigger,TriggerON)),NA())</f>
        <v>2.1462095585293994E-2</v>
      </c>
      <c r="H3088" s="49">
        <f>_xll.qlCalendarAdvance(IborCalendar,$H3087,B3088,"f",FALSE)</f>
        <v>61142</v>
      </c>
      <c r="I3088" s="49">
        <f>_xll.qlInterestRateIndexValueDate(Index1M,$H3088)</f>
        <v>61144</v>
      </c>
      <c r="J3088" s="52">
        <f>IFERROR(_xll.qlIndexFixing(Index1M,$H3088,TRUE,_xll.ohTrigger(RecalcTrigger,Trigger1M)),NA())</f>
        <v>2.2746844031438802E-2</v>
      </c>
      <c r="K3088" s="52">
        <f>IFERROR(_xll.qlIndexFixing(ONIndex1M,I3088,TRUE,_xll.ohTrigger(RecalcTrigger,Trigger1M)),NA())</f>
        <v>2.2727464491669735E-2</v>
      </c>
      <c r="L3088" s="52">
        <f>IFERROR(_xll.qlIndexFixing(Index3M,H3088,TRUE,_xll.ohTrigger(RecalcTrigger,Trigger3M)),NA())</f>
        <v>2.4298386861966486E-2</v>
      </c>
      <c r="M3088" s="52">
        <f>IFERROR(_xll.qlIndexFixing(ONIndex3M,I3088,TRUE,_xll.ohTrigger(RecalcTrigger,Trigger3M)),NA())</f>
        <v>2.4224076192258526E-2</v>
      </c>
      <c r="N3088" s="52">
        <f>IFERROR(_xll.qlIndexFixing(Index6M,$H3088,TRUE,_xll.ohTrigger(RecalcTrigger,Trigger6M)),NA())</f>
        <v>2.5698113758632429E-2</v>
      </c>
      <c r="O3088" s="52">
        <f>IFERROR(_xll.qlIndexFixing(ONIndex6M,I3088,TRUE,_xll.ohTrigger(RecalcTrigger,Trigger6M)),NA())</f>
        <v>2.5533607899290711E-2</v>
      </c>
      <c r="P3088" s="52">
        <f>IFERROR(_xll.qlIndexFixing(Index1Y,$H3088,TRUE,_xll.ohTrigger(RecalcTrigger,Trigger1Y)),NA())</f>
        <v>2.7519662396633129E-2</v>
      </c>
      <c r="Q3088" s="52">
        <f>IFERROR(_xll.qlIndexFixing(ONIndex1Y,I3088,TRUE,_xll.ohTrigger(RecalcTrigger,Trigger1Y)),NA())</f>
        <v>2.7143028527618629E-2</v>
      </c>
    </row>
    <row r="3089" spans="2:17" x14ac:dyDescent="0.2">
      <c r="B3089" s="46" t="s">
        <v>51</v>
      </c>
      <c r="D3089" s="49">
        <f>_xll.qlCalendarAdvance(LocalCalendar,$D3088,B3089,"f",FALSE)</f>
        <v>61162</v>
      </c>
      <c r="E3089" s="49">
        <f>_xll.qlInterestRateIndexValueDate(IndexON,D3089)</f>
        <v>61162</v>
      </c>
      <c r="F3089" s="52">
        <f>IFERROR(_xll.qlIndexFixing(IndexON,D3089,TRUE,_xll.ohTrigger(RecalcTrigger,TriggerON)),NA())</f>
        <v>2.146209558537393E-2</v>
      </c>
      <c r="H3089" s="49">
        <f>_xll.qlCalendarAdvance(IborCalendar,$H3088,B3089,"f",FALSE)</f>
        <v>61149</v>
      </c>
      <c r="I3089" s="49">
        <f>_xll.qlInterestRateIndexValueDate(Index1M,$H3089)</f>
        <v>61151</v>
      </c>
      <c r="J3089" s="52">
        <f>IFERROR(_xll.qlIndexFixing(Index1M,$H3089,TRUE,_xll.ohTrigger(RecalcTrigger,Trigger1M)),NA())</f>
        <v>2.2747562215177652E-2</v>
      </c>
      <c r="K3089" s="52">
        <f>IFERROR(_xll.qlIndexFixing(ONIndex1M,I3089,TRUE,_xll.ohTrigger(RecalcTrigger,Trigger1M)),NA())</f>
        <v>2.272674715374734E-2</v>
      </c>
      <c r="L3089" s="52">
        <f>IFERROR(_xll.qlIndexFixing(Index3M,H3089,TRUE,_xll.ohTrigger(RecalcTrigger,Trigger3M)),NA())</f>
        <v>2.4298386861967326E-2</v>
      </c>
      <c r="M3089" s="52">
        <f>IFERROR(_xll.qlIndexFixing(ONIndex3M,I3089,TRUE,_xll.ohTrigger(RecalcTrigger,Trigger3M)),NA())</f>
        <v>2.4223261275544417E-2</v>
      </c>
      <c r="N3089" s="52">
        <f>IFERROR(_xll.qlIndexFixing(Index6M,$H3089,TRUE,_xll.ohTrigger(RecalcTrigger,Trigger6M)),NA())</f>
        <v>2.5698107721905422E-2</v>
      </c>
      <c r="O3089" s="52">
        <f>IFERROR(_xll.qlIndexFixing(ONIndex6M,I3089,TRUE,_xll.ohTrigger(RecalcTrigger,Trigger6M)),NA())</f>
        <v>2.5532696800034671E-2</v>
      </c>
      <c r="P3089" s="52">
        <f>IFERROR(_xll.qlIndexFixing(Index1Y,$H3089,TRUE,_xll.ohTrigger(RecalcTrigger,Trigger1Y)),NA())</f>
        <v>2.7518647478856885E-2</v>
      </c>
      <c r="Q3089" s="52">
        <f>IFERROR(_xll.qlIndexFixing(ONIndex1Y,I3089,TRUE,_xll.ohTrigger(RecalcTrigger,Trigger1Y)),NA())</f>
        <v>2.7142033433724677E-2</v>
      </c>
    </row>
    <row r="3090" spans="2:17" x14ac:dyDescent="0.2">
      <c r="B3090" s="46" t="s">
        <v>51</v>
      </c>
      <c r="D3090" s="49">
        <f>_xll.qlCalendarAdvance(LocalCalendar,$D3089,B3090,"f",FALSE)</f>
        <v>61169</v>
      </c>
      <c r="E3090" s="49">
        <f>_xll.qlInterestRateIndexValueDate(IndexON,D3090)</f>
        <v>61169</v>
      </c>
      <c r="F3090" s="52">
        <f>IFERROR(_xll.qlIndexFixing(IndexON,D3090,TRUE,_xll.ohTrigger(RecalcTrigger,TriggerON)),NA())</f>
        <v>2.1462095585293994E-2</v>
      </c>
      <c r="H3090" s="49">
        <f>_xll.qlCalendarAdvance(IborCalendar,$H3089,B3090,"f",FALSE)</f>
        <v>61156</v>
      </c>
      <c r="I3090" s="49">
        <f>_xll.qlInterestRateIndexValueDate(Index1M,$H3090)</f>
        <v>61158</v>
      </c>
      <c r="J3090" s="52">
        <f>IFERROR(_xll.qlIndexFixing(Index1M,$H3090,TRUE,_xll.ohTrigger(RecalcTrigger,Trigger1M)),NA())</f>
        <v>2.2746844031438802E-2</v>
      </c>
      <c r="K3090" s="52">
        <f>IFERROR(_xll.qlIndexFixing(ONIndex1M,I3090,TRUE,_xll.ohTrigger(RecalcTrigger,Trigger1M)),NA())</f>
        <v>2.2726747153773985E-2</v>
      </c>
      <c r="L3090" s="52">
        <f>IFERROR(_xll.qlIndexFixing(Index3M,H3090,TRUE,_xll.ohTrigger(RecalcTrigger,Trigger3M)),NA())</f>
        <v>2.4297568611280875E-2</v>
      </c>
      <c r="M3090" s="52">
        <f>IFERROR(_xll.qlIndexFixing(ONIndex3M,I3090,TRUE,_xll.ohTrigger(RecalcTrigger,Trigger3M)),NA())</f>
        <v>2.4223261275517771E-2</v>
      </c>
      <c r="N3090" s="52">
        <f>IFERROR(_xll.qlIndexFixing(Index6M,$H3090,TRUE,_xll.ohTrigger(RecalcTrigger,Trigger6M)),NA())</f>
        <v>2.5698101699097656E-2</v>
      </c>
      <c r="O3090" s="52">
        <f>IFERROR(_xll.qlIndexFixing(ONIndex6M,I3090,TRUE,_xll.ohTrigger(RecalcTrigger,Trigger6M)),NA())</f>
        <v>2.5532690675866831E-2</v>
      </c>
      <c r="P3090" s="52">
        <f>IFERROR(_xll.qlIndexFixing(Index1Y,$H3090,TRUE,_xll.ohTrigger(RecalcTrigger,Trigger1Y)),NA())</f>
        <v>2.7518676634689727E-2</v>
      </c>
      <c r="Q3090" s="52">
        <f>IFERROR(_xll.qlIndexFixing(ONIndex1Y,I3090,TRUE,_xll.ohTrigger(RecalcTrigger,Trigger1Y)),NA())</f>
        <v>2.7142063557574758E-2</v>
      </c>
    </row>
    <row r="3091" spans="2:17" x14ac:dyDescent="0.2">
      <c r="B3091" s="46" t="s">
        <v>51</v>
      </c>
      <c r="D3091" s="49">
        <f>_xll.qlCalendarAdvance(LocalCalendar,$D3090,B3091,"f",FALSE)</f>
        <v>61176</v>
      </c>
      <c r="E3091" s="49">
        <f>_xll.qlInterestRateIndexValueDate(IndexON,D3091)</f>
        <v>61176</v>
      </c>
      <c r="F3091" s="52">
        <f>IFERROR(_xll.qlIndexFixing(IndexON,D3091,TRUE,_xll.ohTrigger(RecalcTrigger,TriggerON)),NA())</f>
        <v>2.1462095585293994E-2</v>
      </c>
      <c r="H3091" s="49">
        <f>_xll.qlCalendarAdvance(IborCalendar,$H3090,B3091,"f",FALSE)</f>
        <v>61163</v>
      </c>
      <c r="I3091" s="49">
        <f>_xll.qlInterestRateIndexValueDate(Index1M,$H3091)</f>
        <v>61165</v>
      </c>
      <c r="J3091" s="52">
        <f>IFERROR(_xll.qlIndexFixing(Index1M,$H3091,TRUE,_xll.ohTrigger(RecalcTrigger,Trigger1M)),NA())</f>
        <v>2.2746844031438802E-2</v>
      </c>
      <c r="K3091" s="52">
        <f>IFERROR(_xll.qlIndexFixing(ONIndex1M,I3091,TRUE,_xll.ohTrigger(RecalcTrigger,Trigger1M)),NA())</f>
        <v>2.272674715374734E-2</v>
      </c>
      <c r="L3091" s="52">
        <f>IFERROR(_xll.qlIndexFixing(Index3M,H3091,TRUE,_xll.ohTrigger(RecalcTrigger,Trigger3M)),NA())</f>
        <v>2.4297568611280875E-2</v>
      </c>
      <c r="M3091" s="52">
        <f>IFERROR(_xll.qlIndexFixing(ONIndex3M,I3091,TRUE,_xll.ohTrigger(RecalcTrigger,Trigger3M)),NA())</f>
        <v>2.4223261275517771E-2</v>
      </c>
      <c r="N3091" s="52">
        <f>IFERROR(_xll.qlIndexFixing(Index6M,$H3091,TRUE,_xll.ohTrigger(RecalcTrigger,Trigger6M)),NA())</f>
        <v>2.5698095690207836E-2</v>
      </c>
      <c r="O3091" s="52">
        <f>IFERROR(_xll.qlIndexFixing(ONIndex6M,I3091,TRUE,_xll.ohTrigger(RecalcTrigger,Trigger6M)),NA())</f>
        <v>2.5532684565394703E-2</v>
      </c>
      <c r="P3091" s="52">
        <f>IFERROR(_xll.qlIndexFixing(Index1Y,$H3091,TRUE,_xll.ohTrigger(RecalcTrigger,Trigger1Y)),NA())</f>
        <v>2.7518705721057482E-2</v>
      </c>
      <c r="Q3091" s="52">
        <f>IFERROR(_xll.qlIndexFixing(ONIndex1Y,I3091,TRUE,_xll.ohTrigger(RecalcTrigger,Trigger1Y)),NA())</f>
        <v>2.714209361387887E-2</v>
      </c>
    </row>
    <row r="3092" spans="2:17" x14ac:dyDescent="0.2">
      <c r="B3092" s="46" t="s">
        <v>51</v>
      </c>
      <c r="D3092" s="49">
        <f>_xll.qlCalendarAdvance(LocalCalendar,$D3091,B3092,"f",FALSE)</f>
        <v>61183</v>
      </c>
      <c r="E3092" s="49">
        <f>_xll.qlInterestRateIndexValueDate(IndexON,D3092)</f>
        <v>61183</v>
      </c>
      <c r="F3092" s="52">
        <f>IFERROR(_xll.qlIndexFixing(IndexON,D3092,TRUE,_xll.ohTrigger(RecalcTrigger,TriggerON)),NA())</f>
        <v>2.146209558537393E-2</v>
      </c>
      <c r="H3092" s="49">
        <f>_xll.qlCalendarAdvance(IborCalendar,$H3091,B3092,"f",FALSE)</f>
        <v>61170</v>
      </c>
      <c r="I3092" s="49">
        <f>_xll.qlInterestRateIndexValueDate(Index1M,$H3092)</f>
        <v>61172</v>
      </c>
      <c r="J3092" s="52">
        <f>IFERROR(_xll.qlIndexFixing(Index1M,$H3092,TRUE,_xll.ohTrigger(RecalcTrigger,Trigger1M)),NA())</f>
        <v>2.2746844031436224E-2</v>
      </c>
      <c r="K3092" s="52">
        <f>IFERROR(_xll.qlIndexFixing(ONIndex1M,I3092,TRUE,_xll.ohTrigger(RecalcTrigger,Trigger1M)),NA())</f>
        <v>2.272674715374734E-2</v>
      </c>
      <c r="L3092" s="52">
        <f>IFERROR(_xll.qlIndexFixing(Index3M,H3092,TRUE,_xll.ohTrigger(RecalcTrigger,Trigger3M)),NA())</f>
        <v>2.4297568611280025E-2</v>
      </c>
      <c r="M3092" s="52">
        <f>IFERROR(_xll.qlIndexFixing(ONIndex3M,I3092,TRUE,_xll.ohTrigger(RecalcTrigger,Trigger3M)),NA())</f>
        <v>2.4223261275517771E-2</v>
      </c>
      <c r="N3092" s="52">
        <f>IFERROR(_xll.qlIndexFixing(Index6M,$H3092,TRUE,_xll.ohTrigger(RecalcTrigger,Trigger6M)),NA())</f>
        <v>2.5699915334584943E-2</v>
      </c>
      <c r="O3092" s="52">
        <f>IFERROR(_xll.qlIndexFixing(ONIndex6M,I3092,TRUE,_xll.ohTrigger(RecalcTrigger,Trigger6M)),NA())</f>
        <v>2.5532678468698222E-2</v>
      </c>
      <c r="P3092" s="52">
        <f>IFERROR(_xll.qlIndexFixing(Index1Y,$H3092,TRUE,_xll.ohTrigger(RecalcTrigger,Trigger1Y)),NA())</f>
        <v>2.7518734737959932E-2</v>
      </c>
      <c r="Q3092" s="52">
        <f>IFERROR(_xll.qlIndexFixing(ONIndex1Y,I3092,TRUE,_xll.ohTrigger(RecalcTrigger,Trigger1Y)),NA())</f>
        <v>2.7142123602557078E-2</v>
      </c>
    </row>
    <row r="3093" spans="2:17" x14ac:dyDescent="0.2">
      <c r="B3093" s="46" t="s">
        <v>51</v>
      </c>
      <c r="D3093" s="49">
        <f>_xll.qlCalendarAdvance(LocalCalendar,$D3092,B3093,"f",FALSE)</f>
        <v>61190</v>
      </c>
      <c r="E3093" s="49">
        <f>_xll.qlInterestRateIndexValueDate(IndexON,D3093)</f>
        <v>61190</v>
      </c>
      <c r="F3093" s="52">
        <f>IFERROR(_xll.qlIndexFixing(IndexON,D3093,TRUE,_xll.ohTrigger(RecalcTrigger,TriggerON)),NA())</f>
        <v>2.146209558537393E-2</v>
      </c>
      <c r="H3093" s="49">
        <f>_xll.qlCalendarAdvance(IborCalendar,$H3092,B3093,"f",FALSE)</f>
        <v>61177</v>
      </c>
      <c r="I3093" s="49">
        <f>_xll.qlInterestRateIndexValueDate(Index1M,$H3093)</f>
        <v>61179</v>
      </c>
      <c r="J3093" s="52">
        <f>IFERROR(_xll.qlIndexFixing(Index1M,$H3093,TRUE,_xll.ohTrigger(RecalcTrigger,Trigger1M)),NA())</f>
        <v>2.2746844031438802E-2</v>
      </c>
      <c r="K3093" s="52">
        <f>IFERROR(_xll.qlIndexFixing(ONIndex1M,I3093,TRUE,_xll.ohTrigger(RecalcTrigger,Trigger1M)),NA())</f>
        <v>2.2727464491689719E-2</v>
      </c>
      <c r="L3093" s="52">
        <f>IFERROR(_xll.qlIndexFixing(Index3M,H3093,TRUE,_xll.ohTrigger(RecalcTrigger,Trigger3M)),NA())</f>
        <v>2.4297568611280875E-2</v>
      </c>
      <c r="M3093" s="52">
        <f>IFERROR(_xll.qlIndexFixing(ONIndex3M,I3093,TRUE,_xll.ohTrigger(RecalcTrigger,Trigger3M)),NA())</f>
        <v>2.422407619227851E-2</v>
      </c>
      <c r="N3093" s="52">
        <f>IFERROR(_xll.qlIndexFixing(Index6M,$H3093,TRUE,_xll.ohTrigger(RecalcTrigger,Trigger6M)),NA())</f>
        <v>2.5698996512800755E-2</v>
      </c>
      <c r="O3093" s="52">
        <f>IFERROR(_xll.qlIndexFixing(ONIndex6M,I3093,TRUE,_xll.ohTrigger(RecalcTrigger,Trigger6M)),NA())</f>
        <v>2.5533577349787784E-2</v>
      </c>
      <c r="P3093" s="52">
        <f>IFERROR(_xll.qlIndexFixing(Index1Y,$H3093,TRUE,_xll.ohTrigger(RecalcTrigger,Trigger1Y)),NA())</f>
        <v>2.7518763685397515E-2</v>
      </c>
      <c r="Q3093" s="52">
        <f>IFERROR(_xll.qlIndexFixing(ONIndex1Y,I3093,TRUE,_xll.ohTrigger(RecalcTrigger,Trigger1Y)),NA())</f>
        <v>2.7143178796216194E-2</v>
      </c>
    </row>
    <row r="3094" spans="2:17" x14ac:dyDescent="0.2">
      <c r="B3094" s="46" t="s">
        <v>51</v>
      </c>
      <c r="D3094" s="49">
        <f>_xll.qlCalendarAdvance(LocalCalendar,$D3093,B3094,"f",FALSE)</f>
        <v>61197</v>
      </c>
      <c r="E3094" s="49">
        <f>_xll.qlInterestRateIndexValueDate(IndexON,D3094)</f>
        <v>61197</v>
      </c>
      <c r="F3094" s="52">
        <f>IFERROR(_xll.qlIndexFixing(IndexON,D3094,TRUE,_xll.ohTrigger(RecalcTrigger,TriggerON)),NA())</f>
        <v>2.1462095585293994E-2</v>
      </c>
      <c r="H3094" s="49">
        <f>_xll.qlCalendarAdvance(IborCalendar,$H3093,B3094,"f",FALSE)</f>
        <v>61184</v>
      </c>
      <c r="I3094" s="49">
        <f>_xll.qlInterestRateIndexValueDate(Index1M,$H3094)</f>
        <v>61186</v>
      </c>
      <c r="J3094" s="52">
        <f>IFERROR(_xll.qlIndexFixing(Index1M,$H3094,TRUE,_xll.ohTrigger(RecalcTrigger,Trigger1M)),NA())</f>
        <v>2.2746844031433646E-2</v>
      </c>
      <c r="K3094" s="52">
        <f>IFERROR(_xll.qlIndexFixing(ONIndex1M,I3094,TRUE,_xll.ohTrigger(RecalcTrigger,Trigger1M)),NA())</f>
        <v>2.2726747153720694E-2</v>
      </c>
      <c r="L3094" s="52">
        <f>IFERROR(_xll.qlIndexFixing(Index3M,H3094,TRUE,_xll.ohTrigger(RecalcTrigger,Trigger3M)),NA())</f>
        <v>2.4298386861967326E-2</v>
      </c>
      <c r="M3094" s="52">
        <f>IFERROR(_xll.qlIndexFixing(ONIndex3M,I3094,TRUE,_xll.ohTrigger(RecalcTrigger,Trigger3M)),NA())</f>
        <v>2.4223261275491126E-2</v>
      </c>
      <c r="N3094" s="52">
        <f>IFERROR(_xll.qlIndexFixing(Index6M,$H3094,TRUE,_xll.ohTrigger(RecalcTrigger,Trigger6M)),NA())</f>
        <v>2.5698077747052118E-2</v>
      </c>
      <c r="O3094" s="52">
        <f>IFERROR(_xll.qlIndexFixing(ONIndex6M,I3094,TRUE,_xll.ohTrigger(RecalcTrigger,Trigger6M)),NA())</f>
        <v>2.553266631647233E-2</v>
      </c>
      <c r="P3094" s="52">
        <f>IFERROR(_xll.qlIndexFixing(Index1Y,$H3094,TRUE,_xll.ohTrigger(RecalcTrigger,Trigger1Y)),NA())</f>
        <v>2.7518792563370007E-2</v>
      </c>
      <c r="Q3094" s="52">
        <f>IFERROR(_xll.qlIndexFixing(ONIndex1Y,I3094,TRUE,_xll.ohTrigger(RecalcTrigger,Trigger1Y)),NA())</f>
        <v>2.7142183377169005E-2</v>
      </c>
    </row>
    <row r="3095" spans="2:17" x14ac:dyDescent="0.2">
      <c r="B3095" s="46" t="s">
        <v>51</v>
      </c>
      <c r="D3095" s="49">
        <f>_xll.qlCalendarAdvance(LocalCalendar,$D3094,B3095,"f",FALSE)</f>
        <v>61204</v>
      </c>
      <c r="E3095" s="49">
        <f>_xll.qlInterestRateIndexValueDate(IndexON,D3095)</f>
        <v>61204</v>
      </c>
      <c r="F3095" s="52">
        <f>IFERROR(_xll.qlIndexFixing(IndexON,D3095,TRUE,_xll.ohTrigger(RecalcTrigger,TriggerON)),NA())</f>
        <v>2.146209558537393E-2</v>
      </c>
      <c r="H3095" s="49">
        <f>_xll.qlCalendarAdvance(IborCalendar,$H3094,B3095,"f",FALSE)</f>
        <v>61191</v>
      </c>
      <c r="I3095" s="49">
        <f>_xll.qlInterestRateIndexValueDate(Index1M,$H3095)</f>
        <v>61193</v>
      </c>
      <c r="J3095" s="52">
        <f>IFERROR(_xll.qlIndexFixing(Index1M,$H3095,TRUE,_xll.ohTrigger(RecalcTrigger,Trigger1M)),NA())</f>
        <v>2.2746844031438802E-2</v>
      </c>
      <c r="K3095" s="52">
        <f>IFERROR(_xll.qlIndexFixing(ONIndex1M,I3095,TRUE,_xll.ohTrigger(RecalcTrigger,Trigger1M)),NA())</f>
        <v>2.2726747153773985E-2</v>
      </c>
      <c r="L3095" s="52">
        <f>IFERROR(_xll.qlIndexFixing(Index3M,H3095,TRUE,_xll.ohTrigger(RecalcTrigger,Trigger3M)),NA())</f>
        <v>2.4297568611280025E-2</v>
      </c>
      <c r="M3095" s="52">
        <f>IFERROR(_xll.qlIndexFixing(ONIndex3M,I3095,TRUE,_xll.ohTrigger(RecalcTrigger,Trigger3M)),NA())</f>
        <v>2.4223261275517771E-2</v>
      </c>
      <c r="N3095" s="52">
        <f>IFERROR(_xll.qlIndexFixing(Index6M,$H3095,TRUE,_xll.ohTrigger(RecalcTrigger,Trigger6M)),NA())</f>
        <v>2.5698984593595348E-2</v>
      </c>
      <c r="O3095" s="52">
        <f>IFERROR(_xll.qlIndexFixing(ONIndex6M,I3095,TRUE,_xll.ohTrigger(RecalcTrigger,Trigger6M)),NA())</f>
        <v>2.5532660260996209E-2</v>
      </c>
      <c r="P3095" s="52">
        <f>IFERROR(_xll.qlIndexFixing(Index1Y,$H3095,TRUE,_xll.ohTrigger(RecalcTrigger,Trigger1Y)),NA())</f>
        <v>2.7518821371877413E-2</v>
      </c>
      <c r="Q3095" s="52">
        <f>IFERROR(_xll.qlIndexFixing(ONIndex1Y,I3095,TRUE,_xll.ohTrigger(RecalcTrigger,Trigger1Y)),NA())</f>
        <v>2.7142213163102724E-2</v>
      </c>
    </row>
    <row r="3096" spans="2:17" x14ac:dyDescent="0.2">
      <c r="B3096" s="46" t="s">
        <v>51</v>
      </c>
      <c r="D3096" s="49">
        <f>_xll.qlCalendarAdvance(LocalCalendar,$D3095,B3096,"f",FALSE)</f>
        <v>61211</v>
      </c>
      <c r="E3096" s="49">
        <f>_xll.qlInterestRateIndexValueDate(IndexON,D3096)</f>
        <v>61211</v>
      </c>
      <c r="F3096" s="52">
        <f>IFERROR(_xll.qlIndexFixing(IndexON,D3096,TRUE,_xll.ohTrigger(RecalcTrigger,TriggerON)),NA())</f>
        <v>2.146209558537393E-2</v>
      </c>
      <c r="H3096" s="49">
        <f>_xll.qlCalendarAdvance(IborCalendar,$H3095,B3096,"f",FALSE)</f>
        <v>61198</v>
      </c>
      <c r="I3096" s="49">
        <f>_xll.qlInterestRateIndexValueDate(Index1M,$H3096)</f>
        <v>61200</v>
      </c>
      <c r="J3096" s="52">
        <f>IFERROR(_xll.qlIndexFixing(Index1M,$H3096,TRUE,_xll.ohTrigger(RecalcTrigger,Trigger1M)),NA())</f>
        <v>2.2746844031436224E-2</v>
      </c>
      <c r="K3096" s="52">
        <f>IFERROR(_xll.qlIndexFixing(ONIndex1M,I3096,TRUE,_xll.ohTrigger(RecalcTrigger,Trigger1M)),NA())</f>
        <v>2.2726747153720694E-2</v>
      </c>
      <c r="L3096" s="52">
        <f>IFERROR(_xll.qlIndexFixing(Index3M,H3096,TRUE,_xll.ohTrigger(RecalcTrigger,Trigger3M)),NA())</f>
        <v>2.4297568611281725E-2</v>
      </c>
      <c r="M3096" s="52">
        <f>IFERROR(_xll.qlIndexFixing(ONIndex3M,I3096,TRUE,_xll.ohTrigger(RecalcTrigger,Trigger3M)),NA())</f>
        <v>2.4223261275517771E-2</v>
      </c>
      <c r="N3096" s="52">
        <f>IFERROR(_xll.qlIndexFixing(Index6M,$H3096,TRUE,_xll.ohTrigger(RecalcTrigger,Trigger6M)),NA())</f>
        <v>2.5698065854541791E-2</v>
      </c>
      <c r="O3096" s="52">
        <f>IFERROR(_xll.qlIndexFixing(ONIndex6M,I3096,TRUE,_xll.ohTrigger(RecalcTrigger,Trigger6M)),NA())</f>
        <v>2.5532654219242445E-2</v>
      </c>
      <c r="P3096" s="52">
        <f>IFERROR(_xll.qlIndexFixing(Index1Y,$H3096,TRUE,_xll.ohTrigger(RecalcTrigger,Trigger1Y)),NA())</f>
        <v>2.7518850110919729E-2</v>
      </c>
      <c r="Q3096" s="52">
        <f>IFERROR(_xll.qlIndexFixing(ONIndex1Y,I3096,TRUE,_xll.ohTrigger(RecalcTrigger,Trigger1Y)),NA())</f>
        <v>2.7142242881490475E-2</v>
      </c>
    </row>
    <row r="3097" spans="2:17" x14ac:dyDescent="0.2">
      <c r="B3097" s="46" t="s">
        <v>51</v>
      </c>
      <c r="D3097" s="49">
        <f>_xll.qlCalendarAdvance(LocalCalendar,$D3096,B3097,"f",FALSE)</f>
        <v>61218</v>
      </c>
      <c r="E3097" s="49">
        <f>_xll.qlInterestRateIndexValueDate(IndexON,D3097)</f>
        <v>61218</v>
      </c>
      <c r="F3097" s="52">
        <f>IFERROR(_xll.qlIndexFixing(IndexON,D3097,TRUE,_xll.ohTrigger(RecalcTrigger,TriggerON)),NA())</f>
        <v>2.1462095585293994E-2</v>
      </c>
      <c r="H3097" s="49">
        <f>_xll.qlCalendarAdvance(IborCalendar,$H3096,B3097,"f",FALSE)</f>
        <v>61205</v>
      </c>
      <c r="I3097" s="49">
        <f>_xll.qlInterestRateIndexValueDate(Index1M,$H3097)</f>
        <v>61207</v>
      </c>
      <c r="J3097" s="52">
        <f>IFERROR(_xll.qlIndexFixing(Index1M,$H3097,TRUE,_xll.ohTrigger(RecalcTrigger,Trigger1M)),NA())</f>
        <v>2.2748280429150114E-2</v>
      </c>
      <c r="K3097" s="52">
        <f>IFERROR(_xll.qlIndexFixing(ONIndex1M,I3097,TRUE,_xll.ohTrigger(RecalcTrigger,Trigger1M)),NA())</f>
        <v>2.2726747153773985E-2</v>
      </c>
      <c r="L3097" s="52">
        <f>IFERROR(_xll.qlIndexFixing(Index3M,H3097,TRUE,_xll.ohTrigger(RecalcTrigger,Trigger3M)),NA())</f>
        <v>2.4297568611281725E-2</v>
      </c>
      <c r="M3097" s="52">
        <f>IFERROR(_xll.qlIndexFixing(ONIndex3M,I3097,TRUE,_xll.ohTrigger(RecalcTrigger,Trigger3M)),NA())</f>
        <v>2.4223261275517771E-2</v>
      </c>
      <c r="N3097" s="52">
        <f>IFERROR(_xll.qlIndexFixing(Index6M,$H3097,TRUE,_xll.ohTrigger(RecalcTrigger,Trigger6M)),NA())</f>
        <v>2.56989727300697E-2</v>
      </c>
      <c r="O3097" s="52">
        <f>IFERROR(_xll.qlIndexFixing(ONIndex6M,I3097,TRUE,_xll.ohTrigger(RecalcTrigger,Trigger6M)),NA())</f>
        <v>2.5532648191211038E-2</v>
      </c>
      <c r="P3097" s="52">
        <f>IFERROR(_xll.qlIndexFixing(Index1Y,$H3097,TRUE,_xll.ohTrigger(RecalcTrigger,Trigger1Y)),NA())</f>
        <v>2.7519922898553383E-2</v>
      </c>
      <c r="Q3097" s="52">
        <f>IFERROR(_xll.qlIndexFixing(ONIndex1Y,I3097,TRUE,_xll.ohTrigger(RecalcTrigger,Trigger1Y)),NA())</f>
        <v>2.7142272532225675E-2</v>
      </c>
    </row>
    <row r="3098" spans="2:17" x14ac:dyDescent="0.2">
      <c r="B3098" s="46" t="s">
        <v>51</v>
      </c>
      <c r="D3098" s="49">
        <f>_xll.qlCalendarAdvance(LocalCalendar,$D3097,B3098,"f",FALSE)</f>
        <v>61225</v>
      </c>
      <c r="E3098" s="49">
        <f>_xll.qlInterestRateIndexValueDate(IndexON,D3098)</f>
        <v>61225</v>
      </c>
      <c r="F3098" s="52">
        <f>IFERROR(_xll.qlIndexFixing(IndexON,D3098,TRUE,_xll.ohTrigger(RecalcTrigger,TriggerON)),NA())</f>
        <v>2.146209558537393E-2</v>
      </c>
      <c r="H3098" s="49">
        <f>_xll.qlCalendarAdvance(IborCalendar,$H3097,B3098,"f",FALSE)</f>
        <v>61212</v>
      </c>
      <c r="I3098" s="49">
        <f>_xll.qlInterestRateIndexValueDate(Index1M,$H3098)</f>
        <v>61214</v>
      </c>
      <c r="J3098" s="52">
        <f>IFERROR(_xll.qlIndexFixing(Index1M,$H3098,TRUE,_xll.ohTrigger(RecalcTrigger,Trigger1M)),NA())</f>
        <v>2.2747562215177652E-2</v>
      </c>
      <c r="K3098" s="52">
        <f>IFERROR(_xll.qlIndexFixing(ONIndex1M,I3098,TRUE,_xll.ohTrigger(RecalcTrigger,Trigger1M)),NA())</f>
        <v>2.272674715374734E-2</v>
      </c>
      <c r="L3098" s="52">
        <f>IFERROR(_xll.qlIndexFixing(Index3M,H3098,TRUE,_xll.ohTrigger(RecalcTrigger,Trigger3M)),NA())</f>
        <v>2.4297568611280875E-2</v>
      </c>
      <c r="M3098" s="52">
        <f>IFERROR(_xll.qlIndexFixing(ONIndex3M,I3098,TRUE,_xll.ohTrigger(RecalcTrigger,Trigger3M)),NA())</f>
        <v>2.4223261275517771E-2</v>
      </c>
      <c r="N3098" s="52">
        <f>IFERROR(_xll.qlIndexFixing(Index6M,$H3098,TRUE,_xll.ohTrigger(RecalcTrigger,Trigger6M)),NA())</f>
        <v>2.5698054017705415E-2</v>
      </c>
      <c r="O3098" s="52">
        <f>IFERROR(_xll.qlIndexFixing(ONIndex6M,I3098,TRUE,_xll.ohTrigger(RecalcTrigger,Trigger6M)),NA())</f>
        <v>2.5532642176901987E-2</v>
      </c>
      <c r="P3098" s="52">
        <f>IFERROR(_xll.qlIndexFixing(Index1Y,$H3098,TRUE,_xll.ohTrigger(RecalcTrigger,Trigger1Y)),NA())</f>
        <v>2.7518907380609102E-2</v>
      </c>
      <c r="Q3098" s="52">
        <f>IFERROR(_xll.qlIndexFixing(ONIndex1Y,I3098,TRUE,_xll.ohTrigger(RecalcTrigger,Trigger1Y)),NA())</f>
        <v>2.7142302115414907E-2</v>
      </c>
    </row>
    <row r="3099" spans="2:17" x14ac:dyDescent="0.2">
      <c r="B3099" s="46" t="s">
        <v>51</v>
      </c>
      <c r="D3099" s="49">
        <f>_xll.qlCalendarAdvance(LocalCalendar,$D3098,B3099,"f",FALSE)</f>
        <v>61232</v>
      </c>
      <c r="E3099" s="49">
        <f>_xll.qlInterestRateIndexValueDate(IndexON,D3099)</f>
        <v>61232</v>
      </c>
      <c r="F3099" s="52">
        <f>IFERROR(_xll.qlIndexFixing(IndexON,D3099,TRUE,_xll.ohTrigger(RecalcTrigger,TriggerON)),NA())</f>
        <v>2.146209558537393E-2</v>
      </c>
      <c r="H3099" s="49">
        <f>_xll.qlCalendarAdvance(IborCalendar,$H3098,B3099,"f",FALSE)</f>
        <v>61219</v>
      </c>
      <c r="I3099" s="49">
        <f>_xll.qlInterestRateIndexValueDate(Index1M,$H3099)</f>
        <v>61221</v>
      </c>
      <c r="J3099" s="52">
        <f>IFERROR(_xll.qlIndexFixing(Index1M,$H3099,TRUE,_xll.ohTrigger(RecalcTrigger,Trigger1M)),NA())</f>
        <v>2.2746844031436224E-2</v>
      </c>
      <c r="K3099" s="52">
        <f>IFERROR(_xll.qlIndexFixing(ONIndex1M,I3099,TRUE,_xll.ohTrigger(RecalcTrigger,Trigger1M)),NA())</f>
        <v>2.272674715374734E-2</v>
      </c>
      <c r="L3099" s="52">
        <f>IFERROR(_xll.qlIndexFixing(Index3M,H3099,TRUE,_xll.ohTrigger(RecalcTrigger,Trigger3M)),NA())</f>
        <v>2.4297568611280875E-2</v>
      </c>
      <c r="M3099" s="52">
        <f>IFERROR(_xll.qlIndexFixing(ONIndex3M,I3099,TRUE,_xll.ohTrigger(RecalcTrigger,Trigger3M)),NA())</f>
        <v>2.4223261275517771E-2</v>
      </c>
      <c r="N3099" s="52">
        <f>IFERROR(_xll.qlIndexFixing(Index6M,$H3099,TRUE,_xll.ohTrigger(RecalcTrigger,Trigger6M)),NA())</f>
        <v>2.5698048120166524E-2</v>
      </c>
      <c r="O3099" s="52">
        <f>IFERROR(_xll.qlIndexFixing(ONIndex6M,I3099,TRUE,_xll.ohTrigger(RecalcTrigger,Trigger6M)),NA())</f>
        <v>2.553263617644852E-2</v>
      </c>
      <c r="P3099" s="52">
        <f>IFERROR(_xll.qlIndexFixing(Index1Y,$H3099,TRUE,_xll.ohTrigger(RecalcTrigger,Trigger1Y)),NA())</f>
        <v>2.7518935911255937E-2</v>
      </c>
      <c r="Q3099" s="52">
        <f>IFERROR(_xll.qlIndexFixing(ONIndex1Y,I3099,TRUE,_xll.ohTrigger(RecalcTrigger,Trigger1Y)),NA())</f>
        <v>2.7142331631004879E-2</v>
      </c>
    </row>
    <row r="3100" spans="2:17" x14ac:dyDescent="0.2">
      <c r="B3100" s="46" t="s">
        <v>51</v>
      </c>
      <c r="D3100" s="49">
        <f>_xll.qlCalendarAdvance(LocalCalendar,$D3099,B3100,"f",FALSE)</f>
        <v>61239</v>
      </c>
      <c r="E3100" s="49">
        <f>_xll.qlInterestRateIndexValueDate(IndexON,D3100)</f>
        <v>61239</v>
      </c>
      <c r="F3100" s="52">
        <f>IFERROR(_xll.qlIndexFixing(IndexON,D3100,TRUE,_xll.ohTrigger(RecalcTrigger,TriggerON)),NA())</f>
        <v>2.1462095585453866E-2</v>
      </c>
      <c r="H3100" s="49">
        <f>_xll.qlCalendarAdvance(IborCalendar,$H3099,B3100,"f",FALSE)</f>
        <v>61226</v>
      </c>
      <c r="I3100" s="49">
        <f>_xll.qlInterestRateIndexValueDate(Index1M,$H3100)</f>
        <v>61228</v>
      </c>
      <c r="J3100" s="52">
        <f>IFERROR(_xll.qlIndexFixing(Index1M,$H3100,TRUE,_xll.ohTrigger(RecalcTrigger,Trigger1M)),NA())</f>
        <v>2.2746844031438802E-2</v>
      </c>
      <c r="K3100" s="52">
        <f>IFERROR(_xll.qlIndexFixing(ONIndex1M,I3100,TRUE,_xll.ohTrigger(RecalcTrigger,Trigger1M)),NA())</f>
        <v>2.2726747153773985E-2</v>
      </c>
      <c r="L3100" s="52">
        <f>IFERROR(_xll.qlIndexFixing(Index3M,H3100,TRUE,_xll.ohTrigger(RecalcTrigger,Trigger3M)),NA())</f>
        <v>2.4297568611280875E-2</v>
      </c>
      <c r="M3100" s="52">
        <f>IFERROR(_xll.qlIndexFixing(ONIndex3M,I3100,TRUE,_xll.ohTrigger(RecalcTrigger,Trigger3M)),NA())</f>
        <v>2.4223261275491126E-2</v>
      </c>
      <c r="N3100" s="52">
        <f>IFERROR(_xll.qlIndexFixing(Index6M,$H3100,TRUE,_xll.ohTrigger(RecalcTrigger,Trigger6M)),NA())</f>
        <v>2.5698955039178368E-2</v>
      </c>
      <c r="O3100" s="52">
        <f>IFERROR(_xll.qlIndexFixing(ONIndex6M,I3100,TRUE,_xll.ohTrigger(RecalcTrigger,Trigger6M)),NA())</f>
        <v>2.5532630189637473E-2</v>
      </c>
      <c r="P3100" s="52">
        <f>IFERROR(_xll.qlIndexFixing(Index1Y,$H3100,TRUE,_xll.ohTrigger(RecalcTrigger,Trigger1Y)),NA())</f>
        <v>2.7518964372437907E-2</v>
      </c>
      <c r="Q3100" s="52">
        <f>IFERROR(_xll.qlIndexFixing(ONIndex1Y,I3100,TRUE,_xll.ohTrigger(RecalcTrigger,Trigger1Y)),NA())</f>
        <v>2.7142361079022237E-2</v>
      </c>
    </row>
    <row r="3101" spans="2:17" x14ac:dyDescent="0.2">
      <c r="B3101" s="46" t="s">
        <v>51</v>
      </c>
      <c r="D3101" s="49">
        <f>_xll.qlCalendarAdvance(LocalCalendar,$D3100,B3101,"f",FALSE)</f>
        <v>61246</v>
      </c>
      <c r="E3101" s="49">
        <f>_xll.qlInterestRateIndexValueDate(IndexON,D3101)</f>
        <v>61246</v>
      </c>
      <c r="F3101" s="52">
        <f>IFERROR(_xll.qlIndexFixing(IndexON,D3101,TRUE,_xll.ohTrigger(RecalcTrigger,TriggerON)),NA())</f>
        <v>2.146209558537393E-2</v>
      </c>
      <c r="H3101" s="49">
        <f>_xll.qlCalendarAdvance(IborCalendar,$H3100,B3101,"f",FALSE)</f>
        <v>61233</v>
      </c>
      <c r="I3101" s="49">
        <f>_xll.qlInterestRateIndexValueDate(Index1M,$H3101)</f>
        <v>61235</v>
      </c>
      <c r="J3101" s="52">
        <f>IFERROR(_xll.qlIndexFixing(Index1M,$H3101,TRUE,_xll.ohTrigger(RecalcTrigger,Trigger1M)),NA())</f>
        <v>2.2746844031438802E-2</v>
      </c>
      <c r="K3101" s="52">
        <f>IFERROR(_xll.qlIndexFixing(ONIndex1M,I3101,TRUE,_xll.ohTrigger(RecalcTrigger,Trigger1M)),NA())</f>
        <v>2.2727464491689719E-2</v>
      </c>
      <c r="L3101" s="52">
        <f>IFERROR(_xll.qlIndexFixing(Index3M,H3101,TRUE,_xll.ohTrigger(RecalcTrigger,Trigger3M)),NA())</f>
        <v>2.4297568611280875E-2</v>
      </c>
      <c r="M3101" s="52">
        <f>IFERROR(_xll.qlIndexFixing(ONIndex3M,I3101,TRUE,_xll.ohTrigger(RecalcTrigger,Trigger3M)),NA())</f>
        <v>2.422407619227851E-2</v>
      </c>
      <c r="N3101" s="52">
        <f>IFERROR(_xll.qlIndexFixing(Index6M,$H3101,TRUE,_xll.ohTrigger(RecalcTrigger,Trigger6M)),NA())</f>
        <v>2.5698036366842158E-2</v>
      </c>
      <c r="O3101" s="52">
        <f>IFERROR(_xll.qlIndexFixing(ONIndex6M,I3101,TRUE,_xll.ohTrigger(RecalcTrigger,Trigger6M)),NA())</f>
        <v>2.5533529185055581E-2</v>
      </c>
      <c r="P3101" s="52">
        <f>IFERROR(_xll.qlIndexFixing(Index1Y,$H3101,TRUE,_xll.ohTrigger(RecalcTrigger,Trigger1Y)),NA())</f>
        <v>2.7520036870955552E-2</v>
      </c>
      <c r="Q3101" s="52">
        <f>IFERROR(_xll.qlIndexFixing(ONIndex1Y,I3101,TRUE,_xll.ohTrigger(RecalcTrigger,Trigger1Y)),NA())</f>
        <v>2.7143415711223806E-2</v>
      </c>
    </row>
    <row r="3102" spans="2:17" x14ac:dyDescent="0.2">
      <c r="B3102" s="46" t="s">
        <v>51</v>
      </c>
      <c r="D3102" s="49">
        <f>_xll.qlCalendarAdvance(LocalCalendar,$D3101,B3102,"f",FALSE)</f>
        <v>61253</v>
      </c>
      <c r="E3102" s="49">
        <f>_xll.qlInterestRateIndexValueDate(IndexON,D3102)</f>
        <v>61253</v>
      </c>
      <c r="F3102" s="52">
        <f>IFERROR(_xll.qlIndexFixing(IndexON,D3102,TRUE,_xll.ohTrigger(RecalcTrigger,TriggerON)),NA())</f>
        <v>2.146209558537393E-2</v>
      </c>
      <c r="H3102" s="49">
        <f>_xll.qlCalendarAdvance(IborCalendar,$H3101,B3102,"f",FALSE)</f>
        <v>61240</v>
      </c>
      <c r="I3102" s="49">
        <f>_xll.qlInterestRateIndexValueDate(Index1M,$H3102)</f>
        <v>61242</v>
      </c>
      <c r="J3102" s="52">
        <f>IFERROR(_xll.qlIndexFixing(Index1M,$H3102,TRUE,_xll.ohTrigger(RecalcTrigger,Trigger1M)),NA())</f>
        <v>2.2746844031436224E-2</v>
      </c>
      <c r="K3102" s="52">
        <f>IFERROR(_xll.qlIndexFixing(ONIndex1M,I3102,TRUE,_xll.ohTrigger(RecalcTrigger,Trigger1M)),NA())</f>
        <v>2.2727464491669735E-2</v>
      </c>
      <c r="L3102" s="52">
        <f>IFERROR(_xll.qlIndexFixing(Index3M,H3102,TRUE,_xll.ohTrigger(RecalcTrigger,Trigger3M)),NA())</f>
        <v>2.4295114079535066E-2</v>
      </c>
      <c r="M3102" s="52">
        <f>IFERROR(_xll.qlIndexFixing(ONIndex3M,I3102,TRUE,_xll.ohTrigger(RecalcTrigger,Trigger3M)),NA())</f>
        <v>2.422407619227851E-2</v>
      </c>
      <c r="N3102" s="52">
        <f>IFERROR(_xll.qlIndexFixing(Index6M,$H3102,TRUE,_xll.ohTrigger(RecalcTrigger,Trigger6M)),NA())</f>
        <v>2.5695292359219656E-2</v>
      </c>
      <c r="O3102" s="52">
        <f>IFERROR(_xll.qlIndexFixing(ONIndex6M,I3102,TRUE,_xll.ohTrigger(RecalcTrigger,Trigger6M)),NA())</f>
        <v>2.5533523226262123E-2</v>
      </c>
      <c r="P3102" s="52">
        <f>IFERROR(_xll.qlIndexFixing(Index1Y,$H3102,TRUE,_xll.ohTrigger(RecalcTrigger,Trigger1Y)),NA())</f>
        <v>2.752006519038018E-2</v>
      </c>
      <c r="Q3102" s="52">
        <f>IFERROR(_xll.qlIndexFixing(ONIndex1Y,I3102,TRUE,_xll.ohTrigger(RecalcTrigger,Trigger1Y)),NA())</f>
        <v>2.7143445021418078E-2</v>
      </c>
    </row>
    <row r="3103" spans="2:17" x14ac:dyDescent="0.2">
      <c r="B3103" s="46" t="s">
        <v>51</v>
      </c>
      <c r="D3103" s="49">
        <f>_xll.qlCalendarAdvance(LocalCalendar,$D3102,B3103,"f",FALSE)</f>
        <v>61260</v>
      </c>
      <c r="E3103" s="49">
        <f>_xll.qlInterestRateIndexValueDate(IndexON,D3103)</f>
        <v>61260</v>
      </c>
      <c r="F3103" s="52">
        <f>IFERROR(_xll.qlIndexFixing(IndexON,D3103,TRUE,_xll.ohTrigger(RecalcTrigger,TriggerON)),NA())</f>
        <v>2.146209558537393E-2</v>
      </c>
      <c r="H3103" s="49">
        <f>_xll.qlCalendarAdvance(IborCalendar,$H3102,B3103,"f",FALSE)</f>
        <v>61247</v>
      </c>
      <c r="I3103" s="49">
        <f>_xll.qlInterestRateIndexValueDate(Index1M,$H3103)</f>
        <v>61249</v>
      </c>
      <c r="J3103" s="52">
        <f>IFERROR(_xll.qlIndexFixing(Index1M,$H3103,TRUE,_xll.ohTrigger(RecalcTrigger,Trigger1M)),NA())</f>
        <v>2.2747562215177652E-2</v>
      </c>
      <c r="K3103" s="52">
        <f>IFERROR(_xll.qlIndexFixing(ONIndex1M,I3103,TRUE,_xll.ohTrigger(RecalcTrigger,Trigger1M)),NA())</f>
        <v>2.272674715374734E-2</v>
      </c>
      <c r="L3103" s="52">
        <f>IFERROR(_xll.qlIndexFixing(Index3M,H3103,TRUE,_xll.ohTrigger(RecalcTrigger,Trigger3M)),NA())</f>
        <v>2.4295114079535066E-2</v>
      </c>
      <c r="M3103" s="52">
        <f>IFERROR(_xll.qlIndexFixing(ONIndex3M,I3103,TRUE,_xll.ohTrigger(RecalcTrigger,Trigger3M)),NA())</f>
        <v>2.4223261275491126E-2</v>
      </c>
      <c r="N3103" s="52">
        <f>IFERROR(_xll.qlIndexFixing(Index6M,$H3103,TRUE,_xll.ohTrigger(RecalcTrigger,Trigger6M)),NA())</f>
        <v>2.5695286515615371E-2</v>
      </c>
      <c r="O3103" s="52">
        <f>IFERROR(_xll.qlIndexFixing(ONIndex6M,I3103,TRUE,_xll.ohTrigger(RecalcTrigger,Trigger6M)),NA())</f>
        <v>2.5532612311671699E-2</v>
      </c>
      <c r="P3103" s="52">
        <f>IFERROR(_xll.qlIndexFixing(Index1Y,$H3103,TRUE,_xll.ohTrigger(RecalcTrigger,Trigger1Y)),NA())</f>
        <v>2.7519049339192626E-2</v>
      </c>
      <c r="Q3103" s="52">
        <f>IFERROR(_xll.qlIndexFixing(ONIndex1Y,I3103,TRUE,_xll.ohTrigger(RecalcTrigger,Trigger1Y)),NA())</f>
        <v>2.7142449017505399E-2</v>
      </c>
    </row>
    <row r="3104" spans="2:17" x14ac:dyDescent="0.2">
      <c r="B3104" s="46" t="s">
        <v>51</v>
      </c>
      <c r="D3104" s="49">
        <f>_xll.qlCalendarAdvance(LocalCalendar,$D3103,B3104,"f",FALSE)</f>
        <v>61267</v>
      </c>
      <c r="E3104" s="49">
        <f>_xll.qlInterestRateIndexValueDate(IndexON,D3104)</f>
        <v>61267</v>
      </c>
      <c r="F3104" s="52">
        <f>IFERROR(_xll.qlIndexFixing(IndexON,D3104,TRUE,_xll.ohTrigger(RecalcTrigger,TriggerON)),NA())</f>
        <v>2.146209558537393E-2</v>
      </c>
      <c r="H3104" s="49">
        <f>_xll.qlCalendarAdvance(IborCalendar,$H3103,B3104,"f",FALSE)</f>
        <v>61254</v>
      </c>
      <c r="I3104" s="49">
        <f>_xll.qlInterestRateIndexValueDate(Index1M,$H3104)</f>
        <v>61256</v>
      </c>
      <c r="J3104" s="52">
        <f>IFERROR(_xll.qlIndexFixing(Index1M,$H3104,TRUE,_xll.ohTrigger(RecalcTrigger,Trigger1M)),NA())</f>
        <v>2.2746844031436224E-2</v>
      </c>
      <c r="K3104" s="52">
        <f>IFERROR(_xll.qlIndexFixing(ONIndex1M,I3104,TRUE,_xll.ohTrigger(RecalcTrigger,Trigger1M)),NA())</f>
        <v>2.272674715374734E-2</v>
      </c>
      <c r="L3104" s="52">
        <f>IFERROR(_xll.qlIndexFixing(Index3M,H3104,TRUE,_xll.ohTrigger(RecalcTrigger,Trigger3M)),NA())</f>
        <v>2.4295114079535943E-2</v>
      </c>
      <c r="M3104" s="52">
        <f>IFERROR(_xll.qlIndexFixing(ONIndex3M,I3104,TRUE,_xll.ohTrigger(RecalcTrigger,Trigger3M)),NA())</f>
        <v>2.4223261275517771E-2</v>
      </c>
      <c r="N3104" s="52">
        <f>IFERROR(_xll.qlIndexFixing(Index6M,$H3104,TRUE,_xll.ohTrigger(RecalcTrigger,Trigger6M)),NA())</f>
        <v>2.5695280685926993E-2</v>
      </c>
      <c r="O3104" s="52">
        <f>IFERROR(_xll.qlIndexFixing(ONIndex6M,I3104,TRUE,_xll.ohTrigger(RecalcTrigger,Trigger6M)),NA())</f>
        <v>2.5532606379856659E-2</v>
      </c>
      <c r="P3104" s="52">
        <f>IFERROR(_xll.qlIndexFixing(Index1Y,$H3104,TRUE,_xll.ohTrigger(RecalcTrigger,Trigger1Y)),NA())</f>
        <v>2.7519077522514243E-2</v>
      </c>
      <c r="Q3104" s="52">
        <f>IFERROR(_xll.qlIndexFixing(ONIndex1Y,I3104,TRUE,_xll.ohTrigger(RecalcTrigger,Trigger1Y)),NA())</f>
        <v>2.7142478195152364E-2</v>
      </c>
    </row>
    <row r="3105" spans="2:17" x14ac:dyDescent="0.2">
      <c r="B3105" s="46" t="s">
        <v>51</v>
      </c>
      <c r="D3105" s="49">
        <f>_xll.qlCalendarAdvance(LocalCalendar,$D3104,B3105,"f",FALSE)</f>
        <v>61274</v>
      </c>
      <c r="E3105" s="49">
        <f>_xll.qlInterestRateIndexValueDate(IndexON,D3105)</f>
        <v>61274</v>
      </c>
      <c r="F3105" s="52">
        <f>IFERROR(_xll.qlIndexFixing(IndexON,D3105,TRUE,_xll.ohTrigger(RecalcTrigger,TriggerON)),NA())</f>
        <v>2.1462095585293994E-2</v>
      </c>
      <c r="H3105" s="49">
        <f>_xll.qlCalendarAdvance(IborCalendar,$H3104,B3105,"f",FALSE)</f>
        <v>61261</v>
      </c>
      <c r="I3105" s="49">
        <f>_xll.qlInterestRateIndexValueDate(Index1M,$H3105)</f>
        <v>61263</v>
      </c>
      <c r="J3105" s="52">
        <f>IFERROR(_xll.qlIndexFixing(Index1M,$H3105,TRUE,_xll.ohTrigger(RecalcTrigger,Trigger1M)),NA())</f>
        <v>2.2746844031436224E-2</v>
      </c>
      <c r="K3105" s="52">
        <f>IFERROR(_xll.qlIndexFixing(ONIndex1M,I3105,TRUE,_xll.ohTrigger(RecalcTrigger,Trigger1M)),NA())</f>
        <v>2.272674715374734E-2</v>
      </c>
      <c r="L3105" s="52">
        <f>IFERROR(_xll.qlIndexFixing(Index3M,H3105,TRUE,_xll.ohTrigger(RecalcTrigger,Trigger3M)),NA())</f>
        <v>2.4295114079534184E-2</v>
      </c>
      <c r="M3105" s="52">
        <f>IFERROR(_xll.qlIndexFixing(ONIndex3M,I3105,TRUE,_xll.ohTrigger(RecalcTrigger,Trigger3M)),NA())</f>
        <v>2.422326127546448E-2</v>
      </c>
      <c r="N3105" s="52">
        <f>IFERROR(_xll.qlIndexFixing(Index6M,$H3105,TRUE,_xll.ohTrigger(RecalcTrigger,Trigger6M)),NA())</f>
        <v>2.5695274870154074E-2</v>
      </c>
      <c r="O3105" s="52">
        <f>IFERROR(_xll.qlIndexFixing(ONIndex6M,I3105,TRUE,_xll.ohTrigger(RecalcTrigger,Trigger6M)),NA())</f>
        <v>2.5532600461737331E-2</v>
      </c>
      <c r="P3105" s="52">
        <f>IFERROR(_xll.qlIndexFixing(Index1Y,$H3105,TRUE,_xll.ohTrigger(RecalcTrigger,Trigger1Y)),NA())</f>
        <v>2.7519105636370118E-2</v>
      </c>
      <c r="Q3105" s="52">
        <f>IFERROR(_xll.qlIndexFixing(ONIndex1Y,I3105,TRUE,_xll.ohTrigger(RecalcTrigger,Trigger1Y)),NA())</f>
        <v>2.7142507305253361E-2</v>
      </c>
    </row>
    <row r="3106" spans="2:17" x14ac:dyDescent="0.2">
      <c r="B3106" s="46" t="s">
        <v>51</v>
      </c>
      <c r="D3106" s="49">
        <f>_xll.qlCalendarAdvance(LocalCalendar,$D3105,B3106,"f",FALSE)</f>
        <v>61281</v>
      </c>
      <c r="E3106" s="49">
        <f>_xll.qlInterestRateIndexValueDate(IndexON,D3106)</f>
        <v>61281</v>
      </c>
      <c r="F3106" s="52">
        <f>IFERROR(_xll.qlIndexFixing(IndexON,D3106,TRUE,_xll.ohTrigger(RecalcTrigger,TriggerON)),NA())</f>
        <v>2.1462095585453866E-2</v>
      </c>
      <c r="H3106" s="49">
        <f>_xll.qlCalendarAdvance(IborCalendar,$H3105,B3106,"f",FALSE)</f>
        <v>61268</v>
      </c>
      <c r="I3106" s="49">
        <f>_xll.qlInterestRateIndexValueDate(Index1M,$H3106)</f>
        <v>61270</v>
      </c>
      <c r="J3106" s="52">
        <f>IFERROR(_xll.qlIndexFixing(Index1M,$H3106,TRUE,_xll.ohTrigger(RecalcTrigger,Trigger1M)),NA())</f>
        <v>2.2746844031436224E-2</v>
      </c>
      <c r="K3106" s="52">
        <f>IFERROR(_xll.qlIndexFixing(ONIndex1M,I3106,TRUE,_xll.ohTrigger(RecalcTrigger,Trigger1M)),NA())</f>
        <v>2.2726747153773985E-2</v>
      </c>
      <c r="L3106" s="52">
        <f>IFERROR(_xll.qlIndexFixing(Index3M,H3106,TRUE,_xll.ohTrigger(RecalcTrigger,Trigger3M)),NA())</f>
        <v>2.4295114079534184E-2</v>
      </c>
      <c r="M3106" s="52">
        <f>IFERROR(_xll.qlIndexFixing(ONIndex3M,I3106,TRUE,_xll.ohTrigger(RecalcTrigger,Trigger3M)),NA())</f>
        <v>2.4223261275491126E-2</v>
      </c>
      <c r="N3106" s="52">
        <f>IFERROR(_xll.qlIndexFixing(Index6M,$H3106,TRUE,_xll.ohTrigger(RecalcTrigger,Trigger6M)),NA())</f>
        <v>2.5695269068297055E-2</v>
      </c>
      <c r="O3106" s="52">
        <f>IFERROR(_xll.qlIndexFixing(ONIndex6M,I3106,TRUE,_xll.ohTrigger(RecalcTrigger,Trigger6M)),NA())</f>
        <v>2.5532594557420296E-2</v>
      </c>
      <c r="P3106" s="52">
        <f>IFERROR(_xll.qlIndexFixing(Index1Y,$H3106,TRUE,_xll.ohTrigger(RecalcTrigger,Trigger1Y)),NA())</f>
        <v>2.7516001716822443E-2</v>
      </c>
      <c r="Q3106" s="52">
        <f>IFERROR(_xll.qlIndexFixing(ONIndex1Y,I3106,TRUE,_xll.ohTrigger(RecalcTrigger,Trigger1Y)),NA())</f>
        <v>2.7142536347755097E-2</v>
      </c>
    </row>
    <row r="3107" spans="2:17" x14ac:dyDescent="0.2">
      <c r="B3107" s="46" t="s">
        <v>51</v>
      </c>
      <c r="D3107" s="49">
        <f>_xll.qlCalendarAdvance(LocalCalendar,$D3106,B3107,"f",FALSE)</f>
        <v>61288</v>
      </c>
      <c r="E3107" s="49">
        <f>_xll.qlInterestRateIndexValueDate(IndexON,D3107)</f>
        <v>61288</v>
      </c>
      <c r="F3107" s="52">
        <f>IFERROR(_xll.qlIndexFixing(IndexON,D3107,TRUE,_xll.ohTrigger(RecalcTrigger,TriggerON)),NA())</f>
        <v>2.146209558537393E-2</v>
      </c>
      <c r="H3107" s="49">
        <f>_xll.qlCalendarAdvance(IborCalendar,$H3106,B3107,"f",FALSE)</f>
        <v>61275</v>
      </c>
      <c r="I3107" s="49">
        <f>_xll.qlInterestRateIndexValueDate(Index1M,$H3107)</f>
        <v>61277</v>
      </c>
      <c r="J3107" s="52">
        <f>IFERROR(_xll.qlIndexFixing(Index1M,$H3107,TRUE,_xll.ohTrigger(RecalcTrigger,Trigger1M)),NA())</f>
        <v>2.2746844031438802E-2</v>
      </c>
      <c r="K3107" s="52">
        <f>IFERROR(_xll.qlIndexFixing(ONIndex1M,I3107,TRUE,_xll.ohTrigger(RecalcTrigger,Trigger1M)),NA())</f>
        <v>2.2727464491689719E-2</v>
      </c>
      <c r="L3107" s="52">
        <f>IFERROR(_xll.qlIndexFixing(Index3M,H3107,TRUE,_xll.ohTrigger(RecalcTrigger,Trigger3M)),NA())</f>
        <v>2.4297568611282575E-2</v>
      </c>
      <c r="M3107" s="52">
        <f>IFERROR(_xll.qlIndexFixing(ONIndex3M,I3107,TRUE,_xll.ohTrigger(RecalcTrigger,Trigger3M)),NA())</f>
        <v>2.4224076192298494E-2</v>
      </c>
      <c r="N3107" s="52">
        <f>IFERROR(_xll.qlIndexFixing(Index6M,$H3107,TRUE,_xll.ohTrigger(RecalcTrigger,Trigger6M)),NA())</f>
        <v>2.5698001440920111E-2</v>
      </c>
      <c r="O3107" s="52">
        <f>IFERROR(_xll.qlIndexFixing(ONIndex6M,I3107,TRUE,_xll.ohTrigger(RecalcTrigger,Trigger6M)),NA())</f>
        <v>2.5533493638649762E-2</v>
      </c>
      <c r="P3107" s="52">
        <f>IFERROR(_xll.qlIndexFixing(Index1Y,$H3107,TRUE,_xll.ohTrigger(RecalcTrigger,Trigger1Y)),NA())</f>
        <v>2.7520205745448202E-2</v>
      </c>
      <c r="Q3107" s="52">
        <f>IFERROR(_xll.qlIndexFixing(ONIndex1Y,I3107,TRUE,_xll.ohTrigger(RecalcTrigger,Trigger1Y)),NA())</f>
        <v>2.7143590558680319E-2</v>
      </c>
    </row>
    <row r="3108" spans="2:17" x14ac:dyDescent="0.2">
      <c r="B3108" s="46" t="s">
        <v>51</v>
      </c>
      <c r="D3108" s="49">
        <f>_xll.qlCalendarAdvance(LocalCalendar,$D3107,B3108,"f",FALSE)</f>
        <v>61295</v>
      </c>
      <c r="E3108" s="49">
        <f>_xll.qlInterestRateIndexValueDate(IndexON,D3108)</f>
        <v>61295</v>
      </c>
      <c r="F3108" s="52">
        <f>IFERROR(_xll.qlIndexFixing(IndexON,D3108,TRUE,_xll.ohTrigger(RecalcTrigger,TriggerON)),NA())</f>
        <v>2.1462095585293994E-2</v>
      </c>
      <c r="H3108" s="49">
        <f>_xll.qlCalendarAdvance(IborCalendar,$H3107,B3108,"f",FALSE)</f>
        <v>61282</v>
      </c>
      <c r="I3108" s="49">
        <f>_xll.qlInterestRateIndexValueDate(Index1M,$H3108)</f>
        <v>61284</v>
      </c>
      <c r="J3108" s="52">
        <f>IFERROR(_xll.qlIndexFixing(Index1M,$H3108,TRUE,_xll.ohTrigger(RecalcTrigger,Trigger1M)),NA())</f>
        <v>2.2746844031436224E-2</v>
      </c>
      <c r="K3108" s="52">
        <f>IFERROR(_xll.qlIndexFixing(ONIndex1M,I3108,TRUE,_xll.ohTrigger(RecalcTrigger,Trigger1M)),NA())</f>
        <v>2.2726747153773985E-2</v>
      </c>
      <c r="L3108" s="52">
        <f>IFERROR(_xll.qlIndexFixing(Index3M,H3108,TRUE,_xll.ohTrigger(RecalcTrigger,Trigger3M)),NA())</f>
        <v>2.4298386861967326E-2</v>
      </c>
      <c r="M3108" s="52">
        <f>IFERROR(_xll.qlIndexFixing(ONIndex3M,I3108,TRUE,_xll.ohTrigger(RecalcTrigger,Trigger3M)),NA())</f>
        <v>2.4223261275517771E-2</v>
      </c>
      <c r="N3108" s="52">
        <f>IFERROR(_xll.qlIndexFixing(Index6M,$H3108,TRUE,_xll.ohTrigger(RecalcTrigger,Trigger6M)),NA())</f>
        <v>2.5697995668648801E-2</v>
      </c>
      <c r="O3108" s="52">
        <f>IFERROR(_xll.qlIndexFixing(ONIndex6M,I3108,TRUE,_xll.ohTrigger(RecalcTrigger,Trigger6M)),NA())</f>
        <v>2.553258278992665E-2</v>
      </c>
      <c r="P3108" s="52">
        <f>IFERROR(_xll.qlIndexFixing(Index1Y,$H3108,TRUE,_xll.ohTrigger(RecalcTrigger,Trigger1Y)),NA())</f>
        <v>2.7519189561148093E-2</v>
      </c>
      <c r="Q3108" s="52">
        <f>IFERROR(_xll.qlIndexFixing(ONIndex1Y,I3108,TRUE,_xll.ohTrigger(RecalcTrigger,Trigger1Y)),NA())</f>
        <v>2.7142594230014083E-2</v>
      </c>
    </row>
    <row r="3109" spans="2:17" x14ac:dyDescent="0.2">
      <c r="B3109" s="46" t="s">
        <v>51</v>
      </c>
      <c r="D3109" s="49">
        <f>_xll.qlCalendarAdvance(LocalCalendar,$D3108,B3109,"f",FALSE)</f>
        <v>61302</v>
      </c>
      <c r="E3109" s="49">
        <f>_xll.qlInterestRateIndexValueDate(IndexON,D3109)</f>
        <v>61302</v>
      </c>
      <c r="F3109" s="52">
        <f>IFERROR(_xll.qlIndexFixing(IndexON,D3109,TRUE,_xll.ohTrigger(RecalcTrigger,TriggerON)),NA())</f>
        <v>2.1462095585293994E-2</v>
      </c>
      <c r="H3109" s="49">
        <f>_xll.qlCalendarAdvance(IborCalendar,$H3108,B3109,"f",FALSE)</f>
        <v>61289</v>
      </c>
      <c r="I3109" s="49">
        <f>_xll.qlInterestRateIndexValueDate(Index1M,$H3109)</f>
        <v>61291</v>
      </c>
      <c r="J3109" s="52">
        <f>IFERROR(_xll.qlIndexFixing(Index1M,$H3109,TRUE,_xll.ohTrigger(RecalcTrigger,Trigger1M)),NA())</f>
        <v>2.2746844031436224E-2</v>
      </c>
      <c r="K3109" s="52">
        <f>IFERROR(_xll.qlIndexFixing(ONIndex1M,I3109,TRUE,_xll.ohTrigger(RecalcTrigger,Trigger1M)),NA())</f>
        <v>2.272674715374734E-2</v>
      </c>
      <c r="L3109" s="52">
        <f>IFERROR(_xll.qlIndexFixing(Index3M,H3109,TRUE,_xll.ohTrigger(RecalcTrigger,Trigger3M)),NA())</f>
        <v>2.4297568611280025E-2</v>
      </c>
      <c r="M3109" s="52">
        <f>IFERROR(_xll.qlIndexFixing(ONIndex3M,I3109,TRUE,_xll.ohTrigger(RecalcTrigger,Trigger3M)),NA())</f>
        <v>2.4223261275517771E-2</v>
      </c>
      <c r="N3109" s="52">
        <f>IFERROR(_xll.qlIndexFixing(Index6M,$H3109,TRUE,_xll.ohTrigger(RecalcTrigger,Trigger6M)),NA())</f>
        <v>2.5698902718166328E-2</v>
      </c>
      <c r="O3109" s="52">
        <f>IFERROR(_xll.qlIndexFixing(ONIndex6M,I3109,TRUE,_xll.ohTrigger(RecalcTrigger,Trigger6M)),NA())</f>
        <v>2.553257692680333E-2</v>
      </c>
      <c r="P3109" s="52">
        <f>IFERROR(_xll.qlIndexFixing(Index1Y,$H3109,TRUE,_xll.ohTrigger(RecalcTrigger,Trigger1Y)),NA())</f>
        <v>2.7519217397143397E-2</v>
      </c>
      <c r="Q3109" s="52">
        <f>IFERROR(_xll.qlIndexFixing(ONIndex1Y,I3109,TRUE,_xll.ohTrigger(RecalcTrigger,Trigger1Y)),NA())</f>
        <v>2.7142623069718042E-2</v>
      </c>
    </row>
    <row r="3110" spans="2:17" x14ac:dyDescent="0.2">
      <c r="B3110" s="46" t="s">
        <v>51</v>
      </c>
      <c r="D3110" s="49">
        <f>_xll.qlCalendarAdvance(LocalCalendar,$D3109,B3110,"f",FALSE)</f>
        <v>61309</v>
      </c>
      <c r="E3110" s="49">
        <f>_xll.qlInterestRateIndexValueDate(IndexON,D3110)</f>
        <v>61309</v>
      </c>
      <c r="F3110" s="52">
        <f>IFERROR(_xll.qlIndexFixing(IndexON,D3110,TRUE,_xll.ohTrigger(RecalcTrigger,TriggerON)),NA())</f>
        <v>2.146209558537393E-2</v>
      </c>
      <c r="H3110" s="49">
        <f>_xll.qlCalendarAdvance(IborCalendar,$H3109,B3110,"f",FALSE)</f>
        <v>61296</v>
      </c>
      <c r="I3110" s="49">
        <f>_xll.qlInterestRateIndexValueDate(Index1M,$H3110)</f>
        <v>61298</v>
      </c>
      <c r="J3110" s="52">
        <f>IFERROR(_xll.qlIndexFixing(Index1M,$H3110,TRUE,_xll.ohTrigger(RecalcTrigger,Trigger1M)),NA())</f>
        <v>2.2746844031436224E-2</v>
      </c>
      <c r="K3110" s="52">
        <f>IFERROR(_xll.qlIndexFixing(ONIndex1M,I3110,TRUE,_xll.ohTrigger(RecalcTrigger,Trigger1M)),NA())</f>
        <v>2.272674715374734E-2</v>
      </c>
      <c r="L3110" s="52">
        <f>IFERROR(_xll.qlIndexFixing(Index3M,H3110,TRUE,_xll.ohTrigger(RecalcTrigger,Trigger3M)),NA())</f>
        <v>2.4297568611280875E-2</v>
      </c>
      <c r="M3110" s="52">
        <f>IFERROR(_xll.qlIndexFixing(ONIndex3M,I3110,TRUE,_xll.ohTrigger(RecalcTrigger,Trigger3M)),NA())</f>
        <v>2.4223261275517771E-2</v>
      </c>
      <c r="N3110" s="52">
        <f>IFERROR(_xll.qlIndexFixing(Index6M,$H3110,TRUE,_xll.ohTrigger(RecalcTrigger,Trigger6M)),NA())</f>
        <v>2.5697984165861321E-2</v>
      </c>
      <c r="O3110" s="52">
        <f>IFERROR(_xll.qlIndexFixing(ONIndex6M,I3110,TRUE,_xll.ohTrigger(RecalcTrigger,Trigger6M)),NA())</f>
        <v>2.5532571077375721E-2</v>
      </c>
      <c r="P3110" s="52">
        <f>IFERROR(_xll.qlIndexFixing(Index1Y,$H3110,TRUE,_xll.ohTrigger(RecalcTrigger,Trigger1Y)),NA())</f>
        <v>2.7519245163673618E-2</v>
      </c>
      <c r="Q3110" s="52">
        <f>IFERROR(_xll.qlIndexFixing(ONIndex1Y,I3110,TRUE,_xll.ohTrigger(RecalcTrigger,Trigger1Y)),NA())</f>
        <v>2.7142651841849386E-2</v>
      </c>
    </row>
    <row r="3111" spans="2:17" x14ac:dyDescent="0.2">
      <c r="B3111" s="46" t="s">
        <v>51</v>
      </c>
      <c r="D3111" s="49">
        <f>_xll.qlCalendarAdvance(LocalCalendar,$D3110,B3111,"f",FALSE)</f>
        <v>61316</v>
      </c>
      <c r="E3111" s="49">
        <f>_xll.qlInterestRateIndexValueDate(IndexON,D3111)</f>
        <v>61316</v>
      </c>
      <c r="F3111" s="52">
        <f>IFERROR(_xll.qlIndexFixing(IndexON,D3111,TRUE,_xll.ohTrigger(RecalcTrigger,TriggerON)),NA())</f>
        <v>2.1462095585293994E-2</v>
      </c>
      <c r="H3111" s="49">
        <f>_xll.qlCalendarAdvance(IborCalendar,$H3110,B3111,"f",FALSE)</f>
        <v>61303</v>
      </c>
      <c r="I3111" s="49">
        <f>_xll.qlInterestRateIndexValueDate(Index1M,$H3111)</f>
        <v>61305</v>
      </c>
      <c r="J3111" s="52">
        <f>IFERROR(_xll.qlIndexFixing(Index1M,$H3111,TRUE,_xll.ohTrigger(RecalcTrigger,Trigger1M)),NA())</f>
        <v>2.2746844031438802E-2</v>
      </c>
      <c r="K3111" s="52">
        <f>IFERROR(_xll.qlIndexFixing(ONIndex1M,I3111,TRUE,_xll.ohTrigger(RecalcTrigger,Trigger1M)),NA())</f>
        <v>2.2726747153773985E-2</v>
      </c>
      <c r="L3111" s="52">
        <f>IFERROR(_xll.qlIndexFixing(Index3M,H3111,TRUE,_xll.ohTrigger(RecalcTrigger,Trigger3M)),NA())</f>
        <v>2.4297568611280875E-2</v>
      </c>
      <c r="M3111" s="52">
        <f>IFERROR(_xll.qlIndexFixing(ONIndex3M,I3111,TRUE,_xll.ohTrigger(RecalcTrigger,Trigger3M)),NA())</f>
        <v>2.4223261275517771E-2</v>
      </c>
      <c r="N3111" s="52">
        <f>IFERROR(_xll.qlIndexFixing(Index6M,$H3111,TRUE,_xll.ohTrigger(RecalcTrigger,Trigger6M)),NA())</f>
        <v>2.5695240267747419E-2</v>
      </c>
      <c r="O3111" s="52">
        <f>IFERROR(_xll.qlIndexFixing(ONIndex6M,I3111,TRUE,_xll.ohTrigger(RecalcTrigger,Trigger6M)),NA())</f>
        <v>2.5532565241723759E-2</v>
      </c>
      <c r="P3111" s="52">
        <f>IFERROR(_xll.qlIndexFixing(Index1Y,$H3111,TRUE,_xll.ohTrigger(RecalcTrigger,Trigger1Y)),NA())</f>
        <v>2.7519272860738967E-2</v>
      </c>
      <c r="Q3111" s="52">
        <f>IFERROR(_xll.qlIndexFixing(ONIndex1Y,I3111,TRUE,_xll.ohTrigger(RecalcTrigger,Trigger1Y)),NA())</f>
        <v>2.7142680546434761E-2</v>
      </c>
    </row>
    <row r="3112" spans="2:17" x14ac:dyDescent="0.2">
      <c r="B3112" s="46" t="s">
        <v>51</v>
      </c>
      <c r="D3112" s="49">
        <f>_xll.qlCalendarAdvance(LocalCalendar,$D3111,B3112,"f",FALSE)</f>
        <v>61323</v>
      </c>
      <c r="E3112" s="49">
        <f>_xll.qlInterestRateIndexValueDate(IndexON,D3112)</f>
        <v>61323</v>
      </c>
      <c r="F3112" s="52">
        <f>IFERROR(_xll.qlIndexFixing(IndexON,D3112,TRUE,_xll.ohTrigger(RecalcTrigger,TriggerON)),NA())</f>
        <v>2.1462095585293994E-2</v>
      </c>
      <c r="H3112" s="49">
        <f>_xll.qlCalendarAdvance(IborCalendar,$H3111,B3112,"f",FALSE)</f>
        <v>61310</v>
      </c>
      <c r="I3112" s="49">
        <f>_xll.qlInterestRateIndexValueDate(Index1M,$H3112)</f>
        <v>61315</v>
      </c>
      <c r="J3112" s="52">
        <f>IFERROR(_xll.qlIndexFixing(Index1M,$H3112,TRUE,_xll.ohTrigger(RecalcTrigger,Trigger1M)),NA())</f>
        <v>2.2746125877924683E-2</v>
      </c>
      <c r="K3112" s="52">
        <f>IFERROR(_xll.qlIndexFixing(ONIndex1M,I3112,TRUE,_xll.ohTrigger(RecalcTrigger,Trigger1M)),NA())</f>
        <v>2.2725312568550038E-2</v>
      </c>
      <c r="L3112" s="52">
        <f>IFERROR(_xll.qlIndexFixing(Index3M,H3112,TRUE,_xll.ohTrigger(RecalcTrigger,Trigger3M)),NA())</f>
        <v>2.42959322200673E-2</v>
      </c>
      <c r="M3112" s="52">
        <f>IFERROR(_xll.qlIndexFixing(ONIndex3M,I3112,TRUE,_xll.ohTrigger(RecalcTrigger,Trigger3M)),NA())</f>
        <v>2.4221631551668565E-2</v>
      </c>
      <c r="N3112" s="52">
        <f>IFERROR(_xll.qlIndexFixing(Index6M,$H3112,TRUE,_xll.ohTrigger(RecalcTrigger,Trigger6M)),NA())</f>
        <v>2.5695232102917728E-2</v>
      </c>
      <c r="O3112" s="52">
        <f>IFERROR(_xll.qlIndexFixing(ONIndex6M,I3112,TRUE,_xll.ohTrigger(RecalcTrigger,Trigger6M)),NA())</f>
        <v>2.553074710762715E-2</v>
      </c>
      <c r="P3112" s="52">
        <f>IFERROR(_xll.qlIndexFixing(Index1Y,$H3112,TRUE,_xll.ohTrigger(RecalcTrigger,Trigger1Y)),NA())</f>
        <v>2.751826828560772E-2</v>
      </c>
      <c r="Q3112" s="52">
        <f>IFERROR(_xll.qlIndexFixing(ONIndex1Y,I3112,TRUE,_xll.ohTrigger(RecalcTrigger,Trigger1Y)),NA())</f>
        <v>2.7140671146428375E-2</v>
      </c>
    </row>
    <row r="3113" spans="2:17" x14ac:dyDescent="0.2">
      <c r="B3113" s="46" t="s">
        <v>51</v>
      </c>
      <c r="D3113" s="49">
        <f>_xll.qlCalendarAdvance(LocalCalendar,$D3112,B3113,"f",FALSE)</f>
        <v>61330</v>
      </c>
      <c r="E3113" s="49">
        <f>_xll.qlInterestRateIndexValueDate(IndexON,D3113)</f>
        <v>61330</v>
      </c>
      <c r="F3113" s="52">
        <f>IFERROR(_xll.qlIndexFixing(IndexON,D3113,TRUE,_xll.ohTrigger(RecalcTrigger,TriggerON)),NA())</f>
        <v>2.146209558537393E-2</v>
      </c>
      <c r="H3113" s="49">
        <f>_xll.qlCalendarAdvance(IborCalendar,$H3112,B3113,"f",FALSE)</f>
        <v>61317</v>
      </c>
      <c r="I3113" s="49">
        <f>_xll.qlInterestRateIndexValueDate(Index1M,$H3113)</f>
        <v>61319</v>
      </c>
      <c r="J3113" s="52">
        <f>IFERROR(_xll.qlIndexFixing(Index1M,$H3113,TRUE,_xll.ohTrigger(RecalcTrigger,Trigger1M)),NA())</f>
        <v>2.2746844031438802E-2</v>
      </c>
      <c r="K3113" s="52">
        <f>IFERROR(_xll.qlIndexFixing(ONIndex1M,I3113,TRUE,_xll.ohTrigger(RecalcTrigger,Trigger1M)),NA())</f>
        <v>2.272674715374734E-2</v>
      </c>
      <c r="L3113" s="52">
        <f>IFERROR(_xll.qlIndexFixing(Index3M,H3113,TRUE,_xll.ohTrigger(RecalcTrigger,Trigger3M)),NA())</f>
        <v>2.4298386861966486E-2</v>
      </c>
      <c r="M3113" s="52">
        <f>IFERROR(_xll.qlIndexFixing(ONIndex3M,I3113,TRUE,_xll.ohTrigger(RecalcTrigger,Trigger3M)),NA())</f>
        <v>2.4223261275517771E-2</v>
      </c>
      <c r="N3113" s="52">
        <f>IFERROR(_xll.qlIndexFixing(Index6M,$H3113,TRUE,_xll.ohTrigger(RecalcTrigger,Trigger6M)),NA())</f>
        <v>2.5695228844937468E-2</v>
      </c>
      <c r="O3113" s="52">
        <f>IFERROR(_xll.qlIndexFixing(ONIndex6M,I3113,TRUE,_xll.ohTrigger(RecalcTrigger,Trigger6M)),NA())</f>
        <v>2.5532553611666842E-2</v>
      </c>
      <c r="P3113" s="52">
        <f>IFERROR(_xll.qlIndexFixing(Index1Y,$H3113,TRUE,_xll.ohTrigger(RecalcTrigger,Trigger1Y)),NA())</f>
        <v>2.7519328046473751E-2</v>
      </c>
      <c r="Q3113" s="52">
        <f>IFERROR(_xll.qlIndexFixing(ONIndex1Y,I3113,TRUE,_xll.ohTrigger(RecalcTrigger,Trigger1Y)),NA())</f>
        <v>2.7142737752834378E-2</v>
      </c>
    </row>
    <row r="3114" spans="2:17" x14ac:dyDescent="0.2">
      <c r="B3114" s="46" t="s">
        <v>51</v>
      </c>
      <c r="D3114" s="49">
        <f>_xll.qlCalendarAdvance(LocalCalendar,$D3113,B3114,"f",FALSE)</f>
        <v>61337</v>
      </c>
      <c r="E3114" s="49">
        <f>_xll.qlInterestRateIndexValueDate(IndexON,D3114)</f>
        <v>61337</v>
      </c>
      <c r="F3114" s="52">
        <f>IFERROR(_xll.qlIndexFixing(IndexON,D3114,TRUE,_xll.ohTrigger(RecalcTrigger,TriggerON)),NA())</f>
        <v>2.146209558537393E-2</v>
      </c>
      <c r="H3114" s="49">
        <f>_xll.qlCalendarAdvance(IborCalendar,$H3113,B3114,"f",FALSE)</f>
        <v>61324</v>
      </c>
      <c r="I3114" s="49">
        <f>_xll.qlInterestRateIndexValueDate(Index1M,$H3114)</f>
        <v>61326</v>
      </c>
      <c r="J3114" s="52">
        <f>IFERROR(_xll.qlIndexFixing(Index1M,$H3114,TRUE,_xll.ohTrigger(RecalcTrigger,Trigger1M)),NA())</f>
        <v>2.2748280429147692E-2</v>
      </c>
      <c r="K3114" s="52">
        <f>IFERROR(_xll.qlIndexFixing(ONIndex1M,I3114,TRUE,_xll.ohTrigger(RecalcTrigger,Trigger1M)),NA())</f>
        <v>2.2726747153773985E-2</v>
      </c>
      <c r="L3114" s="52">
        <f>IFERROR(_xll.qlIndexFixing(Index3M,H3114,TRUE,_xll.ohTrigger(RecalcTrigger,Trigger3M)),NA())</f>
        <v>2.4297568611280875E-2</v>
      </c>
      <c r="M3114" s="52">
        <f>IFERROR(_xll.qlIndexFixing(ONIndex3M,I3114,TRUE,_xll.ohTrigger(RecalcTrigger,Trigger3M)),NA())</f>
        <v>2.4223261275517771E-2</v>
      </c>
      <c r="N3114" s="52">
        <f>IFERROR(_xll.qlIndexFixing(Index6M,$H3114,TRUE,_xll.ohTrigger(RecalcTrigger,Trigger6M)),NA())</f>
        <v>2.5695223154406345E-2</v>
      </c>
      <c r="O3114" s="52">
        <f>IFERROR(_xll.qlIndexFixing(ONIndex6M,I3114,TRUE,_xll.ohTrigger(RecalcTrigger,Trigger6M)),NA())</f>
        <v>2.553254781723524E-2</v>
      </c>
      <c r="P3114" s="52">
        <f>IFERROR(_xll.qlIndexFixing(Index1Y,$H3114,TRUE,_xll.ohTrigger(RecalcTrigger,Trigger1Y)),NA())</f>
        <v>2.7519355535143182E-2</v>
      </c>
      <c r="Q3114" s="52">
        <f>IFERROR(_xll.qlIndexFixing(ONIndex1Y,I3114,TRUE,_xll.ohTrigger(RecalcTrigger,Trigger1Y)),NA())</f>
        <v>2.7142766254621975E-2</v>
      </c>
    </row>
    <row r="3115" spans="2:17" x14ac:dyDescent="0.2">
      <c r="B3115" s="46" t="s">
        <v>51</v>
      </c>
      <c r="D3115" s="49">
        <f>_xll.qlCalendarAdvance(LocalCalendar,$D3114,B3115,"f",FALSE)</f>
        <v>61344</v>
      </c>
      <c r="E3115" s="49">
        <f>_xll.qlInterestRateIndexValueDate(IndexON,D3115)</f>
        <v>61344</v>
      </c>
      <c r="F3115" s="52">
        <f>IFERROR(_xll.qlIndexFixing(IndexON,D3115,TRUE,_xll.ohTrigger(RecalcTrigger,TriggerON)),NA())</f>
        <v>2.1462095585293994E-2</v>
      </c>
      <c r="H3115" s="49">
        <f>_xll.qlCalendarAdvance(IborCalendar,$H3114,B3115,"f",FALSE)</f>
        <v>61331</v>
      </c>
      <c r="I3115" s="49">
        <f>_xll.qlInterestRateIndexValueDate(Index1M,$H3115)</f>
        <v>61333</v>
      </c>
      <c r="J3115" s="52">
        <f>IFERROR(_xll.qlIndexFixing(Index1M,$H3115,TRUE,_xll.ohTrigger(RecalcTrigger,Trigger1M)),NA())</f>
        <v>2.274756221518015E-2</v>
      </c>
      <c r="K3115" s="52">
        <f>IFERROR(_xll.qlIndexFixing(ONIndex1M,I3115,TRUE,_xll.ohTrigger(RecalcTrigger,Trigger1M)),NA())</f>
        <v>2.2726747153773985E-2</v>
      </c>
      <c r="L3115" s="52">
        <f>IFERROR(_xll.qlIndexFixing(Index3M,H3115,TRUE,_xll.ohTrigger(RecalcTrigger,Trigger3M)),NA())</f>
        <v>2.4295114079535066E-2</v>
      </c>
      <c r="M3115" s="52">
        <f>IFERROR(_xll.qlIndexFixing(ONIndex3M,I3115,TRUE,_xll.ohTrigger(RecalcTrigger,Trigger3M)),NA())</f>
        <v>2.4223261275517771E-2</v>
      </c>
      <c r="N3115" s="52">
        <f>IFERROR(_xll.qlIndexFixing(Index6M,$H3115,TRUE,_xll.ohTrigger(RecalcTrigger,Trigger6M)),NA())</f>
        <v>2.5697955652470322E-2</v>
      </c>
      <c r="O3115" s="52">
        <f>IFERROR(_xll.qlIndexFixing(ONIndex6M,I3115,TRUE,_xll.ohTrigger(RecalcTrigger,Trigger6M)),NA())</f>
        <v>2.5532542036525996E-2</v>
      </c>
      <c r="P3115" s="52">
        <f>IFERROR(_xll.qlIndexFixing(Index1Y,$H3115,TRUE,_xll.ohTrigger(RecalcTrigger,Trigger1Y)),NA())</f>
        <v>2.7519382954347964E-2</v>
      </c>
      <c r="Q3115" s="52">
        <f>IFERROR(_xll.qlIndexFixing(ONIndex1Y,I3115,TRUE,_xll.ohTrigger(RecalcTrigger,Trigger1Y)),NA())</f>
        <v>2.7142794688863603E-2</v>
      </c>
    </row>
    <row r="3116" spans="2:17" x14ac:dyDescent="0.2">
      <c r="B3116" s="46" t="s">
        <v>51</v>
      </c>
      <c r="D3116" s="49">
        <f>_xll.qlCalendarAdvance(LocalCalendar,$D3115,B3116,"f",FALSE)</f>
        <v>61351</v>
      </c>
      <c r="E3116" s="49">
        <f>_xll.qlInterestRateIndexValueDate(IndexON,D3116)</f>
        <v>61351</v>
      </c>
      <c r="F3116" s="52">
        <f>IFERROR(_xll.qlIndexFixing(IndexON,D3116,TRUE,_xll.ohTrigger(RecalcTrigger,TriggerON)),NA())</f>
        <v>2.1462095585293994E-2</v>
      </c>
      <c r="H3116" s="49">
        <f>_xll.qlCalendarAdvance(IborCalendar,$H3115,B3116,"f",FALSE)</f>
        <v>61338</v>
      </c>
      <c r="I3116" s="49">
        <f>_xll.qlInterestRateIndexValueDate(Index1M,$H3116)</f>
        <v>61340</v>
      </c>
      <c r="J3116" s="52">
        <f>IFERROR(_xll.qlIndexFixing(Index1M,$H3116,TRUE,_xll.ohTrigger(RecalcTrigger,Trigger1M)),NA())</f>
        <v>2.2746844031436224E-2</v>
      </c>
      <c r="K3116" s="52">
        <f>IFERROR(_xll.qlIndexFixing(ONIndex1M,I3116,TRUE,_xll.ohTrigger(RecalcTrigger,Trigger1M)),NA())</f>
        <v>2.2726747153720694E-2</v>
      </c>
      <c r="L3116" s="52">
        <f>IFERROR(_xll.qlIndexFixing(Index3M,H3116,TRUE,_xll.ohTrigger(RecalcTrigger,Trigger3M)),NA())</f>
        <v>2.4295114079534184E-2</v>
      </c>
      <c r="M3116" s="52">
        <f>IFERROR(_xll.qlIndexFixing(ONIndex3M,I3116,TRUE,_xll.ohTrigger(RecalcTrigger,Trigger3M)),NA())</f>
        <v>2.4223261275491126E-2</v>
      </c>
      <c r="N3116" s="52">
        <f>IFERROR(_xll.qlIndexFixing(Index6M,$H3116,TRUE,_xll.ohTrigger(RecalcTrigger,Trigger6M)),NA())</f>
        <v>2.5697949991548646E-2</v>
      </c>
      <c r="O3116" s="52">
        <f>IFERROR(_xll.qlIndexFixing(ONIndex6M,I3116,TRUE,_xll.ohTrigger(RecalcTrigger,Trigger6M)),NA())</f>
        <v>2.5532536269592399E-2</v>
      </c>
      <c r="P3116" s="52">
        <f>IFERROR(_xll.qlIndexFixing(Index1Y,$H3116,TRUE,_xll.ohTrigger(RecalcTrigger,Trigger1Y)),NA())</f>
        <v>2.751941030408657E-2</v>
      </c>
      <c r="Q3116" s="52">
        <f>IFERROR(_xll.qlIndexFixing(ONIndex1Y,I3116,TRUE,_xll.ohTrigger(RecalcTrigger,Trigger1Y)),NA())</f>
        <v>2.7142823055452681E-2</v>
      </c>
    </row>
    <row r="3117" spans="2:17" x14ac:dyDescent="0.2">
      <c r="B3117" s="46" t="s">
        <v>51</v>
      </c>
      <c r="D3117" s="49">
        <f>_xll.qlCalendarAdvance(LocalCalendar,$D3116,B3117,"f",FALSE)</f>
        <v>61358</v>
      </c>
      <c r="E3117" s="49">
        <f>_xll.qlInterestRateIndexValueDate(IndexON,D3117)</f>
        <v>61358</v>
      </c>
      <c r="F3117" s="52">
        <f>IFERROR(_xll.qlIndexFixing(IndexON,D3117,TRUE,_xll.ohTrigger(RecalcTrigger,TriggerON)),NA())</f>
        <v>2.146209558537393E-2</v>
      </c>
      <c r="H3117" s="49">
        <f>_xll.qlCalendarAdvance(IborCalendar,$H3116,B3117,"f",FALSE)</f>
        <v>61345</v>
      </c>
      <c r="I3117" s="49">
        <f>_xll.qlInterestRateIndexValueDate(Index1M,$H3117)</f>
        <v>61347</v>
      </c>
      <c r="J3117" s="52">
        <f>IFERROR(_xll.qlIndexFixing(Index1M,$H3117,TRUE,_xll.ohTrigger(RecalcTrigger,Trigger1M)),NA())</f>
        <v>2.2747562215177652E-2</v>
      </c>
      <c r="K3117" s="52">
        <f>IFERROR(_xll.qlIndexFixing(ONIndex1M,I3117,TRUE,_xll.ohTrigger(RecalcTrigger,Trigger1M)),NA())</f>
        <v>2.272674715380063E-2</v>
      </c>
      <c r="L3117" s="52">
        <f>IFERROR(_xll.qlIndexFixing(Index3M,H3117,TRUE,_xll.ohTrigger(RecalcTrigger,Trigger3M)),NA())</f>
        <v>2.4295114079535066E-2</v>
      </c>
      <c r="M3117" s="52">
        <f>IFERROR(_xll.qlIndexFixing(ONIndex3M,I3117,TRUE,_xll.ohTrigger(RecalcTrigger,Trigger3M)),NA())</f>
        <v>2.4223261275517771E-2</v>
      </c>
      <c r="N3117" s="52">
        <f>IFERROR(_xll.qlIndexFixing(Index6M,$H3117,TRUE,_xll.ohTrigger(RecalcTrigger,Trigger6M)),NA())</f>
        <v>2.5697944344544484E-2</v>
      </c>
      <c r="O3117" s="52">
        <f>IFERROR(_xll.qlIndexFixing(ONIndex6M,I3117,TRUE,_xll.ohTrigger(RecalcTrigger,Trigger6M)),NA())</f>
        <v>2.5532530516381158E-2</v>
      </c>
      <c r="P3117" s="52">
        <f>IFERROR(_xll.qlIndexFixing(Index1Y,$H3117,TRUE,_xll.ohTrigger(RecalcTrigger,Trigger1Y)),NA())</f>
        <v>2.7519437584360741E-2</v>
      </c>
      <c r="Q3117" s="52">
        <f>IFERROR(_xll.qlIndexFixing(ONIndex1Y,I3117,TRUE,_xll.ohTrigger(RecalcTrigger,Trigger1Y)),NA())</f>
        <v>2.714285135454908E-2</v>
      </c>
    </row>
    <row r="3118" spans="2:17" x14ac:dyDescent="0.2">
      <c r="B3118" s="46" t="s">
        <v>51</v>
      </c>
      <c r="D3118" s="49">
        <f>_xll.qlCalendarAdvance(LocalCalendar,$D3117,B3118,"f",FALSE)</f>
        <v>61365</v>
      </c>
      <c r="E3118" s="49">
        <f>_xll.qlInterestRateIndexValueDate(IndexON,D3118)</f>
        <v>61365</v>
      </c>
      <c r="F3118" s="52">
        <f>IFERROR(_xll.qlIndexFixing(IndexON,D3118,TRUE,_xll.ohTrigger(RecalcTrigger,TriggerON)),NA())</f>
        <v>2.146209558537393E-2</v>
      </c>
      <c r="H3118" s="49">
        <f>_xll.qlCalendarAdvance(IborCalendar,$H3117,B3118,"f",FALSE)</f>
        <v>61352</v>
      </c>
      <c r="I3118" s="49">
        <f>_xll.qlInterestRateIndexValueDate(Index1M,$H3118)</f>
        <v>61354</v>
      </c>
      <c r="J3118" s="52">
        <f>IFERROR(_xll.qlIndexFixing(Index1M,$H3118,TRUE,_xll.ohTrigger(RecalcTrigger,Trigger1M)),NA())</f>
        <v>2.2746844031436224E-2</v>
      </c>
      <c r="K3118" s="52">
        <f>IFERROR(_xll.qlIndexFixing(ONIndex1M,I3118,TRUE,_xll.ohTrigger(RecalcTrigger,Trigger1M)),NA())</f>
        <v>2.2728181859770658E-2</v>
      </c>
      <c r="L3118" s="52">
        <f>IFERROR(_xll.qlIndexFixing(Index3M,H3118,TRUE,_xll.ohTrigger(RecalcTrigger,Trigger3M)),NA())</f>
        <v>2.4295114079535066E-2</v>
      </c>
      <c r="M3118" s="52">
        <f>IFERROR(_xll.qlIndexFixing(ONIndex3M,I3118,TRUE,_xll.ohTrigger(RecalcTrigger,Trigger3M)),NA())</f>
        <v>2.4224891145591343E-2</v>
      </c>
      <c r="N3118" s="52">
        <f>IFERROR(_xll.qlIndexFixing(Index6M,$H3118,TRUE,_xll.ohTrigger(RecalcTrigger,Trigger6M)),NA())</f>
        <v>2.5697938711459999E-2</v>
      </c>
      <c r="O3118" s="52">
        <f>IFERROR(_xll.qlIndexFixing(ONIndex6M,I3118,TRUE,_xll.ohTrigger(RecalcTrigger,Trigger6M)),NA())</f>
        <v>2.5534334775981549E-2</v>
      </c>
      <c r="P3118" s="52">
        <f>IFERROR(_xll.qlIndexFixing(Index1Y,$H3118,TRUE,_xll.ohTrigger(RecalcTrigger,Trigger1Y)),NA())</f>
        <v>2.7519464795169386E-2</v>
      </c>
      <c r="Q3118" s="52">
        <f>IFERROR(_xll.qlIndexFixing(ONIndex1Y,I3118,TRUE,_xll.ohTrigger(RecalcTrigger,Trigger1Y)),NA())</f>
        <v>2.7144930050425842E-2</v>
      </c>
    </row>
    <row r="3119" spans="2:17" x14ac:dyDescent="0.2">
      <c r="B3119" s="46" t="s">
        <v>51</v>
      </c>
      <c r="D3119" s="49">
        <f>_xll.qlCalendarAdvance(LocalCalendar,$D3118,B3119,"f",FALSE)</f>
        <v>61372</v>
      </c>
      <c r="E3119" s="49">
        <f>_xll.qlInterestRateIndexValueDate(IndexON,D3119)</f>
        <v>61372</v>
      </c>
      <c r="F3119" s="52">
        <f>IFERROR(_xll.qlIndexFixing(IndexON,D3119,TRUE,_xll.ohTrigger(RecalcTrigger,TriggerON)),NA())</f>
        <v>2.1462095585293994E-2</v>
      </c>
      <c r="H3119" s="49">
        <f>_xll.qlCalendarAdvance(IborCalendar,$H3118,B3119,"f",FALSE)</f>
        <v>61359</v>
      </c>
      <c r="I3119" s="49">
        <f>_xll.qlInterestRateIndexValueDate(Index1M,$H3119)</f>
        <v>61361</v>
      </c>
      <c r="J3119" s="52">
        <f>IFERROR(_xll.qlIndexFixing(Index1M,$H3119,TRUE,_xll.ohTrigger(RecalcTrigger,Trigger1M)),NA())</f>
        <v>2.2747562215177652E-2</v>
      </c>
      <c r="K3119" s="52">
        <f>IFERROR(_xll.qlIndexFixing(ONIndex1M,I3119,TRUE,_xll.ohTrigger(RecalcTrigger,Trigger1M)),NA())</f>
        <v>2.2727464491689719E-2</v>
      </c>
      <c r="L3119" s="52">
        <f>IFERROR(_xll.qlIndexFixing(Index3M,H3119,TRUE,_xll.ohTrigger(RecalcTrigger,Trigger3M)),NA())</f>
        <v>2.4295114079535066E-2</v>
      </c>
      <c r="M3119" s="52">
        <f>IFERROR(_xll.qlIndexFixing(ONIndex3M,I3119,TRUE,_xll.ohTrigger(RecalcTrigger,Trigger3M)),NA())</f>
        <v>2.422407619227851E-2</v>
      </c>
      <c r="N3119" s="52">
        <f>IFERROR(_xll.qlIndexFixing(Index6M,$H3119,TRUE,_xll.ohTrigger(RecalcTrigger,Trigger6M)),NA())</f>
        <v>2.5695194910485736E-2</v>
      </c>
      <c r="O3119" s="52">
        <f>IFERROR(_xll.qlIndexFixing(ONIndex6M,I3119,TRUE,_xll.ohTrigger(RecalcTrigger,Trigger6M)),NA())</f>
        <v>2.5533424029891005E-2</v>
      </c>
      <c r="P3119" s="52">
        <f>IFERROR(_xll.qlIndexFixing(Index1Y,$H3119,TRUE,_xll.ohTrigger(RecalcTrigger,Trigger1Y)),NA())</f>
        <v>2.7519491936513166E-2</v>
      </c>
      <c r="Q3119" s="52">
        <f>IFERROR(_xll.qlIndexFixing(ONIndex1Y,I3119,TRUE,_xll.ohTrigger(RecalcTrigger,Trigger1Y)),NA())</f>
        <v>2.7143932953772598E-2</v>
      </c>
    </row>
    <row r="3120" spans="2:17" x14ac:dyDescent="0.2">
      <c r="B3120" s="46" t="s">
        <v>51</v>
      </c>
      <c r="D3120" s="49">
        <f>_xll.qlCalendarAdvance(LocalCalendar,$D3119,B3120,"f",FALSE)</f>
        <v>61379</v>
      </c>
      <c r="E3120" s="49">
        <f>_xll.qlInterestRateIndexValueDate(IndexON,D3120)</f>
        <v>61379</v>
      </c>
      <c r="F3120" s="52">
        <f>IFERROR(_xll.qlIndexFixing(IndexON,D3120,TRUE,_xll.ohTrigger(RecalcTrigger,TriggerON)),NA())</f>
        <v>2.146209558537393E-2</v>
      </c>
      <c r="H3120" s="49">
        <f>_xll.qlCalendarAdvance(IborCalendar,$H3119,B3120,"f",FALSE)</f>
        <v>61366</v>
      </c>
      <c r="I3120" s="49">
        <f>_xll.qlInterestRateIndexValueDate(Index1M,$H3120)</f>
        <v>61368</v>
      </c>
      <c r="J3120" s="52">
        <f>IFERROR(_xll.qlIndexFixing(Index1M,$H3120,TRUE,_xll.ohTrigger(RecalcTrigger,Trigger1M)),NA())</f>
        <v>2.2746844031438802E-2</v>
      </c>
      <c r="K3120" s="52">
        <f>IFERROR(_xll.qlIndexFixing(ONIndex1M,I3120,TRUE,_xll.ohTrigger(RecalcTrigger,Trigger1M)),NA())</f>
        <v>2.2726747153773985E-2</v>
      </c>
      <c r="L3120" s="52">
        <f>IFERROR(_xll.qlIndexFixing(Index3M,H3120,TRUE,_xll.ohTrigger(RecalcTrigger,Trigger3M)),NA())</f>
        <v>2.4295114079535066E-2</v>
      </c>
      <c r="M3120" s="52">
        <f>IFERROR(_xll.qlIndexFixing(ONIndex3M,I3120,TRUE,_xll.ohTrigger(RecalcTrigger,Trigger3M)),NA())</f>
        <v>2.4223261275544417E-2</v>
      </c>
      <c r="N3120" s="52">
        <f>IFERROR(_xll.qlIndexFixing(Index6M,$H3120,TRUE,_xll.ohTrigger(RecalcTrigger,Trigger6M)),NA())</f>
        <v>2.5695189303448704E-2</v>
      </c>
      <c r="O3120" s="52">
        <f>IFERROR(_xll.qlIndexFixing(ONIndex6M,I3120,TRUE,_xll.ohTrigger(RecalcTrigger,Trigger6M)),NA())</f>
        <v>2.5532513339188156E-2</v>
      </c>
      <c r="P3120" s="52">
        <f>IFERROR(_xll.qlIndexFixing(Index1Y,$H3120,TRUE,_xll.ohTrigger(RecalcTrigger,Trigger1Y)),NA())</f>
        <v>2.75195190083912E-2</v>
      </c>
      <c r="Q3120" s="52">
        <f>IFERROR(_xll.qlIndexFixing(ONIndex1Y,I3120,TRUE,_xll.ohTrigger(RecalcTrigger,Trigger1Y)),NA())</f>
        <v>2.7142935846162786E-2</v>
      </c>
    </row>
    <row r="3121" spans="2:17" x14ac:dyDescent="0.2">
      <c r="B3121" s="46" t="s">
        <v>51</v>
      </c>
      <c r="D3121" s="49">
        <f>_xll.qlCalendarAdvance(LocalCalendar,$D3120,B3121,"f",FALSE)</f>
        <v>61386</v>
      </c>
      <c r="E3121" s="49">
        <f>_xll.qlInterestRateIndexValueDate(IndexON,D3121)</f>
        <v>61386</v>
      </c>
      <c r="F3121" s="52">
        <f>IFERROR(_xll.qlIndexFixing(IndexON,D3121,TRUE,_xll.ohTrigger(RecalcTrigger,TriggerON)),NA())</f>
        <v>2.146209558537393E-2</v>
      </c>
      <c r="H3121" s="49">
        <f>_xll.qlCalendarAdvance(IborCalendar,$H3120,B3121,"f",FALSE)</f>
        <v>61373</v>
      </c>
      <c r="I3121" s="49">
        <f>_xll.qlInterestRateIndexValueDate(Index1M,$H3121)</f>
        <v>61375</v>
      </c>
      <c r="J3121" s="52">
        <f>IFERROR(_xll.qlIndexFixing(Index1M,$H3121,TRUE,_xll.ohTrigger(RecalcTrigger,Trigger1M)),NA())</f>
        <v>2.2746844031438802E-2</v>
      </c>
      <c r="K3121" s="52">
        <f>IFERROR(_xll.qlIndexFixing(ONIndex1M,I3121,TRUE,_xll.ohTrigger(RecalcTrigger,Trigger1M)),NA())</f>
        <v>2.2727464491669735E-2</v>
      </c>
      <c r="L3121" s="52">
        <f>IFERROR(_xll.qlIndexFixing(Index3M,H3121,TRUE,_xll.ohTrigger(RecalcTrigger,Trigger3M)),NA())</f>
        <v>2.4295114079535066E-2</v>
      </c>
      <c r="M3121" s="52">
        <f>IFERROR(_xll.qlIndexFixing(ONIndex3M,I3121,TRUE,_xll.ohTrigger(RecalcTrigger,Trigger3M)),NA())</f>
        <v>2.422407619227851E-2</v>
      </c>
      <c r="N3121" s="52">
        <f>IFERROR(_xll.qlIndexFixing(Index6M,$H3121,TRUE,_xll.ohTrigger(RecalcTrigger,Trigger6M)),NA())</f>
        <v>2.5695183710327134E-2</v>
      </c>
      <c r="O3121" s="52">
        <f>IFERROR(_xll.qlIndexFixing(ONIndex6M,I3121,TRUE,_xll.ohTrigger(RecalcTrigger,Trigger6M)),NA())</f>
        <v>2.5533412620777352E-2</v>
      </c>
      <c r="P3121" s="52">
        <f>IFERROR(_xll.qlIndexFixing(Index1Y,$H3121,TRUE,_xll.ohTrigger(RecalcTrigger,Trigger1Y)),NA())</f>
        <v>2.7519546010804367E-2</v>
      </c>
      <c r="Q3121" s="52">
        <f>IFERROR(_xll.qlIndexFixing(ONIndex1Y,I3121,TRUE,_xll.ohTrigger(RecalcTrigger,Trigger1Y)),NA())</f>
        <v>2.714398907334159E-2</v>
      </c>
    </row>
    <row r="3122" spans="2:17" x14ac:dyDescent="0.2">
      <c r="B3122" s="46" t="s">
        <v>51</v>
      </c>
      <c r="D3122" s="49">
        <f>_xll.qlCalendarAdvance(LocalCalendar,$D3121,B3122,"f",FALSE)</f>
        <v>61393</v>
      </c>
      <c r="E3122" s="49">
        <f>_xll.qlInterestRateIndexValueDate(IndexON,D3122)</f>
        <v>61393</v>
      </c>
      <c r="F3122" s="52">
        <f>IFERROR(_xll.qlIndexFixing(IndexON,D3122,TRUE,_xll.ohTrigger(RecalcTrigger,TriggerON)),NA())</f>
        <v>2.146209558537393E-2</v>
      </c>
      <c r="H3122" s="49">
        <f>_xll.qlCalendarAdvance(IborCalendar,$H3121,B3122,"f",FALSE)</f>
        <v>61380</v>
      </c>
      <c r="I3122" s="49">
        <f>_xll.qlInterestRateIndexValueDate(Index1M,$H3122)</f>
        <v>61382</v>
      </c>
      <c r="J3122" s="52">
        <f>IFERROR(_xll.qlIndexFixing(Index1M,$H3122,TRUE,_xll.ohTrigger(RecalcTrigger,Trigger1M)),NA())</f>
        <v>2.2747562215177652E-2</v>
      </c>
      <c r="K3122" s="52">
        <f>IFERROR(_xll.qlIndexFixing(ONIndex1M,I3122,TRUE,_xll.ohTrigger(RecalcTrigger,Trigger1M)),NA())</f>
        <v>2.272674715374734E-2</v>
      </c>
      <c r="L3122" s="52">
        <f>IFERROR(_xll.qlIndexFixing(Index3M,H3122,TRUE,_xll.ohTrigger(RecalcTrigger,Trigger3M)),NA())</f>
        <v>2.4298386861966486E-2</v>
      </c>
      <c r="M3122" s="52">
        <f>IFERROR(_xll.qlIndexFixing(ONIndex3M,I3122,TRUE,_xll.ohTrigger(RecalcTrigger,Trigger3M)),NA())</f>
        <v>2.4223261275491126E-2</v>
      </c>
      <c r="N3122" s="52">
        <f>IFERROR(_xll.qlIndexFixing(Index6M,$H3122,TRUE,_xll.ohTrigger(RecalcTrigger,Trigger6M)),NA())</f>
        <v>2.5695178131121904E-2</v>
      </c>
      <c r="O3122" s="52">
        <f>IFERROR(_xll.qlIndexFixing(ONIndex6M,I3122,TRUE,_xll.ohTrigger(RecalcTrigger,Trigger6M)),NA())</f>
        <v>2.5532501956426756E-2</v>
      </c>
      <c r="P3122" s="52">
        <f>IFERROR(_xll.qlIndexFixing(Index1Y,$H3122,TRUE,_xll.ohTrigger(RecalcTrigger,Trigger1Y)),NA())</f>
        <v>2.7520616990088499E-2</v>
      </c>
      <c r="Q3122" s="52">
        <f>IFERROR(_xll.qlIndexFixing(ONIndex1Y,I3122,TRUE,_xll.ohTrigger(RecalcTrigger,Trigger1Y)),NA())</f>
        <v>2.7142991835988894E-2</v>
      </c>
    </row>
    <row r="3123" spans="2:17" x14ac:dyDescent="0.2">
      <c r="B3123" s="46" t="s">
        <v>51</v>
      </c>
      <c r="D3123" s="49">
        <f>_xll.qlCalendarAdvance(LocalCalendar,$D3122,B3123,"f",FALSE)</f>
        <v>61400</v>
      </c>
      <c r="E3123" s="49">
        <f>_xll.qlInterestRateIndexValueDate(IndexON,D3123)</f>
        <v>61400</v>
      </c>
      <c r="F3123" s="52">
        <f>IFERROR(_xll.qlIndexFixing(IndexON,D3123,TRUE,_xll.ohTrigger(RecalcTrigger,TriggerON)),NA())</f>
        <v>2.146209558537393E-2</v>
      </c>
      <c r="H3123" s="49">
        <f>_xll.qlCalendarAdvance(IborCalendar,$H3122,B3123,"f",FALSE)</f>
        <v>61387</v>
      </c>
      <c r="I3123" s="49">
        <f>_xll.qlInterestRateIndexValueDate(Index1M,$H3123)</f>
        <v>61389</v>
      </c>
      <c r="J3123" s="52">
        <f>IFERROR(_xll.qlIndexFixing(Index1M,$H3123,TRUE,_xll.ohTrigger(RecalcTrigger,Trigger1M)),NA())</f>
        <v>2.2746844031436224E-2</v>
      </c>
      <c r="K3123" s="52">
        <f>IFERROR(_xll.qlIndexFixing(ONIndex1M,I3123,TRUE,_xll.ohTrigger(RecalcTrigger,Trigger1M)),NA())</f>
        <v>2.272674715374734E-2</v>
      </c>
      <c r="L3123" s="52">
        <f>IFERROR(_xll.qlIndexFixing(Index3M,H3123,TRUE,_xll.ohTrigger(RecalcTrigger,Trigger3M)),NA())</f>
        <v>2.4295114079535943E-2</v>
      </c>
      <c r="M3123" s="52">
        <f>IFERROR(_xll.qlIndexFixing(ONIndex3M,I3123,TRUE,_xll.ohTrigger(RecalcTrigger,Trigger3M)),NA())</f>
        <v>2.4223261275517771E-2</v>
      </c>
      <c r="N3123" s="52">
        <f>IFERROR(_xll.qlIndexFixing(Index6M,$H3123,TRUE,_xll.ohTrigger(RecalcTrigger,Trigger6M)),NA())</f>
        <v>2.5695172565831696E-2</v>
      </c>
      <c r="O3123" s="52">
        <f>IFERROR(_xll.qlIndexFixing(ONIndex6M,I3123,TRUE,_xll.ohTrigger(RecalcTrigger,Trigger6M)),NA())</f>
        <v>2.5532496285656237E-2</v>
      </c>
      <c r="P3123" s="52">
        <f>IFERROR(_xll.qlIndexFixing(Index1Y,$H3123,TRUE,_xll.ohTrigger(RecalcTrigger,Trigger1Y)),NA())</f>
        <v>2.7519599807234785E-2</v>
      </c>
      <c r="Q3123" s="52">
        <f>IFERROR(_xll.qlIndexFixing(ONIndex1Y,I3123,TRUE,_xll.ohTrigger(RecalcTrigger,Trigger1Y)),NA())</f>
        <v>2.7143019729543028E-2</v>
      </c>
    </row>
    <row r="3124" spans="2:17" x14ac:dyDescent="0.2">
      <c r="B3124" s="46" t="s">
        <v>51</v>
      </c>
      <c r="D3124" s="49">
        <f>_xll.qlCalendarAdvance(LocalCalendar,$D3123,B3124,"f",FALSE)</f>
        <v>61407</v>
      </c>
      <c r="E3124" s="49">
        <f>_xll.qlInterestRateIndexValueDate(IndexON,D3124)</f>
        <v>61407</v>
      </c>
      <c r="F3124" s="52">
        <f>IFERROR(_xll.qlIndexFixing(IndexON,D3124,TRUE,_xll.ohTrigger(RecalcTrigger,TriggerON)),NA())</f>
        <v>2.1462095585293994E-2</v>
      </c>
      <c r="H3124" s="49">
        <f>_xll.qlCalendarAdvance(IborCalendar,$H3123,B3124,"f",FALSE)</f>
        <v>61394</v>
      </c>
      <c r="I3124" s="49">
        <f>_xll.qlInterestRateIndexValueDate(Index1M,$H3124)</f>
        <v>61396</v>
      </c>
      <c r="J3124" s="52">
        <f>IFERROR(_xll.qlIndexFixing(Index1M,$H3124,TRUE,_xll.ohTrigger(RecalcTrigger,Trigger1M)),NA())</f>
        <v>2.2746844031436224E-2</v>
      </c>
      <c r="K3124" s="52">
        <f>IFERROR(_xll.qlIndexFixing(ONIndex1M,I3124,TRUE,_xll.ohTrigger(RecalcTrigger,Trigger1M)),NA())</f>
        <v>2.2726747153773985E-2</v>
      </c>
      <c r="L3124" s="52">
        <f>IFERROR(_xll.qlIndexFixing(Index3M,H3124,TRUE,_xll.ohTrigger(RecalcTrigger,Trigger3M)),NA())</f>
        <v>2.4294295975717972E-2</v>
      </c>
      <c r="M3124" s="52">
        <f>IFERROR(_xll.qlIndexFixing(ONIndex3M,I3124,TRUE,_xll.ohTrigger(RecalcTrigger,Trigger3M)),NA())</f>
        <v>2.4223261275517771E-2</v>
      </c>
      <c r="N3124" s="52">
        <f>IFERROR(_xll.qlIndexFixing(Index6M,$H3124,TRUE,_xll.ohTrigger(RecalcTrigger,Trigger6M)),NA())</f>
        <v>2.5695167014457832E-2</v>
      </c>
      <c r="O3124" s="52">
        <f>IFERROR(_xll.qlIndexFixing(ONIndex6M,I3124,TRUE,_xll.ohTrigger(RecalcTrigger,Trigger6M)),NA())</f>
        <v>2.5532490628634719E-2</v>
      </c>
      <c r="P3124" s="52">
        <f>IFERROR(_xll.qlIndexFixing(Index1Y,$H3124,TRUE,_xll.ohTrigger(RecalcTrigger,Trigger1Y)),NA())</f>
        <v>2.7519626601251818E-2</v>
      </c>
      <c r="Q3124" s="52">
        <f>IFERROR(_xll.qlIndexFixing(ONIndex1Y,I3124,TRUE,_xll.ohTrigger(RecalcTrigger,Trigger1Y)),NA())</f>
        <v>2.7143047555497901E-2</v>
      </c>
    </row>
    <row r="3125" spans="2:17" x14ac:dyDescent="0.2">
      <c r="B3125" s="46" t="s">
        <v>51</v>
      </c>
      <c r="D3125" s="49">
        <f>_xll.qlCalendarAdvance(LocalCalendar,$D3124,B3125,"f",FALSE)</f>
        <v>61414</v>
      </c>
      <c r="E3125" s="49">
        <f>_xll.qlInterestRateIndexValueDate(IndexON,D3125)</f>
        <v>61414</v>
      </c>
      <c r="F3125" s="52">
        <f>IFERROR(_xll.qlIndexFixing(IndexON,D3125,TRUE,_xll.ohTrigger(RecalcTrigger,TriggerON)),NA())</f>
        <v>2.146209558537393E-2</v>
      </c>
      <c r="H3125" s="49">
        <f>_xll.qlCalendarAdvance(IborCalendar,$H3124,B3125,"f",FALSE)</f>
        <v>61401</v>
      </c>
      <c r="I3125" s="49">
        <f>_xll.qlInterestRateIndexValueDate(Index1M,$H3125)</f>
        <v>61403</v>
      </c>
      <c r="J3125" s="52">
        <f>IFERROR(_xll.qlIndexFixing(Index1M,$H3125,TRUE,_xll.ohTrigger(RecalcTrigger,Trigger1M)),NA())</f>
        <v>2.2746844031438802E-2</v>
      </c>
      <c r="K3125" s="52">
        <f>IFERROR(_xll.qlIndexFixing(ONIndex1M,I3125,TRUE,_xll.ohTrigger(RecalcTrigger,Trigger1M)),NA())</f>
        <v>2.2726747153773985E-2</v>
      </c>
      <c r="L3125" s="52">
        <f>IFERROR(_xll.qlIndexFixing(Index3M,H3125,TRUE,_xll.ohTrigger(RecalcTrigger,Trigger3M)),NA())</f>
        <v>2.4294295975717084E-2</v>
      </c>
      <c r="M3125" s="52">
        <f>IFERROR(_xll.qlIndexFixing(ONIndex3M,I3125,TRUE,_xll.ohTrigger(RecalcTrigger,Trigger3M)),NA())</f>
        <v>2.4223261275517771E-2</v>
      </c>
      <c r="N3125" s="52">
        <f>IFERROR(_xll.qlIndexFixing(Index6M,$H3125,TRUE,_xll.ohTrigger(RecalcTrigger,Trigger6M)),NA())</f>
        <v>2.5695161476999427E-2</v>
      </c>
      <c r="O3125" s="52">
        <f>IFERROR(_xll.qlIndexFixing(ONIndex6M,I3125,TRUE,_xll.ohTrigger(RecalcTrigger,Trigger6M)),NA())</f>
        <v>2.5532484985335557E-2</v>
      </c>
      <c r="P3125" s="52">
        <f>IFERROR(_xll.qlIndexFixing(Index1Y,$H3125,TRUE,_xll.ohTrigger(RecalcTrigger,Trigger1Y)),NA())</f>
        <v>2.7519653325803542E-2</v>
      </c>
      <c r="Q3125" s="52">
        <f>IFERROR(_xll.qlIndexFixing(ONIndex1Y,I3125,TRUE,_xll.ohTrigger(RecalcTrigger,Trigger1Y)),NA())</f>
        <v>2.7143075313853515E-2</v>
      </c>
    </row>
    <row r="3126" spans="2:17" x14ac:dyDescent="0.2">
      <c r="B3126" s="46" t="s">
        <v>51</v>
      </c>
      <c r="D3126" s="49">
        <f>_xll.qlCalendarAdvance(LocalCalendar,$D3125,B3126,"f",FALSE)</f>
        <v>61421</v>
      </c>
      <c r="E3126" s="49">
        <f>_xll.qlInterestRateIndexValueDate(IndexON,D3126)</f>
        <v>61421</v>
      </c>
      <c r="F3126" s="52">
        <f>IFERROR(_xll.qlIndexFixing(IndexON,D3126,TRUE,_xll.ohTrigger(RecalcTrigger,TriggerON)),NA())</f>
        <v>2.1462095585293994E-2</v>
      </c>
      <c r="H3126" s="49">
        <f>_xll.qlCalendarAdvance(IborCalendar,$H3125,B3126,"f",FALSE)</f>
        <v>61408</v>
      </c>
      <c r="I3126" s="49">
        <f>_xll.qlInterestRateIndexValueDate(Index1M,$H3126)</f>
        <v>61410</v>
      </c>
      <c r="J3126" s="52">
        <f>IFERROR(_xll.qlIndexFixing(Index1M,$H3126,TRUE,_xll.ohTrigger(RecalcTrigger,Trigger1M)),NA())</f>
        <v>2.2746844031438802E-2</v>
      </c>
      <c r="K3126" s="52">
        <f>IFERROR(_xll.qlIndexFixing(ONIndex1M,I3126,TRUE,_xll.ohTrigger(RecalcTrigger,Trigger1M)),NA())</f>
        <v>2.2727464491689719E-2</v>
      </c>
      <c r="L3126" s="52">
        <f>IFERROR(_xll.qlIndexFixing(Index3M,H3126,TRUE,_xll.ohTrigger(RecalcTrigger,Trigger3M)),NA())</f>
        <v>2.4294295975717972E-2</v>
      </c>
      <c r="M3126" s="52">
        <f>IFERROR(_xll.qlIndexFixing(ONIndex3M,I3126,TRUE,_xll.ohTrigger(RecalcTrigger,Trigger3M)),NA())</f>
        <v>2.4224076192298494E-2</v>
      </c>
      <c r="N3126" s="52">
        <f>IFERROR(_xll.qlIndexFixing(Index6M,$H3126,TRUE,_xll.ohTrigger(RecalcTrigger,Trigger6M)),NA())</f>
        <v>2.5695155953457362E-2</v>
      </c>
      <c r="O3126" s="52">
        <f>IFERROR(_xll.qlIndexFixing(ONIndex6M,I3126,TRUE,_xll.ohTrigger(RecalcTrigger,Trigger6M)),NA())</f>
        <v>2.5533384338560783E-2</v>
      </c>
      <c r="P3126" s="52">
        <f>IFERROR(_xll.qlIndexFixing(Index1Y,$H3126,TRUE,_xll.ohTrigger(RecalcTrigger,Trigger1Y)),NA())</f>
        <v>2.752072401544816E-2</v>
      </c>
      <c r="Q3126" s="52">
        <f>IFERROR(_xll.qlIndexFixing(ONIndex1Y,I3126,TRUE,_xll.ohTrigger(RecalcTrigger,Trigger1Y)),NA())</f>
        <v>2.7144128189460215E-2</v>
      </c>
    </row>
    <row r="3127" spans="2:17" x14ac:dyDescent="0.2">
      <c r="B3127" s="46" t="s">
        <v>51</v>
      </c>
      <c r="D3127" s="49">
        <f>_xll.qlCalendarAdvance(LocalCalendar,$D3126,B3127,"f",FALSE)</f>
        <v>61428</v>
      </c>
      <c r="E3127" s="49">
        <f>_xll.qlInterestRateIndexValueDate(IndexON,D3127)</f>
        <v>61428</v>
      </c>
      <c r="F3127" s="52">
        <f>IFERROR(_xll.qlIndexFixing(IndexON,D3127,TRUE,_xll.ohTrigger(RecalcTrigger,TriggerON)),NA())</f>
        <v>2.1462095585293994E-2</v>
      </c>
      <c r="H3127" s="49">
        <f>_xll.qlCalendarAdvance(IborCalendar,$H3126,B3127,"f",FALSE)</f>
        <v>61415</v>
      </c>
      <c r="I3127" s="49">
        <f>_xll.qlInterestRateIndexValueDate(Index1M,$H3127)</f>
        <v>61417</v>
      </c>
      <c r="J3127" s="52">
        <f>IFERROR(_xll.qlIndexFixing(Index1M,$H3127,TRUE,_xll.ohTrigger(RecalcTrigger,Trigger1M)),NA())</f>
        <v>2.2746844031438802E-2</v>
      </c>
      <c r="K3127" s="52">
        <f>IFERROR(_xll.qlIndexFixing(ONIndex1M,I3127,TRUE,_xll.ohTrigger(RecalcTrigger,Trigger1M)),NA())</f>
        <v>2.2726747153773985E-2</v>
      </c>
      <c r="L3127" s="52">
        <f>IFERROR(_xll.qlIndexFixing(Index3M,H3127,TRUE,_xll.ohTrigger(RecalcTrigger,Trigger3M)),NA())</f>
        <v>2.4294295975717084E-2</v>
      </c>
      <c r="M3127" s="52">
        <f>IFERROR(_xll.qlIndexFixing(ONIndex3M,I3127,TRUE,_xll.ohTrigger(RecalcTrigger,Trigger3M)),NA())</f>
        <v>2.4223261275491126E-2</v>
      </c>
      <c r="N3127" s="52">
        <f>IFERROR(_xll.qlIndexFixing(Index6M,$H3127,TRUE,_xll.ohTrigger(RecalcTrigger,Trigger6M)),NA())</f>
        <v>2.5695150443830323E-2</v>
      </c>
      <c r="O3127" s="52">
        <f>IFERROR(_xll.qlIndexFixing(ONIndex6M,I3127,TRUE,_xll.ohTrigger(RecalcTrigger,Trigger6M)),NA())</f>
        <v>2.5532473739957595E-2</v>
      </c>
      <c r="P3127" s="52">
        <f>IFERROR(_xll.qlIndexFixing(Index1Y,$H3127,TRUE,_xll.ohTrigger(RecalcTrigger,Trigger1Y)),NA())</f>
        <v>2.7519706566512168E-2</v>
      </c>
      <c r="Q3127" s="52">
        <f>IFERROR(_xll.qlIndexFixing(ONIndex1Y,I3127,TRUE,_xll.ohTrigger(RecalcTrigger,Trigger1Y)),NA())</f>
        <v>2.7143130627820256E-2</v>
      </c>
    </row>
    <row r="3128" spans="2:17" x14ac:dyDescent="0.2">
      <c r="B3128" s="46" t="s">
        <v>51</v>
      </c>
      <c r="D3128" s="49">
        <f>_xll.qlCalendarAdvance(LocalCalendar,$D3127,B3128,"f",FALSE)</f>
        <v>61435</v>
      </c>
      <c r="E3128" s="49">
        <f>_xll.qlInterestRateIndexValueDate(IndexON,D3128)</f>
        <v>61435</v>
      </c>
      <c r="F3128" s="52">
        <f>IFERROR(_xll.qlIndexFixing(IndexON,D3128,TRUE,_xll.ohTrigger(RecalcTrigger,TriggerON)),NA())</f>
        <v>2.146209558537393E-2</v>
      </c>
      <c r="H3128" s="49">
        <f>_xll.qlCalendarAdvance(IborCalendar,$H3127,B3128,"f",FALSE)</f>
        <v>61422</v>
      </c>
      <c r="I3128" s="49">
        <f>_xll.qlInterestRateIndexValueDate(Index1M,$H3128)</f>
        <v>61424</v>
      </c>
      <c r="J3128" s="52">
        <f>IFERROR(_xll.qlIndexFixing(Index1M,$H3128,TRUE,_xll.ohTrigger(RecalcTrigger,Trigger1M)),NA())</f>
        <v>2.2746844031436224E-2</v>
      </c>
      <c r="K3128" s="52">
        <f>IFERROR(_xll.qlIndexFixing(ONIndex1M,I3128,TRUE,_xll.ohTrigger(RecalcTrigger,Trigger1M)),NA())</f>
        <v>2.2726747153773985E-2</v>
      </c>
      <c r="L3128" s="52">
        <f>IFERROR(_xll.qlIndexFixing(Index3M,H3128,TRUE,_xll.ohTrigger(RecalcTrigger,Trigger3M)),NA())</f>
        <v>2.4297568611281725E-2</v>
      </c>
      <c r="M3128" s="52">
        <f>IFERROR(_xll.qlIndexFixing(ONIndex3M,I3128,TRUE,_xll.ohTrigger(RecalcTrigger,Trigger3M)),NA())</f>
        <v>2.4223261275544417E-2</v>
      </c>
      <c r="N3128" s="52">
        <f>IFERROR(_xll.qlIndexFixing(Index6M,$H3128,TRUE,_xll.ohTrigger(RecalcTrigger,Trigger6M)),NA())</f>
        <v>2.569879596533008E-2</v>
      </c>
      <c r="O3128" s="52">
        <f>IFERROR(_xll.qlIndexFixing(ONIndex6M,I3128,TRUE,_xll.ohTrigger(RecalcTrigger,Trigger6M)),NA())</f>
        <v>2.5532468137932085E-2</v>
      </c>
      <c r="P3128" s="52">
        <f>IFERROR(_xll.qlIndexFixing(Index1Y,$H3128,TRUE,_xll.ohTrigger(RecalcTrigger,Trigger1Y)),NA())</f>
        <v>2.75197330826682E-2</v>
      </c>
      <c r="Q3128" s="52">
        <f>IFERROR(_xll.qlIndexFixing(ONIndex1Y,I3128,TRUE,_xll.ohTrigger(RecalcTrigger,Trigger1Y)),NA())</f>
        <v>2.7143158183404736E-2</v>
      </c>
    </row>
    <row r="3129" spans="2:17" x14ac:dyDescent="0.2">
      <c r="B3129" s="46" t="s">
        <v>51</v>
      </c>
      <c r="D3129" s="49">
        <f>_xll.qlCalendarAdvance(LocalCalendar,$D3128,B3129,"f",FALSE)</f>
        <v>61442</v>
      </c>
      <c r="E3129" s="49">
        <f>_xll.qlInterestRateIndexValueDate(IndexON,D3129)</f>
        <v>61442</v>
      </c>
      <c r="F3129" s="52">
        <f>IFERROR(_xll.qlIndexFixing(IndexON,D3129,TRUE,_xll.ohTrigger(RecalcTrigger,TriggerON)),NA())</f>
        <v>2.146209558537393E-2</v>
      </c>
      <c r="H3129" s="49">
        <f>_xll.qlCalendarAdvance(IborCalendar,$H3128,B3129,"f",FALSE)</f>
        <v>61429</v>
      </c>
      <c r="I3129" s="49">
        <f>_xll.qlInterestRateIndexValueDate(Index1M,$H3129)</f>
        <v>61431</v>
      </c>
      <c r="J3129" s="52">
        <f>IFERROR(_xll.qlIndexFixing(Index1M,$H3129,TRUE,_xll.ohTrigger(RecalcTrigger,Trigger1M)),NA())</f>
        <v>2.2746844031436224E-2</v>
      </c>
      <c r="K3129" s="52">
        <f>IFERROR(_xll.qlIndexFixing(ONIndex1M,I3129,TRUE,_xll.ohTrigger(RecalcTrigger,Trigger1M)),NA())</f>
        <v>2.2726747153773985E-2</v>
      </c>
      <c r="L3129" s="52">
        <f>IFERROR(_xll.qlIndexFixing(Index3M,H3129,TRUE,_xll.ohTrigger(RecalcTrigger,Trigger3M)),NA())</f>
        <v>2.4297568611281725E-2</v>
      </c>
      <c r="M3129" s="52">
        <f>IFERROR(_xll.qlIndexFixing(ONIndex3M,I3129,TRUE,_xll.ohTrigger(RecalcTrigger,Trigger3M)),NA())</f>
        <v>2.4223261275517771E-2</v>
      </c>
      <c r="N3129" s="52">
        <f>IFERROR(_xll.qlIndexFixing(Index6M,$H3129,TRUE,_xll.ohTrigger(RecalcTrigger,Trigger6M)),NA())</f>
        <v>2.5697877666160589E-2</v>
      </c>
      <c r="O3129" s="52">
        <f>IFERROR(_xll.qlIndexFixing(ONIndex6M,I3129,TRUE,_xll.ohTrigger(RecalcTrigger,Trigger6M)),NA())</f>
        <v>2.5532462549602286E-2</v>
      </c>
      <c r="P3129" s="52">
        <f>IFERROR(_xll.qlIndexFixing(Index1Y,$H3129,TRUE,_xll.ohTrigger(RecalcTrigger,Trigger1Y)),NA())</f>
        <v>2.7519759529359356E-2</v>
      </c>
      <c r="Q3129" s="52">
        <f>IFERROR(_xll.qlIndexFixing(ONIndex1Y,I3129,TRUE,_xll.ohTrigger(RecalcTrigger,Trigger1Y)),NA())</f>
        <v>2.7143185671469894E-2</v>
      </c>
    </row>
    <row r="3130" spans="2:17" x14ac:dyDescent="0.2">
      <c r="B3130" s="46" t="s">
        <v>51</v>
      </c>
      <c r="D3130" s="49">
        <f>_xll.qlCalendarAdvance(LocalCalendar,$D3129,B3130,"f",FALSE)</f>
        <v>61449</v>
      </c>
      <c r="E3130" s="49">
        <f>_xll.qlInterestRateIndexValueDate(IndexON,D3130)</f>
        <v>61449</v>
      </c>
      <c r="F3130" s="52">
        <f>IFERROR(_xll.qlIndexFixing(IndexON,D3130,TRUE,_xll.ohTrigger(RecalcTrigger,TriggerON)),NA())</f>
        <v>2.146209558537393E-2</v>
      </c>
      <c r="H3130" s="49">
        <f>_xll.qlCalendarAdvance(IborCalendar,$H3129,B3130,"f",FALSE)</f>
        <v>61436</v>
      </c>
      <c r="I3130" s="49">
        <f>_xll.qlInterestRateIndexValueDate(Index1M,$H3130)</f>
        <v>61438</v>
      </c>
      <c r="J3130" s="52">
        <f>IFERROR(_xll.qlIndexFixing(Index1M,$H3130,TRUE,_xll.ohTrigger(RecalcTrigger,Trigger1M)),NA())</f>
        <v>2.2746844031436224E-2</v>
      </c>
      <c r="K3130" s="52">
        <f>IFERROR(_xll.qlIndexFixing(ONIndex1M,I3130,TRUE,_xll.ohTrigger(RecalcTrigger,Trigger1M)),NA())</f>
        <v>2.272674715374734E-2</v>
      </c>
      <c r="L3130" s="52">
        <f>IFERROR(_xll.qlIndexFixing(Index3M,H3130,TRUE,_xll.ohTrigger(RecalcTrigger,Trigger3M)),NA())</f>
        <v>2.4297568611280875E-2</v>
      </c>
      <c r="M3130" s="52">
        <f>IFERROR(_xll.qlIndexFixing(ONIndex3M,I3130,TRUE,_xll.ohTrigger(RecalcTrigger,Trigger3M)),NA())</f>
        <v>2.4223261275517771E-2</v>
      </c>
      <c r="N3130" s="52">
        <f>IFERROR(_xll.qlIndexFixing(Index6M,$H3130,TRUE,_xll.ohTrigger(RecalcTrigger,Trigger6M)),NA())</f>
        <v>2.5697872200100551E-2</v>
      </c>
      <c r="O3130" s="52">
        <f>IFERROR(_xll.qlIndexFixing(ONIndex6M,I3130,TRUE,_xll.ohTrigger(RecalcTrigger,Trigger6M)),NA())</f>
        <v>2.5532456974994844E-2</v>
      </c>
      <c r="P3130" s="52">
        <f>IFERROR(_xll.qlIndexFixing(Index1Y,$H3130,TRUE,_xll.ohTrigger(RecalcTrigger,Trigger1Y)),NA())</f>
        <v>2.7519785906584774E-2</v>
      </c>
      <c r="Q3130" s="52">
        <f>IFERROR(_xll.qlIndexFixing(ONIndex1Y,I3130,TRUE,_xll.ohTrigger(RecalcTrigger,Trigger1Y)),NA())</f>
        <v>2.7143213091909146E-2</v>
      </c>
    </row>
    <row r="3131" spans="2:17" x14ac:dyDescent="0.2">
      <c r="B3131" s="46" t="s">
        <v>51</v>
      </c>
      <c r="D3131" s="49">
        <f>_xll.qlCalendarAdvance(LocalCalendar,$D3130,B3131,"f",FALSE)</f>
        <v>61456</v>
      </c>
      <c r="E3131" s="49">
        <f>_xll.qlInterestRateIndexValueDate(IndexON,D3131)</f>
        <v>61456</v>
      </c>
      <c r="F3131" s="52">
        <f>IFERROR(_xll.qlIndexFixing(IndexON,D3131,TRUE,_xll.ohTrigger(RecalcTrigger,TriggerON)),NA())</f>
        <v>2.146209558537393E-2</v>
      </c>
      <c r="H3131" s="49">
        <f>_xll.qlCalendarAdvance(IborCalendar,$H3130,B3131,"f",FALSE)</f>
        <v>61443</v>
      </c>
      <c r="I3131" s="49">
        <f>_xll.qlInterestRateIndexValueDate(Index1M,$H3131)</f>
        <v>61445</v>
      </c>
      <c r="J3131" s="52">
        <f>IFERROR(_xll.qlIndexFixing(Index1M,$H3131,TRUE,_xll.ohTrigger(RecalcTrigger,Trigger1M)),NA())</f>
        <v>2.2747562215177652E-2</v>
      </c>
      <c r="K3131" s="52">
        <f>IFERROR(_xll.qlIndexFixing(ONIndex1M,I3131,TRUE,_xll.ohTrigger(RecalcTrigger,Trigger1M)),NA())</f>
        <v>2.2726747153773985E-2</v>
      </c>
      <c r="L3131" s="52">
        <f>IFERROR(_xll.qlIndexFixing(Index3M,H3131,TRUE,_xll.ohTrigger(RecalcTrigger,Trigger3M)),NA())</f>
        <v>2.4297568611281725E-2</v>
      </c>
      <c r="M3131" s="52">
        <f>IFERROR(_xll.qlIndexFixing(ONIndex3M,I3131,TRUE,_xll.ohTrigger(RecalcTrigger,Trigger3M)),NA())</f>
        <v>2.4223261275544417E-2</v>
      </c>
      <c r="N3131" s="52">
        <f>IFERROR(_xll.qlIndexFixing(Index6M,$H3131,TRUE,_xll.ohTrigger(RecalcTrigger,Trigger6M)),NA())</f>
        <v>2.5697866747958893E-2</v>
      </c>
      <c r="O3131" s="52">
        <f>IFERROR(_xll.qlIndexFixing(ONIndex6M,I3131,TRUE,_xll.ohTrigger(RecalcTrigger,Trigger6M)),NA())</f>
        <v>2.5532451414163049E-2</v>
      </c>
      <c r="P3131" s="52">
        <f>IFERROR(_xll.qlIndexFixing(Index1Y,$H3131,TRUE,_xll.ohTrigger(RecalcTrigger,Trigger1Y)),NA())</f>
        <v>2.7519812214345105E-2</v>
      </c>
      <c r="Q3131" s="52">
        <f>IFERROR(_xll.qlIndexFixing(ONIndex1Y,I3131,TRUE,_xll.ohTrigger(RecalcTrigger,Trigger1Y)),NA())</f>
        <v>2.7143240444749139E-2</v>
      </c>
    </row>
    <row r="3132" spans="2:17" x14ac:dyDescent="0.2">
      <c r="B3132" s="46" t="s">
        <v>51</v>
      </c>
      <c r="D3132" s="49">
        <f>_xll.qlCalendarAdvance(LocalCalendar,$D3131,B3132,"f",FALSE)</f>
        <v>61463</v>
      </c>
      <c r="E3132" s="49">
        <f>_xll.qlInterestRateIndexValueDate(IndexON,D3132)</f>
        <v>61463</v>
      </c>
      <c r="F3132" s="52">
        <f>IFERROR(_xll.qlIndexFixing(IndexON,D3132,TRUE,_xll.ohTrigger(RecalcTrigger,TriggerON)),NA())</f>
        <v>2.1462095585293994E-2</v>
      </c>
      <c r="H3132" s="49">
        <f>_xll.qlCalendarAdvance(IborCalendar,$H3131,B3132,"f",FALSE)</f>
        <v>61450</v>
      </c>
      <c r="I3132" s="49">
        <f>_xll.qlInterestRateIndexValueDate(Index1M,$H3132)</f>
        <v>61452</v>
      </c>
      <c r="J3132" s="52">
        <f>IFERROR(_xll.qlIndexFixing(Index1M,$H3132,TRUE,_xll.ohTrigger(RecalcTrigger,Trigger1M)),NA())</f>
        <v>2.2746844031436224E-2</v>
      </c>
      <c r="K3132" s="52">
        <f>IFERROR(_xll.qlIndexFixing(ONIndex1M,I3132,TRUE,_xll.ohTrigger(RecalcTrigger,Trigger1M)),NA())</f>
        <v>2.272674715374734E-2</v>
      </c>
      <c r="L3132" s="52">
        <f>IFERROR(_xll.qlIndexFixing(Index3M,H3132,TRUE,_xll.ohTrigger(RecalcTrigger,Trigger3M)),NA())</f>
        <v>2.4295114079535943E-2</v>
      </c>
      <c r="M3132" s="52">
        <f>IFERROR(_xll.qlIndexFixing(ONIndex3M,I3132,TRUE,_xll.ohTrigger(RecalcTrigger,Trigger3M)),NA())</f>
        <v>2.4223261275517771E-2</v>
      </c>
      <c r="N3132" s="52">
        <f>IFERROR(_xll.qlIndexFixing(Index6M,$H3132,TRUE,_xll.ohTrigger(RecalcTrigger,Trigger6M)),NA())</f>
        <v>2.5695123104431446E-2</v>
      </c>
      <c r="O3132" s="52">
        <f>IFERROR(_xll.qlIndexFixing(ONIndex6M,I3132,TRUE,_xll.ohTrigger(RecalcTrigger,Trigger6M)),NA())</f>
        <v>2.553244586705361E-2</v>
      </c>
      <c r="P3132" s="52">
        <f>IFERROR(_xll.qlIndexFixing(Index1Y,$H3132,TRUE,_xll.ohTrigger(RecalcTrigger,Trigger1Y)),NA())</f>
        <v>2.7516706716253364E-2</v>
      </c>
      <c r="Q3132" s="52">
        <f>IFERROR(_xll.qlIndexFixing(ONIndex1Y,I3132,TRUE,_xll.ohTrigger(RecalcTrigger,Trigger1Y)),NA())</f>
        <v>2.7143267730043164E-2</v>
      </c>
    </row>
    <row r="3133" spans="2:17" x14ac:dyDescent="0.2">
      <c r="B3133" s="46" t="s">
        <v>51</v>
      </c>
      <c r="D3133" s="49">
        <f>_xll.qlCalendarAdvance(LocalCalendar,$D3132,B3133,"f",FALSE)</f>
        <v>61470</v>
      </c>
      <c r="E3133" s="49">
        <f>_xll.qlInterestRateIndexValueDate(IndexON,D3133)</f>
        <v>61470</v>
      </c>
      <c r="F3133" s="52">
        <f>IFERROR(_xll.qlIndexFixing(IndexON,D3133,TRUE,_xll.ohTrigger(RecalcTrigger,TriggerON)),NA())</f>
        <v>2.146209558537393E-2</v>
      </c>
      <c r="H3133" s="49">
        <f>_xll.qlCalendarAdvance(IborCalendar,$H3132,B3133,"f",FALSE)</f>
        <v>61457</v>
      </c>
      <c r="I3133" s="49">
        <f>_xll.qlInterestRateIndexValueDate(Index1M,$H3133)</f>
        <v>61459</v>
      </c>
      <c r="J3133" s="52">
        <f>IFERROR(_xll.qlIndexFixing(Index1M,$H3133,TRUE,_xll.ohTrigger(RecalcTrigger,Trigger1M)),NA())</f>
        <v>2.274756221518015E-2</v>
      </c>
      <c r="K3133" s="52">
        <f>IFERROR(_xll.qlIndexFixing(ONIndex1M,I3133,TRUE,_xll.ohTrigger(RecalcTrigger,Trigger1M)),NA())</f>
        <v>2.272674715374734E-2</v>
      </c>
      <c r="L3133" s="52">
        <f>IFERROR(_xll.qlIndexFixing(Index3M,H3133,TRUE,_xll.ohTrigger(RecalcTrigger,Trigger3M)),NA())</f>
        <v>2.4295114079535066E-2</v>
      </c>
      <c r="M3133" s="52">
        <f>IFERROR(_xll.qlIndexFixing(ONIndex3M,I3133,TRUE,_xll.ohTrigger(RecalcTrigger,Trigger3M)),NA())</f>
        <v>2.4223261275517771E-2</v>
      </c>
      <c r="N3133" s="52">
        <f>IFERROR(_xll.qlIndexFixing(Index6M,$H3133,TRUE,_xll.ohTrigger(RecalcTrigger,Trigger6M)),NA())</f>
        <v>2.5698768707659123E-2</v>
      </c>
      <c r="O3133" s="52">
        <f>IFERROR(_xll.qlIndexFixing(ONIndex6M,I3133,TRUE,_xll.ohTrigger(RecalcTrigger,Trigger6M)),NA())</f>
        <v>2.5532440333666528E-2</v>
      </c>
      <c r="P3133" s="52">
        <f>IFERROR(_xll.qlIndexFixing(Index1Y,$H3133,TRUE,_xll.ohTrigger(RecalcTrigger,Trigger1Y)),NA())</f>
        <v>2.7519864621470064E-2</v>
      </c>
      <c r="Q3133" s="52">
        <f>IFERROR(_xll.qlIndexFixing(ONIndex1Y,I3133,TRUE,_xll.ohTrigger(RecalcTrigger,Trigger1Y)),NA())</f>
        <v>2.7143294947711283E-2</v>
      </c>
    </row>
    <row r="3134" spans="2:17" x14ac:dyDescent="0.2">
      <c r="B3134" s="46" t="s">
        <v>51</v>
      </c>
      <c r="D3134" s="49">
        <f>_xll.qlCalendarAdvance(LocalCalendar,$D3133,B3134,"f",FALSE)</f>
        <v>61477</v>
      </c>
      <c r="E3134" s="49">
        <f>_xll.qlInterestRateIndexValueDate(IndexON,D3134)</f>
        <v>61477</v>
      </c>
      <c r="F3134" s="52">
        <f>IFERROR(_xll.qlIndexFixing(IndexON,D3134,TRUE,_xll.ohTrigger(RecalcTrigger,TriggerON)),NA())</f>
        <v>2.146209558537393E-2</v>
      </c>
      <c r="H3134" s="49">
        <f>_xll.qlCalendarAdvance(IborCalendar,$H3133,B3134,"f",FALSE)</f>
        <v>61464</v>
      </c>
      <c r="I3134" s="49">
        <f>_xll.qlInterestRateIndexValueDate(Index1M,$H3134)</f>
        <v>61466</v>
      </c>
      <c r="J3134" s="52">
        <f>IFERROR(_xll.qlIndexFixing(Index1M,$H3134,TRUE,_xll.ohTrigger(RecalcTrigger,Trigger1M)),NA())</f>
        <v>2.2746844031436224E-2</v>
      </c>
      <c r="K3134" s="52">
        <f>IFERROR(_xll.qlIndexFixing(ONIndex1M,I3134,TRUE,_xll.ohTrigger(RecalcTrigger,Trigger1M)),NA())</f>
        <v>2.272674715374734E-2</v>
      </c>
      <c r="L3134" s="52">
        <f>IFERROR(_xll.qlIndexFixing(Index3M,H3134,TRUE,_xll.ohTrigger(RecalcTrigger,Trigger3M)),NA())</f>
        <v>2.4295114079535066E-2</v>
      </c>
      <c r="M3134" s="52">
        <f>IFERROR(_xll.qlIndexFixing(ONIndex3M,I3134,TRUE,_xll.ohTrigger(RecalcTrigger,Trigger3M)),NA())</f>
        <v>2.4223261275517771E-2</v>
      </c>
      <c r="N3134" s="52">
        <f>IFERROR(_xll.qlIndexFixing(Index6M,$H3134,TRUE,_xll.ohTrigger(RecalcTrigger,Trigger6M)),NA())</f>
        <v>2.5697850475045067E-2</v>
      </c>
      <c r="O3134" s="52">
        <f>IFERROR(_xll.qlIndexFixing(ONIndex6M,I3134,TRUE,_xll.ohTrigger(RecalcTrigger,Trigger6M)),NA())</f>
        <v>2.5532434814055094E-2</v>
      </c>
      <c r="P3134" s="52">
        <f>IFERROR(_xll.qlIndexFixing(Index1Y,$H3134,TRUE,_xll.ohTrigger(RecalcTrigger,Trigger1Y)),NA())</f>
        <v>2.752093473158292E-2</v>
      </c>
      <c r="Q3134" s="52">
        <f>IFERROR(_xll.qlIndexFixing(ONIndex1Y,I3134,TRUE,_xll.ohTrigger(RecalcTrigger,Trigger1Y)),NA())</f>
        <v>2.7143322097806788E-2</v>
      </c>
    </row>
    <row r="3135" spans="2:17" x14ac:dyDescent="0.2">
      <c r="B3135" s="46" t="s">
        <v>51</v>
      </c>
      <c r="D3135" s="49">
        <f>_xll.qlCalendarAdvance(LocalCalendar,$D3134,B3135,"f",FALSE)</f>
        <v>61484</v>
      </c>
      <c r="E3135" s="49">
        <f>_xll.qlInterestRateIndexValueDate(IndexON,D3135)</f>
        <v>61484</v>
      </c>
      <c r="F3135" s="52">
        <f>IFERROR(_xll.qlIndexFixing(IndexON,D3135,TRUE,_xll.ohTrigger(RecalcTrigger,TriggerON)),NA())</f>
        <v>2.146209558537393E-2</v>
      </c>
      <c r="H3135" s="49">
        <f>_xll.qlCalendarAdvance(IborCalendar,$H3134,B3135,"f",FALSE)</f>
        <v>61471</v>
      </c>
      <c r="I3135" s="49">
        <f>_xll.qlInterestRateIndexValueDate(Index1M,$H3135)</f>
        <v>61477</v>
      </c>
      <c r="J3135" s="52">
        <f>IFERROR(_xll.qlIndexFixing(Index1M,$H3135,TRUE,_xll.ohTrigger(RecalcTrigger,Trigger1M)),NA())</f>
        <v>2.2746125877924683E-2</v>
      </c>
      <c r="K3135" s="52">
        <f>IFERROR(_xll.qlIndexFixing(ONIndex1M,I3135,TRUE,_xll.ohTrigger(RecalcTrigger,Trigger1M)),NA())</f>
        <v>2.2725312568470102E-2</v>
      </c>
      <c r="L3135" s="52">
        <f>IFERROR(_xll.qlIndexFixing(Index3M,H3135,TRUE,_xll.ohTrigger(RecalcTrigger,Trigger3M)),NA())</f>
        <v>2.4295114079535943E-2</v>
      </c>
      <c r="M3135" s="52">
        <f>IFERROR(_xll.qlIndexFixing(ONIndex3M,I3135,TRUE,_xll.ohTrigger(RecalcTrigger,Trigger3M)),NA())</f>
        <v>2.4221631551668565E-2</v>
      </c>
      <c r="N3135" s="52">
        <f>IFERROR(_xll.qlIndexFixing(Index6M,$H3135,TRUE,_xll.ohTrigger(RecalcTrigger,Trigger6M)),NA())</f>
        <v>2.5696016483310571E-2</v>
      </c>
      <c r="O3135" s="52">
        <f>IFERROR(_xll.qlIndexFixing(ONIndex6M,I3135,TRUE,_xll.ohTrigger(RecalcTrigger,Trigger6M)),NA())</f>
        <v>2.5530616319846544E-2</v>
      </c>
      <c r="P3135" s="52">
        <f>IFERROR(_xll.qlIndexFixing(Index1Y,$H3135,TRUE,_xll.ohTrigger(RecalcTrigger,Trigger1Y)),NA())</f>
        <v>2.751784373860924E-2</v>
      </c>
      <c r="Q3135" s="52">
        <f>IFERROR(_xll.qlIndexFixing(ONIndex1Y,I3135,TRUE,_xll.ohTrigger(RecalcTrigger,Trigger1Y)),NA())</f>
        <v>2.7141314462788557E-2</v>
      </c>
    </row>
    <row r="3136" spans="2:17" x14ac:dyDescent="0.2">
      <c r="B3136" s="46" t="s">
        <v>51</v>
      </c>
      <c r="D3136" s="49">
        <f>_xll.qlCalendarAdvance(LocalCalendar,$D3135,B3136,"f",FALSE)</f>
        <v>61491</v>
      </c>
      <c r="E3136" s="49">
        <f>_xll.qlInterestRateIndexValueDate(IndexON,D3136)</f>
        <v>61491</v>
      </c>
      <c r="F3136" s="52">
        <f>IFERROR(_xll.qlIndexFixing(IndexON,D3136,TRUE,_xll.ohTrigger(RecalcTrigger,TriggerON)),NA())</f>
        <v>2.146209558537393E-2</v>
      </c>
      <c r="H3136" s="49">
        <f>_xll.qlCalendarAdvance(IborCalendar,$H3135,B3136,"f",FALSE)</f>
        <v>61478</v>
      </c>
      <c r="I3136" s="49">
        <f>_xll.qlInterestRateIndexValueDate(Index1M,$H3136)</f>
        <v>61480</v>
      </c>
      <c r="J3136" s="52">
        <f>IFERROR(_xll.qlIndexFixing(Index1M,$H3136,TRUE,_xll.ohTrigger(RecalcTrigger,Trigger1M)),NA())</f>
        <v>2.2747562215177652E-2</v>
      </c>
      <c r="K3136" s="52">
        <f>IFERROR(_xll.qlIndexFixing(ONIndex1M,I3136,TRUE,_xll.ohTrigger(RecalcTrigger,Trigger1M)),NA())</f>
        <v>2.2726747153720694E-2</v>
      </c>
      <c r="L3136" s="52">
        <f>IFERROR(_xll.qlIndexFixing(Index3M,H3136,TRUE,_xll.ohTrigger(RecalcTrigger,Trigger3M)),NA())</f>
        <v>2.4295114079535066E-2</v>
      </c>
      <c r="M3136" s="52">
        <f>IFERROR(_xll.qlIndexFixing(ONIndex3M,I3136,TRUE,_xll.ohTrigger(RecalcTrigger,Trigger3M)),NA())</f>
        <v>2.4223261275517771E-2</v>
      </c>
      <c r="N3136" s="52">
        <f>IFERROR(_xll.qlIndexFixing(Index6M,$H3136,TRUE,_xll.ohTrigger(RecalcTrigger,Trigger6M)),NA())</f>
        <v>2.5697839696029331E-2</v>
      </c>
      <c r="O3136" s="52">
        <f>IFERROR(_xll.qlIndexFixing(ONIndex6M,I3136,TRUE,_xll.ohTrigger(RecalcTrigger,Trigger6M)),NA())</f>
        <v>2.5532423816052585E-2</v>
      </c>
      <c r="P3136" s="52">
        <f>IFERROR(_xll.qlIndexFixing(Index1Y,$H3136,TRUE,_xll.ohTrigger(RecalcTrigger,Trigger1Y)),NA())</f>
        <v>2.7519942711167172E-2</v>
      </c>
      <c r="Q3136" s="52">
        <f>IFERROR(_xll.qlIndexFixing(ONIndex1Y,I3136,TRUE,_xll.ohTrigger(RecalcTrigger,Trigger1Y)),NA())</f>
        <v>2.7143376195226665E-2</v>
      </c>
    </row>
    <row r="3137" spans="2:17" x14ac:dyDescent="0.2">
      <c r="B3137" s="46" t="s">
        <v>51</v>
      </c>
      <c r="D3137" s="49">
        <f>_xll.qlCalendarAdvance(LocalCalendar,$D3136,B3137,"f",FALSE)</f>
        <v>61498</v>
      </c>
      <c r="E3137" s="49">
        <f>_xll.qlInterestRateIndexValueDate(IndexON,D3137)</f>
        <v>61498</v>
      </c>
      <c r="F3137" s="52">
        <f>IFERROR(_xll.qlIndexFixing(IndexON,D3137,TRUE,_xll.ohTrigger(RecalcTrigger,TriggerON)),NA())</f>
        <v>2.1462095585293994E-2</v>
      </c>
      <c r="H3137" s="49">
        <f>_xll.qlCalendarAdvance(IborCalendar,$H3136,B3137,"f",FALSE)</f>
        <v>61485</v>
      </c>
      <c r="I3137" s="49">
        <f>_xll.qlInterestRateIndexValueDate(Index1M,$H3137)</f>
        <v>61487</v>
      </c>
      <c r="J3137" s="52">
        <f>IFERROR(_xll.qlIndexFixing(Index1M,$H3137,TRUE,_xll.ohTrigger(RecalcTrigger,Trigger1M)),NA())</f>
        <v>2.2746844031438802E-2</v>
      </c>
      <c r="K3137" s="52">
        <f>IFERROR(_xll.qlIndexFixing(ONIndex1M,I3137,TRUE,_xll.ohTrigger(RecalcTrigger,Trigger1M)),NA())</f>
        <v>2.2727464491709704E-2</v>
      </c>
      <c r="L3137" s="52">
        <f>IFERROR(_xll.qlIndexFixing(Index3M,H3137,TRUE,_xll.ohTrigger(RecalcTrigger,Trigger3M)),NA())</f>
        <v>2.4297568611280875E-2</v>
      </c>
      <c r="M3137" s="52">
        <f>IFERROR(_xll.qlIndexFixing(ONIndex3M,I3137,TRUE,_xll.ohTrigger(RecalcTrigger,Trigger3M)),NA())</f>
        <v>2.422407619227851E-2</v>
      </c>
      <c r="N3137" s="52">
        <f>IFERROR(_xll.qlIndexFixing(Index6M,$H3137,TRUE,_xll.ohTrigger(RecalcTrigger,Trigger6M)),NA())</f>
        <v>2.5697834327399683E-2</v>
      </c>
      <c r="O3137" s="52">
        <f>IFERROR(_xll.qlIndexFixing(ONIndex6M,I3137,TRUE,_xll.ohTrigger(RecalcTrigger,Trigger6M)),NA())</f>
        <v>2.5533323326845103E-2</v>
      </c>
      <c r="P3137" s="52">
        <f>IFERROR(_xll.qlIndexFixing(Index1Y,$H3137,TRUE,_xll.ohTrigger(RecalcTrigger,Trigger1Y)),NA())</f>
        <v>2.7521012603869799E-2</v>
      </c>
      <c r="Q3137" s="52">
        <f>IFERROR(_xll.qlIndexFixing(ONIndex1Y,I3137,TRUE,_xll.ohTrigger(RecalcTrigger,Trigger1Y)),NA())</f>
        <v>2.7144428296939083E-2</v>
      </c>
    </row>
    <row r="3138" spans="2:17" x14ac:dyDescent="0.2">
      <c r="B3138" s="46" t="s">
        <v>51</v>
      </c>
      <c r="D3138" s="49">
        <f>_xll.qlCalendarAdvance(LocalCalendar,$D3137,B3138,"f",FALSE)</f>
        <v>61505</v>
      </c>
      <c r="E3138" s="49">
        <f>_xll.qlInterestRateIndexValueDate(IndexON,D3138)</f>
        <v>61505</v>
      </c>
      <c r="F3138" s="52">
        <f>IFERROR(_xll.qlIndexFixing(IndexON,D3138,TRUE,_xll.ohTrigger(RecalcTrigger,TriggerON)),NA())</f>
        <v>2.1462095585293994E-2</v>
      </c>
      <c r="H3138" s="49">
        <f>_xll.qlCalendarAdvance(IborCalendar,$H3137,B3138,"f",FALSE)</f>
        <v>61492</v>
      </c>
      <c r="I3138" s="49">
        <f>_xll.qlInterestRateIndexValueDate(Index1M,$H3138)</f>
        <v>61494</v>
      </c>
      <c r="J3138" s="52">
        <f>IFERROR(_xll.qlIndexFixing(Index1M,$H3138,TRUE,_xll.ohTrigger(RecalcTrigger,Trigger1M)),NA())</f>
        <v>2.2746844031436224E-2</v>
      </c>
      <c r="K3138" s="52">
        <f>IFERROR(_xll.qlIndexFixing(ONIndex1M,I3138,TRUE,_xll.ohTrigger(RecalcTrigger,Trigger1M)),NA())</f>
        <v>2.272674715374734E-2</v>
      </c>
      <c r="L3138" s="52">
        <f>IFERROR(_xll.qlIndexFixing(Index3M,H3138,TRUE,_xll.ohTrigger(RecalcTrigger,Trigger3M)),NA())</f>
        <v>2.4297568611280875E-2</v>
      </c>
      <c r="M3138" s="52">
        <f>IFERROR(_xll.qlIndexFixing(ONIndex3M,I3138,TRUE,_xll.ohTrigger(RecalcTrigger,Trigger3M)),NA())</f>
        <v>2.4223261275491126E-2</v>
      </c>
      <c r="N3138" s="52">
        <f>IFERROR(_xll.qlIndexFixing(Index6M,$H3138,TRUE,_xll.ohTrigger(RecalcTrigger,Trigger6M)),NA())</f>
        <v>2.5698741797979475E-2</v>
      </c>
      <c r="O3138" s="52">
        <f>IFERROR(_xll.qlIndexFixing(ONIndex6M,I3138,TRUE,_xll.ohTrigger(RecalcTrigger,Trigger6M)),NA())</f>
        <v>2.5532412872966148E-2</v>
      </c>
      <c r="P3138" s="52">
        <f>IFERROR(_xll.qlIndexFixing(Index1Y,$H3138,TRUE,_xll.ohTrigger(RecalcTrigger,Trigger1Y)),NA())</f>
        <v>2.7519994423638859E-2</v>
      </c>
      <c r="Q3138" s="52">
        <f>IFERROR(_xll.qlIndexFixing(ONIndex1Y,I3138,TRUE,_xll.ohTrigger(RecalcTrigger,Trigger1Y)),NA())</f>
        <v>2.7143430022356085E-2</v>
      </c>
    </row>
    <row r="3139" spans="2:17" x14ac:dyDescent="0.2">
      <c r="B3139" s="46" t="s">
        <v>51</v>
      </c>
      <c r="D3139" s="49">
        <f>_xll.qlCalendarAdvance(LocalCalendar,$D3138,B3139,"f",FALSE)</f>
        <v>61512</v>
      </c>
      <c r="E3139" s="49">
        <f>_xll.qlInterestRateIndexValueDate(IndexON,D3139)</f>
        <v>61512</v>
      </c>
      <c r="F3139" s="52">
        <f>IFERROR(_xll.qlIndexFixing(IndexON,D3139,TRUE,_xll.ohTrigger(RecalcTrigger,TriggerON)),NA())</f>
        <v>2.146209558537393E-2</v>
      </c>
      <c r="H3139" s="49">
        <f>_xll.qlCalendarAdvance(IborCalendar,$H3138,B3139,"f",FALSE)</f>
        <v>61499</v>
      </c>
      <c r="I3139" s="49">
        <f>_xll.qlInterestRateIndexValueDate(Index1M,$H3139)</f>
        <v>61501</v>
      </c>
      <c r="J3139" s="52">
        <f>IFERROR(_xll.qlIndexFixing(Index1M,$H3139,TRUE,_xll.ohTrigger(RecalcTrigger,Trigger1M)),NA())</f>
        <v>2.2746844031436224E-2</v>
      </c>
      <c r="K3139" s="52">
        <f>IFERROR(_xll.qlIndexFixing(ONIndex1M,I3139,TRUE,_xll.ohTrigger(RecalcTrigger,Trigger1M)),NA())</f>
        <v>2.272674715374734E-2</v>
      </c>
      <c r="L3139" s="52">
        <f>IFERROR(_xll.qlIndexFixing(Index3M,H3139,TRUE,_xll.ohTrigger(RecalcTrigger,Trigger3M)),NA())</f>
        <v>2.4297568611280875E-2</v>
      </c>
      <c r="M3139" s="52">
        <f>IFERROR(_xll.qlIndexFixing(ONIndex3M,I3139,TRUE,_xll.ohTrigger(RecalcTrigger,Trigger3M)),NA())</f>
        <v>2.4223261275517771E-2</v>
      </c>
      <c r="N3139" s="52">
        <f>IFERROR(_xll.qlIndexFixing(Index6M,$H3139,TRUE,_xll.ohTrigger(RecalcTrigger,Trigger6M)),NA())</f>
        <v>2.5697823631896391E-2</v>
      </c>
      <c r="O3139" s="52">
        <f>IFERROR(_xll.qlIndexFixing(ONIndex6M,I3139,TRUE,_xll.ohTrigger(RecalcTrigger,Trigger6M)),NA())</f>
        <v>2.5532407422019787E-2</v>
      </c>
      <c r="P3139" s="52">
        <f>IFERROR(_xll.qlIndexFixing(Index1Y,$H3139,TRUE,_xll.ohTrigger(RecalcTrigger,Trigger1Y)),NA())</f>
        <v>2.7520020175676528E-2</v>
      </c>
      <c r="Q3139" s="52">
        <f>IFERROR(_xll.qlIndexFixing(ONIndex1Y,I3139,TRUE,_xll.ohTrigger(RecalcTrigger,Trigger1Y)),NA())</f>
        <v>2.7143456834535229E-2</v>
      </c>
    </row>
    <row r="3140" spans="2:17" x14ac:dyDescent="0.2">
      <c r="B3140" s="46" t="s">
        <v>51</v>
      </c>
      <c r="D3140" s="49">
        <f>_xll.qlCalendarAdvance(LocalCalendar,$D3139,B3140,"f",FALSE)</f>
        <v>61519</v>
      </c>
      <c r="E3140" s="49">
        <f>_xll.qlInterestRateIndexValueDate(IndexON,D3140)</f>
        <v>61519</v>
      </c>
      <c r="F3140" s="52">
        <f>IFERROR(_xll.qlIndexFixing(IndexON,D3140,TRUE,_xll.ohTrigger(RecalcTrigger,TriggerON)),NA())</f>
        <v>2.146209558537393E-2</v>
      </c>
      <c r="H3140" s="49">
        <f>_xll.qlCalendarAdvance(IborCalendar,$H3139,B3140,"f",FALSE)</f>
        <v>61506</v>
      </c>
      <c r="I3140" s="49">
        <f>_xll.qlInterestRateIndexValueDate(Index1M,$H3140)</f>
        <v>61508</v>
      </c>
      <c r="J3140" s="52">
        <f>IFERROR(_xll.qlIndexFixing(Index1M,$H3140,TRUE,_xll.ohTrigger(RecalcTrigger,Trigger1M)),NA())</f>
        <v>2.2746844031438802E-2</v>
      </c>
      <c r="K3140" s="52">
        <f>IFERROR(_xll.qlIndexFixing(ONIndex1M,I3140,TRUE,_xll.ohTrigger(RecalcTrigger,Trigger1M)),NA())</f>
        <v>2.2727464491689719E-2</v>
      </c>
      <c r="L3140" s="52">
        <f>IFERROR(_xll.qlIndexFixing(Index3M,H3140,TRUE,_xll.ohTrigger(RecalcTrigger,Trigger3M)),NA())</f>
        <v>2.4298386861967326E-2</v>
      </c>
      <c r="M3140" s="52">
        <f>IFERROR(_xll.qlIndexFixing(ONIndex3M,I3140,TRUE,_xll.ohTrigger(RecalcTrigger,Trigger3M)),NA())</f>
        <v>2.422407619227851E-2</v>
      </c>
      <c r="N3140" s="52">
        <f>IFERROR(_xll.qlIndexFixing(Index6M,$H3140,TRUE,_xll.ohTrigger(RecalcTrigger,Trigger6M)),NA())</f>
        <v>2.5697818305022314E-2</v>
      </c>
      <c r="O3140" s="52">
        <f>IFERROR(_xll.qlIndexFixing(ONIndex6M,I3140,TRUE,_xll.ohTrigger(RecalcTrigger,Trigger6M)),NA())</f>
        <v>2.5533306975864534E-2</v>
      </c>
      <c r="P3140" s="52">
        <f>IFERROR(_xll.qlIndexFixing(Index1Y,$H3140,TRUE,_xll.ohTrigger(RecalcTrigger,Trigger1Y)),NA())</f>
        <v>2.7521089850921162E-2</v>
      </c>
      <c r="Q3140" s="52">
        <f>IFERROR(_xll.qlIndexFixing(ONIndex1Y,I3140,TRUE,_xll.ohTrigger(RecalcTrigger,Trigger1Y)),NA())</f>
        <v>2.7144508725003291E-2</v>
      </c>
    </row>
    <row r="3141" spans="2:17" x14ac:dyDescent="0.2">
      <c r="B3141" s="46" t="s">
        <v>51</v>
      </c>
      <c r="D3141" s="49">
        <f>_xll.qlCalendarAdvance(LocalCalendar,$D3140,B3141,"f",FALSE)</f>
        <v>61526</v>
      </c>
      <c r="E3141" s="49">
        <f>_xll.qlInterestRateIndexValueDate(IndexON,D3141)</f>
        <v>61526</v>
      </c>
      <c r="F3141" s="52">
        <f>IFERROR(_xll.qlIndexFixing(IndexON,D3141,TRUE,_xll.ohTrigger(RecalcTrigger,TriggerON)),NA())</f>
        <v>2.1462095585214058E-2</v>
      </c>
      <c r="H3141" s="49">
        <f>_xll.qlCalendarAdvance(IborCalendar,$H3140,B3141,"f",FALSE)</f>
        <v>61513</v>
      </c>
      <c r="I3141" s="49">
        <f>_xll.qlInterestRateIndexValueDate(Index1M,$H3141)</f>
        <v>61515</v>
      </c>
      <c r="J3141" s="52">
        <f>IFERROR(_xll.qlIndexFixing(Index1M,$H3141,TRUE,_xll.ohTrigger(RecalcTrigger,Trigger1M)),NA())</f>
        <v>2.2746844031436224E-2</v>
      </c>
      <c r="K3141" s="52">
        <f>IFERROR(_xll.qlIndexFixing(ONIndex1M,I3141,TRUE,_xll.ohTrigger(RecalcTrigger,Trigger1M)),NA())</f>
        <v>2.272674715374734E-2</v>
      </c>
      <c r="L3141" s="52">
        <f>IFERROR(_xll.qlIndexFixing(Index3M,H3141,TRUE,_xll.ohTrigger(RecalcTrigger,Trigger3M)),NA())</f>
        <v>2.4298386861966486E-2</v>
      </c>
      <c r="M3141" s="52">
        <f>IFERROR(_xll.qlIndexFixing(ONIndex3M,I3141,TRUE,_xll.ohTrigger(RecalcTrigger,Trigger3M)),NA())</f>
        <v>2.4223261275517771E-2</v>
      </c>
      <c r="N3141" s="52">
        <f>IFERROR(_xll.qlIndexFixing(Index6M,$H3141,TRUE,_xll.ohTrigger(RecalcTrigger,Trigger6M)),NA())</f>
        <v>2.5697812992067481E-2</v>
      </c>
      <c r="O3141" s="52">
        <f>IFERROR(_xll.qlIndexFixing(ONIndex6M,I3141,TRUE,_xll.ohTrigger(RecalcTrigger,Trigger6M)),NA())</f>
        <v>2.5532396561374071E-2</v>
      </c>
      <c r="P3141" s="52">
        <f>IFERROR(_xll.qlIndexFixing(Index1Y,$H3141,TRUE,_xll.ohTrigger(RecalcTrigger,Trigger1Y)),NA())</f>
        <v>2.7520071471355732E-2</v>
      </c>
      <c r="Q3141" s="52">
        <f>IFERROR(_xll.qlIndexFixing(ONIndex1Y,I3141,TRUE,_xll.ohTrigger(RecalcTrigger,Trigger1Y)),NA())</f>
        <v>2.7143510256069092E-2</v>
      </c>
    </row>
    <row r="3142" spans="2:17" x14ac:dyDescent="0.2">
      <c r="B3142" s="46" t="s">
        <v>51</v>
      </c>
      <c r="D3142" s="49">
        <f>_xll.qlCalendarAdvance(LocalCalendar,$D3141,B3142,"f",FALSE)</f>
        <v>61533</v>
      </c>
      <c r="E3142" s="49">
        <f>_xll.qlInterestRateIndexValueDate(IndexON,D3142)</f>
        <v>61533</v>
      </c>
      <c r="F3142" s="52">
        <f>IFERROR(_xll.qlIndexFixing(IndexON,D3142,TRUE,_xll.ohTrigger(RecalcTrigger,TriggerON)),NA())</f>
        <v>2.146209558537393E-2</v>
      </c>
      <c r="H3142" s="49">
        <f>_xll.qlCalendarAdvance(IborCalendar,$H3141,B3142,"f",FALSE)</f>
        <v>61520</v>
      </c>
      <c r="I3142" s="49">
        <f>_xll.qlInterestRateIndexValueDate(Index1M,$H3142)</f>
        <v>61522</v>
      </c>
      <c r="J3142" s="52">
        <f>IFERROR(_xll.qlIndexFixing(Index1M,$H3142,TRUE,_xll.ohTrigger(RecalcTrigger,Trigger1M)),NA())</f>
        <v>2.2746844031436224E-2</v>
      </c>
      <c r="K3142" s="52">
        <f>IFERROR(_xll.qlIndexFixing(ONIndex1M,I3142,TRUE,_xll.ohTrigger(RecalcTrigger,Trigger1M)),NA())</f>
        <v>2.272674715374734E-2</v>
      </c>
      <c r="L3142" s="52">
        <f>IFERROR(_xll.qlIndexFixing(Index3M,H3142,TRUE,_xll.ohTrigger(RecalcTrigger,Trigger3M)),NA())</f>
        <v>2.4297568611280875E-2</v>
      </c>
      <c r="M3142" s="52">
        <f>IFERROR(_xll.qlIndexFixing(ONIndex3M,I3142,TRUE,_xll.ohTrigger(RecalcTrigger,Trigger3M)),NA())</f>
        <v>2.4223261275517771E-2</v>
      </c>
      <c r="N3142" s="52">
        <f>IFERROR(_xll.qlIndexFixing(Index6M,$H3142,TRUE,_xll.ohTrigger(RecalcTrigger,Trigger6M)),NA())</f>
        <v>2.5697807693031458E-2</v>
      </c>
      <c r="O3142" s="52">
        <f>IFERROR(_xll.qlIndexFixing(ONIndex6M,I3142,TRUE,_xll.ohTrigger(RecalcTrigger,Trigger6M)),NA())</f>
        <v>2.5532391151701361E-2</v>
      </c>
      <c r="P3142" s="52">
        <f>IFERROR(_xll.qlIndexFixing(Index1Y,$H3142,TRUE,_xll.ohTrigger(RecalcTrigger,Trigger1Y)),NA())</f>
        <v>2.7520097014997483E-2</v>
      </c>
      <c r="Q3142" s="52">
        <f>IFERROR(_xll.qlIndexFixing(ONIndex1Y,I3142,TRUE,_xll.ohTrigger(RecalcTrigger,Trigger1Y)),NA())</f>
        <v>2.7143536865477103E-2</v>
      </c>
    </row>
    <row r="3143" spans="2:17" x14ac:dyDescent="0.2">
      <c r="B3143" s="46" t="s">
        <v>51</v>
      </c>
      <c r="D3143" s="49">
        <f>_xll.qlCalendarAdvance(LocalCalendar,$D3142,B3143,"f",FALSE)</f>
        <v>61540</v>
      </c>
      <c r="E3143" s="49">
        <f>_xll.qlInterestRateIndexValueDate(IndexON,D3143)</f>
        <v>61540</v>
      </c>
      <c r="F3143" s="52">
        <f>IFERROR(_xll.qlIndexFixing(IndexON,D3143,TRUE,_xll.ohTrigger(RecalcTrigger,TriggerON)),NA())</f>
        <v>2.146209558537393E-2</v>
      </c>
      <c r="H3143" s="49">
        <f>_xll.qlCalendarAdvance(IborCalendar,$H3142,B3143,"f",FALSE)</f>
        <v>61527</v>
      </c>
      <c r="I3143" s="49">
        <f>_xll.qlInterestRateIndexValueDate(Index1M,$H3143)</f>
        <v>61529</v>
      </c>
      <c r="J3143" s="52">
        <f>IFERROR(_xll.qlIndexFixing(Index1M,$H3143,TRUE,_xll.ohTrigger(RecalcTrigger,Trigger1M)),NA())</f>
        <v>2.2746844031433646E-2</v>
      </c>
      <c r="K3143" s="52">
        <f>IFERROR(_xll.qlIndexFixing(ONIndex1M,I3143,TRUE,_xll.ohTrigger(RecalcTrigger,Trigger1M)),NA())</f>
        <v>2.272674715374734E-2</v>
      </c>
      <c r="L3143" s="52">
        <f>IFERROR(_xll.qlIndexFixing(Index3M,H3143,TRUE,_xll.ohTrigger(RecalcTrigger,Trigger3M)),NA())</f>
        <v>2.4297568611280875E-2</v>
      </c>
      <c r="M3143" s="52">
        <f>IFERROR(_xll.qlIndexFixing(ONIndex3M,I3143,TRUE,_xll.ohTrigger(RecalcTrigger,Trigger3M)),NA())</f>
        <v>2.4223261275517771E-2</v>
      </c>
      <c r="N3143" s="52">
        <f>IFERROR(_xll.qlIndexFixing(Index6M,$H3143,TRUE,_xll.ohTrigger(RecalcTrigger,Trigger6M)),NA())</f>
        <v>2.569780240791382E-2</v>
      </c>
      <c r="O3143" s="52">
        <f>IFERROR(_xll.qlIndexFixing(ONIndex6M,I3143,TRUE,_xll.ohTrigger(RecalcTrigger,Trigger6M)),NA())</f>
        <v>2.5532385755751008E-2</v>
      </c>
      <c r="P3143" s="52">
        <f>IFERROR(_xll.qlIndexFixing(Index1Y,$H3143,TRUE,_xll.ohTrigger(RecalcTrigger,Trigger1Y)),NA())</f>
        <v>2.752012248917415E-2</v>
      </c>
      <c r="Q3143" s="52">
        <f>IFERROR(_xll.qlIndexFixing(ONIndex1Y,I3143,TRUE,_xll.ohTrigger(RecalcTrigger,Trigger1Y)),NA())</f>
        <v>2.7143563407339144E-2</v>
      </c>
    </row>
    <row r="3144" spans="2:17" x14ac:dyDescent="0.2">
      <c r="B3144" s="46" t="s">
        <v>51</v>
      </c>
      <c r="D3144" s="49">
        <f>_xll.qlCalendarAdvance(LocalCalendar,$D3143,B3144,"f",FALSE)</f>
        <v>61547</v>
      </c>
      <c r="E3144" s="49">
        <f>_xll.qlInterestRateIndexValueDate(IndexON,D3144)</f>
        <v>61547</v>
      </c>
      <c r="F3144" s="52">
        <f>IFERROR(_xll.qlIndexFixing(IndexON,D3144,TRUE,_xll.ohTrigger(RecalcTrigger,TriggerON)),NA())</f>
        <v>2.1462735337465233E-2</v>
      </c>
      <c r="H3144" s="49">
        <f>_xll.qlCalendarAdvance(IborCalendar,$H3143,B3144,"f",FALSE)</f>
        <v>61534</v>
      </c>
      <c r="I3144" s="49">
        <f>_xll.qlInterestRateIndexValueDate(Index1M,$H3144)</f>
        <v>61536</v>
      </c>
      <c r="J3144" s="52">
        <f>IFERROR(_xll.qlIndexFixing(Index1M,$H3144,TRUE,_xll.ohTrigger(RecalcTrigger,Trigger1M)),NA())</f>
        <v>2.2746844031436224E-2</v>
      </c>
      <c r="K3144" s="52">
        <f>IFERROR(_xll.qlIndexFixing(ONIndex1M,I3144,TRUE,_xll.ohTrigger(RecalcTrigger,Trigger1M)),NA())</f>
        <v>2.2726747153773985E-2</v>
      </c>
      <c r="L3144" s="52">
        <f>IFERROR(_xll.qlIndexFixing(Index3M,H3144,TRUE,_xll.ohTrigger(RecalcTrigger,Trigger3M)),NA())</f>
        <v>2.4297568611281725E-2</v>
      </c>
      <c r="M3144" s="52">
        <f>IFERROR(_xll.qlIndexFixing(ONIndex3M,I3144,TRUE,_xll.ohTrigger(RecalcTrigger,Trigger3M)),NA())</f>
        <v>2.4223261275517771E-2</v>
      </c>
      <c r="N3144" s="52">
        <f>IFERROR(_xll.qlIndexFixing(Index6M,$H3144,TRUE,_xll.ohTrigger(RecalcTrigger,Trigger6M)),NA())</f>
        <v>2.5697797136714558E-2</v>
      </c>
      <c r="O3144" s="52">
        <f>IFERROR(_xll.qlIndexFixing(ONIndex6M,I3144,TRUE,_xll.ohTrigger(RecalcTrigger,Trigger6M)),NA())</f>
        <v>2.5532380373496366E-2</v>
      </c>
      <c r="P3144" s="52">
        <f>IFERROR(_xll.qlIndexFixing(Index1Y,$H3144,TRUE,_xll.ohTrigger(RecalcTrigger,Trigger1Y)),NA())</f>
        <v>2.752014789388529E-2</v>
      </c>
      <c r="Q3144" s="52">
        <f>IFERROR(_xll.qlIndexFixing(ONIndex1Y,I3144,TRUE,_xll.ohTrigger(RecalcTrigger,Trigger1Y)),NA())</f>
        <v>2.7143589881575281E-2</v>
      </c>
    </row>
    <row r="3145" spans="2:17" x14ac:dyDescent="0.2">
      <c r="B3145" s="46" t="s">
        <v>51</v>
      </c>
      <c r="D3145" s="49">
        <f>_xll.qlCalendarAdvance(LocalCalendar,$D3144,B3145,"f",FALSE)</f>
        <v>61554</v>
      </c>
      <c r="E3145" s="49">
        <f>_xll.qlInterestRateIndexValueDate(IndexON,D3145)</f>
        <v>61554</v>
      </c>
      <c r="F3145" s="52">
        <f>IFERROR(_xll.qlIndexFixing(IndexON,D3145,TRUE,_xll.ohTrigger(RecalcTrigger,TriggerON)),NA())</f>
        <v>2.1462095585293994E-2</v>
      </c>
      <c r="H3145" s="49">
        <f>_xll.qlCalendarAdvance(IborCalendar,$H3144,B3145,"f",FALSE)</f>
        <v>61541</v>
      </c>
      <c r="I3145" s="49">
        <f>_xll.qlInterestRateIndexValueDate(Index1M,$H3145)</f>
        <v>61543</v>
      </c>
      <c r="J3145" s="52">
        <f>IFERROR(_xll.qlIndexFixing(Index1M,$H3145,TRUE,_xll.ohTrigger(RecalcTrigger,Trigger1M)),NA())</f>
        <v>2.2747562215177652E-2</v>
      </c>
      <c r="K3145" s="52">
        <f>IFERROR(_xll.qlIndexFixing(ONIndex1M,I3145,TRUE,_xll.ohTrigger(RecalcTrigger,Trigger1M)),NA())</f>
        <v>2.2726747153773985E-2</v>
      </c>
      <c r="L3145" s="52">
        <f>IFERROR(_xll.qlIndexFixing(Index3M,H3145,TRUE,_xll.ohTrigger(RecalcTrigger,Trigger3M)),NA())</f>
        <v>2.4295114079534184E-2</v>
      </c>
      <c r="M3145" s="52">
        <f>IFERROR(_xll.qlIndexFixing(ONIndex3M,I3145,TRUE,_xll.ohTrigger(RecalcTrigger,Trigger3M)),NA())</f>
        <v>2.4223261275491126E-2</v>
      </c>
      <c r="N3145" s="52">
        <f>IFERROR(_xll.qlIndexFixing(Index6M,$H3145,TRUE,_xll.ohTrigger(RecalcTrigger,Trigger6M)),NA())</f>
        <v>2.569779187943454E-2</v>
      </c>
      <c r="O3145" s="52">
        <f>IFERROR(_xll.qlIndexFixing(ONIndex6M,I3145,TRUE,_xll.ohTrigger(RecalcTrigger,Trigger6M)),NA())</f>
        <v>2.5532375005017371E-2</v>
      </c>
      <c r="P3145" s="52">
        <f>IFERROR(_xll.qlIndexFixing(Index1Y,$H3145,TRUE,_xll.ohTrigger(RecalcTrigger,Trigger1Y)),NA())</f>
        <v>2.7517041610501083E-2</v>
      </c>
      <c r="Q3145" s="52">
        <f>IFERROR(_xll.qlIndexFixing(ONIndex1Y,I3145,TRUE,_xll.ohTrigger(RecalcTrigger,Trigger1Y)),NA())</f>
        <v>2.7143616288212158E-2</v>
      </c>
    </row>
    <row r="3146" spans="2:17" x14ac:dyDescent="0.2">
      <c r="B3146" s="46" t="s">
        <v>51</v>
      </c>
      <c r="D3146" s="49">
        <f>_xll.qlCalendarAdvance(LocalCalendar,$D3145,B3146,"f",FALSE)</f>
        <v>61561</v>
      </c>
      <c r="E3146" s="49">
        <f>_xll.qlInterestRateIndexValueDate(IndexON,D3146)</f>
        <v>61561</v>
      </c>
      <c r="F3146" s="52">
        <f>IFERROR(_xll.qlIndexFixing(IndexON,D3146,TRUE,_xll.ohTrigger(RecalcTrigger,TriggerON)),NA())</f>
        <v>2.146209558537393E-2</v>
      </c>
      <c r="H3146" s="49">
        <f>_xll.qlCalendarAdvance(IborCalendar,$H3145,B3146,"f",FALSE)</f>
        <v>61548</v>
      </c>
      <c r="I3146" s="49">
        <f>_xll.qlInterestRateIndexValueDate(Index1M,$H3146)</f>
        <v>61550</v>
      </c>
      <c r="J3146" s="52">
        <f>IFERROR(_xll.qlIndexFixing(Index1M,$H3146,TRUE,_xll.ohTrigger(RecalcTrigger,Trigger1M)),NA())</f>
        <v>2.2746844031438802E-2</v>
      </c>
      <c r="K3146" s="52">
        <f>IFERROR(_xll.qlIndexFixing(ONIndex1M,I3146,TRUE,_xll.ohTrigger(RecalcTrigger,Trigger1M)),NA())</f>
        <v>2.272674715374734E-2</v>
      </c>
      <c r="L3146" s="52">
        <f>IFERROR(_xll.qlIndexFixing(Index3M,H3146,TRUE,_xll.ohTrigger(RecalcTrigger,Trigger3M)),NA())</f>
        <v>2.4298386861967326E-2</v>
      </c>
      <c r="M3146" s="52">
        <f>IFERROR(_xll.qlIndexFixing(ONIndex3M,I3146,TRUE,_xll.ohTrigger(RecalcTrigger,Trigger3M)),NA())</f>
        <v>2.4223261275544417E-2</v>
      </c>
      <c r="N3146" s="52">
        <f>IFERROR(_xll.qlIndexFixing(Index6M,$H3146,TRUE,_xll.ohTrigger(RecalcTrigger,Trigger6M)),NA())</f>
        <v>2.5697786636072473E-2</v>
      </c>
      <c r="O3146" s="52">
        <f>IFERROR(_xll.qlIndexFixing(ONIndex6M,I3146,TRUE,_xll.ohTrigger(RecalcTrigger,Trigger6M)),NA())</f>
        <v>2.5532369650287379E-2</v>
      </c>
      <c r="P3146" s="52">
        <f>IFERROR(_xll.qlIndexFixing(Index1Y,$H3146,TRUE,_xll.ohTrigger(RecalcTrigger,Trigger1Y)),NA())</f>
        <v>2.7520198494911004E-2</v>
      </c>
      <c r="Q3146" s="52">
        <f>IFERROR(_xll.qlIndexFixing(ONIndex1Y,I3146,TRUE,_xll.ohTrigger(RecalcTrigger,Trigger1Y)),NA())</f>
        <v>2.7143642627276421E-2</v>
      </c>
    </row>
    <row r="3147" spans="2:17" x14ac:dyDescent="0.2">
      <c r="B3147" s="46" t="s">
        <v>51</v>
      </c>
      <c r="D3147" s="49">
        <f>_xll.qlCalendarAdvance(LocalCalendar,$D3146,B3147,"f",FALSE)</f>
        <v>61568</v>
      </c>
      <c r="E3147" s="49">
        <f>_xll.qlInterestRateIndexValueDate(IndexON,D3147)</f>
        <v>61568</v>
      </c>
      <c r="F3147" s="52">
        <f>IFERROR(_xll.qlIndexFixing(IndexON,D3147,TRUE,_xll.ohTrigger(RecalcTrigger,TriggerON)),NA())</f>
        <v>2.146209558537393E-2</v>
      </c>
      <c r="H3147" s="49">
        <f>_xll.qlCalendarAdvance(IborCalendar,$H3146,B3147,"f",FALSE)</f>
        <v>61555</v>
      </c>
      <c r="I3147" s="49">
        <f>_xll.qlInterestRateIndexValueDate(Index1M,$H3147)</f>
        <v>61557</v>
      </c>
      <c r="J3147" s="52">
        <f>IFERROR(_xll.qlIndexFixing(Index1M,$H3147,TRUE,_xll.ohTrigger(RecalcTrigger,Trigger1M)),NA())</f>
        <v>2.2746844031436224E-2</v>
      </c>
      <c r="K3147" s="52">
        <f>IFERROR(_xll.qlIndexFixing(ONIndex1M,I3147,TRUE,_xll.ohTrigger(RecalcTrigger,Trigger1M)),NA())</f>
        <v>2.272674715374734E-2</v>
      </c>
      <c r="L3147" s="52">
        <f>IFERROR(_xll.qlIndexFixing(Index3M,H3147,TRUE,_xll.ohTrigger(RecalcTrigger,Trigger3M)),NA())</f>
        <v>2.4297568611281725E-2</v>
      </c>
      <c r="M3147" s="52">
        <f>IFERROR(_xll.qlIndexFixing(ONIndex3M,I3147,TRUE,_xll.ohTrigger(RecalcTrigger,Trigger3M)),NA())</f>
        <v>2.4223261275517771E-2</v>
      </c>
      <c r="N3147" s="52">
        <f>IFERROR(_xll.qlIndexFixing(Index6M,$H3147,TRUE,_xll.ohTrigger(RecalcTrigger,Trigger6M)),NA())</f>
        <v>2.5697781406629646E-2</v>
      </c>
      <c r="O3147" s="52">
        <f>IFERROR(_xll.qlIndexFixing(ONIndex6M,I3147,TRUE,_xll.ohTrigger(RecalcTrigger,Trigger6M)),NA())</f>
        <v>2.5532364309279743E-2</v>
      </c>
      <c r="P3147" s="52">
        <f>IFERROR(_xll.qlIndexFixing(Index1Y,$H3147,TRUE,_xll.ohTrigger(RecalcTrigger,Trigger1Y)),NA())</f>
        <v>2.7520223691225792E-2</v>
      </c>
      <c r="Q3147" s="52">
        <f>IFERROR(_xll.qlIndexFixing(ONIndex1Y,I3147,TRUE,_xll.ohTrigger(RecalcTrigger,Trigger1Y)),NA())</f>
        <v>2.714366889876807E-2</v>
      </c>
    </row>
    <row r="3148" spans="2:17" x14ac:dyDescent="0.2">
      <c r="B3148" s="46" t="s">
        <v>51</v>
      </c>
      <c r="D3148" s="49">
        <f>_xll.qlCalendarAdvance(LocalCalendar,$D3147,B3148,"f",FALSE)</f>
        <v>61575</v>
      </c>
      <c r="E3148" s="49">
        <f>_xll.qlInterestRateIndexValueDate(IndexON,D3148)</f>
        <v>61575</v>
      </c>
      <c r="F3148" s="52">
        <f>IFERROR(_xll.qlIndexFixing(IndexON,D3148,TRUE,_xll.ohTrigger(RecalcTrigger,TriggerON)),NA())</f>
        <v>2.1462095585293994E-2</v>
      </c>
      <c r="H3148" s="49">
        <f>_xll.qlCalendarAdvance(IborCalendar,$H3147,B3148,"f",FALSE)</f>
        <v>61562</v>
      </c>
      <c r="I3148" s="49">
        <f>_xll.qlInterestRateIndexValueDate(Index1M,$H3148)</f>
        <v>61564</v>
      </c>
      <c r="J3148" s="52">
        <f>IFERROR(_xll.qlIndexFixing(Index1M,$H3148,TRUE,_xll.ohTrigger(RecalcTrigger,Trigger1M)),NA())</f>
        <v>2.2746844031438802E-2</v>
      </c>
      <c r="K3148" s="52">
        <f>IFERROR(_xll.qlIndexFixing(ONIndex1M,I3148,TRUE,_xll.ohTrigger(RecalcTrigger,Trigger1M)),NA())</f>
        <v>2.2726747153773985E-2</v>
      </c>
      <c r="L3148" s="52">
        <f>IFERROR(_xll.qlIndexFixing(Index3M,H3148,TRUE,_xll.ohTrigger(RecalcTrigger,Trigger3M)),NA())</f>
        <v>2.4297568611281725E-2</v>
      </c>
      <c r="M3148" s="52">
        <f>IFERROR(_xll.qlIndexFixing(ONIndex3M,I3148,TRUE,_xll.ohTrigger(RecalcTrigger,Trigger3M)),NA())</f>
        <v>2.4223261275517771E-2</v>
      </c>
      <c r="N3148" s="52">
        <f>IFERROR(_xll.qlIndexFixing(Index6M,$H3148,TRUE,_xll.ohTrigger(RecalcTrigger,Trigger6M)),NA())</f>
        <v>2.5698689022595842E-2</v>
      </c>
      <c r="O3148" s="52">
        <f>IFERROR(_xll.qlIndexFixing(ONIndex6M,I3148,TRUE,_xll.ohTrigger(RecalcTrigger,Trigger6M)),NA())</f>
        <v>2.5532358981994463E-2</v>
      </c>
      <c r="P3148" s="52">
        <f>IFERROR(_xll.qlIndexFixing(Index1Y,$H3148,TRUE,_xll.ohTrigger(RecalcTrigger,Trigger1Y)),NA())</f>
        <v>2.7520248818075493E-2</v>
      </c>
      <c r="Q3148" s="52">
        <f>IFERROR(_xll.qlIndexFixing(ONIndex1Y,I3148,TRUE,_xll.ohTrigger(RecalcTrigger,Trigger1Y)),NA())</f>
        <v>2.7143695102660459E-2</v>
      </c>
    </row>
    <row r="3149" spans="2:17" x14ac:dyDescent="0.2">
      <c r="B3149" s="46" t="s">
        <v>51</v>
      </c>
      <c r="D3149" s="49">
        <f>_xll.qlCalendarAdvance(LocalCalendar,$D3148,B3149,"f",FALSE)</f>
        <v>61582</v>
      </c>
      <c r="E3149" s="49">
        <f>_xll.qlInterestRateIndexValueDate(IndexON,D3149)</f>
        <v>61582</v>
      </c>
      <c r="F3149" s="52">
        <f>IFERROR(_xll.qlIndexFixing(IndexON,D3149,TRUE,_xll.ohTrigger(RecalcTrigger,TriggerON)),NA())</f>
        <v>2.1462095585453866E-2</v>
      </c>
      <c r="H3149" s="49">
        <f>_xll.qlCalendarAdvance(IborCalendar,$H3148,B3149,"f",FALSE)</f>
        <v>61569</v>
      </c>
      <c r="I3149" s="49">
        <f>_xll.qlInterestRateIndexValueDate(Index1M,$H3149)</f>
        <v>61571</v>
      </c>
      <c r="J3149" s="52">
        <f>IFERROR(_xll.qlIndexFixing(Index1M,$H3149,TRUE,_xll.ohTrigger(RecalcTrigger,Trigger1M)),NA())</f>
        <v>2.2747562215177652E-2</v>
      </c>
      <c r="K3149" s="52">
        <f>IFERROR(_xll.qlIndexFixing(ONIndex1M,I3149,TRUE,_xll.ohTrigger(RecalcTrigger,Trigger1M)),NA())</f>
        <v>2.272674715374734E-2</v>
      </c>
      <c r="L3149" s="52">
        <f>IFERROR(_xll.qlIndexFixing(Index3M,H3149,TRUE,_xll.ohTrigger(RecalcTrigger,Trigger3M)),NA())</f>
        <v>2.4297568611280875E-2</v>
      </c>
      <c r="M3149" s="52">
        <f>IFERROR(_xll.qlIndexFixing(ONIndex3M,I3149,TRUE,_xll.ohTrigger(RecalcTrigger,Trigger3M)),NA())</f>
        <v>2.4223261275517771E-2</v>
      </c>
      <c r="N3149" s="52">
        <f>IFERROR(_xll.qlIndexFixing(Index6M,$H3149,TRUE,_xll.ohTrigger(RecalcTrigger,Trigger6M)),NA())</f>
        <v>2.5697770989500001E-2</v>
      </c>
      <c r="O3149" s="52">
        <f>IFERROR(_xll.qlIndexFixing(ONIndex6M,I3149,TRUE,_xll.ohTrigger(RecalcTrigger,Trigger6M)),NA())</f>
        <v>2.5532353668484831E-2</v>
      </c>
      <c r="P3149" s="52">
        <f>IFERROR(_xll.qlIndexFixing(Index1Y,$H3149,TRUE,_xll.ohTrigger(RecalcTrigger,Trigger1Y)),NA())</f>
        <v>2.7520273875459456E-2</v>
      </c>
      <c r="Q3149" s="52">
        <f>IFERROR(_xll.qlIndexFixing(ONIndex1Y,I3149,TRUE,_xll.ohTrigger(RecalcTrigger,Trigger1Y)),NA())</f>
        <v>2.7143721238980234E-2</v>
      </c>
    </row>
    <row r="3150" spans="2:17" x14ac:dyDescent="0.2">
      <c r="B3150" s="46" t="s">
        <v>51</v>
      </c>
      <c r="D3150" s="49">
        <f>_xll.qlCalendarAdvance(LocalCalendar,$D3149,B3150,"f",FALSE)</f>
        <v>61589</v>
      </c>
      <c r="E3150" s="49">
        <f>_xll.qlInterestRateIndexValueDate(IndexON,D3150)</f>
        <v>61589</v>
      </c>
      <c r="F3150" s="52">
        <f>IFERROR(_xll.qlIndexFixing(IndexON,D3150,TRUE,_xll.ohTrigger(RecalcTrigger,TriggerON)),NA())</f>
        <v>2.146209558537393E-2</v>
      </c>
      <c r="H3150" s="49">
        <f>_xll.qlCalendarAdvance(IborCalendar,$H3149,B3150,"f",FALSE)</f>
        <v>61576</v>
      </c>
      <c r="I3150" s="49">
        <f>_xll.qlInterestRateIndexValueDate(Index1M,$H3150)</f>
        <v>61578</v>
      </c>
      <c r="J3150" s="52">
        <f>IFERROR(_xll.qlIndexFixing(Index1M,$H3150,TRUE,_xll.ohTrigger(RecalcTrigger,Trigger1M)),NA())</f>
        <v>2.2747562215177652E-2</v>
      </c>
      <c r="K3150" s="52">
        <f>IFERROR(_xll.qlIndexFixing(ONIndex1M,I3150,TRUE,_xll.ohTrigger(RecalcTrigger,Trigger1M)),NA())</f>
        <v>2.2726747153773985E-2</v>
      </c>
      <c r="L3150" s="52">
        <f>IFERROR(_xll.qlIndexFixing(Index3M,H3150,TRUE,_xll.ohTrigger(RecalcTrigger,Trigger3M)),NA())</f>
        <v>2.4297568611280025E-2</v>
      </c>
      <c r="M3150" s="52">
        <f>IFERROR(_xll.qlIndexFixing(ONIndex3M,I3150,TRUE,_xll.ohTrigger(RecalcTrigger,Trigger3M)),NA())</f>
        <v>2.4223261275491126E-2</v>
      </c>
      <c r="N3150" s="52">
        <f>IFERROR(_xll.qlIndexFixing(Index6M,$H3150,TRUE,_xll.ohTrigger(RecalcTrigger,Trigger6M)),NA())</f>
        <v>2.5697765801813183E-2</v>
      </c>
      <c r="O3150" s="52">
        <f>IFERROR(_xll.qlIndexFixing(ONIndex6M,I3150,TRUE,_xll.ohTrigger(RecalcTrigger,Trigger6M)),NA())</f>
        <v>2.55323483687242E-2</v>
      </c>
      <c r="P3150" s="52">
        <f>IFERROR(_xll.qlIndexFixing(Index1Y,$H3150,TRUE,_xll.ohTrigger(RecalcTrigger,Trigger1Y)),NA())</f>
        <v>2.7520298863378111E-2</v>
      </c>
      <c r="Q3150" s="52">
        <f>IFERROR(_xll.qlIndexFixing(ONIndex1Y,I3150,TRUE,_xll.ohTrigger(RecalcTrigger,Trigger1Y)),NA())</f>
        <v>2.7143747307727395E-2</v>
      </c>
    </row>
    <row r="3151" spans="2:17" x14ac:dyDescent="0.2">
      <c r="B3151" s="46" t="s">
        <v>51</v>
      </c>
      <c r="D3151" s="49">
        <f>_xll.qlCalendarAdvance(LocalCalendar,$D3150,B3151,"f",FALSE)</f>
        <v>61596</v>
      </c>
      <c r="E3151" s="49">
        <f>_xll.qlInterestRateIndexValueDate(IndexON,D3151)</f>
        <v>61596</v>
      </c>
      <c r="F3151" s="52">
        <f>IFERROR(_xll.qlIndexFixing(IndexON,D3151,TRUE,_xll.ohTrigger(RecalcTrigger,TriggerON)),NA())</f>
        <v>2.146209558537393E-2</v>
      </c>
      <c r="H3151" s="49">
        <f>_xll.qlCalendarAdvance(IborCalendar,$H3150,B3151,"f",FALSE)</f>
        <v>61583</v>
      </c>
      <c r="I3151" s="49">
        <f>_xll.qlInterestRateIndexValueDate(Index1M,$H3151)</f>
        <v>61585</v>
      </c>
      <c r="J3151" s="52">
        <f>IFERROR(_xll.qlIndexFixing(Index1M,$H3151,TRUE,_xll.ohTrigger(RecalcTrigger,Trigger1M)),NA())</f>
        <v>2.2746844031436224E-2</v>
      </c>
      <c r="K3151" s="52">
        <f>IFERROR(_xll.qlIndexFixing(ONIndex1M,I3151,TRUE,_xll.ohTrigger(RecalcTrigger,Trigger1M)),NA())</f>
        <v>2.272674715374734E-2</v>
      </c>
      <c r="L3151" s="52">
        <f>IFERROR(_xll.qlIndexFixing(Index3M,H3151,TRUE,_xll.ohTrigger(RecalcTrigger,Trigger3M)),NA())</f>
        <v>2.4298386861967326E-2</v>
      </c>
      <c r="M3151" s="52">
        <f>IFERROR(_xll.qlIndexFixing(ONIndex3M,I3151,TRUE,_xll.ohTrigger(RecalcTrigger,Trigger3M)),NA())</f>
        <v>2.4223261275544417E-2</v>
      </c>
      <c r="N3151" s="52">
        <f>IFERROR(_xll.qlIndexFixing(Index6M,$H3151,TRUE,_xll.ohTrigger(RecalcTrigger,Trigger6M)),NA())</f>
        <v>2.5697760628044741E-2</v>
      </c>
      <c r="O3151" s="52">
        <f>IFERROR(_xll.qlIndexFixing(ONIndex6M,I3151,TRUE,_xll.ohTrigger(RecalcTrigger,Trigger6M)),NA())</f>
        <v>2.5532343082659281E-2</v>
      </c>
      <c r="P3151" s="52">
        <f>IFERROR(_xll.qlIndexFixing(Index1Y,$H3151,TRUE,_xll.ohTrigger(RecalcTrigger,Trigger1Y)),NA())</f>
        <v>2.7520323781831894E-2</v>
      </c>
      <c r="Q3151" s="52">
        <f>IFERROR(_xll.qlIndexFixing(ONIndex1Y,I3151,TRUE,_xll.ohTrigger(RecalcTrigger,Trigger1Y)),NA())</f>
        <v>2.7143773308875296E-2</v>
      </c>
    </row>
    <row r="3152" spans="2:17" x14ac:dyDescent="0.2">
      <c r="B3152" s="46" t="s">
        <v>51</v>
      </c>
      <c r="D3152" s="49">
        <f>_xll.qlCalendarAdvance(LocalCalendar,$D3151,B3152,"f",FALSE)</f>
        <v>61603</v>
      </c>
      <c r="E3152" s="49">
        <f>_xll.qlInterestRateIndexValueDate(IndexON,D3152)</f>
        <v>61603</v>
      </c>
      <c r="F3152" s="52">
        <f>IFERROR(_xll.qlIndexFixing(IndexON,D3152,TRUE,_xll.ohTrigger(RecalcTrigger,TriggerON)),NA())</f>
        <v>2.146209558537393E-2</v>
      </c>
      <c r="H3152" s="49">
        <f>_xll.qlCalendarAdvance(IborCalendar,$H3151,B3152,"f",FALSE)</f>
        <v>61590</v>
      </c>
      <c r="I3152" s="49">
        <f>_xll.qlInterestRateIndexValueDate(Index1M,$H3152)</f>
        <v>61592</v>
      </c>
      <c r="J3152" s="52">
        <f>IFERROR(_xll.qlIndexFixing(Index1M,$H3152,TRUE,_xll.ohTrigger(RecalcTrigger,Trigger1M)),NA())</f>
        <v>2.2746844031438802E-2</v>
      </c>
      <c r="K3152" s="52">
        <f>IFERROR(_xll.qlIndexFixing(ONIndex1M,I3152,TRUE,_xll.ohTrigger(RecalcTrigger,Trigger1M)),NA())</f>
        <v>2.272674715374734E-2</v>
      </c>
      <c r="L3152" s="52">
        <f>IFERROR(_xll.qlIndexFixing(Index3M,H3152,TRUE,_xll.ohTrigger(RecalcTrigger,Trigger3M)),NA())</f>
        <v>2.4297568611280875E-2</v>
      </c>
      <c r="M3152" s="52">
        <f>IFERROR(_xll.qlIndexFixing(ONIndex3M,I3152,TRUE,_xll.ohTrigger(RecalcTrigger,Trigger3M)),NA())</f>
        <v>2.4223261275491126E-2</v>
      </c>
      <c r="N3152" s="52">
        <f>IFERROR(_xll.qlIndexFixing(Index6M,$H3152,TRUE,_xll.ohTrigger(RecalcTrigger,Trigger6M)),NA())</f>
        <v>2.5698668302192813E-2</v>
      </c>
      <c r="O3152" s="52">
        <f>IFERROR(_xll.qlIndexFixing(ONIndex6M,I3152,TRUE,_xll.ohTrigger(RecalcTrigger,Trigger6M)),NA())</f>
        <v>2.5532337810316719E-2</v>
      </c>
      <c r="P3152" s="52">
        <f>IFERROR(_xll.qlIndexFixing(Index1Y,$H3152,TRUE,_xll.ohTrigger(RecalcTrigger,Trigger1Y)),NA())</f>
        <v>2.7520348630819504E-2</v>
      </c>
      <c r="Q3152" s="52">
        <f>IFERROR(_xll.qlIndexFixing(ONIndex1Y,I3152,TRUE,_xll.ohTrigger(RecalcTrigger,Trigger1Y)),NA())</f>
        <v>2.7143799242370648E-2</v>
      </c>
    </row>
    <row r="3153" spans="2:17" x14ac:dyDescent="0.2">
      <c r="B3153" s="46" t="s">
        <v>51</v>
      </c>
      <c r="D3153" s="49">
        <f>_xll.qlCalendarAdvance(LocalCalendar,$D3152,B3153,"f",FALSE)</f>
        <v>61610</v>
      </c>
      <c r="E3153" s="49">
        <f>_xll.qlInterestRateIndexValueDate(IndexON,D3153)</f>
        <v>61610</v>
      </c>
      <c r="F3153" s="52">
        <f>IFERROR(_xll.qlIndexFixing(IndexON,D3153,TRUE,_xll.ohTrigger(RecalcTrigger,TriggerON)),NA())</f>
        <v>2.146209558537393E-2</v>
      </c>
      <c r="H3153" s="49">
        <f>_xll.qlCalendarAdvance(IborCalendar,$H3152,B3153,"f",FALSE)</f>
        <v>61597</v>
      </c>
      <c r="I3153" s="49">
        <f>_xll.qlInterestRateIndexValueDate(Index1M,$H3153)</f>
        <v>61599</v>
      </c>
      <c r="J3153" s="52">
        <f>IFERROR(_xll.qlIndexFixing(Index1M,$H3153,TRUE,_xll.ohTrigger(RecalcTrigger,Trigger1M)),NA())</f>
        <v>2.2746844031438802E-2</v>
      </c>
      <c r="K3153" s="52">
        <f>IFERROR(_xll.qlIndexFixing(ONIndex1M,I3153,TRUE,_xll.ohTrigger(RecalcTrigger,Trigger1M)),NA())</f>
        <v>2.2727464491669735E-2</v>
      </c>
      <c r="L3153" s="52">
        <f>IFERROR(_xll.qlIndexFixing(Index3M,H3153,TRUE,_xll.ohTrigger(RecalcTrigger,Trigger3M)),NA())</f>
        <v>2.4297568611280875E-2</v>
      </c>
      <c r="M3153" s="52">
        <f>IFERROR(_xll.qlIndexFixing(ONIndex3M,I3153,TRUE,_xll.ohTrigger(RecalcTrigger,Trigger3M)),NA())</f>
        <v>2.4224076192258526E-2</v>
      </c>
      <c r="N3153" s="52">
        <f>IFERROR(_xll.qlIndexFixing(Index6M,$H3153,TRUE,_xll.ohTrigger(RecalcTrigger,Trigger6M)),NA())</f>
        <v>2.5697750322264297E-2</v>
      </c>
      <c r="O3153" s="52">
        <f>IFERROR(_xll.qlIndexFixing(ONIndex6M,I3153,TRUE,_xll.ohTrigger(RecalcTrigger,Trigger6M)),NA())</f>
        <v>2.5533237550598997E-2</v>
      </c>
      <c r="P3153" s="52">
        <f>IFERROR(_xll.qlIndexFixing(Index1Y,$H3153,TRUE,_xll.ohTrigger(RecalcTrigger,Trigger1Y)),NA())</f>
        <v>2.7521417363201503E-2</v>
      </c>
      <c r="Q3153" s="52">
        <f>IFERROR(_xll.qlIndexFixing(ONIndex1Y,I3153,TRUE,_xll.ohTrigger(RecalcTrigger,Trigger1Y)),NA())</f>
        <v>2.7144850217257765E-2</v>
      </c>
    </row>
    <row r="3154" spans="2:17" x14ac:dyDescent="0.2">
      <c r="B3154" s="46" t="s">
        <v>51</v>
      </c>
      <c r="D3154" s="49">
        <f>_xll.qlCalendarAdvance(LocalCalendar,$D3153,B3154,"f",FALSE)</f>
        <v>61617</v>
      </c>
      <c r="E3154" s="49">
        <f>_xll.qlInterestRateIndexValueDate(IndexON,D3154)</f>
        <v>61617</v>
      </c>
      <c r="F3154" s="52">
        <f>IFERROR(_xll.qlIndexFixing(IndexON,D3154,TRUE,_xll.ohTrigger(RecalcTrigger,TriggerON)),NA())</f>
        <v>2.1462095585293994E-2</v>
      </c>
      <c r="H3154" s="49">
        <f>_xll.qlCalendarAdvance(IborCalendar,$H3153,B3154,"f",FALSE)</f>
        <v>61604</v>
      </c>
      <c r="I3154" s="49">
        <f>_xll.qlInterestRateIndexValueDate(Index1M,$H3154)</f>
        <v>61606</v>
      </c>
      <c r="J3154" s="52">
        <f>IFERROR(_xll.qlIndexFixing(Index1M,$H3154,TRUE,_xll.ohTrigger(RecalcTrigger,Trigger1M)),NA())</f>
        <v>2.2744689661571598E-2</v>
      </c>
      <c r="K3154" s="52">
        <f>IFERROR(_xll.qlIndexFixing(ONIndex1M,I3154,TRUE,_xll.ohTrigger(RecalcTrigger,Trigger1M)),NA())</f>
        <v>2.2727464491669735E-2</v>
      </c>
      <c r="L3154" s="52">
        <f>IFERROR(_xll.qlIndexFixing(Index3M,H3154,TRUE,_xll.ohTrigger(RecalcTrigger,Trigger3M)),NA())</f>
        <v>2.4295114079535066E-2</v>
      </c>
      <c r="M3154" s="52">
        <f>IFERROR(_xll.qlIndexFixing(ONIndex3M,I3154,TRUE,_xll.ohTrigger(RecalcTrigger,Trigger3M)),NA())</f>
        <v>2.422407619227851E-2</v>
      </c>
      <c r="N3154" s="52">
        <f>IFERROR(_xll.qlIndexFixing(Index6M,$H3154,TRUE,_xll.ohTrigger(RecalcTrigger,Trigger6M)),NA())</f>
        <v>2.5694094281827708E-2</v>
      </c>
      <c r="O3154" s="52">
        <f>IFERROR(_xll.qlIndexFixing(ONIndex6M,I3154,TRUE,_xll.ohTrigger(RecalcTrigger,Trigger6M)),NA())</f>
        <v>2.5533232306433895E-2</v>
      </c>
      <c r="P3154" s="52">
        <f>IFERROR(_xll.qlIndexFixing(Index1Y,$H3154,TRUE,_xll.ohTrigger(RecalcTrigger,Trigger1Y)),NA())</f>
        <v>2.7517266584848803E-2</v>
      </c>
      <c r="Q3154" s="52">
        <f>IFERROR(_xll.qlIndexFixing(ONIndex1Y,I3154,TRUE,_xll.ohTrigger(RecalcTrigger,Trigger1Y)),NA())</f>
        <v>2.7144876012803465E-2</v>
      </c>
    </row>
    <row r="3155" spans="2:17" x14ac:dyDescent="0.2">
      <c r="B3155" s="46" t="s">
        <v>51</v>
      </c>
      <c r="D3155" s="49">
        <f>_xll.qlCalendarAdvance(LocalCalendar,$D3154,B3155,"f",FALSE)</f>
        <v>61624</v>
      </c>
      <c r="E3155" s="49">
        <f>_xll.qlInterestRateIndexValueDate(IndexON,D3155)</f>
        <v>61624</v>
      </c>
      <c r="F3155" s="52">
        <f>IFERROR(_xll.qlIndexFixing(IndexON,D3155,TRUE,_xll.ohTrigger(RecalcTrigger,TriggerON)),NA())</f>
        <v>2.1462095585293994E-2</v>
      </c>
      <c r="H3155" s="49">
        <f>_xll.qlCalendarAdvance(IborCalendar,$H3154,B3155,"f",FALSE)</f>
        <v>61611</v>
      </c>
      <c r="I3155" s="49">
        <f>_xll.qlInterestRateIndexValueDate(Index1M,$H3155)</f>
        <v>61613</v>
      </c>
      <c r="J3155" s="52">
        <f>IFERROR(_xll.qlIndexFixing(Index1M,$H3155,TRUE,_xll.ohTrigger(RecalcTrigger,Trigger1M)),NA())</f>
        <v>2.2747562215177652E-2</v>
      </c>
      <c r="K3155" s="52">
        <f>IFERROR(_xll.qlIndexFixing(ONIndex1M,I3155,TRUE,_xll.ohTrigger(RecalcTrigger,Trigger1M)),NA())</f>
        <v>2.272674715374734E-2</v>
      </c>
      <c r="L3155" s="52">
        <f>IFERROR(_xll.qlIndexFixing(Index3M,H3155,TRUE,_xll.ohTrigger(RecalcTrigger,Trigger3M)),NA())</f>
        <v>2.4295114079535943E-2</v>
      </c>
      <c r="M3155" s="52">
        <f>IFERROR(_xll.qlIndexFixing(ONIndex3M,I3155,TRUE,_xll.ohTrigger(RecalcTrigger,Trigger3M)),NA())</f>
        <v>2.4223261275517771E-2</v>
      </c>
      <c r="N3155" s="52">
        <f>IFERROR(_xll.qlIndexFixing(Index6M,$H3155,TRUE,_xll.ohTrigger(RecalcTrigger,Trigger6M)),NA())</f>
        <v>2.5694089161209965E-2</v>
      </c>
      <c r="O3155" s="52">
        <f>IFERROR(_xll.qlIndexFixing(ONIndex6M,I3155,TRUE,_xll.ohTrigger(RecalcTrigger,Trigger6M)),NA())</f>
        <v>2.5532322075889624E-2</v>
      </c>
      <c r="P3155" s="52">
        <f>IFERROR(_xll.qlIndexFixing(Index1Y,$H3155,TRUE,_xll.ohTrigger(RecalcTrigger,Trigger1Y)),NA())</f>
        <v>2.7520422760990714E-2</v>
      </c>
      <c r="Q3155" s="52">
        <f>IFERROR(_xll.qlIndexFixing(ONIndex1Y,I3155,TRUE,_xll.ohTrigger(RecalcTrigger,Trigger1Y)),NA())</f>
        <v>2.7143876637580888E-2</v>
      </c>
    </row>
    <row r="3156" spans="2:17" x14ac:dyDescent="0.2">
      <c r="B3156" s="46" t="s">
        <v>51</v>
      </c>
      <c r="D3156" s="49">
        <f>_xll.qlCalendarAdvance(LocalCalendar,$D3155,B3156,"f",FALSE)</f>
        <v>61631</v>
      </c>
      <c r="E3156" s="49">
        <f>_xll.qlInterestRateIndexValueDate(IndexON,D3156)</f>
        <v>61631</v>
      </c>
      <c r="F3156" s="52">
        <f>IFERROR(_xll.qlIndexFixing(IndexON,D3156,TRUE,_xll.ohTrigger(RecalcTrigger,TriggerON)),NA())</f>
        <v>2.1462095585293994E-2</v>
      </c>
      <c r="H3156" s="49">
        <f>_xll.qlCalendarAdvance(IborCalendar,$H3155,B3156,"f",FALSE)</f>
        <v>61618</v>
      </c>
      <c r="I3156" s="49">
        <f>_xll.qlInterestRateIndexValueDate(Index1M,$H3156)</f>
        <v>61620</v>
      </c>
      <c r="J3156" s="52">
        <f>IFERROR(_xll.qlIndexFixing(Index1M,$H3156,TRUE,_xll.ohTrigger(RecalcTrigger,Trigger1M)),NA())</f>
        <v>2.2746844031438802E-2</v>
      </c>
      <c r="K3156" s="52">
        <f>IFERROR(_xll.qlIndexFixing(ONIndex1M,I3156,TRUE,_xll.ohTrigger(RecalcTrigger,Trigger1M)),NA())</f>
        <v>2.2726747153773985E-2</v>
      </c>
      <c r="L3156" s="52">
        <f>IFERROR(_xll.qlIndexFixing(Index3M,H3156,TRUE,_xll.ohTrigger(RecalcTrigger,Trigger3M)),NA())</f>
        <v>2.4295114079534184E-2</v>
      </c>
      <c r="M3156" s="52">
        <f>IFERROR(_xll.qlIndexFixing(ONIndex3M,I3156,TRUE,_xll.ohTrigger(RecalcTrigger,Trigger3M)),NA())</f>
        <v>2.4223261275517771E-2</v>
      </c>
      <c r="N3156" s="52">
        <f>IFERROR(_xll.qlIndexFixing(Index6M,$H3156,TRUE,_xll.ohTrigger(RecalcTrigger,Trigger6M)),NA())</f>
        <v>2.5694084054506398E-2</v>
      </c>
      <c r="O3156" s="52">
        <f>IFERROR(_xll.qlIndexFixing(ONIndex6M,I3156,TRUE,_xll.ohTrigger(RecalcTrigger,Trigger6M)),NA())</f>
        <v>2.5532316858543069E-2</v>
      </c>
      <c r="P3156" s="52">
        <f>IFERROR(_xll.qlIndexFixing(Index1Y,$H3156,TRUE,_xll.ohTrigger(RecalcTrigger,Trigger1Y)),NA())</f>
        <v>2.7520447332116886E-2</v>
      </c>
      <c r="Q3156" s="52">
        <f>IFERROR(_xll.qlIndexFixing(ONIndex1Y,I3156,TRUE,_xll.ohTrigger(RecalcTrigger,Trigger1Y)),NA())</f>
        <v>2.7143902300785783E-2</v>
      </c>
    </row>
    <row r="3157" spans="2:17" x14ac:dyDescent="0.2">
      <c r="B3157" s="46" t="s">
        <v>51</v>
      </c>
      <c r="D3157" s="49">
        <f>_xll.qlCalendarAdvance(LocalCalendar,$D3156,B3157,"f",FALSE)</f>
        <v>61638</v>
      </c>
      <c r="E3157" s="49">
        <f>_xll.qlInterestRateIndexValueDate(IndexON,D3157)</f>
        <v>61638</v>
      </c>
      <c r="F3157" s="52">
        <f>IFERROR(_xll.qlIndexFixing(IndexON,D3157,TRUE,_xll.ohTrigger(RecalcTrigger,TriggerON)),NA())</f>
        <v>2.146209558537393E-2</v>
      </c>
      <c r="H3157" s="49">
        <f>_xll.qlCalendarAdvance(IborCalendar,$H3156,B3157,"f",FALSE)</f>
        <v>61625</v>
      </c>
      <c r="I3157" s="49">
        <f>_xll.qlInterestRateIndexValueDate(Index1M,$H3157)</f>
        <v>61627</v>
      </c>
      <c r="J3157" s="52">
        <f>IFERROR(_xll.qlIndexFixing(Index1M,$H3157,TRUE,_xll.ohTrigger(RecalcTrigger,Trigger1M)),NA())</f>
        <v>2.2746844031438802E-2</v>
      </c>
      <c r="K3157" s="52">
        <f>IFERROR(_xll.qlIndexFixing(ONIndex1M,I3157,TRUE,_xll.ohTrigger(RecalcTrigger,Trigger1M)),NA())</f>
        <v>2.2726747153773985E-2</v>
      </c>
      <c r="L3157" s="52">
        <f>IFERROR(_xll.qlIndexFixing(Index3M,H3157,TRUE,_xll.ohTrigger(RecalcTrigger,Trigger3M)),NA())</f>
        <v>2.4295114079535066E-2</v>
      </c>
      <c r="M3157" s="52">
        <f>IFERROR(_xll.qlIndexFixing(ONIndex3M,I3157,TRUE,_xll.ohTrigger(RecalcTrigger,Trigger3M)),NA())</f>
        <v>2.4223261275517771E-2</v>
      </c>
      <c r="N3157" s="52">
        <f>IFERROR(_xll.qlIndexFixing(Index6M,$H3157,TRUE,_xll.ohTrigger(RecalcTrigger,Trigger6M)),NA())</f>
        <v>2.5694078961719213E-2</v>
      </c>
      <c r="O3157" s="52">
        <f>IFERROR(_xll.qlIndexFixing(ONIndex6M,I3157,TRUE,_xll.ohTrigger(RecalcTrigger,Trigger6M)),NA())</f>
        <v>2.5532311654972162E-2</v>
      </c>
      <c r="P3157" s="52">
        <f>IFERROR(_xll.qlIndexFixing(Index1Y,$H3157,TRUE,_xll.ohTrigger(RecalcTrigger,Trigger1Y)),NA())</f>
        <v>2.7520471833777749E-2</v>
      </c>
      <c r="Q3157" s="52">
        <f>IFERROR(_xll.qlIndexFixing(ONIndex1Y,I3157,TRUE,_xll.ohTrigger(RecalcTrigger,Trigger1Y)),NA())</f>
        <v>2.7143927896391418E-2</v>
      </c>
    </row>
    <row r="3158" spans="2:17" x14ac:dyDescent="0.2">
      <c r="B3158" s="46" t="s">
        <v>51</v>
      </c>
      <c r="D3158" s="49">
        <f>_xll.qlCalendarAdvance(LocalCalendar,$D3157,B3158,"f",FALSE)</f>
        <v>61645</v>
      </c>
      <c r="E3158" s="49">
        <f>_xll.qlInterestRateIndexValueDate(IndexON,D3158)</f>
        <v>61645</v>
      </c>
      <c r="F3158" s="52">
        <f>IFERROR(_xll.qlIndexFixing(IndexON,D3158,TRUE,_xll.ohTrigger(RecalcTrigger,TriggerON)),NA())</f>
        <v>2.146209558537393E-2</v>
      </c>
      <c r="H3158" s="49">
        <f>_xll.qlCalendarAdvance(IborCalendar,$H3157,B3158,"f",FALSE)</f>
        <v>61632</v>
      </c>
      <c r="I3158" s="49">
        <f>_xll.qlInterestRateIndexValueDate(Index1M,$H3158)</f>
        <v>61634</v>
      </c>
      <c r="J3158" s="52">
        <f>IFERROR(_xll.qlIndexFixing(Index1M,$H3158,TRUE,_xll.ohTrigger(RecalcTrigger,Trigger1M)),NA())</f>
        <v>2.2748280429147692E-2</v>
      </c>
      <c r="K3158" s="52">
        <f>IFERROR(_xll.qlIndexFixing(ONIndex1M,I3158,TRUE,_xll.ohTrigger(RecalcTrigger,Trigger1M)),NA())</f>
        <v>2.272674715374734E-2</v>
      </c>
      <c r="L3158" s="52">
        <f>IFERROR(_xll.qlIndexFixing(Index3M,H3158,TRUE,_xll.ohTrigger(RecalcTrigger,Trigger3M)),NA())</f>
        <v>2.4297568611281725E-2</v>
      </c>
      <c r="M3158" s="52">
        <f>IFERROR(_xll.qlIndexFixing(ONIndex3M,I3158,TRUE,_xll.ohTrigger(RecalcTrigger,Trigger3M)),NA())</f>
        <v>2.4223261275517771E-2</v>
      </c>
      <c r="N3158" s="52">
        <f>IFERROR(_xll.qlIndexFixing(Index6M,$H3158,TRUE,_xll.ohTrigger(RecalcTrigger,Trigger6M)),NA())</f>
        <v>2.5694986547595278E-2</v>
      </c>
      <c r="O3158" s="52">
        <f>IFERROR(_xll.qlIndexFixing(ONIndex6M,I3158,TRUE,_xll.ohTrigger(RecalcTrigger,Trigger6M)),NA())</f>
        <v>2.553230646507032E-2</v>
      </c>
      <c r="P3158" s="52">
        <f>IFERROR(_xll.qlIndexFixing(Index1Y,$H3158,TRUE,_xll.ohTrigger(RecalcTrigger,Trigger1Y)),NA())</f>
        <v>2.7520496265973089E-2</v>
      </c>
      <c r="Q3158" s="52">
        <f>IFERROR(_xll.qlIndexFixing(ONIndex1Y,I3158,TRUE,_xll.ohTrigger(RecalcTrigger,Trigger1Y)),NA())</f>
        <v>2.7143953424424438E-2</v>
      </c>
    </row>
    <row r="3159" spans="2:17" x14ac:dyDescent="0.2">
      <c r="B3159" s="46" t="s">
        <v>51</v>
      </c>
      <c r="D3159" s="49">
        <f>_xll.qlCalendarAdvance(LocalCalendar,$D3158,B3159,"f",FALSE)</f>
        <v>61652</v>
      </c>
      <c r="E3159" s="49">
        <f>_xll.qlInterestRateIndexValueDate(IndexON,D3159)</f>
        <v>61652</v>
      </c>
      <c r="F3159" s="52">
        <f>IFERROR(_xll.qlIndexFixing(IndexON,D3159,TRUE,_xll.ohTrigger(RecalcTrigger,TriggerON)),NA())</f>
        <v>2.1462095585293994E-2</v>
      </c>
      <c r="H3159" s="49">
        <f>_xll.qlCalendarAdvance(IborCalendar,$H3158,B3159,"f",FALSE)</f>
        <v>61639</v>
      </c>
      <c r="I3159" s="49">
        <f>_xll.qlInterestRateIndexValueDate(Index1M,$H3159)</f>
        <v>61641</v>
      </c>
      <c r="J3159" s="52">
        <f>IFERROR(_xll.qlIndexFixing(Index1M,$H3159,TRUE,_xll.ohTrigger(RecalcTrigger,Trigger1M)),NA())</f>
        <v>2.2746844031436224E-2</v>
      </c>
      <c r="K3159" s="52">
        <f>IFERROR(_xll.qlIndexFixing(ONIndex1M,I3159,TRUE,_xll.ohTrigger(RecalcTrigger,Trigger1M)),NA())</f>
        <v>2.2727464491669735E-2</v>
      </c>
      <c r="L3159" s="52">
        <f>IFERROR(_xll.qlIndexFixing(Index3M,H3159,TRUE,_xll.ohTrigger(RecalcTrigger,Trigger3M)),NA())</f>
        <v>2.4297568611280875E-2</v>
      </c>
      <c r="M3159" s="52">
        <f>IFERROR(_xll.qlIndexFixing(ONIndex3M,I3159,TRUE,_xll.ohTrigger(RecalcTrigger,Trigger3M)),NA())</f>
        <v>2.4224076192258526E-2</v>
      </c>
      <c r="N3159" s="52">
        <f>IFERROR(_xll.qlIndexFixing(Index6M,$H3159,TRUE,_xll.ohTrigger(RecalcTrigger,Trigger6M)),NA())</f>
        <v>2.5694981483271373E-2</v>
      </c>
      <c r="O3159" s="52">
        <f>IFERROR(_xll.qlIndexFixing(ONIndex6M,I3159,TRUE,_xll.ohTrigger(RecalcTrigger,Trigger6M)),NA())</f>
        <v>2.5533206291463717E-2</v>
      </c>
      <c r="P3159" s="52">
        <f>IFERROR(_xll.qlIndexFixing(Index1Y,$H3159,TRUE,_xll.ohTrigger(RecalcTrigger,Trigger1Y)),NA())</f>
        <v>2.7520520628703124E-2</v>
      </c>
      <c r="Q3159" s="52">
        <f>IFERROR(_xll.qlIndexFixing(ONIndex1Y,I3159,TRUE,_xll.ohTrigger(RecalcTrigger,Trigger1Y)),NA())</f>
        <v>2.7145003976423165E-2</v>
      </c>
    </row>
    <row r="3160" spans="2:17" x14ac:dyDescent="0.2">
      <c r="B3160" s="46" t="s">
        <v>51</v>
      </c>
      <c r="D3160" s="49">
        <f>_xll.qlCalendarAdvance(LocalCalendar,$D3159,B3160,"f",FALSE)</f>
        <v>61659</v>
      </c>
      <c r="E3160" s="49">
        <f>_xll.qlInterestRateIndexValueDate(IndexON,D3160)</f>
        <v>61659</v>
      </c>
      <c r="F3160" s="52">
        <f>IFERROR(_xll.qlIndexFixing(IndexON,D3160,TRUE,_xll.ohTrigger(RecalcTrigger,TriggerON)),NA())</f>
        <v>2.146209558537393E-2</v>
      </c>
      <c r="H3160" s="49">
        <f>_xll.qlCalendarAdvance(IborCalendar,$H3159,B3160,"f",FALSE)</f>
        <v>61646</v>
      </c>
      <c r="I3160" s="49">
        <f>_xll.qlInterestRateIndexValueDate(Index1M,$H3160)</f>
        <v>61648</v>
      </c>
      <c r="J3160" s="52">
        <f>IFERROR(_xll.qlIndexFixing(Index1M,$H3160,TRUE,_xll.ohTrigger(RecalcTrigger,Trigger1M)),NA())</f>
        <v>2.2747562215175154E-2</v>
      </c>
      <c r="K3160" s="52">
        <f>IFERROR(_xll.qlIndexFixing(ONIndex1M,I3160,TRUE,_xll.ohTrigger(RecalcTrigger,Trigger1M)),NA())</f>
        <v>2.272674715374734E-2</v>
      </c>
      <c r="L3160" s="52">
        <f>IFERROR(_xll.qlIndexFixing(Index3M,H3160,TRUE,_xll.ohTrigger(RecalcTrigger,Trigger3M)),NA())</f>
        <v>2.4297568611280875E-2</v>
      </c>
      <c r="M3160" s="52">
        <f>IFERROR(_xll.qlIndexFixing(ONIndex3M,I3160,TRUE,_xll.ohTrigger(RecalcTrigger,Trigger3M)),NA())</f>
        <v>2.4223261275517771E-2</v>
      </c>
      <c r="N3160" s="52">
        <f>IFERROR(_xll.qlIndexFixing(Index6M,$H3160,TRUE,_xll.ohTrigger(RecalcTrigger,Trigger6M)),NA())</f>
        <v>2.5698627529531868E-2</v>
      </c>
      <c r="O3160" s="52">
        <f>IFERROR(_xll.qlIndexFixing(ONIndex6M,I3160,TRUE,_xll.ohTrigger(RecalcTrigger,Trigger6M)),NA())</f>
        <v>2.5532296126566933E-2</v>
      </c>
      <c r="P3160" s="52">
        <f>IFERROR(_xll.qlIndexFixing(Index1Y,$H3160,TRUE,_xll.ohTrigger(RecalcTrigger,Trigger1Y)),NA())</f>
        <v>2.7521588853022975E-2</v>
      </c>
      <c r="Q3160" s="52">
        <f>IFERROR(_xll.qlIndexFixing(ONIndex1Y,I3160,TRUE,_xll.ohTrigger(RecalcTrigger,Trigger1Y)),NA())</f>
        <v>2.7144004277799283E-2</v>
      </c>
    </row>
    <row r="3161" spans="2:17" x14ac:dyDescent="0.2">
      <c r="B3161" s="46" t="s">
        <v>51</v>
      </c>
      <c r="D3161" s="49">
        <f>_xll.qlCalendarAdvance(LocalCalendar,$D3160,B3161,"f",FALSE)</f>
        <v>61666</v>
      </c>
      <c r="E3161" s="49">
        <f>_xll.qlInterestRateIndexValueDate(IndexON,D3161)</f>
        <v>61666</v>
      </c>
      <c r="F3161" s="52">
        <f>IFERROR(_xll.qlIndexFixing(IndexON,D3161,TRUE,_xll.ohTrigger(RecalcTrigger,TriggerON)),NA())</f>
        <v>2.146209558537393E-2</v>
      </c>
      <c r="H3161" s="49">
        <f>_xll.qlCalendarAdvance(IborCalendar,$H3160,B3161,"f",FALSE)</f>
        <v>61653</v>
      </c>
      <c r="I3161" s="49">
        <f>_xll.qlInterestRateIndexValueDate(Index1M,$H3161)</f>
        <v>61655</v>
      </c>
      <c r="J3161" s="52">
        <f>IFERROR(_xll.qlIndexFixing(Index1M,$H3161,TRUE,_xll.ohTrigger(RecalcTrigger,Trigger1M)),NA())</f>
        <v>2.2746844031433646E-2</v>
      </c>
      <c r="K3161" s="52">
        <f>IFERROR(_xll.qlIndexFixing(ONIndex1M,I3161,TRUE,_xll.ohTrigger(RecalcTrigger,Trigger1M)),NA())</f>
        <v>2.272674715374734E-2</v>
      </c>
      <c r="L3161" s="52">
        <f>IFERROR(_xll.qlIndexFixing(Index3M,H3161,TRUE,_xll.ohTrigger(RecalcTrigger,Trigger3M)),NA())</f>
        <v>2.4298386861967326E-2</v>
      </c>
      <c r="M3161" s="52">
        <f>IFERROR(_xll.qlIndexFixing(ONIndex3M,I3161,TRUE,_xll.ohTrigger(RecalcTrigger,Trigger3M)),NA())</f>
        <v>2.4223261275517771E-2</v>
      </c>
      <c r="N3161" s="52">
        <f>IFERROR(_xll.qlIndexFixing(Index6M,$H3161,TRUE,_xll.ohTrigger(RecalcTrigger,Trigger6M)),NA())</f>
        <v>2.5694971396370829E-2</v>
      </c>
      <c r="O3161" s="52">
        <f>IFERROR(_xll.qlIndexFixing(ONIndex6M,I3161,TRUE,_xll.ohTrigger(RecalcTrigger,Trigger6M)),NA())</f>
        <v>2.5532290977912098E-2</v>
      </c>
      <c r="P3161" s="52">
        <f>IFERROR(_xll.qlIndexFixing(Index1Y,$H3161,TRUE,_xll.ohTrigger(RecalcTrigger,Trigger1Y)),NA())</f>
        <v>2.7520569145766623E-2</v>
      </c>
      <c r="Q3161" s="52">
        <f>IFERROR(_xll.qlIndexFixing(ONIndex1Y,I3161,TRUE,_xll.ohTrigger(RecalcTrigger,Trigger1Y)),NA())</f>
        <v>2.7144029603087816E-2</v>
      </c>
    </row>
    <row r="3162" spans="2:17" x14ac:dyDescent="0.2">
      <c r="B3162" s="46" t="s">
        <v>51</v>
      </c>
      <c r="D3162" s="49">
        <f>_xll.qlCalendarAdvance(LocalCalendar,$D3161,B3162,"f",FALSE)</f>
        <v>61673</v>
      </c>
      <c r="E3162" s="49">
        <f>_xll.qlInterestRateIndexValueDate(IndexON,D3162)</f>
        <v>61673</v>
      </c>
      <c r="F3162" s="52">
        <f>IFERROR(_xll.qlIndexFixing(IndexON,D3162,TRUE,_xll.ohTrigger(RecalcTrigger,TriggerON)),NA())</f>
        <v>2.1462095585293994E-2</v>
      </c>
      <c r="H3162" s="49">
        <f>_xll.qlCalendarAdvance(IborCalendar,$H3161,B3162,"f",FALSE)</f>
        <v>61660</v>
      </c>
      <c r="I3162" s="49">
        <f>_xll.qlInterestRateIndexValueDate(Index1M,$H3162)</f>
        <v>61662</v>
      </c>
      <c r="J3162" s="52">
        <f>IFERROR(_xll.qlIndexFixing(Index1M,$H3162,TRUE,_xll.ohTrigger(RecalcTrigger,Trigger1M)),NA())</f>
        <v>2.2746844031438802E-2</v>
      </c>
      <c r="K3162" s="52">
        <f>IFERROR(_xll.qlIndexFixing(ONIndex1M,I3162,TRUE,_xll.ohTrigger(RecalcTrigger,Trigger1M)),NA())</f>
        <v>2.2726747153773985E-2</v>
      </c>
      <c r="L3162" s="52">
        <f>IFERROR(_xll.qlIndexFixing(Index3M,H3162,TRUE,_xll.ohTrigger(RecalcTrigger,Trigger3M)),NA())</f>
        <v>2.4297568611281725E-2</v>
      </c>
      <c r="M3162" s="52">
        <f>IFERROR(_xll.qlIndexFixing(ONIndex3M,I3162,TRUE,_xll.ohTrigger(RecalcTrigger,Trigger3M)),NA())</f>
        <v>2.4223261275517771E-2</v>
      </c>
      <c r="N3162" s="52">
        <f>IFERROR(_xll.qlIndexFixing(Index6M,$H3162,TRUE,_xll.ohTrigger(RecalcTrigger,Trigger6M)),NA())</f>
        <v>2.5694966373794627E-2</v>
      </c>
      <c r="O3162" s="52">
        <f>IFERROR(_xll.qlIndexFixing(ONIndex6M,I3162,TRUE,_xll.ohTrigger(RecalcTrigger,Trigger6M)),NA())</f>
        <v>2.5532285843006264E-2</v>
      </c>
      <c r="P3162" s="52">
        <f>IFERROR(_xll.qlIndexFixing(Index1Y,$H3162,TRUE,_xll.ohTrigger(RecalcTrigger,Trigger1Y)),NA())</f>
        <v>2.7520593300100309E-2</v>
      </c>
      <c r="Q3162" s="52">
        <f>IFERROR(_xll.qlIndexFixing(ONIndex1Y,I3162,TRUE,_xll.ohTrigger(RecalcTrigger,Trigger1Y)),NA())</f>
        <v>2.7144054860777089E-2</v>
      </c>
    </row>
    <row r="3163" spans="2:17" x14ac:dyDescent="0.2">
      <c r="B3163" s="46" t="s">
        <v>51</v>
      </c>
      <c r="D3163" s="49">
        <f>_xll.qlCalendarAdvance(LocalCalendar,$D3162,B3163,"f",FALSE)</f>
        <v>61680</v>
      </c>
      <c r="E3163" s="49">
        <f>_xll.qlInterestRateIndexValueDate(IndexON,D3163)</f>
        <v>61680</v>
      </c>
      <c r="F3163" s="52">
        <f>IFERROR(_xll.qlIndexFixing(IndexON,D3163,TRUE,_xll.ohTrigger(RecalcTrigger,TriggerON)),NA())</f>
        <v>2.1462095585214058E-2</v>
      </c>
      <c r="H3163" s="49">
        <f>_xll.qlCalendarAdvance(IborCalendar,$H3162,B3163,"f",FALSE)</f>
        <v>61667</v>
      </c>
      <c r="I3163" s="49">
        <f>_xll.qlInterestRateIndexValueDate(Index1M,$H3163)</f>
        <v>61669</v>
      </c>
      <c r="J3163" s="52">
        <f>IFERROR(_xll.qlIndexFixing(Index1M,$H3163,TRUE,_xll.ohTrigger(RecalcTrigger,Trigger1M)),NA())</f>
        <v>2.2746844031436224E-2</v>
      </c>
      <c r="K3163" s="52">
        <f>IFERROR(_xll.qlIndexFixing(ONIndex1M,I3163,TRUE,_xll.ohTrigger(RecalcTrigger,Trigger1M)),NA())</f>
        <v>2.272674715374734E-2</v>
      </c>
      <c r="L3163" s="52">
        <f>IFERROR(_xll.qlIndexFixing(Index3M,H3163,TRUE,_xll.ohTrigger(RecalcTrigger,Trigger3M)),NA())</f>
        <v>2.4297568611280025E-2</v>
      </c>
      <c r="M3163" s="52">
        <f>IFERROR(_xll.qlIndexFixing(ONIndex3M,I3163,TRUE,_xll.ohTrigger(RecalcTrigger,Trigger3M)),NA())</f>
        <v>2.4223261275491126E-2</v>
      </c>
      <c r="N3163" s="52">
        <f>IFERROR(_xll.qlIndexFixing(Index6M,$H3163,TRUE,_xll.ohTrigger(RecalcTrigger,Trigger6M)),NA())</f>
        <v>2.5694048697199483E-2</v>
      </c>
      <c r="O3163" s="52">
        <f>IFERROR(_xll.qlIndexFixing(ONIndex6M,I3163,TRUE,_xll.ohTrigger(RecalcTrigger,Trigger6M)),NA())</f>
        <v>2.5532280721849432E-2</v>
      </c>
      <c r="P3163" s="52">
        <f>IFERROR(_xll.qlIndexFixing(Index1Y,$H3163,TRUE,_xll.ohTrigger(RecalcTrigger,Trigger1Y)),NA())</f>
        <v>2.752061738496803E-2</v>
      </c>
      <c r="Q3163" s="52">
        <f>IFERROR(_xll.qlIndexFixing(ONIndex1Y,I3163,TRUE,_xll.ohTrigger(RecalcTrigger,Trigger1Y)),NA())</f>
        <v>2.7144080050867103E-2</v>
      </c>
    </row>
    <row r="3164" spans="2:17" x14ac:dyDescent="0.2">
      <c r="B3164" s="46" t="s">
        <v>51</v>
      </c>
      <c r="D3164" s="49">
        <f>_xll.qlCalendarAdvance(LocalCalendar,$D3163,B3164,"f",FALSE)</f>
        <v>61687</v>
      </c>
      <c r="E3164" s="49">
        <f>_xll.qlInterestRateIndexValueDate(IndexON,D3164)</f>
        <v>61687</v>
      </c>
      <c r="F3164" s="52">
        <f>IFERROR(_xll.qlIndexFixing(IndexON,D3164,TRUE,_xll.ohTrigger(RecalcTrigger,TriggerON)),NA())</f>
        <v>2.1462095585453866E-2</v>
      </c>
      <c r="H3164" s="49">
        <f>_xll.qlCalendarAdvance(IborCalendar,$H3163,B3164,"f",FALSE)</f>
        <v>61674</v>
      </c>
      <c r="I3164" s="49">
        <f>_xll.qlInterestRateIndexValueDate(Index1M,$H3164)</f>
        <v>61676</v>
      </c>
      <c r="J3164" s="52">
        <f>IFERROR(_xll.qlIndexFixing(Index1M,$H3164,TRUE,_xll.ohTrigger(RecalcTrigger,Trigger1M)),NA())</f>
        <v>2.2746844031436224E-2</v>
      </c>
      <c r="K3164" s="52">
        <f>IFERROR(_xll.qlIndexFixing(ONIndex1M,I3164,TRUE,_xll.ohTrigger(RecalcTrigger,Trigger1M)),NA())</f>
        <v>2.2727464491669735E-2</v>
      </c>
      <c r="L3164" s="52">
        <f>IFERROR(_xll.qlIndexFixing(Index3M,H3164,TRUE,_xll.ohTrigger(RecalcTrigger,Trigger3M)),NA())</f>
        <v>2.4297568611280875E-2</v>
      </c>
      <c r="M3164" s="52">
        <f>IFERROR(_xll.qlIndexFixing(ONIndex3M,I3164,TRUE,_xll.ohTrigger(RecalcTrigger,Trigger3M)),NA())</f>
        <v>2.4224076192258526E-2</v>
      </c>
      <c r="N3164" s="52">
        <f>IFERROR(_xll.qlIndexFixing(Index6M,$H3164,TRUE,_xll.ohTrigger(RecalcTrigger,Trigger6M)),NA())</f>
        <v>2.5694043701815043E-2</v>
      </c>
      <c r="O3164" s="52">
        <f>IFERROR(_xll.qlIndexFixing(ONIndex6M,I3164,TRUE,_xll.ohTrigger(RecalcTrigger,Trigger6M)),NA())</f>
        <v>2.5533180620018747E-2</v>
      </c>
      <c r="P3164" s="52">
        <f>IFERROR(_xll.qlIndexFixing(Index1Y,$H3164,TRUE,_xll.ohTrigger(RecalcTrigger,Trigger1Y)),NA())</f>
        <v>2.7521685318851997E-2</v>
      </c>
      <c r="Q3164" s="52">
        <f>IFERROR(_xll.qlIndexFixing(ONIndex1Y,I3164,TRUE,_xll.ohTrigger(RecalcTrigger,Trigger1Y)),NA())</f>
        <v>2.7145130250294525E-2</v>
      </c>
    </row>
    <row r="3165" spans="2:17" x14ac:dyDescent="0.2">
      <c r="B3165" s="46" t="s">
        <v>51</v>
      </c>
      <c r="D3165" s="49">
        <f>_xll.qlCalendarAdvance(LocalCalendar,$D3164,B3165,"f",FALSE)</f>
        <v>61694</v>
      </c>
      <c r="E3165" s="49">
        <f>_xll.qlInterestRateIndexValueDate(IndexON,D3165)</f>
        <v>61694</v>
      </c>
      <c r="F3165" s="52">
        <f>IFERROR(_xll.qlIndexFixing(IndexON,D3165,TRUE,_xll.ohTrigger(RecalcTrigger,TriggerON)),NA())</f>
        <v>2.146209558537393E-2</v>
      </c>
      <c r="H3165" s="49">
        <f>_xll.qlCalendarAdvance(IborCalendar,$H3164,B3165,"f",FALSE)</f>
        <v>61681</v>
      </c>
      <c r="I3165" s="49">
        <f>_xll.qlInterestRateIndexValueDate(Index1M,$H3165)</f>
        <v>61683</v>
      </c>
      <c r="J3165" s="52">
        <f>IFERROR(_xll.qlIndexFixing(Index1M,$H3165,TRUE,_xll.ohTrigger(RecalcTrigger,Trigger1M)),NA())</f>
        <v>2.2746844031436224E-2</v>
      </c>
      <c r="K3165" s="52">
        <f>IFERROR(_xll.qlIndexFixing(ONIndex1M,I3165,TRUE,_xll.ohTrigger(RecalcTrigger,Trigger1M)),NA())</f>
        <v>2.272674715374734E-2</v>
      </c>
      <c r="L3165" s="52">
        <f>IFERROR(_xll.qlIndexFixing(Index3M,H3165,TRUE,_xll.ohTrigger(RecalcTrigger,Trigger3M)),NA())</f>
        <v>2.4298386861966486E-2</v>
      </c>
      <c r="M3165" s="52">
        <f>IFERROR(_xll.qlIndexFixing(ONIndex3M,I3165,TRUE,_xll.ohTrigger(RecalcTrigger,Trigger3M)),NA())</f>
        <v>2.4223261275517771E-2</v>
      </c>
      <c r="N3165" s="52">
        <f>IFERROR(_xll.qlIndexFixing(Index6M,$H3165,TRUE,_xll.ohTrigger(RecalcTrigger,Trigger6M)),NA())</f>
        <v>2.5694038720345223E-2</v>
      </c>
      <c r="O3165" s="52">
        <f>IFERROR(_xll.qlIndexFixing(ONIndex6M,I3165,TRUE,_xll.ohTrigger(RecalcTrigger,Trigger6M)),NA())</f>
        <v>2.5532270520756128E-2</v>
      </c>
      <c r="P3165" s="52">
        <f>IFERROR(_xll.qlIndexFixing(Index1Y,$H3165,TRUE,_xll.ohTrigger(RecalcTrigger,Trigger1Y)),NA())</f>
        <v>2.7520665346308218E-2</v>
      </c>
      <c r="Q3165" s="52">
        <f>IFERROR(_xll.qlIndexFixing(ONIndex1Y,I3165,TRUE,_xll.ohTrigger(RecalcTrigger,Trigger1Y)),NA())</f>
        <v>2.7144130228355934E-2</v>
      </c>
    </row>
    <row r="3166" spans="2:17" x14ac:dyDescent="0.2">
      <c r="B3166" s="46" t="s">
        <v>51</v>
      </c>
      <c r="D3166" s="49">
        <f>_xll.qlCalendarAdvance(LocalCalendar,$D3165,B3166,"f",FALSE)</f>
        <v>61701</v>
      </c>
      <c r="E3166" s="49">
        <f>_xll.qlInterestRateIndexValueDate(IndexON,D3166)</f>
        <v>61701</v>
      </c>
      <c r="F3166" s="52">
        <f>IFERROR(_xll.qlIndexFixing(IndexON,D3166,TRUE,_xll.ohTrigger(RecalcTrigger,TriggerON)),NA())</f>
        <v>2.1462095585293994E-2</v>
      </c>
      <c r="H3166" s="49">
        <f>_xll.qlCalendarAdvance(IborCalendar,$H3165,B3166,"f",FALSE)</f>
        <v>61688</v>
      </c>
      <c r="I3166" s="49">
        <f>_xll.qlInterestRateIndexValueDate(Index1M,$H3166)</f>
        <v>61690</v>
      </c>
      <c r="J3166" s="52">
        <f>IFERROR(_xll.qlIndexFixing(Index1M,$H3166,TRUE,_xll.ohTrigger(RecalcTrigger,Trigger1M)),NA())</f>
        <v>2.2746844031438802E-2</v>
      </c>
      <c r="K3166" s="52">
        <f>IFERROR(_xll.qlIndexFixing(ONIndex1M,I3166,TRUE,_xll.ohTrigger(RecalcTrigger,Trigger1M)),NA())</f>
        <v>2.2726747153773985E-2</v>
      </c>
      <c r="L3166" s="52">
        <f>IFERROR(_xll.qlIndexFixing(Index3M,H3166,TRUE,_xll.ohTrigger(RecalcTrigger,Trigger3M)),NA())</f>
        <v>2.4297568611280875E-2</v>
      </c>
      <c r="M3166" s="52">
        <f>IFERROR(_xll.qlIndexFixing(ONIndex3M,I3166,TRUE,_xll.ohTrigger(RecalcTrigger,Trigger3M)),NA())</f>
        <v>2.4223261275517771E-2</v>
      </c>
      <c r="N3166" s="52">
        <f>IFERROR(_xll.qlIndexFixing(Index6M,$H3166,TRUE,_xll.ohTrigger(RecalcTrigger,Trigger6M)),NA())</f>
        <v>2.5694033752790457E-2</v>
      </c>
      <c r="O3166" s="52">
        <f>IFERROR(_xll.qlIndexFixing(ONIndex6M,I3166,TRUE,_xll.ohTrigger(RecalcTrigger,Trigger6M)),NA())</f>
        <v>2.5532265440846302E-2</v>
      </c>
      <c r="P3166" s="52">
        <f>IFERROR(_xll.qlIndexFixing(Index1Y,$H3166,TRUE,_xll.ohTrigger(RecalcTrigger,Trigger1Y)),NA())</f>
        <v>2.7520689222780025E-2</v>
      </c>
      <c r="Q3166" s="52">
        <f>IFERROR(_xll.qlIndexFixing(ONIndex1Y,I3166,TRUE,_xll.ohTrigger(RecalcTrigger,Trigger1Y)),NA())</f>
        <v>2.7144155215728105E-2</v>
      </c>
    </row>
    <row r="3167" spans="2:17" x14ac:dyDescent="0.2">
      <c r="B3167" s="46" t="s">
        <v>51</v>
      </c>
      <c r="D3167" s="49">
        <f>_xll.qlCalendarAdvance(LocalCalendar,$D3166,B3167,"f",FALSE)</f>
        <v>61708</v>
      </c>
      <c r="E3167" s="49">
        <f>_xll.qlInterestRateIndexValueDate(IndexON,D3167)</f>
        <v>61708</v>
      </c>
      <c r="F3167" s="52">
        <f>IFERROR(_xll.qlIndexFixing(IndexON,D3167,TRUE,_xll.ohTrigger(RecalcTrigger,TriggerON)),NA())</f>
        <v>2.1462095585293994E-2</v>
      </c>
      <c r="H3167" s="49">
        <f>_xll.qlCalendarAdvance(IborCalendar,$H3166,B3167,"f",FALSE)</f>
        <v>61695</v>
      </c>
      <c r="I3167" s="49">
        <f>_xll.qlInterestRateIndexValueDate(Index1M,$H3167)</f>
        <v>61697</v>
      </c>
      <c r="J3167" s="52">
        <f>IFERROR(_xll.qlIndexFixing(Index1M,$H3167,TRUE,_xll.ohTrigger(RecalcTrigger,Trigger1M)),NA())</f>
        <v>2.2746844031436224E-2</v>
      </c>
      <c r="K3167" s="52">
        <f>IFERROR(_xll.qlIndexFixing(ONIndex1M,I3167,TRUE,_xll.ohTrigger(RecalcTrigger,Trigger1M)),NA())</f>
        <v>2.272674715374734E-2</v>
      </c>
      <c r="L3167" s="52">
        <f>IFERROR(_xll.qlIndexFixing(Index3M,H3167,TRUE,_xll.ohTrigger(RecalcTrigger,Trigger3M)),NA())</f>
        <v>2.4294295975717972E-2</v>
      </c>
      <c r="M3167" s="52">
        <f>IFERROR(_xll.qlIndexFixing(ONIndex3M,I3167,TRUE,_xll.ohTrigger(RecalcTrigger,Trigger3M)),NA())</f>
        <v>2.4223261275517771E-2</v>
      </c>
      <c r="N3167" s="52">
        <f>IFERROR(_xll.qlIndexFixing(Index6M,$H3167,TRUE,_xll.ohTrigger(RecalcTrigger,Trigger6M)),NA())</f>
        <v>2.569494146964731E-2</v>
      </c>
      <c r="O3167" s="52">
        <f>IFERROR(_xll.qlIndexFixing(ONIndex6M,I3167,TRUE,_xll.ohTrigger(RecalcTrigger,Trigger6M)),NA())</f>
        <v>2.5532260374632187E-2</v>
      </c>
      <c r="P3167" s="52">
        <f>IFERROR(_xll.qlIndexFixing(Index1Y,$H3167,TRUE,_xll.ohTrigger(RecalcTrigger,Trigger1Y)),NA())</f>
        <v>2.7517581616484526E-2</v>
      </c>
      <c r="Q3167" s="52">
        <f>IFERROR(_xll.qlIndexFixing(ONIndex1Y,I3167,TRUE,_xll.ohTrigger(RecalcTrigger,Trigger1Y)),NA())</f>
        <v>2.7144180135474372E-2</v>
      </c>
    </row>
    <row r="3168" spans="2:17" x14ac:dyDescent="0.2">
      <c r="B3168" s="46" t="s">
        <v>51</v>
      </c>
      <c r="D3168" s="49">
        <f>_xll.qlCalendarAdvance(LocalCalendar,$D3167,B3168,"f",FALSE)</f>
        <v>61715</v>
      </c>
      <c r="E3168" s="49">
        <f>_xll.qlInterestRateIndexValueDate(IndexON,D3168)</f>
        <v>61715</v>
      </c>
      <c r="F3168" s="52">
        <f>IFERROR(_xll.qlIndexFixing(IndexON,D3168,TRUE,_xll.ohTrigger(RecalcTrigger,TriggerON)),NA())</f>
        <v>2.146209558537393E-2</v>
      </c>
      <c r="H3168" s="49">
        <f>_xll.qlCalendarAdvance(IborCalendar,$H3167,B3168,"f",FALSE)</f>
        <v>61702</v>
      </c>
      <c r="I3168" s="49">
        <f>_xll.qlInterestRateIndexValueDate(Index1M,$H3168)</f>
        <v>61704</v>
      </c>
      <c r="J3168" s="52">
        <f>IFERROR(_xll.qlIndexFixing(Index1M,$H3168,TRUE,_xll.ohTrigger(RecalcTrigger,Trigger1M)),NA())</f>
        <v>2.2746844031436224E-2</v>
      </c>
      <c r="K3168" s="52">
        <f>IFERROR(_xll.qlIndexFixing(ONIndex1M,I3168,TRUE,_xll.ohTrigger(RecalcTrigger,Trigger1M)),NA())</f>
        <v>2.272674715374734E-2</v>
      </c>
      <c r="L3168" s="52">
        <f>IFERROR(_xll.qlIndexFixing(Index3M,H3168,TRUE,_xll.ohTrigger(RecalcTrigger,Trigger3M)),NA())</f>
        <v>2.4294295975717972E-2</v>
      </c>
      <c r="M3168" s="52">
        <f>IFERROR(_xll.qlIndexFixing(ONIndex3M,I3168,TRUE,_xll.ohTrigger(RecalcTrigger,Trigger3M)),NA())</f>
        <v>2.4223261275517771E-2</v>
      </c>
      <c r="N3168" s="52">
        <f>IFERROR(_xll.qlIndexFixing(Index6M,$H3168,TRUE,_xll.ohTrigger(RecalcTrigger,Trigger6M)),NA())</f>
        <v>2.5694936530565201E-2</v>
      </c>
      <c r="O3168" s="52">
        <f>IFERROR(_xll.qlIndexFixing(ONIndex6M,I3168,TRUE,_xll.ohTrigger(RecalcTrigger,Trigger6M)),NA())</f>
        <v>2.5532255322167074E-2</v>
      </c>
      <c r="P3168" s="52">
        <f>IFERROR(_xll.qlIndexFixing(Index1Y,$H3168,TRUE,_xll.ohTrigger(RecalcTrigger,Trigger1Y)),NA())</f>
        <v>2.7520736767326633E-2</v>
      </c>
      <c r="Q3168" s="52">
        <f>IFERROR(_xll.qlIndexFixing(ONIndex1Y,I3168,TRUE,_xll.ohTrigger(RecalcTrigger,Trigger1Y)),NA())</f>
        <v>2.7144204987648024E-2</v>
      </c>
    </row>
    <row r="3169" spans="2:17" x14ac:dyDescent="0.2">
      <c r="B3169" s="46" t="s">
        <v>51</v>
      </c>
      <c r="D3169" s="49">
        <f>_xll.qlCalendarAdvance(LocalCalendar,$D3168,B3169,"f",FALSE)</f>
        <v>61723</v>
      </c>
      <c r="E3169" s="49">
        <f>_xll.qlInterestRateIndexValueDate(IndexON,D3169)</f>
        <v>61723</v>
      </c>
      <c r="F3169" s="52">
        <f>IFERROR(_xll.qlIndexFixing(IndexON,D3169,TRUE,_xll.ohTrigger(RecalcTrigger,TriggerON)),NA())</f>
        <v>2.146209558537393E-2</v>
      </c>
      <c r="H3169" s="49">
        <f>_xll.qlCalendarAdvance(IborCalendar,$H3168,B3169,"f",FALSE)</f>
        <v>61709</v>
      </c>
      <c r="I3169" s="49">
        <f>_xll.qlInterestRateIndexValueDate(Index1M,$H3169)</f>
        <v>61711</v>
      </c>
      <c r="J3169" s="52">
        <f>IFERROR(_xll.qlIndexFixing(Index1M,$H3169,TRUE,_xll.ohTrigger(RecalcTrigger,Trigger1M)),NA())</f>
        <v>2.2746844031436224E-2</v>
      </c>
      <c r="K3169" s="52">
        <f>IFERROR(_xll.qlIndexFixing(ONIndex1M,I3169,TRUE,_xll.ohTrigger(RecalcTrigger,Trigger1M)),NA())</f>
        <v>2.272674715374734E-2</v>
      </c>
      <c r="L3169" s="52">
        <f>IFERROR(_xll.qlIndexFixing(Index3M,H3169,TRUE,_xll.ohTrigger(RecalcTrigger,Trigger3M)),NA())</f>
        <v>2.4294295975717972E-2</v>
      </c>
      <c r="M3169" s="52">
        <f>IFERROR(_xll.qlIndexFixing(ONIndex3M,I3169,TRUE,_xll.ohTrigger(RecalcTrigger,Trigger3M)),NA())</f>
        <v>2.4223261275517771E-2</v>
      </c>
      <c r="N3169" s="52">
        <f>IFERROR(_xll.qlIndexFixing(Index6M,$H3169,TRUE,_xll.ohTrigger(RecalcTrigger,Trigger6M)),NA())</f>
        <v>2.5694931605398551E-2</v>
      </c>
      <c r="O3169" s="52">
        <f>IFERROR(_xll.qlIndexFixing(ONIndex6M,I3169,TRUE,_xll.ohTrigger(RecalcTrigger,Trigger6M)),NA())</f>
        <v>2.5532250283424318E-2</v>
      </c>
      <c r="P3169" s="52">
        <f>IFERROR(_xll.qlIndexFixing(Index1Y,$H3169,TRUE,_xll.ohTrigger(RecalcTrigger,Trigger1Y)),NA())</f>
        <v>2.7520760435401873E-2</v>
      </c>
      <c r="Q3169" s="52">
        <f>IFERROR(_xll.qlIndexFixing(ONIndex1Y,I3169,TRUE,_xll.ohTrigger(RecalcTrigger,Trigger1Y)),NA())</f>
        <v>2.7144229772275708E-2</v>
      </c>
    </row>
    <row r="3170" spans="2:17" x14ac:dyDescent="0.2">
      <c r="B3170" s="46" t="s">
        <v>51</v>
      </c>
      <c r="D3170" s="49">
        <f>_xll.qlCalendarAdvance(LocalCalendar,$D3169,B3170,"f",FALSE)</f>
        <v>61730</v>
      </c>
      <c r="E3170" s="49">
        <f>_xll.qlInterestRateIndexValueDate(IndexON,D3170)</f>
        <v>61730</v>
      </c>
      <c r="F3170" s="52">
        <f>IFERROR(_xll.qlIndexFixing(IndexON,D3170,TRUE,_xll.ohTrigger(RecalcTrigger,TriggerON)),NA())</f>
        <v>2.146209558537393E-2</v>
      </c>
      <c r="H3170" s="49">
        <f>_xll.qlCalendarAdvance(IborCalendar,$H3169,B3170,"f",FALSE)</f>
        <v>61716</v>
      </c>
      <c r="I3170" s="49">
        <f>_xll.qlInterestRateIndexValueDate(Index1M,$H3170)</f>
        <v>61718</v>
      </c>
      <c r="J3170" s="52">
        <f>IFERROR(_xll.qlIndexFixing(Index1M,$H3170,TRUE,_xll.ohTrigger(RecalcTrigger,Trigger1M)),NA())</f>
        <v>2.2747562215177652E-2</v>
      </c>
      <c r="K3170" s="52">
        <f>IFERROR(_xll.qlIndexFixing(ONIndex1M,I3170,TRUE,_xll.ohTrigger(RecalcTrigger,Trigger1M)),NA())</f>
        <v>2.272674715374734E-2</v>
      </c>
      <c r="L3170" s="52">
        <f>IFERROR(_xll.qlIndexFixing(Index3M,H3170,TRUE,_xll.ohTrigger(RecalcTrigger,Trigger3M)),NA())</f>
        <v>2.4294295975717084E-2</v>
      </c>
      <c r="M3170" s="52">
        <f>IFERROR(_xll.qlIndexFixing(ONIndex3M,I3170,TRUE,_xll.ohTrigger(RecalcTrigger,Trigger3M)),NA())</f>
        <v>2.4223261275491126E-2</v>
      </c>
      <c r="N3170" s="52">
        <f>IFERROR(_xll.qlIndexFixing(Index6M,$H3170,TRUE,_xll.ohTrigger(RecalcTrigger,Trigger6M)),NA())</f>
        <v>2.5694926694147805E-2</v>
      </c>
      <c r="O3170" s="52">
        <f>IFERROR(_xll.qlIndexFixing(ONIndex6M,I3170,TRUE,_xll.ohTrigger(RecalcTrigger,Trigger6M)),NA())</f>
        <v>2.5532245258430564E-2</v>
      </c>
      <c r="P3170" s="52">
        <f>IFERROR(_xll.qlIndexFixing(Index1Y,$H3170,TRUE,_xll.ohTrigger(RecalcTrigger,Trigger1Y)),NA())</f>
        <v>2.7520784034011807E-2</v>
      </c>
      <c r="Q3170" s="52">
        <f>IFERROR(_xll.qlIndexFixing(ONIndex1Y,I3170,TRUE,_xll.ohTrigger(RecalcTrigger,Trigger1Y)),NA())</f>
        <v>2.7144254489277486E-2</v>
      </c>
    </row>
    <row r="3171" spans="2:17" x14ac:dyDescent="0.2">
      <c r="B3171" s="46" t="s">
        <v>51</v>
      </c>
      <c r="D3171" s="49">
        <f>_xll.qlCalendarAdvance(LocalCalendar,$D3170,B3171,"f",FALSE)</f>
        <v>61737</v>
      </c>
      <c r="E3171" s="49">
        <f>_xll.qlInterestRateIndexValueDate(IndexON,D3171)</f>
        <v>61737</v>
      </c>
      <c r="F3171" s="52">
        <f>IFERROR(_xll.qlIndexFixing(IndexON,D3171,TRUE,_xll.ohTrigger(RecalcTrigger,TriggerON)),NA())</f>
        <v>2.146209558537393E-2</v>
      </c>
      <c r="H3171" s="49">
        <f>_xll.qlCalendarAdvance(IborCalendar,$H3170,B3171,"f",FALSE)</f>
        <v>61724</v>
      </c>
      <c r="I3171" s="49">
        <f>_xll.qlInterestRateIndexValueDate(Index1M,$H3171)</f>
        <v>61728</v>
      </c>
      <c r="J3171" s="52">
        <f>IFERROR(_xll.qlIndexFixing(Index1M,$H3171,TRUE,_xll.ohTrigger(RecalcTrigger,Trigger1M)),NA())</f>
        <v>2.2746844031438802E-2</v>
      </c>
      <c r="K3171" s="52">
        <f>IFERROR(_xll.qlIndexFixing(ONIndex1M,I3171,TRUE,_xll.ohTrigger(RecalcTrigger,Trigger1M)),NA())</f>
        <v>2.2726029846027451E-2</v>
      </c>
      <c r="L3171" s="52">
        <f>IFERROR(_xll.qlIndexFixing(Index3M,H3171,TRUE,_xll.ohTrigger(RecalcTrigger,Trigger3M)),NA())</f>
        <v>2.4292659878217122E-2</v>
      </c>
      <c r="M3171" s="52">
        <f>IFERROR(_xll.qlIndexFixing(ONIndex3M,I3171,TRUE,_xll.ohTrigger(RecalcTrigger,Trigger3M)),NA())</f>
        <v>2.4222446395261166E-2</v>
      </c>
      <c r="N3171" s="52">
        <f>IFERROR(_xll.qlIndexFixing(Index6M,$H3171,TRUE,_xll.ohTrigger(RecalcTrigger,Trigger6M)),NA())</f>
        <v>2.5692181811909565E-2</v>
      </c>
      <c r="O3171" s="52">
        <f>IFERROR(_xll.qlIndexFixing(ONIndex6M,I3171,TRUE,_xll.ohTrigger(RecalcTrigger,Trigger6M)),NA())</f>
        <v>2.5531333136332712E-2</v>
      </c>
      <c r="P3171" s="52">
        <f>IFERROR(_xll.qlIndexFixing(Index1Y,$H3171,TRUE,_xll.ohTrigger(RecalcTrigger,Trigger1Y)),NA())</f>
        <v>2.7518729992835195E-2</v>
      </c>
      <c r="Q3171" s="52">
        <f>IFERROR(_xll.qlIndexFixing(ONIndex1Y,I3171,TRUE,_xll.ohTrigger(RecalcTrigger,Trigger1Y)),NA())</f>
        <v>2.7143264678337609E-2</v>
      </c>
    </row>
    <row r="3172" spans="2:17" x14ac:dyDescent="0.2">
      <c r="B3172" s="46" t="s">
        <v>51</v>
      </c>
      <c r="D3172" s="49">
        <f>_xll.qlCalendarAdvance(LocalCalendar,$D3171,B3172,"f",FALSE)</f>
        <v>61744</v>
      </c>
      <c r="E3172" s="49">
        <f>_xll.qlInterestRateIndexValueDate(IndexON,D3172)</f>
        <v>61744</v>
      </c>
      <c r="F3172" s="52">
        <f>IFERROR(_xll.qlIndexFixing(IndexON,D3172,TRUE,_xll.ohTrigger(RecalcTrigger,TriggerON)),NA())</f>
        <v>2.1462095585293994E-2</v>
      </c>
      <c r="H3172" s="49">
        <f>_xll.qlCalendarAdvance(IborCalendar,$H3171,B3172,"f",FALSE)</f>
        <v>61731</v>
      </c>
      <c r="I3172" s="49">
        <f>_xll.qlInterestRateIndexValueDate(Index1M,$H3172)</f>
        <v>61735</v>
      </c>
      <c r="J3172" s="52">
        <f>IFERROR(_xll.qlIndexFixing(Index1M,$H3172,TRUE,_xll.ohTrigger(RecalcTrigger,Trigger1M)),NA())</f>
        <v>2.2746844031436224E-2</v>
      </c>
      <c r="K3172" s="52">
        <f>IFERROR(_xll.qlIndexFixing(ONIndex1M,I3172,TRUE,_xll.ohTrigger(RecalcTrigger,Trigger1M)),NA())</f>
        <v>2.2725312568470102E-2</v>
      </c>
      <c r="L3172" s="52">
        <f>IFERROR(_xll.qlIndexFixing(Index3M,H3172,TRUE,_xll.ohTrigger(RecalcTrigger,Trigger3M)),NA())</f>
        <v>2.4295114079535066E-2</v>
      </c>
      <c r="M3172" s="52">
        <f>IFERROR(_xll.qlIndexFixing(ONIndex3M,I3172,TRUE,_xll.ohTrigger(RecalcTrigger,Trigger3M)),NA())</f>
        <v>2.4221631551668565E-2</v>
      </c>
      <c r="N3172" s="52">
        <f>IFERROR(_xll.qlIndexFixing(Index6M,$H3172,TRUE,_xll.ohTrigger(RecalcTrigger,Trigger6M)),NA())</f>
        <v>2.5694914824758816E-2</v>
      </c>
      <c r="O3172" s="52">
        <f>IFERROR(_xll.qlIndexFixing(ONIndex6M,I3172,TRUE,_xll.ohTrigger(RecalcTrigger,Trigger6M)),NA())</f>
        <v>2.553042321895127E-2</v>
      </c>
      <c r="P3172" s="52">
        <f>IFERROR(_xll.qlIndexFixing(Index1Y,$H3172,TRUE,_xll.ohTrigger(RecalcTrigger,Trigger1Y)),NA())</f>
        <v>2.751875342913248E-2</v>
      </c>
      <c r="Q3172" s="52">
        <f>IFERROR(_xll.qlIndexFixing(ONIndex1Y,I3172,TRUE,_xll.ohTrigger(RecalcTrigger,Trigger1Y)),NA())</f>
        <v>2.7142264284769624E-2</v>
      </c>
    </row>
    <row r="3173" spans="2:17" x14ac:dyDescent="0.2">
      <c r="B3173" s="46" t="s">
        <v>51</v>
      </c>
      <c r="D3173" s="49">
        <f>_xll.qlCalendarAdvance(LocalCalendar,$D3172,B3173,"f",FALSE)</f>
        <v>61751</v>
      </c>
      <c r="E3173" s="49">
        <f>_xll.qlInterestRateIndexValueDate(IndexON,D3173)</f>
        <v>61751</v>
      </c>
      <c r="F3173" s="52">
        <f>IFERROR(_xll.qlIndexFixing(IndexON,D3173,TRUE,_xll.ohTrigger(RecalcTrigger,TriggerON)),NA())</f>
        <v>2.146209558537393E-2</v>
      </c>
      <c r="H3173" s="49">
        <f>_xll.qlCalendarAdvance(IborCalendar,$H3172,B3173,"f",FALSE)</f>
        <v>61738</v>
      </c>
      <c r="I3173" s="49">
        <f>_xll.qlInterestRateIndexValueDate(Index1M,$H3173)</f>
        <v>61742</v>
      </c>
      <c r="J3173" s="52">
        <f>IFERROR(_xll.qlIndexFixing(Index1M,$H3173,TRUE,_xll.ohTrigger(RecalcTrigger,Trigger1M)),NA())</f>
        <v>2.2746844031436224E-2</v>
      </c>
      <c r="K3173" s="52">
        <f>IFERROR(_xll.qlIndexFixing(ONIndex1M,I3173,TRUE,_xll.ohTrigger(RecalcTrigger,Trigger1M)),NA())</f>
        <v>2.2725312568470102E-2</v>
      </c>
      <c r="L3173" s="52">
        <f>IFERROR(_xll.qlIndexFixing(Index3M,H3173,TRUE,_xll.ohTrigger(RecalcTrigger,Trigger3M)),NA())</f>
        <v>2.42959322200673E-2</v>
      </c>
      <c r="M3173" s="52">
        <f>IFERROR(_xll.qlIndexFixing(ONIndex3M,I3173,TRUE,_xll.ohTrigger(RecalcTrigger,Trigger3M)),NA())</f>
        <v>2.4221631551668565E-2</v>
      </c>
      <c r="N3173" s="52">
        <f>IFERROR(_xll.qlIndexFixing(Index6M,$H3173,TRUE,_xll.ohTrigger(RecalcTrigger,Trigger6M)),NA())</f>
        <v>2.5694909961219797E-2</v>
      </c>
      <c r="O3173" s="52">
        <f>IFERROR(_xll.qlIndexFixing(ONIndex6M,I3173,TRUE,_xll.ohTrigger(RecalcTrigger,Trigger6M)),NA())</f>
        <v>2.5530418239894104E-2</v>
      </c>
      <c r="P3173" s="52">
        <f>IFERROR(_xll.qlIndexFixing(Index1Y,$H3173,TRUE,_xll.ohTrigger(RecalcTrigger,Trigger1Y)),NA())</f>
        <v>2.751877679597475E-2</v>
      </c>
      <c r="Q3173" s="52">
        <f>IFERROR(_xll.qlIndexFixing(ONIndex1Y,I3173,TRUE,_xll.ohTrigger(RecalcTrigger,Trigger1Y)),NA())</f>
        <v>2.7142288775978685E-2</v>
      </c>
    </row>
    <row r="3174" spans="2:17" x14ac:dyDescent="0.2">
      <c r="B3174" s="46" t="s">
        <v>51</v>
      </c>
      <c r="D3174" s="49">
        <f>_xll.qlCalendarAdvance(LocalCalendar,$D3173,B3174,"f",FALSE)</f>
        <v>61758</v>
      </c>
      <c r="E3174" s="49">
        <f>_xll.qlInterestRateIndexValueDate(IndexON,D3174)</f>
        <v>61758</v>
      </c>
      <c r="F3174" s="52">
        <f>IFERROR(_xll.qlIndexFixing(IndexON,D3174,TRUE,_xll.ohTrigger(RecalcTrigger,TriggerON)),NA())</f>
        <v>2.1462095585453866E-2</v>
      </c>
      <c r="H3174" s="49">
        <f>_xll.qlCalendarAdvance(IborCalendar,$H3173,B3174,"f",FALSE)</f>
        <v>61745</v>
      </c>
      <c r="I3174" s="49">
        <f>_xll.qlInterestRateIndexValueDate(Index1M,$H3174)</f>
        <v>61750</v>
      </c>
      <c r="J3174" s="52">
        <f>IFERROR(_xll.qlIndexFixing(Index1M,$H3174,TRUE,_xll.ohTrigger(RecalcTrigger,Trigger1M)),NA())</f>
        <v>2.2746844031436224E-2</v>
      </c>
      <c r="K3174" s="52">
        <f>IFERROR(_xll.qlIndexFixing(ONIndex1M,I3174,TRUE,_xll.ohTrigger(RecalcTrigger,Trigger1M)),NA())</f>
        <v>2.2725312568470102E-2</v>
      </c>
      <c r="L3174" s="52">
        <f>IFERROR(_xll.qlIndexFixing(Index3M,H3174,TRUE,_xll.ohTrigger(RecalcTrigger,Trigger3M)),NA())</f>
        <v>2.4294295975717084E-2</v>
      </c>
      <c r="M3174" s="52">
        <f>IFERROR(_xll.qlIndexFixing(ONIndex3M,I3174,TRUE,_xll.ohTrigger(RecalcTrigger,Trigger3M)),NA())</f>
        <v>2.4221631551588629E-2</v>
      </c>
      <c r="N3174" s="52">
        <f>IFERROR(_xll.qlIndexFixing(Index6M,$H3174,TRUE,_xll.ohTrigger(RecalcTrigger,Trigger6M)),NA())</f>
        <v>2.5693991744531929E-2</v>
      </c>
      <c r="O3174" s="52">
        <f>IFERROR(_xll.qlIndexFixing(ONIndex6M,I3174,TRUE,_xll.ohTrigger(RecalcTrigger,Trigger6M)),NA())</f>
        <v>2.5530412566272531E-2</v>
      </c>
      <c r="P3174" s="52">
        <f>IFERROR(_xll.qlIndexFixing(Index1Y,$H3174,TRUE,_xll.ohTrigger(RecalcTrigger,Trigger1Y)),NA())</f>
        <v>2.7518803415890008E-2</v>
      </c>
      <c r="Q3174" s="52">
        <f>IFERROR(_xll.qlIndexFixing(ONIndex1Y,I3174,TRUE,_xll.ohTrigger(RecalcTrigger,Trigger1Y)),NA())</f>
        <v>2.7142316683175238E-2</v>
      </c>
    </row>
    <row r="3175" spans="2:17" x14ac:dyDescent="0.2">
      <c r="B3175" s="46" t="s">
        <v>51</v>
      </c>
      <c r="D3175" s="49">
        <f>_xll.qlCalendarAdvance(LocalCalendar,$D3174,B3175,"f",FALSE)</f>
        <v>61765</v>
      </c>
      <c r="E3175" s="49">
        <f>_xll.qlInterestRateIndexValueDate(IndexON,D3175)</f>
        <v>61765</v>
      </c>
      <c r="F3175" s="52">
        <f>IFERROR(_xll.qlIndexFixing(IndexON,D3175,TRUE,_xll.ohTrigger(RecalcTrigger,TriggerON)),NA())</f>
        <v>2.1462095585293994E-2</v>
      </c>
      <c r="H3175" s="49">
        <f>_xll.qlCalendarAdvance(IborCalendar,$H3174,B3175,"f",FALSE)</f>
        <v>61752</v>
      </c>
      <c r="I3175" s="49">
        <f>_xll.qlInterestRateIndexValueDate(Index1M,$H3175)</f>
        <v>61756</v>
      </c>
      <c r="J3175" s="52">
        <f>IFERROR(_xll.qlIndexFixing(Index1M,$H3175,TRUE,_xll.ohTrigger(RecalcTrigger,Trigger1M)),NA())</f>
        <v>2.2746844031436224E-2</v>
      </c>
      <c r="K3175" s="52">
        <f>IFERROR(_xll.qlIndexFixing(ONIndex1M,I3175,TRUE,_xll.ohTrigger(RecalcTrigger,Trigger1M)),NA())</f>
        <v>2.2725312568390166E-2</v>
      </c>
      <c r="L3175" s="52">
        <f>IFERROR(_xll.qlIndexFixing(Index3M,H3175,TRUE,_xll.ohTrigger(RecalcTrigger,Trigger3M)),NA())</f>
        <v>2.4295114079535066E-2</v>
      </c>
      <c r="M3175" s="52">
        <f>IFERROR(_xll.qlIndexFixing(ONIndex3M,I3175,TRUE,_xll.ohTrigger(RecalcTrigger,Trigger3M)),NA())</f>
        <v>2.4221631551588629E-2</v>
      </c>
      <c r="N3175" s="52">
        <f>IFERROR(_xll.qlIndexFixing(Index6M,$H3175,TRUE,_xll.ohTrigger(RecalcTrigger,Trigger6M)),NA())</f>
        <v>2.569490027588682E-2</v>
      </c>
      <c r="O3175" s="52">
        <f>IFERROR(_xll.qlIndexFixing(ONIndex6M,I3175,TRUE,_xll.ohTrigger(RecalcTrigger,Trigger6M)),NA())</f>
        <v>2.5530408322786968E-2</v>
      </c>
      <c r="P3175" s="52">
        <f>IFERROR(_xll.qlIndexFixing(Index1Y,$H3175,TRUE,_xll.ohTrigger(RecalcTrigger,Trigger1Y)),NA())</f>
        <v>2.7518823321293798E-2</v>
      </c>
      <c r="Q3175" s="52">
        <f>IFERROR(_xll.qlIndexFixing(ONIndex1Y,I3175,TRUE,_xll.ohTrigger(RecalcTrigger,Trigger1Y)),NA())</f>
        <v>2.7142337555599028E-2</v>
      </c>
    </row>
    <row r="3176" spans="2:17" x14ac:dyDescent="0.2">
      <c r="B3176" s="46" t="s">
        <v>51</v>
      </c>
      <c r="D3176" s="49">
        <f>_xll.qlCalendarAdvance(LocalCalendar,$D3175,B3176,"f",FALSE)</f>
        <v>61772</v>
      </c>
      <c r="E3176" s="49">
        <f>_xll.qlInterestRateIndexValueDate(IndexON,D3176)</f>
        <v>61772</v>
      </c>
      <c r="F3176" s="52">
        <f>IFERROR(_xll.qlIndexFixing(IndexON,D3176,TRUE,_xll.ohTrigger(RecalcTrigger,TriggerON)),NA())</f>
        <v>2.146209558537393E-2</v>
      </c>
      <c r="H3176" s="49">
        <f>_xll.qlCalendarAdvance(IborCalendar,$H3175,B3176,"f",FALSE)</f>
        <v>61759</v>
      </c>
      <c r="I3176" s="49">
        <f>_xll.qlInterestRateIndexValueDate(Index1M,$H3176)</f>
        <v>61763</v>
      </c>
      <c r="J3176" s="52">
        <f>IFERROR(_xll.qlIndexFixing(Index1M,$H3176,TRUE,_xll.ohTrigger(RecalcTrigger,Trigger1M)),NA())</f>
        <v>2.2744689661574453E-2</v>
      </c>
      <c r="K3176" s="52">
        <f>IFERROR(_xll.qlIndexFixing(ONIndex1M,I3176,TRUE,_xll.ohTrigger(RecalcTrigger,Trigger1M)),NA())</f>
        <v>2.2725312568550038E-2</v>
      </c>
      <c r="L3176" s="52">
        <f>IFERROR(_xll.qlIndexFixing(Index3M,H3176,TRUE,_xll.ohTrigger(RecalcTrigger,Trigger3M)),NA())</f>
        <v>2.42959322200673E-2</v>
      </c>
      <c r="M3176" s="52">
        <f>IFERROR(_xll.qlIndexFixing(ONIndex3M,I3176,TRUE,_xll.ohTrigger(RecalcTrigger,Trigger3M)),NA())</f>
        <v>2.4221631551668565E-2</v>
      </c>
      <c r="N3176" s="52">
        <f>IFERROR(_xll.qlIndexFixing(Index6M,$H3176,TRUE,_xll.ohTrigger(RecalcTrigger,Trigger6M)),NA())</f>
        <v>2.5694895454093744E-2</v>
      </c>
      <c r="O3176" s="52">
        <f>IFERROR(_xll.qlIndexFixing(ONIndex6M,I3176,TRUE,_xll.ohTrigger(RecalcTrigger,Trigger6M)),NA())</f>
        <v>2.5530403384896871E-2</v>
      </c>
      <c r="P3176" s="52">
        <f>IFERROR(_xll.qlIndexFixing(Index1Y,$H3176,TRUE,_xll.ohTrigger(RecalcTrigger,Trigger1Y)),NA())</f>
        <v>2.7518846479771236E-2</v>
      </c>
      <c r="Q3176" s="52">
        <f>IFERROR(_xll.qlIndexFixing(ONIndex1Y,I3176,TRUE,_xll.ohTrigger(RecalcTrigger,Trigger1Y)),NA())</f>
        <v>2.7142361844330054E-2</v>
      </c>
    </row>
    <row r="3177" spans="2:17" x14ac:dyDescent="0.2">
      <c r="B3177" s="46" t="s">
        <v>51</v>
      </c>
      <c r="D3177" s="49">
        <f>_xll.qlCalendarAdvance(LocalCalendar,$D3176,B3177,"f",FALSE)</f>
        <v>61779</v>
      </c>
      <c r="E3177" s="49">
        <f>_xll.qlInterestRateIndexValueDate(IndexON,D3177)</f>
        <v>61779</v>
      </c>
      <c r="F3177" s="52">
        <f>IFERROR(_xll.qlIndexFixing(IndexON,D3177,TRUE,_xll.ohTrigger(RecalcTrigger,TriggerON)),NA())</f>
        <v>2.1462095585453866E-2</v>
      </c>
      <c r="H3177" s="49">
        <f>_xll.qlCalendarAdvance(IborCalendar,$H3176,B3177,"f",FALSE)</f>
        <v>61766</v>
      </c>
      <c r="I3177" s="49">
        <f>_xll.qlInterestRateIndexValueDate(Index1M,$H3177)</f>
        <v>61770</v>
      </c>
      <c r="J3177" s="52">
        <f>IFERROR(_xll.qlIndexFixing(Index1M,$H3177,TRUE,_xll.ohTrigger(RecalcTrigger,Trigger1M)),NA())</f>
        <v>2.2744689661571598E-2</v>
      </c>
      <c r="K3177" s="52">
        <f>IFERROR(_xll.qlIndexFixing(ONIndex1M,I3177,TRUE,_xll.ohTrigger(RecalcTrigger,Trigger1M)),NA())</f>
        <v>2.2725312568550038E-2</v>
      </c>
      <c r="L3177" s="52">
        <f>IFERROR(_xll.qlIndexFixing(Index3M,H3177,TRUE,_xll.ohTrigger(RecalcTrigger,Trigger3M)),NA())</f>
        <v>2.4295114079535943E-2</v>
      </c>
      <c r="M3177" s="52">
        <f>IFERROR(_xll.qlIndexFixing(ONIndex3M,I3177,TRUE,_xll.ohTrigger(RecalcTrigger,Trigger3M)),NA())</f>
        <v>2.4221631551668565E-2</v>
      </c>
      <c r="N3177" s="52">
        <f>IFERROR(_xll.qlIndexFixing(Index6M,$H3177,TRUE,_xll.ohTrigger(RecalcTrigger,Trigger6M)),NA())</f>
        <v>2.569489064621789E-2</v>
      </c>
      <c r="O3177" s="52">
        <f>IFERROR(_xll.qlIndexFixing(ONIndex6M,I3177,TRUE,_xll.ohTrigger(RecalcTrigger,Trigger6M)),NA())</f>
        <v>2.5530398460755777E-2</v>
      </c>
      <c r="P3177" s="52">
        <f>IFERROR(_xll.qlIndexFixing(Index1Y,$H3177,TRUE,_xll.ohTrigger(RecalcTrigger,Trigger1Y)),NA())</f>
        <v>2.7518869568793E-2</v>
      </c>
      <c r="Q3177" s="52">
        <f>IFERROR(_xll.qlIndexFixing(ONIndex1Y,I3177,TRUE,_xll.ohTrigger(RecalcTrigger,Trigger1Y)),NA())</f>
        <v>2.7142386065195367E-2</v>
      </c>
    </row>
    <row r="3178" spans="2:17" x14ac:dyDescent="0.2">
      <c r="B3178" s="46" t="s">
        <v>51</v>
      </c>
      <c r="D3178" s="49">
        <f>_xll.qlCalendarAdvance(LocalCalendar,$D3177,B3178,"f",FALSE)</f>
        <v>61786</v>
      </c>
      <c r="E3178" s="49">
        <f>_xll.qlInterestRateIndexValueDate(IndexON,D3178)</f>
        <v>61786</v>
      </c>
      <c r="F3178" s="52">
        <f>IFERROR(_xll.qlIndexFixing(IndexON,D3178,TRUE,_xll.ohTrigger(RecalcTrigger,TriggerON)),NA())</f>
        <v>2.1462095585214058E-2</v>
      </c>
      <c r="H3178" s="49">
        <f>_xll.qlCalendarAdvance(IborCalendar,$H3177,B3178,"f",FALSE)</f>
        <v>61773</v>
      </c>
      <c r="I3178" s="49">
        <f>_xll.qlInterestRateIndexValueDate(Index1M,$H3178)</f>
        <v>61778</v>
      </c>
      <c r="J3178" s="52">
        <f>IFERROR(_xll.qlIndexFixing(Index1M,$H3178,TRUE,_xll.ohTrigger(RecalcTrigger,Trigger1M)),NA())</f>
        <v>2.2744689661574453E-2</v>
      </c>
      <c r="K3178" s="52">
        <f>IFERROR(_xll.qlIndexFixing(ONIndex1M,I3178,TRUE,_xll.ohTrigger(RecalcTrigger,Trigger1M)),NA())</f>
        <v>2.2725312568550038E-2</v>
      </c>
      <c r="L3178" s="52">
        <f>IFERROR(_xll.qlIndexFixing(Index3M,H3178,TRUE,_xll.ohTrigger(RecalcTrigger,Trigger3M)),NA())</f>
        <v>2.4294295975717084E-2</v>
      </c>
      <c r="M3178" s="52">
        <f>IFERROR(_xll.qlIndexFixing(ONIndex3M,I3178,TRUE,_xll.ohTrigger(RecalcTrigger,Trigger3M)),NA())</f>
        <v>2.4221631551668565E-2</v>
      </c>
      <c r="N3178" s="52">
        <f>IFERROR(_xll.qlIndexFixing(Index6M,$H3178,TRUE,_xll.ohTrigger(RecalcTrigger,Trigger6M)),NA())</f>
        <v>2.5693972490533751E-2</v>
      </c>
      <c r="O3178" s="52">
        <f>IFERROR(_xll.qlIndexFixing(ONIndex6M,I3178,TRUE,_xll.ohTrigger(RecalcTrigger,Trigger6M)),NA())</f>
        <v>2.5530392849884009E-2</v>
      </c>
      <c r="P3178" s="52">
        <f>IFERROR(_xll.qlIndexFixing(Index1Y,$H3178,TRUE,_xll.ohTrigger(RecalcTrigger,Trigger1Y)),NA())</f>
        <v>2.7518895871200044E-2</v>
      </c>
      <c r="Q3178" s="52">
        <f>IFERROR(_xll.qlIndexFixing(ONIndex1Y,I3178,TRUE,_xll.ohTrigger(RecalcTrigger,Trigger1Y)),NA())</f>
        <v>2.714241366359893E-2</v>
      </c>
    </row>
    <row r="3179" spans="2:17" x14ac:dyDescent="0.2">
      <c r="B3179" s="46" t="s">
        <v>51</v>
      </c>
      <c r="D3179" s="49">
        <f>_xll.qlCalendarAdvance(LocalCalendar,$D3178,B3179,"f",FALSE)</f>
        <v>61793</v>
      </c>
      <c r="E3179" s="49">
        <f>_xll.qlInterestRateIndexValueDate(IndexON,D3179)</f>
        <v>61793</v>
      </c>
      <c r="F3179" s="52">
        <f>IFERROR(_xll.qlIndexFixing(IndexON,D3179,TRUE,_xll.ohTrigger(RecalcTrigger,TriggerON)),NA())</f>
        <v>2.1462095585293994E-2</v>
      </c>
      <c r="H3179" s="49">
        <f>_xll.qlCalendarAdvance(IborCalendar,$H3178,B3179,"f",FALSE)</f>
        <v>61780</v>
      </c>
      <c r="I3179" s="49">
        <f>_xll.qlInterestRateIndexValueDate(Index1M,$H3179)</f>
        <v>61784</v>
      </c>
      <c r="J3179" s="52">
        <f>IFERROR(_xll.qlIndexFixing(Index1M,$H3179,TRUE,_xll.ohTrigger(RecalcTrigger,Trigger1M)),NA())</f>
        <v>2.2744689661571598E-2</v>
      </c>
      <c r="K3179" s="52">
        <f>IFERROR(_xll.qlIndexFixing(ONIndex1M,I3179,TRUE,_xll.ohTrigger(RecalcTrigger,Trigger1M)),NA())</f>
        <v>2.2725312568470102E-2</v>
      </c>
      <c r="L3179" s="52">
        <f>IFERROR(_xll.qlIndexFixing(Index3M,H3179,TRUE,_xll.ohTrigger(RecalcTrigger,Trigger3M)),NA())</f>
        <v>2.4295932220066433E-2</v>
      </c>
      <c r="M3179" s="52">
        <f>IFERROR(_xll.qlIndexFixing(ONIndex3M,I3179,TRUE,_xll.ohTrigger(RecalcTrigger,Trigger3M)),NA())</f>
        <v>2.4221631551588629E-2</v>
      </c>
      <c r="N3179" s="52">
        <f>IFERROR(_xll.qlIndexFixing(Index6M,$H3179,TRUE,_xll.ohTrigger(RecalcTrigger,Trigger6M)),NA())</f>
        <v>2.5695793794038083E-2</v>
      </c>
      <c r="O3179" s="52">
        <f>IFERROR(_xll.qlIndexFixing(ONIndex6M,I3179,TRUE,_xll.ohTrigger(RecalcTrigger,Trigger6M)),NA())</f>
        <v>2.5530388653560721E-2</v>
      </c>
      <c r="P3179" s="52">
        <f>IFERROR(_xll.qlIndexFixing(Index1Y,$H3179,TRUE,_xll.ohTrigger(RecalcTrigger,Trigger1Y)),NA())</f>
        <v>2.7518915538471911E-2</v>
      </c>
      <c r="Q3179" s="52">
        <f>IFERROR(_xll.qlIndexFixing(ONIndex1Y,I3179,TRUE,_xll.ohTrigger(RecalcTrigger,Trigger1Y)),NA())</f>
        <v>2.7142434304288088E-2</v>
      </c>
    </row>
    <row r="3180" spans="2:17" x14ac:dyDescent="0.2">
      <c r="B3180" s="46" t="s">
        <v>51</v>
      </c>
      <c r="D3180" s="49">
        <f>_xll.qlCalendarAdvance(LocalCalendar,$D3179,B3180,"f",FALSE)</f>
        <v>61800</v>
      </c>
      <c r="E3180" s="49">
        <f>_xll.qlInterestRateIndexValueDate(IndexON,D3180)</f>
        <v>61800</v>
      </c>
      <c r="F3180" s="52">
        <f>IFERROR(_xll.qlIndexFixing(IndexON,D3180,TRUE,_xll.ohTrigger(RecalcTrigger,TriggerON)),NA())</f>
        <v>2.146209558537393E-2</v>
      </c>
      <c r="H3180" s="49">
        <f>_xll.qlCalendarAdvance(IborCalendar,$H3179,B3180,"f",FALSE)</f>
        <v>61787</v>
      </c>
      <c r="I3180" s="49">
        <f>_xll.qlInterestRateIndexValueDate(Index1M,$H3180)</f>
        <v>61791</v>
      </c>
      <c r="J3180" s="52">
        <f>IFERROR(_xll.qlIndexFixing(Index1M,$H3180,TRUE,_xll.ohTrigger(RecalcTrigger,Trigger1M)),NA())</f>
        <v>2.2746844031436224E-2</v>
      </c>
      <c r="K3180" s="52">
        <f>IFERROR(_xll.qlIndexFixing(ONIndex1M,I3180,TRUE,_xll.ohTrigger(RecalcTrigger,Trigger1M)),NA())</f>
        <v>2.2725312568470102E-2</v>
      </c>
      <c r="L3180" s="52">
        <f>IFERROR(_xll.qlIndexFixing(Index3M,H3180,TRUE,_xll.ohTrigger(RecalcTrigger,Trigger3M)),NA())</f>
        <v>2.42959322200673E-2</v>
      </c>
      <c r="M3180" s="52">
        <f>IFERROR(_xll.qlIndexFixing(ONIndex3M,I3180,TRUE,_xll.ohTrigger(RecalcTrigger,Trigger3M)),NA())</f>
        <v>2.4221631551668565E-2</v>
      </c>
      <c r="N3180" s="52">
        <f>IFERROR(_xll.qlIndexFixing(Index6M,$H3180,TRUE,_xll.ohTrigger(RecalcTrigger,Trigger6M)),NA())</f>
        <v>2.5696701794307768E-2</v>
      </c>
      <c r="O3180" s="52">
        <f>IFERROR(_xll.qlIndexFixing(ONIndex6M,I3180,TRUE,_xll.ohTrigger(RecalcTrigger,Trigger6M)),NA())</f>
        <v>2.5530383770586695E-2</v>
      </c>
      <c r="P3180" s="52">
        <f>IFERROR(_xll.qlIndexFixing(Index1Y,$H3180,TRUE,_xll.ohTrigger(RecalcTrigger,Trigger1Y)),NA())</f>
        <v>2.7518938419128624E-2</v>
      </c>
      <c r="Q3180" s="52">
        <f>IFERROR(_xll.qlIndexFixing(ONIndex1Y,I3180,TRUE,_xll.ohTrigger(RecalcTrigger,Trigger1Y)),NA())</f>
        <v>2.7142458322675367E-2</v>
      </c>
    </row>
    <row r="3181" spans="2:17" x14ac:dyDescent="0.2">
      <c r="B3181" s="46" t="s">
        <v>51</v>
      </c>
      <c r="D3181" s="49">
        <f>_xll.qlCalendarAdvance(LocalCalendar,$D3180,B3181,"f",FALSE)</f>
        <v>61807</v>
      </c>
      <c r="E3181" s="49">
        <f>_xll.qlInterestRateIndexValueDate(IndexON,D3181)</f>
        <v>61807</v>
      </c>
      <c r="F3181" s="52">
        <f>IFERROR(_xll.qlIndexFixing(IndexON,D3181,TRUE,_xll.ohTrigger(RecalcTrigger,TriggerON)),NA())</f>
        <v>2.1462095585453866E-2</v>
      </c>
      <c r="H3181" s="49">
        <f>_xll.qlCalendarAdvance(IborCalendar,$H3180,B3181,"f",FALSE)</f>
        <v>61794</v>
      </c>
      <c r="I3181" s="49">
        <f>_xll.qlInterestRateIndexValueDate(Index1M,$H3181)</f>
        <v>61798</v>
      </c>
      <c r="J3181" s="52">
        <f>IFERROR(_xll.qlIndexFixing(Index1M,$H3181,TRUE,_xll.ohTrigger(RecalcTrigger,Trigger1M)),NA())</f>
        <v>2.2746844031438802E-2</v>
      </c>
      <c r="K3181" s="52">
        <f>IFERROR(_xll.qlIndexFixing(ONIndex1M,I3181,TRUE,_xll.ohTrigger(RecalcTrigger,Trigger1M)),NA())</f>
        <v>2.2725312568550038E-2</v>
      </c>
      <c r="L3181" s="52">
        <f>IFERROR(_xll.qlIndexFixing(Index3M,H3181,TRUE,_xll.ohTrigger(RecalcTrigger,Trigger3M)),NA())</f>
        <v>2.4295932220068168E-2</v>
      </c>
      <c r="M3181" s="52">
        <f>IFERROR(_xll.qlIndexFixing(ONIndex3M,I3181,TRUE,_xll.ohTrigger(RecalcTrigger,Trigger3M)),NA())</f>
        <v>2.4221631551668565E-2</v>
      </c>
      <c r="N3181" s="52">
        <f>IFERROR(_xll.qlIndexFixing(Index6M,$H3181,TRUE,_xll.ohTrigger(RecalcTrigger,Trigger6M)),NA())</f>
        <v>2.569669704340766E-2</v>
      </c>
      <c r="O3181" s="52">
        <f>IFERROR(_xll.qlIndexFixing(ONIndex6M,I3181,TRUE,_xll.ohTrigger(RecalcTrigger,Trigger6M)),NA())</f>
        <v>2.5530378901361672E-2</v>
      </c>
      <c r="P3181" s="52">
        <f>IFERROR(_xll.qlIndexFixing(Index1Y,$H3181,TRUE,_xll.ohTrigger(RecalcTrigger,Trigger1Y)),NA())</f>
        <v>2.7518961230330319E-2</v>
      </c>
      <c r="Q3181" s="52">
        <f>IFERROR(_xll.qlIndexFixing(ONIndex1Y,I3181,TRUE,_xll.ohTrigger(RecalcTrigger,Trigger1Y)),NA())</f>
        <v>2.7142482273276869E-2</v>
      </c>
    </row>
    <row r="3182" spans="2:17" x14ac:dyDescent="0.2">
      <c r="B3182" s="46" t="s">
        <v>51</v>
      </c>
      <c r="D3182" s="49">
        <f>_xll.qlCalendarAdvance(LocalCalendar,$D3181,B3182,"f",FALSE)</f>
        <v>61814</v>
      </c>
      <c r="E3182" s="49">
        <f>_xll.qlInterestRateIndexValueDate(IndexON,D3182)</f>
        <v>61814</v>
      </c>
      <c r="F3182" s="52">
        <f>IFERROR(_xll.qlIndexFixing(IndexON,D3182,TRUE,_xll.ohTrigger(RecalcTrigger,TriggerON)),NA())</f>
        <v>2.1462095585293994E-2</v>
      </c>
      <c r="H3182" s="49">
        <f>_xll.qlCalendarAdvance(IborCalendar,$H3181,B3182,"f",FALSE)</f>
        <v>61801</v>
      </c>
      <c r="I3182" s="49">
        <f>_xll.qlInterestRateIndexValueDate(Index1M,$H3182)</f>
        <v>61805</v>
      </c>
      <c r="J3182" s="52">
        <f>IFERROR(_xll.qlIndexFixing(Index1M,$H3182,TRUE,_xll.ohTrigger(RecalcTrigger,Trigger1M)),NA())</f>
        <v>2.2746844031438802E-2</v>
      </c>
      <c r="K3182" s="52">
        <f>IFERROR(_xll.qlIndexFixing(ONIndex1M,I3182,TRUE,_xll.ohTrigger(RecalcTrigger,Trigger1M)),NA())</f>
        <v>2.2725312568470102E-2</v>
      </c>
      <c r="L3182" s="52">
        <f>IFERROR(_xll.qlIndexFixing(Index3M,H3182,TRUE,_xll.ohTrigger(RecalcTrigger,Trigger3M)),NA())</f>
        <v>2.42959322200673E-2</v>
      </c>
      <c r="M3182" s="52">
        <f>IFERROR(_xll.qlIndexFixing(ONIndex3M,I3182,TRUE,_xll.ohTrigger(RecalcTrigger,Trigger3M)),NA())</f>
        <v>2.4221631551588629E-2</v>
      </c>
      <c r="N3182" s="52">
        <f>IFERROR(_xll.qlIndexFixing(Index6M,$H3182,TRUE,_xll.ohTrigger(RecalcTrigger,Trigger6M)),NA())</f>
        <v>2.5696692306425552E-2</v>
      </c>
      <c r="O3182" s="52">
        <f>IFERROR(_xll.qlIndexFixing(ONIndex6M,I3182,TRUE,_xll.ohTrigger(RecalcTrigger,Trigger6M)),NA())</f>
        <v>2.5530374045805715E-2</v>
      </c>
      <c r="P3182" s="52">
        <f>IFERROR(_xll.qlIndexFixing(Index1Y,$H3182,TRUE,_xll.ohTrigger(RecalcTrigger,Trigger1Y)),NA())</f>
        <v>2.7518983972076996E-2</v>
      </c>
      <c r="Q3182" s="52">
        <f>IFERROR(_xll.qlIndexFixing(ONIndex1Y,I3182,TRUE,_xll.ohTrigger(RecalcTrigger,Trigger1Y)),NA())</f>
        <v>2.7142506156332402E-2</v>
      </c>
    </row>
    <row r="3183" spans="2:17" x14ac:dyDescent="0.2">
      <c r="B3183" s="46" t="s">
        <v>51</v>
      </c>
      <c r="D3183" s="49">
        <f>_xll.qlCalendarAdvance(LocalCalendar,$D3182,B3183,"f",FALSE)</f>
        <v>61821</v>
      </c>
      <c r="E3183" s="49">
        <f>_xll.qlInterestRateIndexValueDate(IndexON,D3183)</f>
        <v>61821</v>
      </c>
      <c r="F3183" s="52">
        <f>IFERROR(_xll.qlIndexFixing(IndexON,D3183,TRUE,_xll.ohTrigger(RecalcTrigger,TriggerON)),NA())</f>
        <v>2.146209558537393E-2</v>
      </c>
      <c r="H3183" s="49">
        <f>_xll.qlCalendarAdvance(IborCalendar,$H3182,B3183,"f",FALSE)</f>
        <v>61808</v>
      </c>
      <c r="I3183" s="49">
        <f>_xll.qlInterestRateIndexValueDate(Index1M,$H3183)</f>
        <v>61812</v>
      </c>
      <c r="J3183" s="52">
        <f>IFERROR(_xll.qlIndexFixing(Index1M,$H3183,TRUE,_xll.ohTrigger(RecalcTrigger,Trigger1M)),NA())</f>
        <v>2.2746844031436224E-2</v>
      </c>
      <c r="K3183" s="52">
        <f>IFERROR(_xll.qlIndexFixing(ONIndex1M,I3183,TRUE,_xll.ohTrigger(RecalcTrigger,Trigger1M)),NA())</f>
        <v>2.2725312568550038E-2</v>
      </c>
      <c r="L3183" s="52">
        <f>IFERROR(_xll.qlIndexFixing(Index3M,H3183,TRUE,_xll.ohTrigger(RecalcTrigger,Trigger3M)),NA())</f>
        <v>2.4295932220066433E-2</v>
      </c>
      <c r="M3183" s="52">
        <f>IFERROR(_xll.qlIndexFixing(ONIndex3M,I3183,TRUE,_xll.ohTrigger(RecalcTrigger,Trigger3M)),NA())</f>
        <v>2.4221631551668565E-2</v>
      </c>
      <c r="N3183" s="52">
        <f>IFERROR(_xll.qlIndexFixing(Index6M,$H3183,TRUE,_xll.ohTrigger(RecalcTrigger,Trigger6M)),NA())</f>
        <v>2.5696687583361438E-2</v>
      </c>
      <c r="O3183" s="52">
        <f>IFERROR(_xll.qlIndexFixing(ONIndex6M,I3183,TRUE,_xll.ohTrigger(RecalcTrigger,Trigger6M)),NA())</f>
        <v>2.5530369204238568E-2</v>
      </c>
      <c r="P3183" s="52">
        <f>IFERROR(_xll.qlIndexFixing(Index1Y,$H3183,TRUE,_xll.ohTrigger(RecalcTrigger,Trigger1Y)),NA())</f>
        <v>2.7519006644368654E-2</v>
      </c>
      <c r="Q3183" s="52">
        <f>IFERROR(_xll.qlIndexFixing(ONIndex1Y,I3183,TRUE,_xll.ohTrigger(RecalcTrigger,Trigger1Y)),NA())</f>
        <v>2.7142529971921903E-2</v>
      </c>
    </row>
    <row r="3184" spans="2:17" x14ac:dyDescent="0.2">
      <c r="B3184" s="46" t="s">
        <v>51</v>
      </c>
      <c r="D3184" s="49">
        <f>_xll.qlCalendarAdvance(LocalCalendar,$D3183,B3184,"f",FALSE)</f>
        <v>61828</v>
      </c>
      <c r="E3184" s="49">
        <f>_xll.qlInterestRateIndexValueDate(IndexON,D3184)</f>
        <v>61828</v>
      </c>
      <c r="F3184" s="52">
        <f>IFERROR(_xll.qlIndexFixing(IndexON,D3184,TRUE,_xll.ohTrigger(RecalcTrigger,TriggerON)),NA())</f>
        <v>2.1462095585293994E-2</v>
      </c>
      <c r="H3184" s="49">
        <f>_xll.qlCalendarAdvance(IborCalendar,$H3183,B3184,"f",FALSE)</f>
        <v>61815</v>
      </c>
      <c r="I3184" s="49">
        <f>_xll.qlInterestRateIndexValueDate(Index1M,$H3184)</f>
        <v>61819</v>
      </c>
      <c r="J3184" s="52">
        <f>IFERROR(_xll.qlIndexFixing(Index1M,$H3184,TRUE,_xll.ohTrigger(RecalcTrigger,Trigger1M)),NA())</f>
        <v>2.2746125877927348E-2</v>
      </c>
      <c r="K3184" s="52">
        <f>IFERROR(_xll.qlIndexFixing(ONIndex1M,I3184,TRUE,_xll.ohTrigger(RecalcTrigger,Trigger1M)),NA())</f>
        <v>2.2725312568550038E-2</v>
      </c>
      <c r="L3184" s="52">
        <f>IFERROR(_xll.qlIndexFixing(Index3M,H3184,TRUE,_xll.ohTrigger(RecalcTrigger,Trigger3M)),NA())</f>
        <v>2.4295114079535066E-2</v>
      </c>
      <c r="M3184" s="52">
        <f>IFERROR(_xll.qlIndexFixing(ONIndex3M,I3184,TRUE,_xll.ohTrigger(RecalcTrigger,Trigger3M)),NA())</f>
        <v>2.4221631551668565E-2</v>
      </c>
      <c r="N3184" s="52">
        <f>IFERROR(_xll.qlIndexFixing(Index6M,$H3184,TRUE,_xll.ohTrigger(RecalcTrigger,Trigger6M)),NA())</f>
        <v>2.5695770105836083E-2</v>
      </c>
      <c r="O3184" s="52">
        <f>IFERROR(_xll.qlIndexFixing(ONIndex6M,I3184,TRUE,_xll.ohTrigger(RecalcTrigger,Trigger6M)),NA())</f>
        <v>2.5530364376180614E-2</v>
      </c>
      <c r="P3184" s="52">
        <f>IFERROR(_xll.qlIndexFixing(Index1Y,$H3184,TRUE,_xll.ohTrigger(RecalcTrigger,Trigger1Y)),NA())</f>
        <v>2.751902924720508E-2</v>
      </c>
      <c r="Q3184" s="52">
        <f>IFERROR(_xll.qlIndexFixing(ONIndex1Y,I3184,TRUE,_xll.ohTrigger(RecalcTrigger,Trigger1Y)),NA())</f>
        <v>2.7142553719805562E-2</v>
      </c>
    </row>
    <row r="3185" spans="2:17" x14ac:dyDescent="0.2">
      <c r="B3185" s="46" t="s">
        <v>51</v>
      </c>
      <c r="D3185" s="49">
        <f>_xll.qlCalendarAdvance(LocalCalendar,$D3184,B3185,"f",FALSE)</f>
        <v>61835</v>
      </c>
      <c r="E3185" s="49">
        <f>_xll.qlInterestRateIndexValueDate(IndexON,D3185)</f>
        <v>61835</v>
      </c>
      <c r="F3185" s="52">
        <f>IFERROR(_xll.qlIndexFixing(IndexON,D3185,TRUE,_xll.ohTrigger(RecalcTrigger,TriggerON)),NA())</f>
        <v>2.146209558537393E-2</v>
      </c>
      <c r="H3185" s="49">
        <f>_xll.qlCalendarAdvance(IborCalendar,$H3184,B3185,"f",FALSE)</f>
        <v>61822</v>
      </c>
      <c r="I3185" s="49">
        <f>_xll.qlInterestRateIndexValueDate(Index1M,$H3185)</f>
        <v>61826</v>
      </c>
      <c r="J3185" s="52">
        <f>IFERROR(_xll.qlIndexFixing(Index1M,$H3185,TRUE,_xll.ohTrigger(RecalcTrigger,Trigger1M)),NA())</f>
        <v>2.2746125877922019E-2</v>
      </c>
      <c r="K3185" s="52">
        <f>IFERROR(_xll.qlIndexFixing(ONIndex1M,I3185,TRUE,_xll.ohTrigger(RecalcTrigger,Trigger1M)),NA())</f>
        <v>2.2725312568390166E-2</v>
      </c>
      <c r="L3185" s="52">
        <f>IFERROR(_xll.qlIndexFixing(Index3M,H3185,TRUE,_xll.ohTrigger(RecalcTrigger,Trigger3M)),NA())</f>
        <v>2.4295114079534184E-2</v>
      </c>
      <c r="M3185" s="52">
        <f>IFERROR(_xll.qlIndexFixing(ONIndex3M,I3185,TRUE,_xll.ohTrigger(RecalcTrigger,Trigger3M)),NA())</f>
        <v>2.4221631551668565E-2</v>
      </c>
      <c r="N3185" s="52">
        <f>IFERROR(_xll.qlIndexFixing(Index6M,$H3185,TRUE,_xll.ohTrigger(RecalcTrigger,Trigger6M)),NA())</f>
        <v>2.5695765409945632E-2</v>
      </c>
      <c r="O3185" s="52">
        <f>IFERROR(_xll.qlIndexFixing(ONIndex6M,I3185,TRUE,_xll.ohTrigger(RecalcTrigger,Trigger6M)),NA())</f>
        <v>2.5530359561871663E-2</v>
      </c>
      <c r="P3185" s="52">
        <f>IFERROR(_xll.qlIndexFixing(Index1Y,$H3185,TRUE,_xll.ohTrigger(RecalcTrigger,Trigger1Y)),NA())</f>
        <v>2.7519051780586268E-2</v>
      </c>
      <c r="Q3185" s="52">
        <f>IFERROR(_xll.qlIndexFixing(ONIndex1Y,I3185,TRUE,_xll.ohTrigger(RecalcTrigger,Trigger1Y)),NA())</f>
        <v>2.7142577400063317E-2</v>
      </c>
    </row>
    <row r="3186" spans="2:17" x14ac:dyDescent="0.2">
      <c r="B3186" s="46" t="s">
        <v>51</v>
      </c>
      <c r="D3186" s="49">
        <f>_xll.qlCalendarAdvance(LocalCalendar,$D3185,B3186,"f",FALSE)</f>
        <v>61842</v>
      </c>
      <c r="E3186" s="49">
        <f>_xll.qlInterestRateIndexValueDate(IndexON,D3186)</f>
        <v>61842</v>
      </c>
      <c r="F3186" s="52">
        <f>IFERROR(_xll.qlIndexFixing(IndexON,D3186,TRUE,_xll.ohTrigger(RecalcTrigger,TriggerON)),NA())</f>
        <v>2.1462095585293994E-2</v>
      </c>
      <c r="H3186" s="49">
        <f>_xll.qlCalendarAdvance(IborCalendar,$H3185,B3186,"f",FALSE)</f>
        <v>61829</v>
      </c>
      <c r="I3186" s="49">
        <f>_xll.qlInterestRateIndexValueDate(Index1M,$H3186)</f>
        <v>61835</v>
      </c>
      <c r="J3186" s="52">
        <f>IFERROR(_xll.qlIndexFixing(Index1M,$H3186,TRUE,_xll.ohTrigger(RecalcTrigger,Trigger1M)),NA())</f>
        <v>2.2746125877922019E-2</v>
      </c>
      <c r="K3186" s="52">
        <f>IFERROR(_xll.qlIndexFixing(ONIndex1M,I3186,TRUE,_xll.ohTrigger(RecalcTrigger,Trigger1M)),NA())</f>
        <v>2.2725312568550038E-2</v>
      </c>
      <c r="L3186" s="52">
        <f>IFERROR(_xll.qlIndexFixing(Index3M,H3186,TRUE,_xll.ohTrigger(RecalcTrigger,Trigger3M)),NA())</f>
        <v>2.4295114079535943E-2</v>
      </c>
      <c r="M3186" s="52">
        <f>IFERROR(_xll.qlIndexFixing(ONIndex3M,I3186,TRUE,_xll.ohTrigger(RecalcTrigger,Trigger3M)),NA())</f>
        <v>2.4221631551668565E-2</v>
      </c>
      <c r="N3186" s="52">
        <f>IFERROR(_xll.qlIndexFixing(Index6M,$H3186,TRUE,_xll.ohTrigger(RecalcTrigger,Trigger6M)),NA())</f>
        <v>2.5695759392821784E-2</v>
      </c>
      <c r="O3186" s="52">
        <f>IFERROR(_xll.qlIndexFixing(ONIndex6M,I3186,TRUE,_xll.ohTrigger(RecalcTrigger,Trigger6M)),NA())</f>
        <v>2.5530353392326788E-2</v>
      </c>
      <c r="P3186" s="52">
        <f>IFERROR(_xll.qlIndexFixing(Index1Y,$H3186,TRUE,_xll.ohTrigger(RecalcTrigger,Trigger1Y)),NA())</f>
        <v>2.7519080650020455E-2</v>
      </c>
      <c r="Q3186" s="52">
        <f>IFERROR(_xll.qlIndexFixing(ONIndex1Y,I3186,TRUE,_xll.ohTrigger(RecalcTrigger,Trigger1Y)),NA())</f>
        <v>2.714260774698829E-2</v>
      </c>
    </row>
    <row r="3187" spans="2:17" x14ac:dyDescent="0.2">
      <c r="B3187" s="46" t="s">
        <v>51</v>
      </c>
      <c r="D3187" s="49">
        <f>_xll.qlCalendarAdvance(LocalCalendar,$D3186,B3187,"f",FALSE)</f>
        <v>61849</v>
      </c>
      <c r="E3187" s="49">
        <f>_xll.qlInterestRateIndexValueDate(IndexON,D3187)</f>
        <v>61849</v>
      </c>
      <c r="F3187" s="52">
        <f>IFERROR(_xll.qlIndexFixing(IndexON,D3187,TRUE,_xll.ohTrigger(RecalcTrigger,TriggerON)),NA())</f>
        <v>2.146209558537393E-2</v>
      </c>
      <c r="H3187" s="49">
        <f>_xll.qlCalendarAdvance(IborCalendar,$H3186,B3187,"f",FALSE)</f>
        <v>61836</v>
      </c>
      <c r="I3187" s="49">
        <f>_xll.qlInterestRateIndexValueDate(Index1M,$H3187)</f>
        <v>61840</v>
      </c>
      <c r="J3187" s="52">
        <f>IFERROR(_xll.qlIndexFixing(Index1M,$H3187,TRUE,_xll.ohTrigger(RecalcTrigger,Trigger1M)),NA())</f>
        <v>2.2746125877922019E-2</v>
      </c>
      <c r="K3187" s="52">
        <f>IFERROR(_xll.qlIndexFixing(ONIndex1M,I3187,TRUE,_xll.ohTrigger(RecalcTrigger,Trigger1M)),NA())</f>
        <v>2.2725312568550038E-2</v>
      </c>
      <c r="L3187" s="52">
        <f>IFERROR(_xll.qlIndexFixing(Index3M,H3187,TRUE,_xll.ohTrigger(RecalcTrigger,Trigger3M)),NA())</f>
        <v>2.4295114079535943E-2</v>
      </c>
      <c r="M3187" s="52">
        <f>IFERROR(_xll.qlIndexFixing(ONIndex3M,I3187,TRUE,_xll.ohTrigger(RecalcTrigger,Trigger3M)),NA())</f>
        <v>2.4221631551668565E-2</v>
      </c>
      <c r="N3187" s="52">
        <f>IFERROR(_xll.qlIndexFixing(Index6M,$H3187,TRUE,_xll.ohTrigger(RecalcTrigger,Trigger6M)),NA())</f>
        <v>2.5695756059915375E-2</v>
      </c>
      <c r="O3187" s="52">
        <f>IFERROR(_xll.qlIndexFixing(ONIndex6M,I3187,TRUE,_xll.ohTrigger(RecalcTrigger,Trigger6M)),NA())</f>
        <v>2.5530349974580702E-2</v>
      </c>
      <c r="P3187" s="52">
        <f>IFERROR(_xll.qlIndexFixing(Index1Y,$H3187,TRUE,_xll.ohTrigger(RecalcTrigger,Trigger1Y)),NA())</f>
        <v>2.7519096638983814E-2</v>
      </c>
      <c r="Q3187" s="52">
        <f>IFERROR(_xll.qlIndexFixing(ONIndex1Y,I3187,TRUE,_xll.ohTrigger(RecalcTrigger,Trigger1Y)),NA())</f>
        <v>2.7142624558180728E-2</v>
      </c>
    </row>
    <row r="3188" spans="2:17" x14ac:dyDescent="0.2">
      <c r="B3188" s="46" t="s">
        <v>51</v>
      </c>
      <c r="D3188" s="49">
        <f>_xll.qlCalendarAdvance(LocalCalendar,$D3187,B3188,"f",FALSE)</f>
        <v>61856</v>
      </c>
      <c r="E3188" s="49">
        <f>_xll.qlInterestRateIndexValueDate(IndexON,D3188)</f>
        <v>61856</v>
      </c>
      <c r="F3188" s="52">
        <f>IFERROR(_xll.qlIndexFixing(IndexON,D3188,TRUE,_xll.ohTrigger(RecalcTrigger,TriggerON)),NA())</f>
        <v>2.146209558537393E-2</v>
      </c>
      <c r="H3188" s="49">
        <f>_xll.qlCalendarAdvance(IborCalendar,$H3187,B3188,"f",FALSE)</f>
        <v>61843</v>
      </c>
      <c r="I3188" s="49">
        <f>_xll.qlInterestRateIndexValueDate(Index1M,$H3188)</f>
        <v>61847</v>
      </c>
      <c r="J3188" s="52">
        <f>IFERROR(_xll.qlIndexFixing(Index1M,$H3188,TRUE,_xll.ohTrigger(RecalcTrigger,Trigger1M)),NA())</f>
        <v>2.2746125877924683E-2</v>
      </c>
      <c r="K3188" s="52">
        <f>IFERROR(_xll.qlIndexFixing(ONIndex1M,I3188,TRUE,_xll.ohTrigger(RecalcTrigger,Trigger1M)),NA())</f>
        <v>2.2725312568470102E-2</v>
      </c>
      <c r="L3188" s="52">
        <f>IFERROR(_xll.qlIndexFixing(Index3M,H3188,TRUE,_xll.ohTrigger(RecalcTrigger,Trigger3M)),NA())</f>
        <v>2.4295114079535066E-2</v>
      </c>
      <c r="M3188" s="52">
        <f>IFERROR(_xll.qlIndexFixing(ONIndex3M,I3188,TRUE,_xll.ohTrigger(RecalcTrigger,Trigger3M)),NA())</f>
        <v>2.4221631551668565E-2</v>
      </c>
      <c r="N3188" s="52">
        <f>IFERROR(_xll.qlIndexFixing(Index6M,$H3188,TRUE,_xll.ohTrigger(RecalcTrigger,Trigger6M)),NA())</f>
        <v>2.5695751405775132E-2</v>
      </c>
      <c r="O3188" s="52">
        <f>IFERROR(_xll.qlIndexFixing(ONIndex6M,I3188,TRUE,_xll.ohTrigger(RecalcTrigger,Trigger6M)),NA())</f>
        <v>2.5530345201518756E-2</v>
      </c>
      <c r="P3188" s="52">
        <f>IFERROR(_xll.qlIndexFixing(Index1Y,$H3188,TRUE,_xll.ohTrigger(RecalcTrigger,Trigger1Y)),NA())</f>
        <v>2.7519118963999733E-2</v>
      </c>
      <c r="Q3188" s="52">
        <f>IFERROR(_xll.qlIndexFixing(ONIndex1Y,I3188,TRUE,_xll.ohTrigger(RecalcTrigger,Trigger1Y)),NA())</f>
        <v>2.714264803572064E-2</v>
      </c>
    </row>
    <row r="3189" spans="2:17" x14ac:dyDescent="0.2">
      <c r="B3189" s="46" t="s">
        <v>51</v>
      </c>
      <c r="D3189" s="49">
        <f>_xll.qlCalendarAdvance(LocalCalendar,$D3188,B3189,"f",FALSE)</f>
        <v>61863</v>
      </c>
      <c r="E3189" s="49">
        <f>_xll.qlInterestRateIndexValueDate(IndexON,D3189)</f>
        <v>61863</v>
      </c>
      <c r="F3189" s="52">
        <f>IFERROR(_xll.qlIndexFixing(IndexON,D3189,TRUE,_xll.ohTrigger(RecalcTrigger,TriggerON)),NA())</f>
        <v>2.1462095585293994E-2</v>
      </c>
      <c r="H3189" s="49">
        <f>_xll.qlCalendarAdvance(IborCalendar,$H3188,B3189,"f",FALSE)</f>
        <v>61850</v>
      </c>
      <c r="I3189" s="49">
        <f>_xll.qlInterestRateIndexValueDate(Index1M,$H3189)</f>
        <v>61855</v>
      </c>
      <c r="J3189" s="52">
        <f>IFERROR(_xll.qlIndexFixing(Index1M,$H3189,TRUE,_xll.ohTrigger(RecalcTrigger,Trigger1M)),NA())</f>
        <v>2.2746844031438802E-2</v>
      </c>
      <c r="K3189" s="52">
        <f>IFERROR(_xll.qlIndexFixing(ONIndex1M,I3189,TRUE,_xll.ohTrigger(RecalcTrigger,Trigger1M)),NA())</f>
        <v>2.2725312568550038E-2</v>
      </c>
      <c r="L3189" s="52">
        <f>IFERROR(_xll.qlIndexFixing(Index3M,H3189,TRUE,_xll.ohTrigger(RecalcTrigger,Trigger3M)),NA())</f>
        <v>2.42959322200673E-2</v>
      </c>
      <c r="M3189" s="52">
        <f>IFERROR(_xll.qlIndexFixing(ONIndex3M,I3189,TRUE,_xll.ohTrigger(RecalcTrigger,Trigger3M)),NA())</f>
        <v>2.4221631551668565E-2</v>
      </c>
      <c r="N3189" s="52">
        <f>IFERROR(_xll.qlIndexFixing(Index6M,$H3189,TRUE,_xll.ohTrigger(RecalcTrigger,Trigger6M)),NA())</f>
        <v>2.5696658875588321E-2</v>
      </c>
      <c r="O3189" s="52">
        <f>IFERROR(_xll.qlIndexFixing(ONIndex6M,I3189,TRUE,_xll.ohTrigger(RecalcTrigger,Trigger6M)),NA())</f>
        <v>2.5530339763468746E-2</v>
      </c>
      <c r="P3189" s="52">
        <f>IFERROR(_xll.qlIndexFixing(Index1Y,$H3189,TRUE,_xll.ohTrigger(RecalcTrigger,Trigger1Y)),NA())</f>
        <v>2.7519144393256898E-2</v>
      </c>
      <c r="Q3189" s="52">
        <f>IFERROR(_xll.qlIndexFixing(ONIndex1Y,I3189,TRUE,_xll.ohTrigger(RecalcTrigger,Trigger1Y)),NA())</f>
        <v>2.7142674784563781E-2</v>
      </c>
    </row>
    <row r="3190" spans="2:17" x14ac:dyDescent="0.2">
      <c r="B3190" s="46" t="s">
        <v>51</v>
      </c>
      <c r="D3190" s="49">
        <f>_xll.qlCalendarAdvance(LocalCalendar,$D3189,B3190,"f",FALSE)</f>
        <v>61870</v>
      </c>
      <c r="E3190" s="49">
        <f>_xll.qlInterestRateIndexValueDate(IndexON,D3190)</f>
        <v>61870</v>
      </c>
      <c r="F3190" s="52">
        <f>IFERROR(_xll.qlIndexFixing(IndexON,D3190,TRUE,_xll.ohTrigger(RecalcTrigger,TriggerON)),NA())</f>
        <v>2.146209558537393E-2</v>
      </c>
      <c r="H3190" s="49">
        <f>_xll.qlCalendarAdvance(IborCalendar,$H3189,B3190,"f",FALSE)</f>
        <v>61857</v>
      </c>
      <c r="I3190" s="49">
        <f>_xll.qlInterestRateIndexValueDate(Index1M,$H3190)</f>
        <v>61861</v>
      </c>
      <c r="J3190" s="52">
        <f>IFERROR(_xll.qlIndexFixing(Index1M,$H3190,TRUE,_xll.ohTrigger(RecalcTrigger,Trigger1M)),NA())</f>
        <v>2.2746844031436224E-2</v>
      </c>
      <c r="K3190" s="52">
        <f>IFERROR(_xll.qlIndexFixing(ONIndex1M,I3190,TRUE,_xll.ohTrigger(RecalcTrigger,Trigger1M)),NA())</f>
        <v>2.2725312568470102E-2</v>
      </c>
      <c r="L3190" s="52">
        <f>IFERROR(_xll.qlIndexFixing(Index3M,H3190,TRUE,_xll.ohTrigger(RecalcTrigger,Trigger3M)),NA())</f>
        <v>2.4295932220066433E-2</v>
      </c>
      <c r="M3190" s="52">
        <f>IFERROR(_xll.qlIndexFixing(ONIndex3M,I3190,TRUE,_xll.ohTrigger(RecalcTrigger,Trigger3M)),NA())</f>
        <v>2.4221631551668565E-2</v>
      </c>
      <c r="N3190" s="52">
        <f>IFERROR(_xll.qlIndexFixing(Index6M,$H3190,TRUE,_xll.ohTrigger(RecalcTrigger,Trigger6M)),NA())</f>
        <v>2.56966549116057E-2</v>
      </c>
      <c r="O3190" s="52">
        <f>IFERROR(_xll.qlIndexFixing(ONIndex6M,I3190,TRUE,_xll.ohTrigger(RecalcTrigger,Trigger6M)),NA())</f>
        <v>2.553033569664187E-2</v>
      </c>
      <c r="P3190" s="52">
        <f>IFERROR(_xll.qlIndexFixing(Index1Y,$H3190,TRUE,_xll.ohTrigger(RecalcTrigger,Trigger1Y)),NA())</f>
        <v>2.7519163405666736E-2</v>
      </c>
      <c r="Q3190" s="52">
        <f>IFERROR(_xll.qlIndexFixing(ONIndex1Y,I3190,TRUE,_xll.ohTrigger(RecalcTrigger,Trigger1Y)),NA())</f>
        <v>2.714269478832243E-2</v>
      </c>
    </row>
    <row r="3191" spans="2:17" x14ac:dyDescent="0.2">
      <c r="B3191" s="46" t="s">
        <v>51</v>
      </c>
      <c r="D3191" s="49">
        <f>_xll.qlCalendarAdvance(LocalCalendar,$D3190,B3191,"f",FALSE)</f>
        <v>61877</v>
      </c>
      <c r="E3191" s="49">
        <f>_xll.qlInterestRateIndexValueDate(IndexON,D3191)</f>
        <v>61877</v>
      </c>
      <c r="F3191" s="52">
        <f>IFERROR(_xll.qlIndexFixing(IndexON,D3191,TRUE,_xll.ohTrigger(RecalcTrigger,TriggerON)),NA())</f>
        <v>2.146209558537393E-2</v>
      </c>
      <c r="H3191" s="49">
        <f>_xll.qlCalendarAdvance(IborCalendar,$H3190,B3191,"f",FALSE)</f>
        <v>61864</v>
      </c>
      <c r="I3191" s="49">
        <f>_xll.qlInterestRateIndexValueDate(Index1M,$H3191)</f>
        <v>61868</v>
      </c>
      <c r="J3191" s="52">
        <f>IFERROR(_xll.qlIndexFixing(Index1M,$H3191,TRUE,_xll.ohTrigger(RecalcTrigger,Trigger1M)),NA())</f>
        <v>2.2746844031438802E-2</v>
      </c>
      <c r="K3191" s="52">
        <f>IFERROR(_xll.qlIndexFixing(ONIndex1M,I3191,TRUE,_xll.ohTrigger(RecalcTrigger,Trigger1M)),NA())</f>
        <v>2.2725312568470102E-2</v>
      </c>
      <c r="L3191" s="52">
        <f>IFERROR(_xll.qlIndexFixing(Index3M,H3191,TRUE,_xll.ohTrigger(RecalcTrigger,Trigger3M)),NA())</f>
        <v>2.42959322200673E-2</v>
      </c>
      <c r="M3191" s="52">
        <f>IFERROR(_xll.qlIndexFixing(ONIndex3M,I3191,TRUE,_xll.ohTrigger(RecalcTrigger,Trigger3M)),NA())</f>
        <v>2.4221631551668565E-2</v>
      </c>
      <c r="N3191" s="52">
        <f>IFERROR(_xll.qlIndexFixing(Index6M,$H3191,TRUE,_xll.ohTrigger(RecalcTrigger,Trigger6M)),NA())</f>
        <v>2.5696650299882523E-2</v>
      </c>
      <c r="O3191" s="52">
        <f>IFERROR(_xll.qlIndexFixing(ONIndex6M,I3191,TRUE,_xll.ohTrigger(RecalcTrigger,Trigger6M)),NA())</f>
        <v>2.5530330964746994E-2</v>
      </c>
      <c r="P3191" s="52">
        <f>IFERROR(_xll.qlIndexFixing(Index1Y,$H3191,TRUE,_xll.ohTrigger(RecalcTrigger,Trigger1Y)),NA())</f>
        <v>2.7519185522317382E-2</v>
      </c>
      <c r="Q3191" s="52">
        <f>IFERROR(_xll.qlIndexFixing(ONIndex1Y,I3191,TRUE,_xll.ohTrigger(RecalcTrigger,Trigger1Y)),NA())</f>
        <v>2.7142718063224436E-2</v>
      </c>
    </row>
    <row r="3192" spans="2:17" x14ac:dyDescent="0.2">
      <c r="B3192" s="46" t="s">
        <v>51</v>
      </c>
      <c r="D3192" s="49">
        <f>_xll.qlCalendarAdvance(LocalCalendar,$D3191,B3192,"f",FALSE)</f>
        <v>61884</v>
      </c>
      <c r="E3192" s="49">
        <f>_xll.qlInterestRateIndexValueDate(IndexON,D3192)</f>
        <v>61884</v>
      </c>
      <c r="F3192" s="52">
        <f>IFERROR(_xll.qlIndexFixing(IndexON,D3192,TRUE,_xll.ohTrigger(RecalcTrigger,TriggerON)),NA())</f>
        <v>2.1462095585453866E-2</v>
      </c>
      <c r="H3192" s="49">
        <f>_xll.qlCalendarAdvance(IborCalendar,$H3191,B3192,"f",FALSE)</f>
        <v>61871</v>
      </c>
      <c r="I3192" s="49">
        <f>_xll.qlInterestRateIndexValueDate(Index1M,$H3192)</f>
        <v>61876</v>
      </c>
      <c r="J3192" s="52">
        <f>IFERROR(_xll.qlIndexFixing(Index1M,$H3192,TRUE,_xll.ohTrigger(RecalcTrigger,Trigger1M)),NA())</f>
        <v>2.2746844031438802E-2</v>
      </c>
      <c r="K3192" s="52">
        <f>IFERROR(_xll.qlIndexFixing(ONIndex1M,I3192,TRUE,_xll.ohTrigger(RecalcTrigger,Trigger1M)),NA())</f>
        <v>2.2725312568470102E-2</v>
      </c>
      <c r="L3192" s="52">
        <f>IFERROR(_xll.qlIndexFixing(Index3M,H3192,TRUE,_xll.ohTrigger(RecalcTrigger,Trigger3M)),NA())</f>
        <v>2.42959322200673E-2</v>
      </c>
      <c r="M3192" s="52">
        <f>IFERROR(_xll.qlIndexFixing(ONIndex3M,I3192,TRUE,_xll.ohTrigger(RecalcTrigger,Trigger3M)),NA())</f>
        <v>2.4221631551668565E-2</v>
      </c>
      <c r="N3192" s="52">
        <f>IFERROR(_xll.qlIndexFixing(Index6M,$H3192,TRUE,_xll.ohTrigger(RecalcTrigger,Trigger6M)),NA())</f>
        <v>2.5697557863439635E-2</v>
      </c>
      <c r="O3192" s="52">
        <f>IFERROR(_xll.qlIndexFixing(ONIndex6M,I3192,TRUE,_xll.ohTrigger(RecalcTrigger,Trigger6M)),NA())</f>
        <v>2.5530325573779322E-2</v>
      </c>
      <c r="P3192" s="52">
        <f>IFERROR(_xll.qlIndexFixing(Index1Y,$H3192,TRUE,_xll.ohTrigger(RecalcTrigger,Trigger1Y)),NA())</f>
        <v>2.7519210713442405E-2</v>
      </c>
      <c r="Q3192" s="52">
        <f>IFERROR(_xll.qlIndexFixing(ONIndex1Y,I3192,TRUE,_xll.ohTrigger(RecalcTrigger,Trigger1Y)),NA())</f>
        <v>2.7142744580332945E-2</v>
      </c>
    </row>
    <row r="3193" spans="2:17" x14ac:dyDescent="0.2">
      <c r="B3193" s="46" t="s">
        <v>51</v>
      </c>
      <c r="D3193" s="49">
        <f>_xll.qlCalendarAdvance(LocalCalendar,$D3192,B3193,"f",FALSE)</f>
        <v>61891</v>
      </c>
      <c r="E3193" s="49">
        <f>_xll.qlInterestRateIndexValueDate(IndexON,D3193)</f>
        <v>61891</v>
      </c>
      <c r="F3193" s="52">
        <f>IFERROR(_xll.qlIndexFixing(IndexON,D3193,TRUE,_xll.ohTrigger(RecalcTrigger,TriggerON)),NA())</f>
        <v>2.1462095585293994E-2</v>
      </c>
      <c r="H3193" s="49">
        <f>_xll.qlCalendarAdvance(IborCalendar,$H3192,B3193,"f",FALSE)</f>
        <v>61878</v>
      </c>
      <c r="I3193" s="49">
        <f>_xll.qlInterestRateIndexValueDate(Index1M,$H3193)</f>
        <v>61882</v>
      </c>
      <c r="J3193" s="52">
        <f>IFERROR(_xll.qlIndexFixing(Index1M,$H3193,TRUE,_xll.ohTrigger(RecalcTrigger,Trigger1M)),NA())</f>
        <v>2.2746125877924683E-2</v>
      </c>
      <c r="K3193" s="52">
        <f>IFERROR(_xll.qlIndexFixing(ONIndex1M,I3193,TRUE,_xll.ohTrigger(RecalcTrigger,Trigger1M)),NA())</f>
        <v>2.2725312568470102E-2</v>
      </c>
      <c r="L3193" s="52">
        <f>IFERROR(_xll.qlIndexFixing(Index3M,H3193,TRUE,_xll.ohTrigger(RecalcTrigger,Trigger3M)),NA())</f>
        <v>2.42959322200673E-2</v>
      </c>
      <c r="M3193" s="52">
        <f>IFERROR(_xll.qlIndexFixing(ONIndex3M,I3193,TRUE,_xll.ohTrigger(RecalcTrigger,Trigger3M)),NA())</f>
        <v>2.4221631551668565E-2</v>
      </c>
      <c r="N3193" s="52">
        <f>IFERROR(_xll.qlIndexFixing(Index6M,$H3193,TRUE,_xll.ohTrigger(RecalcTrigger,Trigger6M)),NA())</f>
        <v>2.5695728343825403E-2</v>
      </c>
      <c r="O3193" s="52">
        <f>IFERROR(_xll.qlIndexFixing(ONIndex6M,I3193,TRUE,_xll.ohTrigger(RecalcTrigger,Trigger6M)),NA())</f>
        <v>2.5530321542204248E-2</v>
      </c>
      <c r="P3193" s="52">
        <f>IFERROR(_xll.qlIndexFixing(Index1Y,$H3193,TRUE,_xll.ohTrigger(RecalcTrigger,Trigger1Y)),NA())</f>
        <v>2.7519229547253408E-2</v>
      </c>
      <c r="Q3193" s="52">
        <f>IFERROR(_xll.qlIndexFixing(ONIndex1Y,I3193,TRUE,_xll.ohTrigger(RecalcTrigger,Trigger1Y)),NA())</f>
        <v>2.7142764410230669E-2</v>
      </c>
    </row>
    <row r="3194" spans="2:17" x14ac:dyDescent="0.2">
      <c r="B3194" s="46" t="s">
        <v>51</v>
      </c>
      <c r="D3194" s="49">
        <f>_xll.qlCalendarAdvance(LocalCalendar,$D3193,B3194,"f",FALSE)</f>
        <v>61898</v>
      </c>
      <c r="E3194" s="49">
        <f>_xll.qlInterestRateIndexValueDate(IndexON,D3194)</f>
        <v>61898</v>
      </c>
      <c r="F3194" s="52">
        <f>IFERROR(_xll.qlIndexFixing(IndexON,D3194,TRUE,_xll.ohTrigger(RecalcTrigger,TriggerON)),NA())</f>
        <v>2.1462095585293994E-2</v>
      </c>
      <c r="H3194" s="49">
        <f>_xll.qlCalendarAdvance(IborCalendar,$H3193,B3194,"f",FALSE)</f>
        <v>61885</v>
      </c>
      <c r="I3194" s="49">
        <f>_xll.qlInterestRateIndexValueDate(Index1M,$H3194)</f>
        <v>61889</v>
      </c>
      <c r="J3194" s="52">
        <f>IFERROR(_xll.qlIndexFixing(Index1M,$H3194,TRUE,_xll.ohTrigger(RecalcTrigger,Trigger1M)),NA())</f>
        <v>2.2746125877924683E-2</v>
      </c>
      <c r="K3194" s="52">
        <f>IFERROR(_xll.qlIndexFixing(ONIndex1M,I3194,TRUE,_xll.ohTrigger(RecalcTrigger,Trigger1M)),NA())</f>
        <v>2.2725312568550038E-2</v>
      </c>
      <c r="L3194" s="52">
        <f>IFERROR(_xll.qlIndexFixing(Index3M,H3194,TRUE,_xll.ohTrigger(RecalcTrigger,Trigger3M)),NA())</f>
        <v>2.42959322200673E-2</v>
      </c>
      <c r="M3194" s="52">
        <f>IFERROR(_xll.qlIndexFixing(ONIndex3M,I3194,TRUE,_xll.ohTrigger(RecalcTrigger,Trigger3M)),NA())</f>
        <v>2.4221631551748501E-2</v>
      </c>
      <c r="N3194" s="52">
        <f>IFERROR(_xll.qlIndexFixing(Index6M,$H3194,TRUE,_xll.ohTrigger(RecalcTrigger,Trigger6M)),NA())</f>
        <v>2.5695723773186019E-2</v>
      </c>
      <c r="O3194" s="52">
        <f>IFERROR(_xll.qlIndexFixing(ONIndex6M,I3194,TRUE,_xll.ohTrigger(RecalcTrigger,Trigger6M)),NA())</f>
        <v>2.553031685171625E-2</v>
      </c>
      <c r="P3194" s="52">
        <f>IFERROR(_xll.qlIndexFixing(Index1Y,$H3194,TRUE,_xll.ohTrigger(RecalcTrigger,Trigger1Y)),NA())</f>
        <v>2.7519251455538785E-2</v>
      </c>
      <c r="Q3194" s="52">
        <f>IFERROR(_xll.qlIndexFixing(ONIndex1Y,I3194,TRUE,_xll.ohTrigger(RecalcTrigger,Trigger1Y)),NA())</f>
        <v>2.7142787482414832E-2</v>
      </c>
    </row>
    <row r="3195" spans="2:17" x14ac:dyDescent="0.2">
      <c r="B3195" s="46" t="s">
        <v>51</v>
      </c>
      <c r="D3195" s="49">
        <f>_xll.qlCalendarAdvance(LocalCalendar,$D3194,B3195,"f",FALSE)</f>
        <v>61905</v>
      </c>
      <c r="E3195" s="49">
        <f>_xll.qlInterestRateIndexValueDate(IndexON,D3195)</f>
        <v>61905</v>
      </c>
      <c r="F3195" s="52">
        <f>IFERROR(_xll.qlIndexFixing(IndexON,D3195,TRUE,_xll.ohTrigger(RecalcTrigger,TriggerON)),NA())</f>
        <v>2.146209558537393E-2</v>
      </c>
      <c r="H3195" s="49">
        <f>_xll.qlCalendarAdvance(IborCalendar,$H3194,B3195,"f",FALSE)</f>
        <v>61892</v>
      </c>
      <c r="I3195" s="49">
        <f>_xll.qlInterestRateIndexValueDate(Index1M,$H3195)</f>
        <v>61896</v>
      </c>
      <c r="J3195" s="52">
        <f>IFERROR(_xll.qlIndexFixing(Index1M,$H3195,TRUE,_xll.ohTrigger(RecalcTrigger,Trigger1M)),NA())</f>
        <v>2.2746125877924683E-2</v>
      </c>
      <c r="K3195" s="52">
        <f>IFERROR(_xll.qlIndexFixing(ONIndex1M,I3195,TRUE,_xll.ohTrigger(RecalcTrigger,Trigger1M)),NA())</f>
        <v>2.2725312568550038E-2</v>
      </c>
      <c r="L3195" s="52">
        <f>IFERROR(_xll.qlIndexFixing(Index3M,H3195,TRUE,_xll.ohTrigger(RecalcTrigger,Trigger3M)),NA())</f>
        <v>2.42959322200673E-2</v>
      </c>
      <c r="M3195" s="52">
        <f>IFERROR(_xll.qlIndexFixing(ONIndex3M,I3195,TRUE,_xll.ohTrigger(RecalcTrigger,Trigger3M)),NA())</f>
        <v>2.4221631551748501E-2</v>
      </c>
      <c r="N3195" s="52">
        <f>IFERROR(_xll.qlIndexFixing(Index6M,$H3195,TRUE,_xll.ohTrigger(RecalcTrigger,Trigger6M)),NA())</f>
        <v>2.569571921646293E-2</v>
      </c>
      <c r="O3195" s="52">
        <f>IFERROR(_xll.qlIndexFixing(ONIndex6M,I3195,TRUE,_xll.ohTrigger(RecalcTrigger,Trigger6M)),NA())</f>
        <v>2.5530312174817382E-2</v>
      </c>
      <c r="P3195" s="52">
        <f>IFERROR(_xll.qlIndexFixing(Index1Y,$H3195,TRUE,_xll.ohTrigger(RecalcTrigger,Trigger1Y)),NA())</f>
        <v>2.751927329436871E-2</v>
      </c>
      <c r="Q3195" s="52">
        <f>IFERROR(_xll.qlIndexFixing(ONIndex1Y,I3195,TRUE,_xll.ohTrigger(RecalcTrigger,Trigger1Y)),NA())</f>
        <v>2.7142810487053026E-2</v>
      </c>
    </row>
    <row r="3196" spans="2:17" x14ac:dyDescent="0.2">
      <c r="B3196" s="46" t="s">
        <v>51</v>
      </c>
      <c r="D3196" s="49">
        <f>_xll.qlCalendarAdvance(LocalCalendar,$D3195,B3196,"f",FALSE)</f>
        <v>61912</v>
      </c>
      <c r="E3196" s="49">
        <f>_xll.qlInterestRateIndexValueDate(IndexON,D3196)</f>
        <v>61912</v>
      </c>
      <c r="F3196" s="52">
        <f>IFERROR(_xll.qlIndexFixing(IndexON,D3196,TRUE,_xll.ohTrigger(RecalcTrigger,TriggerON)),NA())</f>
        <v>2.1462735337505201E-2</v>
      </c>
      <c r="H3196" s="49">
        <f>_xll.qlCalendarAdvance(IborCalendar,$H3195,B3196,"f",FALSE)</f>
        <v>61899</v>
      </c>
      <c r="I3196" s="49">
        <f>_xll.qlInterestRateIndexValueDate(Index1M,$H3196)</f>
        <v>61903</v>
      </c>
      <c r="J3196" s="52">
        <f>IFERROR(_xll.qlIndexFixing(Index1M,$H3196,TRUE,_xll.ohTrigger(RecalcTrigger,Trigger1M)),NA())</f>
        <v>2.2746125877922019E-2</v>
      </c>
      <c r="K3196" s="52">
        <f>IFERROR(_xll.qlIndexFixing(ONIndex1M,I3196,TRUE,_xll.ohTrigger(RecalcTrigger,Trigger1M)),NA())</f>
        <v>2.2725312568470102E-2</v>
      </c>
      <c r="L3196" s="52">
        <f>IFERROR(_xll.qlIndexFixing(Index3M,H3196,TRUE,_xll.ohTrigger(RecalcTrigger,Trigger3M)),NA())</f>
        <v>2.42959322200673E-2</v>
      </c>
      <c r="M3196" s="52">
        <f>IFERROR(_xll.qlIndexFixing(ONIndex3M,I3196,TRUE,_xll.ohTrigger(RecalcTrigger,Trigger3M)),NA())</f>
        <v>2.4221631551588629E-2</v>
      </c>
      <c r="N3196" s="52">
        <f>IFERROR(_xll.qlIndexFixing(Index6M,$H3196,TRUE,_xll.ohTrigger(RecalcTrigger,Trigger6M)),NA())</f>
        <v>2.5695714673655709E-2</v>
      </c>
      <c r="O3196" s="52">
        <f>IFERROR(_xll.qlIndexFixing(ONIndex6M,I3196,TRUE,_xll.ohTrigger(RecalcTrigger,Trigger6M)),NA())</f>
        <v>2.5530307511507644E-2</v>
      </c>
      <c r="P3196" s="52">
        <f>IFERROR(_xll.qlIndexFixing(Index1Y,$H3196,TRUE,_xll.ohTrigger(RecalcTrigger,Trigger1Y)),NA())</f>
        <v>2.7519295063743614E-2</v>
      </c>
      <c r="Q3196" s="52">
        <f>IFERROR(_xll.qlIndexFixing(ONIndex1Y,I3196,TRUE,_xll.ohTrigger(RecalcTrigger,Trigger1Y)),NA())</f>
        <v>2.7142833423905444E-2</v>
      </c>
    </row>
    <row r="3197" spans="2:17" x14ac:dyDescent="0.2">
      <c r="B3197" s="46" t="s">
        <v>51</v>
      </c>
      <c r="D3197" s="49">
        <f>_xll.qlCalendarAdvance(LocalCalendar,$D3196,B3197,"f",FALSE)</f>
        <v>61919</v>
      </c>
      <c r="E3197" s="49">
        <f>_xll.qlInterestRateIndexValueDate(IndexON,D3197)</f>
        <v>61919</v>
      </c>
      <c r="F3197" s="52">
        <f>IFERROR(_xll.qlIndexFixing(IndexON,D3197,TRUE,_xll.ohTrigger(RecalcTrigger,TriggerON)),NA())</f>
        <v>2.1462095585293994E-2</v>
      </c>
      <c r="H3197" s="49">
        <f>_xll.qlCalendarAdvance(IborCalendar,$H3196,B3197,"f",FALSE)</f>
        <v>61906</v>
      </c>
      <c r="I3197" s="49">
        <f>_xll.qlInterestRateIndexValueDate(Index1M,$H3197)</f>
        <v>61910</v>
      </c>
      <c r="J3197" s="52">
        <f>IFERROR(_xll.qlIndexFixing(Index1M,$H3197,TRUE,_xll.ohTrigger(RecalcTrigger,Trigger1M)),NA())</f>
        <v>2.2746844031438802E-2</v>
      </c>
      <c r="K3197" s="52">
        <f>IFERROR(_xll.qlIndexFixing(ONIndex1M,I3197,TRUE,_xll.ohTrigger(RecalcTrigger,Trigger1M)),NA())</f>
        <v>2.2725312568550038E-2</v>
      </c>
      <c r="L3197" s="52">
        <f>IFERROR(_xll.qlIndexFixing(Index3M,H3197,TRUE,_xll.ohTrigger(RecalcTrigger,Trigger3M)),NA())</f>
        <v>2.42959322200673E-2</v>
      </c>
      <c r="M3197" s="52">
        <f>IFERROR(_xll.qlIndexFixing(ONIndex3M,I3197,TRUE,_xll.ohTrigger(RecalcTrigger,Trigger3M)),NA())</f>
        <v>2.4221631551668565E-2</v>
      </c>
      <c r="N3197" s="52">
        <f>IFERROR(_xll.qlIndexFixing(Index6M,$H3197,TRUE,_xll.ohTrigger(RecalcTrigger,Trigger6M)),NA())</f>
        <v>2.5697535742131607E-2</v>
      </c>
      <c r="O3197" s="52">
        <f>IFERROR(_xll.qlIndexFixing(ONIndex6M,I3197,TRUE,_xll.ohTrigger(RecalcTrigger,Trigger6M)),NA())</f>
        <v>2.5530302862266652E-2</v>
      </c>
      <c r="P3197" s="52">
        <f>IFERROR(_xll.qlIndexFixing(Index1Y,$H3197,TRUE,_xll.ohTrigger(RecalcTrigger,Trigger1Y)),NA())</f>
        <v>2.7519316763663721E-2</v>
      </c>
      <c r="Q3197" s="52">
        <f>IFERROR(_xll.qlIndexFixing(ONIndex1Y,I3197,TRUE,_xll.ohTrigger(RecalcTrigger,Trigger1Y)),NA())</f>
        <v>2.7142856293371764E-2</v>
      </c>
    </row>
    <row r="3198" spans="2:17" x14ac:dyDescent="0.2">
      <c r="B3198" s="46" t="s">
        <v>51</v>
      </c>
      <c r="D3198" s="49">
        <f>_xll.qlCalendarAdvance(LocalCalendar,$D3197,B3198,"f",FALSE)</f>
        <v>61926</v>
      </c>
      <c r="E3198" s="49">
        <f>_xll.qlInterestRateIndexValueDate(IndexON,D3198)</f>
        <v>61926</v>
      </c>
      <c r="F3198" s="52">
        <f>IFERROR(_xll.qlIndexFixing(IndexON,D3198,TRUE,_xll.ohTrigger(RecalcTrigger,TriggerON)),NA())</f>
        <v>2.146209558537393E-2</v>
      </c>
      <c r="H3198" s="49">
        <f>_xll.qlCalendarAdvance(IborCalendar,$H3197,B3198,"f",FALSE)</f>
        <v>61913</v>
      </c>
      <c r="I3198" s="49">
        <f>_xll.qlInterestRateIndexValueDate(Index1M,$H3198)</f>
        <v>61917</v>
      </c>
      <c r="J3198" s="52">
        <f>IFERROR(_xll.qlIndexFixing(Index1M,$H3198,TRUE,_xll.ohTrigger(RecalcTrigger,Trigger1M)),NA())</f>
        <v>2.2746844031438802E-2</v>
      </c>
      <c r="K3198" s="52">
        <f>IFERROR(_xll.qlIndexFixing(ONIndex1M,I3198,TRUE,_xll.ohTrigger(RecalcTrigger,Trigger1M)),NA())</f>
        <v>2.2725312568470102E-2</v>
      </c>
      <c r="L3198" s="52">
        <f>IFERROR(_xll.qlIndexFixing(Index3M,H3198,TRUE,_xll.ohTrigger(RecalcTrigger,Trigger3M)),NA())</f>
        <v>2.42959322200673E-2</v>
      </c>
      <c r="M3198" s="52">
        <f>IFERROR(_xll.qlIndexFixing(ONIndex3M,I3198,TRUE,_xll.ohTrigger(RecalcTrigger,Trigger3M)),NA())</f>
        <v>2.4221631551668565E-2</v>
      </c>
      <c r="N3198" s="52">
        <f>IFERROR(_xll.qlIndexFixing(Index6M,$H3198,TRUE,_xll.ohTrigger(RecalcTrigger,Trigger6M)),NA())</f>
        <v>2.5696618407517687E-2</v>
      </c>
      <c r="O3198" s="52">
        <f>IFERROR(_xll.qlIndexFixing(ONIndex6M,I3198,TRUE,_xll.ohTrigger(RecalcTrigger,Trigger6M)),NA())</f>
        <v>2.5530298226534853E-2</v>
      </c>
      <c r="P3198" s="52">
        <f>IFERROR(_xll.qlIndexFixing(Index1Y,$H3198,TRUE,_xll.ohTrigger(RecalcTrigger,Trigger1Y)),NA())</f>
        <v>2.7519338394128373E-2</v>
      </c>
      <c r="Q3198" s="52">
        <f>IFERROR(_xll.qlIndexFixing(ONIndex1Y,I3198,TRUE,_xll.ohTrigger(RecalcTrigger,Trigger1Y)),NA())</f>
        <v>2.7142879095372052E-2</v>
      </c>
    </row>
    <row r="3199" spans="2:17" x14ac:dyDescent="0.2">
      <c r="B3199" s="46" t="s">
        <v>51</v>
      </c>
      <c r="D3199" s="49">
        <f>_xll.qlCalendarAdvance(LocalCalendar,$D3198,B3199,"f",FALSE)</f>
        <v>61933</v>
      </c>
      <c r="E3199" s="49">
        <f>_xll.qlInterestRateIndexValueDate(IndexON,D3199)</f>
        <v>61933</v>
      </c>
      <c r="F3199" s="52">
        <f>IFERROR(_xll.qlIndexFixing(IndexON,D3199,TRUE,_xll.ohTrigger(RecalcTrigger,TriggerON)),NA())</f>
        <v>2.146209558537393E-2</v>
      </c>
      <c r="H3199" s="49">
        <f>_xll.qlCalendarAdvance(IborCalendar,$H3198,B3199,"f",FALSE)</f>
        <v>61920</v>
      </c>
      <c r="I3199" s="49">
        <f>_xll.qlInterestRateIndexValueDate(Index1M,$H3199)</f>
        <v>61924</v>
      </c>
      <c r="J3199" s="52">
        <f>IFERROR(_xll.qlIndexFixing(Index1M,$H3199,TRUE,_xll.ohTrigger(RecalcTrigger,Trigger1M)),NA())</f>
        <v>2.2746844031438802E-2</v>
      </c>
      <c r="K3199" s="52">
        <f>IFERROR(_xll.qlIndexFixing(ONIndex1M,I3199,TRUE,_xll.ohTrigger(RecalcTrigger,Trigger1M)),NA())</f>
        <v>2.2725312568470102E-2</v>
      </c>
      <c r="L3199" s="52">
        <f>IFERROR(_xll.qlIndexFixing(Index3M,H3199,TRUE,_xll.ohTrigger(RecalcTrigger,Trigger3M)),NA())</f>
        <v>2.42959322200673E-2</v>
      </c>
      <c r="M3199" s="52">
        <f>IFERROR(_xll.qlIndexFixing(ONIndex3M,I3199,TRUE,_xll.ohTrigger(RecalcTrigger,Trigger3M)),NA())</f>
        <v>2.4221631551668565E-2</v>
      </c>
      <c r="N3199" s="52">
        <f>IFERROR(_xll.qlIndexFixing(Index6M,$H3199,TRUE,_xll.ohTrigger(RecalcTrigger,Trigger6M)),NA())</f>
        <v>2.569661390713588E-2</v>
      </c>
      <c r="O3199" s="52">
        <f>IFERROR(_xll.qlIndexFixing(ONIndex6M,I3199,TRUE,_xll.ohTrigger(RecalcTrigger,Trigger6M)),NA())</f>
        <v>2.5530293604631993E-2</v>
      </c>
      <c r="P3199" s="52">
        <f>IFERROR(_xll.qlIndexFixing(Index1Y,$H3199,TRUE,_xll.ohTrigger(RecalcTrigger,Trigger1Y)),NA())</f>
        <v>2.7519359955137792E-2</v>
      </c>
      <c r="Q3199" s="52">
        <f>IFERROR(_xll.qlIndexFixing(ONIndex1Y,I3199,TRUE,_xll.ohTrigger(RecalcTrigger,Trigger1Y)),NA())</f>
        <v>2.7142901829666499E-2</v>
      </c>
    </row>
    <row r="3200" spans="2:17" x14ac:dyDescent="0.2">
      <c r="B3200" s="46" t="s">
        <v>51</v>
      </c>
      <c r="D3200" s="49">
        <f>_xll.qlCalendarAdvance(LocalCalendar,$D3199,B3200,"f",FALSE)</f>
        <v>61940</v>
      </c>
      <c r="E3200" s="49">
        <f>_xll.qlInterestRateIndexValueDate(IndexON,D3200)</f>
        <v>61940</v>
      </c>
      <c r="F3200" s="52">
        <f>IFERROR(_xll.qlIndexFixing(IndexON,D3200,TRUE,_xll.ohTrigger(RecalcTrigger,TriggerON)),NA())</f>
        <v>2.1462095585293994E-2</v>
      </c>
      <c r="H3200" s="49">
        <f>_xll.qlCalendarAdvance(IborCalendar,$H3199,B3200,"f",FALSE)</f>
        <v>61927</v>
      </c>
      <c r="I3200" s="49">
        <f>_xll.qlInterestRateIndexValueDate(Index1M,$H3200)</f>
        <v>61931</v>
      </c>
      <c r="J3200" s="52">
        <f>IFERROR(_xll.qlIndexFixing(Index1M,$H3200,TRUE,_xll.ohTrigger(RecalcTrigger,Trigger1M)),NA())</f>
        <v>2.2746844031436224E-2</v>
      </c>
      <c r="K3200" s="52">
        <f>IFERROR(_xll.qlIndexFixing(ONIndex1M,I3200,TRUE,_xll.ohTrigger(RecalcTrigger,Trigger1M)),NA())</f>
        <v>2.2725312568470102E-2</v>
      </c>
      <c r="L3200" s="52">
        <f>IFERROR(_xll.qlIndexFixing(Index3M,H3200,TRUE,_xll.ohTrigger(RecalcTrigger,Trigger3M)),NA())</f>
        <v>2.4295932220066433E-2</v>
      </c>
      <c r="M3200" s="52">
        <f>IFERROR(_xll.qlIndexFixing(ONIndex3M,I3200,TRUE,_xll.ohTrigger(RecalcTrigger,Trigger3M)),NA())</f>
        <v>2.4221631551588629E-2</v>
      </c>
      <c r="N3200" s="52">
        <f>IFERROR(_xll.qlIndexFixing(Index6M,$H3200,TRUE,_xll.ohTrigger(RecalcTrigger,Trigger6M)),NA())</f>
        <v>2.5696609420671639E-2</v>
      </c>
      <c r="O3200" s="52">
        <f>IFERROR(_xll.qlIndexFixing(ONIndex6M,I3200,TRUE,_xll.ohTrigger(RecalcTrigger,Trigger6M)),NA())</f>
        <v>2.5530288996318262E-2</v>
      </c>
      <c r="P3200" s="52">
        <f>IFERROR(_xll.qlIndexFixing(Index1Y,$H3200,TRUE,_xll.ohTrigger(RecalcTrigger,Trigger1Y)),NA())</f>
        <v>2.7519381446692408E-2</v>
      </c>
      <c r="Q3200" s="52">
        <f>IFERROR(_xll.qlIndexFixing(ONIndex1Y,I3200,TRUE,_xll.ohTrigger(RecalcTrigger,Trigger1Y)),NA())</f>
        <v>2.7142924496335041E-2</v>
      </c>
    </row>
    <row r="3201" spans="2:17" x14ac:dyDescent="0.2">
      <c r="B3201" s="46" t="s">
        <v>51</v>
      </c>
      <c r="D3201" s="49">
        <f>_xll.qlCalendarAdvance(LocalCalendar,$D3200,B3201,"f",FALSE)</f>
        <v>61947</v>
      </c>
      <c r="E3201" s="49">
        <f>_xll.qlInterestRateIndexValueDate(IndexON,D3201)</f>
        <v>61947</v>
      </c>
      <c r="F3201" s="52">
        <f>IFERROR(_xll.qlIndexFixing(IndexON,D3201,TRUE,_xll.ohTrigger(RecalcTrigger,TriggerON)),NA())</f>
        <v>2.146209558537393E-2</v>
      </c>
      <c r="H3201" s="49">
        <f>_xll.qlCalendarAdvance(IborCalendar,$H3200,B3201,"f",FALSE)</f>
        <v>61934</v>
      </c>
      <c r="I3201" s="49">
        <f>_xll.qlInterestRateIndexValueDate(Index1M,$H3201)</f>
        <v>61938</v>
      </c>
      <c r="J3201" s="52">
        <f>IFERROR(_xll.qlIndexFixing(Index1M,$H3201,TRUE,_xll.ohTrigger(RecalcTrigger,Trigger1M)),NA())</f>
        <v>2.2746844031438802E-2</v>
      </c>
      <c r="K3201" s="52">
        <f>IFERROR(_xll.qlIndexFixing(ONIndex1M,I3201,TRUE,_xll.ohTrigger(RecalcTrigger,Trigger1M)),NA())</f>
        <v>2.2725312568550038E-2</v>
      </c>
      <c r="L3201" s="52">
        <f>IFERROR(_xll.qlIndexFixing(Index3M,H3201,TRUE,_xll.ohTrigger(RecalcTrigger,Trigger3M)),NA())</f>
        <v>2.42959322200673E-2</v>
      </c>
      <c r="M3201" s="52">
        <f>IFERROR(_xll.qlIndexFixing(ONIndex3M,I3201,TRUE,_xll.ohTrigger(RecalcTrigger,Trigger3M)),NA())</f>
        <v>2.4221631551668565E-2</v>
      </c>
      <c r="N3201" s="52">
        <f>IFERROR(_xll.qlIndexFixing(Index6M,$H3201,TRUE,_xll.ohTrigger(RecalcTrigger,Trigger6M)),NA())</f>
        <v>2.5696604948125826E-2</v>
      </c>
      <c r="O3201" s="52">
        <f>IFERROR(_xll.qlIndexFixing(ONIndex6M,I3201,TRUE,_xll.ohTrigger(RecalcTrigger,Trigger6M)),NA())</f>
        <v>2.5530284401993342E-2</v>
      </c>
      <c r="P3201" s="52">
        <f>IFERROR(_xll.qlIndexFixing(Index1Y,$H3201,TRUE,_xll.ohTrigger(RecalcTrigger,Trigger1Y)),NA())</f>
        <v>2.7519402868791353E-2</v>
      </c>
      <c r="Q3201" s="52">
        <f>IFERROR(_xll.qlIndexFixing(ONIndex1Y,I3201,TRUE,_xll.ohTrigger(RecalcTrigger,Trigger1Y)),NA())</f>
        <v>2.7142947095537551E-2</v>
      </c>
    </row>
    <row r="3202" spans="2:17" x14ac:dyDescent="0.2">
      <c r="B3202" s="46" t="s">
        <v>51</v>
      </c>
      <c r="D3202" s="49">
        <f>_xll.qlCalendarAdvance(LocalCalendar,$D3201,B3202,"f",FALSE)</f>
        <v>61954</v>
      </c>
      <c r="E3202" s="49">
        <f>_xll.qlInterestRateIndexValueDate(IndexON,D3202)</f>
        <v>61954</v>
      </c>
      <c r="F3202" s="52">
        <f>IFERROR(_xll.qlIndexFixing(IndexON,D3202,TRUE,_xll.ohTrigger(RecalcTrigger,TriggerON)),NA())</f>
        <v>2.146209558537393E-2</v>
      </c>
      <c r="H3202" s="49">
        <f>_xll.qlCalendarAdvance(IborCalendar,$H3201,B3202,"f",FALSE)</f>
        <v>61941</v>
      </c>
      <c r="I3202" s="49">
        <f>_xll.qlInterestRateIndexValueDate(Index1M,$H3202)</f>
        <v>61945</v>
      </c>
      <c r="J3202" s="52">
        <f>IFERROR(_xll.qlIndexFixing(Index1M,$H3202,TRUE,_xll.ohTrigger(RecalcTrigger,Trigger1M)),NA())</f>
        <v>2.2746844031433646E-2</v>
      </c>
      <c r="K3202" s="52">
        <f>IFERROR(_xll.qlIndexFixing(ONIndex1M,I3202,TRUE,_xll.ohTrigger(RecalcTrigger,Trigger1M)),NA())</f>
        <v>2.2725312568470102E-2</v>
      </c>
      <c r="L3202" s="52">
        <f>IFERROR(_xll.qlIndexFixing(Index3M,H3202,TRUE,_xll.ohTrigger(RecalcTrigger,Trigger3M)),NA())</f>
        <v>2.42959322200673E-2</v>
      </c>
      <c r="M3202" s="52">
        <f>IFERROR(_xll.qlIndexFixing(ONIndex3M,I3202,TRUE,_xll.ohTrigger(RecalcTrigger,Trigger3M)),NA())</f>
        <v>2.4221631551668565E-2</v>
      </c>
      <c r="N3202" s="52">
        <f>IFERROR(_xll.qlIndexFixing(Index6M,$H3202,TRUE,_xll.ohTrigger(RecalcTrigger,Trigger6M)),NA())</f>
        <v>2.5696600489498445E-2</v>
      </c>
      <c r="O3202" s="52">
        <f>IFERROR(_xll.qlIndexFixing(ONIndex6M,I3202,TRUE,_xll.ohTrigger(RecalcTrigger,Trigger6M)),NA())</f>
        <v>2.5530279821337487E-2</v>
      </c>
      <c r="P3202" s="52">
        <f>IFERROR(_xll.qlIndexFixing(Index1Y,$H3202,TRUE,_xll.ohTrigger(RecalcTrigger,Trigger1Y)),NA())</f>
        <v>2.7519424221435499E-2</v>
      </c>
      <c r="Q3202" s="52">
        <f>IFERROR(_xll.qlIndexFixing(ONIndex1Y,I3202,TRUE,_xll.ohTrigger(RecalcTrigger,Trigger1Y)),NA())</f>
        <v>2.7142969627114155E-2</v>
      </c>
    </row>
    <row r="3203" spans="2:17" x14ac:dyDescent="0.2">
      <c r="B3203" s="46" t="s">
        <v>51</v>
      </c>
      <c r="D3203" s="49">
        <f>_xll.qlCalendarAdvance(LocalCalendar,$D3202,B3203,"f",FALSE)</f>
        <v>61961</v>
      </c>
      <c r="E3203" s="49">
        <f>_xll.qlInterestRateIndexValueDate(IndexON,D3203)</f>
        <v>61961</v>
      </c>
      <c r="F3203" s="52">
        <f>IFERROR(_xll.qlIndexFixing(IndexON,D3203,TRUE,_xll.ohTrigger(RecalcTrigger,TriggerON)),NA())</f>
        <v>2.1462095585293994E-2</v>
      </c>
      <c r="H3203" s="49">
        <f>_xll.qlCalendarAdvance(IborCalendar,$H3202,B3203,"f",FALSE)</f>
        <v>61948</v>
      </c>
      <c r="I3203" s="49">
        <f>_xll.qlInterestRateIndexValueDate(Index1M,$H3203)</f>
        <v>61952</v>
      </c>
      <c r="J3203" s="52">
        <f>IFERROR(_xll.qlIndexFixing(Index1M,$H3203,TRUE,_xll.ohTrigger(RecalcTrigger,Trigger1M)),NA())</f>
        <v>2.2746844031433646E-2</v>
      </c>
      <c r="K3203" s="52">
        <f>IFERROR(_xll.qlIndexFixing(ONIndex1M,I3203,TRUE,_xll.ohTrigger(RecalcTrigger,Trigger1M)),NA())</f>
        <v>2.2725312568470102E-2</v>
      </c>
      <c r="L3203" s="52">
        <f>IFERROR(_xll.qlIndexFixing(Index3M,H3203,TRUE,_xll.ohTrigger(RecalcTrigger,Trigger3M)),NA())</f>
        <v>2.4295932220066433E-2</v>
      </c>
      <c r="M3203" s="52">
        <f>IFERROR(_xll.qlIndexFixing(ONIndex3M,I3203,TRUE,_xll.ohTrigger(RecalcTrigger,Trigger3M)),NA())</f>
        <v>2.4221631551588629E-2</v>
      </c>
      <c r="N3203" s="52">
        <f>IFERROR(_xll.qlIndexFixing(Index6M,$H3203,TRUE,_xll.ohTrigger(RecalcTrigger,Trigger6M)),NA())</f>
        <v>2.5696596044786892E-2</v>
      </c>
      <c r="O3203" s="52">
        <f>IFERROR(_xll.qlIndexFixing(ONIndex6M,I3203,TRUE,_xll.ohTrigger(RecalcTrigger,Trigger6M)),NA())</f>
        <v>2.5530275254190826E-2</v>
      </c>
      <c r="P3203" s="52">
        <f>IFERROR(_xll.qlIndexFixing(Index1Y,$H3203,TRUE,_xll.ohTrigger(RecalcTrigger,Trigger1Y)),NA())</f>
        <v>2.751944550462419E-2</v>
      </c>
      <c r="Q3203" s="52">
        <f>IFERROR(_xll.qlIndexFixing(ONIndex1Y,I3203,TRUE,_xll.ohTrigger(RecalcTrigger,Trigger1Y)),NA())</f>
        <v>2.7142992090984919E-2</v>
      </c>
    </row>
    <row r="3204" spans="2:17" x14ac:dyDescent="0.2">
      <c r="B3204" s="46" t="s">
        <v>51</v>
      </c>
      <c r="D3204" s="49">
        <f>_xll.qlCalendarAdvance(LocalCalendar,$D3203,B3204,"f",FALSE)</f>
        <v>61968</v>
      </c>
      <c r="E3204" s="49">
        <f>_xll.qlInterestRateIndexValueDate(IndexON,D3204)</f>
        <v>61968</v>
      </c>
      <c r="F3204" s="52">
        <f>IFERROR(_xll.qlIndexFixing(IndexON,D3204,TRUE,_xll.ohTrigger(RecalcTrigger,TriggerON)),NA())</f>
        <v>2.1462095585293994E-2</v>
      </c>
      <c r="H3204" s="49">
        <f>_xll.qlCalendarAdvance(IborCalendar,$H3203,B3204,"f",FALSE)</f>
        <v>61955</v>
      </c>
      <c r="I3204" s="49">
        <f>_xll.qlInterestRateIndexValueDate(Index1M,$H3204)</f>
        <v>61959</v>
      </c>
      <c r="J3204" s="52">
        <f>IFERROR(_xll.qlIndexFixing(Index1M,$H3204,TRUE,_xll.ohTrigger(RecalcTrigger,Trigger1M)),NA())</f>
        <v>2.2746844031436224E-2</v>
      </c>
      <c r="K3204" s="52">
        <f>IFERROR(_xll.qlIndexFixing(ONIndex1M,I3204,TRUE,_xll.ohTrigger(RecalcTrigger,Trigger1M)),NA())</f>
        <v>2.2725312568470102E-2</v>
      </c>
      <c r="L3204" s="52">
        <f>IFERROR(_xll.qlIndexFixing(Index3M,H3204,TRUE,_xll.ohTrigger(RecalcTrigger,Trigger3M)),NA())</f>
        <v>2.42959322200673E-2</v>
      </c>
      <c r="M3204" s="52">
        <f>IFERROR(_xll.qlIndexFixing(ONIndex3M,I3204,TRUE,_xll.ohTrigger(RecalcTrigger,Trigger3M)),NA())</f>
        <v>2.4221631551588629E-2</v>
      </c>
      <c r="N3204" s="52">
        <f>IFERROR(_xll.qlIndexFixing(Index6M,$H3204,TRUE,_xll.ohTrigger(RecalcTrigger,Trigger6M)),NA())</f>
        <v>2.5696591613993767E-2</v>
      </c>
      <c r="O3204" s="52">
        <f>IFERROR(_xll.qlIndexFixing(ONIndex6M,I3204,TRUE,_xll.ohTrigger(RecalcTrigger,Trigger6M)),NA())</f>
        <v>2.5530270700953039E-2</v>
      </c>
      <c r="P3204" s="52">
        <f>IFERROR(_xll.qlIndexFixing(Index1Y,$H3204,TRUE,_xll.ohTrigger(RecalcTrigger,Trigger1Y)),NA())</f>
        <v>2.7519466718357862E-2</v>
      </c>
      <c r="Q3204" s="52">
        <f>IFERROR(_xll.qlIndexFixing(ONIndex1Y,I3204,TRUE,_xll.ohTrigger(RecalcTrigger,Trigger1Y)),NA())</f>
        <v>2.714301448738965E-2</v>
      </c>
    </row>
    <row r="3205" spans="2:17" x14ac:dyDescent="0.2">
      <c r="B3205" s="46" t="s">
        <v>51</v>
      </c>
      <c r="D3205" s="49">
        <f>_xll.qlCalendarAdvance(LocalCalendar,$D3204,B3205,"f",FALSE)</f>
        <v>61975</v>
      </c>
      <c r="E3205" s="49">
        <f>_xll.qlInterestRateIndexValueDate(IndexON,D3205)</f>
        <v>61975</v>
      </c>
      <c r="F3205" s="52">
        <f>IFERROR(_xll.qlIndexFixing(IndexON,D3205,TRUE,_xll.ohTrigger(RecalcTrigger,TriggerON)),NA())</f>
        <v>2.1462095585293994E-2</v>
      </c>
      <c r="H3205" s="49">
        <f>_xll.qlCalendarAdvance(IborCalendar,$H3204,B3205,"f",FALSE)</f>
        <v>61962</v>
      </c>
      <c r="I3205" s="49">
        <f>_xll.qlInterestRateIndexValueDate(Index1M,$H3205)</f>
        <v>61967</v>
      </c>
      <c r="J3205" s="52">
        <f>IFERROR(_xll.qlIndexFixing(Index1M,$H3205,TRUE,_xll.ohTrigger(RecalcTrigger,Trigger1M)),NA())</f>
        <v>2.2746844031436224E-2</v>
      </c>
      <c r="K3205" s="52">
        <f>IFERROR(_xll.qlIndexFixing(ONIndex1M,I3205,TRUE,_xll.ohTrigger(RecalcTrigger,Trigger1M)),NA())</f>
        <v>2.2725312568390166E-2</v>
      </c>
      <c r="L3205" s="52">
        <f>IFERROR(_xll.qlIndexFixing(Index3M,H3205,TRUE,_xll.ohTrigger(RecalcTrigger,Trigger3M)),NA())</f>
        <v>2.4295932220066433E-2</v>
      </c>
      <c r="M3205" s="52">
        <f>IFERROR(_xll.qlIndexFixing(ONIndex3M,I3205,TRUE,_xll.ohTrigger(RecalcTrigger,Trigger3M)),NA())</f>
        <v>2.4221631551668565E-2</v>
      </c>
      <c r="N3205" s="52">
        <f>IFERROR(_xll.qlIndexFixing(Index6M,$H3205,TRUE,_xll.ohTrigger(RecalcTrigger,Trigger6M)),NA())</f>
        <v>2.5696586567272466E-2</v>
      </c>
      <c r="O3205" s="52">
        <f>IFERROR(_xll.qlIndexFixing(ONIndex6M,I3205,TRUE,_xll.ohTrigger(RecalcTrigger,Trigger6M)),NA())</f>
        <v>2.5530265514062123E-2</v>
      </c>
      <c r="P3205" s="52">
        <f>IFERROR(_xll.qlIndexFixing(Index1Y,$H3205,TRUE,_xll.ohTrigger(RecalcTrigger,Trigger1Y)),NA())</f>
        <v>2.7519490877577803E-2</v>
      </c>
      <c r="Q3205" s="52">
        <f>IFERROR(_xll.qlIndexFixing(ONIndex1Y,I3205,TRUE,_xll.ohTrigger(RecalcTrigger,Trigger1Y)),NA())</f>
        <v>2.7143040000501273E-2</v>
      </c>
    </row>
    <row r="3206" spans="2:17" x14ac:dyDescent="0.2">
      <c r="B3206" s="46" t="s">
        <v>51</v>
      </c>
      <c r="D3206" s="49">
        <f>_xll.qlCalendarAdvance(LocalCalendar,$D3205,B3206,"f",FALSE)</f>
        <v>61982</v>
      </c>
      <c r="E3206" s="49">
        <f>_xll.qlInterestRateIndexValueDate(IndexON,D3206)</f>
        <v>61982</v>
      </c>
      <c r="F3206" s="52">
        <f>IFERROR(_xll.qlIndexFixing(IndexON,D3206,TRUE,_xll.ohTrigger(RecalcTrigger,TriggerON)),NA())</f>
        <v>2.146209558537393E-2</v>
      </c>
      <c r="H3206" s="49">
        <f>_xll.qlCalendarAdvance(IborCalendar,$H3205,B3206,"f",FALSE)</f>
        <v>61969</v>
      </c>
      <c r="I3206" s="49">
        <f>_xll.qlInterestRateIndexValueDate(Index1M,$H3206)</f>
        <v>61974</v>
      </c>
      <c r="J3206" s="52">
        <f>IFERROR(_xll.qlIndexFixing(Index1M,$H3206,TRUE,_xll.ohTrigger(RecalcTrigger,Trigger1M)),NA())</f>
        <v>2.2746125877922019E-2</v>
      </c>
      <c r="K3206" s="52">
        <f>IFERROR(_xll.qlIndexFixing(ONIndex1M,I3206,TRUE,_xll.ohTrigger(RecalcTrigger,Trigger1M)),NA())</f>
        <v>2.2725312568470102E-2</v>
      </c>
      <c r="L3206" s="52">
        <f>IFERROR(_xll.qlIndexFixing(Index3M,H3206,TRUE,_xll.ohTrigger(RecalcTrigger,Trigger3M)),NA())</f>
        <v>2.4295114079535943E-2</v>
      </c>
      <c r="M3206" s="52">
        <f>IFERROR(_xll.qlIndexFixing(ONIndex3M,I3206,TRUE,_xll.ohTrigger(RecalcTrigger,Trigger3M)),NA())</f>
        <v>2.4221631551668565E-2</v>
      </c>
      <c r="N3206" s="52">
        <f>IFERROR(_xll.qlIndexFixing(Index6M,$H3206,TRUE,_xll.ohTrigger(RecalcTrigger,Trigger6M)),NA())</f>
        <v>2.5693843946349396E-2</v>
      </c>
      <c r="O3206" s="52">
        <f>IFERROR(_xll.qlIndexFixing(ONIndex6M,I3206,TRUE,_xll.ohTrigger(RecalcTrigger,Trigger6M)),NA())</f>
        <v>2.5530260990320741E-2</v>
      </c>
      <c r="P3206" s="52">
        <f>IFERROR(_xll.qlIndexFixing(Index1Y,$H3206,TRUE,_xll.ohTrigger(RecalcTrigger,Trigger1Y)),NA())</f>
        <v>2.7519511942478859E-2</v>
      </c>
      <c r="Q3206" s="52">
        <f>IFERROR(_xll.qlIndexFixing(ONIndex1Y,I3206,TRUE,_xll.ohTrigger(RecalcTrigger,Trigger1Y)),NA())</f>
        <v>2.7143062252221739E-2</v>
      </c>
    </row>
    <row r="3207" spans="2:17" x14ac:dyDescent="0.2">
      <c r="B3207" s="46" t="s">
        <v>51</v>
      </c>
      <c r="D3207" s="49">
        <f>_xll.qlCalendarAdvance(LocalCalendar,$D3206,B3207,"f",FALSE)</f>
        <v>61989</v>
      </c>
      <c r="E3207" s="49">
        <f>_xll.qlInterestRateIndexValueDate(IndexON,D3207)</f>
        <v>61989</v>
      </c>
      <c r="F3207" s="52">
        <f>IFERROR(_xll.qlIndexFixing(IndexON,D3207,TRUE,_xll.ohTrigger(RecalcTrigger,TriggerON)),NA())</f>
        <v>2.1462095585214058E-2</v>
      </c>
      <c r="H3207" s="49">
        <f>_xll.qlCalendarAdvance(IborCalendar,$H3206,B3207,"f",FALSE)</f>
        <v>61976</v>
      </c>
      <c r="I3207" s="49">
        <f>_xll.qlInterestRateIndexValueDate(Index1M,$H3207)</f>
        <v>61980</v>
      </c>
      <c r="J3207" s="52">
        <f>IFERROR(_xll.qlIndexFixing(Index1M,$H3207,TRUE,_xll.ohTrigger(RecalcTrigger,Trigger1M)),NA())</f>
        <v>2.2746125877924683E-2</v>
      </c>
      <c r="K3207" s="52">
        <f>IFERROR(_xll.qlIndexFixing(ONIndex1M,I3207,TRUE,_xll.ohTrigger(RecalcTrigger,Trigger1M)),NA())</f>
        <v>2.2725312568470102E-2</v>
      </c>
      <c r="L3207" s="52">
        <f>IFERROR(_xll.qlIndexFixing(Index3M,H3207,TRUE,_xll.ohTrigger(RecalcTrigger,Trigger3M)),NA())</f>
        <v>2.4295114079535066E-2</v>
      </c>
      <c r="M3207" s="52">
        <f>IFERROR(_xll.qlIndexFixing(ONIndex3M,I3207,TRUE,_xll.ohTrigger(RecalcTrigger,Trigger3M)),NA())</f>
        <v>2.4221631551668565E-2</v>
      </c>
      <c r="N3207" s="52">
        <f>IFERROR(_xll.qlIndexFixing(Index6M,$H3207,TRUE,_xll.ohTrigger(RecalcTrigger,Trigger6M)),NA())</f>
        <v>2.5694752880718662E-2</v>
      </c>
      <c r="O3207" s="52">
        <f>IFERROR(_xll.qlIndexFixing(ONIndex6M,I3207,TRUE,_xll.ohTrigger(RecalcTrigger,Trigger6M)),NA())</f>
        <v>2.5530257123733691E-2</v>
      </c>
      <c r="P3207" s="52">
        <f>IFERROR(_xll.qlIndexFixing(Index1Y,$H3207,TRUE,_xll.ohTrigger(RecalcTrigger,Trigger1Y)),NA())</f>
        <v>2.7519529942827907E-2</v>
      </c>
      <c r="Q3207" s="52">
        <f>IFERROR(_xll.qlIndexFixing(ONIndex1Y,I3207,TRUE,_xll.ohTrigger(RecalcTrigger,Trigger1Y)),NA())</f>
        <v>2.7143081271328029E-2</v>
      </c>
    </row>
    <row r="3208" spans="2:17" x14ac:dyDescent="0.2">
      <c r="B3208" s="46" t="s">
        <v>51</v>
      </c>
      <c r="D3208" s="49">
        <f>_xll.qlCalendarAdvance(LocalCalendar,$D3207,B3208,"f",FALSE)</f>
        <v>61996</v>
      </c>
      <c r="E3208" s="49">
        <f>_xll.qlInterestRateIndexValueDate(IndexON,D3208)</f>
        <v>61996</v>
      </c>
      <c r="F3208" s="52">
        <f>IFERROR(_xll.qlIndexFixing(IndexON,D3208,TRUE,_xll.ohTrigger(RecalcTrigger,TriggerON)),NA())</f>
        <v>2.1462095585293994E-2</v>
      </c>
      <c r="H3208" s="49">
        <f>_xll.qlCalendarAdvance(IborCalendar,$H3207,B3208,"f",FALSE)</f>
        <v>61983</v>
      </c>
      <c r="I3208" s="49">
        <f>_xll.qlInterestRateIndexValueDate(Index1M,$H3208)</f>
        <v>61987</v>
      </c>
      <c r="J3208" s="52">
        <f>IFERROR(_xll.qlIndexFixing(Index1M,$H3208,TRUE,_xll.ohTrigger(RecalcTrigger,Trigger1M)),NA())</f>
        <v>2.2746125877924683E-2</v>
      </c>
      <c r="K3208" s="52">
        <f>IFERROR(_xll.qlIndexFixing(ONIndex1M,I3208,TRUE,_xll.ohTrigger(RecalcTrigger,Trigger1M)),NA())</f>
        <v>2.2725312568550038E-2</v>
      </c>
      <c r="L3208" s="52">
        <f>IFERROR(_xll.qlIndexFixing(Index3M,H3208,TRUE,_xll.ohTrigger(RecalcTrigger,Trigger3M)),NA())</f>
        <v>2.4295114079535066E-2</v>
      </c>
      <c r="M3208" s="52">
        <f>IFERROR(_xll.qlIndexFixing(ONIndex3M,I3208,TRUE,_xll.ohTrigger(RecalcTrigger,Trigger3M)),NA())</f>
        <v>2.4221631551668565E-2</v>
      </c>
      <c r="N3208" s="52">
        <f>IFERROR(_xll.qlIndexFixing(Index6M,$H3208,TRUE,_xll.ohTrigger(RecalcTrigger,Trigger6M)),NA())</f>
        <v>2.5694748504228284E-2</v>
      </c>
      <c r="O3208" s="52">
        <f>IFERROR(_xll.qlIndexFixing(ONIndex6M,I3208,TRUE,_xll.ohTrigger(RecalcTrigger,Trigger6M)),NA())</f>
        <v>2.5530252625491912E-2</v>
      </c>
      <c r="P3208" s="52">
        <f>IFERROR(_xll.qlIndexFixing(Index1Y,$H3208,TRUE,_xll.ohTrigger(RecalcTrigger,Trigger1Y)),NA())</f>
        <v>2.7519550878740636E-2</v>
      </c>
      <c r="Q3208" s="52">
        <f>IFERROR(_xll.qlIndexFixing(ONIndex1Y,I3208,TRUE,_xll.ohTrigger(RecalcTrigger,Trigger1Y)),NA())</f>
        <v>2.7143103397468948E-2</v>
      </c>
    </row>
    <row r="3209" spans="2:17" x14ac:dyDescent="0.2">
      <c r="B3209" s="46" t="s">
        <v>51</v>
      </c>
      <c r="D3209" s="49">
        <f>_xll.qlCalendarAdvance(LocalCalendar,$D3208,B3209,"f",FALSE)</f>
        <v>62003</v>
      </c>
      <c r="E3209" s="49">
        <f>_xll.qlInterestRateIndexValueDate(IndexON,D3209)</f>
        <v>62003</v>
      </c>
      <c r="F3209" s="52">
        <f>IFERROR(_xll.qlIndexFixing(IndexON,D3209,TRUE,_xll.ohTrigger(RecalcTrigger,TriggerON)),NA())</f>
        <v>2.146209558537393E-2</v>
      </c>
      <c r="H3209" s="49">
        <f>_xll.qlCalendarAdvance(IborCalendar,$H3208,B3209,"f",FALSE)</f>
        <v>61990</v>
      </c>
      <c r="I3209" s="49">
        <f>_xll.qlInterestRateIndexValueDate(Index1M,$H3209)</f>
        <v>61994</v>
      </c>
      <c r="J3209" s="52">
        <f>IFERROR(_xll.qlIndexFixing(Index1M,$H3209,TRUE,_xll.ohTrigger(RecalcTrigger,Trigger1M)),NA())</f>
        <v>2.2746125877924683E-2</v>
      </c>
      <c r="K3209" s="52">
        <f>IFERROR(_xll.qlIndexFixing(ONIndex1M,I3209,TRUE,_xll.ohTrigger(RecalcTrigger,Trigger1M)),NA())</f>
        <v>2.2725312568550038E-2</v>
      </c>
      <c r="L3209" s="52">
        <f>IFERROR(_xll.qlIndexFixing(Index3M,H3209,TRUE,_xll.ohTrigger(RecalcTrigger,Trigger3M)),NA())</f>
        <v>2.4295114079535066E-2</v>
      </c>
      <c r="M3209" s="52">
        <f>IFERROR(_xll.qlIndexFixing(ONIndex3M,I3209,TRUE,_xll.ohTrigger(RecalcTrigger,Trigger3M)),NA())</f>
        <v>2.4221631551668565E-2</v>
      </c>
      <c r="N3209" s="52">
        <f>IFERROR(_xll.qlIndexFixing(Index6M,$H3209,TRUE,_xll.ohTrigger(RecalcTrigger,Trigger6M)),NA())</f>
        <v>2.5694744141654683E-2</v>
      </c>
      <c r="O3209" s="52">
        <f>IFERROR(_xll.qlIndexFixing(ONIndex6M,I3209,TRUE,_xll.ohTrigger(RecalcTrigger,Trigger6M)),NA())</f>
        <v>2.5530248140919198E-2</v>
      </c>
      <c r="P3209" s="52">
        <f>IFERROR(_xll.qlIndexFixing(Index1Y,$H3209,TRUE,_xll.ohTrigger(RecalcTrigger,Trigger1Y)),NA())</f>
        <v>2.7519571745198347E-2</v>
      </c>
      <c r="Q3209" s="52">
        <f>IFERROR(_xll.qlIndexFixing(ONIndex1Y,I3209,TRUE,_xll.ohTrigger(RecalcTrigger,Trigger1Y)),NA())</f>
        <v>2.7143125455983963E-2</v>
      </c>
    </row>
    <row r="3210" spans="2:17" x14ac:dyDescent="0.2">
      <c r="B3210" s="46" t="s">
        <v>51</v>
      </c>
      <c r="D3210" s="49">
        <f>_xll.qlCalendarAdvance(LocalCalendar,$D3209,B3210,"f",FALSE)</f>
        <v>62010</v>
      </c>
      <c r="E3210" s="49">
        <f>_xll.qlInterestRateIndexValueDate(IndexON,D3210)</f>
        <v>62010</v>
      </c>
      <c r="F3210" s="52">
        <f>IFERROR(_xll.qlIndexFixing(IndexON,D3210,TRUE,_xll.ohTrigger(RecalcTrigger,TriggerON)),NA())</f>
        <v>2.1462095585293994E-2</v>
      </c>
      <c r="H3210" s="49">
        <f>_xll.qlCalendarAdvance(IborCalendar,$H3209,B3210,"f",FALSE)</f>
        <v>61997</v>
      </c>
      <c r="I3210" s="49">
        <f>_xll.qlInterestRateIndexValueDate(Index1M,$H3210)</f>
        <v>62001</v>
      </c>
      <c r="J3210" s="52">
        <f>IFERROR(_xll.qlIndexFixing(Index1M,$H3210,TRUE,_xll.ohTrigger(RecalcTrigger,Trigger1M)),NA())</f>
        <v>2.2746844031436224E-2</v>
      </c>
      <c r="K3210" s="52">
        <f>IFERROR(_xll.qlIndexFixing(ONIndex1M,I3210,TRUE,_xll.ohTrigger(RecalcTrigger,Trigger1M)),NA())</f>
        <v>2.2725312568470102E-2</v>
      </c>
      <c r="L3210" s="52">
        <f>IFERROR(_xll.qlIndexFixing(Index3M,H3210,TRUE,_xll.ohTrigger(RecalcTrigger,Trigger3M)),NA())</f>
        <v>2.4295932220068168E-2</v>
      </c>
      <c r="M3210" s="52">
        <f>IFERROR(_xll.qlIndexFixing(ONIndex3M,I3210,TRUE,_xll.ohTrigger(RecalcTrigger,Trigger3M)),NA())</f>
        <v>2.4221631551748501E-2</v>
      </c>
      <c r="N3210" s="52">
        <f>IFERROR(_xll.qlIndexFixing(Index6M,$H3210,TRUE,_xll.ohTrigger(RecalcTrigger,Trigger6M)),NA())</f>
        <v>2.5691089255103404E-2</v>
      </c>
      <c r="O3210" s="52">
        <f>IFERROR(_xll.qlIndexFixing(ONIndex6M,I3210,TRUE,_xll.ohTrigger(RecalcTrigger,Trigger6M)),NA())</f>
        <v>2.5530243670095487E-2</v>
      </c>
      <c r="P3210" s="52">
        <f>IFERROR(_xll.qlIndexFixing(Index1Y,$H3210,TRUE,_xll.ohTrigger(RecalcTrigger,Trigger1Y)),NA())</f>
        <v>2.7519592542200606E-2</v>
      </c>
      <c r="Q3210" s="52">
        <f>IFERROR(_xll.qlIndexFixing(ONIndex1Y,I3210,TRUE,_xll.ohTrigger(RecalcTrigger,Trigger1Y)),NA())</f>
        <v>2.7143147446873073E-2</v>
      </c>
    </row>
    <row r="3211" spans="2:17" x14ac:dyDescent="0.2">
      <c r="B3211" s="46" t="s">
        <v>51</v>
      </c>
      <c r="D3211" s="49">
        <f>_xll.qlCalendarAdvance(LocalCalendar,$D3210,B3211,"f",FALSE)</f>
        <v>62017</v>
      </c>
      <c r="E3211" s="49">
        <f>_xll.qlInterestRateIndexValueDate(IndexON,D3211)</f>
        <v>62017</v>
      </c>
      <c r="F3211" s="52">
        <f>IFERROR(_xll.qlIndexFixing(IndexON,D3211,TRUE,_xll.ohTrigger(RecalcTrigger,TriggerON)),NA())</f>
        <v>2.1462095585293994E-2</v>
      </c>
      <c r="H3211" s="49">
        <f>_xll.qlCalendarAdvance(IborCalendar,$H3210,B3211,"f",FALSE)</f>
        <v>62004</v>
      </c>
      <c r="I3211" s="49">
        <f>_xll.qlInterestRateIndexValueDate(Index1M,$H3211)</f>
        <v>62008</v>
      </c>
      <c r="J3211" s="52">
        <f>IFERROR(_xll.qlIndexFixing(Index1M,$H3211,TRUE,_xll.ohTrigger(RecalcTrigger,Trigger1M)),NA())</f>
        <v>2.2746844031438802E-2</v>
      </c>
      <c r="K3211" s="52">
        <f>IFERROR(_xll.qlIndexFixing(ONIndex1M,I3211,TRUE,_xll.ohTrigger(RecalcTrigger,Trigger1M)),NA())</f>
        <v>2.2725312568470102E-2</v>
      </c>
      <c r="L3211" s="52">
        <f>IFERROR(_xll.qlIndexFixing(Index3M,H3211,TRUE,_xll.ohTrigger(RecalcTrigger,Trigger3M)),NA())</f>
        <v>2.42959322200673E-2</v>
      </c>
      <c r="M3211" s="52">
        <f>IFERROR(_xll.qlIndexFixing(ONIndex3M,I3211,TRUE,_xll.ohTrigger(RecalcTrigger,Trigger3M)),NA())</f>
        <v>2.4221631551588629E-2</v>
      </c>
      <c r="N3211" s="52">
        <f>IFERROR(_xll.qlIndexFixing(Index6M,$H3211,TRUE,_xll.ohTrigger(RecalcTrigger,Trigger6M)),NA())</f>
        <v>2.5694735458254313E-2</v>
      </c>
      <c r="O3211" s="52">
        <f>IFERROR(_xll.qlIndexFixing(ONIndex6M,I3211,TRUE,_xll.ohTrigger(RecalcTrigger,Trigger6M)),NA())</f>
        <v>2.5530239212940842E-2</v>
      </c>
      <c r="P3211" s="52">
        <f>IFERROR(_xll.qlIndexFixing(Index1Y,$H3211,TRUE,_xll.ohTrigger(RecalcTrigger,Trigger1Y)),NA())</f>
        <v>2.7519613269747844E-2</v>
      </c>
      <c r="Q3211" s="52">
        <f>IFERROR(_xll.qlIndexFixing(ONIndex1Y,I3211,TRUE,_xll.ohTrigger(RecalcTrigger,Trigger1Y)),NA())</f>
        <v>2.7143169370216214E-2</v>
      </c>
    </row>
    <row r="3212" spans="2:17" x14ac:dyDescent="0.2">
      <c r="B3212" s="46" t="s">
        <v>51</v>
      </c>
      <c r="D3212" s="49">
        <f>_xll.qlCalendarAdvance(LocalCalendar,$D3211,B3212,"f",FALSE)</f>
        <v>62024</v>
      </c>
      <c r="E3212" s="49">
        <f>_xll.qlInterestRateIndexValueDate(IndexON,D3212)</f>
        <v>62024</v>
      </c>
      <c r="F3212" s="52">
        <f>IFERROR(_xll.qlIndexFixing(IndexON,D3212,TRUE,_xll.ohTrigger(RecalcTrigger,TriggerON)),NA())</f>
        <v>2.146209558537393E-2</v>
      </c>
      <c r="H3212" s="49">
        <f>_xll.qlCalendarAdvance(IborCalendar,$H3211,B3212,"f",FALSE)</f>
        <v>62011</v>
      </c>
      <c r="I3212" s="49">
        <f>_xll.qlInterestRateIndexValueDate(Index1M,$H3212)</f>
        <v>62016</v>
      </c>
      <c r="J3212" s="52">
        <f>IFERROR(_xll.qlIndexFixing(Index1M,$H3212,TRUE,_xll.ohTrigger(RecalcTrigger,Trigger1M)),NA())</f>
        <v>2.2746844031436224E-2</v>
      </c>
      <c r="K3212" s="52">
        <f>IFERROR(_xll.qlIndexFixing(ONIndex1M,I3212,TRUE,_xll.ohTrigger(RecalcTrigger,Trigger1M)),NA())</f>
        <v>2.2725312568470102E-2</v>
      </c>
      <c r="L3212" s="52">
        <f>IFERROR(_xll.qlIndexFixing(Index3M,H3212,TRUE,_xll.ohTrigger(RecalcTrigger,Trigger3M)),NA())</f>
        <v>2.4295932220066433E-2</v>
      </c>
      <c r="M3212" s="52">
        <f>IFERROR(_xll.qlIndexFixing(ONIndex3M,I3212,TRUE,_xll.ohTrigger(RecalcTrigger,Trigger3M)),NA())</f>
        <v>2.4221631551588629E-2</v>
      </c>
      <c r="N3212" s="52">
        <f>IFERROR(_xll.qlIndexFixing(Index6M,$H3212,TRUE,_xll.ohTrigger(RecalcTrigger,Trigger6M)),NA())</f>
        <v>2.5694730521302365E-2</v>
      </c>
      <c r="O3212" s="52">
        <f>IFERROR(_xll.qlIndexFixing(ONIndex6M,I3212,TRUE,_xll.ohTrigger(RecalcTrigger,Trigger6M)),NA())</f>
        <v>2.553023413604194E-2</v>
      </c>
      <c r="P3212" s="52">
        <f>IFERROR(_xll.qlIndexFixing(Index1Y,$H3212,TRUE,_xll.ohTrigger(RecalcTrigger,Trigger1Y)),NA())</f>
        <v>2.7519636873326116E-2</v>
      </c>
      <c r="Q3212" s="52">
        <f>IFERROR(_xll.qlIndexFixing(ONIndex1Y,I3212,TRUE,_xll.ohTrigger(RecalcTrigger,Trigger1Y)),NA())</f>
        <v>2.7143194342800214E-2</v>
      </c>
    </row>
    <row r="3213" spans="2:17" x14ac:dyDescent="0.2">
      <c r="B3213" s="46" t="s">
        <v>51</v>
      </c>
      <c r="D3213" s="49">
        <f>_xll.qlCalendarAdvance(LocalCalendar,$D3212,B3213,"f",FALSE)</f>
        <v>62031</v>
      </c>
      <c r="E3213" s="49">
        <f>_xll.qlInterestRateIndexValueDate(IndexON,D3213)</f>
        <v>62031</v>
      </c>
      <c r="F3213" s="52">
        <f>IFERROR(_xll.qlIndexFixing(IndexON,D3213,TRUE,_xll.ohTrigger(RecalcTrigger,TriggerON)),NA())</f>
        <v>2.146209558537393E-2</v>
      </c>
      <c r="H3213" s="49">
        <f>_xll.qlCalendarAdvance(IborCalendar,$H3212,B3213,"f",FALSE)</f>
        <v>62018</v>
      </c>
      <c r="I3213" s="49">
        <f>_xll.qlInterestRateIndexValueDate(Index1M,$H3213)</f>
        <v>62022</v>
      </c>
      <c r="J3213" s="52">
        <f>IFERROR(_xll.qlIndexFixing(Index1M,$H3213,TRUE,_xll.ohTrigger(RecalcTrigger,Trigger1M)),NA())</f>
        <v>2.2746844031438802E-2</v>
      </c>
      <c r="K3213" s="52">
        <f>IFERROR(_xll.qlIndexFixing(ONIndex1M,I3213,TRUE,_xll.ohTrigger(RecalcTrigger,Trigger1M)),NA())</f>
        <v>2.2725312568550038E-2</v>
      </c>
      <c r="L3213" s="52">
        <f>IFERROR(_xll.qlIndexFixing(Index3M,H3213,TRUE,_xll.ohTrigger(RecalcTrigger,Trigger3M)),NA())</f>
        <v>2.4295932220066433E-2</v>
      </c>
      <c r="M3213" s="52">
        <f>IFERROR(_xll.qlIndexFixing(ONIndex3M,I3213,TRUE,_xll.ohTrigger(RecalcTrigger,Trigger3M)),NA())</f>
        <v>2.4221631551668565E-2</v>
      </c>
      <c r="N3213" s="52">
        <f>IFERROR(_xll.qlIndexFixing(Index6M,$H3213,TRUE,_xll.ohTrigger(RecalcTrigger,Trigger6M)),NA())</f>
        <v>2.5694726830515789E-2</v>
      </c>
      <c r="O3213" s="52">
        <f>IFERROR(_xll.qlIndexFixing(ONIndex6M,I3213,TRUE,_xll.ohTrigger(RecalcTrigger,Trigger6M)),NA())</f>
        <v>2.5530230340118365E-2</v>
      </c>
      <c r="P3213" s="52">
        <f>IFERROR(_xll.qlIndexFixing(Index1Y,$H3213,TRUE,_xll.ohTrigger(RecalcTrigger,Trigger1Y)),NA())</f>
        <v>2.7519654516476838E-2</v>
      </c>
      <c r="Q3213" s="52">
        <f>IFERROR(_xll.qlIndexFixing(ONIndex1Y,I3213,TRUE,_xll.ohTrigger(RecalcTrigger,Trigger1Y)),NA())</f>
        <v>2.7143213014424461E-2</v>
      </c>
    </row>
    <row r="3214" spans="2:17" x14ac:dyDescent="0.2">
      <c r="B3214" s="46" t="s">
        <v>51</v>
      </c>
      <c r="D3214" s="49">
        <f>_xll.qlCalendarAdvance(LocalCalendar,$D3213,B3214,"f",FALSE)</f>
        <v>62038</v>
      </c>
      <c r="E3214" s="49">
        <f>_xll.qlInterestRateIndexValueDate(IndexON,D3214)</f>
        <v>62038</v>
      </c>
      <c r="F3214" s="52">
        <f>IFERROR(_xll.qlIndexFixing(IndexON,D3214,TRUE,_xll.ohTrigger(RecalcTrigger,TriggerON)),NA())</f>
        <v>2.146209558537393E-2</v>
      </c>
      <c r="H3214" s="49">
        <f>_xll.qlCalendarAdvance(IborCalendar,$H3213,B3214,"f",FALSE)</f>
        <v>62025</v>
      </c>
      <c r="I3214" s="49">
        <f>_xll.qlInterestRateIndexValueDate(Index1M,$H3214)</f>
        <v>62029</v>
      </c>
      <c r="J3214" s="52">
        <f>IFERROR(_xll.qlIndexFixing(Index1M,$H3214,TRUE,_xll.ohTrigger(RecalcTrigger,Trigger1M)),NA())</f>
        <v>2.274756221518015E-2</v>
      </c>
      <c r="K3214" s="52">
        <f>IFERROR(_xll.qlIndexFixing(ONIndex1M,I3214,TRUE,_xll.ohTrigger(RecalcTrigger,Trigger1M)),NA())</f>
        <v>2.2725312568550038E-2</v>
      </c>
      <c r="L3214" s="52">
        <f>IFERROR(_xll.qlIndexFixing(Index3M,H3214,TRUE,_xll.ohTrigger(RecalcTrigger,Trigger3M)),NA())</f>
        <v>2.42959322200673E-2</v>
      </c>
      <c r="M3214" s="52">
        <f>IFERROR(_xll.qlIndexFixing(ONIndex3M,I3214,TRUE,_xll.ohTrigger(RecalcTrigger,Trigger3M)),NA())</f>
        <v>2.4221631551588629E-2</v>
      </c>
      <c r="N3214" s="52">
        <f>IFERROR(_xll.qlIndexFixing(Index6M,$H3214,TRUE,_xll.ohTrigger(RecalcTrigger,Trigger6M)),NA())</f>
        <v>2.5694722537520816E-2</v>
      </c>
      <c r="O3214" s="52">
        <f>IFERROR(_xll.qlIndexFixing(ONIndex6M,I3214,TRUE,_xll.ohTrigger(RecalcTrigger,Trigger6M)),NA())</f>
        <v>2.5530225924130789E-2</v>
      </c>
      <c r="P3214" s="52">
        <f>IFERROR(_xll.qlIndexFixing(Index1Y,$H3214,TRUE,_xll.ohTrigger(RecalcTrigger,Trigger1Y)),NA())</f>
        <v>2.7519675035658369E-2</v>
      </c>
      <c r="Q3214" s="52">
        <f>IFERROR(_xll.qlIndexFixing(ONIndex1Y,I3214,TRUE,_xll.ohTrigger(RecalcTrigger,Trigger1Y)),NA())</f>
        <v>2.7143234734969823E-2</v>
      </c>
    </row>
    <row r="3215" spans="2:17" x14ac:dyDescent="0.2">
      <c r="B3215" s="46" t="s">
        <v>51</v>
      </c>
      <c r="D3215" s="49">
        <f>_xll.qlCalendarAdvance(LocalCalendar,$D3214,B3215,"f",FALSE)</f>
        <v>62045</v>
      </c>
      <c r="E3215" s="49">
        <f>_xll.qlInterestRateIndexValueDate(IndexON,D3215)</f>
        <v>62045</v>
      </c>
      <c r="F3215" s="52">
        <f>IFERROR(_xll.qlIndexFixing(IndexON,D3215,TRUE,_xll.ohTrigger(RecalcTrigger,TriggerON)),NA())</f>
        <v>2.1462095585293994E-2</v>
      </c>
      <c r="H3215" s="49">
        <f>_xll.qlCalendarAdvance(IborCalendar,$H3214,B3215,"f",FALSE)</f>
        <v>62032</v>
      </c>
      <c r="I3215" s="49">
        <f>_xll.qlInterestRateIndexValueDate(Index1M,$H3215)</f>
        <v>62036</v>
      </c>
      <c r="J3215" s="52">
        <f>IFERROR(_xll.qlIndexFixing(Index1M,$H3215,TRUE,_xll.ohTrigger(RecalcTrigger,Trigger1M)),NA())</f>
        <v>2.2746125877924683E-2</v>
      </c>
      <c r="K3215" s="52">
        <f>IFERROR(_xll.qlIndexFixing(ONIndex1M,I3215,TRUE,_xll.ohTrigger(RecalcTrigger,Trigger1M)),NA())</f>
        <v>2.2725312568470102E-2</v>
      </c>
      <c r="L3215" s="52">
        <f>IFERROR(_xll.qlIndexFixing(Index3M,H3215,TRUE,_xll.ohTrigger(RecalcTrigger,Trigger3M)),NA())</f>
        <v>2.4295932220066433E-2</v>
      </c>
      <c r="M3215" s="52">
        <f>IFERROR(_xll.qlIndexFixing(ONIndex3M,I3215,TRUE,_xll.ohTrigger(RecalcTrigger,Trigger3M)),NA())</f>
        <v>2.4221631551588629E-2</v>
      </c>
      <c r="N3215" s="52">
        <f>IFERROR(_xll.qlIndexFixing(Index6M,$H3215,TRUE,_xll.ohTrigger(RecalcTrigger,Trigger6M)),NA())</f>
        <v>2.5695631004507596E-2</v>
      </c>
      <c r="O3215" s="52">
        <f>IFERROR(_xll.qlIndexFixing(ONIndex6M,I3215,TRUE,_xll.ohTrigger(RecalcTrigger,Trigger6M)),NA())</f>
        <v>2.5530221522052088E-2</v>
      </c>
      <c r="P3215" s="52">
        <f>IFERROR(_xll.qlIndexFixing(Index1Y,$H3215,TRUE,_xll.ohTrigger(RecalcTrigger,Trigger1Y)),NA())</f>
        <v>2.7519695485384882E-2</v>
      </c>
      <c r="Q3215" s="52">
        <f>IFERROR(_xll.qlIndexFixing(ONIndex1Y,I3215,TRUE,_xll.ohTrigger(RecalcTrigger,Trigger1Y)),NA())</f>
        <v>2.7143256388049153E-2</v>
      </c>
    </row>
    <row r="3216" spans="2:17" x14ac:dyDescent="0.2">
      <c r="B3216" s="46" t="s">
        <v>51</v>
      </c>
      <c r="D3216" s="49">
        <f>_xll.qlCalendarAdvance(LocalCalendar,$D3215,B3216,"f",FALSE)</f>
        <v>62052</v>
      </c>
      <c r="E3216" s="49">
        <f>_xll.qlInterestRateIndexValueDate(IndexON,D3216)</f>
        <v>62052</v>
      </c>
      <c r="F3216" s="52">
        <f>IFERROR(_xll.qlIndexFixing(IndexON,D3216,TRUE,_xll.ohTrigger(RecalcTrigger,TriggerON)),NA())</f>
        <v>2.146209558537393E-2</v>
      </c>
      <c r="H3216" s="49">
        <f>_xll.qlCalendarAdvance(IborCalendar,$H3215,B3216,"f",FALSE)</f>
        <v>62039</v>
      </c>
      <c r="I3216" s="49">
        <f>_xll.qlInterestRateIndexValueDate(Index1M,$H3216)</f>
        <v>62044</v>
      </c>
      <c r="J3216" s="52">
        <f>IFERROR(_xll.qlIndexFixing(Index1M,$H3216,TRUE,_xll.ohTrigger(RecalcTrigger,Trigger1M)),NA())</f>
        <v>2.2746125877924683E-2</v>
      </c>
      <c r="K3216" s="52">
        <f>IFERROR(_xll.qlIndexFixing(ONIndex1M,I3216,TRUE,_xll.ohTrigger(RecalcTrigger,Trigger1M)),NA())</f>
        <v>2.2725312568470102E-2</v>
      </c>
      <c r="L3216" s="52">
        <f>IFERROR(_xll.qlIndexFixing(Index3M,H3216,TRUE,_xll.ohTrigger(RecalcTrigger,Trigger3M)),NA())</f>
        <v>2.4295932220066433E-2</v>
      </c>
      <c r="M3216" s="52">
        <f>IFERROR(_xll.qlIndexFixing(ONIndex3M,I3216,TRUE,_xll.ohTrigger(RecalcTrigger,Trigger3M)),NA())</f>
        <v>2.4221631551588629E-2</v>
      </c>
      <c r="N3216" s="52">
        <f>IFERROR(_xll.qlIndexFixing(Index6M,$H3216,TRUE,_xll.ohTrigger(RecalcTrigger,Trigger6M)),NA())</f>
        <v>2.5693800681509726E-2</v>
      </c>
      <c r="O3216" s="52">
        <f>IFERROR(_xll.qlIndexFixing(ONIndex6M,I3216,TRUE,_xll.ohTrigger(RecalcTrigger,Trigger6M)),NA())</f>
        <v>2.5530216507902992E-2</v>
      </c>
      <c r="P3216" s="52">
        <f>IFERROR(_xll.qlIndexFixing(Index1Y,$H3216,TRUE,_xll.ohTrigger(RecalcTrigger,Trigger1Y)),NA())</f>
        <v>2.7519718771453192E-2</v>
      </c>
      <c r="Q3216" s="52">
        <f>IFERROR(_xll.qlIndexFixing(ONIndex1Y,I3216,TRUE,_xll.ohTrigger(RecalcTrigger,Trigger1Y)),NA())</f>
        <v>2.7143281051600354E-2</v>
      </c>
    </row>
    <row r="3217" spans="2:17" x14ac:dyDescent="0.2">
      <c r="B3217" s="46" t="s">
        <v>51</v>
      </c>
      <c r="D3217" s="49">
        <f>_xll.qlCalendarAdvance(LocalCalendar,$D3216,B3217,"f",FALSE)</f>
        <v>62059</v>
      </c>
      <c r="E3217" s="49">
        <f>_xll.qlInterestRateIndexValueDate(IndexON,D3217)</f>
        <v>62059</v>
      </c>
      <c r="F3217" s="52">
        <f>IFERROR(_xll.qlIndexFixing(IndexON,D3217,TRUE,_xll.ohTrigger(RecalcTrigger,TriggerON)),NA())</f>
        <v>2.1462735337505201E-2</v>
      </c>
      <c r="H3217" s="49">
        <f>_xll.qlCalendarAdvance(IborCalendar,$H3216,B3217,"f",FALSE)</f>
        <v>62046</v>
      </c>
      <c r="I3217" s="49">
        <f>_xll.qlInterestRateIndexValueDate(Index1M,$H3217)</f>
        <v>62050</v>
      </c>
      <c r="J3217" s="52">
        <f>IFERROR(_xll.qlIndexFixing(Index1M,$H3217,TRUE,_xll.ohTrigger(RecalcTrigger,Trigger1M)),NA())</f>
        <v>2.2746125877924683E-2</v>
      </c>
      <c r="K3217" s="52">
        <f>IFERROR(_xll.qlIndexFixing(ONIndex1M,I3217,TRUE,_xll.ohTrigger(RecalcTrigger,Trigger1M)),NA())</f>
        <v>2.2725312568470102E-2</v>
      </c>
      <c r="L3217" s="52">
        <f>IFERROR(_xll.qlIndexFixing(Index3M,H3217,TRUE,_xll.ohTrigger(RecalcTrigger,Trigger3M)),NA())</f>
        <v>2.42959322200673E-2</v>
      </c>
      <c r="M3217" s="52">
        <f>IFERROR(_xll.qlIndexFixing(ONIndex3M,I3217,TRUE,_xll.ohTrigger(RecalcTrigger,Trigger3M)),NA())</f>
        <v>2.4221631551668565E-2</v>
      </c>
      <c r="N3217" s="52">
        <f>IFERROR(_xll.qlIndexFixing(Index6M,$H3217,TRUE,_xll.ohTrigger(RecalcTrigger,Trigger6M)),NA())</f>
        <v>2.5694709742029118E-2</v>
      </c>
      <c r="O3217" s="52">
        <f>IFERROR(_xll.qlIndexFixing(ONIndex6M,I3217,TRUE,_xll.ohTrigger(RecalcTrigger,Trigger6M)),NA())</f>
        <v>2.5530212759141691E-2</v>
      </c>
      <c r="P3217" s="52">
        <f>IFERROR(_xll.qlIndexFixing(Index1Y,$H3217,TRUE,_xll.ohTrigger(RecalcTrigger,Trigger1Y)),NA())</f>
        <v>2.7519736176471767E-2</v>
      </c>
      <c r="Q3217" s="52">
        <f>IFERROR(_xll.qlIndexFixing(ONIndex1Y,I3217,TRUE,_xll.ohTrigger(RecalcTrigger,Trigger1Y)),NA())</f>
        <v>2.7143299491569906E-2</v>
      </c>
    </row>
    <row r="3218" spans="2:17" x14ac:dyDescent="0.2">
      <c r="B3218" s="46" t="s">
        <v>51</v>
      </c>
      <c r="D3218" s="49">
        <f>_xll.qlCalendarAdvance(LocalCalendar,$D3217,B3218,"f",FALSE)</f>
        <v>62066</v>
      </c>
      <c r="E3218" s="49">
        <f>_xll.qlInterestRateIndexValueDate(IndexON,D3218)</f>
        <v>62066</v>
      </c>
      <c r="F3218" s="52">
        <f>IFERROR(_xll.qlIndexFixing(IndexON,D3218,TRUE,_xll.ohTrigger(RecalcTrigger,TriggerON)),NA())</f>
        <v>2.1462095585293994E-2</v>
      </c>
      <c r="H3218" s="49">
        <f>_xll.qlCalendarAdvance(IborCalendar,$H3217,B3218,"f",FALSE)</f>
        <v>62053</v>
      </c>
      <c r="I3218" s="49">
        <f>_xll.qlInterestRateIndexValueDate(Index1M,$H3218)</f>
        <v>62057</v>
      </c>
      <c r="J3218" s="52">
        <f>IFERROR(_xll.qlIndexFixing(Index1M,$H3218,TRUE,_xll.ohTrigger(RecalcTrigger,Trigger1M)),NA())</f>
        <v>2.2747562215177652E-2</v>
      </c>
      <c r="K3218" s="52">
        <f>IFERROR(_xll.qlIndexFixing(ONIndex1M,I3218,TRUE,_xll.ohTrigger(RecalcTrigger,Trigger1M)),NA())</f>
        <v>2.2725312568390166E-2</v>
      </c>
      <c r="L3218" s="52">
        <f>IFERROR(_xll.qlIndexFixing(Index3M,H3218,TRUE,_xll.ohTrigger(RecalcTrigger,Trigger3M)),NA())</f>
        <v>2.42959322200673E-2</v>
      </c>
      <c r="M3218" s="52">
        <f>IFERROR(_xll.qlIndexFixing(ONIndex3M,I3218,TRUE,_xll.ohTrigger(RecalcTrigger,Trigger3M)),NA())</f>
        <v>2.4221631551668565E-2</v>
      </c>
      <c r="N3218" s="52">
        <f>IFERROR(_xll.qlIndexFixing(Index6M,$H3218,TRUE,_xll.ohTrigger(RecalcTrigger,Trigger6M)),NA())</f>
        <v>2.5695618252840332E-2</v>
      </c>
      <c r="O3218" s="52">
        <f>IFERROR(_xll.qlIndexFixing(ONIndex6M,I3218,TRUE,_xll.ohTrigger(RecalcTrigger,Trigger6M)),NA())</f>
        <v>2.5530208398150123E-2</v>
      </c>
      <c r="P3218" s="52">
        <f>IFERROR(_xll.qlIndexFixing(Index1Y,$H3218,TRUE,_xll.ohTrigger(RecalcTrigger,Trigger1Y)),NA())</f>
        <v>2.7519756417832355E-2</v>
      </c>
      <c r="Q3218" s="52">
        <f>IFERROR(_xll.qlIndexFixing(ONIndex1Y,I3218,TRUE,_xll.ohTrigger(RecalcTrigger,Trigger1Y)),NA())</f>
        <v>2.714332094177152E-2</v>
      </c>
    </row>
    <row r="3219" spans="2:17" x14ac:dyDescent="0.2">
      <c r="B3219" s="46" t="s">
        <v>51</v>
      </c>
      <c r="D3219" s="49">
        <f>_xll.qlCalendarAdvance(LocalCalendar,$D3218,B3219,"f",FALSE)</f>
        <v>62073</v>
      </c>
      <c r="E3219" s="49">
        <f>_xll.qlInterestRateIndexValueDate(IndexON,D3219)</f>
        <v>62073</v>
      </c>
      <c r="F3219" s="52">
        <f>IFERROR(_xll.qlIndexFixing(IndexON,D3219,TRUE,_xll.ohTrigger(RecalcTrigger,TriggerON)),NA())</f>
        <v>2.1462095585293994E-2</v>
      </c>
      <c r="H3219" s="49">
        <f>_xll.qlCalendarAdvance(IborCalendar,$H3218,B3219,"f",FALSE)</f>
        <v>62060</v>
      </c>
      <c r="I3219" s="49">
        <f>_xll.qlInterestRateIndexValueDate(Index1M,$H3219)</f>
        <v>62064</v>
      </c>
      <c r="J3219" s="52">
        <f>IFERROR(_xll.qlIndexFixing(Index1M,$H3219,TRUE,_xll.ohTrigger(RecalcTrigger,Trigger1M)),NA())</f>
        <v>2.2746844031438802E-2</v>
      </c>
      <c r="K3219" s="52">
        <f>IFERROR(_xll.qlIndexFixing(ONIndex1M,I3219,TRUE,_xll.ohTrigger(RecalcTrigger,Trigger1M)),NA())</f>
        <v>2.2725312568550038E-2</v>
      </c>
      <c r="L3219" s="52">
        <f>IFERROR(_xll.qlIndexFixing(Index3M,H3219,TRUE,_xll.ohTrigger(RecalcTrigger,Trigger3M)),NA())</f>
        <v>2.4295114079535943E-2</v>
      </c>
      <c r="M3219" s="52">
        <f>IFERROR(_xll.qlIndexFixing(ONIndex3M,I3219,TRUE,_xll.ohTrigger(RecalcTrigger,Trigger3M)),NA())</f>
        <v>2.4221631551668565E-2</v>
      </c>
      <c r="N3219" s="52">
        <f>IFERROR(_xll.qlIndexFixing(Index6M,$H3219,TRUE,_xll.ohTrigger(RecalcTrigger,Trigger6M)),NA())</f>
        <v>2.5694701281279216E-2</v>
      </c>
      <c r="O3219" s="52">
        <f>IFERROR(_xll.qlIndexFixing(ONIndex6M,I3219,TRUE,_xll.ohTrigger(RecalcTrigger,Trigger6M)),NA())</f>
        <v>2.5530204050987493E-2</v>
      </c>
      <c r="P3219" s="52">
        <f>IFERROR(_xll.qlIndexFixing(Index1Y,$H3219,TRUE,_xll.ohTrigger(RecalcTrigger,Trigger1Y)),NA())</f>
        <v>2.7519776589737487E-2</v>
      </c>
      <c r="Q3219" s="52">
        <f>IFERROR(_xll.qlIndexFixing(ONIndex1Y,I3219,TRUE,_xll.ohTrigger(RecalcTrigger,Trigger1Y)),NA())</f>
        <v>2.7143342324666975E-2</v>
      </c>
    </row>
    <row r="3220" spans="2:17" x14ac:dyDescent="0.2">
      <c r="B3220" s="46" t="s">
        <v>51</v>
      </c>
      <c r="D3220" s="49">
        <f>_xll.qlCalendarAdvance(LocalCalendar,$D3219,B3220,"f",FALSE)</f>
        <v>62080</v>
      </c>
      <c r="E3220" s="49">
        <f>_xll.qlInterestRateIndexValueDate(IndexON,D3220)</f>
        <v>62080</v>
      </c>
      <c r="F3220" s="52">
        <f>IFERROR(_xll.qlIndexFixing(IndexON,D3220,TRUE,_xll.ohTrigger(RecalcTrigger,TriggerON)),NA())</f>
        <v>2.146209558537393E-2</v>
      </c>
      <c r="H3220" s="49">
        <f>_xll.qlCalendarAdvance(IborCalendar,$H3219,B3220,"f",FALSE)</f>
        <v>62067</v>
      </c>
      <c r="I3220" s="49">
        <f>_xll.qlInterestRateIndexValueDate(Index1M,$H3220)</f>
        <v>62071</v>
      </c>
      <c r="J3220" s="52">
        <f>IFERROR(_xll.qlIndexFixing(Index1M,$H3220,TRUE,_xll.ohTrigger(RecalcTrigger,Trigger1M)),NA())</f>
        <v>2.2746844031436224E-2</v>
      </c>
      <c r="K3220" s="52">
        <f>IFERROR(_xll.qlIndexFixing(ONIndex1M,I3220,TRUE,_xll.ohTrigger(RecalcTrigger,Trigger1M)),NA())</f>
        <v>2.2725312568470102E-2</v>
      </c>
      <c r="L3220" s="52">
        <f>IFERROR(_xll.qlIndexFixing(Index3M,H3220,TRUE,_xll.ohTrigger(RecalcTrigger,Trigger3M)),NA())</f>
        <v>2.4295114079535066E-2</v>
      </c>
      <c r="M3220" s="52">
        <f>IFERROR(_xll.qlIndexFixing(ONIndex3M,I3220,TRUE,_xll.ohTrigger(RecalcTrigger,Trigger3M)),NA())</f>
        <v>2.4221631551668565E-2</v>
      </c>
      <c r="N3220" s="52">
        <f>IFERROR(_xll.qlIndexFixing(Index6M,$H3220,TRUE,_xll.ohTrigger(RecalcTrigger,Trigger6M)),NA())</f>
        <v>2.5694697071778336E-2</v>
      </c>
      <c r="O3220" s="52">
        <f>IFERROR(_xll.qlIndexFixing(ONIndex6M,I3220,TRUE,_xll.ohTrigger(RecalcTrigger,Trigger6M)),NA())</f>
        <v>2.5530199717573865E-2</v>
      </c>
      <c r="P3220" s="52">
        <f>IFERROR(_xll.qlIndexFixing(Index1Y,$H3220,TRUE,_xll.ohTrigger(RecalcTrigger,Trigger1Y)),NA())</f>
        <v>2.751979669218782E-2</v>
      </c>
      <c r="Q3220" s="52">
        <f>IFERROR(_xll.qlIndexFixing(ONIndex1Y,I3220,TRUE,_xll.ohTrigger(RecalcTrigger,Trigger1Y)),NA())</f>
        <v>2.7143363639936524E-2</v>
      </c>
    </row>
    <row r="3221" spans="2:17" x14ac:dyDescent="0.2">
      <c r="B3221" s="46" t="s">
        <v>51</v>
      </c>
      <c r="D3221" s="49">
        <f>_xll.qlCalendarAdvance(LocalCalendar,$D3220,B3221,"f",FALSE)</f>
        <v>62088</v>
      </c>
      <c r="E3221" s="49">
        <f>_xll.qlInterestRateIndexValueDate(IndexON,D3221)</f>
        <v>62088</v>
      </c>
      <c r="F3221" s="52">
        <f>IFERROR(_xll.qlIndexFixing(IndexON,D3221,TRUE,_xll.ohTrigger(RecalcTrigger,TriggerON)),NA())</f>
        <v>2.146209558537393E-2</v>
      </c>
      <c r="H3221" s="49">
        <f>_xll.qlCalendarAdvance(IborCalendar,$H3220,B3221,"f",FALSE)</f>
        <v>62074</v>
      </c>
      <c r="I3221" s="49">
        <f>_xll.qlInterestRateIndexValueDate(Index1M,$H3221)</f>
        <v>62078</v>
      </c>
      <c r="J3221" s="52">
        <f>IFERROR(_xll.qlIndexFixing(Index1M,$H3221,TRUE,_xll.ohTrigger(RecalcTrigger,Trigger1M)),NA())</f>
        <v>2.2746844031438802E-2</v>
      </c>
      <c r="K3221" s="52">
        <f>IFERROR(_xll.qlIndexFixing(ONIndex1M,I3221,TRUE,_xll.ohTrigger(RecalcTrigger,Trigger1M)),NA())</f>
        <v>2.2725312568470102E-2</v>
      </c>
      <c r="L3221" s="52">
        <f>IFERROR(_xll.qlIndexFixing(Index3M,H3221,TRUE,_xll.ohTrigger(RecalcTrigger,Trigger3M)),NA())</f>
        <v>2.4295114079535066E-2</v>
      </c>
      <c r="M3221" s="52">
        <f>IFERROR(_xll.qlIndexFixing(ONIndex3M,I3221,TRUE,_xll.ohTrigger(RecalcTrigger,Trigger3M)),NA())</f>
        <v>2.4221631551588629E-2</v>
      </c>
      <c r="N3221" s="52">
        <f>IFERROR(_xll.qlIndexFixing(Index6M,$H3221,TRUE,_xll.ohTrigger(RecalcTrigger,Trigger6M)),NA())</f>
        <v>2.5694692876193356E-2</v>
      </c>
      <c r="O3221" s="52">
        <f>IFERROR(_xll.qlIndexFixing(ONIndex6M,I3221,TRUE,_xll.ohTrigger(RecalcTrigger,Trigger6M)),NA())</f>
        <v>2.5530195397909239E-2</v>
      </c>
      <c r="P3221" s="52">
        <f>IFERROR(_xll.qlIndexFixing(Index1Y,$H3221,TRUE,_xll.ohTrigger(RecalcTrigger,Trigger1Y)),NA())</f>
        <v>2.751981672518292E-2</v>
      </c>
      <c r="Q3221" s="52">
        <f>IFERROR(_xll.qlIndexFixing(ONIndex1Y,I3221,TRUE,_xll.ohTrigger(RecalcTrigger,Trigger1Y)),NA())</f>
        <v>2.7143384887580169E-2</v>
      </c>
    </row>
    <row r="3222" spans="2:17" x14ac:dyDescent="0.2">
      <c r="B3222" s="46" t="s">
        <v>51</v>
      </c>
      <c r="D3222" s="49">
        <f>_xll.qlCalendarAdvance(LocalCalendar,$D3221,B3222,"f",FALSE)</f>
        <v>62095</v>
      </c>
      <c r="E3222" s="49">
        <f>_xll.qlInterestRateIndexValueDate(IndexON,D3222)</f>
        <v>62095</v>
      </c>
      <c r="F3222" s="52">
        <f>IFERROR(_xll.qlIndexFixing(IndexON,D3222,TRUE,_xll.ohTrigger(RecalcTrigger,TriggerON)),NA())</f>
        <v>2.1462095585453866E-2</v>
      </c>
      <c r="H3222" s="49">
        <f>_xll.qlCalendarAdvance(IborCalendar,$H3221,B3222,"f",FALSE)</f>
        <v>62081</v>
      </c>
      <c r="I3222" s="49">
        <f>_xll.qlInterestRateIndexValueDate(Index1M,$H3222)</f>
        <v>62085</v>
      </c>
      <c r="J3222" s="52">
        <f>IFERROR(_xll.qlIndexFixing(Index1M,$H3222,TRUE,_xll.ohTrigger(RecalcTrigger,Trigger1M)),NA())</f>
        <v>2.2746844031436224E-2</v>
      </c>
      <c r="K3222" s="52">
        <f>IFERROR(_xll.qlIndexFixing(ONIndex1M,I3222,TRUE,_xll.ohTrigger(RecalcTrigger,Trigger1M)),NA())</f>
        <v>2.2725312568390166E-2</v>
      </c>
      <c r="L3222" s="52">
        <f>IFERROR(_xll.qlIndexFixing(Index3M,H3222,TRUE,_xll.ohTrigger(RecalcTrigger,Trigger3M)),NA())</f>
        <v>2.4295114079535066E-2</v>
      </c>
      <c r="M3222" s="52">
        <f>IFERROR(_xll.qlIndexFixing(ONIndex3M,I3222,TRUE,_xll.ohTrigger(RecalcTrigger,Trigger3M)),NA())</f>
        <v>2.4221631551588629E-2</v>
      </c>
      <c r="N3222" s="52">
        <f>IFERROR(_xll.qlIndexFixing(Index6M,$H3222,TRUE,_xll.ohTrigger(RecalcTrigger,Trigger6M)),NA())</f>
        <v>2.5694688694522964E-2</v>
      </c>
      <c r="O3222" s="52">
        <f>IFERROR(_xll.qlIndexFixing(ONIndex6M,I3222,TRUE,_xll.ohTrigger(RecalcTrigger,Trigger6M)),NA())</f>
        <v>2.5530191091833743E-2</v>
      </c>
      <c r="P3222" s="52">
        <f>IFERROR(_xll.qlIndexFixing(Index1Y,$H3222,TRUE,_xll.ohTrigger(RecalcTrigger,Trigger1Y)),NA())</f>
        <v>2.7519836688722345E-2</v>
      </c>
      <c r="Q3222" s="52">
        <f>IFERROR(_xll.qlIndexFixing(ONIndex1Y,I3222,TRUE,_xll.ohTrigger(RecalcTrigger,Trigger1Y)),NA())</f>
        <v>2.7143406067517972E-2</v>
      </c>
    </row>
    <row r="3223" spans="2:17" x14ac:dyDescent="0.2">
      <c r="B3223" s="46" t="s">
        <v>51</v>
      </c>
      <c r="D3223" s="49">
        <f>_xll.qlCalendarAdvance(LocalCalendar,$D3222,B3223,"f",FALSE)</f>
        <v>62102</v>
      </c>
      <c r="E3223" s="49">
        <f>_xll.qlInterestRateIndexValueDate(IndexON,D3223)</f>
        <v>62102</v>
      </c>
      <c r="F3223" s="52">
        <f>IFERROR(_xll.qlIndexFixing(IndexON,D3223,TRUE,_xll.ohTrigger(RecalcTrigger,TriggerON)),NA())</f>
        <v>2.1462095585293994E-2</v>
      </c>
      <c r="H3223" s="49">
        <f>_xll.qlCalendarAdvance(IborCalendar,$H3222,B3223,"f",FALSE)</f>
        <v>62089</v>
      </c>
      <c r="I3223" s="49">
        <f>_xll.qlInterestRateIndexValueDate(Index1M,$H3223)</f>
        <v>62093</v>
      </c>
      <c r="J3223" s="52">
        <f>IFERROR(_xll.qlIndexFixing(Index1M,$H3223,TRUE,_xll.ohTrigger(RecalcTrigger,Trigger1M)),NA())</f>
        <v>2.2746844031436224E-2</v>
      </c>
      <c r="K3223" s="52">
        <f>IFERROR(_xll.qlIndexFixing(ONIndex1M,I3223,TRUE,_xll.ohTrigger(RecalcTrigger,Trigger1M)),NA())</f>
        <v>2.2726029845987483E-2</v>
      </c>
      <c r="L3223" s="52">
        <f>IFERROR(_xll.qlIndexFixing(Index3M,H3223,TRUE,_xll.ohTrigger(RecalcTrigger,Trigger3M)),NA())</f>
        <v>2.4291023927551211E-2</v>
      </c>
      <c r="M3223" s="52">
        <f>IFERROR(_xll.qlIndexFixing(ONIndex3M,I3223,TRUE,_xll.ohTrigger(RecalcTrigger,Trigger3M)),NA())</f>
        <v>2.4222446395301134E-2</v>
      </c>
      <c r="N3223" s="52">
        <f>IFERROR(_xll.qlIndexFixing(Index6M,$H3223,TRUE,_xll.ohTrigger(RecalcTrigger,Trigger6M)),NA())</f>
        <v>2.5693771224049169E-2</v>
      </c>
      <c r="O3223" s="52">
        <f>IFERROR(_xll.qlIndexFixing(ONIndex6M,I3223,TRUE,_xll.ohTrigger(RecalcTrigger,Trigger6M)),NA())</f>
        <v>2.5531091146184792E-2</v>
      </c>
      <c r="P3223" s="52">
        <f>IFERROR(_xll.qlIndexFixing(Index1Y,$H3223,TRUE,_xll.ohTrigger(RecalcTrigger,Trigger1Y)),NA())</f>
        <v>2.751985941914898E-2</v>
      </c>
      <c r="Q3223" s="52">
        <f>IFERROR(_xll.qlIndexFixing(ONIndex1Y,I3223,TRUE,_xll.ohTrigger(RecalcTrigger,Trigger1Y)),NA())</f>
        <v>2.714445498115392E-2</v>
      </c>
    </row>
    <row r="3224" spans="2:17" x14ac:dyDescent="0.2">
      <c r="B3224" s="46" t="s">
        <v>51</v>
      </c>
      <c r="D3224" s="49">
        <f>_xll.qlCalendarAdvance(LocalCalendar,$D3223,B3224,"f",FALSE)</f>
        <v>62109</v>
      </c>
      <c r="E3224" s="49">
        <f>_xll.qlInterestRateIndexValueDate(IndexON,D3224)</f>
        <v>62109</v>
      </c>
      <c r="F3224" s="52">
        <f>IFERROR(_xll.qlIndexFixing(IndexON,D3224,TRUE,_xll.ohTrigger(RecalcTrigger,TriggerON)),NA())</f>
        <v>2.1462095585293994E-2</v>
      </c>
      <c r="H3224" s="49">
        <f>_xll.qlCalendarAdvance(IborCalendar,$H3223,B3224,"f",FALSE)</f>
        <v>62096</v>
      </c>
      <c r="I3224" s="49">
        <f>_xll.qlInterestRateIndexValueDate(Index1M,$H3224)</f>
        <v>62100</v>
      </c>
      <c r="J3224" s="52">
        <f>IFERROR(_xll.qlIndexFixing(Index1M,$H3224,TRUE,_xll.ohTrigger(RecalcTrigger,Trigger1M)),NA())</f>
        <v>2.2746844031438802E-2</v>
      </c>
      <c r="K3224" s="52">
        <f>IFERROR(_xll.qlIndexFixing(ONIndex1M,I3224,TRUE,_xll.ohTrigger(RecalcTrigger,Trigger1M)),NA())</f>
        <v>2.2725312568550038E-2</v>
      </c>
      <c r="L3224" s="52">
        <f>IFERROR(_xll.qlIndexFixing(Index3M,H3224,TRUE,_xll.ohTrigger(RecalcTrigger,Trigger3M)),NA())</f>
        <v>2.4294295975717084E-2</v>
      </c>
      <c r="M3224" s="52">
        <f>IFERROR(_xll.qlIndexFixing(ONIndex3M,I3224,TRUE,_xll.ohTrigger(RecalcTrigger,Trigger3M)),NA())</f>
        <v>2.4221631551668565E-2</v>
      </c>
      <c r="N3224" s="52">
        <f>IFERROR(_xll.qlIndexFixing(Index6M,$H3224,TRUE,_xll.ohTrigger(RecalcTrigger,Trigger6M)),NA())</f>
        <v>2.5693767071499483E-2</v>
      </c>
      <c r="O3224" s="52">
        <f>IFERROR(_xll.qlIndexFixing(ONIndex6M,I3224,TRUE,_xll.ohTrigger(RecalcTrigger,Trigger6M)),NA())</f>
        <v>2.5530181911177507E-2</v>
      </c>
      <c r="P3224" s="52">
        <f>IFERROR(_xll.qlIndexFixing(Index1Y,$H3224,TRUE,_xll.ohTrigger(RecalcTrigger,Trigger1Y)),NA())</f>
        <v>2.7519879233855789E-2</v>
      </c>
      <c r="Q3224" s="52">
        <f>IFERROR(_xll.qlIndexFixing(ONIndex1Y,I3224,TRUE,_xll.ohTrigger(RecalcTrigger,Trigger1Y)),NA())</f>
        <v>2.7143451225875026E-2</v>
      </c>
    </row>
    <row r="3225" spans="2:17" x14ac:dyDescent="0.2">
      <c r="B3225" s="46" t="s">
        <v>51</v>
      </c>
      <c r="D3225" s="49">
        <f>_xll.qlCalendarAdvance(LocalCalendar,$D3224,B3225,"f",FALSE)</f>
        <v>62116</v>
      </c>
      <c r="E3225" s="49">
        <f>_xll.qlInterestRateIndexValueDate(IndexON,D3225)</f>
        <v>62116</v>
      </c>
      <c r="F3225" s="52">
        <f>IFERROR(_xll.qlIndexFixing(IndexON,D3225,TRUE,_xll.ohTrigger(RecalcTrigger,TriggerON)),NA())</f>
        <v>2.146209558537393E-2</v>
      </c>
      <c r="H3225" s="49">
        <f>_xll.qlCalendarAdvance(IborCalendar,$H3224,B3225,"f",FALSE)</f>
        <v>62103</v>
      </c>
      <c r="I3225" s="49">
        <f>_xll.qlInterestRateIndexValueDate(Index1M,$H3225)</f>
        <v>62107</v>
      </c>
      <c r="J3225" s="52">
        <f>IFERROR(_xll.qlIndexFixing(Index1M,$H3225,TRUE,_xll.ohTrigger(RecalcTrigger,Trigger1M)),NA())</f>
        <v>2.2746844031438802E-2</v>
      </c>
      <c r="K3225" s="52">
        <f>IFERROR(_xll.qlIndexFixing(ONIndex1M,I3225,TRUE,_xll.ohTrigger(RecalcTrigger,Trigger1M)),NA())</f>
        <v>2.2725312568550038E-2</v>
      </c>
      <c r="L3225" s="52">
        <f>IFERROR(_xll.qlIndexFixing(Index3M,H3225,TRUE,_xll.ohTrigger(RecalcTrigger,Trigger3M)),NA())</f>
        <v>2.4294295975717972E-2</v>
      </c>
      <c r="M3225" s="52">
        <f>IFERROR(_xll.qlIndexFixing(ONIndex3M,I3225,TRUE,_xll.ohTrigger(RecalcTrigger,Trigger3M)),NA())</f>
        <v>2.4221631551668565E-2</v>
      </c>
      <c r="N3225" s="52">
        <f>IFERROR(_xll.qlIndexFixing(Index6M,$H3225,TRUE,_xll.ohTrigger(RecalcTrigger,Trigger6M)),NA())</f>
        <v>2.5693762932864857E-2</v>
      </c>
      <c r="O3225" s="52">
        <f>IFERROR(_xll.qlIndexFixing(ONIndex6M,I3225,TRUE,_xll.ohTrigger(RecalcTrigger,Trigger6M)),NA())</f>
        <v>2.5530177648427355E-2</v>
      </c>
      <c r="P3225" s="52">
        <f>IFERROR(_xll.qlIndexFixing(Index1Y,$H3225,TRUE,_xll.ohTrigger(RecalcTrigger,Trigger1Y)),NA())</f>
        <v>2.7519898979107359E-2</v>
      </c>
      <c r="Q3225" s="52">
        <f>IFERROR(_xll.qlIndexFixing(ONIndex1Y,I3225,TRUE,_xll.ohTrigger(RecalcTrigger,Trigger1Y)),NA())</f>
        <v>2.7143472193582596E-2</v>
      </c>
    </row>
    <row r="3226" spans="2:17" x14ac:dyDescent="0.2">
      <c r="B3226" s="46" t="s">
        <v>51</v>
      </c>
      <c r="D3226" s="49">
        <f>_xll.qlCalendarAdvance(LocalCalendar,$D3225,B3226,"f",FALSE)</f>
        <v>62123</v>
      </c>
      <c r="E3226" s="49">
        <f>_xll.qlInterestRateIndexValueDate(IndexON,D3226)</f>
        <v>62123</v>
      </c>
      <c r="F3226" s="52">
        <f>IFERROR(_xll.qlIndexFixing(IndexON,D3226,TRUE,_xll.ohTrigger(RecalcTrigger,TriggerON)),NA())</f>
        <v>2.146209558537393E-2</v>
      </c>
      <c r="H3226" s="49">
        <f>_xll.qlCalendarAdvance(IborCalendar,$H3225,B3226,"f",FALSE)</f>
        <v>62110</v>
      </c>
      <c r="I3226" s="49">
        <f>_xll.qlInterestRateIndexValueDate(Index1M,$H3226)</f>
        <v>62114</v>
      </c>
      <c r="J3226" s="52">
        <f>IFERROR(_xll.qlIndexFixing(Index1M,$H3226,TRUE,_xll.ohTrigger(RecalcTrigger,Trigger1M)),NA())</f>
        <v>2.2746844031436224E-2</v>
      </c>
      <c r="K3226" s="52">
        <f>IFERROR(_xll.qlIndexFixing(ONIndex1M,I3226,TRUE,_xll.ohTrigger(RecalcTrigger,Trigger1M)),NA())</f>
        <v>2.2725312568470102E-2</v>
      </c>
      <c r="L3226" s="52">
        <f>IFERROR(_xll.qlIndexFixing(Index3M,H3226,TRUE,_xll.ohTrigger(RecalcTrigger,Trigger3M)),NA())</f>
        <v>2.4294295975717972E-2</v>
      </c>
      <c r="M3226" s="52">
        <f>IFERROR(_xll.qlIndexFixing(ONIndex3M,I3226,TRUE,_xll.ohTrigger(RecalcTrigger,Trigger3M)),NA())</f>
        <v>2.4221631551748501E-2</v>
      </c>
      <c r="N3226" s="52">
        <f>IFERROR(_xll.qlIndexFixing(Index6M,$H3226,TRUE,_xll.ohTrigger(RecalcTrigger,Trigger6M)),NA())</f>
        <v>2.5693758808144843E-2</v>
      </c>
      <c r="O3226" s="52">
        <f>IFERROR(_xll.qlIndexFixing(ONIndex6M,I3226,TRUE,_xll.ohTrigger(RecalcTrigger,Trigger6M)),NA())</f>
        <v>2.5530173399346268E-2</v>
      </c>
      <c r="P3226" s="52">
        <f>IFERROR(_xll.qlIndexFixing(Index1Y,$H3226,TRUE,_xll.ohTrigger(RecalcTrigger,Trigger1Y)),NA())</f>
        <v>2.7519918654903695E-2</v>
      </c>
      <c r="Q3226" s="52">
        <f>IFERROR(_xll.qlIndexFixing(ONIndex1Y,I3226,TRUE,_xll.ohTrigger(RecalcTrigger,Trigger1Y)),NA())</f>
        <v>2.7143493093744198E-2</v>
      </c>
    </row>
    <row r="3227" spans="2:17" x14ac:dyDescent="0.2">
      <c r="B3227" s="46" t="s">
        <v>51</v>
      </c>
      <c r="D3227" s="49">
        <f>_xll.qlCalendarAdvance(LocalCalendar,$D3226,B3227,"f",FALSE)</f>
        <v>62130</v>
      </c>
      <c r="E3227" s="49">
        <f>_xll.qlInterestRateIndexValueDate(IndexON,D3227)</f>
        <v>62130</v>
      </c>
      <c r="F3227" s="52">
        <f>IFERROR(_xll.qlIndexFixing(IndexON,D3227,TRUE,_xll.ohTrigger(RecalcTrigger,TriggerON)),NA())</f>
        <v>2.1462095585293994E-2</v>
      </c>
      <c r="H3227" s="49">
        <f>_xll.qlCalendarAdvance(IborCalendar,$H3226,B3227,"f",FALSE)</f>
        <v>62117</v>
      </c>
      <c r="I3227" s="49">
        <f>_xll.qlInterestRateIndexValueDate(Index1M,$H3227)</f>
        <v>62121</v>
      </c>
      <c r="J3227" s="52">
        <f>IFERROR(_xll.qlIndexFixing(Index1M,$H3227,TRUE,_xll.ohTrigger(RecalcTrigger,Trigger1M)),NA())</f>
        <v>2.2746844031436224E-2</v>
      </c>
      <c r="K3227" s="52">
        <f>IFERROR(_xll.qlIndexFixing(ONIndex1M,I3227,TRUE,_xll.ohTrigger(RecalcTrigger,Trigger1M)),NA())</f>
        <v>2.2725312568470102E-2</v>
      </c>
      <c r="L3227" s="52">
        <f>IFERROR(_xll.qlIndexFixing(Index3M,H3227,TRUE,_xll.ohTrigger(RecalcTrigger,Trigger3M)),NA())</f>
        <v>2.4294295975717084E-2</v>
      </c>
      <c r="M3227" s="52">
        <f>IFERROR(_xll.qlIndexFixing(ONIndex3M,I3227,TRUE,_xll.ohTrigger(RecalcTrigger,Trigger3M)),NA())</f>
        <v>2.4221631551588629E-2</v>
      </c>
      <c r="N3227" s="52">
        <f>IFERROR(_xll.qlIndexFixing(Index6M,$H3227,TRUE,_xll.ohTrigger(RecalcTrigger,Trigger6M)),NA())</f>
        <v>2.569375469733812E-2</v>
      </c>
      <c r="O3227" s="52">
        <f>IFERROR(_xll.qlIndexFixing(ONIndex6M,I3227,TRUE,_xll.ohTrigger(RecalcTrigger,Trigger6M)),NA())</f>
        <v>2.553016916385431E-2</v>
      </c>
      <c r="P3227" s="52">
        <f>IFERROR(_xll.qlIndexFixing(Index1Y,$H3227,TRUE,_xll.ohTrigger(RecalcTrigger,Trigger1Y)),NA())</f>
        <v>2.7519938261244794E-2</v>
      </c>
      <c r="Q3227" s="52">
        <f>IFERROR(_xll.qlIndexFixing(ONIndex1Y,I3227,TRUE,_xll.ohTrigger(RecalcTrigger,Trigger1Y)),NA())</f>
        <v>2.7143513926120022E-2</v>
      </c>
    </row>
    <row r="3228" spans="2:17" x14ac:dyDescent="0.2">
      <c r="B3228" s="46" t="s">
        <v>51</v>
      </c>
      <c r="D3228" s="49">
        <f>_xll.qlCalendarAdvance(LocalCalendar,$D3227,B3228,"f",FALSE)</f>
        <v>62137</v>
      </c>
      <c r="E3228" s="49">
        <f>_xll.qlInterestRateIndexValueDate(IndexON,D3228)</f>
        <v>62137</v>
      </c>
      <c r="F3228" s="52">
        <f>IFERROR(_xll.qlIndexFixing(IndexON,D3228,TRUE,_xll.ohTrigger(RecalcTrigger,TriggerON)),NA())</f>
        <v>2.146209558537393E-2</v>
      </c>
      <c r="H3228" s="49">
        <f>_xll.qlCalendarAdvance(IborCalendar,$H3227,B3228,"f",FALSE)</f>
        <v>62124</v>
      </c>
      <c r="I3228" s="49">
        <f>_xll.qlInterestRateIndexValueDate(Index1M,$H3228)</f>
        <v>62128</v>
      </c>
      <c r="J3228" s="52">
        <f>IFERROR(_xll.qlIndexFixing(Index1M,$H3228,TRUE,_xll.ohTrigger(RecalcTrigger,Trigger1M)),NA())</f>
        <v>2.2744689661571598E-2</v>
      </c>
      <c r="K3228" s="52">
        <f>IFERROR(_xll.qlIndexFixing(ONIndex1M,I3228,TRUE,_xll.ohTrigger(RecalcTrigger,Trigger1M)),NA())</f>
        <v>2.2725312568470102E-2</v>
      </c>
      <c r="L3228" s="52">
        <f>IFERROR(_xll.qlIndexFixing(Index3M,H3228,TRUE,_xll.ohTrigger(RecalcTrigger,Trigger3M)),NA())</f>
        <v>2.4295114079535943E-2</v>
      </c>
      <c r="M3228" s="52">
        <f>IFERROR(_xll.qlIndexFixing(ONIndex3M,I3228,TRUE,_xll.ohTrigger(RecalcTrigger,Trigger3M)),NA())</f>
        <v>2.4221631551668565E-2</v>
      </c>
      <c r="N3228" s="52">
        <f>IFERROR(_xll.qlIndexFixing(Index6M,$H3228,TRUE,_xll.ohTrigger(RecalcTrigger,Trigger6M)),NA())</f>
        <v>2.569375060044778E-2</v>
      </c>
      <c r="O3228" s="52">
        <f>IFERROR(_xll.qlIndexFixing(ONIndex6M,I3228,TRUE,_xll.ohTrigger(RecalcTrigger,Trigger6M)),NA())</f>
        <v>2.5530164942511036E-2</v>
      </c>
      <c r="P3228" s="52">
        <f>IFERROR(_xll.qlIndexFixing(Index1Y,$H3228,TRUE,_xll.ohTrigger(RecalcTrigger,Trigger1Y)),NA())</f>
        <v>2.7519957798130656E-2</v>
      </c>
      <c r="Q3228" s="52">
        <f>IFERROR(_xll.qlIndexFixing(ONIndex1Y,I3228,TRUE,_xll.ohTrigger(RecalcTrigger,Trigger1Y)),NA())</f>
        <v>2.7143534691189686E-2</v>
      </c>
    </row>
    <row r="3229" spans="2:17" x14ac:dyDescent="0.2">
      <c r="B3229" s="46" t="s">
        <v>51</v>
      </c>
      <c r="D3229" s="49">
        <f>_xll.qlCalendarAdvance(LocalCalendar,$D3228,B3229,"f",FALSE)</f>
        <v>62144</v>
      </c>
      <c r="E3229" s="49">
        <f>_xll.qlInterestRateIndexValueDate(IndexON,D3229)</f>
        <v>62144</v>
      </c>
      <c r="F3229" s="52">
        <f>IFERROR(_xll.qlIndexFixing(IndexON,D3229,TRUE,_xll.ohTrigger(RecalcTrigger,TriggerON)),NA())</f>
        <v>2.146209558537393E-2</v>
      </c>
      <c r="H3229" s="49">
        <f>_xll.qlCalendarAdvance(IborCalendar,$H3228,B3229,"f",FALSE)</f>
        <v>62131</v>
      </c>
      <c r="I3229" s="49">
        <f>_xll.qlInterestRateIndexValueDate(Index1M,$H3229)</f>
        <v>62135</v>
      </c>
      <c r="J3229" s="52">
        <f>IFERROR(_xll.qlIndexFixing(Index1M,$H3229,TRUE,_xll.ohTrigger(RecalcTrigger,Trigger1M)),NA())</f>
        <v>2.2744689661574453E-2</v>
      </c>
      <c r="K3229" s="52">
        <f>IFERROR(_xll.qlIndexFixing(ONIndex1M,I3229,TRUE,_xll.ohTrigger(RecalcTrigger,Trigger1M)),NA())</f>
        <v>2.2725312568550038E-2</v>
      </c>
      <c r="L3229" s="52">
        <f>IFERROR(_xll.qlIndexFixing(Index3M,H3229,TRUE,_xll.ohTrigger(RecalcTrigger,Trigger3M)),NA())</f>
        <v>2.4294295975717084E-2</v>
      </c>
      <c r="M3229" s="52">
        <f>IFERROR(_xll.qlIndexFixing(ONIndex3M,I3229,TRUE,_xll.ohTrigger(RecalcTrigger,Trigger3M)),NA())</f>
        <v>2.4221631551668565E-2</v>
      </c>
      <c r="N3229" s="52">
        <f>IFERROR(_xll.qlIndexFixing(Index6M,$H3229,TRUE,_xll.ohTrigger(RecalcTrigger,Trigger6M)),NA())</f>
        <v>2.5693746517471611E-2</v>
      </c>
      <c r="O3229" s="52">
        <f>IFERROR(_xll.qlIndexFixing(ONIndex6M,I3229,TRUE,_xll.ohTrigger(RecalcTrigger,Trigger6M)),NA())</f>
        <v>2.5530160734597018E-2</v>
      </c>
      <c r="P3229" s="52">
        <f>IFERROR(_xll.qlIndexFixing(Index1Y,$H3229,TRUE,_xll.ohTrigger(RecalcTrigger,Trigger1Y)),NA())</f>
        <v>2.7519977265561282E-2</v>
      </c>
      <c r="Q3229" s="52">
        <f>IFERROR(_xll.qlIndexFixing(ONIndex1Y,I3229,TRUE,_xll.ohTrigger(RecalcTrigger,Trigger1Y)),NA())</f>
        <v>2.7143555388553509E-2</v>
      </c>
    </row>
    <row r="3230" spans="2:17" x14ac:dyDescent="0.2">
      <c r="B3230" s="46" t="s">
        <v>51</v>
      </c>
      <c r="D3230" s="49">
        <f>_xll.qlCalendarAdvance(LocalCalendar,$D3229,B3230,"f",FALSE)</f>
        <v>62151</v>
      </c>
      <c r="E3230" s="49">
        <f>_xll.qlInterestRateIndexValueDate(IndexON,D3230)</f>
        <v>62151</v>
      </c>
      <c r="F3230" s="52">
        <f>IFERROR(_xll.qlIndexFixing(IndexON,D3230,TRUE,_xll.ohTrigger(RecalcTrigger,TriggerON)),NA())</f>
        <v>2.1462095585293994E-2</v>
      </c>
      <c r="H3230" s="49">
        <f>_xll.qlCalendarAdvance(IborCalendar,$H3229,B3230,"f",FALSE)</f>
        <v>62138</v>
      </c>
      <c r="I3230" s="49">
        <f>_xll.qlInterestRateIndexValueDate(Index1M,$H3230)</f>
        <v>62142</v>
      </c>
      <c r="J3230" s="52">
        <f>IFERROR(_xll.qlIndexFixing(Index1M,$H3230,TRUE,_xll.ohTrigger(RecalcTrigger,Trigger1M)),NA())</f>
        <v>2.2744689661571598E-2</v>
      </c>
      <c r="K3230" s="52">
        <f>IFERROR(_xll.qlIndexFixing(ONIndex1M,I3230,TRUE,_xll.ohTrigger(RecalcTrigger,Trigger1M)),NA())</f>
        <v>2.2725312568470102E-2</v>
      </c>
      <c r="L3230" s="52">
        <f>IFERROR(_xll.qlIndexFixing(Index3M,H3230,TRUE,_xll.ohTrigger(RecalcTrigger,Trigger3M)),NA())</f>
        <v>2.4294295975717084E-2</v>
      </c>
      <c r="M3230" s="52">
        <f>IFERROR(_xll.qlIndexFixing(ONIndex3M,I3230,TRUE,_xll.ohTrigger(RecalcTrigger,Trigger3M)),NA())</f>
        <v>2.4221631551588629E-2</v>
      </c>
      <c r="N3230" s="52">
        <f>IFERROR(_xll.qlIndexFixing(Index6M,$H3230,TRUE,_xll.ohTrigger(RecalcTrigger,Trigger6M)),NA())</f>
        <v>2.5693742448410061E-2</v>
      </c>
      <c r="O3230" s="52">
        <f>IFERROR(_xll.qlIndexFixing(ONIndex6M,I3230,TRUE,_xll.ohTrigger(RecalcTrigger,Trigger6M)),NA())</f>
        <v>2.5530156540511939E-2</v>
      </c>
      <c r="P3230" s="52">
        <f>IFERROR(_xll.qlIndexFixing(Index1Y,$H3230,TRUE,_xll.ohTrigger(RecalcTrigger,Trigger1Y)),NA())</f>
        <v>2.7519996663536453E-2</v>
      </c>
      <c r="Q3230" s="52">
        <f>IFERROR(_xll.qlIndexFixing(ONIndex1Y,I3230,TRUE,_xll.ohTrigger(RecalcTrigger,Trigger1Y)),NA())</f>
        <v>2.7143576018371363E-2</v>
      </c>
    </row>
    <row r="3231" spans="2:17" x14ac:dyDescent="0.2">
      <c r="B3231" s="46" t="s">
        <v>51</v>
      </c>
      <c r="D3231" s="49">
        <f>_xll.qlCalendarAdvance(LocalCalendar,$D3230,B3231,"f",FALSE)</f>
        <v>62158</v>
      </c>
      <c r="E3231" s="49">
        <f>_xll.qlInterestRateIndexValueDate(IndexON,D3231)</f>
        <v>62158</v>
      </c>
      <c r="F3231" s="52">
        <f>IFERROR(_xll.qlIndexFixing(IndexON,D3231,TRUE,_xll.ohTrigger(RecalcTrigger,TriggerON)),NA())</f>
        <v>2.1462095585293994E-2</v>
      </c>
      <c r="H3231" s="49">
        <f>_xll.qlCalendarAdvance(IborCalendar,$H3230,B3231,"f",FALSE)</f>
        <v>62145</v>
      </c>
      <c r="I3231" s="49">
        <f>_xll.qlInterestRateIndexValueDate(Index1M,$H3231)</f>
        <v>62149</v>
      </c>
      <c r="J3231" s="52">
        <f>IFERROR(_xll.qlIndexFixing(Index1M,$H3231,TRUE,_xll.ohTrigger(RecalcTrigger,Trigger1M)),NA())</f>
        <v>2.2744689661571598E-2</v>
      </c>
      <c r="K3231" s="52">
        <f>IFERROR(_xll.qlIndexFixing(ONIndex1M,I3231,TRUE,_xll.ohTrigger(RecalcTrigger,Trigger1M)),NA())</f>
        <v>2.2725312568470102E-2</v>
      </c>
      <c r="L3231" s="52">
        <f>IFERROR(_xll.qlIndexFixing(Index3M,H3231,TRUE,_xll.ohTrigger(RecalcTrigger,Trigger3M)),NA())</f>
        <v>2.4295114079535066E-2</v>
      </c>
      <c r="M3231" s="52">
        <f>IFERROR(_xll.qlIndexFixing(ONIndex3M,I3231,TRUE,_xll.ohTrigger(RecalcTrigger,Trigger3M)),NA())</f>
        <v>2.4221631551588629E-2</v>
      </c>
      <c r="N3231" s="52">
        <f>IFERROR(_xll.qlIndexFixing(Index6M,$H3231,TRUE,_xll.ohTrigger(RecalcTrigger,Trigger6M)),NA())</f>
        <v>2.569465110734959E-2</v>
      </c>
      <c r="O3231" s="52">
        <f>IFERROR(_xll.qlIndexFixing(ONIndex6M,I3231,TRUE,_xll.ohTrigger(RecalcTrigger,Trigger6M)),NA())</f>
        <v>2.5530152360175862E-2</v>
      </c>
      <c r="P3231" s="52">
        <f>IFERROR(_xll.qlIndexFixing(Index1Y,$H3231,TRUE,_xll.ohTrigger(RecalcTrigger,Trigger1Y)),NA())</f>
        <v>2.7520015992056168E-2</v>
      </c>
      <c r="Q3231" s="52">
        <f>IFERROR(_xll.qlIndexFixing(ONIndex1Y,I3231,TRUE,_xll.ohTrigger(RecalcTrigger,Trigger1Y)),NA())</f>
        <v>2.7143596580563312E-2</v>
      </c>
    </row>
    <row r="3232" spans="2:17" x14ac:dyDescent="0.2">
      <c r="B3232" s="46" t="s">
        <v>51</v>
      </c>
      <c r="D3232" s="49">
        <f>_xll.qlCalendarAdvance(LocalCalendar,$D3231,B3232,"f",FALSE)</f>
        <v>62165</v>
      </c>
      <c r="E3232" s="49">
        <f>_xll.qlInterestRateIndexValueDate(IndexON,D3232)</f>
        <v>62165</v>
      </c>
      <c r="F3232" s="52">
        <f>IFERROR(_xll.qlIndexFixing(IndexON,D3232,TRUE,_xll.ohTrigger(RecalcTrigger,TriggerON)),NA())</f>
        <v>2.146209558537393E-2</v>
      </c>
      <c r="H3232" s="49">
        <f>_xll.qlCalendarAdvance(IborCalendar,$H3231,B3232,"f",FALSE)</f>
        <v>62152</v>
      </c>
      <c r="I3232" s="49">
        <f>_xll.qlInterestRateIndexValueDate(Index1M,$H3232)</f>
        <v>62156</v>
      </c>
      <c r="J3232" s="52">
        <f>IFERROR(_xll.qlIndexFixing(Index1M,$H3232,TRUE,_xll.ohTrigger(RecalcTrigger,Trigger1M)),NA())</f>
        <v>2.2746844031436224E-2</v>
      </c>
      <c r="K3232" s="52">
        <f>IFERROR(_xll.qlIndexFixing(ONIndex1M,I3232,TRUE,_xll.ohTrigger(RecalcTrigger,Trigger1M)),NA())</f>
        <v>2.2725312568470102E-2</v>
      </c>
      <c r="L3232" s="52">
        <f>IFERROR(_xll.qlIndexFixing(Index3M,H3232,TRUE,_xll.ohTrigger(RecalcTrigger,Trigger3M)),NA())</f>
        <v>2.4295932220066433E-2</v>
      </c>
      <c r="M3232" s="52">
        <f>IFERROR(_xll.qlIndexFixing(ONIndex3M,I3232,TRUE,_xll.ohTrigger(RecalcTrigger,Trigger3M)),NA())</f>
        <v>2.4221631551668565E-2</v>
      </c>
      <c r="N3232" s="52">
        <f>IFERROR(_xll.qlIndexFixing(Index6M,$H3232,TRUE,_xll.ohTrigger(RecalcTrigger,Trigger6M)),NA())</f>
        <v>2.5696472626210227E-2</v>
      </c>
      <c r="O3232" s="52">
        <f>IFERROR(_xll.qlIndexFixing(ONIndex6M,I3232,TRUE,_xll.ohTrigger(RecalcTrigger,Trigger6M)),NA())</f>
        <v>2.5530148193588786E-2</v>
      </c>
      <c r="P3232" s="52">
        <f>IFERROR(_xll.qlIndexFixing(Index1Y,$H3232,TRUE,_xll.ohTrigger(RecalcTrigger,Trigger1Y)),NA())</f>
        <v>2.7520035251121087E-2</v>
      </c>
      <c r="Q3232" s="52">
        <f>IFERROR(_xll.qlIndexFixing(ONIndex1Y,I3232,TRUE,_xll.ohTrigger(RecalcTrigger,Trigger1Y)),NA())</f>
        <v>2.7143617075289228E-2</v>
      </c>
    </row>
    <row r="3233" spans="2:17" x14ac:dyDescent="0.2">
      <c r="B3233" s="46" t="s">
        <v>51</v>
      </c>
      <c r="D3233" s="49">
        <f>_xll.qlCalendarAdvance(LocalCalendar,$D3232,B3233,"f",FALSE)</f>
        <v>62172</v>
      </c>
      <c r="E3233" s="49">
        <f>_xll.qlInterestRateIndexValueDate(IndexON,D3233)</f>
        <v>62172</v>
      </c>
      <c r="F3233" s="52">
        <f>IFERROR(_xll.qlIndexFixing(IndexON,D3233,TRUE,_xll.ohTrigger(RecalcTrigger,TriggerON)),NA())</f>
        <v>2.1462095585293994E-2</v>
      </c>
      <c r="H3233" s="49">
        <f>_xll.qlCalendarAdvance(IborCalendar,$H3232,B3233,"f",FALSE)</f>
        <v>62159</v>
      </c>
      <c r="I3233" s="49">
        <f>_xll.qlInterestRateIndexValueDate(Index1M,$H3233)</f>
        <v>62163</v>
      </c>
      <c r="J3233" s="52">
        <f>IFERROR(_xll.qlIndexFixing(Index1M,$H3233,TRUE,_xll.ohTrigger(RecalcTrigger,Trigger1M)),NA())</f>
        <v>2.2746844031436224E-2</v>
      </c>
      <c r="K3233" s="52">
        <f>IFERROR(_xll.qlIndexFixing(ONIndex1M,I3233,TRUE,_xll.ohTrigger(RecalcTrigger,Trigger1M)),NA())</f>
        <v>2.2725312568470102E-2</v>
      </c>
      <c r="L3233" s="52">
        <f>IFERROR(_xll.qlIndexFixing(Index3M,H3233,TRUE,_xll.ohTrigger(RecalcTrigger,Trigger3M)),NA())</f>
        <v>2.4295932220068168E-2</v>
      </c>
      <c r="M3233" s="52">
        <f>IFERROR(_xll.qlIndexFixing(ONIndex3M,I3233,TRUE,_xll.ohTrigger(RecalcTrigger,Trigger3M)),NA())</f>
        <v>2.4221631551668565E-2</v>
      </c>
      <c r="N3233" s="52">
        <f>IFERROR(_xll.qlIndexFixing(Index6M,$H3233,TRUE,_xll.ohTrigger(RecalcTrigger,Trigger6M)),NA())</f>
        <v>2.5696468601018308E-2</v>
      </c>
      <c r="O3233" s="52">
        <f>IFERROR(_xll.qlIndexFixing(ONIndex6M,I3233,TRUE,_xll.ohTrigger(RecalcTrigger,Trigger6M)),NA())</f>
        <v>2.5530144040750713E-2</v>
      </c>
      <c r="P3233" s="52">
        <f>IFERROR(_xll.qlIndexFixing(Index1Y,$H3233,TRUE,_xll.ohTrigger(RecalcTrigger,Trigger1Y)),NA())</f>
        <v>2.7520054440730111E-2</v>
      </c>
      <c r="Q3233" s="52">
        <f>IFERROR(_xll.qlIndexFixing(ONIndex1Y,I3233,TRUE,_xll.ohTrigger(RecalcTrigger,Trigger1Y)),NA())</f>
        <v>2.714363750238924E-2</v>
      </c>
    </row>
    <row r="3234" spans="2:17" x14ac:dyDescent="0.2">
      <c r="B3234" s="46" t="s">
        <v>51</v>
      </c>
      <c r="D3234" s="49">
        <f>_xll.qlCalendarAdvance(LocalCalendar,$D3233,B3234,"f",FALSE)</f>
        <v>62179</v>
      </c>
      <c r="E3234" s="49">
        <f>_xll.qlInterestRateIndexValueDate(IndexON,D3234)</f>
        <v>62179</v>
      </c>
      <c r="F3234" s="52">
        <f>IFERROR(_xll.qlIndexFixing(IndexON,D3234,TRUE,_xll.ohTrigger(RecalcTrigger,TriggerON)),NA())</f>
        <v>2.1462095585293994E-2</v>
      </c>
      <c r="H3234" s="49">
        <f>_xll.qlCalendarAdvance(IborCalendar,$H3233,B3234,"f",FALSE)</f>
        <v>62166</v>
      </c>
      <c r="I3234" s="49">
        <f>_xll.qlInterestRateIndexValueDate(Index1M,$H3234)</f>
        <v>62170</v>
      </c>
      <c r="J3234" s="52">
        <f>IFERROR(_xll.qlIndexFixing(Index1M,$H3234,TRUE,_xll.ohTrigger(RecalcTrigger,Trigger1M)),NA())</f>
        <v>2.2746844031438802E-2</v>
      </c>
      <c r="K3234" s="52">
        <f>IFERROR(_xll.qlIndexFixing(ONIndex1M,I3234,TRUE,_xll.ohTrigger(RecalcTrigger,Trigger1M)),NA())</f>
        <v>2.2725312568470102E-2</v>
      </c>
      <c r="L3234" s="52">
        <f>IFERROR(_xll.qlIndexFixing(Index3M,H3234,TRUE,_xll.ohTrigger(RecalcTrigger,Trigger3M)),NA())</f>
        <v>2.42959322200673E-2</v>
      </c>
      <c r="M3234" s="52">
        <f>IFERROR(_xll.qlIndexFixing(ONIndex3M,I3234,TRUE,_xll.ohTrigger(RecalcTrigger,Trigger3M)),NA())</f>
        <v>2.4221631551588629E-2</v>
      </c>
      <c r="N3234" s="52">
        <f>IFERROR(_xll.qlIndexFixing(Index6M,$H3234,TRUE,_xll.ohTrigger(RecalcTrigger,Trigger6M)),NA())</f>
        <v>2.5696464589743517E-2</v>
      </c>
      <c r="O3234" s="52">
        <f>IFERROR(_xll.qlIndexFixing(ONIndex6M,I3234,TRUE,_xll.ohTrigger(RecalcTrigger,Trigger6M)),NA())</f>
        <v>2.5530139901501769E-2</v>
      </c>
      <c r="P3234" s="52">
        <f>IFERROR(_xll.qlIndexFixing(Index1Y,$H3234,TRUE,_xll.ohTrigger(RecalcTrigger,Trigger1Y)),NA())</f>
        <v>2.7520073560884338E-2</v>
      </c>
      <c r="Q3234" s="52">
        <f>IFERROR(_xll.qlIndexFixing(ONIndex1Y,I3234,TRUE,_xll.ohTrigger(RecalcTrigger,Trigger1Y)),NA())</f>
        <v>2.7143657861863346E-2</v>
      </c>
    </row>
    <row r="3235" spans="2:17" x14ac:dyDescent="0.2">
      <c r="B3235" s="46" t="s">
        <v>51</v>
      </c>
      <c r="D3235" s="49">
        <f>_xll.qlCalendarAdvance(LocalCalendar,$D3234,B3235,"f",FALSE)</f>
        <v>62186</v>
      </c>
      <c r="E3235" s="49">
        <f>_xll.qlInterestRateIndexValueDate(IndexON,D3235)</f>
        <v>62186</v>
      </c>
      <c r="F3235" s="52">
        <f>IFERROR(_xll.qlIndexFixing(IndexON,D3235,TRUE,_xll.ohTrigger(RecalcTrigger,TriggerON)),NA())</f>
        <v>2.1462095585293994E-2</v>
      </c>
      <c r="H3235" s="49">
        <f>_xll.qlCalendarAdvance(IborCalendar,$H3234,B3235,"f",FALSE)</f>
        <v>62173</v>
      </c>
      <c r="I3235" s="49">
        <f>_xll.qlInterestRateIndexValueDate(Index1M,$H3235)</f>
        <v>62177</v>
      </c>
      <c r="J3235" s="52">
        <f>IFERROR(_xll.qlIndexFixing(Index1M,$H3235,TRUE,_xll.ohTrigger(RecalcTrigger,Trigger1M)),NA())</f>
        <v>2.2746844031438802E-2</v>
      </c>
      <c r="K3235" s="52">
        <f>IFERROR(_xll.qlIndexFixing(ONIndex1M,I3235,TRUE,_xll.ohTrigger(RecalcTrigger,Trigger1M)),NA())</f>
        <v>2.2725312568550038E-2</v>
      </c>
      <c r="L3235" s="52">
        <f>IFERROR(_xll.qlIndexFixing(Index3M,H3235,TRUE,_xll.ohTrigger(RecalcTrigger,Trigger3M)),NA())</f>
        <v>2.4295932220066433E-2</v>
      </c>
      <c r="M3235" s="52">
        <f>IFERROR(_xll.qlIndexFixing(ONIndex3M,I3235,TRUE,_xll.ohTrigger(RecalcTrigger,Trigger3M)),NA())</f>
        <v>2.4221631551668565E-2</v>
      </c>
      <c r="N3235" s="52">
        <f>IFERROR(_xll.qlIndexFixing(Index6M,$H3235,TRUE,_xll.ohTrigger(RecalcTrigger,Trigger6M)),NA())</f>
        <v>2.5696460592387158E-2</v>
      </c>
      <c r="O3235" s="52">
        <f>IFERROR(_xll.qlIndexFixing(ONIndex6M,I3235,TRUE,_xll.ohTrigger(RecalcTrigger,Trigger6M)),NA())</f>
        <v>2.55301357761617E-2</v>
      </c>
      <c r="P3235" s="52">
        <f>IFERROR(_xll.qlIndexFixing(Index1Y,$H3235,TRUE,_xll.ohTrigger(RecalcTrigger,Trigger1Y)),NA())</f>
        <v>2.752009261158311E-2</v>
      </c>
      <c r="Q3235" s="52">
        <f>IFERROR(_xll.qlIndexFixing(ONIndex1Y,I3235,TRUE,_xll.ohTrigger(RecalcTrigger,Trigger1Y)),NA())</f>
        <v>2.7143678153791484E-2</v>
      </c>
    </row>
    <row r="3236" spans="2:17" x14ac:dyDescent="0.2">
      <c r="B3236" s="46" t="s">
        <v>51</v>
      </c>
      <c r="D3236" s="49">
        <f>_xll.qlCalendarAdvance(LocalCalendar,$D3235,B3236,"f",FALSE)</f>
        <v>62193</v>
      </c>
      <c r="E3236" s="49">
        <f>_xll.qlInterestRateIndexValueDate(IndexON,D3236)</f>
        <v>62193</v>
      </c>
      <c r="F3236" s="52">
        <f>IFERROR(_xll.qlIndexFixing(IndexON,D3236,TRUE,_xll.ohTrigger(RecalcTrigger,TriggerON)),NA())</f>
        <v>2.1462095585293994E-2</v>
      </c>
      <c r="H3236" s="49">
        <f>_xll.qlCalendarAdvance(IborCalendar,$H3235,B3236,"f",FALSE)</f>
        <v>62184</v>
      </c>
      <c r="I3236" s="49">
        <f>_xll.qlInterestRateIndexValueDate(Index1M,$H3236)</f>
        <v>62186</v>
      </c>
      <c r="J3236" s="52">
        <f>IFERROR(_xll.qlIndexFixing(Index1M,$H3236,TRUE,_xll.ohTrigger(RecalcTrigger,Trigger1M)),NA())</f>
        <v>2.2748280429147692E-2</v>
      </c>
      <c r="K3236" s="52">
        <f>IFERROR(_xll.qlIndexFixing(ONIndex1M,I3236,TRUE,_xll.ohTrigger(RecalcTrigger,Trigger1M)),NA())</f>
        <v>2.2725312568550038E-2</v>
      </c>
      <c r="L3236" s="52">
        <f>IFERROR(_xll.qlIndexFixing(Index3M,H3236,TRUE,_xll.ohTrigger(RecalcTrigger,Trigger3M)),NA())</f>
        <v>2.4295114079535066E-2</v>
      </c>
      <c r="M3236" s="52">
        <f>IFERROR(_xll.qlIndexFixing(ONIndex3M,I3236,TRUE,_xll.ohTrigger(RecalcTrigger,Trigger3M)),NA())</f>
        <v>2.4221631551668565E-2</v>
      </c>
      <c r="N3236" s="52">
        <f>IFERROR(_xll.qlIndexFixing(Index6M,$H3236,TRUE,_xll.ohTrigger(RecalcTrigger,Trigger6M)),NA())</f>
        <v>2.5695542669009992E-2</v>
      </c>
      <c r="O3236" s="52">
        <f>IFERROR(_xll.qlIndexFixing(ONIndex6M,I3236,TRUE,_xll.ohTrigger(RecalcTrigger,Trigger6M)),NA())</f>
        <v>2.5530130492228409E-2</v>
      </c>
      <c r="P3236" s="52">
        <f>IFERROR(_xll.qlIndexFixing(Index1Y,$H3236,TRUE,_xll.ohTrigger(RecalcTrigger,Trigger1Y)),NA())</f>
        <v>2.7520117003281636E-2</v>
      </c>
      <c r="Q3236" s="52">
        <f>IFERROR(_xll.qlIndexFixing(ONIndex1Y,I3236,TRUE,_xll.ohTrigger(RecalcTrigger,Trigger1Y)),NA())</f>
        <v>2.7143704144121372E-2</v>
      </c>
    </row>
    <row r="3237" spans="2:17" x14ac:dyDescent="0.2">
      <c r="B3237" s="46" t="s">
        <v>51</v>
      </c>
      <c r="D3237" s="49">
        <f>_xll.qlCalendarAdvance(LocalCalendar,$D3236,B3237,"f",FALSE)</f>
        <v>62200</v>
      </c>
      <c r="E3237" s="49">
        <f>_xll.qlInterestRateIndexValueDate(IndexON,D3237)</f>
        <v>62200</v>
      </c>
      <c r="F3237" s="52">
        <f>IFERROR(_xll.qlIndexFixing(IndexON,D3237,TRUE,_xll.ohTrigger(RecalcTrigger,TriggerON)),NA())</f>
        <v>2.146209558537393E-2</v>
      </c>
      <c r="H3237" s="49">
        <f>_xll.qlCalendarAdvance(IborCalendar,$H3236,B3237,"f",FALSE)</f>
        <v>62191</v>
      </c>
      <c r="I3237" s="49">
        <f>_xll.qlInterestRateIndexValueDate(Index1M,$H3237)</f>
        <v>62193</v>
      </c>
      <c r="J3237" s="52">
        <f>IFERROR(_xll.qlIndexFixing(Index1M,$H3237,TRUE,_xll.ohTrigger(RecalcTrigger,Trigger1M)),NA())</f>
        <v>2.2747562215177652E-2</v>
      </c>
      <c r="K3237" s="52">
        <f>IFERROR(_xll.qlIndexFixing(ONIndex1M,I3237,TRUE,_xll.ohTrigger(RecalcTrigger,Trigger1M)),NA())</f>
        <v>2.2725312568390166E-2</v>
      </c>
      <c r="L3237" s="52">
        <f>IFERROR(_xll.qlIndexFixing(Index3M,H3237,TRUE,_xll.ohTrigger(RecalcTrigger,Trigger3M)),NA())</f>
        <v>2.4295114079535066E-2</v>
      </c>
      <c r="M3237" s="52">
        <f>IFERROR(_xll.qlIndexFixing(ONIndex3M,I3237,TRUE,_xll.ohTrigger(RecalcTrigger,Trigger3M)),NA())</f>
        <v>2.4221631551588629E-2</v>
      </c>
      <c r="N3237" s="52">
        <f>IFERROR(_xll.qlIndexFixing(Index6M,$H3237,TRUE,_xll.ohTrigger(RecalcTrigger,Trigger6M)),NA())</f>
        <v>2.5695538702752721E-2</v>
      </c>
      <c r="O3237" s="52">
        <f>IFERROR(_xll.qlIndexFixing(ONIndex6M,I3237,TRUE,_xll.ohTrigger(RecalcTrigger,Trigger6M)),NA())</f>
        <v>2.553012639830321E-2</v>
      </c>
      <c r="P3237" s="52">
        <f>IFERROR(_xll.qlIndexFixing(Index1Y,$H3237,TRUE,_xll.ohTrigger(RecalcTrigger,Trigger1Y)),NA())</f>
        <v>2.7520135895225208E-2</v>
      </c>
      <c r="Q3237" s="52">
        <f>IFERROR(_xll.qlIndexFixing(ONIndex1Y,I3237,TRUE,_xll.ohTrigger(RecalcTrigger,Trigger1Y)),NA())</f>
        <v>2.714372428153311E-2</v>
      </c>
    </row>
    <row r="3238" spans="2:17" x14ac:dyDescent="0.2">
      <c r="B3238" s="46" t="s">
        <v>51</v>
      </c>
      <c r="D3238" s="49">
        <f>_xll.qlCalendarAdvance(LocalCalendar,$D3237,B3238,"f",FALSE)</f>
        <v>62207</v>
      </c>
      <c r="E3238" s="49">
        <f>_xll.qlInterestRateIndexValueDate(IndexON,D3238)</f>
        <v>62207</v>
      </c>
      <c r="F3238" s="52">
        <f>IFERROR(_xll.qlIndexFixing(IndexON,D3238,TRUE,_xll.ohTrigger(RecalcTrigger,TriggerON)),NA())</f>
        <v>2.1462095585293994E-2</v>
      </c>
      <c r="H3238" s="49">
        <f>_xll.qlCalendarAdvance(IborCalendar,$H3237,B3238,"f",FALSE)</f>
        <v>62198</v>
      </c>
      <c r="I3238" s="49">
        <f>_xll.qlInterestRateIndexValueDate(Index1M,$H3238)</f>
        <v>62200</v>
      </c>
      <c r="J3238" s="52">
        <f>IFERROR(_xll.qlIndexFixing(Index1M,$H3238,TRUE,_xll.ohTrigger(RecalcTrigger,Trigger1M)),NA())</f>
        <v>2.2747562215177652E-2</v>
      </c>
      <c r="K3238" s="52">
        <f>IFERROR(_xll.qlIndexFixing(ONIndex1M,I3238,TRUE,_xll.ohTrigger(RecalcTrigger,Trigger1M)),NA())</f>
        <v>2.2725312568550038E-2</v>
      </c>
      <c r="L3238" s="52">
        <f>IFERROR(_xll.qlIndexFixing(Index3M,H3238,TRUE,_xll.ohTrigger(RecalcTrigger,Trigger3M)),NA())</f>
        <v>2.4295114079535066E-2</v>
      </c>
      <c r="M3238" s="52">
        <f>IFERROR(_xll.qlIndexFixing(ONIndex3M,I3238,TRUE,_xll.ohTrigger(RecalcTrigger,Trigger3M)),NA())</f>
        <v>2.4221631551668565E-2</v>
      </c>
      <c r="N3238" s="52">
        <f>IFERROR(_xll.qlIndexFixing(Index6M,$H3238,TRUE,_xll.ohTrigger(RecalcTrigger,Trigger6M)),NA())</f>
        <v>2.569553475041219E-2</v>
      </c>
      <c r="O3238" s="52">
        <f>IFERROR(_xll.qlIndexFixing(ONIndex6M,I3238,TRUE,_xll.ohTrigger(RecalcTrigger,Trigger6M)),NA())</f>
        <v>2.5530122318047077E-2</v>
      </c>
      <c r="P3238" s="52">
        <f>IFERROR(_xll.qlIndexFixing(Index1Y,$H3238,TRUE,_xll.ohTrigger(RecalcTrigger,Trigger1Y)),NA())</f>
        <v>2.7524329284041301E-2</v>
      </c>
      <c r="Q3238" s="52">
        <f>IFERROR(_xll.qlIndexFixing(ONIndex1Y,I3238,TRUE,_xll.ohTrigger(RecalcTrigger,Trigger1Y)),NA())</f>
        <v>2.714374435139888E-2</v>
      </c>
    </row>
    <row r="3239" spans="2:17" x14ac:dyDescent="0.2">
      <c r="B3239" s="46" t="s">
        <v>51</v>
      </c>
      <c r="D3239" s="49">
        <f>_xll.qlCalendarAdvance(LocalCalendar,$D3238,B3239,"f",FALSE)</f>
        <v>62214</v>
      </c>
      <c r="E3239" s="49">
        <f>_xll.qlInterestRateIndexValueDate(IndexON,D3239)</f>
        <v>62214</v>
      </c>
      <c r="F3239" s="52">
        <f>IFERROR(_xll.qlIndexFixing(IndexON,D3239,TRUE,_xll.ohTrigger(RecalcTrigger,TriggerON)),NA())</f>
        <v>2.146209558537393E-2</v>
      </c>
      <c r="H3239" s="49">
        <f>_xll.qlCalendarAdvance(IborCalendar,$H3238,B3239,"f",FALSE)</f>
        <v>62205</v>
      </c>
      <c r="I3239" s="49">
        <f>_xll.qlInterestRateIndexValueDate(Index1M,$H3239)</f>
        <v>62207</v>
      </c>
      <c r="J3239" s="52">
        <f>IFERROR(_xll.qlIndexFixing(Index1M,$H3239,TRUE,_xll.ohTrigger(RecalcTrigger,Trigger1M)),NA())</f>
        <v>2.2748280429147692E-2</v>
      </c>
      <c r="K3239" s="52">
        <f>IFERROR(_xll.qlIndexFixing(ONIndex1M,I3239,TRUE,_xll.ohTrigger(RecalcTrigger,Trigger1M)),NA())</f>
        <v>2.2725312568550038E-2</v>
      </c>
      <c r="L3239" s="52">
        <f>IFERROR(_xll.qlIndexFixing(Index3M,H3239,TRUE,_xll.ohTrigger(RecalcTrigger,Trigger3M)),NA())</f>
        <v>2.4295114079535943E-2</v>
      </c>
      <c r="M3239" s="52">
        <f>IFERROR(_xll.qlIndexFixing(ONIndex3M,I3239,TRUE,_xll.ohTrigger(RecalcTrigger,Trigger3M)),NA())</f>
        <v>2.4221631551668565E-2</v>
      </c>
      <c r="N3239" s="52">
        <f>IFERROR(_xll.qlIndexFixing(Index6M,$H3239,TRUE,_xll.ohTrigger(RecalcTrigger,Trigger6M)),NA())</f>
        <v>2.5695530811988398E-2</v>
      </c>
      <c r="O3239" s="52">
        <f>IFERROR(_xll.qlIndexFixing(ONIndex6M,I3239,TRUE,_xll.ohTrigger(RecalcTrigger,Trigger6M)),NA())</f>
        <v>2.553011825146001E-2</v>
      </c>
      <c r="P3239" s="52">
        <f>IFERROR(_xll.qlIndexFixing(Index1Y,$H3239,TRUE,_xll.ohTrigger(RecalcTrigger,Trigger1Y)),NA())</f>
        <v>2.7520173470746642E-2</v>
      </c>
      <c r="Q3239" s="52">
        <f>IFERROR(_xll.qlIndexFixing(ONIndex1Y,I3239,TRUE,_xll.ohTrigger(RecalcTrigger,Trigger1Y)),NA())</f>
        <v>2.7143764353798616E-2</v>
      </c>
    </row>
    <row r="3240" spans="2:17" x14ac:dyDescent="0.2">
      <c r="B3240" s="46" t="s">
        <v>51</v>
      </c>
      <c r="D3240" s="49">
        <f>_xll.qlCalendarAdvance(LocalCalendar,$D3239,B3240,"f",FALSE)</f>
        <v>62221</v>
      </c>
      <c r="E3240" s="49">
        <f>_xll.qlInterestRateIndexValueDate(IndexON,D3240)</f>
        <v>62221</v>
      </c>
      <c r="F3240" s="52">
        <f>IFERROR(_xll.qlIndexFixing(IndexON,D3240,TRUE,_xll.ohTrigger(RecalcTrigger,TriggerON)),NA())</f>
        <v>2.146209558537393E-2</v>
      </c>
      <c r="H3240" s="49">
        <f>_xll.qlCalendarAdvance(IborCalendar,$H3239,B3240,"f",FALSE)</f>
        <v>62212</v>
      </c>
      <c r="I3240" s="49">
        <f>_xll.qlInterestRateIndexValueDate(Index1M,$H3240)</f>
        <v>62214</v>
      </c>
      <c r="J3240" s="52">
        <f>IFERROR(_xll.qlIndexFixing(Index1M,$H3240,TRUE,_xll.ohTrigger(RecalcTrigger,Trigger1M)),NA())</f>
        <v>2.2747562215177652E-2</v>
      </c>
      <c r="K3240" s="52">
        <f>IFERROR(_xll.qlIndexFixing(ONIndex1M,I3240,TRUE,_xll.ohTrigger(RecalcTrigger,Trigger1M)),NA())</f>
        <v>2.2725312568390166E-2</v>
      </c>
      <c r="L3240" s="52">
        <f>IFERROR(_xll.qlIndexFixing(Index3M,H3240,TRUE,_xll.ohTrigger(RecalcTrigger,Trigger3M)),NA())</f>
        <v>2.42959322200673E-2</v>
      </c>
      <c r="M3240" s="52">
        <f>IFERROR(_xll.qlIndexFixing(ONIndex3M,I3240,TRUE,_xll.ohTrigger(RecalcTrigger,Trigger3M)),NA())</f>
        <v>2.4221631551668565E-2</v>
      </c>
      <c r="N3240" s="52">
        <f>IFERROR(_xll.qlIndexFixing(Index6M,$H3240,TRUE,_xll.ohTrigger(RecalcTrigger,Trigger6M)),NA())</f>
        <v>2.5698265438975621E-2</v>
      </c>
      <c r="O3240" s="52">
        <f>IFERROR(_xll.qlIndexFixing(ONIndex6M,I3240,TRUE,_xll.ohTrigger(RecalcTrigger,Trigger6M)),NA())</f>
        <v>2.5530114198701881E-2</v>
      </c>
      <c r="P3240" s="52">
        <f>IFERROR(_xll.qlIndexFixing(Index1Y,$H3240,TRUE,_xll.ohTrigger(RecalcTrigger,Trigger1Y)),NA())</f>
        <v>2.7520192154324285E-2</v>
      </c>
      <c r="Q3240" s="52">
        <f>IFERROR(_xll.qlIndexFixing(ONIndex1Y,I3240,TRUE,_xll.ohTrigger(RecalcTrigger,Trigger1Y)),NA())</f>
        <v>2.7143784288412576E-2</v>
      </c>
    </row>
    <row r="3241" spans="2:17" x14ac:dyDescent="0.2">
      <c r="B3241" s="46" t="s">
        <v>51</v>
      </c>
      <c r="D3241" s="49">
        <f>_xll.qlCalendarAdvance(LocalCalendar,$D3240,B3241,"f",FALSE)</f>
        <v>62228</v>
      </c>
      <c r="E3241" s="49">
        <f>_xll.qlInterestRateIndexValueDate(IndexON,D3241)</f>
        <v>62228</v>
      </c>
      <c r="F3241" s="52">
        <f>IFERROR(_xll.qlIndexFixing(IndexON,D3241,TRUE,_xll.ohTrigger(RecalcTrigger,TriggerON)),NA())</f>
        <v>2.1462095585214058E-2</v>
      </c>
      <c r="H3241" s="49">
        <f>_xll.qlCalendarAdvance(IborCalendar,$H3240,B3241,"f",FALSE)</f>
        <v>62219</v>
      </c>
      <c r="I3241" s="49">
        <f>_xll.qlInterestRateIndexValueDate(Index1M,$H3241)</f>
        <v>62221</v>
      </c>
      <c r="J3241" s="52">
        <f>IFERROR(_xll.qlIndexFixing(Index1M,$H3241,TRUE,_xll.ohTrigger(RecalcTrigger,Trigger1M)),NA())</f>
        <v>2.2747562215175154E-2</v>
      </c>
      <c r="K3241" s="52">
        <f>IFERROR(_xll.qlIndexFixing(ONIndex1M,I3241,TRUE,_xll.ohTrigger(RecalcTrigger,Trigger1M)),NA())</f>
        <v>2.2725312568470102E-2</v>
      </c>
      <c r="L3241" s="52">
        <f>IFERROR(_xll.qlIndexFixing(Index3M,H3241,TRUE,_xll.ohTrigger(RecalcTrigger,Trigger3M)),NA())</f>
        <v>2.4295932220066433E-2</v>
      </c>
      <c r="M3241" s="52">
        <f>IFERROR(_xll.qlIndexFixing(ONIndex3M,I3241,TRUE,_xll.ohTrigger(RecalcTrigger,Trigger3M)),NA())</f>
        <v>2.4221631551588629E-2</v>
      </c>
      <c r="N3241" s="52">
        <f>IFERROR(_xll.qlIndexFixing(Index6M,$H3241,TRUE,_xll.ohTrigger(RecalcTrigger,Trigger6M)),NA())</f>
        <v>2.5698261530536455E-2</v>
      </c>
      <c r="O3241" s="52">
        <f>IFERROR(_xll.qlIndexFixing(ONIndex6M,I3241,TRUE,_xll.ohTrigger(RecalcTrigger,Trigger6M)),NA())</f>
        <v>2.5530110159692754E-2</v>
      </c>
      <c r="P3241" s="52">
        <f>IFERROR(_xll.qlIndexFixing(Index1Y,$H3241,TRUE,_xll.ohTrigger(RecalcTrigger,Trigger1Y)),NA())</f>
        <v>2.7520210768446692E-2</v>
      </c>
      <c r="Q3241" s="52">
        <f>IFERROR(_xll.qlIndexFixing(ONIndex1Y,I3241,TRUE,_xll.ohTrigger(RecalcTrigger,Trigger1Y)),NA())</f>
        <v>2.7143804155640439E-2</v>
      </c>
    </row>
    <row r="3242" spans="2:17" x14ac:dyDescent="0.2">
      <c r="B3242" s="46" t="s">
        <v>51</v>
      </c>
      <c r="D3242" s="49">
        <f>_xll.qlCalendarAdvance(LocalCalendar,$D3241,B3242,"f",FALSE)</f>
        <v>62235</v>
      </c>
      <c r="E3242" s="49">
        <f>_xll.qlInterestRateIndexValueDate(IndexON,D3242)</f>
        <v>62235</v>
      </c>
      <c r="F3242" s="52">
        <f>IFERROR(_xll.qlIndexFixing(IndexON,D3242,TRUE,_xll.ohTrigger(RecalcTrigger,TriggerON)),NA())</f>
        <v>2.1462095585293994E-2</v>
      </c>
      <c r="H3242" s="49">
        <f>_xll.qlCalendarAdvance(IborCalendar,$H3241,B3242,"f",FALSE)</f>
        <v>62226</v>
      </c>
      <c r="I3242" s="49">
        <f>_xll.qlInterestRateIndexValueDate(Index1M,$H3242)</f>
        <v>62228</v>
      </c>
      <c r="J3242" s="52">
        <f>IFERROR(_xll.qlIndexFixing(Index1M,$H3242,TRUE,_xll.ohTrigger(RecalcTrigger,Trigger1M)),NA())</f>
        <v>2.2747562215177652E-2</v>
      </c>
      <c r="K3242" s="52">
        <f>IFERROR(_xll.qlIndexFixing(ONIndex1M,I3242,TRUE,_xll.ohTrigger(RecalcTrigger,Trigger1M)),NA())</f>
        <v>2.2725312568470102E-2</v>
      </c>
      <c r="L3242" s="52">
        <f>IFERROR(_xll.qlIndexFixing(Index3M,H3242,TRUE,_xll.ohTrigger(RecalcTrigger,Trigger3M)),NA())</f>
        <v>2.4295932220066433E-2</v>
      </c>
      <c r="M3242" s="52">
        <f>IFERROR(_xll.qlIndexFixing(ONIndex3M,I3242,TRUE,_xll.ohTrigger(RecalcTrigger,Trigger3M)),NA())</f>
        <v>2.4221631551668565E-2</v>
      </c>
      <c r="N3242" s="52">
        <f>IFERROR(_xll.qlIndexFixing(Index6M,$H3242,TRUE,_xll.ohTrigger(RecalcTrigger,Trigger6M)),NA())</f>
        <v>2.5698257636016481E-2</v>
      </c>
      <c r="O3242" s="52">
        <f>IFERROR(_xll.qlIndexFixing(ONIndex6M,I3242,TRUE,_xll.ohTrigger(RecalcTrigger,Trigger6M)),NA())</f>
        <v>2.5530106134432629E-2</v>
      </c>
      <c r="P3242" s="52">
        <f>IFERROR(_xll.qlIndexFixing(Index1Y,$H3242,TRUE,_xll.ohTrigger(RecalcTrigger,Trigger1Y)),NA())</f>
        <v>2.7520229313113646E-2</v>
      </c>
      <c r="Q3242" s="52">
        <f>IFERROR(_xll.qlIndexFixing(ONIndex1Y,I3242,TRUE,_xll.ohTrigger(RecalcTrigger,Trigger1Y)),NA())</f>
        <v>2.714382395516246E-2</v>
      </c>
    </row>
    <row r="3243" spans="2:17" x14ac:dyDescent="0.2">
      <c r="B3243" s="46" t="s">
        <v>51</v>
      </c>
      <c r="D3243" s="49">
        <f>_xll.qlCalendarAdvance(LocalCalendar,$D3242,B3243,"f",FALSE)</f>
        <v>62242</v>
      </c>
      <c r="E3243" s="49">
        <f>_xll.qlInterestRateIndexValueDate(IndexON,D3243)</f>
        <v>62242</v>
      </c>
      <c r="F3243" s="52">
        <f>IFERROR(_xll.qlIndexFixing(IndexON,D3243,TRUE,_xll.ohTrigger(RecalcTrigger,TriggerON)),NA())</f>
        <v>2.146209558537393E-2</v>
      </c>
      <c r="H3243" s="49">
        <f>_xll.qlCalendarAdvance(IborCalendar,$H3242,B3243,"f",FALSE)</f>
        <v>62233</v>
      </c>
      <c r="I3243" s="49">
        <f>_xll.qlInterestRateIndexValueDate(Index1M,$H3243)</f>
        <v>62235</v>
      </c>
      <c r="J3243" s="52">
        <f>IFERROR(_xll.qlIndexFixing(Index1M,$H3243,TRUE,_xll.ohTrigger(RecalcTrigger,Trigger1M)),NA())</f>
        <v>2.274756221518015E-2</v>
      </c>
      <c r="K3243" s="52">
        <f>IFERROR(_xll.qlIndexFixing(ONIndex1M,I3243,TRUE,_xll.ohTrigger(RecalcTrigger,Trigger1M)),NA())</f>
        <v>2.2725312568470102E-2</v>
      </c>
      <c r="L3243" s="52">
        <f>IFERROR(_xll.qlIndexFixing(Index3M,H3243,TRUE,_xll.ohTrigger(RecalcTrigger,Trigger3M)),NA())</f>
        <v>2.4295932220068168E-2</v>
      </c>
      <c r="M3243" s="52">
        <f>IFERROR(_xll.qlIndexFixing(ONIndex3M,I3243,TRUE,_xll.ohTrigger(RecalcTrigger,Trigger3M)),NA())</f>
        <v>2.4221631551668565E-2</v>
      </c>
      <c r="N3243" s="52">
        <f>IFERROR(_xll.qlIndexFixing(Index6M,$H3243,TRUE,_xll.ohTrigger(RecalcTrigger,Trigger6M)),NA())</f>
        <v>2.5698253755416123E-2</v>
      </c>
      <c r="O3243" s="52">
        <f>IFERROR(_xll.qlIndexFixing(ONIndex6M,I3243,TRUE,_xll.ohTrigger(RecalcTrigger,Trigger6M)),NA())</f>
        <v>2.5530102122841569E-2</v>
      </c>
      <c r="P3243" s="52">
        <f>IFERROR(_xll.qlIndexFixing(Index1Y,$H3243,TRUE,_xll.ohTrigger(RecalcTrigger,Trigger1Y)),NA())</f>
        <v>2.7520247788325361E-2</v>
      </c>
      <c r="Q3243" s="52">
        <f>IFERROR(_xll.qlIndexFixing(ONIndex1Y,I3243,TRUE,_xll.ohTrigger(RecalcTrigger,Trigger1Y)),NA())</f>
        <v>2.7143843687298386E-2</v>
      </c>
    </row>
    <row r="3244" spans="2:17" x14ac:dyDescent="0.2">
      <c r="B3244" s="46" t="s">
        <v>51</v>
      </c>
      <c r="D3244" s="49">
        <f>_xll.qlCalendarAdvance(LocalCalendar,$D3243,B3244,"f",FALSE)</f>
        <v>62249</v>
      </c>
      <c r="E3244" s="49">
        <f>_xll.qlInterestRateIndexValueDate(IndexON,D3244)</f>
        <v>62249</v>
      </c>
      <c r="F3244" s="52">
        <f>IFERROR(_xll.qlIndexFixing(IndexON,D3244,TRUE,_xll.ohTrigger(RecalcTrigger,TriggerON)),NA())</f>
        <v>2.1462095585293994E-2</v>
      </c>
      <c r="H3244" s="49">
        <f>_xll.qlCalendarAdvance(IborCalendar,$H3243,B3244,"f",FALSE)</f>
        <v>62240</v>
      </c>
      <c r="I3244" s="49">
        <f>_xll.qlInterestRateIndexValueDate(Index1M,$H3244)</f>
        <v>62242</v>
      </c>
      <c r="J3244" s="52">
        <f>IFERROR(_xll.qlIndexFixing(Index1M,$H3244,TRUE,_xll.ohTrigger(RecalcTrigger,Trigger1M)),NA())</f>
        <v>2.2747562215177652E-2</v>
      </c>
      <c r="K3244" s="52">
        <f>IFERROR(_xll.qlIndexFixing(ONIndex1M,I3244,TRUE,_xll.ohTrigger(RecalcTrigger,Trigger1M)),NA())</f>
        <v>2.2725312568470102E-2</v>
      </c>
      <c r="L3244" s="52">
        <f>IFERROR(_xll.qlIndexFixing(Index3M,H3244,TRUE,_xll.ohTrigger(RecalcTrigger,Trigger3M)),NA())</f>
        <v>2.4295932220066433E-2</v>
      </c>
      <c r="M3244" s="52">
        <f>IFERROR(_xll.qlIndexFixing(ONIndex3M,I3244,TRUE,_xll.ohTrigger(RecalcTrigger,Trigger3M)),NA())</f>
        <v>2.4221631551588629E-2</v>
      </c>
      <c r="N3244" s="52">
        <f>IFERROR(_xll.qlIndexFixing(Index6M,$H3244,TRUE,_xll.ohTrigger(RecalcTrigger,Trigger6M)),NA())</f>
        <v>2.569551132861916E-2</v>
      </c>
      <c r="O3244" s="52">
        <f>IFERROR(_xll.qlIndexFixing(ONIndex6M,I3244,TRUE,_xll.ohTrigger(RecalcTrigger,Trigger6M)),NA())</f>
        <v>2.5530098124999512E-2</v>
      </c>
      <c r="P3244" s="52">
        <f>IFERROR(_xll.qlIndexFixing(Index1Y,$H3244,TRUE,_xll.ohTrigger(RecalcTrigger,Trigger1Y)),NA())</f>
        <v>2.7520266194081624E-2</v>
      </c>
      <c r="Q3244" s="52">
        <f>IFERROR(_xll.qlIndexFixing(ONIndex1Y,I3244,TRUE,_xll.ohTrigger(RecalcTrigger,Trigger1Y)),NA())</f>
        <v>2.7143863351568598E-2</v>
      </c>
    </row>
    <row r="3245" spans="2:17" x14ac:dyDescent="0.2">
      <c r="B3245" s="46" t="s">
        <v>51</v>
      </c>
      <c r="D3245" s="49">
        <f>_xll.qlCalendarAdvance(LocalCalendar,$D3244,B3245,"f",FALSE)</f>
        <v>62256</v>
      </c>
      <c r="E3245" s="49">
        <f>_xll.qlInterestRateIndexValueDate(IndexON,D3245)</f>
        <v>62256</v>
      </c>
      <c r="F3245" s="52">
        <f>IFERROR(_xll.qlIndexFixing(IndexON,D3245,TRUE,_xll.ohTrigger(RecalcTrigger,TriggerON)),NA())</f>
        <v>2.1462095585293994E-2</v>
      </c>
      <c r="H3245" s="49">
        <f>_xll.qlCalendarAdvance(IborCalendar,$H3244,B3245,"f",FALSE)</f>
        <v>62247</v>
      </c>
      <c r="I3245" s="49">
        <f>_xll.qlInterestRateIndexValueDate(Index1M,$H3245)</f>
        <v>62249</v>
      </c>
      <c r="J3245" s="52">
        <f>IFERROR(_xll.qlIndexFixing(Index1M,$H3245,TRUE,_xll.ohTrigger(RecalcTrigger,Trigger1M)),NA())</f>
        <v>2.274756221518015E-2</v>
      </c>
      <c r="K3245" s="52">
        <f>IFERROR(_xll.qlIndexFixing(ONIndex1M,I3245,TRUE,_xll.ohTrigger(RecalcTrigger,Trigger1M)),NA())</f>
        <v>2.2725312568550038E-2</v>
      </c>
      <c r="L3245" s="52">
        <f>IFERROR(_xll.qlIndexFixing(Index3M,H3245,TRUE,_xll.ohTrigger(RecalcTrigger,Trigger3M)),NA())</f>
        <v>2.42959322200673E-2</v>
      </c>
      <c r="M3245" s="52">
        <f>IFERROR(_xll.qlIndexFixing(ONIndex3M,I3245,TRUE,_xll.ohTrigger(RecalcTrigger,Trigger3M)),NA())</f>
        <v>2.4221631551668565E-2</v>
      </c>
      <c r="N3245" s="52">
        <f>IFERROR(_xll.qlIndexFixing(Index6M,$H3245,TRUE,_xll.ohTrigger(RecalcTrigger,Trigger6M)),NA())</f>
        <v>2.5695507473695787E-2</v>
      </c>
      <c r="O3245" s="52">
        <f>IFERROR(_xll.qlIndexFixing(ONIndex6M,I3245,TRUE,_xll.ohTrigger(RecalcTrigger,Trigger6M)),NA())</f>
        <v>2.5530094140986392E-2</v>
      </c>
      <c r="P3245" s="52">
        <f>IFERROR(_xll.qlIndexFixing(Index1Y,$H3245,TRUE,_xll.ohTrigger(RecalcTrigger,Trigger1Y)),NA())</f>
        <v>2.752028453038265E-2</v>
      </c>
      <c r="Q3245" s="52">
        <f>IFERROR(_xll.qlIndexFixing(ONIndex1Y,I3245,TRUE,_xll.ohTrigger(RecalcTrigger,Trigger1Y)),NA())</f>
        <v>2.7143882948612585E-2</v>
      </c>
    </row>
    <row r="3246" spans="2:17" x14ac:dyDescent="0.2">
      <c r="B3246" s="46" t="s">
        <v>51</v>
      </c>
      <c r="D3246" s="49">
        <f>_xll.qlCalendarAdvance(LocalCalendar,$D3245,B3246,"f",FALSE)</f>
        <v>62263</v>
      </c>
      <c r="E3246" s="49">
        <f>_xll.qlInterestRateIndexValueDate(IndexON,D3246)</f>
        <v>62263</v>
      </c>
      <c r="F3246" s="52">
        <f>IFERROR(_xll.qlIndexFixing(IndexON,D3246,TRUE,_xll.ohTrigger(RecalcTrigger,TriggerON)),NA())</f>
        <v>2.1462095585293994E-2</v>
      </c>
      <c r="H3246" s="49">
        <f>_xll.qlCalendarAdvance(IborCalendar,$H3245,B3246,"f",FALSE)</f>
        <v>62254</v>
      </c>
      <c r="I3246" s="49">
        <f>_xll.qlInterestRateIndexValueDate(Index1M,$H3246)</f>
        <v>62256</v>
      </c>
      <c r="J3246" s="52">
        <f>IFERROR(_xll.qlIndexFixing(Index1M,$H3246,TRUE,_xll.ohTrigger(RecalcTrigger,Trigger1M)),NA())</f>
        <v>2.2747562215177652E-2</v>
      </c>
      <c r="K3246" s="52">
        <f>IFERROR(_xll.qlIndexFixing(ONIndex1M,I3246,TRUE,_xll.ohTrigger(RecalcTrigger,Trigger1M)),NA())</f>
        <v>2.2725312568550038E-2</v>
      </c>
      <c r="L3246" s="52">
        <f>IFERROR(_xll.qlIndexFixing(Index3M,H3246,TRUE,_xll.ohTrigger(RecalcTrigger,Trigger3M)),NA())</f>
        <v>2.42959322200673E-2</v>
      </c>
      <c r="M3246" s="52">
        <f>IFERROR(_xll.qlIndexFixing(ONIndex3M,I3246,TRUE,_xll.ohTrigger(RecalcTrigger,Trigger3M)),NA())</f>
        <v>2.4221631551668565E-2</v>
      </c>
      <c r="N3246" s="52">
        <f>IFERROR(_xll.qlIndexFixing(Index6M,$H3246,TRUE,_xll.ohTrigger(RecalcTrigger,Trigger6M)),NA())</f>
        <v>2.5695503632688275E-2</v>
      </c>
      <c r="O3246" s="52">
        <f>IFERROR(_xll.qlIndexFixing(ONIndex6M,I3246,TRUE,_xll.ohTrigger(RecalcTrigger,Trigger6M)),NA())</f>
        <v>2.5530090170642339E-2</v>
      </c>
      <c r="P3246" s="52">
        <f>IFERROR(_xll.qlIndexFixing(Index1Y,$H3246,TRUE,_xll.ohTrigger(RecalcTrigger,Trigger1Y)),NA())</f>
        <v>2.7520302797227999E-2</v>
      </c>
      <c r="Q3246" s="52">
        <f>IFERROR(_xll.qlIndexFixing(ONIndex1Y,I3246,TRUE,_xll.ohTrigger(RecalcTrigger,Trigger1Y)),NA())</f>
        <v>2.7143902477870796E-2</v>
      </c>
    </row>
    <row r="3247" spans="2:17" x14ac:dyDescent="0.2">
      <c r="B3247" s="46" t="s">
        <v>51</v>
      </c>
      <c r="D3247" s="49">
        <f>_xll.qlCalendarAdvance(LocalCalendar,$D3246,B3247,"f",FALSE)</f>
        <v>62270</v>
      </c>
      <c r="E3247" s="49">
        <f>_xll.qlInterestRateIndexValueDate(IndexON,D3247)</f>
        <v>62270</v>
      </c>
      <c r="F3247" s="52">
        <f>IFERROR(_xll.qlIndexFixing(IndexON,D3247,TRUE,_xll.ohTrigger(RecalcTrigger,TriggerON)),NA())</f>
        <v>2.1462095585453866E-2</v>
      </c>
      <c r="H3247" s="49">
        <f>_xll.qlCalendarAdvance(IborCalendar,$H3246,B3247,"f",FALSE)</f>
        <v>62261</v>
      </c>
      <c r="I3247" s="49">
        <f>_xll.qlInterestRateIndexValueDate(Index1M,$H3247)</f>
        <v>62263</v>
      </c>
      <c r="J3247" s="52">
        <f>IFERROR(_xll.qlIndexFixing(Index1M,$H3247,TRUE,_xll.ohTrigger(RecalcTrigger,Trigger1M)),NA())</f>
        <v>2.2747562215175154E-2</v>
      </c>
      <c r="K3247" s="52">
        <f>IFERROR(_xll.qlIndexFixing(ONIndex1M,I3247,TRUE,_xll.ohTrigger(RecalcTrigger,Trigger1M)),NA())</f>
        <v>2.2725312568470102E-2</v>
      </c>
      <c r="L3247" s="52">
        <f>IFERROR(_xll.qlIndexFixing(Index3M,H3247,TRUE,_xll.ohTrigger(RecalcTrigger,Trigger3M)),NA())</f>
        <v>2.42959322200673E-2</v>
      </c>
      <c r="M3247" s="52">
        <f>IFERROR(_xll.qlIndexFixing(ONIndex3M,I3247,TRUE,_xll.ohTrigger(RecalcTrigger,Trigger3M)),NA())</f>
        <v>2.4221631551588629E-2</v>
      </c>
      <c r="N3247" s="52">
        <f>IFERROR(_xll.qlIndexFixing(Index6M,$H3247,TRUE,_xll.ohTrigger(RecalcTrigger,Trigger6M)),NA())</f>
        <v>2.5695499805597061E-2</v>
      </c>
      <c r="O3247" s="52">
        <f>IFERROR(_xll.qlIndexFixing(ONIndex6M,I3247,TRUE,_xll.ohTrigger(RecalcTrigger,Trigger6M)),NA())</f>
        <v>2.5530086213967351E-2</v>
      </c>
      <c r="P3247" s="52">
        <f>IFERROR(_xll.qlIndexFixing(Index1Y,$H3247,TRUE,_xll.ohTrigger(RecalcTrigger,Trigger1Y)),NA())</f>
        <v>2.7520320994618333E-2</v>
      </c>
      <c r="Q3247" s="52">
        <f>IFERROR(_xll.qlIndexFixing(ONIndex1Y,I3247,TRUE,_xll.ohTrigger(RecalcTrigger,Trigger1Y)),NA())</f>
        <v>2.7143921939503102E-2</v>
      </c>
    </row>
    <row r="3248" spans="2:17" x14ac:dyDescent="0.2">
      <c r="B3248" s="46" t="s">
        <v>51</v>
      </c>
      <c r="D3248" s="49">
        <f>_xll.qlCalendarAdvance(LocalCalendar,$D3247,B3248,"f",FALSE)</f>
        <v>62277</v>
      </c>
      <c r="E3248" s="49">
        <f>_xll.qlInterestRateIndexValueDate(IndexON,D3248)</f>
        <v>62277</v>
      </c>
      <c r="F3248" s="52">
        <f>IFERROR(_xll.qlIndexFixing(IndexON,D3248,TRUE,_xll.ohTrigger(RecalcTrigger,TriggerON)),NA())</f>
        <v>2.1464014918066709E-2</v>
      </c>
      <c r="H3248" s="49">
        <f>_xll.qlCalendarAdvance(IborCalendar,$H3247,B3248,"f",FALSE)</f>
        <v>62268</v>
      </c>
      <c r="I3248" s="49">
        <f>_xll.qlInterestRateIndexValueDate(Index1M,$H3248)</f>
        <v>62270</v>
      </c>
      <c r="J3248" s="52">
        <f>IFERROR(_xll.qlIndexFixing(Index1M,$H3248,TRUE,_xll.ohTrigger(RecalcTrigger,Trigger1M)),NA())</f>
        <v>2.2747562215177652E-2</v>
      </c>
      <c r="K3248" s="52">
        <f>IFERROR(_xll.qlIndexFixing(ONIndex1M,I3248,TRUE,_xll.ohTrigger(RecalcTrigger,Trigger1M)),NA())</f>
        <v>2.2725312568470102E-2</v>
      </c>
      <c r="L3248" s="52">
        <f>IFERROR(_xll.qlIndexFixing(Index3M,H3248,TRUE,_xll.ohTrigger(RecalcTrigger,Trigger3M)),NA())</f>
        <v>2.4295932220066433E-2</v>
      </c>
      <c r="M3248" s="52">
        <f>IFERROR(_xll.qlIndexFixing(ONIndex3M,I3248,TRUE,_xll.ohTrigger(RecalcTrigger,Trigger3M)),NA())</f>
        <v>2.4221631551588629E-2</v>
      </c>
      <c r="N3248" s="52">
        <f>IFERROR(_xll.qlIndexFixing(Index6M,$H3248,TRUE,_xll.ohTrigger(RecalcTrigger,Trigger6M)),NA())</f>
        <v>2.5698234561208181E-2</v>
      </c>
      <c r="O3248" s="52">
        <f>IFERROR(_xll.qlIndexFixing(ONIndex6M,I3248,TRUE,_xll.ohTrigger(RecalcTrigger,Trigger6M)),NA())</f>
        <v>2.5530082271121302E-2</v>
      </c>
      <c r="P3248" s="52">
        <f>IFERROR(_xll.qlIndexFixing(Index1Y,$H3248,TRUE,_xll.ohTrigger(RecalcTrigger,Trigger1Y)),NA())</f>
        <v>2.7520339122553434E-2</v>
      </c>
      <c r="Q3248" s="52">
        <f>IFERROR(_xll.qlIndexFixing(ONIndex1Y,I3248,TRUE,_xll.ohTrigger(RecalcTrigger,Trigger1Y)),NA())</f>
        <v>2.7143941333669375E-2</v>
      </c>
    </row>
    <row r="3249" spans="2:17" x14ac:dyDescent="0.2">
      <c r="B3249" s="46" t="s">
        <v>51</v>
      </c>
      <c r="D3249" s="49">
        <f>_xll.qlCalendarAdvance(LocalCalendar,$D3248,B3249,"f",FALSE)</f>
        <v>62284</v>
      </c>
      <c r="E3249" s="49">
        <f>_xll.qlInterestRateIndexValueDate(IndexON,D3249)</f>
        <v>62284</v>
      </c>
      <c r="F3249" s="52">
        <f>IFERROR(_xll.qlIndexFixing(IndexON,D3249,TRUE,_xll.ohTrigger(RecalcTrigger,TriggerON)),NA())</f>
        <v>2.146209558537393E-2</v>
      </c>
      <c r="H3249" s="49">
        <f>_xll.qlCalendarAdvance(IborCalendar,$H3248,B3249,"f",FALSE)</f>
        <v>62275</v>
      </c>
      <c r="I3249" s="49">
        <f>_xll.qlInterestRateIndexValueDate(Index1M,$H3249)</f>
        <v>62277</v>
      </c>
      <c r="J3249" s="52">
        <f>IFERROR(_xll.qlIndexFixing(Index1M,$H3249,TRUE,_xll.ohTrigger(RecalcTrigger,Trigger1M)),NA())</f>
        <v>2.2747562215177652E-2</v>
      </c>
      <c r="K3249" s="52">
        <f>IFERROR(_xll.qlIndexFixing(ONIndex1M,I3249,TRUE,_xll.ohTrigger(RecalcTrigger,Trigger1M)),NA())</f>
        <v>2.2727464491689719E-2</v>
      </c>
      <c r="L3249" s="52">
        <f>IFERROR(_xll.qlIndexFixing(Index3M,H3249,TRUE,_xll.ohTrigger(RecalcTrigger,Trigger3M)),NA())</f>
        <v>2.42959322200673E-2</v>
      </c>
      <c r="M3249" s="52">
        <f>IFERROR(_xll.qlIndexFixing(ONIndex3M,I3249,TRUE,_xll.ohTrigger(RecalcTrigger,Trigger3M)),NA())</f>
        <v>2.422407619227851E-2</v>
      </c>
      <c r="N3249" s="52">
        <f>IFERROR(_xll.qlIndexFixing(Index6M,$H3249,TRUE,_xll.ohTrigger(RecalcTrigger,Trigger6M)),NA())</f>
        <v>2.5698230764125963E-2</v>
      </c>
      <c r="O3249" s="52">
        <f>IFERROR(_xll.qlIndexFixing(ONIndex6M,I3249,TRUE,_xll.ohTrigger(RecalcTrigger,Trigger6M)),NA())</f>
        <v>2.5532793400602216E-2</v>
      </c>
      <c r="P3249" s="52">
        <f>IFERROR(_xll.qlIndexFixing(Index1Y,$H3249,TRUE,_xll.ohTrigger(RecalcTrigger,Trigger1Y)),NA())</f>
        <v>2.7523487909469419E-2</v>
      </c>
      <c r="Q3249" s="52">
        <f>IFERROR(_xll.qlIndexFixing(ONIndex1Y,I3249,TRUE,_xll.ohTrigger(RecalcTrigger,Trigger1Y)),NA())</f>
        <v>2.7147034924832614E-2</v>
      </c>
    </row>
    <row r="3250" spans="2:17" x14ac:dyDescent="0.2">
      <c r="B3250" s="46" t="s">
        <v>51</v>
      </c>
      <c r="D3250" s="49">
        <f>_xll.qlCalendarAdvance(LocalCalendar,$D3249,B3250,"f",FALSE)</f>
        <v>62291</v>
      </c>
      <c r="E3250" s="49">
        <f>_xll.qlInterestRateIndexValueDate(IndexON,D3250)</f>
        <v>62291</v>
      </c>
      <c r="F3250" s="52">
        <f>IFERROR(_xll.qlIndexFixing(IndexON,D3250,TRUE,_xll.ohTrigger(RecalcTrigger,TriggerON)),NA())</f>
        <v>2.146209558537393E-2</v>
      </c>
      <c r="H3250" s="49">
        <f>_xll.qlCalendarAdvance(IborCalendar,$H3249,B3250,"f",FALSE)</f>
        <v>62282</v>
      </c>
      <c r="I3250" s="49">
        <f>_xll.qlInterestRateIndexValueDate(Index1M,$H3250)</f>
        <v>62284</v>
      </c>
      <c r="J3250" s="52">
        <f>IFERROR(_xll.qlIndexFixing(Index1M,$H3250,TRUE,_xll.ohTrigger(RecalcTrigger,Trigger1M)),NA())</f>
        <v>2.2747562215177652E-2</v>
      </c>
      <c r="K3250" s="52">
        <f>IFERROR(_xll.qlIndexFixing(ONIndex1M,I3250,TRUE,_xll.ohTrigger(RecalcTrigger,Trigger1M)),NA())</f>
        <v>2.2725312568470102E-2</v>
      </c>
      <c r="L3250" s="52">
        <f>IFERROR(_xll.qlIndexFixing(Index3M,H3250,TRUE,_xll.ohTrigger(RecalcTrigger,Trigger3M)),NA())</f>
        <v>2.42959322200673E-2</v>
      </c>
      <c r="M3250" s="52">
        <f>IFERROR(_xll.qlIndexFixing(ONIndex3M,I3250,TRUE,_xll.ohTrigger(RecalcTrigger,Trigger3M)),NA())</f>
        <v>2.4221631551668565E-2</v>
      </c>
      <c r="N3250" s="52">
        <f>IFERROR(_xll.qlIndexFixing(Index6M,$H3250,TRUE,_xll.ohTrigger(RecalcTrigger,Trigger6M)),NA())</f>
        <v>2.569822698096293E-2</v>
      </c>
      <c r="O3250" s="52">
        <f>IFERROR(_xll.qlIndexFixing(ONIndex6M,I3250,TRUE,_xll.ohTrigger(RecalcTrigger,Trigger6M)),NA())</f>
        <v>2.5530074426596272E-2</v>
      </c>
      <c r="P3250" s="52">
        <f>IFERROR(_xll.qlIndexFixing(Index1Y,$H3250,TRUE,_xll.ohTrigger(RecalcTrigger,Trigger1Y)),NA())</f>
        <v>2.7520375170057045E-2</v>
      </c>
      <c r="Q3250" s="52">
        <f>IFERROR(_xll.qlIndexFixing(ONIndex1Y,I3250,TRUE,_xll.ohTrigger(RecalcTrigger,Trigger1Y)),NA())</f>
        <v>2.7143979919364014E-2</v>
      </c>
    </row>
    <row r="3251" spans="2:17" x14ac:dyDescent="0.2">
      <c r="B3251" s="46" t="s">
        <v>51</v>
      </c>
      <c r="D3251" s="49">
        <f>_xll.qlCalendarAdvance(LocalCalendar,$D3250,B3251,"f",FALSE)</f>
        <v>62298</v>
      </c>
      <c r="E3251" s="49">
        <f>_xll.qlInterestRateIndexValueDate(IndexON,D3251)</f>
        <v>62298</v>
      </c>
      <c r="F3251" s="52">
        <f>IFERROR(_xll.qlIndexFixing(IndexON,D3251,TRUE,_xll.ohTrigger(RecalcTrigger,TriggerON)),NA())</f>
        <v>2.146209558537393E-2</v>
      </c>
      <c r="H3251" s="49">
        <f>_xll.qlCalendarAdvance(IborCalendar,$H3250,B3251,"f",FALSE)</f>
        <v>62289</v>
      </c>
      <c r="I3251" s="49">
        <f>_xll.qlInterestRateIndexValueDate(Index1M,$H3251)</f>
        <v>62291</v>
      </c>
      <c r="J3251" s="52">
        <f>IFERROR(_xll.qlIndexFixing(Index1M,$H3251,TRUE,_xll.ohTrigger(RecalcTrigger,Trigger1M)),NA())</f>
        <v>2.2747562215175154E-2</v>
      </c>
      <c r="K3251" s="52">
        <f>IFERROR(_xll.qlIndexFixing(ONIndex1M,I3251,TRUE,_xll.ohTrigger(RecalcTrigger,Trigger1M)),NA())</f>
        <v>2.2725312568390166E-2</v>
      </c>
      <c r="L3251" s="52">
        <f>IFERROR(_xll.qlIndexFixing(Index3M,H3251,TRUE,_xll.ohTrigger(RecalcTrigger,Trigger3M)),NA())</f>
        <v>2.42959322200673E-2</v>
      </c>
      <c r="M3251" s="52">
        <f>IFERROR(_xll.qlIndexFixing(ONIndex3M,I3251,TRUE,_xll.ohTrigger(RecalcTrigger,Trigger3M)),NA())</f>
        <v>2.4221631551588629E-2</v>
      </c>
      <c r="N3251" s="52">
        <f>IFERROR(_xll.qlIndexFixing(Index6M,$H3251,TRUE,_xll.ohTrigger(RecalcTrigger,Trigger6M)),NA())</f>
        <v>2.5699136156708498E-2</v>
      </c>
      <c r="O3251" s="52">
        <f>IFERROR(_xll.qlIndexFixing(ONIndex6M,I3251,TRUE,_xll.ohTrigger(RecalcTrigger,Trigger6M)),NA())</f>
        <v>2.5530070524837356E-2</v>
      </c>
      <c r="P3251" s="52">
        <f>IFERROR(_xll.qlIndexFixing(Index1Y,$H3251,TRUE,_xll.ohTrigger(RecalcTrigger,Trigger1Y)),NA())</f>
        <v>2.7520393089625776E-2</v>
      </c>
      <c r="Q3251" s="52">
        <f>IFERROR(_xll.qlIndexFixing(ONIndex1Y,I3251,TRUE,_xll.ohTrigger(RecalcTrigger,Trigger1Y)),NA())</f>
        <v>2.7143999110652572E-2</v>
      </c>
    </row>
    <row r="3252" spans="2:17" x14ac:dyDescent="0.2">
      <c r="B3252" s="46" t="s">
        <v>51</v>
      </c>
      <c r="D3252" s="49">
        <f>_xll.qlCalendarAdvance(LocalCalendar,$D3251,B3252,"f",FALSE)</f>
        <v>62305</v>
      </c>
      <c r="E3252" s="49">
        <f>_xll.qlInterestRateIndexValueDate(IndexON,D3252)</f>
        <v>62305</v>
      </c>
      <c r="F3252" s="52">
        <f>IFERROR(_xll.qlIndexFixing(IndexON,D3252,TRUE,_xll.ohTrigger(RecalcTrigger,TriggerON)),NA())</f>
        <v>2.1462095585293994E-2</v>
      </c>
      <c r="H3252" s="49">
        <f>_xll.qlCalendarAdvance(IborCalendar,$H3251,B3252,"f",FALSE)</f>
        <v>62296</v>
      </c>
      <c r="I3252" s="49">
        <f>_xll.qlInterestRateIndexValueDate(Index1M,$H3252)</f>
        <v>62298</v>
      </c>
      <c r="J3252" s="52">
        <f>IFERROR(_xll.qlIndexFixing(Index1M,$H3252,TRUE,_xll.ohTrigger(RecalcTrigger,Trigger1M)),NA())</f>
        <v>2.2748280429147692E-2</v>
      </c>
      <c r="K3252" s="52">
        <f>IFERROR(_xll.qlIndexFixing(ONIndex1M,I3252,TRUE,_xll.ohTrigger(RecalcTrigger,Trigger1M)),NA())</f>
        <v>2.2725312568550038E-2</v>
      </c>
      <c r="L3252" s="52">
        <f>IFERROR(_xll.qlIndexFixing(Index3M,H3252,TRUE,_xll.ohTrigger(RecalcTrigger,Trigger3M)),NA())</f>
        <v>2.4295932220066433E-2</v>
      </c>
      <c r="M3252" s="52">
        <f>IFERROR(_xll.qlIndexFixing(ONIndex3M,I3252,TRUE,_xll.ohTrigger(RecalcTrigger,Trigger3M)),NA())</f>
        <v>2.4221631551588629E-2</v>
      </c>
      <c r="N3252" s="52">
        <f>IFERROR(_xll.qlIndexFixing(Index6M,$H3252,TRUE,_xll.ohTrigger(RecalcTrigger,Trigger6M)),NA())</f>
        <v>2.5698219456396155E-2</v>
      </c>
      <c r="O3252" s="52">
        <f>IFERROR(_xll.qlIndexFixing(ONIndex6M,I3252,TRUE,_xll.ohTrigger(RecalcTrigger,Trigger6M)),NA())</f>
        <v>2.5530066636987314E-2</v>
      </c>
      <c r="P3252" s="52">
        <f>IFERROR(_xll.qlIndexFixing(Index1Y,$H3252,TRUE,_xll.ohTrigger(RecalcTrigger,Trigger1Y)),NA())</f>
        <v>2.7520410939739056E-2</v>
      </c>
      <c r="Q3252" s="52">
        <f>IFERROR(_xll.qlIndexFixing(ONIndex1Y,I3252,TRUE,_xll.ohTrigger(RecalcTrigger,Trigger1Y)),NA())</f>
        <v>2.7144018234555034E-2</v>
      </c>
    </row>
    <row r="3253" spans="2:17" x14ac:dyDescent="0.2">
      <c r="B3253" s="46" t="s">
        <v>51</v>
      </c>
      <c r="D3253" s="49">
        <f>_xll.qlCalendarAdvance(LocalCalendar,$D3252,B3253,"f",FALSE)</f>
        <v>62312</v>
      </c>
      <c r="E3253" s="49">
        <f>_xll.qlInterestRateIndexValueDate(IndexON,D3253)</f>
        <v>62312</v>
      </c>
      <c r="F3253" s="52">
        <f>IFERROR(_xll.qlIndexFixing(IndexON,D3253,TRUE,_xll.ohTrigger(RecalcTrigger,TriggerON)),NA())</f>
        <v>2.146209558537393E-2</v>
      </c>
      <c r="H3253" s="49">
        <f>_xll.qlCalendarAdvance(IborCalendar,$H3252,B3253,"f",FALSE)</f>
        <v>62303</v>
      </c>
      <c r="I3253" s="49">
        <f>_xll.qlInterestRateIndexValueDate(Index1M,$H3253)</f>
        <v>62305</v>
      </c>
      <c r="J3253" s="52">
        <f>IFERROR(_xll.qlIndexFixing(Index1M,$H3253,TRUE,_xll.ohTrigger(RecalcTrigger,Trigger1M)),NA())</f>
        <v>2.2745407754636217E-2</v>
      </c>
      <c r="K3253" s="52">
        <f>IFERROR(_xll.qlIndexFixing(ONIndex1M,I3253,TRUE,_xll.ohTrigger(RecalcTrigger,Trigger1M)),NA())</f>
        <v>2.2725312568470102E-2</v>
      </c>
      <c r="L3253" s="52">
        <f>IFERROR(_xll.qlIndexFixing(Index3M,H3253,TRUE,_xll.ohTrigger(RecalcTrigger,Trigger3M)),NA())</f>
        <v>2.42959322200673E-2</v>
      </c>
      <c r="M3253" s="52">
        <f>IFERROR(_xll.qlIndexFixing(ONIndex3M,I3253,TRUE,_xll.ohTrigger(RecalcTrigger,Trigger3M)),NA())</f>
        <v>2.4221631551668565E-2</v>
      </c>
      <c r="N3253" s="52">
        <f>IFERROR(_xll.qlIndexFixing(Index6M,$H3253,TRUE,_xll.ohTrigger(RecalcTrigger,Trigger6M)),NA())</f>
        <v>2.5695477135306063E-2</v>
      </c>
      <c r="O3253" s="52">
        <f>IFERROR(_xll.qlIndexFixing(ONIndex6M,I3253,TRUE,_xll.ohTrigger(RecalcTrigger,Trigger6M)),NA())</f>
        <v>2.5530062762886274E-2</v>
      </c>
      <c r="P3253" s="52">
        <f>IFERROR(_xll.qlIndexFixing(Index1Y,$H3253,TRUE,_xll.ohTrigger(RecalcTrigger,Trigger1Y)),NA())</f>
        <v>2.7520428720397318E-2</v>
      </c>
      <c r="Q3253" s="52">
        <f>IFERROR(_xll.qlIndexFixing(ONIndex1Y,I3253,TRUE,_xll.ohTrigger(RecalcTrigger,Trigger1Y)),NA())</f>
        <v>2.7144037290831591E-2</v>
      </c>
    </row>
    <row r="3254" spans="2:17" x14ac:dyDescent="0.2">
      <c r="B3254" s="46" t="s">
        <v>51</v>
      </c>
      <c r="D3254" s="49">
        <f>_xll.qlCalendarAdvance(LocalCalendar,$D3253,B3254,"f",FALSE)</f>
        <v>62319</v>
      </c>
      <c r="E3254" s="49">
        <f>_xll.qlInterestRateIndexValueDate(IndexON,D3254)</f>
        <v>62319</v>
      </c>
      <c r="F3254" s="52">
        <f>IFERROR(_xll.qlIndexFixing(IndexON,D3254,TRUE,_xll.ohTrigger(RecalcTrigger,TriggerON)),NA())</f>
        <v>2.1462095585293994E-2</v>
      </c>
      <c r="H3254" s="49">
        <f>_xll.qlCalendarAdvance(IborCalendar,$H3253,B3254,"f",FALSE)</f>
        <v>62310</v>
      </c>
      <c r="I3254" s="49">
        <f>_xll.qlInterestRateIndexValueDate(Index1M,$H3254)</f>
        <v>62312</v>
      </c>
      <c r="J3254" s="52">
        <f>IFERROR(_xll.qlIndexFixing(Index1M,$H3254,TRUE,_xll.ohTrigger(RecalcTrigger,Trigger1M)),NA())</f>
        <v>2.2747562215177652E-2</v>
      </c>
      <c r="K3254" s="52">
        <f>IFERROR(_xll.qlIndexFixing(ONIndex1M,I3254,TRUE,_xll.ohTrigger(RecalcTrigger,Trigger1M)),NA())</f>
        <v>2.2725312568470102E-2</v>
      </c>
      <c r="L3254" s="52">
        <f>IFERROR(_xll.qlIndexFixing(Index3M,H3254,TRUE,_xll.ohTrigger(RecalcTrigger,Trigger3M)),NA())</f>
        <v>2.42959322200673E-2</v>
      </c>
      <c r="M3254" s="52">
        <f>IFERROR(_xll.qlIndexFixing(ONIndex3M,I3254,TRUE,_xll.ohTrigger(RecalcTrigger,Trigger3M)),NA())</f>
        <v>2.4221631551668565E-2</v>
      </c>
      <c r="N3254" s="52">
        <f>IFERROR(_xll.qlIndexFixing(Index6M,$H3254,TRUE,_xll.ohTrigger(RecalcTrigger,Trigger6M)),NA())</f>
        <v>2.5698211987508282E-2</v>
      </c>
      <c r="O3254" s="52">
        <f>IFERROR(_xll.qlIndexFixing(ONIndex6M,I3254,TRUE,_xll.ohTrigger(RecalcTrigger,Trigger6M)),NA())</f>
        <v>2.5530058902374364E-2</v>
      </c>
      <c r="P3254" s="52">
        <f>IFERROR(_xll.qlIndexFixing(Index1Y,$H3254,TRUE,_xll.ohTrigger(RecalcTrigger,Trigger1Y)),NA())</f>
        <v>2.7520446431599902E-2</v>
      </c>
      <c r="Q3254" s="52">
        <f>IFERROR(_xll.qlIndexFixing(ONIndex1Y,I3254,TRUE,_xll.ohTrigger(RecalcTrigger,Trigger1Y)),NA())</f>
        <v>2.7144056279482243E-2</v>
      </c>
    </row>
    <row r="3255" spans="2:17" x14ac:dyDescent="0.2">
      <c r="B3255" s="46" t="s">
        <v>51</v>
      </c>
      <c r="D3255" s="49">
        <f>_xll.qlCalendarAdvance(LocalCalendar,$D3254,B3255,"f",FALSE)</f>
        <v>62326</v>
      </c>
      <c r="E3255" s="49">
        <f>_xll.qlInterestRateIndexValueDate(IndexON,D3255)</f>
        <v>62326</v>
      </c>
      <c r="F3255" s="52">
        <f>IFERROR(_xll.qlIndexFixing(IndexON,D3255,TRUE,_xll.ohTrigger(RecalcTrigger,TriggerON)),NA())</f>
        <v>2.146209558537393E-2</v>
      </c>
      <c r="H3255" s="49">
        <f>_xll.qlCalendarAdvance(IborCalendar,$H3254,B3255,"f",FALSE)</f>
        <v>62317</v>
      </c>
      <c r="I3255" s="49">
        <f>_xll.qlInterestRateIndexValueDate(Index1M,$H3255)</f>
        <v>62319</v>
      </c>
      <c r="J3255" s="52">
        <f>IFERROR(_xll.qlIndexFixing(Index1M,$H3255,TRUE,_xll.ohTrigger(RecalcTrigger,Trigger1M)),NA())</f>
        <v>2.2747562215177652E-2</v>
      </c>
      <c r="K3255" s="52">
        <f>IFERROR(_xll.qlIndexFixing(ONIndex1M,I3255,TRUE,_xll.ohTrigger(RecalcTrigger,Trigger1M)),NA())</f>
        <v>2.2725312568470102E-2</v>
      </c>
      <c r="L3255" s="52">
        <f>IFERROR(_xll.qlIndexFixing(Index3M,H3255,TRUE,_xll.ohTrigger(RecalcTrigger,Trigger3M)),NA())</f>
        <v>2.42959322200673E-2</v>
      </c>
      <c r="M3255" s="52">
        <f>IFERROR(_xll.qlIndexFixing(ONIndex3M,I3255,TRUE,_xll.ohTrigger(RecalcTrigger,Trigger3M)),NA())</f>
        <v>2.4221631551588629E-2</v>
      </c>
      <c r="N3255" s="52">
        <f>IFERROR(_xll.qlIndexFixing(Index6M,$H3255,TRUE,_xll.ohTrigger(RecalcTrigger,Trigger6M)),NA())</f>
        <v>2.5699121221850869E-2</v>
      </c>
      <c r="O3255" s="52">
        <f>IFERROR(_xll.qlIndexFixing(ONIndex6M,I3255,TRUE,_xll.ohTrigger(RecalcTrigger,Trigger6M)),NA())</f>
        <v>2.5530055055611456E-2</v>
      </c>
      <c r="P3255" s="52">
        <f>IFERROR(_xll.qlIndexFixing(Index1Y,$H3255,TRUE,_xll.ohTrigger(RecalcTrigger,Trigger1Y)),NA())</f>
        <v>2.7520464073347253E-2</v>
      </c>
      <c r="Q3255" s="52">
        <f>IFERROR(_xll.qlIndexFixing(ONIndex1Y,I3255,TRUE,_xll.ohTrigger(RecalcTrigger,Trigger1Y)),NA())</f>
        <v>2.714407520050699E-2</v>
      </c>
    </row>
    <row r="3256" spans="2:17" x14ac:dyDescent="0.2">
      <c r="B3256" s="46" t="s">
        <v>51</v>
      </c>
      <c r="D3256" s="49">
        <f>_xll.qlCalendarAdvance(LocalCalendar,$D3255,B3256,"f",FALSE)</f>
        <v>62333</v>
      </c>
      <c r="E3256" s="49">
        <f>_xll.qlInterestRateIndexValueDate(IndexON,D3256)</f>
        <v>62333</v>
      </c>
      <c r="F3256" s="52">
        <f>IFERROR(_xll.qlIndexFixing(IndexON,D3256,TRUE,_xll.ohTrigger(RecalcTrigger,TriggerON)),NA())</f>
        <v>2.146209558537393E-2</v>
      </c>
      <c r="H3256" s="49">
        <f>_xll.qlCalendarAdvance(IborCalendar,$H3255,B3256,"f",FALSE)</f>
        <v>62324</v>
      </c>
      <c r="I3256" s="49">
        <f>_xll.qlInterestRateIndexValueDate(Index1M,$H3256)</f>
        <v>62326</v>
      </c>
      <c r="J3256" s="52">
        <f>IFERROR(_xll.qlIndexFixing(Index1M,$H3256,TRUE,_xll.ohTrigger(RecalcTrigger,Trigger1M)),NA())</f>
        <v>2.2747562215177652E-2</v>
      </c>
      <c r="K3256" s="52">
        <f>IFERROR(_xll.qlIndexFixing(ONIndex1M,I3256,TRUE,_xll.ohTrigger(RecalcTrigger,Trigger1M)),NA())</f>
        <v>2.2725312568470102E-2</v>
      </c>
      <c r="L3256" s="52">
        <f>IFERROR(_xll.qlIndexFixing(Index3M,H3256,TRUE,_xll.ohTrigger(RecalcTrigger,Trigger3M)),NA())</f>
        <v>2.42959322200673E-2</v>
      </c>
      <c r="M3256" s="52">
        <f>IFERROR(_xll.qlIndexFixing(ONIndex3M,I3256,TRUE,_xll.ohTrigger(RecalcTrigger,Trigger3M)),NA())</f>
        <v>2.4221631551668565E-2</v>
      </c>
      <c r="N3256" s="52">
        <f>IFERROR(_xll.qlIndexFixing(Index6M,$H3256,TRUE,_xll.ohTrigger(RecalcTrigger,Trigger6M)),NA())</f>
        <v>2.5698204574298451E-2</v>
      </c>
      <c r="O3256" s="52">
        <f>IFERROR(_xll.qlIndexFixing(ONIndex6M,I3256,TRUE,_xll.ohTrigger(RecalcTrigger,Trigger6M)),NA())</f>
        <v>2.5530051222757422E-2</v>
      </c>
      <c r="P3256" s="52">
        <f>IFERROR(_xll.qlIndexFixing(Index1Y,$H3256,TRUE,_xll.ohTrigger(RecalcTrigger,Trigger1Y)),NA())</f>
        <v>2.7520481645638931E-2</v>
      </c>
      <c r="Q3256" s="52">
        <f>IFERROR(_xll.qlIndexFixing(ONIndex1Y,I3256,TRUE,_xll.ohTrigger(RecalcTrigger,Trigger1Y)),NA())</f>
        <v>2.714409405414564E-2</v>
      </c>
    </row>
    <row r="3257" spans="2:17" x14ac:dyDescent="0.2">
      <c r="B3257" s="46" t="s">
        <v>51</v>
      </c>
      <c r="D3257" s="49">
        <f>_xll.qlCalendarAdvance(LocalCalendar,$D3256,B3257,"f",FALSE)</f>
        <v>62340</v>
      </c>
      <c r="E3257" s="49">
        <f>_xll.qlInterestRateIndexValueDate(IndexON,D3257)</f>
        <v>62340</v>
      </c>
      <c r="F3257" s="52">
        <f>IFERROR(_xll.qlIndexFixing(IndexON,D3257,TRUE,_xll.ohTrigger(RecalcTrigger,TriggerON)),NA())</f>
        <v>2.146209558537393E-2</v>
      </c>
      <c r="H3257" s="49">
        <f>_xll.qlCalendarAdvance(IborCalendar,$H3256,B3257,"f",FALSE)</f>
        <v>62331</v>
      </c>
      <c r="I3257" s="49">
        <f>_xll.qlInterestRateIndexValueDate(Index1M,$H3257)</f>
        <v>62333</v>
      </c>
      <c r="J3257" s="52">
        <f>IFERROR(_xll.qlIndexFixing(Index1M,$H3257,TRUE,_xll.ohTrigger(RecalcTrigger,Trigger1M)),NA())</f>
        <v>2.274756221518015E-2</v>
      </c>
      <c r="K3257" s="52">
        <f>IFERROR(_xll.qlIndexFixing(ONIndex1M,I3257,TRUE,_xll.ohTrigger(RecalcTrigger,Trigger1M)),NA())</f>
        <v>2.2725312568550038E-2</v>
      </c>
      <c r="L3257" s="52">
        <f>IFERROR(_xll.qlIndexFixing(Index3M,H3257,TRUE,_xll.ohTrigger(RecalcTrigger,Trigger3M)),NA())</f>
        <v>2.42959322200673E-2</v>
      </c>
      <c r="M3257" s="52">
        <f>IFERROR(_xll.qlIndexFixing(ONIndex3M,I3257,TRUE,_xll.ohTrigger(RecalcTrigger,Trigger3M)),NA())</f>
        <v>2.4221631551668565E-2</v>
      </c>
      <c r="N3257" s="52">
        <f>IFERROR(_xll.qlIndexFixing(Index6M,$H3257,TRUE,_xll.ohTrigger(RecalcTrigger,Trigger6M)),NA())</f>
        <v>2.5695462300112007E-2</v>
      </c>
      <c r="O3257" s="52">
        <f>IFERROR(_xll.qlIndexFixing(ONIndex6M,I3257,TRUE,_xll.ohTrigger(RecalcTrigger,Trigger6M)),NA())</f>
        <v>2.5530047403492517E-2</v>
      </c>
      <c r="P3257" s="52">
        <f>IFERROR(_xll.qlIndexFixing(Index1Y,$H3257,TRUE,_xll.ohTrigger(RecalcTrigger,Trigger1Y)),NA())</f>
        <v>2.7520499148475371E-2</v>
      </c>
      <c r="Q3257" s="52">
        <f>IFERROR(_xll.qlIndexFixing(ONIndex1Y,I3257,TRUE,_xll.ohTrigger(RecalcTrigger,Trigger1Y)),NA())</f>
        <v>2.7144112840078449E-2</v>
      </c>
    </row>
    <row r="3258" spans="2:17" x14ac:dyDescent="0.2">
      <c r="B3258" s="46" t="s">
        <v>51</v>
      </c>
      <c r="D3258" s="49">
        <f>_xll.qlCalendarAdvance(LocalCalendar,$D3257,B3258,"f",FALSE)</f>
        <v>62347</v>
      </c>
      <c r="E3258" s="49">
        <f>_xll.qlInterestRateIndexValueDate(IndexON,D3258)</f>
        <v>62347</v>
      </c>
      <c r="F3258" s="52">
        <f>IFERROR(_xll.qlIndexFixing(IndexON,D3258,TRUE,_xll.ohTrigger(RecalcTrigger,TriggerON)),NA())</f>
        <v>2.146209558537393E-2</v>
      </c>
      <c r="H3258" s="49">
        <f>_xll.qlCalendarAdvance(IborCalendar,$H3257,B3258,"f",FALSE)</f>
        <v>62338</v>
      </c>
      <c r="I3258" s="49">
        <f>_xll.qlInterestRateIndexValueDate(Index1M,$H3258)</f>
        <v>62340</v>
      </c>
      <c r="J3258" s="52">
        <f>IFERROR(_xll.qlIndexFixing(Index1M,$H3258,TRUE,_xll.ohTrigger(RecalcTrigger,Trigger1M)),NA())</f>
        <v>2.2747562215177652E-2</v>
      </c>
      <c r="K3258" s="52">
        <f>IFERROR(_xll.qlIndexFixing(ONIndex1M,I3258,TRUE,_xll.ohTrigger(RecalcTrigger,Trigger1M)),NA())</f>
        <v>2.2725312568390166E-2</v>
      </c>
      <c r="L3258" s="52">
        <f>IFERROR(_xll.qlIndexFixing(Index3M,H3258,TRUE,_xll.ohTrigger(RecalcTrigger,Trigger3M)),NA())</f>
        <v>2.4295114079535066E-2</v>
      </c>
      <c r="M3258" s="52">
        <f>IFERROR(_xll.qlIndexFixing(ONIndex3M,I3258,TRUE,_xll.ohTrigger(RecalcTrigger,Trigger3M)),NA())</f>
        <v>2.4221631551668565E-2</v>
      </c>
      <c r="N3258" s="52">
        <f>IFERROR(_xll.qlIndexFixing(Index6M,$H3258,TRUE,_xll.ohTrigger(RecalcTrigger,Trigger6M)),NA())</f>
        <v>2.5693633115353859E-2</v>
      </c>
      <c r="O3258" s="52">
        <f>IFERROR(_xll.qlIndexFixing(ONIndex6M,I3258,TRUE,_xll.ohTrigger(RecalcTrigger,Trigger6M)),NA())</f>
        <v>2.5530043597896679E-2</v>
      </c>
      <c r="P3258" s="52">
        <f>IFERROR(_xll.qlIndexFixing(Index1Y,$H3258,TRUE,_xll.ohTrigger(RecalcTrigger,Trigger1Y)),NA())</f>
        <v>2.7520516581856138E-2</v>
      </c>
      <c r="Q3258" s="52">
        <f>IFERROR(_xll.qlIndexFixing(ONIndex1Y,I3258,TRUE,_xll.ohTrigger(RecalcTrigger,Trigger1Y)),NA())</f>
        <v>2.7144131558385354E-2</v>
      </c>
    </row>
    <row r="3259" spans="2:17" x14ac:dyDescent="0.2">
      <c r="B3259" s="46" t="s">
        <v>51</v>
      </c>
      <c r="D3259" s="49">
        <f>_xll.qlCalendarAdvance(LocalCalendar,$D3258,B3259,"f",FALSE)</f>
        <v>62354</v>
      </c>
      <c r="E3259" s="49">
        <f>_xll.qlInterestRateIndexValueDate(IndexON,D3259)</f>
        <v>62354</v>
      </c>
      <c r="F3259" s="52">
        <f>IFERROR(_xll.qlIndexFixing(IndexON,D3259,TRUE,_xll.ohTrigger(RecalcTrigger,TriggerON)),NA())</f>
        <v>2.1462095585293994E-2</v>
      </c>
      <c r="H3259" s="49">
        <f>_xll.qlCalendarAdvance(IborCalendar,$H3258,B3259,"f",FALSE)</f>
        <v>62345</v>
      </c>
      <c r="I3259" s="49">
        <f>_xll.qlInterestRateIndexValueDate(Index1M,$H3259)</f>
        <v>62347</v>
      </c>
      <c r="J3259" s="52">
        <f>IFERROR(_xll.qlIndexFixing(Index1M,$H3259,TRUE,_xll.ohTrigger(RecalcTrigger,Trigger1M)),NA())</f>
        <v>2.2748280429147692E-2</v>
      </c>
      <c r="K3259" s="52">
        <f>IFERROR(_xll.qlIndexFixing(ONIndex1M,I3259,TRUE,_xll.ohTrigger(RecalcTrigger,Trigger1M)),NA())</f>
        <v>2.2725312568390166E-2</v>
      </c>
      <c r="L3259" s="52">
        <f>IFERROR(_xll.qlIndexFixing(Index3M,H3259,TRUE,_xll.ohTrigger(RecalcTrigger,Trigger3M)),NA())</f>
        <v>2.4295114079534184E-2</v>
      </c>
      <c r="M3259" s="52">
        <f>IFERROR(_xll.qlIndexFixing(ONIndex3M,I3259,TRUE,_xll.ohTrigger(RecalcTrigger,Trigger3M)),NA())</f>
        <v>2.4221631551588629E-2</v>
      </c>
      <c r="N3259" s="52">
        <f>IFERROR(_xll.qlIndexFixing(Index6M,$H3259,TRUE,_xll.ohTrigger(RecalcTrigger,Trigger6M)),NA())</f>
        <v>2.5693629453795289E-2</v>
      </c>
      <c r="O3259" s="52">
        <f>IFERROR(_xll.qlIndexFixing(ONIndex6M,I3259,TRUE,_xll.ohTrigger(RecalcTrigger,Trigger6M)),NA())</f>
        <v>2.5530039806129778E-2</v>
      </c>
      <c r="P3259" s="52">
        <f>IFERROR(_xll.qlIndexFixing(Index1Y,$H3259,TRUE,_xll.ohTrigger(RecalcTrigger,Trigger1Y)),NA())</f>
        <v>2.7520533945782105E-2</v>
      </c>
      <c r="Q3259" s="52">
        <f>IFERROR(_xll.qlIndexFixing(ONIndex1Y,I3259,TRUE,_xll.ohTrigger(RecalcTrigger,Trigger1Y)),NA())</f>
        <v>2.7144150209226225E-2</v>
      </c>
    </row>
    <row r="3260" spans="2:17" x14ac:dyDescent="0.2">
      <c r="B3260" s="46" t="s">
        <v>51</v>
      </c>
      <c r="D3260" s="49">
        <f>_xll.qlCalendarAdvance(LocalCalendar,$D3259,B3260,"f",FALSE)</f>
        <v>62361</v>
      </c>
      <c r="E3260" s="49">
        <f>_xll.qlInterestRateIndexValueDate(IndexON,D3260)</f>
        <v>62361</v>
      </c>
      <c r="F3260" s="52">
        <f>IFERROR(_xll.qlIndexFixing(IndexON,D3260,TRUE,_xll.ohTrigger(RecalcTrigger,TriggerON)),NA())</f>
        <v>2.1462095585293994E-2</v>
      </c>
      <c r="H3260" s="49">
        <f>_xll.qlCalendarAdvance(IborCalendar,$H3259,B3260,"f",FALSE)</f>
        <v>62352</v>
      </c>
      <c r="I3260" s="49">
        <f>_xll.qlInterestRateIndexValueDate(Index1M,$H3260)</f>
        <v>62354</v>
      </c>
      <c r="J3260" s="52">
        <f>IFERROR(_xll.qlIndexFixing(Index1M,$H3260,TRUE,_xll.ohTrigger(RecalcTrigger,Trigger1M)),NA())</f>
        <v>2.2747562215177652E-2</v>
      </c>
      <c r="K3260" s="52">
        <f>IFERROR(_xll.qlIndexFixing(ONIndex1M,I3260,TRUE,_xll.ohTrigger(RecalcTrigger,Trigger1M)),NA())</f>
        <v>2.2725312568470102E-2</v>
      </c>
      <c r="L3260" s="52">
        <f>IFERROR(_xll.qlIndexFixing(Index3M,H3260,TRUE,_xll.ohTrigger(RecalcTrigger,Trigger3M)),NA())</f>
        <v>2.4295114079535066E-2</v>
      </c>
      <c r="M3260" s="52">
        <f>IFERROR(_xll.qlIndexFixing(ONIndex3M,I3260,TRUE,_xll.ohTrigger(RecalcTrigger,Trigger3M)),NA())</f>
        <v>2.4221631551668565E-2</v>
      </c>
      <c r="N3260" s="52">
        <f>IFERROR(_xll.qlIndexFixing(Index6M,$H3260,TRUE,_xll.ohTrigger(RecalcTrigger,Trigger6M)),NA())</f>
        <v>2.5693625806151778E-2</v>
      </c>
      <c r="O3260" s="52">
        <f>IFERROR(_xll.qlIndexFixing(ONIndex6M,I3260,TRUE,_xll.ohTrigger(RecalcTrigger,Trigger6M)),NA())</f>
        <v>2.5530036028271752E-2</v>
      </c>
      <c r="P3260" s="52">
        <f>IFERROR(_xll.qlIndexFixing(Index1Y,$H3260,TRUE,_xll.ohTrigger(RecalcTrigger,Trigger1Y)),NA())</f>
        <v>2.7520551240252399E-2</v>
      </c>
      <c r="Q3260" s="52">
        <f>IFERROR(_xll.qlIndexFixing(ONIndex1Y,I3260,TRUE,_xll.ohTrigger(RecalcTrigger,Trigger1Y)),NA())</f>
        <v>2.7144168792521128E-2</v>
      </c>
    </row>
    <row r="3261" spans="2:17" x14ac:dyDescent="0.2">
      <c r="B3261" s="46" t="s">
        <v>51</v>
      </c>
      <c r="D3261" s="49">
        <f>_xll.qlCalendarAdvance(LocalCalendar,$D3260,B3261,"f",FALSE)</f>
        <v>62368</v>
      </c>
      <c r="E3261" s="49">
        <f>_xll.qlInterestRateIndexValueDate(IndexON,D3261)</f>
        <v>62368</v>
      </c>
      <c r="F3261" s="52">
        <f>IFERROR(_xll.qlIndexFixing(IndexON,D3261,TRUE,_xll.ohTrigger(RecalcTrigger,TriggerON)),NA())</f>
        <v>2.146209558537393E-2</v>
      </c>
      <c r="H3261" s="49">
        <f>_xll.qlCalendarAdvance(IborCalendar,$H3260,B3261,"f",FALSE)</f>
        <v>62359</v>
      </c>
      <c r="I3261" s="49">
        <f>_xll.qlInterestRateIndexValueDate(Index1M,$H3261)</f>
        <v>62361</v>
      </c>
      <c r="J3261" s="52">
        <f>IFERROR(_xll.qlIndexFixing(Index1M,$H3261,TRUE,_xll.ohTrigger(RecalcTrigger,Trigger1M)),NA())</f>
        <v>2.274756221518015E-2</v>
      </c>
      <c r="K3261" s="52">
        <f>IFERROR(_xll.qlIndexFixing(ONIndex1M,I3261,TRUE,_xll.ohTrigger(RecalcTrigger,Trigger1M)),NA())</f>
        <v>2.2725312568470102E-2</v>
      </c>
      <c r="L3261" s="52">
        <f>IFERROR(_xll.qlIndexFixing(Index3M,H3261,TRUE,_xll.ohTrigger(RecalcTrigger,Trigger3M)),NA())</f>
        <v>2.4298386861966486E-2</v>
      </c>
      <c r="M3261" s="52">
        <f>IFERROR(_xll.qlIndexFixing(ONIndex3M,I3261,TRUE,_xll.ohTrigger(RecalcTrigger,Trigger3M)),NA())</f>
        <v>2.4221631551668565E-2</v>
      </c>
      <c r="N3261" s="52">
        <f>IFERROR(_xll.qlIndexFixing(Index6M,$H3261,TRUE,_xll.ohTrigger(RecalcTrigger,Trigger6M)),NA())</f>
        <v>2.5693622172422437E-2</v>
      </c>
      <c r="O3261" s="52">
        <f>IFERROR(_xll.qlIndexFixing(ONIndex6M,I3261,TRUE,_xll.ohTrigger(RecalcTrigger,Trigger6M)),NA())</f>
        <v>2.5530032263922919E-2</v>
      </c>
      <c r="P3261" s="52">
        <f>IFERROR(_xll.qlIndexFixing(Index1Y,$H3261,TRUE,_xll.ohTrigger(RecalcTrigger,Trigger1Y)),NA())</f>
        <v>2.7520568465267018E-2</v>
      </c>
      <c r="Q3261" s="52">
        <f>IFERROR(_xll.qlIndexFixing(ONIndex1Y,I3261,TRUE,_xll.ohTrigger(RecalcTrigger,Trigger1Y)),NA())</f>
        <v>2.714418730811019E-2</v>
      </c>
    </row>
    <row r="3262" spans="2:17" x14ac:dyDescent="0.2">
      <c r="B3262" s="46" t="s">
        <v>51</v>
      </c>
      <c r="D3262" s="49">
        <f>_xll.qlCalendarAdvance(LocalCalendar,$D3261,B3262,"f",FALSE)</f>
        <v>62375</v>
      </c>
      <c r="E3262" s="49">
        <f>_xll.qlInterestRateIndexValueDate(IndexON,D3262)</f>
        <v>62375</v>
      </c>
      <c r="F3262" s="52">
        <f>IFERROR(_xll.qlIndexFixing(IndexON,D3262,TRUE,_xll.ohTrigger(RecalcTrigger,TriggerON)),NA())</f>
        <v>2.1462095585453866E-2</v>
      </c>
      <c r="H3262" s="49">
        <f>_xll.qlCalendarAdvance(IborCalendar,$H3261,B3262,"f",FALSE)</f>
        <v>62366</v>
      </c>
      <c r="I3262" s="49">
        <f>_xll.qlInterestRateIndexValueDate(Index1M,$H3262)</f>
        <v>62368</v>
      </c>
      <c r="J3262" s="52">
        <f>IFERROR(_xll.qlIndexFixing(Index1M,$H3262,TRUE,_xll.ohTrigger(RecalcTrigger,Trigger1M)),NA())</f>
        <v>2.2747562215175154E-2</v>
      </c>
      <c r="K3262" s="52">
        <f>IFERROR(_xll.qlIndexFixing(ONIndex1M,I3262,TRUE,_xll.ohTrigger(RecalcTrigger,Trigger1M)),NA())</f>
        <v>2.2725312568390166E-2</v>
      </c>
      <c r="L3262" s="52">
        <f>IFERROR(_xll.qlIndexFixing(Index3M,H3262,TRUE,_xll.ohTrigger(RecalcTrigger,Trigger3M)),NA())</f>
        <v>2.4295932220066433E-2</v>
      </c>
      <c r="M3262" s="52">
        <f>IFERROR(_xll.qlIndexFixing(ONIndex3M,I3262,TRUE,_xll.ohTrigger(RecalcTrigger,Trigger3M)),NA())</f>
        <v>2.4221631551588629E-2</v>
      </c>
      <c r="N3262" s="52">
        <f>IFERROR(_xll.qlIndexFixing(Index6M,$H3262,TRUE,_xll.ohTrigger(RecalcTrigger,Trigger6M)),NA())</f>
        <v>2.5694531289292576E-2</v>
      </c>
      <c r="O3262" s="52">
        <f>IFERROR(_xll.qlIndexFixing(ONIndex6M,I3262,TRUE,_xll.ohTrigger(RecalcTrigger,Trigger6M)),NA())</f>
        <v>2.5530028513403025E-2</v>
      </c>
      <c r="P3262" s="52">
        <f>IFERROR(_xll.qlIndexFixing(Index1Y,$H3262,TRUE,_xll.ohTrigger(RecalcTrigger,Trigger1Y)),NA())</f>
        <v>2.7520585620826404E-2</v>
      </c>
      <c r="Q3262" s="52">
        <f>IFERROR(_xll.qlIndexFixing(ONIndex1Y,I3262,TRUE,_xll.ohTrigger(RecalcTrigger,Trigger1Y)),NA())</f>
        <v>2.714420575623322E-2</v>
      </c>
    </row>
    <row r="3263" spans="2:17" x14ac:dyDescent="0.2">
      <c r="B3263" s="46" t="s">
        <v>51</v>
      </c>
      <c r="D3263" s="49">
        <f>_xll.qlCalendarAdvance(LocalCalendar,$D3262,B3263,"f",FALSE)</f>
        <v>62382</v>
      </c>
      <c r="E3263" s="49">
        <f>_xll.qlInterestRateIndexValueDate(IndexON,D3263)</f>
        <v>62382</v>
      </c>
      <c r="F3263" s="52">
        <f>IFERROR(_xll.qlIndexFixing(IndexON,D3263,TRUE,_xll.ohTrigger(RecalcTrigger,TriggerON)),NA())</f>
        <v>2.1462095585293994E-2</v>
      </c>
      <c r="H3263" s="49">
        <f>_xll.qlCalendarAdvance(IborCalendar,$H3262,B3263,"f",FALSE)</f>
        <v>62373</v>
      </c>
      <c r="I3263" s="49">
        <f>_xll.qlInterestRateIndexValueDate(Index1M,$H3263)</f>
        <v>62375</v>
      </c>
      <c r="J3263" s="52">
        <f>IFERROR(_xll.qlIndexFixing(Index1M,$H3263,TRUE,_xll.ohTrigger(RecalcTrigger,Trigger1M)),NA())</f>
        <v>2.274756221518015E-2</v>
      </c>
      <c r="K3263" s="52">
        <f>IFERROR(_xll.qlIndexFixing(ONIndex1M,I3263,TRUE,_xll.ohTrigger(RecalcTrigger,Trigger1M)),NA())</f>
        <v>2.2725312568550038E-2</v>
      </c>
      <c r="L3263" s="52">
        <f>IFERROR(_xll.qlIndexFixing(Index3M,H3263,TRUE,_xll.ohTrigger(RecalcTrigger,Trigger3M)),NA())</f>
        <v>2.42959322200673E-2</v>
      </c>
      <c r="M3263" s="52">
        <f>IFERROR(_xll.qlIndexFixing(ONIndex3M,I3263,TRUE,_xll.ohTrigger(RecalcTrigger,Trigger3M)),NA())</f>
        <v>2.4221631551668565E-2</v>
      </c>
      <c r="N3263" s="52">
        <f>IFERROR(_xll.qlIndexFixing(Index6M,$H3263,TRUE,_xll.ohTrigger(RecalcTrigger,Trigger6M)),NA())</f>
        <v>2.5694527684131128E-2</v>
      </c>
      <c r="O3263" s="52">
        <f>IFERROR(_xll.qlIndexFixing(ONIndex6M,I3263,TRUE,_xll.ohTrigger(RecalcTrigger,Trigger6M)),NA())</f>
        <v>2.5530024776632132E-2</v>
      </c>
      <c r="P3263" s="52">
        <f>IFERROR(_xll.qlIndexFixing(Index1Y,$H3263,TRUE,_xll.ohTrigger(RecalcTrigger,Trigger1Y)),NA())</f>
        <v>2.7520602706930769E-2</v>
      </c>
      <c r="Q3263" s="52">
        <f>IFERROR(_xll.qlIndexFixing(ONIndex1Y,I3263,TRUE,_xll.ohTrigger(RecalcTrigger,Trigger1Y)),NA())</f>
        <v>2.714422413681028E-2</v>
      </c>
    </row>
    <row r="3264" spans="2:17" x14ac:dyDescent="0.2">
      <c r="B3264" s="46" t="s">
        <v>51</v>
      </c>
      <c r="D3264" s="49">
        <f>_xll.qlCalendarAdvance(LocalCalendar,$D3263,B3264,"f",FALSE)</f>
        <v>62389</v>
      </c>
      <c r="E3264" s="49">
        <f>_xll.qlInterestRateIndexValueDate(IndexON,D3264)</f>
        <v>62389</v>
      </c>
      <c r="F3264" s="52">
        <f>IFERROR(_xll.qlIndexFixing(IndexON,D3264,TRUE,_xll.ohTrigger(RecalcTrigger,TriggerON)),NA())</f>
        <v>2.1462095585453866E-2</v>
      </c>
      <c r="H3264" s="49">
        <f>_xll.qlCalendarAdvance(IborCalendar,$H3263,B3264,"f",FALSE)</f>
        <v>62380</v>
      </c>
      <c r="I3264" s="49">
        <f>_xll.qlInterestRateIndexValueDate(Index1M,$H3264)</f>
        <v>62382</v>
      </c>
      <c r="J3264" s="52">
        <f>IFERROR(_xll.qlIndexFixing(Index1M,$H3264,TRUE,_xll.ohTrigger(RecalcTrigger,Trigger1M)),NA())</f>
        <v>2.2747562215177652E-2</v>
      </c>
      <c r="K3264" s="52">
        <f>IFERROR(_xll.qlIndexFixing(ONIndex1M,I3264,TRUE,_xll.ohTrigger(RecalcTrigger,Trigger1M)),NA())</f>
        <v>2.2725312568550038E-2</v>
      </c>
      <c r="L3264" s="52">
        <f>IFERROR(_xll.qlIndexFixing(Index3M,H3264,TRUE,_xll.ohTrigger(RecalcTrigger,Trigger3M)),NA())</f>
        <v>2.4295932220066433E-2</v>
      </c>
      <c r="M3264" s="52">
        <f>IFERROR(_xll.qlIndexFixing(ONIndex3M,I3264,TRUE,_xll.ohTrigger(RecalcTrigger,Trigger3M)),NA())</f>
        <v>2.4221631551668565E-2</v>
      </c>
      <c r="N3264" s="52">
        <f>IFERROR(_xll.qlIndexFixing(Index6M,$H3264,TRUE,_xll.ohTrigger(RecalcTrigger,Trigger6M)),NA())</f>
        <v>2.5694524092885147E-2</v>
      </c>
      <c r="O3264" s="52">
        <f>IFERROR(_xll.qlIndexFixing(ONIndex6M,I3264,TRUE,_xll.ohTrigger(RecalcTrigger,Trigger6M)),NA())</f>
        <v>2.5530021053610241E-2</v>
      </c>
      <c r="P3264" s="52">
        <f>IFERROR(_xll.qlIndexFixing(Index1Y,$H3264,TRUE,_xll.ohTrigger(RecalcTrigger,Trigger1Y)),NA())</f>
        <v>2.7520619723579463E-2</v>
      </c>
      <c r="Q3264" s="52">
        <f>IFERROR(_xll.qlIndexFixing(ONIndex1Y,I3264,TRUE,_xll.ohTrigger(RecalcTrigger,Trigger1Y)),NA())</f>
        <v>2.7144242449681499E-2</v>
      </c>
    </row>
    <row r="3265" spans="2:17" x14ac:dyDescent="0.2">
      <c r="B3265" s="46" t="s">
        <v>51</v>
      </c>
      <c r="D3265" s="49">
        <f>_xll.qlCalendarAdvance(LocalCalendar,$D3264,B3265,"f",FALSE)</f>
        <v>62396</v>
      </c>
      <c r="E3265" s="49">
        <f>_xll.qlInterestRateIndexValueDate(IndexON,D3265)</f>
        <v>62396</v>
      </c>
      <c r="F3265" s="52">
        <f>IFERROR(_xll.qlIndexFixing(IndexON,D3265,TRUE,_xll.ohTrigger(RecalcTrigger,TriggerON)),NA())</f>
        <v>2.146209558537393E-2</v>
      </c>
      <c r="H3265" s="49">
        <f>_xll.qlCalendarAdvance(IborCalendar,$H3264,B3265,"f",FALSE)</f>
        <v>62387</v>
      </c>
      <c r="I3265" s="49">
        <f>_xll.qlInterestRateIndexValueDate(Index1M,$H3265)</f>
        <v>62389</v>
      </c>
      <c r="J3265" s="52">
        <f>IFERROR(_xll.qlIndexFixing(Index1M,$H3265,TRUE,_xll.ohTrigger(RecalcTrigger,Trigger1M)),NA())</f>
        <v>2.2747562215175154E-2</v>
      </c>
      <c r="K3265" s="52">
        <f>IFERROR(_xll.qlIndexFixing(ONIndex1M,I3265,TRUE,_xll.ohTrigger(RecalcTrigger,Trigger1M)),NA())</f>
        <v>2.2725312568470102E-2</v>
      </c>
      <c r="L3265" s="52">
        <f>IFERROR(_xll.qlIndexFixing(Index3M,H3265,TRUE,_xll.ohTrigger(RecalcTrigger,Trigger3M)),NA())</f>
        <v>2.4295932220066433E-2</v>
      </c>
      <c r="M3265" s="52">
        <f>IFERROR(_xll.qlIndexFixing(ONIndex3M,I3265,TRUE,_xll.ohTrigger(RecalcTrigger,Trigger3M)),NA())</f>
        <v>2.4221631551588629E-2</v>
      </c>
      <c r="N3265" s="52">
        <f>IFERROR(_xll.qlIndexFixing(Index6M,$H3265,TRUE,_xll.ohTrigger(RecalcTrigger,Trigger6M)),NA())</f>
        <v>2.5694520515554629E-2</v>
      </c>
      <c r="O3265" s="52">
        <f>IFERROR(_xll.qlIndexFixing(ONIndex6M,I3265,TRUE,_xll.ohTrigger(RecalcTrigger,Trigger6M)),NA())</f>
        <v>2.553001734417748E-2</v>
      </c>
      <c r="P3265" s="52">
        <f>IFERROR(_xll.qlIndexFixing(Index1Y,$H3265,TRUE,_xll.ohTrigger(RecalcTrigger,Trigger1Y)),NA())</f>
        <v>2.7520636670772262E-2</v>
      </c>
      <c r="Q3265" s="52">
        <f>IFERROR(_xll.qlIndexFixing(ONIndex1Y,I3265,TRUE,_xll.ohTrigger(RecalcTrigger,Trigger1Y)),NA())</f>
        <v>2.714426069500675E-2</v>
      </c>
    </row>
    <row r="3266" spans="2:17" x14ac:dyDescent="0.2">
      <c r="B3266" s="46" t="s">
        <v>51</v>
      </c>
      <c r="D3266" s="49">
        <f>_xll.qlCalendarAdvance(LocalCalendar,$D3265,B3266,"f",FALSE)</f>
        <v>62403</v>
      </c>
      <c r="E3266" s="49">
        <f>_xll.qlInterestRateIndexValueDate(IndexON,D3266)</f>
        <v>62403</v>
      </c>
      <c r="F3266" s="52">
        <f>IFERROR(_xll.qlIndexFixing(IndexON,D3266,TRUE,_xll.ohTrigger(RecalcTrigger,TriggerON)),NA())</f>
        <v>2.1462095585293994E-2</v>
      </c>
      <c r="H3266" s="49">
        <f>_xll.qlCalendarAdvance(IborCalendar,$H3265,B3266,"f",FALSE)</f>
        <v>62394</v>
      </c>
      <c r="I3266" s="49">
        <f>_xll.qlInterestRateIndexValueDate(Index1M,$H3266)</f>
        <v>62396</v>
      </c>
      <c r="J3266" s="52">
        <f>IFERROR(_xll.qlIndexFixing(Index1M,$H3266,TRUE,_xll.ohTrigger(RecalcTrigger,Trigger1M)),NA())</f>
        <v>2.2745407754636217E-2</v>
      </c>
      <c r="K3266" s="52">
        <f>IFERROR(_xll.qlIndexFixing(ONIndex1M,I3266,TRUE,_xll.ohTrigger(RecalcTrigger,Trigger1M)),NA())</f>
        <v>2.2725312568470102E-2</v>
      </c>
      <c r="L3266" s="52">
        <f>IFERROR(_xll.qlIndexFixing(Index3M,H3266,TRUE,_xll.ohTrigger(RecalcTrigger,Trigger3M)),NA())</f>
        <v>2.42959322200673E-2</v>
      </c>
      <c r="M3266" s="52">
        <f>IFERROR(_xll.qlIndexFixing(ONIndex3M,I3266,TRUE,_xll.ohTrigger(RecalcTrigger,Trigger3M)),NA())</f>
        <v>2.4221631551588629E-2</v>
      </c>
      <c r="N3266" s="52">
        <f>IFERROR(_xll.qlIndexFixing(Index6M,$H3266,TRUE,_xll.ohTrigger(RecalcTrigger,Trigger6M)),NA())</f>
        <v>2.5694516952140888E-2</v>
      </c>
      <c r="O3266" s="52">
        <f>IFERROR(_xll.qlIndexFixing(ONIndex6M,I3266,TRUE,_xll.ohTrigger(RecalcTrigger,Trigger6M)),NA())</f>
        <v>2.5530013648573657E-2</v>
      </c>
      <c r="P3266" s="52">
        <f>IFERROR(_xll.qlIndexFixing(Index1Y,$H3266,TRUE,_xll.ohTrigger(RecalcTrigger,Trigger1Y)),NA())</f>
        <v>2.7520653548510045E-2</v>
      </c>
      <c r="Q3266" s="52">
        <f>IFERROR(_xll.qlIndexFixing(ONIndex1Y,I3266,TRUE,_xll.ohTrigger(RecalcTrigger,Trigger1Y)),NA())</f>
        <v>2.7144278872786032E-2</v>
      </c>
    </row>
    <row r="3267" spans="2:17" x14ac:dyDescent="0.2">
      <c r="B3267" s="46" t="s">
        <v>51</v>
      </c>
      <c r="D3267" s="49">
        <f>_xll.qlCalendarAdvance(LocalCalendar,$D3266,B3267,"f",FALSE)</f>
        <v>62410</v>
      </c>
      <c r="E3267" s="49">
        <f>_xll.qlInterestRateIndexValueDate(IndexON,D3267)</f>
        <v>62410</v>
      </c>
      <c r="F3267" s="52">
        <f>IFERROR(_xll.qlIndexFixing(IndexON,D3267,TRUE,_xll.ohTrigger(RecalcTrigger,TriggerON)),NA())</f>
        <v>2.1462095585293994E-2</v>
      </c>
      <c r="H3267" s="49">
        <f>_xll.qlCalendarAdvance(IborCalendar,$H3266,B3267,"f",FALSE)</f>
        <v>62401</v>
      </c>
      <c r="I3267" s="49">
        <f>_xll.qlInterestRateIndexValueDate(Index1M,$H3267)</f>
        <v>62403</v>
      </c>
      <c r="J3267" s="52">
        <f>IFERROR(_xll.qlIndexFixing(Index1M,$H3267,TRUE,_xll.ohTrigger(RecalcTrigger,Trigger1M)),NA())</f>
        <v>2.274756221518015E-2</v>
      </c>
      <c r="K3267" s="52">
        <f>IFERROR(_xll.qlIndexFixing(ONIndex1M,I3267,TRUE,_xll.ohTrigger(RecalcTrigger,Trigger1M)),NA())</f>
        <v>2.2725312568470102E-2</v>
      </c>
      <c r="L3267" s="52">
        <f>IFERROR(_xll.qlIndexFixing(Index3M,H3267,TRUE,_xll.ohTrigger(RecalcTrigger,Trigger3M)),NA())</f>
        <v>2.42959322200673E-2</v>
      </c>
      <c r="M3267" s="52">
        <f>IFERROR(_xll.qlIndexFixing(ONIndex3M,I3267,TRUE,_xll.ohTrigger(RecalcTrigger,Trigger3M)),NA())</f>
        <v>2.4221631551668565E-2</v>
      </c>
      <c r="N3267" s="52">
        <f>IFERROR(_xll.qlIndexFixing(Index6M,$H3267,TRUE,_xll.ohTrigger(RecalcTrigger,Trigger6M)),NA())</f>
        <v>2.5693600662256413E-2</v>
      </c>
      <c r="O3267" s="52">
        <f>IFERROR(_xll.qlIndexFixing(ONIndex6M,I3267,TRUE,_xll.ohTrigger(RecalcTrigger,Trigger6M)),NA())</f>
        <v>2.5530009966878708E-2</v>
      </c>
      <c r="P3267" s="52">
        <f>IFERROR(_xll.qlIndexFixing(Index1Y,$H3267,TRUE,_xll.ohTrigger(RecalcTrigger,Trigger1Y)),NA())</f>
        <v>2.7520670356792155E-2</v>
      </c>
      <c r="Q3267" s="52">
        <f>IFERROR(_xll.qlIndexFixing(ONIndex1Y,I3267,TRUE,_xll.ohTrigger(RecalcTrigger,Trigger1Y)),NA())</f>
        <v>2.7144296983099281E-2</v>
      </c>
    </row>
    <row r="3268" spans="2:17" x14ac:dyDescent="0.2">
      <c r="B3268" s="46" t="s">
        <v>51</v>
      </c>
      <c r="D3268" s="49">
        <f>_xll.qlCalendarAdvance(LocalCalendar,$D3267,B3268,"f",FALSE)</f>
        <v>62417</v>
      </c>
      <c r="E3268" s="49">
        <f>_xll.qlInterestRateIndexValueDate(IndexON,D3268)</f>
        <v>62417</v>
      </c>
      <c r="F3268" s="52">
        <f>IFERROR(_xll.qlIndexFixing(IndexON,D3268,TRUE,_xll.ohTrigger(RecalcTrigger,TriggerON)),NA())</f>
        <v>2.146209558537393E-2</v>
      </c>
      <c r="H3268" s="49">
        <f>_xll.qlCalendarAdvance(IborCalendar,$H3267,B3268,"f",FALSE)</f>
        <v>62408</v>
      </c>
      <c r="I3268" s="49">
        <f>_xll.qlInterestRateIndexValueDate(Index1M,$H3268)</f>
        <v>62410</v>
      </c>
      <c r="J3268" s="52">
        <f>IFERROR(_xll.qlIndexFixing(Index1M,$H3268,TRUE,_xll.ohTrigger(RecalcTrigger,Trigger1M)),NA())</f>
        <v>2.274756221518015E-2</v>
      </c>
      <c r="K3268" s="52">
        <f>IFERROR(_xll.qlIndexFixing(ONIndex1M,I3268,TRUE,_xll.ohTrigger(RecalcTrigger,Trigger1M)),NA())</f>
        <v>2.2725312568550038E-2</v>
      </c>
      <c r="L3268" s="52">
        <f>IFERROR(_xll.qlIndexFixing(Index3M,H3268,TRUE,_xll.ohTrigger(RecalcTrigger,Trigger3M)),NA())</f>
        <v>2.42959322200673E-2</v>
      </c>
      <c r="M3268" s="52">
        <f>IFERROR(_xll.qlIndexFixing(ONIndex3M,I3268,TRUE,_xll.ohTrigger(RecalcTrigger,Trigger3M)),NA())</f>
        <v>2.4221631551668565E-2</v>
      </c>
      <c r="N3268" s="52">
        <f>IFERROR(_xll.qlIndexFixing(Index6M,$H3268,TRUE,_xll.ohTrigger(RecalcTrigger,Trigger6M)),NA())</f>
        <v>2.5693597125929824E-2</v>
      </c>
      <c r="O3268" s="52">
        <f>IFERROR(_xll.qlIndexFixing(ONIndex6M,I3268,TRUE,_xll.ohTrigger(RecalcTrigger,Trigger6M)),NA())</f>
        <v>2.5530006298692953E-2</v>
      </c>
      <c r="P3268" s="52">
        <f>IFERROR(_xll.qlIndexFixing(Index1Y,$H3268,TRUE,_xll.ohTrigger(RecalcTrigger,Trigger1Y)),NA())</f>
        <v>2.7520687095619466E-2</v>
      </c>
      <c r="Q3268" s="52">
        <f>IFERROR(_xll.qlIndexFixing(ONIndex1Y,I3268,TRUE,_xll.ohTrigger(RecalcTrigger,Trigger1Y)),NA())</f>
        <v>2.7144315025786625E-2</v>
      </c>
    </row>
    <row r="3269" spans="2:17" x14ac:dyDescent="0.2">
      <c r="B3269" s="46" t="s">
        <v>51</v>
      </c>
      <c r="D3269" s="49">
        <f>_xll.qlCalendarAdvance(LocalCalendar,$D3268,B3269,"f",FALSE)</f>
        <v>62425</v>
      </c>
      <c r="E3269" s="49">
        <f>_xll.qlInterestRateIndexValueDate(IndexON,D3269)</f>
        <v>62425</v>
      </c>
      <c r="F3269" s="52">
        <f>IFERROR(_xll.qlIndexFixing(IndexON,D3269,TRUE,_xll.ohTrigger(RecalcTrigger,TriggerON)),NA())</f>
        <v>2.1463375115082783E-2</v>
      </c>
      <c r="H3269" s="49">
        <f>_xll.qlCalendarAdvance(IborCalendar,$H3268,B3269,"f",FALSE)</f>
        <v>62415</v>
      </c>
      <c r="I3269" s="49">
        <f>_xll.qlInterestRateIndexValueDate(Index1M,$H3269)</f>
        <v>62417</v>
      </c>
      <c r="J3269" s="52">
        <f>IFERROR(_xll.qlIndexFixing(Index1M,$H3269,TRUE,_xll.ohTrigger(RecalcTrigger,Trigger1M)),NA())</f>
        <v>2.2747562215175154E-2</v>
      </c>
      <c r="K3269" s="52">
        <f>IFERROR(_xll.qlIndexFixing(ONIndex1M,I3269,TRUE,_xll.ohTrigger(RecalcTrigger,Trigger1M)),NA())</f>
        <v>2.2725312568390166E-2</v>
      </c>
      <c r="L3269" s="52">
        <f>IFERROR(_xll.qlIndexFixing(Index3M,H3269,TRUE,_xll.ohTrigger(RecalcTrigger,Trigger3M)),NA())</f>
        <v>2.4295932220066433E-2</v>
      </c>
      <c r="M3269" s="52">
        <f>IFERROR(_xll.qlIndexFixing(ONIndex3M,I3269,TRUE,_xll.ohTrigger(RecalcTrigger,Trigger3M)),NA())</f>
        <v>2.4221631551588629E-2</v>
      </c>
      <c r="N3269" s="52">
        <f>IFERROR(_xll.qlIndexFixing(Index6M,$H3269,TRUE,_xll.ohTrigger(RecalcTrigger,Trigger6M)),NA())</f>
        <v>2.5693593603518288E-2</v>
      </c>
      <c r="O3269" s="52">
        <f>IFERROR(_xll.qlIndexFixing(ONIndex6M,I3269,TRUE,_xll.ohTrigger(RecalcTrigger,Trigger6M)),NA())</f>
        <v>2.55300026442562E-2</v>
      </c>
      <c r="P3269" s="52">
        <f>IFERROR(_xll.qlIndexFixing(Index1Y,$H3269,TRUE,_xll.ohTrigger(RecalcTrigger,Trigger1Y)),NA())</f>
        <v>2.7520703764990665E-2</v>
      </c>
      <c r="Q3269" s="52">
        <f>IFERROR(_xll.qlIndexFixing(ONIndex1Y,I3269,TRUE,_xll.ohTrigger(RecalcTrigger,Trigger1Y)),NA())</f>
        <v>2.7144333000768128E-2</v>
      </c>
    </row>
    <row r="3270" spans="2:17" x14ac:dyDescent="0.2">
      <c r="B3270" s="46" t="s">
        <v>51</v>
      </c>
      <c r="D3270" s="49">
        <f>_xll.qlCalendarAdvance(LocalCalendar,$D3269,B3270,"f",FALSE)</f>
        <v>62432</v>
      </c>
      <c r="E3270" s="49">
        <f>_xll.qlInterestRateIndexValueDate(IndexON,D3270)</f>
        <v>62432</v>
      </c>
      <c r="F3270" s="52">
        <f>IFERROR(_xll.qlIndexFixing(IndexON,D3270,TRUE,_xll.ohTrigger(RecalcTrigger,TriggerON)),NA())</f>
        <v>2.1463375115056138E-2</v>
      </c>
      <c r="H3270" s="49">
        <f>_xll.qlCalendarAdvance(IborCalendar,$H3269,B3270,"f",FALSE)</f>
        <v>62422</v>
      </c>
      <c r="I3270" s="49">
        <f>_xll.qlInterestRateIndexValueDate(Index1M,$H3270)</f>
        <v>62425</v>
      </c>
      <c r="J3270" s="52">
        <f>IFERROR(_xll.qlIndexFixing(Index1M,$H3270,TRUE,_xll.ohTrigger(RecalcTrigger,Trigger1M)),NA())</f>
        <v>2.2748280429147692E-2</v>
      </c>
      <c r="K3270" s="52">
        <f>IFERROR(_xll.qlIndexFixing(ONIndex1M,I3270,TRUE,_xll.ohTrigger(RecalcTrigger,Trigger1M)),NA())</f>
        <v>2.272674715374734E-2</v>
      </c>
      <c r="L3270" s="52">
        <f>IFERROR(_xll.qlIndexFixing(Index3M,H3270,TRUE,_xll.ohTrigger(RecalcTrigger,Trigger3M)),NA())</f>
        <v>2.4295114079535066E-2</v>
      </c>
      <c r="M3270" s="52">
        <f>IFERROR(_xll.qlIndexFixing(ONIndex3M,I3270,TRUE,_xll.ohTrigger(RecalcTrigger,Trigger3M)),NA())</f>
        <v>2.4223261275491126E-2</v>
      </c>
      <c r="N3270" s="52">
        <f>IFERROR(_xll.qlIndexFixing(Index6M,$H3270,TRUE,_xll.ohTrigger(RecalcTrigger,Trigger6M)),NA())</f>
        <v>2.5694502337668179E-2</v>
      </c>
      <c r="O3270" s="52">
        <f>IFERROR(_xll.qlIndexFixing(ONIndex6M,I3270,TRUE,_xll.ohTrigger(RecalcTrigger,Trigger6M)),NA())</f>
        <v>2.553180851109893E-2</v>
      </c>
      <c r="P3270" s="52">
        <f>IFERROR(_xll.qlIndexFixing(Index1Y,$H3270,TRUE,_xll.ohTrigger(RecalcTrigger,Trigger1Y)),NA())</f>
        <v>2.7522809676027566E-2</v>
      </c>
      <c r="Q3270" s="52">
        <f>IFERROR(_xll.qlIndexFixing(ONIndex1Y,I3270,TRUE,_xll.ohTrigger(RecalcTrigger,Trigger1Y)),NA())</f>
        <v>2.7146402774480549E-2</v>
      </c>
    </row>
    <row r="3271" spans="2:17" x14ac:dyDescent="0.2">
      <c r="B3271" s="46" t="s">
        <v>51</v>
      </c>
      <c r="D3271" s="49">
        <f>_xll.qlCalendarAdvance(LocalCalendar,$D3270,B3271,"f",FALSE)</f>
        <v>62439</v>
      </c>
      <c r="E3271" s="49">
        <f>_xll.qlInterestRateIndexValueDate(IndexON,D3271)</f>
        <v>62439</v>
      </c>
      <c r="F3271" s="52">
        <f>IFERROR(_xll.qlIndexFixing(IndexON,D3271,TRUE,_xll.ohTrigger(RecalcTrigger,TriggerON)),NA())</f>
        <v>2.1463375115082783E-2</v>
      </c>
      <c r="H3271" s="49">
        <f>_xll.qlCalendarAdvance(IborCalendar,$H3270,B3271,"f",FALSE)</f>
        <v>62429</v>
      </c>
      <c r="I3271" s="49">
        <f>_xll.qlInterestRateIndexValueDate(Index1M,$H3271)</f>
        <v>62431</v>
      </c>
      <c r="J3271" s="52">
        <f>IFERROR(_xll.qlIndexFixing(Index1M,$H3271,TRUE,_xll.ohTrigger(RecalcTrigger,Trigger1M)),NA())</f>
        <v>2.2747562215177652E-2</v>
      </c>
      <c r="K3271" s="52">
        <f>IFERROR(_xll.qlIndexFixing(ONIndex1M,I3271,TRUE,_xll.ohTrigger(RecalcTrigger,Trigger1M)),NA())</f>
        <v>2.2725312568550038E-2</v>
      </c>
      <c r="L3271" s="52">
        <f>IFERROR(_xll.qlIndexFixing(Index3M,H3271,TRUE,_xll.ohTrigger(RecalcTrigger,Trigger3M)),NA())</f>
        <v>2.4294295975717972E-2</v>
      </c>
      <c r="M3271" s="52">
        <f>IFERROR(_xll.qlIndexFixing(ONIndex3M,I3271,TRUE,_xll.ohTrigger(RecalcTrigger,Trigger3M)),NA())</f>
        <v>2.4221631551668565E-2</v>
      </c>
      <c r="N3271" s="52">
        <f>IFERROR(_xll.qlIndexFixing(Index6M,$H3271,TRUE,_xll.ohTrigger(RecalcTrigger,Trigger6M)),NA())</f>
        <v>2.5694499343804123E-2</v>
      </c>
      <c r="O3271" s="52">
        <f>IFERROR(_xll.qlIndexFixing(ONIndex6M,I3271,TRUE,_xll.ohTrigger(RecalcTrigger,Trigger6M)),NA())</f>
        <v>2.5529995376869508E-2</v>
      </c>
      <c r="P3271" s="52">
        <f>IFERROR(_xll.qlIndexFixing(Index1Y,$H3271,TRUE,_xll.ohTrigger(RecalcTrigger,Trigger1Y)),NA())</f>
        <v>2.7520736895367132E-2</v>
      </c>
      <c r="Q3271" s="52">
        <f>IFERROR(_xll.qlIndexFixing(ONIndex1Y,I3271,TRUE,_xll.ohTrigger(RecalcTrigger,Trigger1Y)),NA())</f>
        <v>2.7144368748093228E-2</v>
      </c>
    </row>
    <row r="3272" spans="2:17" x14ac:dyDescent="0.2">
      <c r="B3272" s="46" t="s">
        <v>51</v>
      </c>
      <c r="D3272" s="49">
        <f>_xll.qlCalendarAdvance(LocalCalendar,$D3271,B3272,"f",FALSE)</f>
        <v>62446</v>
      </c>
      <c r="E3272" s="49">
        <f>_xll.qlInterestRateIndexValueDate(IndexON,D3272)</f>
        <v>62446</v>
      </c>
      <c r="F3272" s="52">
        <f>IFERROR(_xll.qlIndexFixing(IndexON,D3272,TRUE,_xll.ohTrigger(RecalcTrigger,TriggerON)),NA())</f>
        <v>2.1463375115082783E-2</v>
      </c>
      <c r="H3272" s="49">
        <f>_xll.qlCalendarAdvance(IborCalendar,$H3271,B3272,"f",FALSE)</f>
        <v>62436</v>
      </c>
      <c r="I3272" s="49">
        <f>_xll.qlInterestRateIndexValueDate(Index1M,$H3272)</f>
        <v>62438</v>
      </c>
      <c r="J3272" s="52">
        <f>IFERROR(_xll.qlIndexFixing(Index1M,$H3272,TRUE,_xll.ohTrigger(RecalcTrigger,Trigger1M)),NA())</f>
        <v>2.2747562215177652E-2</v>
      </c>
      <c r="K3272" s="52">
        <f>IFERROR(_xll.qlIndexFixing(ONIndex1M,I3272,TRUE,_xll.ohTrigger(RecalcTrigger,Trigger1M)),NA())</f>
        <v>2.2725312568550038E-2</v>
      </c>
      <c r="L3272" s="52">
        <f>IFERROR(_xll.qlIndexFixing(Index3M,H3272,TRUE,_xll.ohTrigger(RecalcTrigger,Trigger3M)),NA())</f>
        <v>2.4294295975717972E-2</v>
      </c>
      <c r="M3272" s="52">
        <f>IFERROR(_xll.qlIndexFixing(ONIndex3M,I3272,TRUE,_xll.ohTrigger(RecalcTrigger,Trigger3M)),NA())</f>
        <v>2.4221631551668565E-2</v>
      </c>
      <c r="N3272" s="52">
        <f>IFERROR(_xll.qlIndexFixing(Index6M,$H3272,TRUE,_xll.ohTrigger(RecalcTrigger,Trigger6M)),NA())</f>
        <v>2.5694495863884472E-2</v>
      </c>
      <c r="O3272" s="52">
        <f>IFERROR(_xll.qlIndexFixing(ONIndex6M,I3272,TRUE,_xll.ohTrigger(RecalcTrigger,Trigger6M)),NA())</f>
        <v>2.5529991763599824E-2</v>
      </c>
      <c r="P3272" s="52">
        <f>IFERROR(_xll.qlIndexFixing(Index1Y,$H3272,TRUE,_xll.ohTrigger(RecalcTrigger,Trigger1Y)),NA())</f>
        <v>2.7520753356372187E-2</v>
      </c>
      <c r="Q3272" s="52">
        <f>IFERROR(_xll.qlIndexFixing(ONIndex1Y,I3272,TRUE,_xll.ohTrigger(RecalcTrigger,Trigger1Y)),NA())</f>
        <v>2.7144386520516761E-2</v>
      </c>
    </row>
    <row r="3273" spans="2:17" x14ac:dyDescent="0.2">
      <c r="B3273" s="46" t="s">
        <v>51</v>
      </c>
      <c r="D3273" s="49">
        <f>_xll.qlCalendarAdvance(LocalCalendar,$D3272,B3273,"f",FALSE)</f>
        <v>62453</v>
      </c>
      <c r="E3273" s="49">
        <f>_xll.qlInterestRateIndexValueDate(IndexON,D3273)</f>
        <v>62453</v>
      </c>
      <c r="F3273" s="52">
        <f>IFERROR(_xll.qlIndexFixing(IndexON,D3273,TRUE,_xll.ohTrigger(RecalcTrigger,TriggerON)),NA())</f>
        <v>2.1463375115082783E-2</v>
      </c>
      <c r="H3273" s="49">
        <f>_xll.qlCalendarAdvance(IborCalendar,$H3272,B3273,"f",FALSE)</f>
        <v>62443</v>
      </c>
      <c r="I3273" s="49">
        <f>_xll.qlInterestRateIndexValueDate(Index1M,$H3273)</f>
        <v>62445</v>
      </c>
      <c r="J3273" s="52">
        <f>IFERROR(_xll.qlIndexFixing(Index1M,$H3273,TRUE,_xll.ohTrigger(RecalcTrigger,Trigger1M)),NA())</f>
        <v>2.2748280429145271E-2</v>
      </c>
      <c r="K3273" s="52">
        <f>IFERROR(_xll.qlIndexFixing(ONIndex1M,I3273,TRUE,_xll.ohTrigger(RecalcTrigger,Trigger1M)),NA())</f>
        <v>2.2725312568470102E-2</v>
      </c>
      <c r="L3273" s="52">
        <f>IFERROR(_xll.qlIndexFixing(Index3M,H3273,TRUE,_xll.ohTrigger(RecalcTrigger,Trigger3M)),NA())</f>
        <v>2.4294295975717084E-2</v>
      </c>
      <c r="M3273" s="52">
        <f>IFERROR(_xll.qlIndexFixing(ONIndex3M,I3273,TRUE,_xll.ohTrigger(RecalcTrigger,Trigger3M)),NA())</f>
        <v>2.4221631551668565E-2</v>
      </c>
      <c r="N3273" s="52">
        <f>IFERROR(_xll.qlIndexFixing(Index6M,$H3273,TRUE,_xll.ohTrigger(RecalcTrigger,Trigger6M)),NA())</f>
        <v>2.5694492397879846E-2</v>
      </c>
      <c r="O3273" s="52">
        <f>IFERROR(_xll.qlIndexFixing(ONIndex6M,I3273,TRUE,_xll.ohTrigger(RecalcTrigger,Trigger6M)),NA())</f>
        <v>2.5529988164079143E-2</v>
      </c>
      <c r="P3273" s="52">
        <f>IFERROR(_xll.qlIndexFixing(Index1Y,$H3273,TRUE,_xll.ohTrigger(RecalcTrigger,Trigger1Y)),NA())</f>
        <v>2.7520769747921784E-2</v>
      </c>
      <c r="Q3273" s="52">
        <f>IFERROR(_xll.qlIndexFixing(ONIndex1Y,I3273,TRUE,_xll.ohTrigger(RecalcTrigger,Trigger1Y)),NA())</f>
        <v>2.7144404225154517E-2</v>
      </c>
    </row>
    <row r="3274" spans="2:17" x14ac:dyDescent="0.2">
      <c r="B3274" s="46" t="s">
        <v>51</v>
      </c>
      <c r="D3274" s="49">
        <f>_xll.qlCalendarAdvance(LocalCalendar,$D3273,B3274,"f",FALSE)</f>
        <v>62460</v>
      </c>
      <c r="E3274" s="49">
        <f>_xll.qlInterestRateIndexValueDate(IndexON,D3274)</f>
        <v>62460</v>
      </c>
      <c r="F3274" s="52">
        <f>IFERROR(_xll.qlIndexFixing(IndexON,D3274,TRUE,_xll.ohTrigger(RecalcTrigger,TriggerON)),NA())</f>
        <v>2.1463375115056138E-2</v>
      </c>
      <c r="H3274" s="49">
        <f>_xll.qlCalendarAdvance(IborCalendar,$H3273,B3274,"f",FALSE)</f>
        <v>62450</v>
      </c>
      <c r="I3274" s="49">
        <f>_xll.qlInterestRateIndexValueDate(Index1M,$H3274)</f>
        <v>62456</v>
      </c>
      <c r="J3274" s="52">
        <f>IFERROR(_xll.qlIndexFixing(Index1M,$H3274,TRUE,_xll.ohTrigger(RecalcTrigger,Trigger1M)),NA())</f>
        <v>2.2746844031438802E-2</v>
      </c>
      <c r="K3274" s="52">
        <f>IFERROR(_xll.qlIndexFixing(ONIndex1M,I3274,TRUE,_xll.ohTrigger(RecalcTrigger,Trigger1M)),NA())</f>
        <v>2.2725312568550038E-2</v>
      </c>
      <c r="L3274" s="52">
        <f>IFERROR(_xll.qlIndexFixing(Index3M,H3274,TRUE,_xll.ohTrigger(RecalcTrigger,Trigger3M)),NA())</f>
        <v>2.4295114079535066E-2</v>
      </c>
      <c r="M3274" s="52">
        <f>IFERROR(_xll.qlIndexFixing(ONIndex3M,I3274,TRUE,_xll.ohTrigger(RecalcTrigger,Trigger3M)),NA())</f>
        <v>2.4221631551668565E-2</v>
      </c>
      <c r="N3274" s="52">
        <f>IFERROR(_xll.qlIndexFixing(Index6M,$H3274,TRUE,_xll.ohTrigger(RecalcTrigger,Trigger6M)),NA())</f>
        <v>2.5694486979417244E-2</v>
      </c>
      <c r="O3274" s="52">
        <f>IFERROR(_xll.qlIndexFixing(ONIndex6M,I3274,TRUE,_xll.ohTrigger(RecalcTrigger,Trigger6M)),NA())</f>
        <v>2.5529982535701379E-2</v>
      </c>
      <c r="P3274" s="52">
        <f>IFERROR(_xll.qlIndexFixing(Index1Y,$H3274,TRUE,_xll.ohTrigger(RecalcTrigger,Trigger1Y)),NA())</f>
        <v>2.7520795365742635E-2</v>
      </c>
      <c r="Q3274" s="52">
        <f>IFERROR(_xll.qlIndexFixing(ONIndex1Y,I3274,TRUE,_xll.ohTrigger(RecalcTrigger,Trigger1Y)),NA())</f>
        <v>2.7144431910448574E-2</v>
      </c>
    </row>
    <row r="3275" spans="2:17" x14ac:dyDescent="0.2">
      <c r="B3275" s="46" t="s">
        <v>51</v>
      </c>
      <c r="D3275" s="49">
        <f>_xll.qlCalendarAdvance(LocalCalendar,$D3274,B3275,"f",FALSE)</f>
        <v>62467</v>
      </c>
      <c r="E3275" s="49">
        <f>_xll.qlInterestRateIndexValueDate(IndexON,D3275)</f>
        <v>62467</v>
      </c>
      <c r="F3275" s="52">
        <f>IFERROR(_xll.qlIndexFixing(IndexON,D3275,TRUE,_xll.ohTrigger(RecalcTrigger,TriggerON)),NA())</f>
        <v>2.1463375115056138E-2</v>
      </c>
      <c r="H3275" s="49">
        <f>_xll.qlCalendarAdvance(IborCalendar,$H3274,B3275,"f",FALSE)</f>
        <v>62457</v>
      </c>
      <c r="I3275" s="49">
        <f>_xll.qlInterestRateIndexValueDate(Index1M,$H3275)</f>
        <v>62460</v>
      </c>
      <c r="J3275" s="52">
        <f>IFERROR(_xll.qlIndexFixing(Index1M,$H3275,TRUE,_xll.ohTrigger(RecalcTrigger,Trigger1M)),NA())</f>
        <v>2.2746844031438802E-2</v>
      </c>
      <c r="K3275" s="52">
        <f>IFERROR(_xll.qlIndexFixing(ONIndex1M,I3275,TRUE,_xll.ohTrigger(RecalcTrigger,Trigger1M)),NA())</f>
        <v>2.2726747153773985E-2</v>
      </c>
      <c r="L3275" s="52">
        <f>IFERROR(_xll.qlIndexFixing(Index3M,H3275,TRUE,_xll.ohTrigger(RecalcTrigger,Trigger3M)),NA())</f>
        <v>2.4294295975717084E-2</v>
      </c>
      <c r="M3275" s="52">
        <f>IFERROR(_xll.qlIndexFixing(ONIndex3M,I3275,TRUE,_xll.ohTrigger(RecalcTrigger,Trigger3M)),NA())</f>
        <v>2.4223261275517771E-2</v>
      </c>
      <c r="N3275" s="52">
        <f>IFERROR(_xll.qlIndexFixing(Index6M,$H3275,TRUE,_xll.ohTrigger(RecalcTrigger,Trigger6M)),NA())</f>
        <v>2.5693572271119899E-2</v>
      </c>
      <c r="O3275" s="52">
        <f>IFERROR(_xll.qlIndexFixing(ONIndex6M,I3275,TRUE,_xll.ohTrigger(RecalcTrigger,Trigger6M)),NA())</f>
        <v>2.5531790531134746E-2</v>
      </c>
      <c r="P3275" s="52">
        <f>IFERROR(_xll.qlIndexFixing(Index1Y,$H3275,TRUE,_xll.ohTrigger(RecalcTrigger,Trigger1Y)),NA())</f>
        <v>2.7522891546898628E-2</v>
      </c>
      <c r="Q3275" s="52">
        <f>IFERROR(_xll.qlIndexFixing(ONIndex1Y,I3275,TRUE,_xll.ohTrigger(RecalcTrigger,Trigger1Y)),NA())</f>
        <v>2.7146491215068735E-2</v>
      </c>
    </row>
    <row r="3276" spans="2:17" x14ac:dyDescent="0.2">
      <c r="B3276" s="46" t="s">
        <v>51</v>
      </c>
      <c r="D3276" s="49">
        <f>_xll.qlCalendarAdvance(LocalCalendar,$D3275,B3276,"f",FALSE)</f>
        <v>62474</v>
      </c>
      <c r="E3276" s="49">
        <f>_xll.qlInterestRateIndexValueDate(IndexON,D3276)</f>
        <v>62474</v>
      </c>
      <c r="F3276" s="52">
        <f>IFERROR(_xll.qlIndexFixing(IndexON,D3276,TRUE,_xll.ohTrigger(RecalcTrigger,TriggerON)),NA())</f>
        <v>2.1464014918066709E-2</v>
      </c>
      <c r="H3276" s="49">
        <f>_xll.qlCalendarAdvance(IborCalendar,$H3275,B3276,"f",FALSE)</f>
        <v>62464</v>
      </c>
      <c r="I3276" s="49">
        <f>_xll.qlInterestRateIndexValueDate(Index1M,$H3276)</f>
        <v>62466</v>
      </c>
      <c r="J3276" s="52">
        <f>IFERROR(_xll.qlIndexFixing(Index1M,$H3276,TRUE,_xll.ohTrigger(RecalcTrigger,Trigger1M)),NA())</f>
        <v>2.2747562215177652E-2</v>
      </c>
      <c r="K3276" s="52">
        <f>IFERROR(_xll.qlIndexFixing(ONIndex1M,I3276,TRUE,_xll.ohTrigger(RecalcTrigger,Trigger1M)),NA())</f>
        <v>2.2725312568390166E-2</v>
      </c>
      <c r="L3276" s="52">
        <f>IFERROR(_xll.qlIndexFixing(Index3M,H3276,TRUE,_xll.ohTrigger(RecalcTrigger,Trigger3M)),NA())</f>
        <v>2.4294295975717972E-2</v>
      </c>
      <c r="M3276" s="52">
        <f>IFERROR(_xll.qlIndexFixing(ONIndex3M,I3276,TRUE,_xll.ohTrigger(RecalcTrigger,Trigger3M)),NA())</f>
        <v>2.4221631551588629E-2</v>
      </c>
      <c r="N3276" s="52">
        <f>IFERROR(_xll.qlIndexFixing(Index6M,$H3276,TRUE,_xll.ohTrigger(RecalcTrigger,Trigger6M)),NA())</f>
        <v>2.5693569336250315E-2</v>
      </c>
      <c r="O3276" s="52">
        <f>IFERROR(_xll.qlIndexFixing(ONIndex6M,I3276,TRUE,_xll.ohTrigger(RecalcTrigger,Trigger6M)),NA())</f>
        <v>2.552997744841079E-2</v>
      </c>
      <c r="P3276" s="52">
        <f>IFERROR(_xll.qlIndexFixing(Index1Y,$H3276,TRUE,_xll.ohTrigger(RecalcTrigger,Trigger1Y)),NA())</f>
        <v>2.7520818505838061E-2</v>
      </c>
      <c r="Q3276" s="52">
        <f>IFERROR(_xll.qlIndexFixing(ONIndex1Y,I3276,TRUE,_xll.ohTrigger(RecalcTrigger,Trigger1Y)),NA())</f>
        <v>2.7144456933951844E-2</v>
      </c>
    </row>
    <row r="3277" spans="2:17" x14ac:dyDescent="0.2">
      <c r="B3277" s="46" t="s">
        <v>51</v>
      </c>
      <c r="D3277" s="49">
        <f>_xll.qlCalendarAdvance(LocalCalendar,$D3276,B3277,"f",FALSE)</f>
        <v>62481</v>
      </c>
      <c r="E3277" s="49">
        <f>_xll.qlInterestRateIndexValueDate(IndexON,D3277)</f>
        <v>62481</v>
      </c>
      <c r="F3277" s="52">
        <f>IFERROR(_xll.qlIndexFixing(IndexON,D3277,TRUE,_xll.ohTrigger(RecalcTrigger,TriggerON)),NA())</f>
        <v>2.1463375115056138E-2</v>
      </c>
      <c r="H3277" s="49">
        <f>_xll.qlCalendarAdvance(IborCalendar,$H3276,B3277,"f",FALSE)</f>
        <v>62471</v>
      </c>
      <c r="I3277" s="49">
        <f>_xll.qlInterestRateIndexValueDate(Index1M,$H3277)</f>
        <v>62473</v>
      </c>
      <c r="J3277" s="52">
        <f>IFERROR(_xll.qlIndexFixing(Index1M,$H3277,TRUE,_xll.ohTrigger(RecalcTrigger,Trigger1M)),NA())</f>
        <v>2.2748280429147692E-2</v>
      </c>
      <c r="K3277" s="52">
        <f>IFERROR(_xll.qlIndexFixing(ONIndex1M,I3277,TRUE,_xll.ohTrigger(RecalcTrigger,Trigger1M)),NA())</f>
        <v>2.2725312568470102E-2</v>
      </c>
      <c r="L3277" s="52">
        <f>IFERROR(_xll.qlIndexFixing(Index3M,H3277,TRUE,_xll.ohTrigger(RecalcTrigger,Trigger3M)),NA())</f>
        <v>2.4294295975717084E-2</v>
      </c>
      <c r="M3277" s="52">
        <f>IFERROR(_xll.qlIndexFixing(ONIndex3M,I3277,TRUE,_xll.ohTrigger(RecalcTrigger,Trigger3M)),NA())</f>
        <v>2.4221631551508693E-2</v>
      </c>
      <c r="N3277" s="52">
        <f>IFERROR(_xll.qlIndexFixing(Index6M,$H3277,TRUE,_xll.ohTrigger(RecalcTrigger,Trigger6M)),NA())</f>
        <v>2.5693565925156588E-2</v>
      </c>
      <c r="O3277" s="52">
        <f>IFERROR(_xll.qlIndexFixing(ONIndex6M,I3277,TRUE,_xll.ohTrigger(RecalcTrigger,Trigger6M)),NA())</f>
        <v>2.5529973903886116E-2</v>
      </c>
      <c r="P3277" s="52">
        <f>IFERROR(_xll.qlIndexFixing(Index1Y,$H3277,TRUE,_xll.ohTrigger(RecalcTrigger,Trigger1Y)),NA())</f>
        <v>2.7520834619565619E-2</v>
      </c>
      <c r="Q3277" s="52">
        <f>IFERROR(_xll.qlIndexFixing(ONIndex1Y,I3277,TRUE,_xll.ohTrigger(RecalcTrigger,Trigger1Y)),NA())</f>
        <v>2.7144474368405724E-2</v>
      </c>
    </row>
    <row r="3278" spans="2:17" x14ac:dyDescent="0.2">
      <c r="B3278" s="46" t="s">
        <v>51</v>
      </c>
      <c r="D3278" s="49">
        <f>_xll.qlCalendarAdvance(LocalCalendar,$D3277,B3278,"f",FALSE)</f>
        <v>62488</v>
      </c>
      <c r="E3278" s="49">
        <f>_xll.qlInterestRateIndexValueDate(IndexON,D3278)</f>
        <v>62488</v>
      </c>
      <c r="F3278" s="52">
        <f>IFERROR(_xll.qlIndexFixing(IndexON,D3278,TRUE,_xll.ohTrigger(RecalcTrigger,TriggerON)),NA())</f>
        <v>2.1463375115082783E-2</v>
      </c>
      <c r="H3278" s="49">
        <f>_xll.qlCalendarAdvance(IborCalendar,$H3277,B3278,"f",FALSE)</f>
        <v>62478</v>
      </c>
      <c r="I3278" s="49">
        <f>_xll.qlInterestRateIndexValueDate(Index1M,$H3278)</f>
        <v>62480</v>
      </c>
      <c r="J3278" s="52">
        <f>IFERROR(_xll.qlIndexFixing(Index1M,$H3278,TRUE,_xll.ohTrigger(RecalcTrigger,Trigger1M)),NA())</f>
        <v>2.274756221518015E-2</v>
      </c>
      <c r="K3278" s="52">
        <f>IFERROR(_xll.qlIndexFixing(ONIndex1M,I3278,TRUE,_xll.ohTrigger(RecalcTrigger,Trigger1M)),NA())</f>
        <v>2.2725312568550038E-2</v>
      </c>
      <c r="L3278" s="52">
        <f>IFERROR(_xll.qlIndexFixing(Index3M,H3278,TRUE,_xll.ohTrigger(RecalcTrigger,Trigger3M)),NA())</f>
        <v>2.4294295975717084E-2</v>
      </c>
      <c r="M3278" s="52">
        <f>IFERROR(_xll.qlIndexFixing(ONIndex3M,I3278,TRUE,_xll.ohTrigger(RecalcTrigger,Trigger3M)),NA())</f>
        <v>2.4221631551668565E-2</v>
      </c>
      <c r="N3278" s="52">
        <f>IFERROR(_xll.qlIndexFixing(Index6M,$H3278,TRUE,_xll.ohTrigger(RecalcTrigger,Trigger6M)),NA())</f>
        <v>2.5693562527977474E-2</v>
      </c>
      <c r="O3278" s="52">
        <f>IFERROR(_xll.qlIndexFixing(ONIndex6M,I3278,TRUE,_xll.ohTrigger(RecalcTrigger,Trigger6M)),NA())</f>
        <v>2.5529970373270316E-2</v>
      </c>
      <c r="P3278" s="52">
        <f>IFERROR(_xll.qlIndexFixing(Index1Y,$H3278,TRUE,_xll.ohTrigger(RecalcTrigger,Trigger1Y)),NA())</f>
        <v>2.7520850663838161E-2</v>
      </c>
      <c r="Q3278" s="52">
        <f>IFERROR(_xll.qlIndexFixing(ONIndex1Y,I3278,TRUE,_xll.ohTrigger(RecalcTrigger,Trigger1Y)),NA())</f>
        <v>2.7144491735393572E-2</v>
      </c>
    </row>
    <row r="3279" spans="2:17" x14ac:dyDescent="0.2">
      <c r="B3279" s="46" t="s">
        <v>51</v>
      </c>
      <c r="D3279" s="49">
        <f>_xll.qlCalendarAdvance(LocalCalendar,$D3278,B3279,"f",FALSE)</f>
        <v>62495</v>
      </c>
      <c r="E3279" s="49">
        <f>_xll.qlInterestRateIndexValueDate(IndexON,D3279)</f>
        <v>62495</v>
      </c>
      <c r="F3279" s="52">
        <f>IFERROR(_xll.qlIndexFixing(IndexON,D3279,TRUE,_xll.ohTrigger(RecalcTrigger,TriggerON)),NA())</f>
        <v>2.1463375115082783E-2</v>
      </c>
      <c r="H3279" s="49">
        <f>_xll.qlCalendarAdvance(IborCalendar,$H3278,B3279,"f",FALSE)</f>
        <v>62485</v>
      </c>
      <c r="I3279" s="49">
        <f>_xll.qlInterestRateIndexValueDate(Index1M,$H3279)</f>
        <v>62487</v>
      </c>
      <c r="J3279" s="52">
        <f>IFERROR(_xll.qlIndexFixing(Index1M,$H3279,TRUE,_xll.ohTrigger(RecalcTrigger,Trigger1M)),NA())</f>
        <v>2.2745407754636217E-2</v>
      </c>
      <c r="K3279" s="52">
        <f>IFERROR(_xll.qlIndexFixing(ONIndex1M,I3279,TRUE,_xll.ohTrigger(RecalcTrigger,Trigger1M)),NA())</f>
        <v>2.2725312568470102E-2</v>
      </c>
      <c r="L3279" s="52">
        <f>IFERROR(_xll.qlIndexFixing(Index3M,H3279,TRUE,_xll.ohTrigger(RecalcTrigger,Trigger3M)),NA())</f>
        <v>2.4294295975717972E-2</v>
      </c>
      <c r="M3279" s="52">
        <f>IFERROR(_xll.qlIndexFixing(ONIndex3M,I3279,TRUE,_xll.ohTrigger(RecalcTrigger,Trigger3M)),NA())</f>
        <v>2.4221631551668565E-2</v>
      </c>
      <c r="N3279" s="52">
        <f>IFERROR(_xll.qlIndexFixing(Index6M,$H3279,TRUE,_xll.ohTrigger(RecalcTrigger,Trigger6M)),NA())</f>
        <v>2.569355914471342E-2</v>
      </c>
      <c r="O3279" s="52">
        <f>IFERROR(_xll.qlIndexFixing(ONIndex6M,I3279,TRUE,_xll.ohTrigger(RecalcTrigger,Trigger6M)),NA())</f>
        <v>2.5529966856163711E-2</v>
      </c>
      <c r="P3279" s="52">
        <f>IFERROR(_xll.qlIndexFixing(Index1Y,$H3279,TRUE,_xll.ohTrigger(RecalcTrigger,Trigger1Y)),NA())</f>
        <v>2.7520866638655026E-2</v>
      </c>
      <c r="Q3279" s="52">
        <f>IFERROR(_xll.qlIndexFixing(ONIndex1Y,I3279,TRUE,_xll.ohTrigger(RecalcTrigger,Trigger1Y)),NA())</f>
        <v>2.7144509034755515E-2</v>
      </c>
    </row>
    <row r="3280" spans="2:17" x14ac:dyDescent="0.2">
      <c r="B3280" s="46" t="s">
        <v>51</v>
      </c>
      <c r="D3280" s="49">
        <f>_xll.qlCalendarAdvance(LocalCalendar,$D3279,B3280,"f",FALSE)</f>
        <v>62502</v>
      </c>
      <c r="E3280" s="49">
        <f>_xll.qlInterestRateIndexValueDate(IndexON,D3280)</f>
        <v>62502</v>
      </c>
      <c r="F3280" s="52">
        <f>IFERROR(_xll.qlIndexFixing(IndexON,D3280,TRUE,_xll.ohTrigger(RecalcTrigger,TriggerON)),NA())</f>
        <v>2.1464014918066709E-2</v>
      </c>
      <c r="H3280" s="49">
        <f>_xll.qlCalendarAdvance(IborCalendar,$H3279,B3280,"f",FALSE)</f>
        <v>62492</v>
      </c>
      <c r="I3280" s="49">
        <f>_xll.qlInterestRateIndexValueDate(Index1M,$H3280)</f>
        <v>62494</v>
      </c>
      <c r="J3280" s="52">
        <f>IFERROR(_xll.qlIndexFixing(Index1M,$H3280,TRUE,_xll.ohTrigger(RecalcTrigger,Trigger1M)),NA())</f>
        <v>2.2744689661571598E-2</v>
      </c>
      <c r="K3280" s="52">
        <f>IFERROR(_xll.qlIndexFixing(ONIndex1M,I3280,TRUE,_xll.ohTrigger(RecalcTrigger,Trigger1M)),NA())</f>
        <v>2.2725312568470102E-2</v>
      </c>
      <c r="L3280" s="52">
        <f>IFERROR(_xll.qlIndexFixing(Index3M,H3280,TRUE,_xll.ohTrigger(RecalcTrigger,Trigger3M)),NA())</f>
        <v>2.429347790861236E-2</v>
      </c>
      <c r="M3280" s="52">
        <f>IFERROR(_xll.qlIndexFixing(ONIndex3M,I3280,TRUE,_xll.ohTrigger(RecalcTrigger,Trigger3M)),NA())</f>
        <v>2.4221631551588629E-2</v>
      </c>
      <c r="N3280" s="52">
        <f>IFERROR(_xll.qlIndexFixing(Index6M,$H3280,TRUE,_xll.ohTrigger(RecalcTrigger,Trigger6M)),NA())</f>
        <v>2.5693555775363537E-2</v>
      </c>
      <c r="O3280" s="52">
        <f>IFERROR(_xll.qlIndexFixing(ONIndex6M,I3280,TRUE,_xll.ohTrigger(RecalcTrigger,Trigger6M)),NA())</f>
        <v>2.5529963352886043E-2</v>
      </c>
      <c r="P3280" s="52">
        <f>IFERROR(_xll.qlIndexFixing(Index1Y,$H3280,TRUE,_xll.ohTrigger(RecalcTrigger,Trigger1Y)),NA())</f>
        <v>2.7520882544016221E-2</v>
      </c>
      <c r="Q3280" s="52">
        <f>IFERROR(_xll.qlIndexFixing(ONIndex1Y,I3280,TRUE,_xll.ohTrigger(RecalcTrigger,Trigger1Y)),NA())</f>
        <v>2.7144526266331681E-2</v>
      </c>
    </row>
    <row r="3281" spans="2:17" x14ac:dyDescent="0.2">
      <c r="B3281" s="46" t="s">
        <v>51</v>
      </c>
      <c r="D3281" s="49">
        <f>_xll.qlCalendarAdvance(LocalCalendar,$D3280,B3281,"f",FALSE)</f>
        <v>62509</v>
      </c>
      <c r="E3281" s="49">
        <f>_xll.qlInterestRateIndexValueDate(IndexON,D3281)</f>
        <v>62509</v>
      </c>
      <c r="F3281" s="52">
        <f>IFERROR(_xll.qlIndexFixing(IndexON,D3281,TRUE,_xll.ohTrigger(RecalcTrigger,TriggerON)),NA())</f>
        <v>2.1463375115082783E-2</v>
      </c>
      <c r="H3281" s="49">
        <f>_xll.qlCalendarAdvance(IborCalendar,$H3280,B3281,"f",FALSE)</f>
        <v>62499</v>
      </c>
      <c r="I3281" s="49">
        <f>_xll.qlInterestRateIndexValueDate(Index1M,$H3281)</f>
        <v>62501</v>
      </c>
      <c r="J3281" s="52">
        <f>IFERROR(_xll.qlIndexFixing(Index1M,$H3281,TRUE,_xll.ohTrigger(RecalcTrigger,Trigger1M)),NA())</f>
        <v>2.2744689661571598E-2</v>
      </c>
      <c r="K3281" s="52">
        <f>IFERROR(_xll.qlIndexFixing(ONIndex1M,I3281,TRUE,_xll.ohTrigger(RecalcTrigger,Trigger1M)),NA())</f>
        <v>2.2725312568470102E-2</v>
      </c>
      <c r="L3281" s="52">
        <f>IFERROR(_xll.qlIndexFixing(Index3M,H3281,TRUE,_xll.ohTrigger(RecalcTrigger,Trigger3M)),NA())</f>
        <v>2.4293477908611461E-2</v>
      </c>
      <c r="M3281" s="52">
        <f>IFERROR(_xll.qlIndexFixing(ONIndex3M,I3281,TRUE,_xll.ohTrigger(RecalcTrigger,Trigger3M)),NA())</f>
        <v>2.4221631551668565E-2</v>
      </c>
      <c r="N3281" s="52">
        <f>IFERROR(_xll.qlIndexFixing(Index6M,$H3281,TRUE,_xll.ohTrigger(RecalcTrigger,Trigger6M)),NA())</f>
        <v>2.5693552419929596E-2</v>
      </c>
      <c r="O3281" s="52">
        <f>IFERROR(_xll.qlIndexFixing(ONIndex6M,I3281,TRUE,_xll.ohTrigger(RecalcTrigger,Trigger6M)),NA())</f>
        <v>2.5529959863437313E-2</v>
      </c>
      <c r="P3281" s="52">
        <f>IFERROR(_xll.qlIndexFixing(Index1Y,$H3281,TRUE,_xll.ohTrigger(RecalcTrigger,Trigger1Y)),NA())</f>
        <v>2.7520898379922394E-2</v>
      </c>
      <c r="Q3281" s="52">
        <f>IFERROR(_xll.qlIndexFixing(ONIndex1Y,I3281,TRUE,_xll.ohTrigger(RecalcTrigger,Trigger1Y)),NA())</f>
        <v>2.7144543430601686E-2</v>
      </c>
    </row>
    <row r="3282" spans="2:17" x14ac:dyDescent="0.2">
      <c r="B3282" s="46" t="s">
        <v>51</v>
      </c>
      <c r="D3282" s="49">
        <f>_xll.qlCalendarAdvance(LocalCalendar,$D3281,B3282,"f",FALSE)</f>
        <v>62516</v>
      </c>
      <c r="E3282" s="49">
        <f>_xll.qlInterestRateIndexValueDate(IndexON,D3282)</f>
        <v>62516</v>
      </c>
      <c r="F3282" s="52">
        <f>IFERROR(_xll.qlIndexFixing(IndexON,D3282,TRUE,_xll.ohTrigger(RecalcTrigger,TriggerON)),NA())</f>
        <v>2.1463375115029493E-2</v>
      </c>
      <c r="H3282" s="49">
        <f>_xll.qlCalendarAdvance(IborCalendar,$H3281,B3282,"f",FALSE)</f>
        <v>62506</v>
      </c>
      <c r="I3282" s="49">
        <f>_xll.qlInterestRateIndexValueDate(Index1M,$H3282)</f>
        <v>62508</v>
      </c>
      <c r="J3282" s="52">
        <f>IFERROR(_xll.qlIndexFixing(Index1M,$H3282,TRUE,_xll.ohTrigger(RecalcTrigger,Trigger1M)),NA())</f>
        <v>2.2744689661571598E-2</v>
      </c>
      <c r="K3282" s="52">
        <f>IFERROR(_xll.qlIndexFixing(ONIndex1M,I3282,TRUE,_xll.ohTrigger(RecalcTrigger,Trigger1M)),NA())</f>
        <v>2.2725312568550038E-2</v>
      </c>
      <c r="L3282" s="52">
        <f>IFERROR(_xll.qlIndexFixing(Index3M,H3282,TRUE,_xll.ohTrigger(RecalcTrigger,Trigger3M)),NA())</f>
        <v>2.429347790861236E-2</v>
      </c>
      <c r="M3282" s="52">
        <f>IFERROR(_xll.qlIndexFixing(ONIndex3M,I3282,TRUE,_xll.ohTrigger(RecalcTrigger,Trigger3M)),NA())</f>
        <v>2.4221631551668565E-2</v>
      </c>
      <c r="N3282" s="52">
        <f>IFERROR(_xll.qlIndexFixing(Index6M,$H3282,TRUE,_xll.ohTrigger(RecalcTrigger,Trigger6M)),NA())</f>
        <v>2.5693549078409386E-2</v>
      </c>
      <c r="O3282" s="52">
        <f>IFERROR(_xll.qlIndexFixing(ONIndex6M,I3282,TRUE,_xll.ohTrigger(RecalcTrigger,Trigger6M)),NA())</f>
        <v>2.5529956387737585E-2</v>
      </c>
      <c r="P3282" s="52">
        <f>IFERROR(_xll.qlIndexFixing(Index1Y,$H3282,TRUE,_xll.ohTrigger(RecalcTrigger,Trigger1Y)),NA())</f>
        <v>2.7520914146372678E-2</v>
      </c>
      <c r="Q3282" s="52">
        <f>IFERROR(_xll.qlIndexFixing(ONIndex1Y,I3282,TRUE,_xll.ohTrigger(RecalcTrigger,Trigger1Y)),NA())</f>
        <v>2.7144560527165851E-2</v>
      </c>
    </row>
    <row r="3283" spans="2:17" x14ac:dyDescent="0.2">
      <c r="B3283" s="46" t="s">
        <v>51</v>
      </c>
      <c r="D3283" s="49">
        <f>_xll.qlCalendarAdvance(LocalCalendar,$D3282,B3283,"f",FALSE)</f>
        <v>62523</v>
      </c>
      <c r="E3283" s="49">
        <f>_xll.qlInterestRateIndexValueDate(IndexON,D3283)</f>
        <v>62523</v>
      </c>
      <c r="F3283" s="52">
        <f>IFERROR(_xll.qlIndexFixing(IndexON,D3283,TRUE,_xll.ohTrigger(RecalcTrigger,TriggerON)),NA())</f>
        <v>2.1463375115082783E-2</v>
      </c>
      <c r="H3283" s="49">
        <f>_xll.qlCalendarAdvance(IborCalendar,$H3282,B3283,"f",FALSE)</f>
        <v>62513</v>
      </c>
      <c r="I3283" s="49">
        <f>_xll.qlInterestRateIndexValueDate(Index1M,$H3283)</f>
        <v>62515</v>
      </c>
      <c r="J3283" s="52">
        <f>IFERROR(_xll.qlIndexFixing(Index1M,$H3283,TRUE,_xll.ohTrigger(RecalcTrigger,Trigger1M)),NA())</f>
        <v>2.2744689661574453E-2</v>
      </c>
      <c r="K3283" s="52">
        <f>IFERROR(_xll.qlIndexFixing(ONIndex1M,I3283,TRUE,_xll.ohTrigger(RecalcTrigger,Trigger1M)),NA())</f>
        <v>2.2725312568470102E-2</v>
      </c>
      <c r="L3283" s="52">
        <f>IFERROR(_xll.qlIndexFixing(Index3M,H3283,TRUE,_xll.ohTrigger(RecalcTrigger,Trigger3M)),NA())</f>
        <v>2.4293477908613258E-2</v>
      </c>
      <c r="M3283" s="52">
        <f>IFERROR(_xll.qlIndexFixing(ONIndex3M,I3283,TRUE,_xll.ohTrigger(RecalcTrigger,Trigger3M)),NA())</f>
        <v>2.4221631551668565E-2</v>
      </c>
      <c r="N3283" s="52">
        <f>IFERROR(_xll.qlIndexFixing(Index6M,$H3283,TRUE,_xll.ohTrigger(RecalcTrigger,Trigger6M)),NA())</f>
        <v>2.5693545750803792E-2</v>
      </c>
      <c r="O3283" s="52">
        <f>IFERROR(_xll.qlIndexFixing(ONIndex6M,I3283,TRUE,_xll.ohTrigger(RecalcTrigger,Trigger6M)),NA())</f>
        <v>2.5529952925626986E-2</v>
      </c>
      <c r="P3283" s="52">
        <f>IFERROR(_xll.qlIndexFixing(Index1Y,$H3283,TRUE,_xll.ohTrigger(RecalcTrigger,Trigger1Y)),NA())</f>
        <v>2.7520929843367722E-2</v>
      </c>
      <c r="Q3283" s="52">
        <f>IFERROR(_xll.qlIndexFixing(ONIndex1Y,I3283,TRUE,_xll.ohTrigger(RecalcTrigger,Trigger1Y)),NA())</f>
        <v>2.7144577556184046E-2</v>
      </c>
    </row>
    <row r="3284" spans="2:17" x14ac:dyDescent="0.2">
      <c r="B3284" s="46" t="s">
        <v>51</v>
      </c>
      <c r="D3284" s="49">
        <f>_xll.qlCalendarAdvance(LocalCalendar,$D3283,B3284,"f",FALSE)</f>
        <v>62530</v>
      </c>
      <c r="E3284" s="49">
        <f>_xll.qlInterestRateIndexValueDate(IndexON,D3284)</f>
        <v>62530</v>
      </c>
      <c r="F3284" s="52">
        <f>IFERROR(_xll.qlIndexFixing(IndexON,D3284,TRUE,_xll.ohTrigger(RecalcTrigger,TriggerON)),NA())</f>
        <v>2.1463375115082783E-2</v>
      </c>
      <c r="H3284" s="49">
        <f>_xll.qlCalendarAdvance(IborCalendar,$H3283,B3284,"f",FALSE)</f>
        <v>62520</v>
      </c>
      <c r="I3284" s="49">
        <f>_xll.qlInterestRateIndexValueDate(Index1M,$H3284)</f>
        <v>62522</v>
      </c>
      <c r="J3284" s="52">
        <f>IFERROR(_xll.qlIndexFixing(Index1M,$H3284,TRUE,_xll.ohTrigger(RecalcTrigger,Trigger1M)),NA())</f>
        <v>2.2747562215177652E-2</v>
      </c>
      <c r="K3284" s="52">
        <f>IFERROR(_xll.qlIndexFixing(ONIndex1M,I3284,TRUE,_xll.ohTrigger(RecalcTrigger,Trigger1M)),NA())</f>
        <v>2.2725312568470102E-2</v>
      </c>
      <c r="L3284" s="52">
        <f>IFERROR(_xll.qlIndexFixing(Index3M,H3284,TRUE,_xll.ohTrigger(RecalcTrigger,Trigger3M)),NA())</f>
        <v>2.42959322200673E-2</v>
      </c>
      <c r="M3284" s="52">
        <f>IFERROR(_xll.qlIndexFixing(ONIndex3M,I3284,TRUE,_xll.ohTrigger(RecalcTrigger,Trigger3M)),NA())</f>
        <v>2.4221631551588629E-2</v>
      </c>
      <c r="N3284" s="52">
        <f>IFERROR(_xll.qlIndexFixing(Index6M,$H3284,TRUE,_xll.ohTrigger(RecalcTrigger,Trigger6M)),NA())</f>
        <v>2.5699019605157629E-2</v>
      </c>
      <c r="O3284" s="52">
        <f>IFERROR(_xll.qlIndexFixing(ONIndex6M,I3284,TRUE,_xll.ohTrigger(RecalcTrigger,Trigger6M)),NA())</f>
        <v>2.5529949477345326E-2</v>
      </c>
      <c r="P3284" s="52">
        <f>IFERROR(_xll.qlIndexFixing(Index1Y,$H3284,TRUE,_xll.ohTrigger(RecalcTrigger,Trigger1Y)),NA())</f>
        <v>2.7524075811394173E-2</v>
      </c>
      <c r="Q3284" s="52">
        <f>IFERROR(_xll.qlIndexFixing(ONIndex1Y,I3284,TRUE,_xll.ohTrigger(RecalcTrigger,Trigger1Y)),NA())</f>
        <v>2.7144594517496401E-2</v>
      </c>
    </row>
    <row r="3285" spans="2:17" x14ac:dyDescent="0.2">
      <c r="B3285" s="46" t="s">
        <v>51</v>
      </c>
      <c r="D3285" s="49">
        <f>_xll.qlCalendarAdvance(LocalCalendar,$D3284,B3285,"f",FALSE)</f>
        <v>62537</v>
      </c>
      <c r="E3285" s="49">
        <f>_xll.qlInterestRateIndexValueDate(IndexON,D3285)</f>
        <v>62537</v>
      </c>
      <c r="F3285" s="52">
        <f>IFERROR(_xll.qlIndexFixing(IndexON,D3285,TRUE,_xll.ohTrigger(RecalcTrigger,TriggerON)),NA())</f>
        <v>2.1463375115056138E-2</v>
      </c>
      <c r="H3285" s="49">
        <f>_xll.qlCalendarAdvance(IborCalendar,$H3284,B3285,"f",FALSE)</f>
        <v>62527</v>
      </c>
      <c r="I3285" s="49">
        <f>_xll.qlInterestRateIndexValueDate(Index1M,$H3285)</f>
        <v>62529</v>
      </c>
      <c r="J3285" s="52">
        <f>IFERROR(_xll.qlIndexFixing(Index1M,$H3285,TRUE,_xll.ohTrigger(RecalcTrigger,Trigger1M)),NA())</f>
        <v>2.2747562215177652E-2</v>
      </c>
      <c r="K3285" s="52">
        <f>IFERROR(_xll.qlIndexFixing(ONIndex1M,I3285,TRUE,_xll.ohTrigger(RecalcTrigger,Trigger1M)),NA())</f>
        <v>2.2725312568470102E-2</v>
      </c>
      <c r="L3285" s="52">
        <f>IFERROR(_xll.qlIndexFixing(Index3M,H3285,TRUE,_xll.ohTrigger(RecalcTrigger,Trigger3M)),NA())</f>
        <v>2.4295932220066433E-2</v>
      </c>
      <c r="M3285" s="52">
        <f>IFERROR(_xll.qlIndexFixing(ONIndex3M,I3285,TRUE,_xll.ohTrigger(RecalcTrigger,Trigger3M)),NA())</f>
        <v>2.4221631551668565E-2</v>
      </c>
      <c r="N3285" s="52">
        <f>IFERROR(_xll.qlIndexFixing(Index6M,$H3285,TRUE,_xll.ohTrigger(RecalcTrigger,Trigger6M)),NA())</f>
        <v>2.5698103339648112E-2</v>
      </c>
      <c r="O3285" s="52">
        <f>IFERROR(_xll.qlIndexFixing(ONIndex6M,I3285,TRUE,_xll.ohTrigger(RecalcTrigger,Trigger6M)),NA())</f>
        <v>2.5529946042732732E-2</v>
      </c>
      <c r="P3285" s="52">
        <f>IFERROR(_xll.qlIndexFixing(Index1Y,$H3285,TRUE,_xll.ohTrigger(RecalcTrigger,Trigger1Y)),NA())</f>
        <v>2.7524091358111565E-2</v>
      </c>
      <c r="Q3285" s="52">
        <f>IFERROR(_xll.qlIndexFixing(ONIndex1Y,I3285,TRUE,_xll.ohTrigger(RecalcTrigger,Trigger1Y)),NA())</f>
        <v>2.7144611411502595E-2</v>
      </c>
    </row>
    <row r="3286" spans="2:17" x14ac:dyDescent="0.2">
      <c r="B3286" s="46" t="s">
        <v>51</v>
      </c>
      <c r="D3286" s="49">
        <f>_xll.qlCalendarAdvance(LocalCalendar,$D3285,B3286,"f",FALSE)</f>
        <v>62544</v>
      </c>
      <c r="E3286" s="49">
        <f>_xll.qlInterestRateIndexValueDate(IndexON,D3286)</f>
        <v>62544</v>
      </c>
      <c r="F3286" s="52">
        <f>IFERROR(_xll.qlIndexFixing(IndexON,D3286,TRUE,_xll.ohTrigger(RecalcTrigger,TriggerON)),NA())</f>
        <v>2.1463375115056138E-2</v>
      </c>
      <c r="H3286" s="49">
        <f>_xll.qlCalendarAdvance(IborCalendar,$H3285,B3286,"f",FALSE)</f>
        <v>62534</v>
      </c>
      <c r="I3286" s="49">
        <f>_xll.qlInterestRateIndexValueDate(Index1M,$H3286)</f>
        <v>62536</v>
      </c>
      <c r="J3286" s="52">
        <f>IFERROR(_xll.qlIndexFixing(Index1M,$H3286,TRUE,_xll.ohTrigger(RecalcTrigger,Trigger1M)),NA())</f>
        <v>2.2748280429147692E-2</v>
      </c>
      <c r="K3286" s="52">
        <f>IFERROR(_xll.qlIndexFixing(ONIndex1M,I3286,TRUE,_xll.ohTrigger(RecalcTrigger,Trigger1M)),NA())</f>
        <v>2.2725312568550038E-2</v>
      </c>
      <c r="L3286" s="52">
        <f>IFERROR(_xll.qlIndexFixing(Index3M,H3286,TRUE,_xll.ohTrigger(RecalcTrigger,Trigger3M)),NA())</f>
        <v>2.42959322200673E-2</v>
      </c>
      <c r="M3286" s="52">
        <f>IFERROR(_xll.qlIndexFixing(ONIndex3M,I3286,TRUE,_xll.ohTrigger(RecalcTrigger,Trigger3M)),NA())</f>
        <v>2.4221631551668565E-2</v>
      </c>
      <c r="N3286" s="52">
        <f>IFERROR(_xll.qlIndexFixing(Index6M,$H3286,TRUE,_xll.ohTrigger(RecalcTrigger,Trigger6M)),NA())</f>
        <v>2.5698100057593484E-2</v>
      </c>
      <c r="O3286" s="52">
        <f>IFERROR(_xll.qlIndexFixing(ONIndex6M,I3286,TRUE,_xll.ohTrigger(RecalcTrigger,Trigger6M)),NA())</f>
        <v>2.5529942622029012E-2</v>
      </c>
      <c r="P3286" s="52">
        <f>IFERROR(_xll.qlIndexFixing(Index1Y,$H3286,TRUE,_xll.ohTrigger(RecalcTrigger,Trigger1Y)),NA())</f>
        <v>2.7524106835356919E-2</v>
      </c>
      <c r="Q3286" s="52">
        <f>IFERROR(_xll.qlIndexFixing(ONIndex1Y,I3286,TRUE,_xll.ohTrigger(RecalcTrigger,Trigger1Y)),NA())</f>
        <v>2.7144628237643076E-2</v>
      </c>
    </row>
    <row r="3287" spans="2:17" x14ac:dyDescent="0.2">
      <c r="B3287" s="46" t="s">
        <v>51</v>
      </c>
      <c r="D3287" s="49">
        <f>_xll.qlCalendarAdvance(LocalCalendar,$D3286,B3287,"f",FALSE)</f>
        <v>62551</v>
      </c>
      <c r="E3287" s="49">
        <f>_xll.qlInterestRateIndexValueDate(IndexON,D3287)</f>
        <v>62551</v>
      </c>
      <c r="F3287" s="52">
        <f>IFERROR(_xll.qlIndexFixing(IndexON,D3287,TRUE,_xll.ohTrigger(RecalcTrigger,TriggerON)),NA())</f>
        <v>2.1463375115056138E-2</v>
      </c>
      <c r="H3287" s="49">
        <f>_xll.qlCalendarAdvance(IborCalendar,$H3286,B3287,"f",FALSE)</f>
        <v>62541</v>
      </c>
      <c r="I3287" s="49">
        <f>_xll.qlInterestRateIndexValueDate(Index1M,$H3287)</f>
        <v>62543</v>
      </c>
      <c r="J3287" s="52">
        <f>IFERROR(_xll.qlIndexFixing(Index1M,$H3287,TRUE,_xll.ohTrigger(RecalcTrigger,Trigger1M)),NA())</f>
        <v>2.2747562215175154E-2</v>
      </c>
      <c r="K3287" s="52">
        <f>IFERROR(_xll.qlIndexFixing(ONIndex1M,I3287,TRUE,_xll.ohTrigger(RecalcTrigger,Trigger1M)),NA())</f>
        <v>2.2725312568470102E-2</v>
      </c>
      <c r="L3287" s="52">
        <f>IFERROR(_xll.qlIndexFixing(Index3M,H3287,TRUE,_xll.ohTrigger(RecalcTrigger,Trigger3M)),NA())</f>
        <v>2.4295932220066433E-2</v>
      </c>
      <c r="M3287" s="52">
        <f>IFERROR(_xll.qlIndexFixing(ONIndex3M,I3287,TRUE,_xll.ohTrigger(RecalcTrigger,Trigger3M)),NA())</f>
        <v>2.4221631551588629E-2</v>
      </c>
      <c r="N3287" s="52">
        <f>IFERROR(_xll.qlIndexFixing(Index6M,$H3287,TRUE,_xll.ohTrigger(RecalcTrigger,Trigger6M)),NA())</f>
        <v>2.5698096789457184E-2</v>
      </c>
      <c r="O3287" s="52">
        <f>IFERROR(_xll.qlIndexFixing(ONIndex6M,I3287,TRUE,_xll.ohTrigger(RecalcTrigger,Trigger6M)),NA())</f>
        <v>2.5529939214834485E-2</v>
      </c>
      <c r="P3287" s="52">
        <f>IFERROR(_xll.qlIndexFixing(Index1Y,$H3287,TRUE,_xll.ohTrigger(RecalcTrigger,Trigger1Y)),NA())</f>
        <v>2.7524122243131541E-2</v>
      </c>
      <c r="Q3287" s="52">
        <f>IFERROR(_xll.qlIndexFixing(ONIndex1Y,I3287,TRUE,_xll.ohTrigger(RecalcTrigger,Trigger1Y)),NA())</f>
        <v>2.7144644996317524E-2</v>
      </c>
    </row>
    <row r="3288" spans="2:17" x14ac:dyDescent="0.2">
      <c r="B3288" s="46" t="s">
        <v>51</v>
      </c>
      <c r="D3288" s="49">
        <f>_xll.qlCalendarAdvance(LocalCalendar,$D3287,B3288,"f",FALSE)</f>
        <v>62558</v>
      </c>
      <c r="E3288" s="49">
        <f>_xll.qlInterestRateIndexValueDate(IndexON,D3288)</f>
        <v>62558</v>
      </c>
      <c r="F3288" s="52">
        <f>IFERROR(_xll.qlIndexFixing(IndexON,D3288,TRUE,_xll.ohTrigger(RecalcTrigger,TriggerON)),NA())</f>
        <v>2.1463375115082783E-2</v>
      </c>
      <c r="H3288" s="49">
        <f>_xll.qlCalendarAdvance(IborCalendar,$H3287,B3288,"f",FALSE)</f>
        <v>62548</v>
      </c>
      <c r="I3288" s="49">
        <f>_xll.qlInterestRateIndexValueDate(Index1M,$H3288)</f>
        <v>62550</v>
      </c>
      <c r="J3288" s="52">
        <f>IFERROR(_xll.qlIndexFixing(Index1M,$H3288,TRUE,_xll.ohTrigger(RecalcTrigger,Trigger1M)),NA())</f>
        <v>2.2748280429145271E-2</v>
      </c>
      <c r="K3288" s="52">
        <f>IFERROR(_xll.qlIndexFixing(ONIndex1M,I3288,TRUE,_xll.ohTrigger(RecalcTrigger,Trigger1M)),NA())</f>
        <v>2.2725312568390166E-2</v>
      </c>
      <c r="L3288" s="52">
        <f>IFERROR(_xll.qlIndexFixing(Index3M,H3288,TRUE,_xll.ohTrigger(RecalcTrigger,Trigger3M)),NA())</f>
        <v>2.4295114079534184E-2</v>
      </c>
      <c r="M3288" s="52">
        <f>IFERROR(_xll.qlIndexFixing(ONIndex3M,I3288,TRUE,_xll.ohTrigger(RecalcTrigger,Trigger3M)),NA())</f>
        <v>2.4221631551588629E-2</v>
      </c>
      <c r="N3288" s="52">
        <f>IFERROR(_xll.qlIndexFixing(Index6M,$H3288,TRUE,_xll.ohTrigger(RecalcTrigger,Trigger6M)),NA())</f>
        <v>2.5695354877170645E-2</v>
      </c>
      <c r="O3288" s="52">
        <f>IFERROR(_xll.qlIndexFixing(ONIndex6M,I3288,TRUE,_xll.ohTrigger(RecalcTrigger,Trigger6M)),NA())</f>
        <v>2.5529935821468897E-2</v>
      </c>
      <c r="P3288" s="52">
        <f>IFERROR(_xll.qlIndexFixing(Index1Y,$H3288,TRUE,_xll.ohTrigger(RecalcTrigger,Trigger1Y)),NA())</f>
        <v>2.7524137581434776E-2</v>
      </c>
      <c r="Q3288" s="52">
        <f>IFERROR(_xll.qlIndexFixing(ONIndex1Y,I3288,TRUE,_xll.ohTrigger(RecalcTrigger,Trigger1Y)),NA())</f>
        <v>2.7144661687525939E-2</v>
      </c>
    </row>
    <row r="3289" spans="2:17" x14ac:dyDescent="0.2">
      <c r="B3289" s="46" t="s">
        <v>51</v>
      </c>
      <c r="D3289" s="49">
        <f>_xll.qlCalendarAdvance(LocalCalendar,$D3288,B3289,"f",FALSE)</f>
        <v>62565</v>
      </c>
      <c r="E3289" s="49">
        <f>_xll.qlInterestRateIndexValueDate(IndexON,D3289)</f>
        <v>62565</v>
      </c>
      <c r="F3289" s="52">
        <f>IFERROR(_xll.qlIndexFixing(IndexON,D3289,TRUE,_xll.ohTrigger(RecalcTrigger,TriggerON)),NA())</f>
        <v>2.1463375115056138E-2</v>
      </c>
      <c r="H3289" s="49">
        <f>_xll.qlCalendarAdvance(IborCalendar,$H3288,B3289,"f",FALSE)</f>
        <v>62555</v>
      </c>
      <c r="I3289" s="49">
        <f>_xll.qlInterestRateIndexValueDate(Index1M,$H3289)</f>
        <v>62557</v>
      </c>
      <c r="J3289" s="52">
        <f>IFERROR(_xll.qlIndexFixing(Index1M,$H3289,TRUE,_xll.ohTrigger(RecalcTrigger,Trigger1M)),NA())</f>
        <v>2.2747562215177652E-2</v>
      </c>
      <c r="K3289" s="52">
        <f>IFERROR(_xll.qlIndexFixing(ONIndex1M,I3289,TRUE,_xll.ohTrigger(RecalcTrigger,Trigger1M)),NA())</f>
        <v>2.2725312568470102E-2</v>
      </c>
      <c r="L3289" s="52">
        <f>IFERROR(_xll.qlIndexFixing(Index3M,H3289,TRUE,_xll.ohTrigger(RecalcTrigger,Trigger3M)),NA())</f>
        <v>2.4295114079535943E-2</v>
      </c>
      <c r="M3289" s="52">
        <f>IFERROR(_xll.qlIndexFixing(ONIndex3M,I3289,TRUE,_xll.ohTrigger(RecalcTrigger,Trigger3M)),NA())</f>
        <v>2.4221631551668565E-2</v>
      </c>
      <c r="N3289" s="52">
        <f>IFERROR(_xll.qlIndexFixing(Index6M,$H3289,TRUE,_xll.ohTrigger(RecalcTrigger,Trigger6M)),NA())</f>
        <v>2.5695351634581497E-2</v>
      </c>
      <c r="O3289" s="52">
        <f>IFERROR(_xll.qlIndexFixing(ONIndex6M,I3289,TRUE,_xll.ohTrigger(RecalcTrigger,Trigger6M)),NA())</f>
        <v>2.5529932441932246E-2</v>
      </c>
      <c r="P3289" s="52">
        <f>IFERROR(_xll.qlIndexFixing(Index1Y,$H3289,TRUE,_xll.ohTrigger(RecalcTrigger,Trigger1Y)),NA())</f>
        <v>2.752519638250869E-2</v>
      </c>
      <c r="Q3289" s="52">
        <f>IFERROR(_xll.qlIndexFixing(ONIndex1Y,I3289,TRUE,_xll.ohTrigger(RecalcTrigger,Trigger1Y)),NA())</f>
        <v>2.7144678311028514E-2</v>
      </c>
    </row>
    <row r="3290" spans="2:17" x14ac:dyDescent="0.2">
      <c r="B3290" s="46" t="s">
        <v>51</v>
      </c>
      <c r="D3290" s="49">
        <f>_xll.qlCalendarAdvance(LocalCalendar,$D3289,B3290,"f",FALSE)</f>
        <v>62572</v>
      </c>
      <c r="E3290" s="49">
        <f>_xll.qlInterestRateIndexValueDate(IndexON,D3290)</f>
        <v>62572</v>
      </c>
      <c r="F3290" s="52">
        <f>IFERROR(_xll.qlIndexFixing(IndexON,D3290,TRUE,_xll.ohTrigger(RecalcTrigger,TriggerON)),NA())</f>
        <v>2.1463375115082783E-2</v>
      </c>
      <c r="H3290" s="49">
        <f>_xll.qlCalendarAdvance(IborCalendar,$H3289,B3290,"f",FALSE)</f>
        <v>62562</v>
      </c>
      <c r="I3290" s="49">
        <f>_xll.qlInterestRateIndexValueDate(Index1M,$H3290)</f>
        <v>62564</v>
      </c>
      <c r="J3290" s="52">
        <f>IFERROR(_xll.qlIndexFixing(Index1M,$H3290,TRUE,_xll.ohTrigger(RecalcTrigger,Trigger1M)),NA())</f>
        <v>2.274756221518015E-2</v>
      </c>
      <c r="K3290" s="52">
        <f>IFERROR(_xll.qlIndexFixing(ONIndex1M,I3290,TRUE,_xll.ohTrigger(RecalcTrigger,Trigger1M)),NA())</f>
        <v>2.2728181859786645E-2</v>
      </c>
      <c r="L3290" s="52">
        <f>IFERROR(_xll.qlIndexFixing(Index3M,H3290,TRUE,_xll.ohTrigger(RecalcTrigger,Trigger3M)),NA())</f>
        <v>2.4295114079535066E-2</v>
      </c>
      <c r="M3290" s="52">
        <f>IFERROR(_xll.qlIndexFixing(ONIndex3M,I3290,TRUE,_xll.ohTrigger(RecalcTrigger,Trigger3M)),NA())</f>
        <v>2.4224891145591343E-2</v>
      </c>
      <c r="N3290" s="52">
        <f>IFERROR(_xll.qlIndexFixing(Index6M,$H3290,TRUE,_xll.ohTrigger(RecalcTrigger,Trigger6M)),NA())</f>
        <v>2.5695348405909084E-2</v>
      </c>
      <c r="O3290" s="52">
        <f>IFERROR(_xll.qlIndexFixing(ONIndex6M,I3290,TRUE,_xll.ohTrigger(RecalcTrigger,Trigger6M)),NA())</f>
        <v>2.5533549358586427E-2</v>
      </c>
      <c r="P3290" s="52">
        <f>IFERROR(_xll.qlIndexFixing(Index1Y,$H3290,TRUE,_xll.ohTrigger(RecalcTrigger,Trigger1Y)),NA())</f>
        <v>2.7524168049627745E-2</v>
      </c>
      <c r="Q3290" s="52">
        <f>IFERROR(_xll.qlIndexFixing(ONIndex1Y,I3290,TRUE,_xll.ohTrigger(RecalcTrigger,Trigger1Y)),NA())</f>
        <v>2.7148793418371397E-2</v>
      </c>
    </row>
    <row r="3291" spans="2:17" x14ac:dyDescent="0.2">
      <c r="B3291" s="46" t="s">
        <v>51</v>
      </c>
      <c r="D3291" s="49">
        <f>_xll.qlCalendarAdvance(LocalCalendar,$D3290,B3291,"f",FALSE)</f>
        <v>62579</v>
      </c>
      <c r="E3291" s="49">
        <f>_xll.qlInterestRateIndexValueDate(IndexON,D3291)</f>
        <v>62579</v>
      </c>
      <c r="F3291" s="52">
        <f>IFERROR(_xll.qlIndexFixing(IndexON,D3291,TRUE,_xll.ohTrigger(RecalcTrigger,TriggerON)),NA())</f>
        <v>2.1463375115056138E-2</v>
      </c>
      <c r="H3291" s="49">
        <f>_xll.qlCalendarAdvance(IborCalendar,$H3290,B3291,"f",FALSE)</f>
        <v>62569</v>
      </c>
      <c r="I3291" s="49">
        <f>_xll.qlInterestRateIndexValueDate(Index1M,$H3291)</f>
        <v>62571</v>
      </c>
      <c r="J3291" s="52">
        <f>IFERROR(_xll.qlIndexFixing(Index1M,$H3291,TRUE,_xll.ohTrigger(RecalcTrigger,Trigger1M)),NA())</f>
        <v>2.2748280429147692E-2</v>
      </c>
      <c r="K3291" s="52">
        <f>IFERROR(_xll.qlIndexFixing(ONIndex1M,I3291,TRUE,_xll.ohTrigger(RecalcTrigger,Trigger1M)),NA())</f>
        <v>2.2725312568470102E-2</v>
      </c>
      <c r="L3291" s="52">
        <f>IFERROR(_xll.qlIndexFixing(Index3M,H3291,TRUE,_xll.ohTrigger(RecalcTrigger,Trigger3M)),NA())</f>
        <v>2.4295114079534184E-2</v>
      </c>
      <c r="M3291" s="52">
        <f>IFERROR(_xll.qlIndexFixing(ONIndex3M,I3291,TRUE,_xll.ohTrigger(RecalcTrigger,Trigger3M)),NA())</f>
        <v>2.4221631551588629E-2</v>
      </c>
      <c r="N3291" s="52">
        <f>IFERROR(_xll.qlIndexFixing(Index6M,$H3291,TRUE,_xll.ohTrigger(RecalcTrigger,Trigger6M)),NA())</f>
        <v>2.5695345191153848E-2</v>
      </c>
      <c r="O3291" s="52">
        <f>IFERROR(_xll.qlIndexFixing(ONIndex6M,I3291,TRUE,_xll.ohTrigger(RecalcTrigger,Trigger6M)),NA())</f>
        <v>2.5529925723946079E-2</v>
      </c>
      <c r="P3291" s="52">
        <f>IFERROR(_xll.qlIndexFixing(Index1Y,$H3291,TRUE,_xll.ohTrigger(RecalcTrigger,Trigger1Y)),NA())</f>
        <v>2.7524183179517259E-2</v>
      </c>
      <c r="Q3291" s="52">
        <f>IFERROR(_xll.qlIndexFixing(ONIndex1Y,I3291,TRUE,_xll.ohTrigger(RecalcTrigger,Trigger1Y)),NA())</f>
        <v>2.7144711355395756E-2</v>
      </c>
    </row>
    <row r="3292" spans="2:17" x14ac:dyDescent="0.2">
      <c r="B3292" s="46" t="s">
        <v>51</v>
      </c>
      <c r="D3292" s="49">
        <f>_xll.qlCalendarAdvance(LocalCalendar,$D3291,B3292,"f",FALSE)</f>
        <v>62586</v>
      </c>
      <c r="E3292" s="49">
        <f>_xll.qlInterestRateIndexValueDate(IndexON,D3292)</f>
        <v>62586</v>
      </c>
      <c r="F3292" s="52">
        <f>IFERROR(_xll.qlIndexFixing(IndexON,D3292,TRUE,_xll.ohTrigger(RecalcTrigger,TriggerON)),NA())</f>
        <v>2.1463375115056138E-2</v>
      </c>
      <c r="H3292" s="49">
        <f>_xll.qlCalendarAdvance(IborCalendar,$H3291,B3292,"f",FALSE)</f>
        <v>62576</v>
      </c>
      <c r="I3292" s="49">
        <f>_xll.qlInterestRateIndexValueDate(Index1M,$H3292)</f>
        <v>62578</v>
      </c>
      <c r="J3292" s="52">
        <f>IFERROR(_xll.qlIndexFixing(Index1M,$H3292,TRUE,_xll.ohTrigger(RecalcTrigger,Trigger1M)),NA())</f>
        <v>2.2745407754636217E-2</v>
      </c>
      <c r="K3292" s="52">
        <f>IFERROR(_xll.qlIndexFixing(ONIndex1M,I3292,TRUE,_xll.ohTrigger(RecalcTrigger,Trigger1M)),NA())</f>
        <v>2.2725312568550038E-2</v>
      </c>
      <c r="L3292" s="52">
        <f>IFERROR(_xll.qlIndexFixing(Index3M,H3292,TRUE,_xll.ohTrigger(RecalcTrigger,Trigger3M)),NA())</f>
        <v>2.4295932220066433E-2</v>
      </c>
      <c r="M3292" s="52">
        <f>IFERROR(_xll.qlIndexFixing(ONIndex3M,I3292,TRUE,_xll.ohTrigger(RecalcTrigger,Trigger3M)),NA())</f>
        <v>2.4221631551588629E-2</v>
      </c>
      <c r="N3292" s="52">
        <f>IFERROR(_xll.qlIndexFixing(Index6M,$H3292,TRUE,_xll.ohTrigger(RecalcTrigger,Trigger6M)),NA())</f>
        <v>2.5695341990314473E-2</v>
      </c>
      <c r="O3292" s="52">
        <f>IFERROR(_xll.qlIndexFixing(ONIndex6M,I3292,TRUE,_xll.ohTrigger(RecalcTrigger,Trigger6M)),NA())</f>
        <v>2.5529922385576498E-2</v>
      </c>
      <c r="P3292" s="52">
        <f>IFERROR(_xll.qlIndexFixing(Index1Y,$H3292,TRUE,_xll.ohTrigger(RecalcTrigger,Trigger1Y)),NA())</f>
        <v>2.7521067990824377E-2</v>
      </c>
      <c r="Q3292" s="52">
        <f>IFERROR(_xll.qlIndexFixing(ONIndex1Y,I3292,TRUE,_xll.ohTrigger(RecalcTrigger,Trigger1Y)),NA())</f>
        <v>2.7144727776260424E-2</v>
      </c>
    </row>
    <row r="3293" spans="2:17" x14ac:dyDescent="0.2">
      <c r="B3293" s="46" t="s">
        <v>51</v>
      </c>
      <c r="D3293" s="49">
        <f>_xll.qlCalendarAdvance(LocalCalendar,$D3292,B3293,"f",FALSE)</f>
        <v>62593</v>
      </c>
      <c r="E3293" s="49">
        <f>_xll.qlInterestRateIndexValueDate(IndexON,D3293)</f>
        <v>62593</v>
      </c>
      <c r="F3293" s="52">
        <f>IFERROR(_xll.qlIndexFixing(IndexON,D3293,TRUE,_xll.ohTrigger(RecalcTrigger,TriggerON)),NA())</f>
        <v>2.1463375115056138E-2</v>
      </c>
      <c r="H3293" s="49">
        <f>_xll.qlCalendarAdvance(IborCalendar,$H3292,B3293,"f",FALSE)</f>
        <v>62583</v>
      </c>
      <c r="I3293" s="49">
        <f>_xll.qlInterestRateIndexValueDate(Index1M,$H3293)</f>
        <v>62585</v>
      </c>
      <c r="J3293" s="52">
        <f>IFERROR(_xll.qlIndexFixing(Index1M,$H3293,TRUE,_xll.ohTrigger(RecalcTrigger,Trigger1M)),NA())</f>
        <v>2.274756221518015E-2</v>
      </c>
      <c r="K3293" s="52">
        <f>IFERROR(_xll.qlIndexFixing(ONIndex1M,I3293,TRUE,_xll.ohTrigger(RecalcTrigger,Trigger1M)),NA())</f>
        <v>2.2725312568550038E-2</v>
      </c>
      <c r="L3293" s="52">
        <f>IFERROR(_xll.qlIndexFixing(Index3M,H3293,TRUE,_xll.ohTrigger(RecalcTrigger,Trigger3M)),NA())</f>
        <v>2.4295932220066433E-2</v>
      </c>
      <c r="M3293" s="52">
        <f>IFERROR(_xll.qlIndexFixing(ONIndex3M,I3293,TRUE,_xll.ohTrigger(RecalcTrigger,Trigger3M)),NA())</f>
        <v>2.4221631551668565E-2</v>
      </c>
      <c r="N3293" s="52">
        <f>IFERROR(_xll.qlIndexFixing(Index6M,$H3293,TRUE,_xll.ohTrigger(RecalcTrigger,Trigger6M)),NA())</f>
        <v>2.5698077472958245E-2</v>
      </c>
      <c r="O3293" s="52">
        <f>IFERROR(_xll.qlIndexFixing(ONIndex6M,I3293,TRUE,_xll.ohTrigger(RecalcTrigger,Trigger6M)),NA())</f>
        <v>2.5529919060955919E-2</v>
      </c>
      <c r="P3293" s="52">
        <f>IFERROR(_xll.qlIndexFixing(Index1Y,$H3293,TRUE,_xll.ohTrigger(RecalcTrigger,Trigger1Y)),NA())</f>
        <v>2.7524213230882569E-2</v>
      </c>
      <c r="Q3293" s="52">
        <f>IFERROR(_xll.qlIndexFixing(ONIndex1Y,I3293,TRUE,_xll.ohTrigger(RecalcTrigger,Trigger1Y)),NA())</f>
        <v>2.7144744129499188E-2</v>
      </c>
    </row>
    <row r="3294" spans="2:17" x14ac:dyDescent="0.2">
      <c r="B3294" s="46" t="s">
        <v>51</v>
      </c>
      <c r="D3294" s="49">
        <f>_xll.qlCalendarAdvance(LocalCalendar,$D3293,B3294,"f",FALSE)</f>
        <v>62600</v>
      </c>
      <c r="E3294" s="49">
        <f>_xll.qlInterestRateIndexValueDate(IndexON,D3294)</f>
        <v>62600</v>
      </c>
      <c r="F3294" s="52">
        <f>IFERROR(_xll.qlIndexFixing(IndexON,D3294,TRUE,_xll.ohTrigger(RecalcTrigger,TriggerON)),NA())</f>
        <v>2.1464014918066709E-2</v>
      </c>
      <c r="H3294" s="49">
        <f>_xll.qlCalendarAdvance(IborCalendar,$H3293,B3294,"f",FALSE)</f>
        <v>62590</v>
      </c>
      <c r="I3294" s="49">
        <f>_xll.qlInterestRateIndexValueDate(Index1M,$H3294)</f>
        <v>62592</v>
      </c>
      <c r="J3294" s="52">
        <f>IFERROR(_xll.qlIndexFixing(Index1M,$H3294,TRUE,_xll.ohTrigger(RecalcTrigger,Trigger1M)),NA())</f>
        <v>2.2747562215175154E-2</v>
      </c>
      <c r="K3294" s="52">
        <f>IFERROR(_xll.qlIndexFixing(ONIndex1M,I3294,TRUE,_xll.ohTrigger(RecalcTrigger,Trigger1M)),NA())</f>
        <v>2.2725312568390166E-2</v>
      </c>
      <c r="L3294" s="52">
        <f>IFERROR(_xll.qlIndexFixing(Index3M,H3294,TRUE,_xll.ohTrigger(RecalcTrigger,Trigger3M)),NA())</f>
        <v>2.42959322200673E-2</v>
      </c>
      <c r="M3294" s="52">
        <f>IFERROR(_xll.qlIndexFixing(ONIndex3M,I3294,TRUE,_xll.ohTrigger(RecalcTrigger,Trigger3M)),NA())</f>
        <v>2.4221631551588629E-2</v>
      </c>
      <c r="N3294" s="52">
        <f>IFERROR(_xll.qlIndexFixing(Index6M,$H3294,TRUE,_xll.ohTrigger(RecalcTrigger,Trigger6M)),NA())</f>
        <v>2.5698074302259274E-2</v>
      </c>
      <c r="O3294" s="52">
        <f>IFERROR(_xll.qlIndexFixing(ONIndex6M,I3294,TRUE,_xll.ohTrigger(RecalcTrigger,Trigger6M)),NA())</f>
        <v>2.552991574992447E-2</v>
      </c>
      <c r="P3294" s="52">
        <f>IFERROR(_xll.qlIndexFixing(Index1Y,$H3294,TRUE,_xll.ohTrigger(RecalcTrigger,Trigger1Y)),NA())</f>
        <v>2.7524228152358363E-2</v>
      </c>
      <c r="Q3294" s="52">
        <f>IFERROR(_xll.qlIndexFixing(ONIndex1Y,I3294,TRUE,_xll.ohTrigger(RecalcTrigger,Trigger1Y)),NA())</f>
        <v>2.7144760415112046E-2</v>
      </c>
    </row>
    <row r="3295" spans="2:17" x14ac:dyDescent="0.2">
      <c r="B3295" s="46" t="s">
        <v>51</v>
      </c>
      <c r="D3295" s="49">
        <f>_xll.qlCalendarAdvance(LocalCalendar,$D3294,B3295,"f",FALSE)</f>
        <v>62607</v>
      </c>
      <c r="E3295" s="49">
        <f>_xll.qlInterestRateIndexValueDate(IndexON,D3295)</f>
        <v>62607</v>
      </c>
      <c r="F3295" s="52">
        <f>IFERROR(_xll.qlIndexFixing(IndexON,D3295,TRUE,_xll.ohTrigger(RecalcTrigger,TriggerON)),NA())</f>
        <v>2.1463375115056138E-2</v>
      </c>
      <c r="H3295" s="49">
        <f>_xll.qlCalendarAdvance(IborCalendar,$H3294,B3295,"f",FALSE)</f>
        <v>62597</v>
      </c>
      <c r="I3295" s="49">
        <f>_xll.qlInterestRateIndexValueDate(Index1M,$H3295)</f>
        <v>62599</v>
      </c>
      <c r="J3295" s="52">
        <f>IFERROR(_xll.qlIndexFixing(Index1M,$H3295,TRUE,_xll.ohTrigger(RecalcTrigger,Trigger1M)),NA())</f>
        <v>2.2747562215175154E-2</v>
      </c>
      <c r="K3295" s="52">
        <f>IFERROR(_xll.qlIndexFixing(ONIndex1M,I3295,TRUE,_xll.ohTrigger(RecalcTrigger,Trigger1M)),NA())</f>
        <v>2.2725312568470102E-2</v>
      </c>
      <c r="L3295" s="52">
        <f>IFERROR(_xll.qlIndexFixing(Index3M,H3295,TRUE,_xll.ohTrigger(RecalcTrigger,Trigger3M)),NA())</f>
        <v>2.42959322200673E-2</v>
      </c>
      <c r="M3295" s="52">
        <f>IFERROR(_xll.qlIndexFixing(ONIndex3M,I3295,TRUE,_xll.ohTrigger(RecalcTrigger,Trigger3M)),NA())</f>
        <v>2.4221631551588629E-2</v>
      </c>
      <c r="N3295" s="52">
        <f>IFERROR(_xll.qlIndexFixing(Index6M,$H3295,TRUE,_xll.ohTrigger(RecalcTrigger,Trigger6M)),NA())</f>
        <v>2.5698071145481637E-2</v>
      </c>
      <c r="O3295" s="52">
        <f>IFERROR(_xll.qlIndexFixing(ONIndex6M,I3295,TRUE,_xll.ohTrigger(RecalcTrigger,Trigger6M)),NA())</f>
        <v>2.5529912452721959E-2</v>
      </c>
      <c r="P3295" s="52">
        <f>IFERROR(_xll.qlIndexFixing(Index1Y,$H3295,TRUE,_xll.ohTrigger(RecalcTrigger,Trigger1Y)),NA())</f>
        <v>2.7524243004363423E-2</v>
      </c>
      <c r="Q3295" s="52">
        <f>IFERROR(_xll.qlIndexFixing(ONIndex1Y,I3295,TRUE,_xll.ohTrigger(RecalcTrigger,Trigger1Y)),NA())</f>
        <v>2.7144776633178935E-2</v>
      </c>
    </row>
    <row r="3296" spans="2:17" x14ac:dyDescent="0.2">
      <c r="B3296" s="46" t="s">
        <v>51</v>
      </c>
      <c r="D3296" s="49">
        <f>_xll.qlCalendarAdvance(LocalCalendar,$D3295,B3296,"f",FALSE)</f>
        <v>62614</v>
      </c>
      <c r="E3296" s="49">
        <f>_xll.qlInterestRateIndexValueDate(IndexON,D3296)</f>
        <v>62614</v>
      </c>
      <c r="F3296" s="52">
        <f>IFERROR(_xll.qlIndexFixing(IndexON,D3296,TRUE,_xll.ohTrigger(RecalcTrigger,TriggerON)),NA())</f>
        <v>2.1463375115082783E-2</v>
      </c>
      <c r="H3296" s="49">
        <f>_xll.qlCalendarAdvance(IborCalendar,$H3295,B3296,"f",FALSE)</f>
        <v>62604</v>
      </c>
      <c r="I3296" s="49">
        <f>_xll.qlInterestRateIndexValueDate(Index1M,$H3296)</f>
        <v>62606</v>
      </c>
      <c r="J3296" s="52">
        <f>IFERROR(_xll.qlIndexFixing(Index1M,$H3296,TRUE,_xll.ohTrigger(RecalcTrigger,Trigger1M)),NA())</f>
        <v>2.2747562215177652E-2</v>
      </c>
      <c r="K3296" s="52">
        <f>IFERROR(_xll.qlIndexFixing(ONIndex1M,I3296,TRUE,_xll.ohTrigger(RecalcTrigger,Trigger1M)),NA())</f>
        <v>2.2725312568470102E-2</v>
      </c>
      <c r="L3296" s="52">
        <f>IFERROR(_xll.qlIndexFixing(Index3M,H3296,TRUE,_xll.ohTrigger(RecalcTrigger,Trigger3M)),NA())</f>
        <v>2.42959322200673E-2</v>
      </c>
      <c r="M3296" s="52">
        <f>IFERROR(_xll.qlIndexFixing(ONIndex3M,I3296,TRUE,_xll.ohTrigger(RecalcTrigger,Trigger3M)),NA())</f>
        <v>2.4221631551668565E-2</v>
      </c>
      <c r="N3296" s="52">
        <f>IFERROR(_xll.qlIndexFixing(Index6M,$H3296,TRUE,_xll.ohTrigger(RecalcTrigger,Trigger6M)),NA())</f>
        <v>2.5698068002623191E-2</v>
      </c>
      <c r="O3296" s="52">
        <f>IFERROR(_xll.qlIndexFixing(ONIndex6M,I3296,TRUE,_xll.ohTrigger(RecalcTrigger,Trigger6M)),NA())</f>
        <v>2.5529909169348386E-2</v>
      </c>
      <c r="P3296" s="52">
        <f>IFERROR(_xll.qlIndexFixing(Index1Y,$H3296,TRUE,_xll.ohTrigger(RecalcTrigger,Trigger1Y)),NA())</f>
        <v>2.7525301292313113E-2</v>
      </c>
      <c r="Q3296" s="52">
        <f>IFERROR(_xll.qlIndexFixing(ONIndex1Y,I3296,TRUE,_xll.ohTrigger(RecalcTrigger,Trigger1Y)),NA())</f>
        <v>2.7144792783779792E-2</v>
      </c>
    </row>
    <row r="3297" spans="2:17" x14ac:dyDescent="0.2">
      <c r="B3297" s="46" t="s">
        <v>51</v>
      </c>
      <c r="D3297" s="49">
        <f>_xll.qlCalendarAdvance(LocalCalendar,$D3296,B3297,"f",FALSE)</f>
        <v>62621</v>
      </c>
      <c r="E3297" s="49">
        <f>_xll.qlInterestRateIndexValueDate(IndexON,D3297)</f>
        <v>62621</v>
      </c>
      <c r="F3297" s="52">
        <f>IFERROR(_xll.qlIndexFixing(IndexON,D3297,TRUE,_xll.ohTrigger(RecalcTrigger,TriggerON)),NA())</f>
        <v>2.1463375115082783E-2</v>
      </c>
      <c r="H3297" s="49">
        <f>_xll.qlCalendarAdvance(IborCalendar,$H3296,B3297,"f",FALSE)</f>
        <v>62611</v>
      </c>
      <c r="I3297" s="49">
        <f>_xll.qlInterestRateIndexValueDate(Index1M,$H3297)</f>
        <v>62613</v>
      </c>
      <c r="J3297" s="52">
        <f>IFERROR(_xll.qlIndexFixing(Index1M,$H3297,TRUE,_xll.ohTrigger(RecalcTrigger,Trigger1M)),NA())</f>
        <v>2.274756221518015E-2</v>
      </c>
      <c r="K3297" s="52">
        <f>IFERROR(_xll.qlIndexFixing(ONIndex1M,I3297,TRUE,_xll.ohTrigger(RecalcTrigger,Trigger1M)),NA())</f>
        <v>2.2725312568470102E-2</v>
      </c>
      <c r="L3297" s="52">
        <f>IFERROR(_xll.qlIndexFixing(Index3M,H3297,TRUE,_xll.ohTrigger(RecalcTrigger,Trigger3M)),NA())</f>
        <v>2.42959322200673E-2</v>
      </c>
      <c r="M3297" s="52">
        <f>IFERROR(_xll.qlIndexFixing(ONIndex3M,I3297,TRUE,_xll.ohTrigger(RecalcTrigger,Trigger3M)),NA())</f>
        <v>2.4221631551668565E-2</v>
      </c>
      <c r="N3297" s="52">
        <f>IFERROR(_xll.qlIndexFixing(Index6M,$H3297,TRUE,_xll.ohTrigger(RecalcTrigger,Trigger6M)),NA())</f>
        <v>2.5695326194870829E-2</v>
      </c>
      <c r="O3297" s="52">
        <f>IFERROR(_xll.qlIndexFixing(ONIndex6M,I3297,TRUE,_xll.ohTrigger(RecalcTrigger,Trigger6M)),NA())</f>
        <v>2.5529905899803751E-2</v>
      </c>
      <c r="P3297" s="52">
        <f>IFERROR(_xll.qlIndexFixing(Index1Y,$H3297,TRUE,_xll.ohTrigger(RecalcTrigger,Trigger1Y)),NA())</f>
        <v>2.7524272499959174E-2</v>
      </c>
      <c r="Q3297" s="52">
        <f>IFERROR(_xll.qlIndexFixing(ONIndex1Y,I3297,TRUE,_xll.ohTrigger(RecalcTrigger,Trigger1Y)),NA())</f>
        <v>2.7144808866754744E-2</v>
      </c>
    </row>
    <row r="3298" spans="2:17" x14ac:dyDescent="0.2">
      <c r="B3298" s="46" t="s">
        <v>51</v>
      </c>
      <c r="D3298" s="49">
        <f>_xll.qlCalendarAdvance(LocalCalendar,$D3297,B3298,"f",FALSE)</f>
        <v>62628</v>
      </c>
      <c r="E3298" s="49">
        <f>_xll.qlInterestRateIndexValueDate(IndexON,D3298)</f>
        <v>62628</v>
      </c>
      <c r="F3298" s="52">
        <f>IFERROR(_xll.qlIndexFixing(IndexON,D3298,TRUE,_xll.ohTrigger(RecalcTrigger,TriggerON)),NA())</f>
        <v>2.1463375115056138E-2</v>
      </c>
      <c r="H3298" s="49">
        <f>_xll.qlCalendarAdvance(IborCalendar,$H3297,B3298,"f",FALSE)</f>
        <v>62618</v>
      </c>
      <c r="I3298" s="49">
        <f>_xll.qlInterestRateIndexValueDate(Index1M,$H3298)</f>
        <v>62620</v>
      </c>
      <c r="J3298" s="52">
        <f>IFERROR(_xll.qlIndexFixing(Index1M,$H3298,TRUE,_xll.ohTrigger(RecalcTrigger,Trigger1M)),NA())</f>
        <v>2.2747562215177652E-2</v>
      </c>
      <c r="K3298" s="52">
        <f>IFERROR(_xll.qlIndexFixing(ONIndex1M,I3298,TRUE,_xll.ohTrigger(RecalcTrigger,Trigger1M)),NA())</f>
        <v>2.2725312568470102E-2</v>
      </c>
      <c r="L3298" s="52">
        <f>IFERROR(_xll.qlIndexFixing(Index3M,H3298,TRUE,_xll.ohTrigger(RecalcTrigger,Trigger3M)),NA())</f>
        <v>2.42959322200673E-2</v>
      </c>
      <c r="M3298" s="52">
        <f>IFERROR(_xll.qlIndexFixing(ONIndex3M,I3298,TRUE,_xll.ohTrigger(RecalcTrigger,Trigger3M)),NA())</f>
        <v>2.4221631551588629E-2</v>
      </c>
      <c r="N3298" s="52">
        <f>IFERROR(_xll.qlIndexFixing(Index6M,$H3298,TRUE,_xll.ohTrigger(RecalcTrigger,Trigger6M)),NA())</f>
        <v>2.5695323077531002E-2</v>
      </c>
      <c r="O3298" s="52">
        <f>IFERROR(_xll.qlIndexFixing(ONIndex6M,I3298,TRUE,_xll.ohTrigger(RecalcTrigger,Trigger6M)),NA())</f>
        <v>2.5529902643688374E-2</v>
      </c>
      <c r="P3298" s="52">
        <f>IFERROR(_xll.qlIndexFixing(Index1Y,$H3298,TRUE,_xll.ohTrigger(RecalcTrigger,Trigger1Y)),NA())</f>
        <v>2.7524287143549861E-2</v>
      </c>
      <c r="Q3298" s="52">
        <f>IFERROR(_xll.qlIndexFixing(ONIndex1Y,I3298,TRUE,_xll.ohTrigger(RecalcTrigger,Trigger1Y)),NA())</f>
        <v>2.7144824881943919E-2</v>
      </c>
    </row>
    <row r="3299" spans="2:17" x14ac:dyDescent="0.2">
      <c r="B3299" s="46" t="s">
        <v>51</v>
      </c>
      <c r="D3299" s="49">
        <f>_xll.qlCalendarAdvance(LocalCalendar,$D3298,B3299,"f",FALSE)</f>
        <v>62635</v>
      </c>
      <c r="E3299" s="49">
        <f>_xll.qlInterestRateIndexValueDate(IndexON,D3299)</f>
        <v>62635</v>
      </c>
      <c r="F3299" s="52">
        <f>IFERROR(_xll.qlIndexFixing(IndexON,D3299,TRUE,_xll.ohTrigger(RecalcTrigger,TriggerON)),NA())</f>
        <v>2.1463375115082783E-2</v>
      </c>
      <c r="H3299" s="49">
        <f>_xll.qlCalendarAdvance(IborCalendar,$H3298,B3299,"f",FALSE)</f>
        <v>62625</v>
      </c>
      <c r="I3299" s="49">
        <f>_xll.qlInterestRateIndexValueDate(Index1M,$H3299)</f>
        <v>62627</v>
      </c>
      <c r="J3299" s="52">
        <f>IFERROR(_xll.qlIndexFixing(Index1M,$H3299,TRUE,_xll.ohTrigger(RecalcTrigger,Trigger1M)),NA())</f>
        <v>2.2747562215175154E-2</v>
      </c>
      <c r="K3299" s="52">
        <f>IFERROR(_xll.qlIndexFixing(ONIndex1M,I3299,TRUE,_xll.ohTrigger(RecalcTrigger,Trigger1M)),NA())</f>
        <v>2.2725312568470102E-2</v>
      </c>
      <c r="L3299" s="52">
        <f>IFERROR(_xll.qlIndexFixing(Index3M,H3299,TRUE,_xll.ohTrigger(RecalcTrigger,Trigger3M)),NA())</f>
        <v>2.42959322200673E-2</v>
      </c>
      <c r="M3299" s="52">
        <f>IFERROR(_xll.qlIndexFixing(ONIndex3M,I3299,TRUE,_xll.ohTrigger(RecalcTrigger,Trigger3M)),NA())</f>
        <v>2.4221631551668565E-2</v>
      </c>
      <c r="N3299" s="52">
        <f>IFERROR(_xll.qlIndexFixing(Index6M,$H3299,TRUE,_xll.ohTrigger(RecalcTrigger,Trigger6M)),NA())</f>
        <v>2.5695319974109218E-2</v>
      </c>
      <c r="O3299" s="52">
        <f>IFERROR(_xll.qlIndexFixing(ONIndex6M,I3299,TRUE,_xll.ohTrigger(RecalcTrigger,Trigger6M)),NA())</f>
        <v>2.5529899401561806E-2</v>
      </c>
      <c r="P3299" s="52">
        <f>IFERROR(_xll.qlIndexFixing(Index1Y,$H3299,TRUE,_xll.ohTrigger(RecalcTrigger,Trigger1Y)),NA())</f>
        <v>2.7524301717669598E-2</v>
      </c>
      <c r="Q3299" s="52">
        <f>IFERROR(_xll.qlIndexFixing(ONIndex1Y,I3299,TRUE,_xll.ohTrigger(RecalcTrigger,Trigger1Y)),NA())</f>
        <v>2.7144840829826933E-2</v>
      </c>
    </row>
    <row r="3300" spans="2:17" x14ac:dyDescent="0.2">
      <c r="B3300" s="46" t="s">
        <v>51</v>
      </c>
      <c r="D3300" s="49">
        <f>_xll.qlCalendarAdvance(LocalCalendar,$D3299,B3300,"f",FALSE)</f>
        <v>62645</v>
      </c>
      <c r="E3300" s="49">
        <f>_xll.qlInterestRateIndexValueDate(IndexON,D3300)</f>
        <v>62645</v>
      </c>
      <c r="F3300" s="52">
        <f>IFERROR(_xll.qlIndexFixing(IndexON,D3300,TRUE,_xll.ohTrigger(RecalcTrigger,TriggerON)),NA())</f>
        <v>2.146209558537393E-2</v>
      </c>
      <c r="H3300" s="49">
        <f>_xll.qlCalendarAdvance(IborCalendar,$H3299,B3300,"f",FALSE)</f>
        <v>62632</v>
      </c>
      <c r="I3300" s="49">
        <f>_xll.qlInterestRateIndexValueDate(Index1M,$H3300)</f>
        <v>62634</v>
      </c>
      <c r="J3300" s="52">
        <f>IFERROR(_xll.qlIndexFixing(Index1M,$H3300,TRUE,_xll.ohTrigger(RecalcTrigger,Trigger1M)),NA())</f>
        <v>2.274756221518015E-2</v>
      </c>
      <c r="K3300" s="52">
        <f>IFERROR(_xll.qlIndexFixing(ONIndex1M,I3300,TRUE,_xll.ohTrigger(RecalcTrigger,Trigger1M)),NA())</f>
        <v>2.2725312568550038E-2</v>
      </c>
      <c r="L3300" s="52">
        <f>IFERROR(_xll.qlIndexFixing(Index3M,H3300,TRUE,_xll.ohTrigger(RecalcTrigger,Trigger3M)),NA())</f>
        <v>2.42959322200673E-2</v>
      </c>
      <c r="M3300" s="52">
        <f>IFERROR(_xll.qlIndexFixing(ONIndex3M,I3300,TRUE,_xll.ohTrigger(RecalcTrigger,Trigger3M)),NA())</f>
        <v>2.4221631551588629E-2</v>
      </c>
      <c r="N3300" s="52">
        <f>IFERROR(_xll.qlIndexFixing(Index6M,$H3300,TRUE,_xll.ohTrigger(RecalcTrigger,Trigger6M)),NA())</f>
        <v>2.5698968552207952E-2</v>
      </c>
      <c r="O3300" s="52">
        <f>IFERROR(_xll.qlIndexFixing(ONIndex6M,I3300,TRUE,_xll.ohTrigger(RecalcTrigger,Trigger6M)),NA())</f>
        <v>2.5529896173104305E-2</v>
      </c>
      <c r="P3300" s="52">
        <f>IFERROR(_xll.qlIndexFixing(Index1Y,$H3300,TRUE,_xll.ohTrigger(RecalcTrigger,Trigger1Y)),NA())</f>
        <v>2.7524316222318167E-2</v>
      </c>
      <c r="Q3300" s="52">
        <f>IFERROR(_xll.qlIndexFixing(ONIndex1Y,I3300,TRUE,_xll.ohTrigger(RecalcTrigger,Trigger1Y)),NA())</f>
        <v>2.7144856710163978E-2</v>
      </c>
    </row>
    <row r="3301" spans="2:17" x14ac:dyDescent="0.2">
      <c r="B3301" s="46" t="s">
        <v>51</v>
      </c>
      <c r="D3301" s="49">
        <f>_xll.qlCalendarAdvance(LocalCalendar,$D3300,B3301,"f",FALSE)</f>
        <v>62652</v>
      </c>
      <c r="E3301" s="49">
        <f>_xll.qlInterestRateIndexValueDate(IndexON,D3301)</f>
        <v>62652</v>
      </c>
      <c r="F3301" s="52">
        <f>IFERROR(_xll.qlIndexFixing(IndexON,D3301,TRUE,_xll.ohTrigger(RecalcTrigger,TriggerON)),NA())</f>
        <v>2.146209558537393E-2</v>
      </c>
      <c r="H3301" s="49">
        <f>_xll.qlCalendarAdvance(IborCalendar,$H3300,B3301,"f",FALSE)</f>
        <v>62639</v>
      </c>
      <c r="I3301" s="49">
        <f>_xll.qlInterestRateIndexValueDate(Index1M,$H3301)</f>
        <v>62641</v>
      </c>
      <c r="J3301" s="52">
        <f>IFERROR(_xll.qlIndexFixing(Index1M,$H3301,TRUE,_xll.ohTrigger(RecalcTrigger,Trigger1M)),NA())</f>
        <v>2.2747562215177652E-2</v>
      </c>
      <c r="K3301" s="52">
        <f>IFERROR(_xll.qlIndexFixing(ONIndex1M,I3301,TRUE,_xll.ohTrigger(RecalcTrigger,Trigger1M)),NA())</f>
        <v>2.2727464491689719E-2</v>
      </c>
      <c r="L3301" s="52">
        <f>IFERROR(_xll.qlIndexFixing(Index3M,H3301,TRUE,_xll.ohTrigger(RecalcTrigger,Trigger3M)),NA())</f>
        <v>2.4295932220068168E-2</v>
      </c>
      <c r="M3301" s="52">
        <f>IFERROR(_xll.qlIndexFixing(ONIndex3M,I3301,TRUE,_xll.ohTrigger(RecalcTrigger,Trigger3M)),NA())</f>
        <v>2.422407619227851E-2</v>
      </c>
      <c r="N3301" s="52">
        <f>IFERROR(_xll.qlIndexFixing(Index6M,$H3301,TRUE,_xll.ohTrigger(RecalcTrigger,Trigger6M)),NA())</f>
        <v>2.5698052497124802E-2</v>
      </c>
      <c r="O3301" s="52">
        <f>IFERROR(_xll.qlIndexFixing(ONIndex6M,I3301,TRUE,_xll.ohTrigger(RecalcTrigger,Trigger6M)),NA())</f>
        <v>2.5532608130562906E-2</v>
      </c>
      <c r="P3301" s="52">
        <f>IFERROR(_xll.qlIndexFixing(Index1Y,$H3301,TRUE,_xll.ohTrigger(RecalcTrigger,Trigger1Y)),NA())</f>
        <v>2.7525374143593458E-2</v>
      </c>
      <c r="Q3301" s="52">
        <f>IFERROR(_xll.qlIndexFixing(ONIndex1Y,I3301,TRUE,_xll.ohTrigger(RecalcTrigger,Trigger1Y)),NA())</f>
        <v>2.7147946240395626E-2</v>
      </c>
    </row>
    <row r="3302" spans="2:17" x14ac:dyDescent="0.2">
      <c r="B3302" s="46" t="s">
        <v>51</v>
      </c>
      <c r="D3302" s="49">
        <f>_xll.qlCalendarAdvance(LocalCalendar,$D3301,B3302,"f",FALSE)</f>
        <v>62659</v>
      </c>
      <c r="E3302" s="49">
        <f>_xll.qlInterestRateIndexValueDate(IndexON,D3302)</f>
        <v>62659</v>
      </c>
      <c r="F3302" s="52">
        <f>IFERROR(_xll.qlIndexFixing(IndexON,D3302,TRUE,_xll.ohTrigger(RecalcTrigger,TriggerON)),NA())</f>
        <v>2.1462095585293994E-2</v>
      </c>
      <c r="H3302" s="49">
        <f>_xll.qlCalendarAdvance(IborCalendar,$H3301,B3302,"f",FALSE)</f>
        <v>62646</v>
      </c>
      <c r="I3302" s="49">
        <f>_xll.qlInterestRateIndexValueDate(Index1M,$H3302)</f>
        <v>62648</v>
      </c>
      <c r="J3302" s="52">
        <f>IFERROR(_xll.qlIndexFixing(Index1M,$H3302,TRUE,_xll.ohTrigger(RecalcTrigger,Trigger1M)),NA())</f>
        <v>2.2747562215175154E-2</v>
      </c>
      <c r="K3302" s="52">
        <f>IFERROR(_xll.qlIndexFixing(ONIndex1M,I3302,TRUE,_xll.ohTrigger(RecalcTrigger,Trigger1M)),NA())</f>
        <v>2.2725312568470102E-2</v>
      </c>
      <c r="L3302" s="52">
        <f>IFERROR(_xll.qlIndexFixing(Index3M,H3302,TRUE,_xll.ohTrigger(RecalcTrigger,Trigger3M)),NA())</f>
        <v>2.42959322200673E-2</v>
      </c>
      <c r="M3302" s="52">
        <f>IFERROR(_xll.qlIndexFixing(ONIndex3M,I3302,TRUE,_xll.ohTrigger(RecalcTrigger,Trigger3M)),NA())</f>
        <v>2.4221631551588629E-2</v>
      </c>
      <c r="N3302" s="52">
        <f>IFERROR(_xll.qlIndexFixing(Index6M,$H3302,TRUE,_xll.ohTrigger(RecalcTrigger,Trigger6M)),NA())</f>
        <v>2.5698049437784063E-2</v>
      </c>
      <c r="O3302" s="52">
        <f>IFERROR(_xll.qlIndexFixing(ONIndex6M,I3302,TRUE,_xll.ohTrigger(RecalcTrigger,Trigger6M)),NA())</f>
        <v>2.55298897571965E-2</v>
      </c>
      <c r="P3302" s="52">
        <f>IFERROR(_xll.qlIndexFixing(Index1Y,$H3302,TRUE,_xll.ohTrigger(RecalcTrigger,Trigger1Y)),NA())</f>
        <v>2.7524345023201367E-2</v>
      </c>
      <c r="Q3302" s="52">
        <f>IFERROR(_xll.qlIndexFixing(ONIndex1Y,I3302,TRUE,_xll.ohTrigger(RecalcTrigger,Trigger1Y)),NA())</f>
        <v>2.7144888267800482E-2</v>
      </c>
    </row>
    <row r="3303" spans="2:17" x14ac:dyDescent="0.2">
      <c r="B3303" s="46" t="s">
        <v>51</v>
      </c>
      <c r="D3303" s="49">
        <f>_xll.qlCalendarAdvance(LocalCalendar,$D3302,B3303,"f",FALSE)</f>
        <v>62666</v>
      </c>
      <c r="E3303" s="49">
        <f>_xll.qlInterestRateIndexValueDate(IndexON,D3303)</f>
        <v>62666</v>
      </c>
      <c r="F3303" s="52">
        <f>IFERROR(_xll.qlIndexFixing(IndexON,D3303,TRUE,_xll.ohTrigger(RecalcTrigger,TriggerON)),NA())</f>
        <v>2.146209558537393E-2</v>
      </c>
      <c r="H3303" s="49">
        <f>_xll.qlCalendarAdvance(IborCalendar,$H3302,B3303,"f",FALSE)</f>
        <v>62653</v>
      </c>
      <c r="I3303" s="49">
        <f>_xll.qlInterestRateIndexValueDate(Index1M,$H3303)</f>
        <v>62655</v>
      </c>
      <c r="J3303" s="52">
        <f>IFERROR(_xll.qlIndexFixing(Index1M,$H3303,TRUE,_xll.ohTrigger(RecalcTrigger,Trigger1M)),NA())</f>
        <v>2.274756221518015E-2</v>
      </c>
      <c r="K3303" s="52">
        <f>IFERROR(_xll.qlIndexFixing(ONIndex1M,I3303,TRUE,_xll.ohTrigger(RecalcTrigger,Trigger1M)),NA())</f>
        <v>2.2725312568550038E-2</v>
      </c>
      <c r="L3303" s="52">
        <f>IFERROR(_xll.qlIndexFixing(Index3M,H3303,TRUE,_xll.ohTrigger(RecalcTrigger,Trigger3M)),NA())</f>
        <v>2.42959322200673E-2</v>
      </c>
      <c r="M3303" s="52">
        <f>IFERROR(_xll.qlIndexFixing(ONIndex3M,I3303,TRUE,_xll.ohTrigger(RecalcTrigger,Trigger3M)),NA())</f>
        <v>2.4221631551748501E-2</v>
      </c>
      <c r="N3303" s="52">
        <f>IFERROR(_xll.qlIndexFixing(Index6M,$H3303,TRUE,_xll.ohTrigger(RecalcTrigger,Trigger6M)),NA())</f>
        <v>2.5698959376518012E-2</v>
      </c>
      <c r="O3303" s="52">
        <f>IFERROR(_xll.qlIndexFixing(ONIndex6M,I3303,TRUE,_xll.ohTrigger(RecalcTrigger,Trigger6M)),NA())</f>
        <v>2.5529886569986004E-2</v>
      </c>
      <c r="P3303" s="52">
        <f>IFERROR(_xll.qlIndexFixing(Index1Y,$H3303,TRUE,_xll.ohTrigger(RecalcTrigger,Trigger1Y)),NA())</f>
        <v>2.7524359319436215E-2</v>
      </c>
      <c r="Q3303" s="52">
        <f>IFERROR(_xll.qlIndexFixing(ONIndex1Y,I3303,TRUE,_xll.ohTrigger(RecalcTrigger,Trigger1Y)),NA())</f>
        <v>2.7144903945339749E-2</v>
      </c>
    </row>
    <row r="3304" spans="2:17" x14ac:dyDescent="0.2">
      <c r="B3304" s="46" t="s">
        <v>51</v>
      </c>
      <c r="D3304" s="49">
        <f>_xll.qlCalendarAdvance(LocalCalendar,$D3303,B3304,"f",FALSE)</f>
        <v>62673</v>
      </c>
      <c r="E3304" s="49">
        <f>_xll.qlInterestRateIndexValueDate(IndexON,D3304)</f>
        <v>62673</v>
      </c>
      <c r="F3304" s="52">
        <f>IFERROR(_xll.qlIndexFixing(IndexON,D3304,TRUE,_xll.ohTrigger(RecalcTrigger,TriggerON)),NA())</f>
        <v>2.146209558537393E-2</v>
      </c>
      <c r="H3304" s="49">
        <f>_xll.qlCalendarAdvance(IborCalendar,$H3303,B3304,"f",FALSE)</f>
        <v>62660</v>
      </c>
      <c r="I3304" s="49">
        <f>_xll.qlInterestRateIndexValueDate(Index1M,$H3304)</f>
        <v>62662</v>
      </c>
      <c r="J3304" s="52">
        <f>IFERROR(_xll.qlIndexFixing(Index1M,$H3304,TRUE,_xll.ohTrigger(RecalcTrigger,Trigger1M)),NA())</f>
        <v>2.274756221518015E-2</v>
      </c>
      <c r="K3304" s="52">
        <f>IFERROR(_xll.qlIndexFixing(ONIndex1M,I3304,TRUE,_xll.ohTrigger(RecalcTrigger,Trigger1M)),NA())</f>
        <v>2.2725312568470102E-2</v>
      </c>
      <c r="L3304" s="52">
        <f>IFERROR(_xll.qlIndexFixing(Index3M,H3304,TRUE,_xll.ohTrigger(RecalcTrigger,Trigger3M)),NA())</f>
        <v>2.4295932220068168E-2</v>
      </c>
      <c r="M3304" s="52">
        <f>IFERROR(_xll.qlIndexFixing(ONIndex3M,I3304,TRUE,_xll.ohTrigger(RecalcTrigger,Trigger3M)),NA())</f>
        <v>2.4221631551668565E-2</v>
      </c>
      <c r="N3304" s="52">
        <f>IFERROR(_xll.qlIndexFixing(Index6M,$H3304,TRUE,_xll.ohTrigger(RecalcTrigger,Trigger6M)),NA())</f>
        <v>2.5698043360862302E-2</v>
      </c>
      <c r="O3304" s="52">
        <f>IFERROR(_xll.qlIndexFixing(ONIndex6M,I3304,TRUE,_xll.ohTrigger(RecalcTrigger,Trigger6M)),NA())</f>
        <v>2.5529883396444575E-2</v>
      </c>
      <c r="P3304" s="52">
        <f>IFERROR(_xll.qlIndexFixing(Index1Y,$H3304,TRUE,_xll.ohTrigger(RecalcTrigger,Trigger1Y)),NA())</f>
        <v>2.7524373546199462E-2</v>
      </c>
      <c r="Q3304" s="52">
        <f>IFERROR(_xll.qlIndexFixing(ONIndex1Y,I3304,TRUE,_xll.ohTrigger(RecalcTrigger,Trigger1Y)),NA())</f>
        <v>2.7144919555253111E-2</v>
      </c>
    </row>
    <row r="3305" spans="2:17" x14ac:dyDescent="0.2">
      <c r="B3305" s="46" t="s">
        <v>51</v>
      </c>
      <c r="D3305" s="49">
        <f>_xll.qlCalendarAdvance(LocalCalendar,$D3304,B3305,"f",FALSE)</f>
        <v>62680</v>
      </c>
      <c r="E3305" s="49">
        <f>_xll.qlInterestRateIndexValueDate(IndexON,D3305)</f>
        <v>62680</v>
      </c>
      <c r="F3305" s="52">
        <f>IFERROR(_xll.qlIndexFixing(IndexON,D3305,TRUE,_xll.ohTrigger(RecalcTrigger,TriggerON)),NA())</f>
        <v>2.1462095585293994E-2</v>
      </c>
      <c r="H3305" s="49">
        <f>_xll.qlCalendarAdvance(IborCalendar,$H3304,B3305,"f",FALSE)</f>
        <v>62667</v>
      </c>
      <c r="I3305" s="49">
        <f>_xll.qlInterestRateIndexValueDate(Index1M,$H3305)</f>
        <v>62669</v>
      </c>
      <c r="J3305" s="52">
        <f>IFERROR(_xll.qlIndexFixing(Index1M,$H3305,TRUE,_xll.ohTrigger(RecalcTrigger,Trigger1M)),NA())</f>
        <v>2.2745407754636217E-2</v>
      </c>
      <c r="K3305" s="52">
        <f>IFERROR(_xll.qlIndexFixing(ONIndex1M,I3305,TRUE,_xll.ohTrigger(RecalcTrigger,Trigger1M)),NA())</f>
        <v>2.2725312568390166E-2</v>
      </c>
      <c r="L3305" s="52">
        <f>IFERROR(_xll.qlIndexFixing(Index3M,H3305,TRUE,_xll.ohTrigger(RecalcTrigger,Trigger3M)),NA())</f>
        <v>2.42959322200673E-2</v>
      </c>
      <c r="M3305" s="52">
        <f>IFERROR(_xll.qlIndexFixing(ONIndex3M,I3305,TRUE,_xll.ohTrigger(RecalcTrigger,Trigger3M)),NA())</f>
        <v>2.4221631551588629E-2</v>
      </c>
      <c r="N3305" s="52">
        <f>IFERROR(_xll.qlIndexFixing(Index6M,$H3305,TRUE,_xll.ohTrigger(RecalcTrigger,Trigger6M)),NA())</f>
        <v>2.5695301645826937E-2</v>
      </c>
      <c r="O3305" s="52">
        <f>IFERROR(_xll.qlIndexFixing(ONIndex6M,I3305,TRUE,_xll.ohTrigger(RecalcTrigger,Trigger6M)),NA())</f>
        <v>2.5529880236572211E-2</v>
      </c>
      <c r="P3305" s="52">
        <f>IFERROR(_xll.qlIndexFixing(Index1Y,$H3305,TRUE,_xll.ohTrigger(RecalcTrigger,Trigger1Y)),NA())</f>
        <v>2.752125760501218E-2</v>
      </c>
      <c r="Q3305" s="52">
        <f>IFERROR(_xll.qlIndexFixing(ONIndex1Y,I3305,TRUE,_xll.ohTrigger(RecalcTrigger,Trigger1Y)),NA())</f>
        <v>2.7144935097540568E-2</v>
      </c>
    </row>
    <row r="3306" spans="2:17" x14ac:dyDescent="0.2">
      <c r="B3306" s="46" t="s">
        <v>51</v>
      </c>
      <c r="D3306" s="49">
        <f>_xll.qlCalendarAdvance(LocalCalendar,$D3305,B3306,"f",FALSE)</f>
        <v>62687</v>
      </c>
      <c r="E3306" s="49">
        <f>_xll.qlInterestRateIndexValueDate(IndexON,D3306)</f>
        <v>62687</v>
      </c>
      <c r="F3306" s="52">
        <f>IFERROR(_xll.qlIndexFixing(IndexON,D3306,TRUE,_xll.ohTrigger(RecalcTrigger,TriggerON)),NA())</f>
        <v>2.1462095585293994E-2</v>
      </c>
      <c r="H3306" s="49">
        <f>_xll.qlCalendarAdvance(IborCalendar,$H3305,B3306,"f",FALSE)</f>
        <v>62674</v>
      </c>
      <c r="I3306" s="49">
        <f>_xll.qlInterestRateIndexValueDate(Index1M,$H3306)</f>
        <v>62676</v>
      </c>
      <c r="J3306" s="52">
        <f>IFERROR(_xll.qlIndexFixing(Index1M,$H3306,TRUE,_xll.ohTrigger(RecalcTrigger,Trigger1M)),NA())</f>
        <v>2.2748280429147692E-2</v>
      </c>
      <c r="K3306" s="52">
        <f>IFERROR(_xll.qlIndexFixing(ONIndex1M,I3306,TRUE,_xll.ohTrigger(RecalcTrigger,Trigger1M)),NA())</f>
        <v>2.2725312568470102E-2</v>
      </c>
      <c r="L3306" s="52">
        <f>IFERROR(_xll.qlIndexFixing(Index3M,H3306,TRUE,_xll.ohTrigger(RecalcTrigger,Trigger3M)),NA())</f>
        <v>2.42959322200673E-2</v>
      </c>
      <c r="M3306" s="52">
        <f>IFERROR(_xll.qlIndexFixing(ONIndex3M,I3306,TRUE,_xll.ohTrigger(RecalcTrigger,Trigger3M)),NA())</f>
        <v>2.4221631551588629E-2</v>
      </c>
      <c r="N3306" s="52">
        <f>IFERROR(_xll.qlIndexFixing(Index6M,$H3306,TRUE,_xll.ohTrigger(RecalcTrigger,Trigger6M)),NA())</f>
        <v>2.5698037339618153E-2</v>
      </c>
      <c r="O3306" s="52">
        <f>IFERROR(_xll.qlIndexFixing(ONIndex6M,I3306,TRUE,_xll.ohTrigger(RecalcTrigger,Trigger6M)),NA())</f>
        <v>2.5529877090608721E-2</v>
      </c>
      <c r="P3306" s="52">
        <f>IFERROR(_xll.qlIndexFixing(Index1Y,$H3306,TRUE,_xll.ohTrigger(RecalcTrigger,Trigger1Y)),NA())</f>
        <v>2.7524401791312884E-2</v>
      </c>
      <c r="Q3306" s="52">
        <f>IFERROR(_xll.qlIndexFixing(ONIndex1Y,I3306,TRUE,_xll.ohTrigger(RecalcTrigger,Trigger1Y)),NA())</f>
        <v>2.7144950572361992E-2</v>
      </c>
    </row>
    <row r="3307" spans="2:17" x14ac:dyDescent="0.2">
      <c r="B3307" s="46" t="s">
        <v>51</v>
      </c>
      <c r="D3307" s="49">
        <f>_xll.qlCalendarAdvance(LocalCalendar,$D3306,B3307,"f",FALSE)</f>
        <v>62694</v>
      </c>
      <c r="E3307" s="49">
        <f>_xll.qlInterestRateIndexValueDate(IndexON,D3307)</f>
        <v>62694</v>
      </c>
      <c r="F3307" s="52">
        <f>IFERROR(_xll.qlIndexFixing(IndexON,D3307,TRUE,_xll.ohTrigger(RecalcTrigger,TriggerON)),NA())</f>
        <v>2.1462095585293994E-2</v>
      </c>
      <c r="H3307" s="49">
        <f>_xll.qlCalendarAdvance(IborCalendar,$H3306,B3307,"f",FALSE)</f>
        <v>62681</v>
      </c>
      <c r="I3307" s="49">
        <f>_xll.qlInterestRateIndexValueDate(Index1M,$H3307)</f>
        <v>62683</v>
      </c>
      <c r="J3307" s="52">
        <f>IFERROR(_xll.qlIndexFixing(Index1M,$H3307,TRUE,_xll.ohTrigger(RecalcTrigger,Trigger1M)),NA())</f>
        <v>2.274756221518015E-2</v>
      </c>
      <c r="K3307" s="52">
        <f>IFERROR(_xll.qlIndexFixing(ONIndex1M,I3307,TRUE,_xll.ohTrigger(RecalcTrigger,Trigger1M)),NA())</f>
        <v>2.2725312568550038E-2</v>
      </c>
      <c r="L3307" s="52">
        <f>IFERROR(_xll.qlIndexFixing(Index3M,H3307,TRUE,_xll.ohTrigger(RecalcTrigger,Trigger3M)),NA())</f>
        <v>2.42959322200673E-2</v>
      </c>
      <c r="M3307" s="52">
        <f>IFERROR(_xll.qlIndexFixing(ONIndex3M,I3307,TRUE,_xll.ohTrigger(RecalcTrigger,Trigger3M)),NA())</f>
        <v>2.4221631551668565E-2</v>
      </c>
      <c r="N3307" s="52">
        <f>IFERROR(_xll.qlIndexFixing(Index6M,$H3307,TRUE,_xll.ohTrigger(RecalcTrigger,Trigger6M)),NA())</f>
        <v>2.569894733715428E-2</v>
      </c>
      <c r="O3307" s="52">
        <f>IFERROR(_xll.qlIndexFixing(ONIndex6M,I3307,TRUE,_xll.ohTrigger(RecalcTrigger,Trigger6M)),NA())</f>
        <v>2.5529873958234361E-2</v>
      </c>
      <c r="P3307" s="52">
        <f>IFERROR(_xll.qlIndexFixing(Index1Y,$H3307,TRUE,_xll.ohTrigger(RecalcTrigger,Trigger1Y)),NA())</f>
        <v>2.7524415809662191E-2</v>
      </c>
      <c r="Q3307" s="52">
        <f>IFERROR(_xll.qlIndexFixing(ONIndex1Y,I3307,TRUE,_xll.ohTrigger(RecalcTrigger,Trigger1Y)),NA())</f>
        <v>2.7144965979557512E-2</v>
      </c>
    </row>
    <row r="3308" spans="2:17" x14ac:dyDescent="0.2">
      <c r="B3308" s="46" t="s">
        <v>51</v>
      </c>
      <c r="D3308" s="49">
        <f>_xll.qlCalendarAdvance(LocalCalendar,$D3307,B3308,"f",FALSE)</f>
        <v>62701</v>
      </c>
      <c r="E3308" s="49">
        <f>_xll.qlInterestRateIndexValueDate(IndexON,D3308)</f>
        <v>62701</v>
      </c>
      <c r="F3308" s="52">
        <f>IFERROR(_xll.qlIndexFixing(IndexON,D3308,TRUE,_xll.ohTrigger(RecalcTrigger,TriggerON)),NA())</f>
        <v>2.1462095585293994E-2</v>
      </c>
      <c r="H3308" s="49">
        <f>_xll.qlCalendarAdvance(IborCalendar,$H3307,B3308,"f",FALSE)</f>
        <v>62688</v>
      </c>
      <c r="I3308" s="49">
        <f>_xll.qlInterestRateIndexValueDate(Index1M,$H3308)</f>
        <v>62690</v>
      </c>
      <c r="J3308" s="52">
        <f>IFERROR(_xll.qlIndexFixing(Index1M,$H3308,TRUE,_xll.ohTrigger(RecalcTrigger,Trigger1M)),NA())</f>
        <v>2.274756221518015E-2</v>
      </c>
      <c r="K3308" s="52">
        <f>IFERROR(_xll.qlIndexFixing(ONIndex1M,I3308,TRUE,_xll.ohTrigger(RecalcTrigger,Trigger1M)),NA())</f>
        <v>2.2725312568550038E-2</v>
      </c>
      <c r="L3308" s="52">
        <f>IFERROR(_xll.qlIndexFixing(Index3M,H3308,TRUE,_xll.ohTrigger(RecalcTrigger,Trigger3M)),NA())</f>
        <v>2.42959322200673E-2</v>
      </c>
      <c r="M3308" s="52">
        <f>IFERROR(_xll.qlIndexFixing(ONIndex3M,I3308,TRUE,_xll.ohTrigger(RecalcTrigger,Trigger3M)),NA())</f>
        <v>2.4221631551748501E-2</v>
      </c>
      <c r="N3308" s="52">
        <f>IFERROR(_xll.qlIndexFixing(Index6M,$H3308,TRUE,_xll.ohTrigger(RecalcTrigger,Trigger6M)),NA())</f>
        <v>2.5698031374053337E-2</v>
      </c>
      <c r="O3308" s="52">
        <f>IFERROR(_xll.qlIndexFixing(ONIndex6M,I3308,TRUE,_xll.ohTrigger(RecalcTrigger,Trigger6M)),NA())</f>
        <v>2.552987083968894E-2</v>
      </c>
      <c r="P3308" s="52">
        <f>IFERROR(_xll.qlIndexFixing(Index1Y,$H3308,TRUE,_xll.ohTrigger(RecalcTrigger,Trigger1Y)),NA())</f>
        <v>2.7524429758540764E-2</v>
      </c>
      <c r="Q3308" s="52">
        <f>IFERROR(_xll.qlIndexFixing(ONIndex1Y,I3308,TRUE,_xll.ohTrigger(RecalcTrigger,Trigger1Y)),NA())</f>
        <v>2.7144981319127126E-2</v>
      </c>
    </row>
    <row r="3309" spans="2:17" x14ac:dyDescent="0.2">
      <c r="B3309" s="46" t="s">
        <v>51</v>
      </c>
      <c r="D3309" s="49">
        <f>_xll.qlCalendarAdvance(LocalCalendar,$D3308,B3309,"f",FALSE)</f>
        <v>62709</v>
      </c>
      <c r="E3309" s="49">
        <f>_xll.qlInterestRateIndexValueDate(IndexON,D3309)</f>
        <v>62709</v>
      </c>
      <c r="F3309" s="52">
        <f>IFERROR(_xll.qlIndexFixing(IndexON,D3309,TRUE,_xll.ohTrigger(RecalcTrigger,TriggerON)),NA())</f>
        <v>2.146209558537393E-2</v>
      </c>
      <c r="H3309" s="49">
        <f>_xll.qlCalendarAdvance(IborCalendar,$H3308,B3309,"f",FALSE)</f>
        <v>62695</v>
      </c>
      <c r="I3309" s="49">
        <f>_xll.qlInterestRateIndexValueDate(Index1M,$H3309)</f>
        <v>62697</v>
      </c>
      <c r="J3309" s="52">
        <f>IFERROR(_xll.qlIndexFixing(Index1M,$H3309,TRUE,_xll.ohTrigger(RecalcTrigger,Trigger1M)),NA())</f>
        <v>2.2747562215177652E-2</v>
      </c>
      <c r="K3309" s="52">
        <f>IFERROR(_xll.qlIndexFixing(ONIndex1M,I3309,TRUE,_xll.ohTrigger(RecalcTrigger,Trigger1M)),NA())</f>
        <v>2.2725312568470102E-2</v>
      </c>
      <c r="L3309" s="52">
        <f>IFERROR(_xll.qlIndexFixing(Index3M,H3309,TRUE,_xll.ohTrigger(RecalcTrigger,Trigger3M)),NA())</f>
        <v>2.4295932220066433E-2</v>
      </c>
      <c r="M3309" s="52">
        <f>IFERROR(_xll.qlIndexFixing(ONIndex3M,I3309,TRUE,_xll.ohTrigger(RecalcTrigger,Trigger3M)),NA())</f>
        <v>2.4221631551588629E-2</v>
      </c>
      <c r="N3309" s="52">
        <f>IFERROR(_xll.qlIndexFixing(Index6M,$H3309,TRUE,_xll.ohTrigger(RecalcTrigger,Trigger6M)),NA())</f>
        <v>2.5698028412150357E-2</v>
      </c>
      <c r="O3309" s="52">
        <f>IFERROR(_xll.qlIndexFixing(ONIndex6M,I3309,TRUE,_xll.ohTrigger(RecalcTrigger,Trigger6M)),NA())</f>
        <v>2.5529867734812584E-2</v>
      </c>
      <c r="P3309" s="52">
        <f>IFERROR(_xll.qlIndexFixing(Index1Y,$H3309,TRUE,_xll.ohTrigger(RecalcTrigger,Trigger1Y)),NA())</f>
        <v>2.7525487092863773E-2</v>
      </c>
      <c r="Q3309" s="52">
        <f>IFERROR(_xll.qlIndexFixing(ONIndex1Y,I3309,TRUE,_xll.ohTrigger(RecalcTrigger,Trigger1Y)),NA())</f>
        <v>2.7144996591070836E-2</v>
      </c>
    </row>
    <row r="3310" spans="2:17" x14ac:dyDescent="0.2">
      <c r="B3310" s="46" t="s">
        <v>51</v>
      </c>
      <c r="D3310" s="49">
        <f>_xll.qlCalendarAdvance(LocalCalendar,$D3309,B3310,"f",FALSE)</f>
        <v>62716</v>
      </c>
      <c r="E3310" s="49">
        <f>_xll.qlInterestRateIndexValueDate(IndexON,D3310)</f>
        <v>62716</v>
      </c>
      <c r="F3310" s="52">
        <f>IFERROR(_xll.qlIndexFixing(IndexON,D3310,TRUE,_xll.ohTrigger(RecalcTrigger,TriggerON)),NA())</f>
        <v>2.1462095585293994E-2</v>
      </c>
      <c r="H3310" s="49">
        <f>_xll.qlCalendarAdvance(IborCalendar,$H3309,B3310,"f",FALSE)</f>
        <v>62702</v>
      </c>
      <c r="I3310" s="49">
        <f>_xll.qlInterestRateIndexValueDate(Index1M,$H3310)</f>
        <v>62704</v>
      </c>
      <c r="J3310" s="52">
        <f>IFERROR(_xll.qlIndexFixing(Index1M,$H3310,TRUE,_xll.ohTrigger(RecalcTrigger,Trigger1M)),NA())</f>
        <v>2.2747562215177652E-2</v>
      </c>
      <c r="K3310" s="52">
        <f>IFERROR(_xll.qlIndexFixing(ONIndex1M,I3310,TRUE,_xll.ohTrigger(RecalcTrigger,Trigger1M)),NA())</f>
        <v>2.2725312568470102E-2</v>
      </c>
      <c r="L3310" s="52">
        <f>IFERROR(_xll.qlIndexFixing(Index3M,H3310,TRUE,_xll.ohTrigger(RecalcTrigger,Trigger3M)),NA())</f>
        <v>2.4295114079535943E-2</v>
      </c>
      <c r="M3310" s="52">
        <f>IFERROR(_xll.qlIndexFixing(ONIndex3M,I3310,TRUE,_xll.ohTrigger(RecalcTrigger,Trigger3M)),NA())</f>
        <v>2.4221631551668565E-2</v>
      </c>
      <c r="N3310" s="52">
        <f>IFERROR(_xll.qlIndexFixing(Index6M,$H3310,TRUE,_xll.ohTrigger(RecalcTrigger,Trigger6M)),NA())</f>
        <v>2.5694373938459112E-2</v>
      </c>
      <c r="O3310" s="52">
        <f>IFERROR(_xll.qlIndexFixing(ONIndex6M,I3310,TRUE,_xll.ohTrigger(RecalcTrigger,Trigger6M)),NA())</f>
        <v>2.5529864643765166E-2</v>
      </c>
      <c r="P3310" s="52">
        <f>IFERROR(_xll.qlIndexFixing(Index1Y,$H3310,TRUE,_xll.ohTrigger(RecalcTrigger,Trigger1Y)),NA())</f>
        <v>2.7525500898878102E-2</v>
      </c>
      <c r="Q3310" s="52">
        <f>IFERROR(_xll.qlIndexFixing(ONIndex1Y,I3310,TRUE,_xll.ohTrigger(RecalcTrigger,Trigger1Y)),NA())</f>
        <v>2.7145011795628449E-2</v>
      </c>
    </row>
    <row r="3311" spans="2:17" x14ac:dyDescent="0.2">
      <c r="B3311" s="46" t="s">
        <v>51</v>
      </c>
      <c r="D3311" s="49">
        <f>_xll.qlCalendarAdvance(LocalCalendar,$D3310,B3311,"f",FALSE)</f>
        <v>62723</v>
      </c>
      <c r="E3311" s="49">
        <f>_xll.qlInterestRateIndexValueDate(IndexON,D3311)</f>
        <v>62723</v>
      </c>
      <c r="F3311" s="52">
        <f>IFERROR(_xll.qlIndexFixing(IndexON,D3311,TRUE,_xll.ohTrigger(RecalcTrigger,TriggerON)),NA())</f>
        <v>2.146209558537393E-2</v>
      </c>
      <c r="H3311" s="49">
        <f>_xll.qlCalendarAdvance(IborCalendar,$H3310,B3311,"f",FALSE)</f>
        <v>62709</v>
      </c>
      <c r="I3311" s="49">
        <f>_xll.qlInterestRateIndexValueDate(Index1M,$H3311)</f>
        <v>62711</v>
      </c>
      <c r="J3311" s="52">
        <f>IFERROR(_xll.qlIndexFixing(Index1M,$H3311,TRUE,_xll.ohTrigger(RecalcTrigger,Trigger1M)),NA())</f>
        <v>2.2748280429147692E-2</v>
      </c>
      <c r="K3311" s="52">
        <f>IFERROR(_xll.qlIndexFixing(ONIndex1M,I3311,TRUE,_xll.ohTrigger(RecalcTrigger,Trigger1M)),NA())</f>
        <v>2.2725312568550038E-2</v>
      </c>
      <c r="L3311" s="52">
        <f>IFERROR(_xll.qlIndexFixing(Index3M,H3311,TRUE,_xll.ohTrigger(RecalcTrigger,Trigger3M)),NA())</f>
        <v>2.4295114079535066E-2</v>
      </c>
      <c r="M3311" s="52">
        <f>IFERROR(_xll.qlIndexFixing(ONIndex3M,I3311,TRUE,_xll.ohTrigger(RecalcTrigger,Trigger3M)),NA())</f>
        <v>2.4221631551668565E-2</v>
      </c>
      <c r="N3311" s="52">
        <f>IFERROR(_xll.qlIndexFixing(Index6M,$H3311,TRUE,_xll.ohTrigger(RecalcTrigger,Trigger6M)),NA())</f>
        <v>2.5694371001251274E-2</v>
      </c>
      <c r="O3311" s="52">
        <f>IFERROR(_xll.qlIndexFixing(ONIndex6M,I3311,TRUE,_xll.ohTrigger(RecalcTrigger,Trigger6M)),NA())</f>
        <v>2.5529861566386813E-2</v>
      </c>
      <c r="P3311" s="52">
        <f>IFERROR(_xll.qlIndexFixing(Index1Y,$H3311,TRUE,_xll.ohTrigger(RecalcTrigger,Trigger1Y)),NA())</f>
        <v>2.7524471188348176E-2</v>
      </c>
      <c r="Q3311" s="52">
        <f>IFERROR(_xll.qlIndexFixing(ONIndex1Y,I3311,TRUE,_xll.ohTrigger(RecalcTrigger,Trigger1Y)),NA())</f>
        <v>2.7145026932560157E-2</v>
      </c>
    </row>
    <row r="3312" spans="2:17" x14ac:dyDescent="0.2">
      <c r="B3312" s="46" t="s">
        <v>51</v>
      </c>
      <c r="D3312" s="49">
        <f>_xll.qlCalendarAdvance(LocalCalendar,$D3311,B3312,"f",FALSE)</f>
        <v>62730</v>
      </c>
      <c r="E3312" s="49">
        <f>_xll.qlInterestRateIndexValueDate(IndexON,D3312)</f>
        <v>62730</v>
      </c>
      <c r="F3312" s="52">
        <f>IFERROR(_xll.qlIndexFixing(IndexON,D3312,TRUE,_xll.ohTrigger(RecalcTrigger,TriggerON)),NA())</f>
        <v>2.1462095585293994E-2</v>
      </c>
      <c r="H3312" s="49">
        <f>_xll.qlCalendarAdvance(IborCalendar,$H3311,B3312,"f",FALSE)</f>
        <v>62716</v>
      </c>
      <c r="I3312" s="49">
        <f>_xll.qlInterestRateIndexValueDate(Index1M,$H3312)</f>
        <v>62718</v>
      </c>
      <c r="J3312" s="52">
        <f>IFERROR(_xll.qlIndexFixing(Index1M,$H3312,TRUE,_xll.ohTrigger(RecalcTrigger,Trigger1M)),NA())</f>
        <v>2.2747562215175154E-2</v>
      </c>
      <c r="K3312" s="52">
        <f>IFERROR(_xll.qlIndexFixing(ONIndex1M,I3312,TRUE,_xll.ohTrigger(RecalcTrigger,Trigger1M)),NA())</f>
        <v>2.2725312568550038E-2</v>
      </c>
      <c r="L3312" s="52">
        <f>IFERROR(_xll.qlIndexFixing(Index3M,H3312,TRUE,_xll.ohTrigger(RecalcTrigger,Trigger3M)),NA())</f>
        <v>2.4295114079534184E-2</v>
      </c>
      <c r="M3312" s="52">
        <f>IFERROR(_xll.qlIndexFixing(ONIndex3M,I3312,TRUE,_xll.ohTrigger(RecalcTrigger,Trigger3M)),NA())</f>
        <v>2.4221631551588629E-2</v>
      </c>
      <c r="N3312" s="52">
        <f>IFERROR(_xll.qlIndexFixing(Index6M,$H3312,TRUE,_xll.ohTrigger(RecalcTrigger,Trigger6M)),NA())</f>
        <v>2.5694368077960213E-2</v>
      </c>
      <c r="O3312" s="52">
        <f>IFERROR(_xll.qlIndexFixing(ONIndex6M,I3312,TRUE,_xll.ohTrigger(RecalcTrigger,Trigger6M)),NA())</f>
        <v>2.5529858502757463E-2</v>
      </c>
      <c r="P3312" s="52">
        <f>IFERROR(_xll.qlIndexFixing(Index1Y,$H3312,TRUE,_xll.ohTrigger(RecalcTrigger,Trigger1Y)),NA())</f>
        <v>2.7524484859341208E-2</v>
      </c>
      <c r="Q3312" s="52">
        <f>IFERROR(_xll.qlIndexFixing(ONIndex1Y,I3312,TRUE,_xll.ohTrigger(RecalcTrigger,Trigger1Y)),NA())</f>
        <v>2.714504200186596E-2</v>
      </c>
    </row>
    <row r="3313" spans="2:17" x14ac:dyDescent="0.2">
      <c r="B3313" s="46" t="s">
        <v>51</v>
      </c>
      <c r="D3313" s="49">
        <f>_xll.qlCalendarAdvance(LocalCalendar,$D3312,B3313,"f",FALSE)</f>
        <v>62737</v>
      </c>
      <c r="E3313" s="49">
        <f>_xll.qlInterestRateIndexValueDate(IndexON,D3313)</f>
        <v>62737</v>
      </c>
      <c r="F3313" s="52">
        <f>IFERROR(_xll.qlIndexFixing(IndexON,D3313,TRUE,_xll.ohTrigger(RecalcTrigger,TriggerON)),NA())</f>
        <v>2.1462095585293994E-2</v>
      </c>
      <c r="H3313" s="49">
        <f>_xll.qlCalendarAdvance(IborCalendar,$H3312,B3313,"f",FALSE)</f>
        <v>62723</v>
      </c>
      <c r="I3313" s="49">
        <f>_xll.qlInterestRateIndexValueDate(Index1M,$H3313)</f>
        <v>62725</v>
      </c>
      <c r="J3313" s="52">
        <f>IFERROR(_xll.qlIndexFixing(Index1M,$H3313,TRUE,_xll.ohTrigger(RecalcTrigger,Trigger1M)),NA())</f>
        <v>2.274756221518015E-2</v>
      </c>
      <c r="K3313" s="52">
        <f>IFERROR(_xll.qlIndexFixing(ONIndex1M,I3313,TRUE,_xll.ohTrigger(RecalcTrigger,Trigger1M)),NA())</f>
        <v>2.2725312568550038E-2</v>
      </c>
      <c r="L3313" s="52">
        <f>IFERROR(_xll.qlIndexFixing(Index3M,H3313,TRUE,_xll.ohTrigger(RecalcTrigger,Trigger3M)),NA())</f>
        <v>2.4295114079535066E-2</v>
      </c>
      <c r="M3313" s="52">
        <f>IFERROR(_xll.qlIndexFixing(ONIndex3M,I3313,TRUE,_xll.ohTrigger(RecalcTrigger,Trigger3M)),NA())</f>
        <v>2.4221631551668565E-2</v>
      </c>
      <c r="N3313" s="52">
        <f>IFERROR(_xll.qlIndexFixing(Index6M,$H3313,TRUE,_xll.ohTrigger(RecalcTrigger,Trigger6M)),NA())</f>
        <v>2.5694365168583738E-2</v>
      </c>
      <c r="O3313" s="52">
        <f>IFERROR(_xll.qlIndexFixing(ONIndex6M,I3313,TRUE,_xll.ohTrigger(RecalcTrigger,Trigger6M)),NA())</f>
        <v>2.5529855452797179E-2</v>
      </c>
      <c r="P3313" s="52">
        <f>IFERROR(_xll.qlIndexFixing(Index1Y,$H3313,TRUE,_xll.ohTrigger(RecalcTrigger,Trigger1Y)),NA())</f>
        <v>2.752449846086329E-2</v>
      </c>
      <c r="Q3313" s="52">
        <f>IFERROR(_xll.qlIndexFixing(ONIndex1Y,I3313,TRUE,_xll.ohTrigger(RecalcTrigger,Trigger1Y)),NA())</f>
        <v>2.7145057003545858E-2</v>
      </c>
    </row>
    <row r="3314" spans="2:17" x14ac:dyDescent="0.2">
      <c r="B3314" s="46" t="s">
        <v>51</v>
      </c>
      <c r="D3314" s="49">
        <f>_xll.qlCalendarAdvance(LocalCalendar,$D3313,B3314,"f",FALSE)</f>
        <v>62744</v>
      </c>
      <c r="E3314" s="49">
        <f>_xll.qlInterestRateIndexValueDate(IndexON,D3314)</f>
        <v>62744</v>
      </c>
      <c r="F3314" s="52">
        <f>IFERROR(_xll.qlIndexFixing(IndexON,D3314,TRUE,_xll.ohTrigger(RecalcTrigger,TriggerON)),NA())</f>
        <v>2.1462095585293994E-2</v>
      </c>
      <c r="H3314" s="49">
        <f>_xll.qlCalendarAdvance(IborCalendar,$H3313,B3314,"f",FALSE)</f>
        <v>62730</v>
      </c>
      <c r="I3314" s="49">
        <f>_xll.qlInterestRateIndexValueDate(Index1M,$H3314)</f>
        <v>62732</v>
      </c>
      <c r="J3314" s="52">
        <f>IFERROR(_xll.qlIndexFixing(Index1M,$H3314,TRUE,_xll.ohTrigger(RecalcTrigger,Trigger1M)),NA())</f>
        <v>2.274756221518015E-2</v>
      </c>
      <c r="K3314" s="52">
        <f>IFERROR(_xll.qlIndexFixing(ONIndex1M,I3314,TRUE,_xll.ohTrigger(RecalcTrigger,Trigger1M)),NA())</f>
        <v>2.2725312568550038E-2</v>
      </c>
      <c r="L3314" s="52">
        <f>IFERROR(_xll.qlIndexFixing(Index3M,H3314,TRUE,_xll.ohTrigger(RecalcTrigger,Trigger3M)),NA())</f>
        <v>2.4298386861966486E-2</v>
      </c>
      <c r="M3314" s="52">
        <f>IFERROR(_xll.qlIndexFixing(ONIndex3M,I3314,TRUE,_xll.ohTrigger(RecalcTrigger,Trigger3M)),NA())</f>
        <v>2.4221631551668565E-2</v>
      </c>
      <c r="N3314" s="52">
        <f>IFERROR(_xll.qlIndexFixing(Index6M,$H3314,TRUE,_xll.ohTrigger(RecalcTrigger,Trigger6M)),NA())</f>
        <v>2.569527509278215E-2</v>
      </c>
      <c r="O3314" s="52">
        <f>IFERROR(_xll.qlIndexFixing(ONIndex6M,I3314,TRUE,_xll.ohTrigger(RecalcTrigger,Trigger6M)),NA())</f>
        <v>2.5529852416825705E-2</v>
      </c>
      <c r="P3314" s="52">
        <f>IFERROR(_xll.qlIndexFixing(Index1Y,$H3314,TRUE,_xll.ohTrigger(RecalcTrigger,Trigger1Y)),NA())</f>
        <v>2.752451199291377E-2</v>
      </c>
      <c r="Q3314" s="52">
        <f>IFERROR(_xll.qlIndexFixing(ONIndex1Y,I3314,TRUE,_xll.ohTrigger(RecalcTrigger,Trigger1Y)),NA())</f>
        <v>2.7145071937759724E-2</v>
      </c>
    </row>
    <row r="3315" spans="2:17" x14ac:dyDescent="0.2">
      <c r="B3315" s="46" t="s">
        <v>51</v>
      </c>
      <c r="D3315" s="49">
        <f>_xll.qlCalendarAdvance(LocalCalendar,$D3314,B3315,"f",FALSE)</f>
        <v>62751</v>
      </c>
      <c r="E3315" s="49">
        <f>_xll.qlInterestRateIndexValueDate(IndexON,D3315)</f>
        <v>62751</v>
      </c>
      <c r="F3315" s="52">
        <f>IFERROR(_xll.qlIndexFixing(IndexON,D3315,TRUE,_xll.ohTrigger(RecalcTrigger,TriggerON)),NA())</f>
        <v>2.1462095585453866E-2</v>
      </c>
      <c r="H3315" s="49">
        <f>_xll.qlCalendarAdvance(IborCalendar,$H3314,B3315,"f",FALSE)</f>
        <v>62737</v>
      </c>
      <c r="I3315" s="49">
        <f>_xll.qlInterestRateIndexValueDate(Index1M,$H3315)</f>
        <v>62739</v>
      </c>
      <c r="J3315" s="52">
        <f>IFERROR(_xll.qlIndexFixing(Index1M,$H3315,TRUE,_xll.ohTrigger(RecalcTrigger,Trigger1M)),NA())</f>
        <v>2.2747562215177652E-2</v>
      </c>
      <c r="K3315" s="52">
        <f>IFERROR(_xll.qlIndexFixing(ONIndex1M,I3315,TRUE,_xll.ohTrigger(RecalcTrigger,Trigger1M)),NA())</f>
        <v>2.2725312568470102E-2</v>
      </c>
      <c r="L3315" s="52">
        <f>IFERROR(_xll.qlIndexFixing(Index3M,H3315,TRUE,_xll.ohTrigger(RecalcTrigger,Trigger3M)),NA())</f>
        <v>2.42959322200673E-2</v>
      </c>
      <c r="M3315" s="52">
        <f>IFERROR(_xll.qlIndexFixing(ONIndex3M,I3315,TRUE,_xll.ohTrigger(RecalcTrigger,Trigger3M)),NA())</f>
        <v>2.4221631551668565E-2</v>
      </c>
      <c r="N3315" s="52">
        <f>IFERROR(_xll.qlIndexFixing(Index6M,$H3315,TRUE,_xll.ohTrigger(RecalcTrigger,Trigger6M)),NA())</f>
        <v>2.5698923926617458E-2</v>
      </c>
      <c r="O3315" s="52">
        <f>IFERROR(_xll.qlIndexFixing(ONIndex6M,I3315,TRUE,_xll.ohTrigger(RecalcTrigger,Trigger6M)),NA())</f>
        <v>2.5529849394363424E-2</v>
      </c>
      <c r="P3315" s="52">
        <f>IFERROR(_xll.qlIndexFixing(Index1Y,$H3315,TRUE,_xll.ohTrigger(RecalcTrigger,Trigger1Y)),NA())</f>
        <v>2.7525568886803419E-2</v>
      </c>
      <c r="Q3315" s="52">
        <f>IFERROR(_xll.qlIndexFixing(ONIndex1Y,I3315,TRUE,_xll.ohTrigger(RecalcTrigger,Trigger1Y)),NA())</f>
        <v>2.7145086804347685E-2</v>
      </c>
    </row>
    <row r="3316" spans="2:17" x14ac:dyDescent="0.2">
      <c r="B3316" s="46" t="s">
        <v>51</v>
      </c>
      <c r="D3316" s="49">
        <f>_xll.qlCalendarAdvance(LocalCalendar,$D3315,B3316,"f",FALSE)</f>
        <v>62758</v>
      </c>
      <c r="E3316" s="49">
        <f>_xll.qlInterestRateIndexValueDate(IndexON,D3316)</f>
        <v>62758</v>
      </c>
      <c r="F3316" s="52">
        <f>IFERROR(_xll.qlIndexFixing(IndexON,D3316,TRUE,_xll.ohTrigger(RecalcTrigger,TriggerON)),NA())</f>
        <v>2.146209558537393E-2</v>
      </c>
      <c r="H3316" s="49">
        <f>_xll.qlCalendarAdvance(IborCalendar,$H3315,B3316,"f",FALSE)</f>
        <v>62744</v>
      </c>
      <c r="I3316" s="49">
        <f>_xll.qlInterestRateIndexValueDate(Index1M,$H3316)</f>
        <v>62746</v>
      </c>
      <c r="J3316" s="52">
        <f>IFERROR(_xll.qlIndexFixing(Index1M,$H3316,TRUE,_xll.ohTrigger(RecalcTrigger,Trigger1M)),NA())</f>
        <v>2.2747562215175154E-2</v>
      </c>
      <c r="K3316" s="52">
        <f>IFERROR(_xll.qlIndexFixing(ONIndex1M,I3316,TRUE,_xll.ohTrigger(RecalcTrigger,Trigger1M)),NA())</f>
        <v>2.2725312568470102E-2</v>
      </c>
      <c r="L3316" s="52">
        <f>IFERROR(_xll.qlIndexFixing(Index3M,H3316,TRUE,_xll.ohTrigger(RecalcTrigger,Trigger3M)),NA())</f>
        <v>2.42959322200673E-2</v>
      </c>
      <c r="M3316" s="52">
        <f>IFERROR(_xll.qlIndexFixing(ONIndex3M,I3316,TRUE,_xll.ohTrigger(RecalcTrigger,Trigger3M)),NA())</f>
        <v>2.4221631551668565E-2</v>
      </c>
      <c r="N3316" s="52">
        <f>IFERROR(_xll.qlIndexFixing(Index6M,$H3316,TRUE,_xll.ohTrigger(RecalcTrigger,Trigger6M)),NA())</f>
        <v>2.5695269345187836E-2</v>
      </c>
      <c r="O3316" s="52">
        <f>IFERROR(_xll.qlIndexFixing(ONIndex6M,I3316,TRUE,_xll.ohTrigger(RecalcTrigger,Trigger6M)),NA())</f>
        <v>2.5529846385650146E-2</v>
      </c>
      <c r="P3316" s="52">
        <f>IFERROR(_xll.qlIndexFixing(Index1Y,$H3316,TRUE,_xll.ohTrigger(RecalcTrigger,Trigger1Y)),NA())</f>
        <v>2.7524538848601229E-2</v>
      </c>
      <c r="Q3316" s="52">
        <f>IFERROR(_xll.qlIndexFixing(ONIndex1Y,I3316,TRUE,_xll.ohTrigger(RecalcTrigger,Trigger1Y)),NA())</f>
        <v>2.714510160330974E-2</v>
      </c>
    </row>
    <row r="3317" spans="2:17" x14ac:dyDescent="0.2">
      <c r="B3317" s="46" t="s">
        <v>51</v>
      </c>
      <c r="D3317" s="49">
        <f>_xll.qlCalendarAdvance(LocalCalendar,$D3316,B3317,"f",FALSE)</f>
        <v>62765</v>
      </c>
      <c r="E3317" s="49">
        <f>_xll.qlInterestRateIndexValueDate(IndexON,D3317)</f>
        <v>62765</v>
      </c>
      <c r="F3317" s="52">
        <f>IFERROR(_xll.qlIndexFixing(IndexON,D3317,TRUE,_xll.ohTrigger(RecalcTrigger,TriggerON)),NA())</f>
        <v>2.1462095585293994E-2</v>
      </c>
      <c r="H3317" s="49">
        <f>_xll.qlCalendarAdvance(IborCalendar,$H3316,B3317,"f",FALSE)</f>
        <v>62751</v>
      </c>
      <c r="I3317" s="49">
        <f>_xll.qlInterestRateIndexValueDate(Index1M,$H3317)</f>
        <v>62753</v>
      </c>
      <c r="J3317" s="52">
        <f>IFERROR(_xll.qlIndexFixing(Index1M,$H3317,TRUE,_xll.ohTrigger(RecalcTrigger,Trigger1M)),NA())</f>
        <v>2.2747562215177652E-2</v>
      </c>
      <c r="K3317" s="52">
        <f>IFERROR(_xll.qlIndexFixing(ONIndex1M,I3317,TRUE,_xll.ohTrigger(RecalcTrigger,Trigger1M)),NA())</f>
        <v>2.2725312568470102E-2</v>
      </c>
      <c r="L3317" s="52">
        <f>IFERROR(_xll.qlIndexFixing(Index3M,H3317,TRUE,_xll.ohTrigger(RecalcTrigger,Trigger3M)),NA())</f>
        <v>2.4295932220066433E-2</v>
      </c>
      <c r="M3317" s="52">
        <f>IFERROR(_xll.qlIndexFixing(ONIndex3M,I3317,TRUE,_xll.ohTrigger(RecalcTrigger,Trigger3M)),NA())</f>
        <v>2.4221631551668565E-2</v>
      </c>
      <c r="N3317" s="52">
        <f>IFERROR(_xll.qlIndexFixing(Index6M,$H3317,TRUE,_xll.ohTrigger(RecalcTrigger,Trigger6M)),NA())</f>
        <v>2.5695266492266874E-2</v>
      </c>
      <c r="O3317" s="52">
        <f>IFERROR(_xll.qlIndexFixing(ONIndex6M,I3317,TRUE,_xll.ohTrigger(RecalcTrigger,Trigger6M)),NA())</f>
        <v>2.5529843390765805E-2</v>
      </c>
      <c r="P3317" s="52">
        <f>IFERROR(_xll.qlIndexFixing(Index1Y,$H3317,TRUE,_xll.ohTrigger(RecalcTrigger,Trigger1Y)),NA())</f>
        <v>2.7524552172238204E-2</v>
      </c>
      <c r="Q3317" s="52">
        <f>IFERROR(_xll.qlIndexFixing(ONIndex1Y,I3317,TRUE,_xll.ohTrigger(RecalcTrigger,Trigger1Y)),NA())</f>
        <v>2.7145116334805763E-2</v>
      </c>
    </row>
    <row r="3318" spans="2:17" x14ac:dyDescent="0.2">
      <c r="B3318" s="46" t="s">
        <v>51</v>
      </c>
      <c r="D3318" s="49">
        <f>_xll.qlCalendarAdvance(LocalCalendar,$D3317,B3318,"f",FALSE)</f>
        <v>62772</v>
      </c>
      <c r="E3318" s="49">
        <f>_xll.qlInterestRateIndexValueDate(IndexON,D3318)</f>
        <v>62772</v>
      </c>
      <c r="F3318" s="52">
        <f>IFERROR(_xll.qlIndexFixing(IndexON,D3318,TRUE,_xll.ohTrigger(RecalcTrigger,TriggerON)),NA())</f>
        <v>2.1462735337505201E-2</v>
      </c>
      <c r="H3318" s="49">
        <f>_xll.qlCalendarAdvance(IborCalendar,$H3317,B3318,"f",FALSE)</f>
        <v>62758</v>
      </c>
      <c r="I3318" s="49">
        <f>_xll.qlInterestRateIndexValueDate(Index1M,$H3318)</f>
        <v>62760</v>
      </c>
      <c r="J3318" s="52">
        <f>IFERROR(_xll.qlIndexFixing(Index1M,$H3318,TRUE,_xll.ohTrigger(RecalcTrigger,Trigger1M)),NA())</f>
        <v>2.274756221518015E-2</v>
      </c>
      <c r="K3318" s="52">
        <f>IFERROR(_xll.qlIndexFixing(ONIndex1M,I3318,TRUE,_xll.ohTrigger(RecalcTrigger,Trigger1M)),NA())</f>
        <v>2.2725312568470102E-2</v>
      </c>
      <c r="L3318" s="52">
        <f>IFERROR(_xll.qlIndexFixing(Index3M,H3318,TRUE,_xll.ohTrigger(RecalcTrigger,Trigger3M)),NA())</f>
        <v>2.4295932220066433E-2</v>
      </c>
      <c r="M3318" s="52">
        <f>IFERROR(_xll.qlIndexFixing(ONIndex3M,I3318,TRUE,_xll.ohTrigger(RecalcTrigger,Trigger3M)),NA())</f>
        <v>2.4221631551668565E-2</v>
      </c>
      <c r="N3318" s="52">
        <f>IFERROR(_xll.qlIndexFixing(Index6M,$H3318,TRUE,_xll.ohTrigger(RecalcTrigger,Trigger6M)),NA())</f>
        <v>2.5695263653262652E-2</v>
      </c>
      <c r="O3318" s="52">
        <f>IFERROR(_xll.qlIndexFixing(ONIndex6M,I3318,TRUE,_xll.ohTrigger(RecalcTrigger,Trigger6M)),NA())</f>
        <v>2.552984040955053E-2</v>
      </c>
      <c r="P3318" s="52">
        <f>IFERROR(_xll.qlIndexFixing(Index1Y,$H3318,TRUE,_xll.ohTrigger(RecalcTrigger,Trigger1Y)),NA())</f>
        <v>2.7524565426403795E-2</v>
      </c>
      <c r="Q3318" s="52">
        <f>IFERROR(_xll.qlIndexFixing(ONIndex1Y,I3318,TRUE,_xll.ohTrigger(RecalcTrigger,Trigger1Y)),NA())</f>
        <v>2.7145130998675882E-2</v>
      </c>
    </row>
    <row r="3319" spans="2:17" x14ac:dyDescent="0.2">
      <c r="B3319" s="46" t="s">
        <v>51</v>
      </c>
      <c r="D3319" s="49">
        <f>_xll.qlCalendarAdvance(LocalCalendar,$D3318,B3319,"f",FALSE)</f>
        <v>62779</v>
      </c>
      <c r="E3319" s="49">
        <f>_xll.qlInterestRateIndexValueDate(IndexON,D3319)</f>
        <v>62779</v>
      </c>
      <c r="F3319" s="52">
        <f>IFERROR(_xll.qlIndexFixing(IndexON,D3319,TRUE,_xll.ohTrigger(RecalcTrigger,TriggerON)),NA())</f>
        <v>2.1462095585293994E-2</v>
      </c>
      <c r="H3319" s="49">
        <f>_xll.qlCalendarAdvance(IborCalendar,$H3318,B3319,"f",FALSE)</f>
        <v>62765</v>
      </c>
      <c r="I3319" s="49">
        <f>_xll.qlInterestRateIndexValueDate(Index1M,$H3319)</f>
        <v>62767</v>
      </c>
      <c r="J3319" s="52">
        <f>IFERROR(_xll.qlIndexFixing(Index1M,$H3319,TRUE,_xll.ohTrigger(RecalcTrigger,Trigger1M)),NA())</f>
        <v>2.2747562215177652E-2</v>
      </c>
      <c r="K3319" s="52">
        <f>IFERROR(_xll.qlIndexFixing(ONIndex1M,I3319,TRUE,_xll.ohTrigger(RecalcTrigger,Trigger1M)),NA())</f>
        <v>2.2725312568470102E-2</v>
      </c>
      <c r="L3319" s="52">
        <f>IFERROR(_xll.qlIndexFixing(Index3M,H3319,TRUE,_xll.ohTrigger(RecalcTrigger,Trigger3M)),NA())</f>
        <v>2.4295932220068168E-2</v>
      </c>
      <c r="M3319" s="52">
        <f>IFERROR(_xll.qlIndexFixing(ONIndex3M,I3319,TRUE,_xll.ohTrigger(RecalcTrigger,Trigger3M)),NA())</f>
        <v>2.4221631551668565E-2</v>
      </c>
      <c r="N3319" s="52">
        <f>IFERROR(_xll.qlIndexFixing(Index6M,$H3319,TRUE,_xll.ohTrigger(RecalcTrigger,Trigger6M)),NA())</f>
        <v>2.5694348004557492E-2</v>
      </c>
      <c r="O3319" s="52">
        <f>IFERROR(_xll.qlIndexFixing(ONIndex6M,I3319,TRUE,_xll.ohTrigger(RecalcTrigger,Trigger6M)),NA())</f>
        <v>2.5529837442164194E-2</v>
      </c>
      <c r="P3319" s="52">
        <f>IFERROR(_xll.qlIndexFixing(Index1Y,$H3319,TRUE,_xll.ohTrigger(RecalcTrigger,Trigger1Y)),NA())</f>
        <v>2.7524578611098E-2</v>
      </c>
      <c r="Q3319" s="52">
        <f>IFERROR(_xll.qlIndexFixing(ONIndex1Y,I3319,TRUE,_xll.ohTrigger(RecalcTrigger,Trigger1Y)),NA())</f>
        <v>2.7145145594920095E-2</v>
      </c>
    </row>
    <row r="3320" spans="2:17" x14ac:dyDescent="0.2">
      <c r="B3320" s="46" t="s">
        <v>51</v>
      </c>
      <c r="D3320" s="49">
        <f>_xll.qlCalendarAdvance(LocalCalendar,$D3319,B3320,"f",FALSE)</f>
        <v>62786</v>
      </c>
      <c r="E3320" s="49">
        <f>_xll.qlInterestRateIndexValueDate(IndexON,D3320)</f>
        <v>62786</v>
      </c>
      <c r="F3320" s="52">
        <f>IFERROR(_xll.qlIndexFixing(IndexON,D3320,TRUE,_xll.ohTrigger(RecalcTrigger,TriggerON)),NA())</f>
        <v>2.1462095585293994E-2</v>
      </c>
      <c r="H3320" s="49">
        <f>_xll.qlCalendarAdvance(IborCalendar,$H3319,B3320,"f",FALSE)</f>
        <v>62772</v>
      </c>
      <c r="I3320" s="49">
        <f>_xll.qlInterestRateIndexValueDate(Index1M,$H3320)</f>
        <v>62774</v>
      </c>
      <c r="J3320" s="52">
        <f>IFERROR(_xll.qlIndexFixing(Index1M,$H3320,TRUE,_xll.ohTrigger(RecalcTrigger,Trigger1M)),NA())</f>
        <v>2.2747562215177652E-2</v>
      </c>
      <c r="K3320" s="52">
        <f>IFERROR(_xll.qlIndexFixing(ONIndex1M,I3320,TRUE,_xll.ohTrigger(RecalcTrigger,Trigger1M)),NA())</f>
        <v>2.2725312568470102E-2</v>
      </c>
      <c r="L3320" s="52">
        <f>IFERROR(_xll.qlIndexFixing(Index3M,H3320,TRUE,_xll.ohTrigger(RecalcTrigger,Trigger3M)),NA())</f>
        <v>2.42959322200673E-2</v>
      </c>
      <c r="M3320" s="52">
        <f>IFERROR(_xll.qlIndexFixing(ONIndex3M,I3320,TRUE,_xll.ohTrigger(RecalcTrigger,Trigger3M)),NA())</f>
        <v>2.4221631551588629E-2</v>
      </c>
      <c r="N3320" s="52">
        <f>IFERROR(_xll.qlIndexFixing(Index6M,$H3320,TRUE,_xll.ohTrigger(RecalcTrigger,Trigger6M)),NA())</f>
        <v>2.5694345192591009E-2</v>
      </c>
      <c r="O3320" s="52">
        <f>IFERROR(_xll.qlIndexFixing(ONIndex6M,I3320,TRUE,_xll.ohTrigger(RecalcTrigger,Trigger6M)),NA())</f>
        <v>2.5529834488287051E-2</v>
      </c>
      <c r="P3320" s="52">
        <f>IFERROR(_xll.qlIndexFixing(Index1Y,$H3320,TRUE,_xll.ohTrigger(RecalcTrigger,Trigger1Y)),NA())</f>
        <v>2.752459172632082E-2</v>
      </c>
      <c r="Q3320" s="52">
        <f>IFERROR(_xll.qlIndexFixing(ONIndex1Y,I3320,TRUE,_xll.ohTrigger(RecalcTrigger,Trigger1Y)),NA())</f>
        <v>2.7145160123618339E-2</v>
      </c>
    </row>
    <row r="3321" spans="2:17" x14ac:dyDescent="0.2">
      <c r="B3321" s="46" t="s">
        <v>51</v>
      </c>
      <c r="D3321" s="49">
        <f>_xll.qlCalendarAdvance(LocalCalendar,$D3320,B3321,"f",FALSE)</f>
        <v>62793</v>
      </c>
      <c r="E3321" s="49">
        <f>_xll.qlInterestRateIndexValueDate(IndexON,D3321)</f>
        <v>62793</v>
      </c>
      <c r="F3321" s="52">
        <f>IFERROR(_xll.qlIndexFixing(IndexON,D3321,TRUE,_xll.ohTrigger(RecalcTrigger,TriggerON)),NA())</f>
        <v>2.1462095585293994E-2</v>
      </c>
      <c r="H3321" s="49">
        <f>_xll.qlCalendarAdvance(IborCalendar,$H3320,B3321,"f",FALSE)</f>
        <v>62779</v>
      </c>
      <c r="I3321" s="49">
        <f>_xll.qlInterestRateIndexValueDate(Index1M,$H3321)</f>
        <v>62781</v>
      </c>
      <c r="J3321" s="52">
        <f>IFERROR(_xll.qlIndexFixing(Index1M,$H3321,TRUE,_xll.ohTrigger(RecalcTrigger,Trigger1M)),NA())</f>
        <v>2.2747562215177652E-2</v>
      </c>
      <c r="K3321" s="52">
        <f>IFERROR(_xll.qlIndexFixing(ONIndex1M,I3321,TRUE,_xll.ohTrigger(RecalcTrigger,Trigger1M)),NA())</f>
        <v>2.2725312568390166E-2</v>
      </c>
      <c r="L3321" s="52">
        <f>IFERROR(_xll.qlIndexFixing(Index3M,H3321,TRUE,_xll.ohTrigger(RecalcTrigger,Trigger3M)),NA())</f>
        <v>2.42959322200673E-2</v>
      </c>
      <c r="M3321" s="52">
        <f>IFERROR(_xll.qlIndexFixing(ONIndex3M,I3321,TRUE,_xll.ohTrigger(RecalcTrigger,Trigger3M)),NA())</f>
        <v>2.4221631551668565E-2</v>
      </c>
      <c r="N3321" s="52">
        <f>IFERROR(_xll.qlIndexFixing(Index6M,$H3321,TRUE,_xll.ohTrigger(RecalcTrigger,Trigger6M)),NA())</f>
        <v>2.5694342394540867E-2</v>
      </c>
      <c r="O3321" s="52">
        <f>IFERROR(_xll.qlIndexFixing(ONIndex6M,I3321,TRUE,_xll.ohTrigger(RecalcTrigger,Trigger6M)),NA())</f>
        <v>2.5529831548398718E-2</v>
      </c>
      <c r="P3321" s="52">
        <f>IFERROR(_xll.qlIndexFixing(Index1Y,$H3321,TRUE,_xll.ohTrigger(RecalcTrigger,Trigger1Y)),NA())</f>
        <v>2.7524604772072258E-2</v>
      </c>
      <c r="Q3321" s="52">
        <f>IFERROR(_xll.qlIndexFixing(ONIndex1Y,I3321,TRUE,_xll.ohTrigger(RecalcTrigger,Trigger1Y)),NA())</f>
        <v>2.7145174584770615E-2</v>
      </c>
    </row>
    <row r="3322" spans="2:17" x14ac:dyDescent="0.2">
      <c r="B3322" s="46" t="s">
        <v>51</v>
      </c>
      <c r="D3322" s="49">
        <f>_xll.qlCalendarAdvance(LocalCalendar,$D3321,B3322,"f",FALSE)</f>
        <v>62800</v>
      </c>
      <c r="E3322" s="49">
        <f>_xll.qlInterestRateIndexValueDate(IndexON,D3322)</f>
        <v>62800</v>
      </c>
      <c r="F3322" s="52">
        <f>IFERROR(_xll.qlIndexFixing(IndexON,D3322,TRUE,_xll.ohTrigger(RecalcTrigger,TriggerON)),NA())</f>
        <v>2.1462095585293994E-2</v>
      </c>
      <c r="H3322" s="49">
        <f>_xll.qlCalendarAdvance(IborCalendar,$H3321,B3322,"f",FALSE)</f>
        <v>62786</v>
      </c>
      <c r="I3322" s="49">
        <f>_xll.qlInterestRateIndexValueDate(Index1M,$H3322)</f>
        <v>62789</v>
      </c>
      <c r="J3322" s="52">
        <f>IFERROR(_xll.qlIndexFixing(Index1M,$H3322,TRUE,_xll.ohTrigger(RecalcTrigger,Trigger1M)),NA())</f>
        <v>2.2747562215177652E-2</v>
      </c>
      <c r="K3322" s="52">
        <f>IFERROR(_xll.qlIndexFixing(ONIndex1M,I3322,TRUE,_xll.ohTrigger(RecalcTrigger,Trigger1M)),NA())</f>
        <v>2.272674715374734E-2</v>
      </c>
      <c r="L3322" s="52">
        <f>IFERROR(_xll.qlIndexFixing(Index3M,H3322,TRUE,_xll.ohTrigger(RecalcTrigger,Trigger3M)),NA())</f>
        <v>2.4297568611280875E-2</v>
      </c>
      <c r="M3322" s="52">
        <f>IFERROR(_xll.qlIndexFixing(ONIndex3M,I3322,TRUE,_xll.ohTrigger(RecalcTrigger,Trigger3M)),NA())</f>
        <v>2.4223261275517771E-2</v>
      </c>
      <c r="N3322" s="52">
        <f>IFERROR(_xll.qlIndexFixing(Index6M,$H3322,TRUE,_xll.ohTrigger(RecalcTrigger,Trigger6M)),NA())</f>
        <v>2.5694339213808703E-2</v>
      </c>
      <c r="O3322" s="52">
        <f>IFERROR(_xll.qlIndexFixing(ONIndex6M,I3322,TRUE,_xll.ohTrigger(RecalcTrigger,Trigger6M)),NA())</f>
        <v>2.5531638309539417E-2</v>
      </c>
      <c r="P3322" s="52">
        <f>IFERROR(_xll.qlIndexFixing(Index1Y,$H3322,TRUE,_xll.ohTrigger(RecalcTrigger,Trigger1Y)),NA())</f>
        <v>2.7523576245659313E-2</v>
      </c>
      <c r="Q3322" s="52">
        <f>IFERROR(_xll.qlIndexFixing(ONIndex1Y,I3322,TRUE,_xll.ohTrigger(RecalcTrigger,Trigger1Y)),NA())</f>
        <v>2.7147239966875958E-2</v>
      </c>
    </row>
    <row r="3323" spans="2:17" x14ac:dyDescent="0.2">
      <c r="B3323" s="46" t="s">
        <v>51</v>
      </c>
      <c r="D3323" s="49">
        <f>_xll.qlCalendarAdvance(LocalCalendar,$D3322,B3323,"f",FALSE)</f>
        <v>62807</v>
      </c>
      <c r="E3323" s="49">
        <f>_xll.qlInterestRateIndexValueDate(IndexON,D3323)</f>
        <v>62807</v>
      </c>
      <c r="F3323" s="52">
        <f>IFERROR(_xll.qlIndexFixing(IndexON,D3323,TRUE,_xll.ohTrigger(RecalcTrigger,TriggerON)),NA())</f>
        <v>2.146209558537393E-2</v>
      </c>
      <c r="H3323" s="49">
        <f>_xll.qlCalendarAdvance(IborCalendar,$H3322,B3323,"f",FALSE)</f>
        <v>62793</v>
      </c>
      <c r="I3323" s="49">
        <f>_xll.qlInterestRateIndexValueDate(Index1M,$H3323)</f>
        <v>62795</v>
      </c>
      <c r="J3323" s="52">
        <f>IFERROR(_xll.qlIndexFixing(Index1M,$H3323,TRUE,_xll.ohTrigger(RecalcTrigger,Trigger1M)),NA())</f>
        <v>2.2747562215175154E-2</v>
      </c>
      <c r="K3323" s="52">
        <f>IFERROR(_xll.qlIndexFixing(ONIndex1M,I3323,TRUE,_xll.ohTrigger(RecalcTrigger,Trigger1M)),NA())</f>
        <v>2.2725312568390166E-2</v>
      </c>
      <c r="L3323" s="52">
        <f>IFERROR(_xll.qlIndexFixing(Index3M,H3323,TRUE,_xll.ohTrigger(RecalcTrigger,Trigger3M)),NA())</f>
        <v>2.4295114079535066E-2</v>
      </c>
      <c r="M3323" s="52">
        <f>IFERROR(_xll.qlIndexFixing(ONIndex3M,I3323,TRUE,_xll.ohTrigger(RecalcTrigger,Trigger3M)),NA())</f>
        <v>2.4221631551588629E-2</v>
      </c>
      <c r="N3323" s="52">
        <f>IFERROR(_xll.qlIndexFixing(Index6M,$H3323,TRUE,_xll.ohTrigger(RecalcTrigger,Trigger6M)),NA())</f>
        <v>2.5695249666987784E-2</v>
      </c>
      <c r="O3323" s="52">
        <f>IFERROR(_xll.qlIndexFixing(ONIndex6M,I3323,TRUE,_xll.ohTrigger(RecalcTrigger,Trigger6M)),NA())</f>
        <v>2.5529825709549314E-2</v>
      </c>
      <c r="P3323" s="52">
        <f>IFERROR(_xll.qlIndexFixing(Index1Y,$H3323,TRUE,_xll.ohTrigger(RecalcTrigger,Trigger1Y)),NA())</f>
        <v>2.7524630655161191E-2</v>
      </c>
      <c r="Q3323" s="52">
        <f>IFERROR(_xll.qlIndexFixing(ONIndex1Y,I3323,TRUE,_xll.ohTrigger(RecalcTrigger,Trigger1Y)),NA())</f>
        <v>2.7145203304277388E-2</v>
      </c>
    </row>
    <row r="3324" spans="2:17" x14ac:dyDescent="0.2">
      <c r="B3324" s="46" t="s">
        <v>51</v>
      </c>
      <c r="D3324" s="49">
        <f>_xll.qlCalendarAdvance(LocalCalendar,$D3323,B3324,"f",FALSE)</f>
        <v>62814</v>
      </c>
      <c r="E3324" s="49">
        <f>_xll.qlInterestRateIndexValueDate(IndexON,D3324)</f>
        <v>62814</v>
      </c>
      <c r="F3324" s="52">
        <f>IFERROR(_xll.qlIndexFixing(IndexON,D3324,TRUE,_xll.ohTrigger(RecalcTrigger,TriggerON)),NA())</f>
        <v>2.1462095585293994E-2</v>
      </c>
      <c r="H3324" s="49">
        <f>_xll.qlCalendarAdvance(IborCalendar,$H3323,B3324,"f",FALSE)</f>
        <v>62800</v>
      </c>
      <c r="I3324" s="49">
        <f>_xll.qlInterestRateIndexValueDate(Index1M,$H3324)</f>
        <v>62802</v>
      </c>
      <c r="J3324" s="52">
        <f>IFERROR(_xll.qlIndexFixing(Index1M,$H3324,TRUE,_xll.ohTrigger(RecalcTrigger,Trigger1M)),NA())</f>
        <v>2.2747562215177652E-2</v>
      </c>
      <c r="K3324" s="52">
        <f>IFERROR(_xll.qlIndexFixing(ONIndex1M,I3324,TRUE,_xll.ohTrigger(RecalcTrigger,Trigger1M)),NA())</f>
        <v>2.2725312568470102E-2</v>
      </c>
      <c r="L3324" s="52">
        <f>IFERROR(_xll.qlIndexFixing(Index3M,H3324,TRUE,_xll.ohTrigger(RecalcTrigger,Trigger3M)),NA())</f>
        <v>2.4295114079535066E-2</v>
      </c>
      <c r="M3324" s="52">
        <f>IFERROR(_xll.qlIndexFixing(ONIndex3M,I3324,TRUE,_xll.ohTrigger(RecalcTrigger,Trigger3M)),NA())</f>
        <v>2.4221631551588629E-2</v>
      </c>
      <c r="N3324" s="52">
        <f>IFERROR(_xll.qlIndexFixing(Index6M,$H3324,TRUE,_xll.ohTrigger(RecalcTrigger,Trigger6M)),NA())</f>
        <v>2.5695246911483543E-2</v>
      </c>
      <c r="O3324" s="52">
        <f>IFERROR(_xll.qlIndexFixing(ONIndex6M,I3324,TRUE,_xll.ohTrigger(RecalcTrigger,Trigger6M)),NA())</f>
        <v>2.5529822810828051E-2</v>
      </c>
      <c r="P3324" s="52">
        <f>IFERROR(_xll.qlIndexFixing(Index1Y,$H3324,TRUE,_xll.ohTrigger(RecalcTrigger,Trigger1Y)),NA())</f>
        <v>2.7524643492499123E-2</v>
      </c>
      <c r="Q3324" s="52">
        <f>IFERROR(_xll.qlIndexFixing(ONIndex1Y,I3324,TRUE,_xll.ohTrigger(RecalcTrigger,Trigger1Y)),NA())</f>
        <v>2.7145217562631885E-2</v>
      </c>
    </row>
    <row r="3325" spans="2:17" x14ac:dyDescent="0.2">
      <c r="B3325" s="46" t="s">
        <v>51</v>
      </c>
      <c r="D3325" s="49">
        <f>_xll.qlCalendarAdvance(LocalCalendar,$D3324,B3325,"f",FALSE)</f>
        <v>62821</v>
      </c>
      <c r="E3325" s="49">
        <f>_xll.qlInterestRateIndexValueDate(IndexON,D3325)</f>
        <v>62821</v>
      </c>
      <c r="F3325" s="52">
        <f>IFERROR(_xll.qlIndexFixing(IndexON,D3325,TRUE,_xll.ohTrigger(RecalcTrigger,TriggerON)),NA())</f>
        <v>2.1462095585293994E-2</v>
      </c>
      <c r="H3325" s="49">
        <f>_xll.qlCalendarAdvance(IborCalendar,$H3324,B3325,"f",FALSE)</f>
        <v>62807</v>
      </c>
      <c r="I3325" s="49">
        <f>_xll.qlInterestRateIndexValueDate(Index1M,$H3325)</f>
        <v>62809</v>
      </c>
      <c r="J3325" s="52">
        <f>IFERROR(_xll.qlIndexFixing(Index1M,$H3325,TRUE,_xll.ohTrigger(RecalcTrigger,Trigger1M)),NA())</f>
        <v>2.2748280429145271E-2</v>
      </c>
      <c r="K3325" s="52">
        <f>IFERROR(_xll.qlIndexFixing(ONIndex1M,I3325,TRUE,_xll.ohTrigger(RecalcTrigger,Trigger1M)),NA())</f>
        <v>2.2725312568470102E-2</v>
      </c>
      <c r="L3325" s="52">
        <f>IFERROR(_xll.qlIndexFixing(Index3M,H3325,TRUE,_xll.ohTrigger(RecalcTrigger,Trigger3M)),NA())</f>
        <v>2.4295114079535943E-2</v>
      </c>
      <c r="M3325" s="52">
        <f>IFERROR(_xll.qlIndexFixing(ONIndex3M,I3325,TRUE,_xll.ohTrigger(RecalcTrigger,Trigger3M)),NA())</f>
        <v>2.4221631551668565E-2</v>
      </c>
      <c r="N3325" s="52">
        <f>IFERROR(_xll.qlIndexFixing(Index6M,$H3325,TRUE,_xll.ohTrigger(RecalcTrigger,Trigger6M)),NA())</f>
        <v>2.5695244169895166E-2</v>
      </c>
      <c r="O3325" s="52">
        <f>IFERROR(_xll.qlIndexFixing(ONIndex6M,I3325,TRUE,_xll.ohTrigger(RecalcTrigger,Trigger6M)),NA())</f>
        <v>2.5529819925775854E-2</v>
      </c>
      <c r="P3325" s="52">
        <f>IFERROR(_xll.qlIndexFixing(Index1Y,$H3325,TRUE,_xll.ohTrigger(RecalcTrigger,Trigger1Y)),NA())</f>
        <v>2.7524656260365234E-2</v>
      </c>
      <c r="Q3325" s="52">
        <f>IFERROR(_xll.qlIndexFixing(ONIndex1Y,I3325,TRUE,_xll.ohTrigger(RecalcTrigger,Trigger1Y)),NA())</f>
        <v>2.7145231753520349E-2</v>
      </c>
    </row>
    <row r="3326" spans="2:17" x14ac:dyDescent="0.2">
      <c r="B3326" s="46" t="s">
        <v>51</v>
      </c>
      <c r="D3326" s="49">
        <f>_xll.qlCalendarAdvance(LocalCalendar,$D3325,B3326,"f",FALSE)</f>
        <v>62828</v>
      </c>
      <c r="E3326" s="49">
        <f>_xll.qlInterestRateIndexValueDate(IndexON,D3326)</f>
        <v>62828</v>
      </c>
      <c r="F3326" s="52">
        <f>IFERROR(_xll.qlIndexFixing(IndexON,D3326,TRUE,_xll.ohTrigger(RecalcTrigger,TriggerON)),NA())</f>
        <v>2.1462095585293994E-2</v>
      </c>
      <c r="H3326" s="49">
        <f>_xll.qlCalendarAdvance(IborCalendar,$H3325,B3326,"f",FALSE)</f>
        <v>62814</v>
      </c>
      <c r="I3326" s="49">
        <f>_xll.qlInterestRateIndexValueDate(Index1M,$H3326)</f>
        <v>62816</v>
      </c>
      <c r="J3326" s="52">
        <f>IFERROR(_xll.qlIndexFixing(Index1M,$H3326,TRUE,_xll.ohTrigger(RecalcTrigger,Trigger1M)),NA())</f>
        <v>2.2747562215177652E-2</v>
      </c>
      <c r="K3326" s="52">
        <f>IFERROR(_xll.qlIndexFixing(ONIndex1M,I3326,TRUE,_xll.ohTrigger(RecalcTrigger,Trigger1M)),NA())</f>
        <v>2.2728181859786645E-2</v>
      </c>
      <c r="L3326" s="52">
        <f>IFERROR(_xll.qlIndexFixing(Index3M,H3326,TRUE,_xll.ohTrigger(RecalcTrigger,Trigger3M)),NA())</f>
        <v>2.4295114079535066E-2</v>
      </c>
      <c r="M3326" s="52">
        <f>IFERROR(_xll.qlIndexFixing(ONIndex3M,I3326,TRUE,_xll.ohTrigger(RecalcTrigger,Trigger3M)),NA())</f>
        <v>2.4224891145575356E-2</v>
      </c>
      <c r="N3326" s="52">
        <f>IFERROR(_xll.qlIndexFixing(Index6M,$H3326,TRUE,_xll.ohTrigger(RecalcTrigger,Trigger6M)),NA())</f>
        <v>2.56952414422244E-2</v>
      </c>
      <c r="O3326" s="52">
        <f>IFERROR(_xll.qlIndexFixing(ONIndex6M,I3326,TRUE,_xll.ohTrigger(RecalcTrigger,Trigger6M)),NA())</f>
        <v>2.5533437446618734E-2</v>
      </c>
      <c r="P3326" s="52">
        <f>IFERROR(_xll.qlIndexFixing(Index1Y,$H3326,TRUE,_xll.ohTrigger(RecalcTrigger,Trigger1Y)),NA())</f>
        <v>2.7526755786029308E-2</v>
      </c>
      <c r="Q3326" s="52">
        <f>IFERROR(_xll.qlIndexFixing(ONIndex1Y,I3326,TRUE,_xll.ohTrigger(RecalcTrigger,Trigger1Y)),NA())</f>
        <v>2.7149343899120382E-2</v>
      </c>
    </row>
    <row r="3327" spans="2:17" x14ac:dyDescent="0.2">
      <c r="B3327" s="46" t="s">
        <v>51</v>
      </c>
      <c r="D3327" s="49">
        <f>_xll.qlCalendarAdvance(LocalCalendar,$D3326,B3327,"f",FALSE)</f>
        <v>62835</v>
      </c>
      <c r="E3327" s="49">
        <f>_xll.qlInterestRateIndexValueDate(IndexON,D3327)</f>
        <v>62835</v>
      </c>
      <c r="F3327" s="52">
        <f>IFERROR(_xll.qlIndexFixing(IndexON,D3327,TRUE,_xll.ohTrigger(RecalcTrigger,TriggerON)),NA())</f>
        <v>2.146209558537393E-2</v>
      </c>
      <c r="H3327" s="49">
        <f>_xll.qlCalendarAdvance(IborCalendar,$H3326,B3327,"f",FALSE)</f>
        <v>62821</v>
      </c>
      <c r="I3327" s="49">
        <f>_xll.qlInterestRateIndexValueDate(Index1M,$H3327)</f>
        <v>62823</v>
      </c>
      <c r="J3327" s="52">
        <f>IFERROR(_xll.qlIndexFixing(Index1M,$H3327,TRUE,_xll.ohTrigger(RecalcTrigger,Trigger1M)),NA())</f>
        <v>2.2745407754636217E-2</v>
      </c>
      <c r="K3327" s="52">
        <f>IFERROR(_xll.qlIndexFixing(ONIndex1M,I3327,TRUE,_xll.ohTrigger(RecalcTrigger,Trigger1M)),NA())</f>
        <v>2.2727464491669735E-2</v>
      </c>
      <c r="L3327" s="52">
        <f>IFERROR(_xll.qlIndexFixing(Index3M,H3327,TRUE,_xll.ohTrigger(RecalcTrigger,Trigger3M)),NA())</f>
        <v>2.4295114079535066E-2</v>
      </c>
      <c r="M3327" s="52">
        <f>IFERROR(_xll.qlIndexFixing(ONIndex3M,I3327,TRUE,_xll.ohTrigger(RecalcTrigger,Trigger3M)),NA())</f>
        <v>2.422407619227851E-2</v>
      </c>
      <c r="N3327" s="52">
        <f>IFERROR(_xll.qlIndexFixing(Index6M,$H3327,TRUE,_xll.ohTrigger(RecalcTrigger,Trigger6M)),NA())</f>
        <v>2.5694325898468227E-2</v>
      </c>
      <c r="O3327" s="52">
        <f>IFERROR(_xll.qlIndexFixing(ONIndex6M,I3327,TRUE,_xll.ohTrigger(RecalcTrigger,Trigger6M)),NA())</f>
        <v>2.5532529429077577E-2</v>
      </c>
      <c r="P3327" s="52">
        <f>IFERROR(_xll.qlIndexFixing(Index1Y,$H3327,TRUE,_xll.ohTrigger(RecalcTrigger,Trigger1Y)),NA())</f>
        <v>2.7521551750167756E-2</v>
      </c>
      <c r="Q3327" s="52">
        <f>IFERROR(_xll.qlIndexFixing(ONIndex1Y,I3327,TRUE,_xll.ohTrigger(RecalcTrigger,Trigger1Y)),NA())</f>
        <v>2.714833336121103E-2</v>
      </c>
    </row>
    <row r="3328" spans="2:17" x14ac:dyDescent="0.2">
      <c r="B3328" s="46" t="s">
        <v>51</v>
      </c>
      <c r="D3328" s="49">
        <f>_xll.qlCalendarAdvance(LocalCalendar,$D3327,B3328,"f",FALSE)</f>
        <v>62842</v>
      </c>
      <c r="E3328" s="49">
        <f>_xll.qlInterestRateIndexValueDate(IndexON,D3328)</f>
        <v>62842</v>
      </c>
      <c r="F3328" s="52">
        <f>IFERROR(_xll.qlIndexFixing(IndexON,D3328,TRUE,_xll.ohTrigger(RecalcTrigger,TriggerON)),NA())</f>
        <v>2.1462095585293994E-2</v>
      </c>
      <c r="H3328" s="49">
        <f>_xll.qlCalendarAdvance(IborCalendar,$H3327,B3328,"f",FALSE)</f>
        <v>62828</v>
      </c>
      <c r="I3328" s="49">
        <f>_xll.qlInterestRateIndexValueDate(Index1M,$H3328)</f>
        <v>62830</v>
      </c>
      <c r="J3328" s="52">
        <f>IFERROR(_xll.qlIndexFixing(Index1M,$H3328,TRUE,_xll.ohTrigger(RecalcTrigger,Trigger1M)),NA())</f>
        <v>2.2747562215175154E-2</v>
      </c>
      <c r="K3328" s="52">
        <f>IFERROR(_xll.qlIndexFixing(ONIndex1M,I3328,TRUE,_xll.ohTrigger(RecalcTrigger,Trigger1M)),NA())</f>
        <v>2.2725312568470102E-2</v>
      </c>
      <c r="L3328" s="52">
        <f>IFERROR(_xll.qlIndexFixing(Index3M,H3328,TRUE,_xll.ohTrigger(RecalcTrigger,Trigger3M)),NA())</f>
        <v>2.4295114079535943E-2</v>
      </c>
      <c r="M3328" s="52">
        <f>IFERROR(_xll.qlIndexFixing(ONIndex3M,I3328,TRUE,_xll.ohTrigger(RecalcTrigger,Trigger3M)),NA())</f>
        <v>2.4221631551668565E-2</v>
      </c>
      <c r="N3328" s="52">
        <f>IFERROR(_xll.qlIndexFixing(Index6M,$H3328,TRUE,_xll.ohTrigger(RecalcTrigger,Trigger6M)),NA())</f>
        <v>2.5694323197827634E-2</v>
      </c>
      <c r="O3328" s="52">
        <f>IFERROR(_xll.qlIndexFixing(ONIndex6M,I3328,TRUE,_xll.ohTrigger(RecalcTrigger,Trigger6M)),NA())</f>
        <v>2.552981135319321E-2</v>
      </c>
      <c r="P3328" s="52">
        <f>IFERROR(_xll.qlIndexFixing(Index1Y,$H3328,TRUE,_xll.ohTrigger(RecalcTrigger,Trigger1Y)),NA())</f>
        <v>2.7524694147136562E-2</v>
      </c>
      <c r="Q3328" s="52">
        <f>IFERROR(_xll.qlIndexFixing(ONIndex1Y,I3328,TRUE,_xll.ohTrigger(RecalcTrigger,Trigger1Y)),NA())</f>
        <v>2.7145273920670121E-2</v>
      </c>
    </row>
    <row r="3329" spans="2:17" x14ac:dyDescent="0.2">
      <c r="B3329" s="46" t="s">
        <v>51</v>
      </c>
      <c r="D3329" s="49">
        <f>_xll.qlCalendarAdvance(LocalCalendar,$D3328,B3329,"f",FALSE)</f>
        <v>62849</v>
      </c>
      <c r="E3329" s="49">
        <f>_xll.qlInterestRateIndexValueDate(IndexON,D3329)</f>
        <v>62849</v>
      </c>
      <c r="F3329" s="52">
        <f>IFERROR(_xll.qlIndexFixing(IndexON,D3329,TRUE,_xll.ohTrigger(RecalcTrigger,TriggerON)),NA())</f>
        <v>2.146209558537393E-2</v>
      </c>
      <c r="H3329" s="49">
        <f>_xll.qlCalendarAdvance(IborCalendar,$H3328,B3329,"f",FALSE)</f>
        <v>62835</v>
      </c>
      <c r="I3329" s="49">
        <f>_xll.qlInterestRateIndexValueDate(Index1M,$H3329)</f>
        <v>62837</v>
      </c>
      <c r="J3329" s="52">
        <f>IFERROR(_xll.qlIndexFixing(Index1M,$H3329,TRUE,_xll.ohTrigger(RecalcTrigger,Trigger1M)),NA())</f>
        <v>2.2748280429147692E-2</v>
      </c>
      <c r="K3329" s="52">
        <f>IFERROR(_xll.qlIndexFixing(ONIndex1M,I3329,TRUE,_xll.ohTrigger(RecalcTrigger,Trigger1M)),NA())</f>
        <v>2.2725312568550038E-2</v>
      </c>
      <c r="L3329" s="52">
        <f>IFERROR(_xll.qlIndexFixing(Index3M,H3329,TRUE,_xll.ohTrigger(RecalcTrigger,Trigger3M)),NA())</f>
        <v>2.4295114079535943E-2</v>
      </c>
      <c r="M3329" s="52">
        <f>IFERROR(_xll.qlIndexFixing(ONIndex3M,I3329,TRUE,_xll.ohTrigger(RecalcTrigger,Trigger3M)),NA())</f>
        <v>2.4221631551668565E-2</v>
      </c>
      <c r="N3329" s="52">
        <f>IFERROR(_xll.qlIndexFixing(Index6M,$H3329,TRUE,_xll.ohTrigger(RecalcTrigger,Trigger6M)),NA())</f>
        <v>2.5694320511103385E-2</v>
      </c>
      <c r="O3329" s="52">
        <f>IFERROR(_xll.qlIndexFixing(ONIndex6M,I3329,TRUE,_xll.ohTrigger(RecalcTrigger,Trigger6M)),NA())</f>
        <v>2.5529808523137021E-2</v>
      </c>
      <c r="P3329" s="52">
        <f>IFERROR(_xll.qlIndexFixing(Index1Y,$H3329,TRUE,_xll.ohTrigger(RecalcTrigger,Trigger1Y)),NA())</f>
        <v>2.7525750012612402E-2</v>
      </c>
      <c r="Q3329" s="52">
        <f>IFERROR(_xll.qlIndexFixing(ONIndex1Y,I3329,TRUE,_xll.ohTrigger(RecalcTrigger,Trigger1Y)),NA())</f>
        <v>2.7145287841134902E-2</v>
      </c>
    </row>
    <row r="3330" spans="2:17" x14ac:dyDescent="0.2">
      <c r="B3330" s="46" t="s">
        <v>51</v>
      </c>
      <c r="D3330" s="49">
        <f>_xll.qlCalendarAdvance(LocalCalendar,$D3329,B3330,"f",FALSE)</f>
        <v>62856</v>
      </c>
      <c r="E3330" s="49">
        <f>_xll.qlInterestRateIndexValueDate(IndexON,D3330)</f>
        <v>62856</v>
      </c>
      <c r="F3330" s="52">
        <f>IFERROR(_xll.qlIndexFixing(IndexON,D3330,TRUE,_xll.ohTrigger(RecalcTrigger,TriggerON)),NA())</f>
        <v>2.1462095585293994E-2</v>
      </c>
      <c r="H3330" s="49">
        <f>_xll.qlCalendarAdvance(IborCalendar,$H3329,B3330,"f",FALSE)</f>
        <v>62842</v>
      </c>
      <c r="I3330" s="49">
        <f>_xll.qlInterestRateIndexValueDate(Index1M,$H3330)</f>
        <v>62844</v>
      </c>
      <c r="J3330" s="52">
        <f>IFERROR(_xll.qlIndexFixing(Index1M,$H3330,TRUE,_xll.ohTrigger(RecalcTrigger,Trigger1M)),NA())</f>
        <v>2.2747562215177652E-2</v>
      </c>
      <c r="K3330" s="52">
        <f>IFERROR(_xll.qlIndexFixing(ONIndex1M,I3330,TRUE,_xll.ohTrigger(RecalcTrigger,Trigger1M)),NA())</f>
        <v>2.2725312568470102E-2</v>
      </c>
      <c r="L3330" s="52">
        <f>IFERROR(_xll.qlIndexFixing(Index3M,H3330,TRUE,_xll.ohTrigger(RecalcTrigger,Trigger3M)),NA())</f>
        <v>2.4295114079535943E-2</v>
      </c>
      <c r="M3330" s="52">
        <f>IFERROR(_xll.qlIndexFixing(ONIndex3M,I3330,TRUE,_xll.ohTrigger(RecalcTrigger,Trigger3M)),NA())</f>
        <v>2.4221631551668565E-2</v>
      </c>
      <c r="N3330" s="52">
        <f>IFERROR(_xll.qlIndexFixing(Index6M,$H3330,TRUE,_xll.ohTrigger(RecalcTrigger,Trigger6M)),NA())</f>
        <v>2.5694317838294158E-2</v>
      </c>
      <c r="O3330" s="52">
        <f>IFERROR(_xll.qlIndexFixing(ONIndex6M,I3330,TRUE,_xll.ohTrigger(RecalcTrigger,Trigger6M)),NA())</f>
        <v>2.5529805706669961E-2</v>
      </c>
      <c r="P3330" s="52">
        <f>IFERROR(_xll.qlIndexFixing(Index1Y,$H3330,TRUE,_xll.ohTrigger(RecalcTrigger,Trigger1Y)),NA())</f>
        <v>2.7524719057626754E-2</v>
      </c>
      <c r="Q3330" s="52">
        <f>IFERROR(_xll.qlIndexFixing(ONIndex1Y,I3330,TRUE,_xll.ohTrigger(RecalcTrigger,Trigger1Y)),NA())</f>
        <v>2.714530169413365E-2</v>
      </c>
    </row>
    <row r="3331" spans="2:17" x14ac:dyDescent="0.2">
      <c r="B3331" s="46" t="s">
        <v>51</v>
      </c>
      <c r="D3331" s="49">
        <f>_xll.qlCalendarAdvance(LocalCalendar,$D3330,B3331,"f",FALSE)</f>
        <v>62863</v>
      </c>
      <c r="E3331" s="49">
        <f>_xll.qlInterestRateIndexValueDate(IndexON,D3331)</f>
        <v>62863</v>
      </c>
      <c r="F3331" s="52">
        <f>IFERROR(_xll.qlIndexFixing(IndexON,D3331,TRUE,_xll.ohTrigger(RecalcTrigger,TriggerON)),NA())</f>
        <v>2.146209558537393E-2</v>
      </c>
      <c r="H3331" s="49">
        <f>_xll.qlCalendarAdvance(IborCalendar,$H3330,B3331,"f",FALSE)</f>
        <v>62849</v>
      </c>
      <c r="I3331" s="49">
        <f>_xll.qlInterestRateIndexValueDate(Index1M,$H3331)</f>
        <v>62851</v>
      </c>
      <c r="J3331" s="52">
        <f>IFERROR(_xll.qlIndexFixing(Index1M,$H3331,TRUE,_xll.ohTrigger(RecalcTrigger,Trigger1M)),NA())</f>
        <v>2.2747562215177652E-2</v>
      </c>
      <c r="K3331" s="52">
        <f>IFERROR(_xll.qlIndexFixing(ONIndex1M,I3331,TRUE,_xll.ohTrigger(RecalcTrigger,Trigger1M)),NA())</f>
        <v>2.2725312568550038E-2</v>
      </c>
      <c r="L3331" s="52">
        <f>IFERROR(_xll.qlIndexFixing(Index3M,H3331,TRUE,_xll.ohTrigger(RecalcTrigger,Trigger3M)),NA())</f>
        <v>2.4295114079535066E-2</v>
      </c>
      <c r="M3331" s="52">
        <f>IFERROR(_xll.qlIndexFixing(ONIndex3M,I3331,TRUE,_xll.ohTrigger(RecalcTrigger,Trigger3M)),NA())</f>
        <v>2.4221631551588629E-2</v>
      </c>
      <c r="N3331" s="52">
        <f>IFERROR(_xll.qlIndexFixing(Index6M,$H3331,TRUE,_xll.ohTrigger(RecalcTrigger,Trigger6M)),NA())</f>
        <v>2.5694315179400396E-2</v>
      </c>
      <c r="O3331" s="52">
        <f>IFERROR(_xll.qlIndexFixing(ONIndex6M,I3331,TRUE,_xll.ohTrigger(RecalcTrigger,Trigger6M)),NA())</f>
        <v>2.552980290403184E-2</v>
      </c>
      <c r="P3331" s="52">
        <f>IFERROR(_xll.qlIndexFixing(Index1Y,$H3331,TRUE,_xll.ohTrigger(RecalcTrigger,Trigger1Y)),NA())</f>
        <v>2.7524731408665425E-2</v>
      </c>
      <c r="Q3331" s="52">
        <f>IFERROR(_xll.qlIndexFixing(ONIndex1Y,I3331,TRUE,_xll.ohTrigger(RecalcTrigger,Trigger1Y)),NA())</f>
        <v>2.7145315479506493E-2</v>
      </c>
    </row>
    <row r="3332" spans="2:17" x14ac:dyDescent="0.2">
      <c r="B3332" s="46" t="s">
        <v>51</v>
      </c>
      <c r="D3332" s="49">
        <f>_xll.qlCalendarAdvance(LocalCalendar,$D3331,B3332,"f",FALSE)</f>
        <v>62870</v>
      </c>
      <c r="E3332" s="49">
        <f>_xll.qlInterestRateIndexValueDate(IndexON,D3332)</f>
        <v>62870</v>
      </c>
      <c r="F3332" s="52">
        <f>IFERROR(_xll.qlIndexFixing(IndexON,D3332,TRUE,_xll.ohTrigger(RecalcTrigger,TriggerON)),NA())</f>
        <v>2.1462095585293994E-2</v>
      </c>
      <c r="H3332" s="49">
        <f>_xll.qlCalendarAdvance(IborCalendar,$H3331,B3332,"f",FALSE)</f>
        <v>62856</v>
      </c>
      <c r="I3332" s="49">
        <f>_xll.qlInterestRateIndexValueDate(Index1M,$H3332)</f>
        <v>62858</v>
      </c>
      <c r="J3332" s="52">
        <f>IFERROR(_xll.qlIndexFixing(Index1M,$H3332,TRUE,_xll.ohTrigger(RecalcTrigger,Trigger1M)),NA())</f>
        <v>2.2745407754633459E-2</v>
      </c>
      <c r="K3332" s="52">
        <f>IFERROR(_xll.qlIndexFixing(ONIndex1M,I3332,TRUE,_xll.ohTrigger(RecalcTrigger,Trigger1M)),NA())</f>
        <v>2.2725312568470102E-2</v>
      </c>
      <c r="L3332" s="52">
        <f>IFERROR(_xll.qlIndexFixing(Index3M,H3332,TRUE,_xll.ohTrigger(RecalcTrigger,Trigger3M)),NA())</f>
        <v>2.4294295975717084E-2</v>
      </c>
      <c r="M3332" s="52">
        <f>IFERROR(_xll.qlIndexFixing(ONIndex3M,I3332,TRUE,_xll.ohTrigger(RecalcTrigger,Trigger3M)),NA())</f>
        <v>2.4221631551668565E-2</v>
      </c>
      <c r="N3332" s="52">
        <f>IFERROR(_xll.qlIndexFixing(Index6M,$H3332,TRUE,_xll.ohTrigger(RecalcTrigger,Trigger6M)),NA())</f>
        <v>2.5694312534422972E-2</v>
      </c>
      <c r="O3332" s="52">
        <f>IFERROR(_xll.qlIndexFixing(ONIndex6M,I3332,TRUE,_xll.ohTrigger(RecalcTrigger,Trigger6M)),NA())</f>
        <v>2.5529800115222656E-2</v>
      </c>
      <c r="P3332" s="52">
        <f>IFERROR(_xll.qlIndexFixing(Index1Y,$H3332,TRUE,_xll.ohTrigger(RecalcTrigger,Trigger1Y)),NA())</f>
        <v>2.752474369023206E-2</v>
      </c>
      <c r="Q3332" s="52">
        <f>IFERROR(_xll.qlIndexFixing(ONIndex1Y,I3332,TRUE,_xll.ohTrigger(RecalcTrigger,Trigger1Y)),NA())</f>
        <v>2.7145329197253432E-2</v>
      </c>
    </row>
    <row r="3333" spans="2:17" x14ac:dyDescent="0.2">
      <c r="B3333" s="46" t="s">
        <v>51</v>
      </c>
      <c r="D3333" s="49">
        <f>_xll.qlCalendarAdvance(LocalCalendar,$D3332,B3333,"f",FALSE)</f>
        <v>62877</v>
      </c>
      <c r="E3333" s="49">
        <f>_xll.qlInterestRateIndexValueDate(IndexON,D3333)</f>
        <v>62877</v>
      </c>
      <c r="F3333" s="52">
        <f>IFERROR(_xll.qlIndexFixing(IndexON,D3333,TRUE,_xll.ohTrigger(RecalcTrigger,TriggerON)),NA())</f>
        <v>2.146209558537393E-2</v>
      </c>
      <c r="H3333" s="49">
        <f>_xll.qlCalendarAdvance(IborCalendar,$H3332,B3333,"f",FALSE)</f>
        <v>62863</v>
      </c>
      <c r="I3333" s="49">
        <f>_xll.qlInterestRateIndexValueDate(Index1M,$H3333)</f>
        <v>62865</v>
      </c>
      <c r="J3333" s="52">
        <f>IFERROR(_xll.qlIndexFixing(Index1M,$H3333,TRUE,_xll.ohTrigger(RecalcTrigger,Trigger1M)),NA())</f>
        <v>2.2745407754633459E-2</v>
      </c>
      <c r="K3333" s="52">
        <f>IFERROR(_xll.qlIndexFixing(ONIndex1M,I3333,TRUE,_xll.ohTrigger(RecalcTrigger,Trigger1M)),NA())</f>
        <v>2.2725312568470102E-2</v>
      </c>
      <c r="L3333" s="52">
        <f>IFERROR(_xll.qlIndexFixing(Index3M,H3333,TRUE,_xll.ohTrigger(RecalcTrigger,Trigger3M)),NA())</f>
        <v>2.4294295975717972E-2</v>
      </c>
      <c r="M3333" s="52">
        <f>IFERROR(_xll.qlIndexFixing(ONIndex3M,I3333,TRUE,_xll.ohTrigger(RecalcTrigger,Trigger3M)),NA())</f>
        <v>2.4221631551668565E-2</v>
      </c>
      <c r="N3333" s="52">
        <f>IFERROR(_xll.qlIndexFixing(Index6M,$H3333,TRUE,_xll.ohTrigger(RecalcTrigger,Trigger6M)),NA())</f>
        <v>2.5694309903361447E-2</v>
      </c>
      <c r="O3333" s="52">
        <f>IFERROR(_xll.qlIndexFixing(ONIndex6M,I3333,TRUE,_xll.ohTrigger(RecalcTrigger,Trigger6M)),NA())</f>
        <v>2.5529797340162474E-2</v>
      </c>
      <c r="P3333" s="52">
        <f>IFERROR(_xll.qlIndexFixing(Index1Y,$H3333,TRUE,_xll.ohTrigger(RecalcTrigger,Trigger1Y)),NA())</f>
        <v>2.7524755902327742E-2</v>
      </c>
      <c r="Q3333" s="52">
        <f>IFERROR(_xll.qlIndexFixing(ONIndex1Y,I3333,TRUE,_xll.ohTrigger(RecalcTrigger,Trigger1Y)),NA())</f>
        <v>2.7145342847534337E-2</v>
      </c>
    </row>
    <row r="3334" spans="2:17" x14ac:dyDescent="0.2">
      <c r="B3334" s="46" t="s">
        <v>51</v>
      </c>
      <c r="D3334" s="49">
        <f>_xll.qlCalendarAdvance(LocalCalendar,$D3333,B3334,"f",FALSE)</f>
        <v>62884</v>
      </c>
      <c r="E3334" s="49">
        <f>_xll.qlInterestRateIndexValueDate(IndexON,D3334)</f>
        <v>62884</v>
      </c>
      <c r="F3334" s="52">
        <f>IFERROR(_xll.qlIndexFixing(IndexON,D3334,TRUE,_xll.ohTrigger(RecalcTrigger,TriggerON)),NA())</f>
        <v>2.146209558537393E-2</v>
      </c>
      <c r="H3334" s="49">
        <f>_xll.qlCalendarAdvance(IborCalendar,$H3333,B3334,"f",FALSE)</f>
        <v>62870</v>
      </c>
      <c r="I3334" s="49">
        <f>_xll.qlInterestRateIndexValueDate(Index1M,$H3334)</f>
        <v>62872</v>
      </c>
      <c r="J3334" s="52">
        <f>IFERROR(_xll.qlIndexFixing(Index1M,$H3334,TRUE,_xll.ohTrigger(RecalcTrigger,Trigger1M)),NA())</f>
        <v>2.2745407754633459E-2</v>
      </c>
      <c r="K3334" s="52">
        <f>IFERROR(_xll.qlIndexFixing(ONIndex1M,I3334,TRUE,_xll.ohTrigger(RecalcTrigger,Trigger1M)),NA())</f>
        <v>2.2725312568470102E-2</v>
      </c>
      <c r="L3334" s="52">
        <f>IFERROR(_xll.qlIndexFixing(Index3M,H3334,TRUE,_xll.ohTrigger(RecalcTrigger,Trigger3M)),NA())</f>
        <v>2.4294295975717084E-2</v>
      </c>
      <c r="M3334" s="52">
        <f>IFERROR(_xll.qlIndexFixing(ONIndex3M,I3334,TRUE,_xll.ohTrigger(RecalcTrigger,Trigger3M)),NA())</f>
        <v>2.4221631551588629E-2</v>
      </c>
      <c r="N3334" s="52">
        <f>IFERROR(_xll.qlIndexFixing(Index6M,$H3334,TRUE,_xll.ohTrigger(RecalcTrigger,Trigger6M)),NA())</f>
        <v>2.5694307286214947E-2</v>
      </c>
      <c r="O3334" s="52">
        <f>IFERROR(_xll.qlIndexFixing(ONIndex6M,I3334,TRUE,_xll.ohTrigger(RecalcTrigger,Trigger6M)),NA())</f>
        <v>2.5529794578691423E-2</v>
      </c>
      <c r="P3334" s="52">
        <f>IFERROR(_xll.qlIndexFixing(Index1Y,$H3334,TRUE,_xll.ohTrigger(RecalcTrigger,Trigger1Y)),NA())</f>
        <v>2.7525811400264437E-2</v>
      </c>
      <c r="Q3334" s="52">
        <f>IFERROR(_xll.qlIndexFixing(ONIndex1Y,I3334,TRUE,_xll.ohTrigger(RecalcTrigger,Trigger1Y)),NA())</f>
        <v>2.7145356430109402E-2</v>
      </c>
    </row>
    <row r="3335" spans="2:17" x14ac:dyDescent="0.2">
      <c r="B3335" s="46" t="s">
        <v>51</v>
      </c>
      <c r="D3335" s="49">
        <f>_xll.qlCalendarAdvance(LocalCalendar,$D3334,B3335,"f",FALSE)</f>
        <v>62891</v>
      </c>
      <c r="E3335" s="49">
        <f>_xll.qlInterestRateIndexValueDate(IndexON,D3335)</f>
        <v>62891</v>
      </c>
      <c r="F3335" s="52">
        <f>IFERROR(_xll.qlIndexFixing(IndexON,D3335,TRUE,_xll.ohTrigger(RecalcTrigger,TriggerON)),NA())</f>
        <v>2.146209558537393E-2</v>
      </c>
      <c r="H3335" s="49">
        <f>_xll.qlCalendarAdvance(IborCalendar,$H3334,B3335,"f",FALSE)</f>
        <v>62877</v>
      </c>
      <c r="I3335" s="49">
        <f>_xll.qlInterestRateIndexValueDate(Index1M,$H3335)</f>
        <v>62879</v>
      </c>
      <c r="J3335" s="52">
        <f>IFERROR(_xll.qlIndexFixing(Index1M,$H3335,TRUE,_xll.ohTrigger(RecalcTrigger,Trigger1M)),NA())</f>
        <v>2.2745407754636217E-2</v>
      </c>
      <c r="K3335" s="52">
        <f>IFERROR(_xll.qlIndexFixing(ONIndex1M,I3335,TRUE,_xll.ohTrigger(RecalcTrigger,Trigger1M)),NA())</f>
        <v>2.2725312568390166E-2</v>
      </c>
      <c r="L3335" s="52">
        <f>IFERROR(_xll.qlIndexFixing(Index3M,H3335,TRUE,_xll.ohTrigger(RecalcTrigger,Trigger3M)),NA())</f>
        <v>2.4294295975717972E-2</v>
      </c>
      <c r="M3335" s="52">
        <f>IFERROR(_xll.qlIndexFixing(ONIndex3M,I3335,TRUE,_xll.ohTrigger(RecalcTrigger,Trigger3M)),NA())</f>
        <v>2.4221631551588629E-2</v>
      </c>
      <c r="N3335" s="52">
        <f>IFERROR(_xll.qlIndexFixing(Index6M,$H3335,TRUE,_xll.ohTrigger(RecalcTrigger,Trigger6M)),NA())</f>
        <v>2.5694304682984351E-2</v>
      </c>
      <c r="O3335" s="52">
        <f>IFERROR(_xll.qlIndexFixing(ONIndex6M,I3335,TRUE,_xll.ohTrigger(RecalcTrigger,Trigger6M)),NA())</f>
        <v>2.5529791831129245E-2</v>
      </c>
      <c r="P3335" s="52">
        <f>IFERROR(_xll.qlIndexFixing(Index1Y,$H3335,TRUE,_xll.ohTrigger(RecalcTrigger,Trigger1Y)),NA())</f>
        <v>2.7524780118104952E-2</v>
      </c>
      <c r="Q3335" s="52">
        <f>IFERROR(_xll.qlIndexFixing(ONIndex1Y,I3335,TRUE,_xll.ohTrigger(RecalcTrigger,Trigger1Y)),NA())</f>
        <v>2.7145369945218434E-2</v>
      </c>
    </row>
    <row r="3336" spans="2:17" x14ac:dyDescent="0.2">
      <c r="B3336" s="46" t="s">
        <v>51</v>
      </c>
      <c r="D3336" s="49">
        <f>_xll.qlCalendarAdvance(LocalCalendar,$D3335,B3336,"f",FALSE)</f>
        <v>62898</v>
      </c>
      <c r="E3336" s="49">
        <f>_xll.qlInterestRateIndexValueDate(IndexON,D3336)</f>
        <v>62898</v>
      </c>
      <c r="F3336" s="52">
        <f>IFERROR(_xll.qlIndexFixing(IndexON,D3336,TRUE,_xll.ohTrigger(RecalcTrigger,TriggerON)),NA())</f>
        <v>2.1462095585293994E-2</v>
      </c>
      <c r="H3336" s="49">
        <f>_xll.qlCalendarAdvance(IborCalendar,$H3335,B3336,"f",FALSE)</f>
        <v>62884</v>
      </c>
      <c r="I3336" s="49">
        <f>_xll.qlInterestRateIndexValueDate(Index1M,$H3336)</f>
        <v>62886</v>
      </c>
      <c r="J3336" s="52">
        <f>IFERROR(_xll.qlIndexFixing(Index1M,$H3336,TRUE,_xll.ohTrigger(RecalcTrigger,Trigger1M)),NA())</f>
        <v>2.274756221518015E-2</v>
      </c>
      <c r="K3336" s="52">
        <f>IFERROR(_xll.qlIndexFixing(ONIndex1M,I3336,TRUE,_xll.ohTrigger(RecalcTrigger,Trigger1M)),NA())</f>
        <v>2.2725312568470102E-2</v>
      </c>
      <c r="L3336" s="52">
        <f>IFERROR(_xll.qlIndexFixing(Index3M,H3336,TRUE,_xll.ohTrigger(RecalcTrigger,Trigger3M)),NA())</f>
        <v>2.4295932220066433E-2</v>
      </c>
      <c r="M3336" s="52">
        <f>IFERROR(_xll.qlIndexFixing(ONIndex3M,I3336,TRUE,_xll.ohTrigger(RecalcTrigger,Trigger3M)),NA())</f>
        <v>2.4221631551668565E-2</v>
      </c>
      <c r="N3336" s="52">
        <f>IFERROR(_xll.qlIndexFixing(Index6M,$H3336,TRUE,_xll.ohTrigger(RecalcTrigger,Trigger6M)),NA())</f>
        <v>2.5698866712792763E-2</v>
      </c>
      <c r="O3336" s="52">
        <f>IFERROR(_xll.qlIndexFixing(ONIndex6M,I3336,TRUE,_xll.ohTrigger(RecalcTrigger,Trigger6M)),NA())</f>
        <v>2.5529789097236133E-2</v>
      </c>
      <c r="P3336" s="52">
        <f>IFERROR(_xll.qlIndexFixing(Index1Y,$H3336,TRUE,_xll.ohTrigger(RecalcTrigger,Trigger1Y)),NA())</f>
        <v>2.7521662393219955E-2</v>
      </c>
      <c r="Q3336" s="52">
        <f>IFERROR(_xll.qlIndexFixing(ONIndex1Y,I3336,TRUE,_xll.ohTrigger(RecalcTrigger,Trigger1Y)),NA())</f>
        <v>2.7145383392861433E-2</v>
      </c>
    </row>
    <row r="3337" spans="2:17" x14ac:dyDescent="0.2">
      <c r="B3337" s="46" t="s">
        <v>51</v>
      </c>
      <c r="D3337" s="49">
        <f>_xll.qlCalendarAdvance(LocalCalendar,$D3336,B3337,"f",FALSE)</f>
        <v>62905</v>
      </c>
      <c r="E3337" s="49">
        <f>_xll.qlInterestRateIndexValueDate(IndexON,D3337)</f>
        <v>62905</v>
      </c>
      <c r="F3337" s="52">
        <f>IFERROR(_xll.qlIndexFixing(IndexON,D3337,TRUE,_xll.ohTrigger(RecalcTrigger,TriggerON)),NA())</f>
        <v>2.146209558537393E-2</v>
      </c>
      <c r="H3337" s="49">
        <f>_xll.qlCalendarAdvance(IborCalendar,$H3336,B3337,"f",FALSE)</f>
        <v>62891</v>
      </c>
      <c r="I3337" s="49">
        <f>_xll.qlInterestRateIndexValueDate(Index1M,$H3337)</f>
        <v>62893</v>
      </c>
      <c r="J3337" s="52">
        <f>IFERROR(_xll.qlIndexFixing(Index1M,$H3337,TRUE,_xll.ohTrigger(RecalcTrigger,Trigger1M)),NA())</f>
        <v>2.2748280429147692E-2</v>
      </c>
      <c r="K3337" s="52">
        <f>IFERROR(_xll.qlIndexFixing(ONIndex1M,I3337,TRUE,_xll.ohTrigger(RecalcTrigger,Trigger1M)),NA())</f>
        <v>2.2725312568470102E-2</v>
      </c>
      <c r="L3337" s="52">
        <f>IFERROR(_xll.qlIndexFixing(Index3M,H3337,TRUE,_xll.ohTrigger(RecalcTrigger,Trigger3M)),NA())</f>
        <v>2.42959322200673E-2</v>
      </c>
      <c r="M3337" s="52">
        <f>IFERROR(_xll.qlIndexFixing(ONIndex3M,I3337,TRUE,_xll.ohTrigger(RecalcTrigger,Trigger3M)),NA())</f>
        <v>2.4221631551668565E-2</v>
      </c>
      <c r="N3337" s="52">
        <f>IFERROR(_xll.qlIndexFixing(Index6M,$H3337,TRUE,_xll.ohTrigger(RecalcTrigger,Trigger6M)),NA())</f>
        <v>2.569795113024604E-2</v>
      </c>
      <c r="O3337" s="52">
        <f>IFERROR(_xll.qlIndexFixing(ONIndex6M,I3337,TRUE,_xll.ohTrigger(RecalcTrigger,Trigger6M)),NA())</f>
        <v>2.5529786377092023E-2</v>
      </c>
      <c r="P3337" s="52">
        <f>IFERROR(_xll.qlIndexFixing(Index1Y,$H3337,TRUE,_xll.ohTrigger(RecalcTrigger,Trigger1Y)),NA())</f>
        <v>2.7521674339614076E-2</v>
      </c>
      <c r="Q3337" s="52">
        <f>IFERROR(_xll.qlIndexFixing(ONIndex1Y,I3337,TRUE,_xll.ohTrigger(RecalcTrigger,Trigger1Y)),NA())</f>
        <v>2.7145396772718655E-2</v>
      </c>
    </row>
    <row r="3338" spans="2:17" x14ac:dyDescent="0.2">
      <c r="B3338" s="46" t="s">
        <v>51</v>
      </c>
      <c r="D3338" s="49">
        <f>_xll.qlCalendarAdvance(LocalCalendar,$D3337,B3338,"f",FALSE)</f>
        <v>62912</v>
      </c>
      <c r="E3338" s="49">
        <f>_xll.qlInterestRateIndexValueDate(IndexON,D3338)</f>
        <v>62912</v>
      </c>
      <c r="F3338" s="52">
        <f>IFERROR(_xll.qlIndexFixing(IndexON,D3338,TRUE,_xll.ohTrigger(RecalcTrigger,TriggerON)),NA())</f>
        <v>2.1462095585293994E-2</v>
      </c>
      <c r="H3338" s="49">
        <f>_xll.qlCalendarAdvance(IborCalendar,$H3337,B3338,"f",FALSE)</f>
        <v>62898</v>
      </c>
      <c r="I3338" s="49">
        <f>_xll.qlInterestRateIndexValueDate(Index1M,$H3338)</f>
        <v>62900</v>
      </c>
      <c r="J3338" s="52">
        <f>IFERROR(_xll.qlIndexFixing(Index1M,$H3338,TRUE,_xll.ohTrigger(RecalcTrigger,Trigger1M)),NA())</f>
        <v>2.2747562215177652E-2</v>
      </c>
      <c r="K3338" s="52">
        <f>IFERROR(_xll.qlIndexFixing(ONIndex1M,I3338,TRUE,_xll.ohTrigger(RecalcTrigger,Trigger1M)),NA())</f>
        <v>2.2725312568470102E-2</v>
      </c>
      <c r="L3338" s="52">
        <f>IFERROR(_xll.qlIndexFixing(Index3M,H3338,TRUE,_xll.ohTrigger(RecalcTrigger,Trigger3M)),NA())</f>
        <v>2.42959322200673E-2</v>
      </c>
      <c r="M3338" s="52">
        <f>IFERROR(_xll.qlIndexFixing(ONIndex3M,I3338,TRUE,_xll.ohTrigger(RecalcTrigger,Trigger3M)),NA())</f>
        <v>2.4221631551588629E-2</v>
      </c>
      <c r="N3338" s="52">
        <f>IFERROR(_xll.qlIndexFixing(Index6M,$H3338,TRUE,_xll.ohTrigger(RecalcTrigger,Trigger6M)),NA())</f>
        <v>2.5697948572012415E-2</v>
      </c>
      <c r="O3338" s="52">
        <f>IFERROR(_xll.qlIndexFixing(ONIndex6M,I3338,TRUE,_xll.ohTrigger(RecalcTrigger,Trigger6M)),NA())</f>
        <v>2.5529783670537043E-2</v>
      </c>
      <c r="P3338" s="52">
        <f>IFERROR(_xll.qlIndexFixing(Index1Y,$H3338,TRUE,_xll.ohTrigger(RecalcTrigger,Trigger1Y)),NA())</f>
        <v>2.752168621655296E-2</v>
      </c>
      <c r="Q3338" s="52">
        <f>IFERROR(_xll.qlIndexFixing(ONIndex1Y,I3338,TRUE,_xll.ohTrigger(RecalcTrigger,Trigger1Y)),NA())</f>
        <v>2.7145410084949972E-2</v>
      </c>
    </row>
    <row r="3339" spans="2:17" x14ac:dyDescent="0.2">
      <c r="B3339" s="46" t="s">
        <v>51</v>
      </c>
      <c r="D3339" s="49">
        <f>_xll.qlCalendarAdvance(LocalCalendar,$D3338,B3339,"f",FALSE)</f>
        <v>62919</v>
      </c>
      <c r="E3339" s="49">
        <f>_xll.qlInterestRateIndexValueDate(IndexON,D3339)</f>
        <v>62919</v>
      </c>
      <c r="F3339" s="52">
        <f>IFERROR(_xll.qlIndexFixing(IndexON,D3339,TRUE,_xll.ohTrigger(RecalcTrigger,TriggerON)),NA())</f>
        <v>2.1462095585293994E-2</v>
      </c>
      <c r="H3339" s="49">
        <f>_xll.qlCalendarAdvance(IborCalendar,$H3338,B3339,"f",FALSE)</f>
        <v>62905</v>
      </c>
      <c r="I3339" s="49">
        <f>_xll.qlInterestRateIndexValueDate(Index1M,$H3339)</f>
        <v>62907</v>
      </c>
      <c r="J3339" s="52">
        <f>IFERROR(_xll.qlIndexFixing(Index1M,$H3339,TRUE,_xll.ohTrigger(RecalcTrigger,Trigger1M)),NA())</f>
        <v>2.274756221518015E-2</v>
      </c>
      <c r="K3339" s="52">
        <f>IFERROR(_xll.qlIndexFixing(ONIndex1M,I3339,TRUE,_xll.ohTrigger(RecalcTrigger,Trigger1M)),NA())</f>
        <v>2.2725312568550038E-2</v>
      </c>
      <c r="L3339" s="52">
        <f>IFERROR(_xll.qlIndexFixing(Index3M,H3339,TRUE,_xll.ohTrigger(RecalcTrigger,Trigger3M)),NA())</f>
        <v>2.4295932220066433E-2</v>
      </c>
      <c r="M3339" s="52">
        <f>IFERROR(_xll.qlIndexFixing(ONIndex3M,I3339,TRUE,_xll.ohTrigger(RecalcTrigger,Trigger3M)),NA())</f>
        <v>2.4221631551668565E-2</v>
      </c>
      <c r="N3339" s="52">
        <f>IFERROR(_xll.qlIndexFixing(Index6M,$H3339,TRUE,_xll.ohTrigger(RecalcTrigger,Trigger6M)),NA())</f>
        <v>2.5697946027699266E-2</v>
      </c>
      <c r="O3339" s="52">
        <f>IFERROR(_xll.qlIndexFixing(ONIndex6M,I3339,TRUE,_xll.ohTrigger(RecalcTrigger,Trigger6M)),NA())</f>
        <v>2.5529780977970873E-2</v>
      </c>
      <c r="P3339" s="52">
        <f>IFERROR(_xll.qlIndexFixing(Index1Y,$H3339,TRUE,_xll.ohTrigger(RecalcTrigger,Trigger1Y)),NA())</f>
        <v>2.7525871051002338E-2</v>
      </c>
      <c r="Q3339" s="52">
        <f>IFERROR(_xll.qlIndexFixing(ONIndex1Y,I3339,TRUE,_xll.ohTrigger(RecalcTrigger,Trigger1Y)),NA())</f>
        <v>2.7145423329875129E-2</v>
      </c>
    </row>
    <row r="3340" spans="2:17" x14ac:dyDescent="0.2">
      <c r="B3340" s="46" t="s">
        <v>51</v>
      </c>
      <c r="D3340" s="49">
        <f>_xll.qlCalendarAdvance(LocalCalendar,$D3339,B3340,"f",FALSE)</f>
        <v>62926</v>
      </c>
      <c r="E3340" s="49">
        <f>_xll.qlInterestRateIndexValueDate(IndexON,D3340)</f>
        <v>62926</v>
      </c>
      <c r="F3340" s="52">
        <f>IFERROR(_xll.qlIndexFixing(IndexON,D3340,TRUE,_xll.ohTrigger(RecalcTrigger,TriggerON)),NA())</f>
        <v>2.146209558537393E-2</v>
      </c>
      <c r="H3340" s="49">
        <f>_xll.qlCalendarAdvance(IborCalendar,$H3339,B3340,"f",FALSE)</f>
        <v>62912</v>
      </c>
      <c r="I3340" s="49">
        <f>_xll.qlInterestRateIndexValueDate(Index1M,$H3340)</f>
        <v>62914</v>
      </c>
      <c r="J3340" s="52">
        <f>IFERROR(_xll.qlIndexFixing(Index1M,$H3340,TRUE,_xll.ohTrigger(RecalcTrigger,Trigger1M)),NA())</f>
        <v>2.2745407754636217E-2</v>
      </c>
      <c r="K3340" s="52">
        <f>IFERROR(_xll.qlIndexFixing(ONIndex1M,I3340,TRUE,_xll.ohTrigger(RecalcTrigger,Trigger1M)),NA())</f>
        <v>2.2725312568470102E-2</v>
      </c>
      <c r="L3340" s="52">
        <f>IFERROR(_xll.qlIndexFixing(Index3M,H3340,TRUE,_xll.ohTrigger(RecalcTrigger,Trigger3M)),NA())</f>
        <v>2.4295114079535066E-2</v>
      </c>
      <c r="M3340" s="52">
        <f>IFERROR(_xll.qlIndexFixing(ONIndex3M,I3340,TRUE,_xll.ohTrigger(RecalcTrigger,Trigger3M)),NA())</f>
        <v>2.4221631551668565E-2</v>
      </c>
      <c r="N3340" s="52">
        <f>IFERROR(_xll.qlIndexFixing(Index6M,$H3340,TRUE,_xll.ohTrigger(RecalcTrigger,Trigger6M)),NA())</f>
        <v>2.5695204716078338E-2</v>
      </c>
      <c r="O3340" s="52">
        <f>IFERROR(_xll.qlIndexFixing(ONIndex6M,I3340,TRUE,_xll.ohTrigger(RecalcTrigger,Trigger6M)),NA())</f>
        <v>2.5529778298993833E-2</v>
      </c>
      <c r="P3340" s="52">
        <f>IFERROR(_xll.qlIndexFixing(Index1Y,$H3340,TRUE,_xll.ohTrigger(RecalcTrigger,Trigger1Y)),NA())</f>
        <v>2.7521709762063268E-2</v>
      </c>
      <c r="Q3340" s="52">
        <f>IFERROR(_xll.qlIndexFixing(ONIndex1Y,I3340,TRUE,_xll.ohTrigger(RecalcTrigger,Trigger1Y)),NA())</f>
        <v>2.7145436507014509E-2</v>
      </c>
    </row>
    <row r="3341" spans="2:17" x14ac:dyDescent="0.2">
      <c r="B3341" s="46" t="s">
        <v>51</v>
      </c>
      <c r="D3341" s="49">
        <f>_xll.qlCalendarAdvance(LocalCalendar,$D3340,B3341,"f",FALSE)</f>
        <v>62933</v>
      </c>
      <c r="E3341" s="49">
        <f>_xll.qlInterestRateIndexValueDate(IndexON,D3341)</f>
        <v>62933</v>
      </c>
      <c r="F3341" s="52">
        <f>IFERROR(_xll.qlIndexFixing(IndexON,D3341,TRUE,_xll.ohTrigger(RecalcTrigger,TriggerON)),NA())</f>
        <v>2.1462095585453866E-2</v>
      </c>
      <c r="H3341" s="49">
        <f>_xll.qlCalendarAdvance(IborCalendar,$H3340,B3341,"f",FALSE)</f>
        <v>62919</v>
      </c>
      <c r="I3341" s="49">
        <f>_xll.qlInterestRateIndexValueDate(Index1M,$H3341)</f>
        <v>62921</v>
      </c>
      <c r="J3341" s="52">
        <f>IFERROR(_xll.qlIndexFixing(Index1M,$H3341,TRUE,_xll.ohTrigger(RecalcTrigger,Trigger1M)),NA())</f>
        <v>2.2747562215175154E-2</v>
      </c>
      <c r="K3341" s="52">
        <f>IFERROR(_xll.qlIndexFixing(ONIndex1M,I3341,TRUE,_xll.ohTrigger(RecalcTrigger,Trigger1M)),NA())</f>
        <v>2.2728181859770658E-2</v>
      </c>
      <c r="L3341" s="52">
        <f>IFERROR(_xll.qlIndexFixing(Index3M,H3341,TRUE,_xll.ohTrigger(RecalcTrigger,Trigger3M)),NA())</f>
        <v>2.4295114079534184E-2</v>
      </c>
      <c r="M3341" s="52">
        <f>IFERROR(_xll.qlIndexFixing(ONIndex3M,I3341,TRUE,_xll.ohTrigger(RecalcTrigger,Trigger3M)),NA())</f>
        <v>2.4224891145575356E-2</v>
      </c>
      <c r="N3341" s="52">
        <f>IFERROR(_xll.qlIndexFixing(Index6M,$H3341,TRUE,_xll.ohTrigger(RecalcTrigger,Trigger6M)),NA())</f>
        <v>2.5695202197157312E-2</v>
      </c>
      <c r="O3341" s="52">
        <f>IFERROR(_xll.qlIndexFixing(ONIndex6M,I3341,TRUE,_xll.ohTrigger(RecalcTrigger,Trigger6M)),NA())</f>
        <v>2.5533396072978221E-2</v>
      </c>
      <c r="P3341" s="52">
        <f>IFERROR(_xll.qlIndexFixing(Index1Y,$H3341,TRUE,_xll.ohTrigger(RecalcTrigger,Trigger1Y)),NA())</f>
        <v>2.7521721430634912E-2</v>
      </c>
      <c r="Q3341" s="52">
        <f>IFERROR(_xll.qlIndexFixing(ONIndex1Y,I3341,TRUE,_xll.ohTrigger(RecalcTrigger,Trigger1Y)),NA())</f>
        <v>2.7149547410711961E-2</v>
      </c>
    </row>
    <row r="3342" spans="2:17" x14ac:dyDescent="0.2">
      <c r="B3342" s="46" t="s">
        <v>51</v>
      </c>
      <c r="D3342" s="49">
        <f>_xll.qlCalendarAdvance(LocalCalendar,$D3341,B3342,"f",FALSE)</f>
        <v>62940</v>
      </c>
      <c r="E3342" s="49">
        <f>_xll.qlInterestRateIndexValueDate(IndexON,D3342)</f>
        <v>62940</v>
      </c>
      <c r="F3342" s="52">
        <f>IFERROR(_xll.qlIndexFixing(IndexON,D3342,TRUE,_xll.ohTrigger(RecalcTrigger,TriggerON)),NA())</f>
        <v>2.146209558537393E-2</v>
      </c>
      <c r="H3342" s="49">
        <f>_xll.qlCalendarAdvance(IborCalendar,$H3341,B3342,"f",FALSE)</f>
        <v>62926</v>
      </c>
      <c r="I3342" s="49">
        <f>_xll.qlInterestRateIndexValueDate(Index1M,$H3342)</f>
        <v>62928</v>
      </c>
      <c r="J3342" s="52">
        <f>IFERROR(_xll.qlIndexFixing(Index1M,$H3342,TRUE,_xll.ohTrigger(RecalcTrigger,Trigger1M)),NA())</f>
        <v>2.2747562215177652E-2</v>
      </c>
      <c r="K3342" s="52">
        <f>IFERROR(_xll.qlIndexFixing(ONIndex1M,I3342,TRUE,_xll.ohTrigger(RecalcTrigger,Trigger1M)),NA())</f>
        <v>2.2725312568470102E-2</v>
      </c>
      <c r="L3342" s="52">
        <f>IFERROR(_xll.qlIndexFixing(Index3M,H3342,TRUE,_xll.ohTrigger(RecalcTrigger,Trigger3M)),NA())</f>
        <v>2.4295114079535066E-2</v>
      </c>
      <c r="M3342" s="52">
        <f>IFERROR(_xll.qlIndexFixing(ONIndex3M,I3342,TRUE,_xll.ohTrigger(RecalcTrigger,Trigger3M)),NA())</f>
        <v>2.4221631551588629E-2</v>
      </c>
      <c r="N3342" s="52">
        <f>IFERROR(_xll.qlIndexFixing(Index6M,$H3342,TRUE,_xll.ohTrigger(RecalcTrigger,Trigger6M)),NA())</f>
        <v>2.5695199692153021E-2</v>
      </c>
      <c r="O3342" s="52">
        <f>IFERROR(_xll.qlIndexFixing(ONIndex6M,I3342,TRUE,_xll.ohTrigger(RecalcTrigger,Trigger6M)),NA())</f>
        <v>2.5529772982126886E-2</v>
      </c>
      <c r="P3342" s="52">
        <f>IFERROR(_xll.qlIndexFixing(Index1Y,$H3342,TRUE,_xll.ohTrigger(RecalcTrigger,Trigger1Y)),NA())</f>
        <v>2.7521733029750878E-2</v>
      </c>
      <c r="Q3342" s="52">
        <f>IFERROR(_xll.qlIndexFixing(ONIndex1Y,I3342,TRUE,_xll.ohTrigger(RecalcTrigger,Trigger1Y)),NA())</f>
        <v>2.7145462658575426E-2</v>
      </c>
    </row>
    <row r="3343" spans="2:17" x14ac:dyDescent="0.2">
      <c r="B3343" s="46" t="s">
        <v>51</v>
      </c>
      <c r="D3343" s="49">
        <f>_xll.qlCalendarAdvance(LocalCalendar,$D3342,B3343,"f",FALSE)</f>
        <v>62947</v>
      </c>
      <c r="E3343" s="49">
        <f>_xll.qlInterestRateIndexValueDate(IndexON,D3343)</f>
        <v>62947</v>
      </c>
      <c r="F3343" s="52">
        <f>IFERROR(_xll.qlIndexFixing(IndexON,D3343,TRUE,_xll.ohTrigger(RecalcTrigger,TriggerON)),NA())</f>
        <v>2.1462095585293994E-2</v>
      </c>
      <c r="H3343" s="49">
        <f>_xll.qlCalendarAdvance(IborCalendar,$H3342,B3343,"f",FALSE)</f>
        <v>62933</v>
      </c>
      <c r="I3343" s="49">
        <f>_xll.qlInterestRateIndexValueDate(Index1M,$H3343)</f>
        <v>62935</v>
      </c>
      <c r="J3343" s="52">
        <f>IFERROR(_xll.qlIndexFixing(Index1M,$H3343,TRUE,_xll.ohTrigger(RecalcTrigger,Trigger1M)),NA())</f>
        <v>2.2747562215177652E-2</v>
      </c>
      <c r="K3343" s="52">
        <f>IFERROR(_xll.qlIndexFixing(ONIndex1M,I3343,TRUE,_xll.ohTrigger(RecalcTrigger,Trigger1M)),NA())</f>
        <v>2.2725312568470102E-2</v>
      </c>
      <c r="L3343" s="52">
        <f>IFERROR(_xll.qlIndexFixing(Index3M,H3343,TRUE,_xll.ohTrigger(RecalcTrigger,Trigger3M)),NA())</f>
        <v>2.4295114079535066E-2</v>
      </c>
      <c r="M3343" s="52">
        <f>IFERROR(_xll.qlIndexFixing(ONIndex3M,I3343,TRUE,_xll.ohTrigger(RecalcTrigger,Trigger3M)),NA())</f>
        <v>2.4221631551668565E-2</v>
      </c>
      <c r="N3343" s="52">
        <f>IFERROR(_xll.qlIndexFixing(Index6M,$H3343,TRUE,_xll.ohTrigger(RecalcTrigger,Trigger6M)),NA())</f>
        <v>2.5695197201065903E-2</v>
      </c>
      <c r="O3343" s="52">
        <f>IFERROR(_xll.qlIndexFixing(ONIndex6M,I3343,TRUE,_xll.ohTrigger(RecalcTrigger,Trigger6M)),NA())</f>
        <v>2.5529770344556724E-2</v>
      </c>
      <c r="P3343" s="52">
        <f>IFERROR(_xll.qlIndexFixing(Index1Y,$H3343,TRUE,_xll.ohTrigger(RecalcTrigger,Trigger1Y)),NA())</f>
        <v>2.7521744559411393E-2</v>
      </c>
      <c r="Q3343" s="52">
        <f>IFERROR(_xll.qlIndexFixing(ONIndex1Y,I3343,TRUE,_xll.ohTrigger(RecalcTrigger,Trigger1Y)),NA())</f>
        <v>2.7145475633236771E-2</v>
      </c>
    </row>
    <row r="3344" spans="2:17" x14ac:dyDescent="0.2">
      <c r="B3344" s="46" t="s">
        <v>51</v>
      </c>
      <c r="D3344" s="49">
        <f>_xll.qlCalendarAdvance(LocalCalendar,$D3343,B3344,"f",FALSE)</f>
        <v>62954</v>
      </c>
      <c r="E3344" s="49">
        <f>_xll.qlInterestRateIndexValueDate(IndexON,D3344)</f>
        <v>62954</v>
      </c>
      <c r="F3344" s="52">
        <f>IFERROR(_xll.qlIndexFixing(IndexON,D3344,TRUE,_xll.ohTrigger(RecalcTrigger,TriggerON)),NA())</f>
        <v>2.146209558537393E-2</v>
      </c>
      <c r="H3344" s="49">
        <f>_xll.qlCalendarAdvance(IborCalendar,$H3343,B3344,"f",FALSE)</f>
        <v>62940</v>
      </c>
      <c r="I3344" s="49">
        <f>_xll.qlInterestRateIndexValueDate(Index1M,$H3344)</f>
        <v>62942</v>
      </c>
      <c r="J3344" s="52">
        <f>IFERROR(_xll.qlIndexFixing(Index1M,$H3344,TRUE,_xll.ohTrigger(RecalcTrigger,Trigger1M)),NA())</f>
        <v>2.2748280429147692E-2</v>
      </c>
      <c r="K3344" s="52">
        <f>IFERROR(_xll.qlIndexFixing(ONIndex1M,I3344,TRUE,_xll.ohTrigger(RecalcTrigger,Trigger1M)),NA())</f>
        <v>2.2725312568470102E-2</v>
      </c>
      <c r="L3344" s="52">
        <f>IFERROR(_xll.qlIndexFixing(Index3M,H3344,TRUE,_xll.ohTrigger(RecalcTrigger,Trigger3M)),NA())</f>
        <v>2.4295114079535066E-2</v>
      </c>
      <c r="M3344" s="52">
        <f>IFERROR(_xll.qlIndexFixing(ONIndex3M,I3344,TRUE,_xll.ohTrigger(RecalcTrigger,Trigger3M)),NA())</f>
        <v>2.4221631551668565E-2</v>
      </c>
      <c r="N3344" s="52">
        <f>IFERROR(_xll.qlIndexFixing(Index6M,$H3344,TRUE,_xll.ohTrigger(RecalcTrigger,Trigger6M)),NA())</f>
        <v>2.5695194723895084E-2</v>
      </c>
      <c r="O3344" s="52">
        <f>IFERROR(_xll.qlIndexFixing(ONIndex6M,I3344,TRUE,_xll.ohTrigger(RecalcTrigger,Trigger6M)),NA())</f>
        <v>2.5529767720575691E-2</v>
      </c>
      <c r="P3344" s="52">
        <f>IFERROR(_xll.qlIndexFixing(Index1Y,$H3344,TRUE,_xll.ohTrigger(RecalcTrigger,Trigger1Y)),NA())</f>
        <v>2.7521756019616452E-2</v>
      </c>
      <c r="Q3344" s="52">
        <f>IFERROR(_xll.qlIndexFixing(ONIndex1Y,I3344,TRUE,_xll.ohTrigger(RecalcTrigger,Trigger1Y)),NA())</f>
        <v>2.7145488540112339E-2</v>
      </c>
    </row>
    <row r="3345" spans="2:17" x14ac:dyDescent="0.2">
      <c r="B3345" s="46" t="s">
        <v>51</v>
      </c>
      <c r="D3345" s="49">
        <f>_xll.qlCalendarAdvance(LocalCalendar,$D3344,B3345,"f",FALSE)</f>
        <v>62961</v>
      </c>
      <c r="E3345" s="49">
        <f>_xll.qlInterestRateIndexValueDate(IndexON,D3345)</f>
        <v>62961</v>
      </c>
      <c r="F3345" s="52">
        <f>IFERROR(_xll.qlIndexFixing(IndexON,D3345,TRUE,_xll.ohTrigger(RecalcTrigger,TriggerON)),NA())</f>
        <v>2.146209558537393E-2</v>
      </c>
      <c r="H3345" s="49">
        <f>_xll.qlCalendarAdvance(IborCalendar,$H3344,B3345,"f",FALSE)</f>
        <v>62947</v>
      </c>
      <c r="I3345" s="49">
        <f>_xll.qlInterestRateIndexValueDate(Index1M,$H3345)</f>
        <v>62949</v>
      </c>
      <c r="J3345" s="52">
        <f>IFERROR(_xll.qlIndexFixing(Index1M,$H3345,TRUE,_xll.ohTrigger(RecalcTrigger,Trigger1M)),NA())</f>
        <v>2.2747562215177652E-2</v>
      </c>
      <c r="K3345" s="52">
        <f>IFERROR(_xll.qlIndexFixing(ONIndex1M,I3345,TRUE,_xll.ohTrigger(RecalcTrigger,Trigger1M)),NA())</f>
        <v>2.2725312568470102E-2</v>
      </c>
      <c r="L3345" s="52">
        <f>IFERROR(_xll.qlIndexFixing(Index3M,H3345,TRUE,_xll.ohTrigger(RecalcTrigger,Trigger3M)),NA())</f>
        <v>2.4295932220066433E-2</v>
      </c>
      <c r="M3345" s="52">
        <f>IFERROR(_xll.qlIndexFixing(ONIndex3M,I3345,TRUE,_xll.ohTrigger(RecalcTrigger,Trigger3M)),NA())</f>
        <v>2.4221631551668565E-2</v>
      </c>
      <c r="N3345" s="52">
        <f>IFERROR(_xll.qlIndexFixing(Index6M,$H3345,TRUE,_xll.ohTrigger(RecalcTrigger,Trigger6M)),NA())</f>
        <v>2.5697931054131935E-2</v>
      </c>
      <c r="O3345" s="52">
        <f>IFERROR(_xll.qlIndexFixing(ONIndex6M,I3345,TRUE,_xll.ohTrigger(RecalcTrigger,Trigger6M)),NA())</f>
        <v>2.5529765110263725E-2</v>
      </c>
      <c r="P3345" s="52">
        <f>IFERROR(_xll.qlIndexFixing(Index1Y,$H3345,TRUE,_xll.ohTrigger(RecalcTrigger,Trigger1Y)),NA())</f>
        <v>2.75217674103654E-2</v>
      </c>
      <c r="Q3345" s="52">
        <f>IFERROR(_xll.qlIndexFixing(ONIndex1Y,I3345,TRUE,_xll.ohTrigger(RecalcTrigger,Trigger1Y)),NA())</f>
        <v>2.7145501379362003E-2</v>
      </c>
    </row>
    <row r="3346" spans="2:17" x14ac:dyDescent="0.2">
      <c r="B3346" s="46" t="s">
        <v>51</v>
      </c>
      <c r="D3346" s="49">
        <f>_xll.qlCalendarAdvance(LocalCalendar,$D3345,B3346,"f",FALSE)</f>
        <v>62968</v>
      </c>
      <c r="E3346" s="49">
        <f>_xll.qlInterestRateIndexValueDate(IndexON,D3346)</f>
        <v>62968</v>
      </c>
      <c r="F3346" s="52">
        <f>IFERROR(_xll.qlIndexFixing(IndexON,D3346,TRUE,_xll.ohTrigger(RecalcTrigger,TriggerON)),NA())</f>
        <v>2.146209558537393E-2</v>
      </c>
      <c r="H3346" s="49">
        <f>_xll.qlCalendarAdvance(IborCalendar,$H3345,B3346,"f",FALSE)</f>
        <v>62954</v>
      </c>
      <c r="I3346" s="49">
        <f>_xll.qlInterestRateIndexValueDate(Index1M,$H3346)</f>
        <v>62956</v>
      </c>
      <c r="J3346" s="52">
        <f>IFERROR(_xll.qlIndexFixing(Index1M,$H3346,TRUE,_xll.ohTrigger(RecalcTrigger,Trigger1M)),NA())</f>
        <v>2.2747562215177652E-2</v>
      </c>
      <c r="K3346" s="52">
        <f>IFERROR(_xll.qlIndexFixing(ONIndex1M,I3346,TRUE,_xll.ohTrigger(RecalcTrigger,Trigger1M)),NA())</f>
        <v>2.2725312568550038E-2</v>
      </c>
      <c r="L3346" s="52">
        <f>IFERROR(_xll.qlIndexFixing(Index3M,H3346,TRUE,_xll.ohTrigger(RecalcTrigger,Trigger3M)),NA())</f>
        <v>2.4295932220066433E-2</v>
      </c>
      <c r="M3346" s="52">
        <f>IFERROR(_xll.qlIndexFixing(ONIndex3M,I3346,TRUE,_xll.ohTrigger(RecalcTrigger,Trigger3M)),NA())</f>
        <v>2.4221631551668565E-2</v>
      </c>
      <c r="N3346" s="52">
        <f>IFERROR(_xll.qlIndexFixing(Index6M,$H3346,TRUE,_xll.ohTrigger(RecalcTrigger,Trigger6M)),NA())</f>
        <v>2.5697928607256545E-2</v>
      </c>
      <c r="O3346" s="52">
        <f>IFERROR(_xll.qlIndexFixing(ONIndex6M,I3346,TRUE,_xll.ohTrigger(RecalcTrigger,Trigger6M)),NA())</f>
        <v>2.5529762513780696E-2</v>
      </c>
      <c r="P3346" s="52">
        <f>IFERROR(_xll.qlIndexFixing(Index1Y,$H3346,TRUE,_xll.ohTrigger(RecalcTrigger,Trigger1Y)),NA())</f>
        <v>2.7521778731658671E-2</v>
      </c>
      <c r="Q3346" s="52">
        <f>IFERROR(_xll.qlIndexFixing(ONIndex1Y,I3346,TRUE,_xll.ohTrigger(RecalcTrigger,Trigger1Y)),NA())</f>
        <v>2.7145514151145633E-2</v>
      </c>
    </row>
    <row r="3347" spans="2:17" x14ac:dyDescent="0.2">
      <c r="B3347" s="46" t="s">
        <v>51</v>
      </c>
      <c r="D3347" s="49">
        <f>_xll.qlCalendarAdvance(LocalCalendar,$D3346,B3347,"f",FALSE)</f>
        <v>62975</v>
      </c>
      <c r="E3347" s="49">
        <f>_xll.qlInterestRateIndexValueDate(IndexON,D3347)</f>
        <v>62975</v>
      </c>
      <c r="F3347" s="52">
        <f>IFERROR(_xll.qlIndexFixing(IndexON,D3347,TRUE,_xll.ohTrigger(RecalcTrigger,TriggerON)),NA())</f>
        <v>2.146209558537393E-2</v>
      </c>
      <c r="H3347" s="49">
        <f>_xll.qlCalendarAdvance(IborCalendar,$H3346,B3347,"f",FALSE)</f>
        <v>62961</v>
      </c>
      <c r="I3347" s="49">
        <f>_xll.qlInterestRateIndexValueDate(Index1M,$H3347)</f>
        <v>62963</v>
      </c>
      <c r="J3347" s="52">
        <f>IFERROR(_xll.qlIndexFixing(Index1M,$H3347,TRUE,_xll.ohTrigger(RecalcTrigger,Trigger1M)),NA())</f>
        <v>2.274756221518015E-2</v>
      </c>
      <c r="K3347" s="52">
        <f>IFERROR(_xll.qlIndexFixing(ONIndex1M,I3347,TRUE,_xll.ohTrigger(RecalcTrigger,Trigger1M)),NA())</f>
        <v>2.2725312568550038E-2</v>
      </c>
      <c r="L3347" s="52">
        <f>IFERROR(_xll.qlIndexFixing(Index3M,H3347,TRUE,_xll.ohTrigger(RecalcTrigger,Trigger3M)),NA())</f>
        <v>2.42959322200673E-2</v>
      </c>
      <c r="M3347" s="52">
        <f>IFERROR(_xll.qlIndexFixing(ONIndex3M,I3347,TRUE,_xll.ohTrigger(RecalcTrigger,Trigger3M)),NA())</f>
        <v>2.4221631551668565E-2</v>
      </c>
      <c r="N3347" s="52">
        <f>IFERROR(_xll.qlIndexFixing(Index6M,$H3347,TRUE,_xll.ohTrigger(RecalcTrigger,Trigger6M)),NA())</f>
        <v>2.5697926174300341E-2</v>
      </c>
      <c r="O3347" s="52">
        <f>IFERROR(_xll.qlIndexFixing(ONIndex6M,I3347,TRUE,_xll.ohTrigger(RecalcTrigger,Trigger6M)),NA())</f>
        <v>2.5529759930966733E-2</v>
      </c>
      <c r="P3347" s="52">
        <f>IFERROR(_xll.qlIndexFixing(Index1Y,$H3347,TRUE,_xll.ohTrigger(RecalcTrigger,Trigger1Y)),NA())</f>
        <v>2.752178998349649E-2</v>
      </c>
      <c r="Q3347" s="52">
        <f>IFERROR(_xll.qlIndexFixing(ONIndex1Y,I3347,TRUE,_xll.ohTrigger(RecalcTrigger,Trigger1Y)),NA())</f>
        <v>2.7145526855383295E-2</v>
      </c>
    </row>
    <row r="3348" spans="2:17" x14ac:dyDescent="0.2">
      <c r="B3348" s="46" t="s">
        <v>51</v>
      </c>
      <c r="D3348" s="49">
        <f>_xll.qlCalendarAdvance(LocalCalendar,$D3347,B3348,"f",FALSE)</f>
        <v>62982</v>
      </c>
      <c r="E3348" s="49">
        <f>_xll.qlInterestRateIndexValueDate(IndexON,D3348)</f>
        <v>62982</v>
      </c>
      <c r="F3348" s="52">
        <f>IFERROR(_xll.qlIndexFixing(IndexON,D3348,TRUE,_xll.ohTrigger(RecalcTrigger,TriggerON)),NA())</f>
        <v>2.146209558537393E-2</v>
      </c>
      <c r="H3348" s="49">
        <f>_xll.qlCalendarAdvance(IborCalendar,$H3347,B3348,"f",FALSE)</f>
        <v>62968</v>
      </c>
      <c r="I3348" s="49">
        <f>_xll.qlInterestRateIndexValueDate(Index1M,$H3348)</f>
        <v>62970</v>
      </c>
      <c r="J3348" s="52">
        <f>IFERROR(_xll.qlIndexFixing(Index1M,$H3348,TRUE,_xll.ohTrigger(RecalcTrigger,Trigger1M)),NA())</f>
        <v>2.2747562215177652E-2</v>
      </c>
      <c r="K3348" s="52">
        <f>IFERROR(_xll.qlIndexFixing(ONIndex1M,I3348,TRUE,_xll.ohTrigger(RecalcTrigger,Trigger1M)),NA())</f>
        <v>2.2725312568470102E-2</v>
      </c>
      <c r="L3348" s="52">
        <f>IFERROR(_xll.qlIndexFixing(Index3M,H3348,TRUE,_xll.ohTrigger(RecalcTrigger,Trigger3M)),NA())</f>
        <v>2.4295932220068168E-2</v>
      </c>
      <c r="M3348" s="52">
        <f>IFERROR(_xll.qlIndexFixing(ONIndex3M,I3348,TRUE,_xll.ohTrigger(RecalcTrigger,Trigger3M)),NA())</f>
        <v>2.4221631551588629E-2</v>
      </c>
      <c r="N3348" s="52">
        <f>IFERROR(_xll.qlIndexFixing(Index6M,$H3348,TRUE,_xll.ohTrigger(RecalcTrigger,Trigger6M)),NA())</f>
        <v>2.5697923755263759E-2</v>
      </c>
      <c r="O3348" s="52">
        <f>IFERROR(_xll.qlIndexFixing(ONIndex6M,I3348,TRUE,_xll.ohTrigger(RecalcTrigger,Trigger6M)),NA())</f>
        <v>2.5529757361981709E-2</v>
      </c>
      <c r="P3348" s="52">
        <f>IFERROR(_xll.qlIndexFixing(Index1Y,$H3348,TRUE,_xll.ohTrigger(RecalcTrigger,Trigger1Y)),NA())</f>
        <v>2.7521801165878632E-2</v>
      </c>
      <c r="Q3348" s="52">
        <f>IFERROR(_xll.qlIndexFixing(ONIndex1Y,I3348,TRUE,_xll.ohTrigger(RecalcTrigger,Trigger1Y)),NA())</f>
        <v>2.7145539491995052E-2</v>
      </c>
    </row>
    <row r="3349" spans="2:17" x14ac:dyDescent="0.2">
      <c r="B3349" s="46" t="s">
        <v>51</v>
      </c>
      <c r="D3349" s="49">
        <f>_xll.qlCalendarAdvance(LocalCalendar,$D3348,B3349,"f",FALSE)</f>
        <v>62989</v>
      </c>
      <c r="E3349" s="49">
        <f>_xll.qlInterestRateIndexValueDate(IndexON,D3349)</f>
        <v>62989</v>
      </c>
      <c r="F3349" s="52">
        <f>IFERROR(_xll.qlIndexFixing(IndexON,D3349,TRUE,_xll.ohTrigger(RecalcTrigger,TriggerON)),NA())</f>
        <v>2.1462095585293994E-2</v>
      </c>
      <c r="H3349" s="49">
        <f>_xll.qlCalendarAdvance(IborCalendar,$H3348,B3349,"f",FALSE)</f>
        <v>62975</v>
      </c>
      <c r="I3349" s="49">
        <f>_xll.qlInterestRateIndexValueDate(Index1M,$H3349)</f>
        <v>62977</v>
      </c>
      <c r="J3349" s="52">
        <f>IFERROR(_xll.qlIndexFixing(Index1M,$H3349,TRUE,_xll.ohTrigger(RecalcTrigger,Trigger1M)),NA())</f>
        <v>2.2748280429147692E-2</v>
      </c>
      <c r="K3349" s="52">
        <f>IFERROR(_xll.qlIndexFixing(ONIndex1M,I3349,TRUE,_xll.ohTrigger(RecalcTrigger,Trigger1M)),NA())</f>
        <v>2.2725312568470102E-2</v>
      </c>
      <c r="L3349" s="52">
        <f>IFERROR(_xll.qlIndexFixing(Index3M,H3349,TRUE,_xll.ohTrigger(RecalcTrigger,Trigger3M)),NA())</f>
        <v>2.4295932220066433E-2</v>
      </c>
      <c r="M3349" s="52">
        <f>IFERROR(_xll.qlIndexFixing(ONIndex3M,I3349,TRUE,_xll.ohTrigger(RecalcTrigger,Trigger3M)),NA())</f>
        <v>2.4221631551588629E-2</v>
      </c>
      <c r="N3349" s="52">
        <f>IFERROR(_xll.qlIndexFixing(Index6M,$H3349,TRUE,_xll.ohTrigger(RecalcTrigger,Trigger6M)),NA())</f>
        <v>2.5695182546791168E-2</v>
      </c>
      <c r="O3349" s="52">
        <f>IFERROR(_xll.qlIndexFixing(ONIndex6M,I3349,TRUE,_xll.ohTrigger(RecalcTrigger,Trigger6M)),NA())</f>
        <v>2.5529754806585814E-2</v>
      </c>
      <c r="P3349" s="52">
        <f>IFERROR(_xll.qlIndexFixing(Index1Y,$H3349,TRUE,_xll.ohTrigger(RecalcTrigger,Trigger1Y)),NA())</f>
        <v>2.7521812278805322E-2</v>
      </c>
      <c r="Q3349" s="52">
        <f>IFERROR(_xll.qlIndexFixing(ONIndex1Y,I3349,TRUE,_xll.ohTrigger(RecalcTrigger,Trigger1Y)),NA())</f>
        <v>2.7145552060980904E-2</v>
      </c>
    </row>
    <row r="3350" spans="2:17" x14ac:dyDescent="0.2">
      <c r="B3350" s="46" t="s">
        <v>51</v>
      </c>
      <c r="D3350" s="49">
        <f>_xll.qlCalendarAdvance(LocalCalendar,$D3349,B3350,"f",FALSE)</f>
        <v>62996</v>
      </c>
      <c r="E3350" s="49">
        <f>_xll.qlInterestRateIndexValueDate(IndexON,D3350)</f>
        <v>62996</v>
      </c>
      <c r="F3350" s="52">
        <f>IFERROR(_xll.qlIndexFixing(IndexON,D3350,TRUE,_xll.ohTrigger(RecalcTrigger,TriggerON)),NA())</f>
        <v>2.146209558537393E-2</v>
      </c>
      <c r="H3350" s="49">
        <f>_xll.qlCalendarAdvance(IborCalendar,$H3349,B3350,"f",FALSE)</f>
        <v>62982</v>
      </c>
      <c r="I3350" s="49">
        <f>_xll.qlInterestRateIndexValueDate(Index1M,$H3350)</f>
        <v>62984</v>
      </c>
      <c r="J3350" s="52">
        <f>IFERROR(_xll.qlIndexFixing(Index1M,$H3350,TRUE,_xll.ohTrigger(RecalcTrigger,Trigger1M)),NA())</f>
        <v>2.2747562215177652E-2</v>
      </c>
      <c r="K3350" s="52">
        <f>IFERROR(_xll.qlIndexFixing(ONIndex1M,I3350,TRUE,_xll.ohTrigger(RecalcTrigger,Trigger1M)),NA())</f>
        <v>2.2725312568470102E-2</v>
      </c>
      <c r="L3350" s="52">
        <f>IFERROR(_xll.qlIndexFixing(Index3M,H3350,TRUE,_xll.ohTrigger(RecalcTrigger,Trigger3M)),NA())</f>
        <v>2.4295932220066433E-2</v>
      </c>
      <c r="M3350" s="52">
        <f>IFERROR(_xll.qlIndexFixing(ONIndex3M,I3350,TRUE,_xll.ohTrigger(RecalcTrigger,Trigger3M)),NA())</f>
        <v>2.4221631551668565E-2</v>
      </c>
      <c r="N3350" s="52">
        <f>IFERROR(_xll.qlIndexFixing(Index6M,$H3350,TRUE,_xll.ohTrigger(RecalcTrigger,Trigger6M)),NA())</f>
        <v>2.5695180153120334E-2</v>
      </c>
      <c r="O3350" s="52">
        <f>IFERROR(_xll.qlIndexFixing(ONIndex6M,I3350,TRUE,_xll.ohTrigger(RecalcTrigger,Trigger6M)),NA())</f>
        <v>2.5529752265018857E-2</v>
      </c>
      <c r="P3350" s="52">
        <f>IFERROR(_xll.qlIndexFixing(Index1Y,$H3350,TRUE,_xll.ohTrigger(RecalcTrigger,Trigger1Y)),NA())</f>
        <v>2.7521823322276116E-2</v>
      </c>
      <c r="Q3350" s="52">
        <f>IFERROR(_xll.qlIndexFixing(ONIndex1Y,I3350,TRUE,_xll.ohTrigger(RecalcTrigger,Trigger1Y)),NA())</f>
        <v>2.7145564562500724E-2</v>
      </c>
    </row>
    <row r="3351" spans="2:17" x14ac:dyDescent="0.2">
      <c r="B3351" s="46" t="s">
        <v>51</v>
      </c>
      <c r="D3351" s="49">
        <f>_xll.qlCalendarAdvance(LocalCalendar,$D3350,B3351,"f",FALSE)</f>
        <v>63003</v>
      </c>
      <c r="E3351" s="49">
        <f>_xll.qlInterestRateIndexValueDate(IndexON,D3351)</f>
        <v>63003</v>
      </c>
      <c r="F3351" s="52">
        <f>IFERROR(_xll.qlIndexFixing(IndexON,D3351,TRUE,_xll.ohTrigger(RecalcTrigger,TriggerON)),NA())</f>
        <v>2.146209558537393E-2</v>
      </c>
      <c r="H3351" s="49">
        <f>_xll.qlCalendarAdvance(IborCalendar,$H3350,B3351,"f",FALSE)</f>
        <v>62989</v>
      </c>
      <c r="I3351" s="49">
        <f>_xll.qlInterestRateIndexValueDate(Index1M,$H3351)</f>
        <v>62991</v>
      </c>
      <c r="J3351" s="52">
        <f>IFERROR(_xll.qlIndexFixing(Index1M,$H3351,TRUE,_xll.ohTrigger(RecalcTrigger,Trigger1M)),NA())</f>
        <v>2.2747562215177652E-2</v>
      </c>
      <c r="K3351" s="52">
        <f>IFERROR(_xll.qlIndexFixing(ONIndex1M,I3351,TRUE,_xll.ohTrigger(RecalcTrigger,Trigger1M)),NA())</f>
        <v>2.2725312568470102E-2</v>
      </c>
      <c r="L3351" s="52">
        <f>IFERROR(_xll.qlIndexFixing(Index3M,H3351,TRUE,_xll.ohTrigger(RecalcTrigger,Trigger3M)),NA())</f>
        <v>2.4295932220068168E-2</v>
      </c>
      <c r="M3351" s="52">
        <f>IFERROR(_xll.qlIndexFixing(ONIndex3M,I3351,TRUE,_xll.ohTrigger(RecalcTrigger,Trigger3M)),NA())</f>
        <v>2.4221631551748501E-2</v>
      </c>
      <c r="N3351" s="52">
        <f>IFERROR(_xll.qlIndexFixing(Index6M,$H3351,TRUE,_xll.ohTrigger(RecalcTrigger,Trigger6M)),NA())</f>
        <v>2.5695177773366672E-2</v>
      </c>
      <c r="O3351" s="52">
        <f>IFERROR(_xll.qlIndexFixing(ONIndex6M,I3351,TRUE,_xll.ohTrigger(RecalcTrigger,Trigger6M)),NA())</f>
        <v>2.5529749737200902E-2</v>
      </c>
      <c r="P3351" s="52">
        <f>IFERROR(_xll.qlIndexFixing(Index1Y,$H3351,TRUE,_xll.ohTrigger(RecalcTrigger,Trigger1Y)),NA())</f>
        <v>2.752183429629124E-2</v>
      </c>
      <c r="Q3351" s="52">
        <f>IFERROR(_xll.qlIndexFixing(ONIndex1Y,I3351,TRUE,_xll.ohTrigger(RecalcTrigger,Trigger1Y)),NA())</f>
        <v>2.7145576996314702E-2</v>
      </c>
    </row>
    <row r="3352" spans="2:17" x14ac:dyDescent="0.2">
      <c r="B3352" s="46" t="s">
        <v>51</v>
      </c>
      <c r="D3352" s="49">
        <f>_xll.qlCalendarAdvance(LocalCalendar,$D3351,B3352,"f",FALSE)</f>
        <v>63010</v>
      </c>
      <c r="E3352" s="49">
        <f>_xll.qlInterestRateIndexValueDate(IndexON,D3352)</f>
        <v>63010</v>
      </c>
      <c r="F3352" s="52">
        <f>IFERROR(_xll.qlIndexFixing(IndexON,D3352,TRUE,_xll.ohTrigger(RecalcTrigger,TriggerON)),NA())</f>
        <v>2.146209558537393E-2</v>
      </c>
      <c r="H3352" s="49">
        <f>_xll.qlCalendarAdvance(IborCalendar,$H3351,B3352,"f",FALSE)</f>
        <v>62996</v>
      </c>
      <c r="I3352" s="49">
        <f>_xll.qlInterestRateIndexValueDate(Index1M,$H3352)</f>
        <v>62998</v>
      </c>
      <c r="J3352" s="52">
        <f>IFERROR(_xll.qlIndexFixing(Index1M,$H3352,TRUE,_xll.ohTrigger(RecalcTrigger,Trigger1M)),NA())</f>
        <v>2.2747562215177652E-2</v>
      </c>
      <c r="K3352" s="52">
        <f>IFERROR(_xll.qlIndexFixing(ONIndex1M,I3352,TRUE,_xll.ohTrigger(RecalcTrigger,Trigger1M)),NA())</f>
        <v>2.2725312568470102E-2</v>
      </c>
      <c r="L3352" s="52">
        <f>IFERROR(_xll.qlIndexFixing(Index3M,H3352,TRUE,_xll.ohTrigger(RecalcTrigger,Trigger3M)),NA())</f>
        <v>2.42959322200673E-2</v>
      </c>
      <c r="M3352" s="52">
        <f>IFERROR(_xll.qlIndexFixing(ONIndex3M,I3352,TRUE,_xll.ohTrigger(RecalcTrigger,Trigger3M)),NA())</f>
        <v>2.4221631551588629E-2</v>
      </c>
      <c r="N3352" s="52">
        <f>IFERROR(_xll.qlIndexFixing(Index6M,$H3352,TRUE,_xll.ohTrigger(RecalcTrigger,Trigger6M)),NA())</f>
        <v>2.5695175407528872E-2</v>
      </c>
      <c r="O3352" s="52">
        <f>IFERROR(_xll.qlIndexFixing(ONIndex6M,I3352,TRUE,_xll.ohTrigger(RecalcTrigger,Trigger6M)),NA())</f>
        <v>2.5529747223052013E-2</v>
      </c>
      <c r="P3352" s="52">
        <f>IFERROR(_xll.qlIndexFixing(Index1Y,$H3352,TRUE,_xll.ohTrigger(RecalcTrigger,Trigger1Y)),NA())</f>
        <v>2.7521845200850686E-2</v>
      </c>
      <c r="Q3352" s="52">
        <f>IFERROR(_xll.qlIndexFixing(ONIndex1Y,I3352,TRUE,_xll.ohTrigger(RecalcTrigger,Trigger1Y)),NA())</f>
        <v>2.7145589362582712E-2</v>
      </c>
    </row>
    <row r="3353" spans="2:17" x14ac:dyDescent="0.2">
      <c r="B3353" s="46" t="s">
        <v>51</v>
      </c>
      <c r="D3353" s="49">
        <f>_xll.qlCalendarAdvance(LocalCalendar,$D3352,B3353,"f",FALSE)</f>
        <v>63017</v>
      </c>
      <c r="E3353" s="49">
        <f>_xll.qlInterestRateIndexValueDate(IndexON,D3353)</f>
        <v>63017</v>
      </c>
      <c r="F3353" s="52">
        <f>IFERROR(_xll.qlIndexFixing(IndexON,D3353,TRUE,_xll.ohTrigger(RecalcTrigger,TriggerON)),NA())</f>
        <v>2.146209558537393E-2</v>
      </c>
      <c r="H3353" s="49">
        <f>_xll.qlCalendarAdvance(IborCalendar,$H3352,B3353,"f",FALSE)</f>
        <v>63003</v>
      </c>
      <c r="I3353" s="49">
        <f>_xll.qlInterestRateIndexValueDate(Index1M,$H3353)</f>
        <v>63005</v>
      </c>
      <c r="J3353" s="52">
        <f>IFERROR(_xll.qlIndexFixing(Index1M,$H3353,TRUE,_xll.ohTrigger(RecalcTrigger,Trigger1M)),NA())</f>
        <v>2.2745407754636217E-2</v>
      </c>
      <c r="K3353" s="52">
        <f>IFERROR(_xll.qlIndexFixing(ONIndex1M,I3353,TRUE,_xll.ohTrigger(RecalcTrigger,Trigger1M)),NA())</f>
        <v>2.2725312568470102E-2</v>
      </c>
      <c r="L3353" s="52">
        <f>IFERROR(_xll.qlIndexFixing(Index3M,H3353,TRUE,_xll.ohTrigger(RecalcTrigger,Trigger3M)),NA())</f>
        <v>2.42959322200673E-2</v>
      </c>
      <c r="M3353" s="52">
        <f>IFERROR(_xll.qlIndexFixing(ONIndex3M,I3353,TRUE,_xll.ohTrigger(RecalcTrigger,Trigger3M)),NA())</f>
        <v>2.4221631551588629E-2</v>
      </c>
      <c r="N3353" s="52">
        <f>IFERROR(_xll.qlIndexFixing(Index6M,$H3353,TRUE,_xll.ohTrigger(RecalcTrigger,Trigger6M)),NA())</f>
        <v>2.5695173055608249E-2</v>
      </c>
      <c r="O3353" s="52">
        <f>IFERROR(_xll.qlIndexFixing(ONIndex6M,I3353,TRUE,_xll.ohTrigger(RecalcTrigger,Trigger6M)),NA())</f>
        <v>2.5529744722652126E-2</v>
      </c>
      <c r="P3353" s="52">
        <f>IFERROR(_xll.qlIndexFixing(Index1Y,$H3353,TRUE,_xll.ohTrigger(RecalcTrigger,Trigger1Y)),NA())</f>
        <v>2.752185603595424E-2</v>
      </c>
      <c r="Q3353" s="52">
        <f>IFERROR(_xll.qlIndexFixing(ONIndex1Y,I3353,TRUE,_xll.ohTrigger(RecalcTrigger,Trigger1Y)),NA())</f>
        <v>2.7145601661304752E-2</v>
      </c>
    </row>
    <row r="3354" spans="2:17" x14ac:dyDescent="0.2">
      <c r="B3354" s="46" t="s">
        <v>51</v>
      </c>
      <c r="D3354" s="49">
        <f>_xll.qlCalendarAdvance(LocalCalendar,$D3353,B3354,"f",FALSE)</f>
        <v>63024</v>
      </c>
      <c r="E3354" s="49">
        <f>_xll.qlInterestRateIndexValueDate(IndexON,D3354)</f>
        <v>63024</v>
      </c>
      <c r="F3354" s="52">
        <f>IFERROR(_xll.qlIndexFixing(IndexON,D3354,TRUE,_xll.ohTrigger(RecalcTrigger,TriggerON)),NA())</f>
        <v>2.1462095585293994E-2</v>
      </c>
      <c r="H3354" s="49">
        <f>_xll.qlCalendarAdvance(IborCalendar,$H3353,B3354,"f",FALSE)</f>
        <v>63010</v>
      </c>
      <c r="I3354" s="49">
        <f>_xll.qlInterestRateIndexValueDate(Index1M,$H3354)</f>
        <v>63012</v>
      </c>
      <c r="J3354" s="52">
        <f>IFERROR(_xll.qlIndexFixing(Index1M,$H3354,TRUE,_xll.ohTrigger(RecalcTrigger,Trigger1M)),NA())</f>
        <v>2.2747562215177652E-2</v>
      </c>
      <c r="K3354" s="52">
        <f>IFERROR(_xll.qlIndexFixing(ONIndex1M,I3354,TRUE,_xll.ohTrigger(RecalcTrigger,Trigger1M)),NA())</f>
        <v>2.2725312568550038E-2</v>
      </c>
      <c r="L3354" s="52">
        <f>IFERROR(_xll.qlIndexFixing(Index3M,H3354,TRUE,_xll.ohTrigger(RecalcTrigger,Trigger3M)),NA())</f>
        <v>2.42959322200673E-2</v>
      </c>
      <c r="M3354" s="52">
        <f>IFERROR(_xll.qlIndexFixing(ONIndex3M,I3354,TRUE,_xll.ohTrigger(RecalcTrigger,Trigger3M)),NA())</f>
        <v>2.4221631551748501E-2</v>
      </c>
      <c r="N3354" s="52">
        <f>IFERROR(_xll.qlIndexFixing(Index6M,$H3354,TRUE,_xll.ohTrigger(RecalcTrigger,Trigger6M)),NA())</f>
        <v>2.5697909533357096E-2</v>
      </c>
      <c r="O3354" s="52">
        <f>IFERROR(_xll.qlIndexFixing(ONIndex6M,I3354,TRUE,_xll.ohTrigger(RecalcTrigger,Trigger6M)),NA())</f>
        <v>2.5529742236161113E-2</v>
      </c>
      <c r="P3354" s="52">
        <f>IFERROR(_xll.qlIndexFixing(Index1Y,$H3354,TRUE,_xll.ohTrigger(RecalcTrigger,Trigger1Y)),NA())</f>
        <v>2.7521866801602339E-2</v>
      </c>
      <c r="Q3354" s="52">
        <f>IFERROR(_xll.qlIndexFixing(ONIndex1Y,I3354,TRUE,_xll.ohTrigger(RecalcTrigger,Trigger1Y)),NA())</f>
        <v>2.7145613892480824E-2</v>
      </c>
    </row>
    <row r="3355" spans="2:17" x14ac:dyDescent="0.2">
      <c r="B3355" s="46" t="s">
        <v>51</v>
      </c>
      <c r="D3355" s="49">
        <f>_xll.qlCalendarAdvance(LocalCalendar,$D3354,B3355,"f",FALSE)</f>
        <v>63031</v>
      </c>
      <c r="E3355" s="49">
        <f>_xll.qlInterestRateIndexValueDate(IndexON,D3355)</f>
        <v>63031</v>
      </c>
      <c r="F3355" s="52">
        <f>IFERROR(_xll.qlIndexFixing(IndexON,D3355,TRUE,_xll.ohTrigger(RecalcTrigger,TriggerON)),NA())</f>
        <v>2.146209558537393E-2</v>
      </c>
      <c r="H3355" s="49">
        <f>_xll.qlCalendarAdvance(IborCalendar,$H3354,B3355,"f",FALSE)</f>
        <v>63017</v>
      </c>
      <c r="I3355" s="49">
        <f>_xll.qlInterestRateIndexValueDate(Index1M,$H3355)</f>
        <v>63019</v>
      </c>
      <c r="J3355" s="52">
        <f>IFERROR(_xll.qlIndexFixing(Index1M,$H3355,TRUE,_xll.ohTrigger(RecalcTrigger,Trigger1M)),NA())</f>
        <v>2.2747562215177652E-2</v>
      </c>
      <c r="K3355" s="52">
        <f>IFERROR(_xll.qlIndexFixing(ONIndex1M,I3355,TRUE,_xll.ohTrigger(RecalcTrigger,Trigger1M)),NA())</f>
        <v>2.2725312568470102E-2</v>
      </c>
      <c r="L3355" s="52">
        <f>IFERROR(_xll.qlIndexFixing(Index3M,H3355,TRUE,_xll.ohTrigger(RecalcTrigger,Trigger3M)),NA())</f>
        <v>2.42959322200673E-2</v>
      </c>
      <c r="M3355" s="52">
        <f>IFERROR(_xll.qlIndexFixing(ONIndex3M,I3355,TRUE,_xll.ohTrigger(RecalcTrigger,Trigger3M)),NA())</f>
        <v>2.4221631551668565E-2</v>
      </c>
      <c r="N3355" s="52">
        <f>IFERROR(_xll.qlIndexFixing(Index6M,$H3355,TRUE,_xll.ohTrigger(RecalcTrigger,Trigger6M)),NA())</f>
        <v>2.5698820237748631E-2</v>
      </c>
      <c r="O3355" s="52">
        <f>IFERROR(_xll.qlIndexFixing(ONIndex6M,I3355,TRUE,_xll.ohTrigger(RecalcTrigger,Trigger6M)),NA())</f>
        <v>2.5529739763259229E-2</v>
      </c>
      <c r="P3355" s="52">
        <f>IFERROR(_xll.qlIndexFixing(Index1Y,$H3355,TRUE,_xll.ohTrigger(RecalcTrigger,Trigger1Y)),NA())</f>
        <v>2.7521877497794982E-2</v>
      </c>
      <c r="Q3355" s="52">
        <f>IFERROR(_xll.qlIndexFixing(ONIndex1Y,I3355,TRUE,_xll.ohTrigger(RecalcTrigger,Trigger1Y)),NA())</f>
        <v>2.7145626056110927E-2</v>
      </c>
    </row>
    <row r="3356" spans="2:17" x14ac:dyDescent="0.2">
      <c r="B3356" s="46" t="s">
        <v>51</v>
      </c>
      <c r="D3356" s="49">
        <f>_xll.qlCalendarAdvance(LocalCalendar,$D3355,B3356,"f",FALSE)</f>
        <v>63038</v>
      </c>
      <c r="E3356" s="49">
        <f>_xll.qlInterestRateIndexValueDate(IndexON,D3356)</f>
        <v>63038</v>
      </c>
      <c r="F3356" s="52">
        <f>IFERROR(_xll.qlIndexFixing(IndexON,D3356,TRUE,_xll.ohTrigger(RecalcTrigger,TriggerON)),NA())</f>
        <v>2.1462095585293994E-2</v>
      </c>
      <c r="H3356" s="49">
        <f>_xll.qlCalendarAdvance(IborCalendar,$H3355,B3356,"f",FALSE)</f>
        <v>63024</v>
      </c>
      <c r="I3356" s="49">
        <f>_xll.qlInterestRateIndexValueDate(Index1M,$H3356)</f>
        <v>63026</v>
      </c>
      <c r="J3356" s="52">
        <f>IFERROR(_xll.qlIndexFixing(Index1M,$H3356,TRUE,_xll.ohTrigger(RecalcTrigger,Trigger1M)),NA())</f>
        <v>2.2747562215177652E-2</v>
      </c>
      <c r="K3356" s="52">
        <f>IFERROR(_xll.qlIndexFixing(ONIndex1M,I3356,TRUE,_xll.ohTrigger(RecalcTrigger,Trigger1M)),NA())</f>
        <v>2.2725312568470102E-2</v>
      </c>
      <c r="L3356" s="52">
        <f>IFERROR(_xll.qlIndexFixing(Index3M,H3356,TRUE,_xll.ohTrigger(RecalcTrigger,Trigger3M)),NA())</f>
        <v>2.42959322200673E-2</v>
      </c>
      <c r="M3356" s="52">
        <f>IFERROR(_xll.qlIndexFixing(ONIndex3M,I3356,TRUE,_xll.ohTrigger(RecalcTrigger,Trigger3M)),NA())</f>
        <v>2.4221631551668565E-2</v>
      </c>
      <c r="N3356" s="52">
        <f>IFERROR(_xll.qlIndexFixing(Index6M,$H3356,TRUE,_xll.ohTrigger(RecalcTrigger,Trigger6M)),NA())</f>
        <v>2.5697904904079059E-2</v>
      </c>
      <c r="O3356" s="52">
        <f>IFERROR(_xll.qlIndexFixing(ONIndex6M,I3356,TRUE,_xll.ohTrigger(RecalcTrigger,Trigger6M)),NA())</f>
        <v>2.5529737304026412E-2</v>
      </c>
      <c r="P3356" s="52">
        <f>IFERROR(_xll.qlIndexFixing(Index1Y,$H3356,TRUE,_xll.ohTrigger(RecalcTrigger,Trigger1Y)),NA())</f>
        <v>2.7521888124531733E-2</v>
      </c>
      <c r="Q3356" s="52">
        <f>IFERROR(_xll.qlIndexFixing(ONIndex1Y,I3356,TRUE,_xll.ohTrigger(RecalcTrigger,Trigger1Y)),NA())</f>
        <v>2.714563815203519E-2</v>
      </c>
    </row>
    <row r="3357" spans="2:17" x14ac:dyDescent="0.2">
      <c r="B3357" s="46" t="s">
        <v>51</v>
      </c>
      <c r="D3357" s="49">
        <f>_xll.qlCalendarAdvance(LocalCalendar,$D3356,B3357,"f",FALSE)</f>
        <v>63045</v>
      </c>
      <c r="E3357" s="49">
        <f>_xll.qlInterestRateIndexValueDate(IndexON,D3357)</f>
        <v>63045</v>
      </c>
      <c r="F3357" s="52">
        <f>IFERROR(_xll.qlIndexFixing(IndexON,D3357,TRUE,_xll.ohTrigger(RecalcTrigger,TriggerON)),NA())</f>
        <v>2.1462095585293994E-2</v>
      </c>
      <c r="H3357" s="49">
        <f>_xll.qlCalendarAdvance(IborCalendar,$H3356,B3357,"f",FALSE)</f>
        <v>63031</v>
      </c>
      <c r="I3357" s="49">
        <f>_xll.qlInterestRateIndexValueDate(Index1M,$H3357)</f>
        <v>63033</v>
      </c>
      <c r="J3357" s="52">
        <f>IFERROR(_xll.qlIndexFixing(Index1M,$H3357,TRUE,_xll.ohTrigger(RecalcTrigger,Trigger1M)),NA())</f>
        <v>2.2748280429145271E-2</v>
      </c>
      <c r="K3357" s="52">
        <f>IFERROR(_xll.qlIndexFixing(ONIndex1M,I3357,TRUE,_xll.ohTrigger(RecalcTrigger,Trigger1M)),NA())</f>
        <v>2.2725312568470102E-2</v>
      </c>
      <c r="L3357" s="52">
        <f>IFERROR(_xll.qlIndexFixing(Index3M,H3357,TRUE,_xll.ohTrigger(RecalcTrigger,Trigger3M)),NA())</f>
        <v>2.42959322200673E-2</v>
      </c>
      <c r="M3357" s="52">
        <f>IFERROR(_xll.qlIndexFixing(ONIndex3M,I3357,TRUE,_xll.ohTrigger(RecalcTrigger,Trigger3M)),NA())</f>
        <v>2.4221631551668565E-2</v>
      </c>
      <c r="N3357" s="52">
        <f>IFERROR(_xll.qlIndexFixing(Index6M,$H3357,TRUE,_xll.ohTrigger(RecalcTrigger,Trigger6M)),NA())</f>
        <v>2.5697902610319897E-2</v>
      </c>
      <c r="O3357" s="52">
        <f>IFERROR(_xll.qlIndexFixing(ONIndex6M,I3357,TRUE,_xll.ohTrigger(RecalcTrigger,Trigger6M)),NA())</f>
        <v>2.5529734858702469E-2</v>
      </c>
      <c r="P3357" s="52">
        <f>IFERROR(_xll.qlIndexFixing(Index1Y,$H3357,TRUE,_xll.ohTrigger(RecalcTrigger,Trigger1Y)),NA())</f>
        <v>2.7521898681812592E-2</v>
      </c>
      <c r="Q3357" s="52">
        <f>IFERROR(_xll.qlIndexFixing(ONIndex1Y,I3357,TRUE,_xll.ohTrigger(RecalcTrigger,Trigger1Y)),NA())</f>
        <v>2.7145650180493419E-2</v>
      </c>
    </row>
    <row r="3358" spans="2:17" x14ac:dyDescent="0.2">
      <c r="B3358" s="46" t="s">
        <v>51</v>
      </c>
      <c r="D3358" s="49">
        <f>_xll.qlCalendarAdvance(LocalCalendar,$D3357,B3358,"f",FALSE)</f>
        <v>63052</v>
      </c>
      <c r="E3358" s="49">
        <f>_xll.qlInterestRateIndexValueDate(IndexON,D3358)</f>
        <v>63052</v>
      </c>
      <c r="F3358" s="52">
        <f>IFERROR(_xll.qlIndexFixing(IndexON,D3358,TRUE,_xll.ohTrigger(RecalcTrigger,TriggerON)),NA())</f>
        <v>2.1462095585293994E-2</v>
      </c>
      <c r="H3358" s="49">
        <f>_xll.qlCalendarAdvance(IborCalendar,$H3357,B3358,"f",FALSE)</f>
        <v>63038</v>
      </c>
      <c r="I3358" s="49">
        <f>_xll.qlInterestRateIndexValueDate(Index1M,$H3358)</f>
        <v>63040</v>
      </c>
      <c r="J3358" s="52">
        <f>IFERROR(_xll.qlIndexFixing(Index1M,$H3358,TRUE,_xll.ohTrigger(RecalcTrigger,Trigger1M)),NA())</f>
        <v>2.2748280429147692E-2</v>
      </c>
      <c r="K3358" s="52">
        <f>IFERROR(_xll.qlIndexFixing(ONIndex1M,I3358,TRUE,_xll.ohTrigger(RecalcTrigger,Trigger1M)),NA())</f>
        <v>2.2725312568550038E-2</v>
      </c>
      <c r="L3358" s="52">
        <f>IFERROR(_xll.qlIndexFixing(Index3M,H3358,TRUE,_xll.ohTrigger(RecalcTrigger,Trigger3M)),NA())</f>
        <v>2.42959322200673E-2</v>
      </c>
      <c r="M3358" s="52">
        <f>IFERROR(_xll.qlIndexFixing(ONIndex3M,I3358,TRUE,_xll.ohTrigger(RecalcTrigger,Trigger3M)),NA())</f>
        <v>2.4221631551668565E-2</v>
      </c>
      <c r="N3358" s="52">
        <f>IFERROR(_xll.qlIndexFixing(Index6M,$H3358,TRUE,_xll.ohTrigger(RecalcTrigger,Trigger6M)),NA())</f>
        <v>2.5697900330479494E-2</v>
      </c>
      <c r="O3358" s="52">
        <f>IFERROR(_xll.qlIndexFixing(ONIndex6M,I3358,TRUE,_xll.ohTrigger(RecalcTrigger,Trigger6M)),NA())</f>
        <v>2.5529732427047591E-2</v>
      </c>
      <c r="P3358" s="52">
        <f>IFERROR(_xll.qlIndexFixing(Index1Y,$H3358,TRUE,_xll.ohTrigger(RecalcTrigger,Trigger1Y)),NA())</f>
        <v>2.7521909169637995E-2</v>
      </c>
      <c r="Q3358" s="52">
        <f>IFERROR(_xll.qlIndexFixing(ONIndex1Y,I3358,TRUE,_xll.ohTrigger(RecalcTrigger,Trigger1Y)),NA())</f>
        <v>2.7145662141325744E-2</v>
      </c>
    </row>
    <row r="3359" spans="2:17" x14ac:dyDescent="0.2">
      <c r="B3359" s="46" t="s">
        <v>51</v>
      </c>
      <c r="D3359" s="49">
        <f>_xll.qlCalendarAdvance(LocalCalendar,$D3358,B3359,"f",FALSE)</f>
        <v>63059</v>
      </c>
      <c r="E3359" s="49">
        <f>_xll.qlInterestRateIndexValueDate(IndexON,D3359)</f>
        <v>63059</v>
      </c>
      <c r="F3359" s="52">
        <f>IFERROR(_xll.qlIndexFixing(IndexON,D3359,TRUE,_xll.ohTrigger(RecalcTrigger,TriggerON)),NA())</f>
        <v>2.146209558537393E-2</v>
      </c>
      <c r="H3359" s="49">
        <f>_xll.qlCalendarAdvance(IborCalendar,$H3358,B3359,"f",FALSE)</f>
        <v>63045</v>
      </c>
      <c r="I3359" s="49">
        <f>_xll.qlInterestRateIndexValueDate(Index1M,$H3359)</f>
        <v>63047</v>
      </c>
      <c r="J3359" s="52">
        <f>IFERROR(_xll.qlIndexFixing(Index1M,$H3359,TRUE,_xll.ohTrigger(RecalcTrigger,Trigger1M)),NA())</f>
        <v>2.2747562215177652E-2</v>
      </c>
      <c r="K3359" s="52">
        <f>IFERROR(_xll.qlIndexFixing(ONIndex1M,I3359,TRUE,_xll.ohTrigger(RecalcTrigger,Trigger1M)),NA())</f>
        <v>2.2725312568470102E-2</v>
      </c>
      <c r="L3359" s="52">
        <f>IFERROR(_xll.qlIndexFixing(Index3M,H3359,TRUE,_xll.ohTrigger(RecalcTrigger,Trigger3M)),NA())</f>
        <v>2.4298386861966486E-2</v>
      </c>
      <c r="M3359" s="52">
        <f>IFERROR(_xll.qlIndexFixing(ONIndex3M,I3359,TRUE,_xll.ohTrigger(RecalcTrigger,Trigger3M)),NA())</f>
        <v>2.4221631551588629E-2</v>
      </c>
      <c r="N3359" s="52">
        <f>IFERROR(_xll.qlIndexFixing(Index6M,$H3359,TRUE,_xll.ohTrigger(RecalcTrigger,Trigger6M)),NA())</f>
        <v>2.569789806455914E-2</v>
      </c>
      <c r="O3359" s="52">
        <f>IFERROR(_xll.qlIndexFixing(ONIndex6M,I3359,TRUE,_xll.ohTrigger(RecalcTrigger,Trigger6M)),NA())</f>
        <v>2.552973000906178E-2</v>
      </c>
      <c r="P3359" s="52">
        <f>IFERROR(_xll.qlIndexFixing(Index1Y,$H3359,TRUE,_xll.ohTrigger(RecalcTrigger,Trigger1Y)),NA())</f>
        <v>2.7521919588007721E-2</v>
      </c>
      <c r="Q3359" s="52">
        <f>IFERROR(_xll.qlIndexFixing(ONIndex1Y,I3359,TRUE,_xll.ohTrigger(RecalcTrigger,Trigger1Y)),NA())</f>
        <v>2.7145674034452227E-2</v>
      </c>
    </row>
    <row r="3360" spans="2:17" x14ac:dyDescent="0.2">
      <c r="B3360" s="46" t="s">
        <v>51</v>
      </c>
      <c r="D3360" s="49">
        <f>_xll.qlCalendarAdvance(LocalCalendar,$D3359,B3360,"f",FALSE)</f>
        <v>63066</v>
      </c>
      <c r="E3360" s="49">
        <f>_xll.qlInterestRateIndexValueDate(IndexON,D3360)</f>
        <v>63066</v>
      </c>
      <c r="F3360" s="52">
        <f>IFERROR(_xll.qlIndexFixing(IndexON,D3360,TRUE,_xll.ohTrigger(RecalcTrigger,TriggerON)),NA())</f>
        <v>2.1462095585293994E-2</v>
      </c>
      <c r="H3360" s="49">
        <f>_xll.qlCalendarAdvance(IborCalendar,$H3359,B3360,"f",FALSE)</f>
        <v>63052</v>
      </c>
      <c r="I3360" s="49">
        <f>_xll.qlInterestRateIndexValueDate(Index1M,$H3360)</f>
        <v>63054</v>
      </c>
      <c r="J3360" s="52">
        <f>IFERROR(_xll.qlIndexFixing(Index1M,$H3360,TRUE,_xll.ohTrigger(RecalcTrigger,Trigger1M)),NA())</f>
        <v>2.2747562215177652E-2</v>
      </c>
      <c r="K3360" s="52">
        <f>IFERROR(_xll.qlIndexFixing(ONIndex1M,I3360,TRUE,_xll.ohTrigger(RecalcTrigger,Trigger1M)),NA())</f>
        <v>2.2725312568470102E-2</v>
      </c>
      <c r="L3360" s="52">
        <f>IFERROR(_xll.qlIndexFixing(Index3M,H3360,TRUE,_xll.ohTrigger(RecalcTrigger,Trigger3M)),NA())</f>
        <v>2.4295932220066433E-2</v>
      </c>
      <c r="M3360" s="52">
        <f>IFERROR(_xll.qlIndexFixing(ONIndex3M,I3360,TRUE,_xll.ohTrigger(RecalcTrigger,Trigger3M)),NA())</f>
        <v>2.4221631551588629E-2</v>
      </c>
      <c r="N3360" s="52">
        <f>IFERROR(_xll.qlIndexFixing(Index6M,$H3360,TRUE,_xll.ohTrigger(RecalcTrigger,Trigger6M)),NA())</f>
        <v>2.5698808842711845E-2</v>
      </c>
      <c r="O3360" s="52">
        <f>IFERROR(_xll.qlIndexFixing(ONIndex6M,I3360,TRUE,_xll.ohTrigger(RecalcTrigger,Trigger6M)),NA())</f>
        <v>2.5529727604904906E-2</v>
      </c>
      <c r="P3360" s="52">
        <f>IFERROR(_xll.qlIndexFixing(Index1Y,$H3360,TRUE,_xll.ohTrigger(RecalcTrigger,Trigger1Y)),NA())</f>
        <v>2.7521929936921777E-2</v>
      </c>
      <c r="Q3360" s="52">
        <f>IFERROR(_xll.qlIndexFixing(ONIndex1Y,I3360,TRUE,_xll.ohTrigger(RecalcTrigger,Trigger1Y)),NA())</f>
        <v>2.7145685860192614E-2</v>
      </c>
    </row>
    <row r="3361" spans="2:17" x14ac:dyDescent="0.2">
      <c r="B3361" s="46" t="s">
        <v>51</v>
      </c>
      <c r="D3361" s="49">
        <f>_xll.qlCalendarAdvance(LocalCalendar,$D3360,B3361,"f",FALSE)</f>
        <v>63073</v>
      </c>
      <c r="E3361" s="49">
        <f>_xll.qlInterestRateIndexValueDate(IndexON,D3361)</f>
        <v>63073</v>
      </c>
      <c r="F3361" s="52">
        <f>IFERROR(_xll.qlIndexFixing(IndexON,D3361,TRUE,_xll.ohTrigger(RecalcTrigger,TriggerON)),NA())</f>
        <v>2.1462095585293994E-2</v>
      </c>
      <c r="H3361" s="49">
        <f>_xll.qlCalendarAdvance(IborCalendar,$H3360,B3361,"f",FALSE)</f>
        <v>63059</v>
      </c>
      <c r="I3361" s="49">
        <f>_xll.qlInterestRateIndexValueDate(Index1M,$H3361)</f>
        <v>63061</v>
      </c>
      <c r="J3361" s="52">
        <f>IFERROR(_xll.qlIndexFixing(Index1M,$H3361,TRUE,_xll.ohTrigger(RecalcTrigger,Trigger1M)),NA())</f>
        <v>2.2747562215177652E-2</v>
      </c>
      <c r="K3361" s="52">
        <f>IFERROR(_xll.qlIndexFixing(ONIndex1M,I3361,TRUE,_xll.ohTrigger(RecalcTrigger,Trigger1M)),NA())</f>
        <v>2.2725312568470102E-2</v>
      </c>
      <c r="L3361" s="52">
        <f>IFERROR(_xll.qlIndexFixing(Index3M,H3361,TRUE,_xll.ohTrigger(RecalcTrigger,Trigger3M)),NA())</f>
        <v>2.4295932220066433E-2</v>
      </c>
      <c r="M3361" s="52">
        <f>IFERROR(_xll.qlIndexFixing(ONIndex3M,I3361,TRUE,_xll.ohTrigger(RecalcTrigger,Trigger3M)),NA())</f>
        <v>2.4221631551668565E-2</v>
      </c>
      <c r="N3361" s="52">
        <f>IFERROR(_xll.qlIndexFixing(Index6M,$H3361,TRUE,_xll.ohTrigger(RecalcTrigger,Trigger6M)),NA())</f>
        <v>2.5697893574477715E-2</v>
      </c>
      <c r="O3361" s="52">
        <f>IFERROR(_xll.qlIndexFixing(ONIndex6M,I3361,TRUE,_xll.ohTrigger(RecalcTrigger,Trigger6M)),NA())</f>
        <v>2.5529725214417098E-2</v>
      </c>
      <c r="P3361" s="52">
        <f>IFERROR(_xll.qlIndexFixing(Index1Y,$H3361,TRUE,_xll.ohTrigger(RecalcTrigger,Trigger1Y)),NA())</f>
        <v>2.752194021637994E-2</v>
      </c>
      <c r="Q3361" s="52">
        <f>IFERROR(_xll.qlIndexFixing(ONIndex1Y,I3361,TRUE,_xll.ohTrigger(RecalcTrigger,Trigger1Y)),NA())</f>
        <v>2.7145697618387032E-2</v>
      </c>
    </row>
    <row r="3362" spans="2:17" x14ac:dyDescent="0.2">
      <c r="B3362" s="46" t="s">
        <v>51</v>
      </c>
      <c r="D3362" s="49">
        <f>_xll.qlCalendarAdvance(LocalCalendar,$D3361,B3362,"f",FALSE)</f>
        <v>63080</v>
      </c>
      <c r="E3362" s="49">
        <f>_xll.qlInterestRateIndexValueDate(IndexON,D3362)</f>
        <v>63080</v>
      </c>
      <c r="F3362" s="52">
        <f>IFERROR(_xll.qlIndexFixing(IndexON,D3362,TRUE,_xll.ohTrigger(RecalcTrigger,TriggerON)),NA())</f>
        <v>2.1462095585293994E-2</v>
      </c>
      <c r="H3362" s="49">
        <f>_xll.qlCalendarAdvance(IborCalendar,$H3361,B3362,"f",FALSE)</f>
        <v>63066</v>
      </c>
      <c r="I3362" s="49">
        <f>_xll.qlInterestRateIndexValueDate(Index1M,$H3362)</f>
        <v>63068</v>
      </c>
      <c r="J3362" s="52">
        <f>IFERROR(_xll.qlIndexFixing(Index1M,$H3362,TRUE,_xll.ohTrigger(RecalcTrigger,Trigger1M)),NA())</f>
        <v>2.2747562215177652E-2</v>
      </c>
      <c r="K3362" s="52">
        <f>IFERROR(_xll.qlIndexFixing(ONIndex1M,I3362,TRUE,_xll.ohTrigger(RecalcTrigger,Trigger1M)),NA())</f>
        <v>2.2725312568550038E-2</v>
      </c>
      <c r="L3362" s="52">
        <f>IFERROR(_xll.qlIndexFixing(Index3M,H3362,TRUE,_xll.ohTrigger(RecalcTrigger,Trigger3M)),NA())</f>
        <v>2.4295114079535943E-2</v>
      </c>
      <c r="M3362" s="52">
        <f>IFERROR(_xll.qlIndexFixing(ONIndex3M,I3362,TRUE,_xll.ohTrigger(RecalcTrigger,Trigger3M)),NA())</f>
        <v>2.4221631551668565E-2</v>
      </c>
      <c r="N3362" s="52">
        <f>IFERROR(_xll.qlIndexFixing(Index6M,$H3362,TRUE,_xll.ohTrigger(RecalcTrigger,Trigger6M)),NA())</f>
        <v>2.5693326840501751E-2</v>
      </c>
      <c r="O3362" s="52">
        <f>IFERROR(_xll.qlIndexFixing(ONIndex6M,I3362,TRUE,_xll.ohTrigger(RecalcTrigger,Trigger6M)),NA())</f>
        <v>2.5529722837758229E-2</v>
      </c>
      <c r="P3362" s="52">
        <f>IFERROR(_xll.qlIndexFixing(Index1Y,$H3362,TRUE,_xll.ohTrigger(RecalcTrigger,Trigger1Y)),NA())</f>
        <v>2.7521950426382644E-2</v>
      </c>
      <c r="Q3362" s="52">
        <f>IFERROR(_xll.qlIndexFixing(ONIndex1Y,I3362,TRUE,_xll.ohTrigger(RecalcTrigger,Trigger1Y)),NA())</f>
        <v>2.7145709308955546E-2</v>
      </c>
    </row>
    <row r="3363" spans="2:17" x14ac:dyDescent="0.2">
      <c r="B3363" s="46" t="s">
        <v>51</v>
      </c>
      <c r="D3363" s="49">
        <f>_xll.qlCalendarAdvance(LocalCalendar,$D3362,B3363,"f",FALSE)</f>
        <v>63087</v>
      </c>
      <c r="E3363" s="49">
        <f>_xll.qlInterestRateIndexValueDate(IndexON,D3363)</f>
        <v>63087</v>
      </c>
      <c r="F3363" s="52">
        <f>IFERROR(_xll.qlIndexFixing(IndexON,D3363,TRUE,_xll.ohTrigger(RecalcTrigger,TriggerON)),NA())</f>
        <v>2.146209558537393E-2</v>
      </c>
      <c r="H3363" s="49">
        <f>_xll.qlCalendarAdvance(IborCalendar,$H3362,B3363,"f",FALSE)</f>
        <v>63073</v>
      </c>
      <c r="I3363" s="49">
        <f>_xll.qlInterestRateIndexValueDate(Index1M,$H3363)</f>
        <v>63075</v>
      </c>
      <c r="J3363" s="52">
        <f>IFERROR(_xll.qlIndexFixing(Index1M,$H3363,TRUE,_xll.ohTrigger(RecalcTrigger,Trigger1M)),NA())</f>
        <v>2.2748280429147692E-2</v>
      </c>
      <c r="K3363" s="52">
        <f>IFERROR(_xll.qlIndexFixing(ONIndex1M,I3363,TRUE,_xll.ohTrigger(RecalcTrigger,Trigger1M)),NA())</f>
        <v>2.2725312568470102E-2</v>
      </c>
      <c r="L3363" s="52">
        <f>IFERROR(_xll.qlIndexFixing(Index3M,H3363,TRUE,_xll.ohTrigger(RecalcTrigger,Trigger3M)),NA())</f>
        <v>2.4295114079535066E-2</v>
      </c>
      <c r="M3363" s="52">
        <f>IFERROR(_xll.qlIndexFixing(ONIndex3M,I3363,TRUE,_xll.ohTrigger(RecalcTrigger,Trigger3M)),NA())</f>
        <v>2.4221631551588629E-2</v>
      </c>
      <c r="N3363" s="52">
        <f>IFERROR(_xll.qlIndexFixing(Index6M,$H3363,TRUE,_xll.ohTrigger(RecalcTrigger,Trigger6M)),NA())</f>
        <v>2.5693324626074213E-2</v>
      </c>
      <c r="O3363" s="52">
        <f>IFERROR(_xll.qlIndexFixing(ONIndex6M,I3363,TRUE,_xll.ohTrigger(RecalcTrigger,Trigger6M)),NA())</f>
        <v>2.5529720474688489E-2</v>
      </c>
      <c r="P3363" s="52">
        <f>IFERROR(_xll.qlIndexFixing(Index1Y,$H3363,TRUE,_xll.ohTrigger(RecalcTrigger,Trigger1Y)),NA())</f>
        <v>2.752196056692946E-2</v>
      </c>
      <c r="Q3363" s="52">
        <f>IFERROR(_xll.qlIndexFixing(ONIndex1Y,I3363,TRUE,_xll.ohTrigger(RecalcTrigger,Trigger1Y)),NA())</f>
        <v>2.7145720931818218E-2</v>
      </c>
    </row>
    <row r="3364" spans="2:17" x14ac:dyDescent="0.2">
      <c r="B3364" s="46" t="s">
        <v>51</v>
      </c>
      <c r="D3364" s="49">
        <f>_xll.qlCalendarAdvance(LocalCalendar,$D3363,B3364,"f",FALSE)</f>
        <v>63094</v>
      </c>
      <c r="E3364" s="49">
        <f>_xll.qlInterestRateIndexValueDate(IndexON,D3364)</f>
        <v>63094</v>
      </c>
      <c r="F3364" s="52">
        <f>IFERROR(_xll.qlIndexFixing(IndexON,D3364,TRUE,_xll.ohTrigger(RecalcTrigger,TriggerON)),NA())</f>
        <v>2.1462095585214058E-2</v>
      </c>
      <c r="H3364" s="49">
        <f>_xll.qlCalendarAdvance(IborCalendar,$H3363,B3364,"f",FALSE)</f>
        <v>63080</v>
      </c>
      <c r="I3364" s="49">
        <f>_xll.qlInterestRateIndexValueDate(Index1M,$H3364)</f>
        <v>63082</v>
      </c>
      <c r="J3364" s="52">
        <f>IFERROR(_xll.qlIndexFixing(Index1M,$H3364,TRUE,_xll.ohTrigger(RecalcTrigger,Trigger1M)),NA())</f>
        <v>2.2747562215177652E-2</v>
      </c>
      <c r="K3364" s="52">
        <f>IFERROR(_xll.qlIndexFixing(ONIndex1M,I3364,TRUE,_xll.ohTrigger(RecalcTrigger,Trigger1M)),NA())</f>
        <v>2.2725312568550038E-2</v>
      </c>
      <c r="L3364" s="52">
        <f>IFERROR(_xll.qlIndexFixing(Index3M,H3364,TRUE,_xll.ohTrigger(RecalcTrigger,Trigger3M)),NA())</f>
        <v>2.4295114079534184E-2</v>
      </c>
      <c r="M3364" s="52">
        <f>IFERROR(_xll.qlIndexFixing(ONIndex3M,I3364,TRUE,_xll.ohTrigger(RecalcTrigger,Trigger3M)),NA())</f>
        <v>2.4221631551588629E-2</v>
      </c>
      <c r="N3364" s="52">
        <f>IFERROR(_xll.qlIndexFixing(Index6M,$H3364,TRUE,_xll.ohTrigger(RecalcTrigger,Trigger6M)),NA())</f>
        <v>2.5693322425560852E-2</v>
      </c>
      <c r="O3364" s="52">
        <f>IFERROR(_xll.qlIndexFixing(ONIndex6M,I3364,TRUE,_xll.ohTrigger(RecalcTrigger,Trigger6M)),NA())</f>
        <v>2.5529718125527623E-2</v>
      </c>
      <c r="P3364" s="52">
        <f>IFERROR(_xll.qlIndexFixing(Index1Y,$H3364,TRUE,_xll.ohTrigger(RecalcTrigger,Trigger1Y)),NA())</f>
        <v>2.7521970638020598E-2</v>
      </c>
      <c r="Q3364" s="52">
        <f>IFERROR(_xll.qlIndexFixing(ONIndex1Y,I3364,TRUE,_xll.ohTrigger(RecalcTrigger,Trigger1Y)),NA())</f>
        <v>2.7145732487294794E-2</v>
      </c>
    </row>
    <row r="3365" spans="2:17" x14ac:dyDescent="0.2">
      <c r="B3365" s="46" t="s">
        <v>51</v>
      </c>
      <c r="D3365" s="49">
        <f>_xll.qlCalendarAdvance(LocalCalendar,$D3364,B3365,"f",FALSE)</f>
        <v>63101</v>
      </c>
      <c r="E3365" s="49">
        <f>_xll.qlInterestRateIndexValueDate(IndexON,D3365)</f>
        <v>63101</v>
      </c>
      <c r="F3365" s="52">
        <f>IFERROR(_xll.qlIndexFixing(IndexON,D3365,TRUE,_xll.ohTrigger(RecalcTrigger,TriggerON)),NA())</f>
        <v>2.146209558537393E-2</v>
      </c>
      <c r="H3365" s="49">
        <f>_xll.qlCalendarAdvance(IborCalendar,$H3364,B3365,"f",FALSE)</f>
        <v>63087</v>
      </c>
      <c r="I3365" s="49">
        <f>_xll.qlInterestRateIndexValueDate(Index1M,$H3365)</f>
        <v>63089</v>
      </c>
      <c r="J3365" s="52">
        <f>IFERROR(_xll.qlIndexFixing(Index1M,$H3365,TRUE,_xll.ohTrigger(RecalcTrigger,Trigger1M)),NA())</f>
        <v>2.274756221518015E-2</v>
      </c>
      <c r="K3365" s="52">
        <f>IFERROR(_xll.qlIndexFixing(ONIndex1M,I3365,TRUE,_xll.ohTrigger(RecalcTrigger,Trigger1M)),NA())</f>
        <v>2.2725312568550038E-2</v>
      </c>
      <c r="L3365" s="52">
        <f>IFERROR(_xll.qlIndexFixing(Index3M,H3365,TRUE,_xll.ohTrigger(RecalcTrigger,Trigger3M)),NA())</f>
        <v>2.4295114079535943E-2</v>
      </c>
      <c r="M3365" s="52">
        <f>IFERROR(_xll.qlIndexFixing(ONIndex3M,I3365,TRUE,_xll.ohTrigger(RecalcTrigger,Trigger3M)),NA())</f>
        <v>2.4221631551748501E-2</v>
      </c>
      <c r="N3365" s="52">
        <f>IFERROR(_xll.qlIndexFixing(Index6M,$H3365,TRUE,_xll.ohTrigger(RecalcTrigger,Trigger6M)),NA())</f>
        <v>2.5693320238962987E-2</v>
      </c>
      <c r="O3365" s="52">
        <f>IFERROR(_xll.qlIndexFixing(ONIndex6M,I3365,TRUE,_xll.ohTrigger(RecalcTrigger,Trigger6M)),NA())</f>
        <v>2.5529715790035823E-2</v>
      </c>
      <c r="P3365" s="52">
        <f>IFERROR(_xll.qlIndexFixing(Index1Y,$H3365,TRUE,_xll.ohTrigger(RecalcTrigger,Trigger1Y)),NA())</f>
        <v>2.7521980639656062E-2</v>
      </c>
      <c r="Q3365" s="52">
        <f>IFERROR(_xll.qlIndexFixing(ONIndex1Y,I3365,TRUE,_xll.ohTrigger(RecalcTrigger,Trigger1Y)),NA())</f>
        <v>2.7145743975145464E-2</v>
      </c>
    </row>
    <row r="3366" spans="2:17" x14ac:dyDescent="0.2">
      <c r="B3366" s="46" t="s">
        <v>51</v>
      </c>
      <c r="D3366" s="49">
        <f>_xll.qlCalendarAdvance(LocalCalendar,$D3365,B3366,"f",FALSE)</f>
        <v>63108</v>
      </c>
      <c r="E3366" s="49">
        <f>_xll.qlInterestRateIndexValueDate(IndexON,D3366)</f>
        <v>63108</v>
      </c>
      <c r="F3366" s="52">
        <f>IFERROR(_xll.qlIndexFixing(IndexON,D3366,TRUE,_xll.ohTrigger(RecalcTrigger,TriggerON)),NA())</f>
        <v>2.1462095585293994E-2</v>
      </c>
      <c r="H3366" s="49">
        <f>_xll.qlCalendarAdvance(IborCalendar,$H3365,B3366,"f",FALSE)</f>
        <v>63094</v>
      </c>
      <c r="I3366" s="49">
        <f>_xll.qlInterestRateIndexValueDate(Index1M,$H3366)</f>
        <v>63096</v>
      </c>
      <c r="J3366" s="52">
        <f>IFERROR(_xll.qlIndexFixing(Index1M,$H3366,TRUE,_xll.ohTrigger(RecalcTrigger,Trigger1M)),NA())</f>
        <v>2.2747562215177652E-2</v>
      </c>
      <c r="K3366" s="52">
        <f>IFERROR(_xll.qlIndexFixing(ONIndex1M,I3366,TRUE,_xll.ohTrigger(RecalcTrigger,Trigger1M)),NA())</f>
        <v>2.2725312568470102E-2</v>
      </c>
      <c r="L3366" s="52">
        <f>IFERROR(_xll.qlIndexFixing(Index3M,H3366,TRUE,_xll.ohTrigger(RecalcTrigger,Trigger3M)),NA())</f>
        <v>2.4295114079535066E-2</v>
      </c>
      <c r="M3366" s="52">
        <f>IFERROR(_xll.qlIndexFixing(ONIndex3M,I3366,TRUE,_xll.ohTrigger(RecalcTrigger,Trigger3M)),NA())</f>
        <v>2.4221631551668565E-2</v>
      </c>
      <c r="N3366" s="52">
        <f>IFERROR(_xll.qlIndexFixing(Index6M,$H3366,TRUE,_xll.ohTrigger(RecalcTrigger,Trigger6M)),NA())</f>
        <v>2.5693318066279738E-2</v>
      </c>
      <c r="O3366" s="52">
        <f>IFERROR(_xll.qlIndexFixing(ONIndex6M,I3366,TRUE,_xll.ohTrigger(RecalcTrigger,Trigger6M)),NA())</f>
        <v>2.5529713468293025E-2</v>
      </c>
      <c r="P3366" s="52">
        <f>IFERROR(_xll.qlIndexFixing(Index1Y,$H3366,TRUE,_xll.ohTrigger(RecalcTrigger,Trigger1Y)),NA())</f>
        <v>2.7521990571835634E-2</v>
      </c>
      <c r="Q3366" s="52">
        <f>IFERROR(_xll.qlIndexFixing(ONIndex1Y,I3366,TRUE,_xll.ohTrigger(RecalcTrigger,Trigger1Y)),NA())</f>
        <v>2.7145755395290294E-2</v>
      </c>
    </row>
    <row r="3367" spans="2:17" x14ac:dyDescent="0.2">
      <c r="B3367" s="46" t="s">
        <v>51</v>
      </c>
      <c r="D3367" s="49">
        <f>_xll.qlCalendarAdvance(LocalCalendar,$D3366,B3367,"f",FALSE)</f>
        <v>63115</v>
      </c>
      <c r="E3367" s="49">
        <f>_xll.qlInterestRateIndexValueDate(IndexON,D3367)</f>
        <v>63115</v>
      </c>
      <c r="F3367" s="52">
        <f>IFERROR(_xll.qlIndexFixing(IndexON,D3367,TRUE,_xll.ohTrigger(RecalcTrigger,TriggerON)),NA())</f>
        <v>2.1462095585293994E-2</v>
      </c>
      <c r="H3367" s="49">
        <f>_xll.qlCalendarAdvance(IborCalendar,$H3366,B3367,"f",FALSE)</f>
        <v>63101</v>
      </c>
      <c r="I3367" s="49">
        <f>_xll.qlInterestRateIndexValueDate(Index1M,$H3367)</f>
        <v>63103</v>
      </c>
      <c r="J3367" s="52">
        <f>IFERROR(_xll.qlIndexFixing(Index1M,$H3367,TRUE,_xll.ohTrigger(RecalcTrigger,Trigger1M)),NA())</f>
        <v>2.2747562215177652E-2</v>
      </c>
      <c r="K3367" s="52">
        <f>IFERROR(_xll.qlIndexFixing(ONIndex1M,I3367,TRUE,_xll.ohTrigger(RecalcTrigger,Trigger1M)),NA())</f>
        <v>2.2725312568390166E-2</v>
      </c>
      <c r="L3367" s="52">
        <f>IFERROR(_xll.qlIndexFixing(Index3M,H3367,TRUE,_xll.ohTrigger(RecalcTrigger,Trigger3M)),NA())</f>
        <v>2.42959322200673E-2</v>
      </c>
      <c r="M3367" s="52">
        <f>IFERROR(_xll.qlIndexFixing(ONIndex3M,I3367,TRUE,_xll.ohTrigger(RecalcTrigger,Trigger3M)),NA())</f>
        <v>2.4221631551588629E-2</v>
      </c>
      <c r="N3367" s="52">
        <f>IFERROR(_xll.qlIndexFixing(Index6M,$H3367,TRUE,_xll.ohTrigger(RecalcTrigger,Trigger6M)),NA())</f>
        <v>2.569422872710057E-2</v>
      </c>
      <c r="O3367" s="52">
        <f>IFERROR(_xll.qlIndexFixing(ONIndex6M,I3367,TRUE,_xll.ohTrigger(RecalcTrigger,Trigger6M)),NA())</f>
        <v>2.5529711160219293E-2</v>
      </c>
      <c r="P3367" s="52">
        <f>IFERROR(_xll.qlIndexFixing(Index1Y,$H3367,TRUE,_xll.ohTrigger(RecalcTrigger,Trigger1Y)),NA())</f>
        <v>2.7522000434559969E-2</v>
      </c>
      <c r="Q3367" s="52">
        <f>IFERROR(_xll.qlIndexFixing(ONIndex1Y,I3367,TRUE,_xll.ohTrigger(RecalcTrigger,Trigger1Y)),NA())</f>
        <v>2.7145766747969091E-2</v>
      </c>
    </row>
    <row r="3368" spans="2:17" x14ac:dyDescent="0.2">
      <c r="B3368" s="46" t="s">
        <v>51</v>
      </c>
      <c r="D3368" s="49">
        <f>_xll.qlCalendarAdvance(LocalCalendar,$D3367,B3368,"f",FALSE)</f>
        <v>63122</v>
      </c>
      <c r="E3368" s="49">
        <f>_xll.qlInterestRateIndexValueDate(IndexON,D3368)</f>
        <v>63122</v>
      </c>
      <c r="F3368" s="52">
        <f>IFERROR(_xll.qlIndexFixing(IndexON,D3368,TRUE,_xll.ohTrigger(RecalcTrigger,TriggerON)),NA())</f>
        <v>2.146209558537393E-2</v>
      </c>
      <c r="H3368" s="49">
        <f>_xll.qlCalendarAdvance(IborCalendar,$H3367,B3368,"f",FALSE)</f>
        <v>63108</v>
      </c>
      <c r="I3368" s="49">
        <f>_xll.qlInterestRateIndexValueDate(Index1M,$H3368)</f>
        <v>63110</v>
      </c>
      <c r="J3368" s="52">
        <f>IFERROR(_xll.qlIndexFixing(Index1M,$H3368,TRUE,_xll.ohTrigger(RecalcTrigger,Trigger1M)),NA())</f>
        <v>2.274756221518015E-2</v>
      </c>
      <c r="K3368" s="52">
        <f>IFERROR(_xll.qlIndexFixing(ONIndex1M,I3368,TRUE,_xll.ohTrigger(RecalcTrigger,Trigger1M)),NA())</f>
        <v>2.2725312568550038E-2</v>
      </c>
      <c r="L3368" s="52">
        <f>IFERROR(_xll.qlIndexFixing(Index3M,H3368,TRUE,_xll.ohTrigger(RecalcTrigger,Trigger3M)),NA())</f>
        <v>2.4295932220066433E-2</v>
      </c>
      <c r="M3368" s="52">
        <f>IFERROR(_xll.qlIndexFixing(ONIndex3M,I3368,TRUE,_xll.ohTrigger(RecalcTrigger,Trigger3M)),NA())</f>
        <v>2.4221631551668565E-2</v>
      </c>
      <c r="N3368" s="52">
        <f>IFERROR(_xll.qlIndexFixing(Index6M,$H3368,TRUE,_xll.ohTrigger(RecalcTrigger,Trigger6M)),NA())</f>
        <v>2.5694226583088571E-2</v>
      </c>
      <c r="O3368" s="52">
        <f>IFERROR(_xll.qlIndexFixing(ONIndex6M,I3368,TRUE,_xll.ohTrigger(RecalcTrigger,Trigger6M)),NA())</f>
        <v>2.5529708865974499E-2</v>
      </c>
      <c r="P3368" s="52">
        <f>IFERROR(_xll.qlIndexFixing(Index1Y,$H3368,TRUE,_xll.ohTrigger(RecalcTrigger,Trigger1Y)),NA())</f>
        <v>2.7522010227828193E-2</v>
      </c>
      <c r="Q3368" s="52">
        <f>IFERROR(_xll.qlIndexFixing(ONIndex1Y,I3368,TRUE,_xll.ohTrigger(RecalcTrigger,Trigger1Y)),NA())</f>
        <v>2.7145778033181855E-2</v>
      </c>
    </row>
    <row r="3369" spans="2:17" x14ac:dyDescent="0.2">
      <c r="B3369" s="46" t="s">
        <v>51</v>
      </c>
      <c r="D3369" s="49">
        <f>_xll.qlCalendarAdvance(LocalCalendar,$D3368,B3369,"f",FALSE)</f>
        <v>63129</v>
      </c>
      <c r="E3369" s="49">
        <f>_xll.qlInterestRateIndexValueDate(IndexON,D3369)</f>
        <v>63129</v>
      </c>
      <c r="F3369" s="52">
        <f>IFERROR(_xll.qlIndexFixing(IndexON,D3369,TRUE,_xll.ohTrigger(RecalcTrigger,TriggerON)),NA())</f>
        <v>2.1462095585453866E-2</v>
      </c>
      <c r="H3369" s="49">
        <f>_xll.qlCalendarAdvance(IborCalendar,$H3368,B3369,"f",FALSE)</f>
        <v>63115</v>
      </c>
      <c r="I3369" s="49">
        <f>_xll.qlInterestRateIndexValueDate(Index1M,$H3369)</f>
        <v>63117</v>
      </c>
      <c r="J3369" s="52">
        <f>IFERROR(_xll.qlIndexFixing(Index1M,$H3369,TRUE,_xll.ohTrigger(RecalcTrigger,Trigger1M)),NA())</f>
        <v>2.2747562215177652E-2</v>
      </c>
      <c r="K3369" s="52">
        <f>IFERROR(_xll.qlIndexFixing(ONIndex1M,I3369,TRUE,_xll.ohTrigger(RecalcTrigger,Trigger1M)),NA())</f>
        <v>2.2725312568550038E-2</v>
      </c>
      <c r="L3369" s="52">
        <f>IFERROR(_xll.qlIndexFixing(Index3M,H3369,TRUE,_xll.ohTrigger(RecalcTrigger,Trigger3M)),NA())</f>
        <v>2.42959322200673E-2</v>
      </c>
      <c r="M3369" s="52">
        <f>IFERROR(_xll.qlIndexFixing(ONIndex3M,I3369,TRUE,_xll.ohTrigger(RecalcTrigger,Trigger3M)),NA())</f>
        <v>2.4221631551748501E-2</v>
      </c>
      <c r="N3369" s="52">
        <f>IFERROR(_xll.qlIndexFixing(Index6M,$H3369,TRUE,_xll.ohTrigger(RecalcTrigger,Trigger6M)),NA())</f>
        <v>2.5694224452992472E-2</v>
      </c>
      <c r="O3369" s="52">
        <f>IFERROR(_xll.qlIndexFixing(ONIndex6M,I3369,TRUE,_xll.ohTrigger(RecalcTrigger,Trigger6M)),NA())</f>
        <v>2.552970658539877E-2</v>
      </c>
      <c r="P3369" s="52">
        <f>IFERROR(_xll.qlIndexFixing(Index1Y,$H3369,TRUE,_xll.ohTrigger(RecalcTrigger,Trigger1Y)),NA())</f>
        <v>2.7522019951640962E-2</v>
      </c>
      <c r="Q3369" s="52">
        <f>IFERROR(_xll.qlIndexFixing(ONIndex1Y,I3369,TRUE,_xll.ohTrigger(RecalcTrigger,Trigger1Y)),NA())</f>
        <v>2.7145789250608843E-2</v>
      </c>
    </row>
    <row r="3370" spans="2:17" x14ac:dyDescent="0.2">
      <c r="B3370" s="46" t="s">
        <v>51</v>
      </c>
      <c r="D3370" s="49">
        <f>_xll.qlCalendarAdvance(LocalCalendar,$D3369,B3370,"f",FALSE)</f>
        <v>63136</v>
      </c>
      <c r="E3370" s="49">
        <f>_xll.qlInterestRateIndexValueDate(IndexON,D3370)</f>
        <v>63136</v>
      </c>
      <c r="F3370" s="52">
        <f>IFERROR(_xll.qlIndexFixing(IndexON,D3370,TRUE,_xll.ohTrigger(RecalcTrigger,TriggerON)),NA())</f>
        <v>2.1462095585293994E-2</v>
      </c>
      <c r="H3370" s="49">
        <f>_xll.qlCalendarAdvance(IborCalendar,$H3369,B3370,"f",FALSE)</f>
        <v>63122</v>
      </c>
      <c r="I3370" s="49">
        <f>_xll.qlInterestRateIndexValueDate(Index1M,$H3370)</f>
        <v>63124</v>
      </c>
      <c r="J3370" s="52">
        <f>IFERROR(_xll.qlIndexFixing(Index1M,$H3370,TRUE,_xll.ohTrigger(RecalcTrigger,Trigger1M)),NA())</f>
        <v>2.2747562215177652E-2</v>
      </c>
      <c r="K3370" s="52">
        <f>IFERROR(_xll.qlIndexFixing(ONIndex1M,I3370,TRUE,_xll.ohTrigger(RecalcTrigger,Trigger1M)),NA())</f>
        <v>2.2725312568390166E-2</v>
      </c>
      <c r="L3370" s="52">
        <f>IFERROR(_xll.qlIndexFixing(Index3M,H3370,TRUE,_xll.ohTrigger(RecalcTrigger,Trigger3M)),NA())</f>
        <v>2.4295932220066433E-2</v>
      </c>
      <c r="M3370" s="52">
        <f>IFERROR(_xll.qlIndexFixing(ONIndex3M,I3370,TRUE,_xll.ohTrigger(RecalcTrigger,Trigger3M)),NA())</f>
        <v>2.4221631551588629E-2</v>
      </c>
      <c r="N3370" s="52">
        <f>IFERROR(_xll.qlIndexFixing(Index6M,$H3370,TRUE,_xll.ohTrigger(RecalcTrigger,Trigger6M)),NA())</f>
        <v>2.5694222336810953E-2</v>
      </c>
      <c r="O3370" s="52">
        <f>IFERROR(_xll.qlIndexFixing(ONIndex6M,I3370,TRUE,_xll.ohTrigger(RecalcTrigger,Trigger6M)),NA())</f>
        <v>2.5529704318572044E-2</v>
      </c>
      <c r="P3370" s="52">
        <f>IFERROR(_xll.qlIndexFixing(Index1Y,$H3370,TRUE,_xll.ohTrigger(RecalcTrigger,Trigger1Y)),NA())</f>
        <v>2.7522029605997839E-2</v>
      </c>
      <c r="Q3370" s="52">
        <f>IFERROR(_xll.qlIndexFixing(ONIndex1Y,I3370,TRUE,_xll.ohTrigger(RecalcTrigger,Trigger1Y)),NA())</f>
        <v>2.7145800400569797E-2</v>
      </c>
    </row>
    <row r="3371" spans="2:17" x14ac:dyDescent="0.2">
      <c r="B3371" s="46" t="s">
        <v>51</v>
      </c>
      <c r="D3371" s="49">
        <f>_xll.qlCalendarAdvance(LocalCalendar,$D3370,B3371,"f",FALSE)</f>
        <v>63143</v>
      </c>
      <c r="E3371" s="49">
        <f>_xll.qlInterestRateIndexValueDate(IndexON,D3371)</f>
        <v>63143</v>
      </c>
      <c r="F3371" s="52">
        <f>IFERROR(_xll.qlIndexFixing(IndexON,D3371,TRUE,_xll.ohTrigger(RecalcTrigger,TriggerON)),NA())</f>
        <v>2.1462095585293994E-2</v>
      </c>
      <c r="H3371" s="49">
        <f>_xll.qlCalendarAdvance(IborCalendar,$H3370,B3371,"f",FALSE)</f>
        <v>63129</v>
      </c>
      <c r="I3371" s="49">
        <f>_xll.qlInterestRateIndexValueDate(Index1M,$H3371)</f>
        <v>63131</v>
      </c>
      <c r="J3371" s="52">
        <f>IFERROR(_xll.qlIndexFixing(Index1M,$H3371,TRUE,_xll.ohTrigger(RecalcTrigger,Trigger1M)),NA())</f>
        <v>2.2747562215177652E-2</v>
      </c>
      <c r="K3371" s="52">
        <f>IFERROR(_xll.qlIndexFixing(ONIndex1M,I3371,TRUE,_xll.ohTrigger(RecalcTrigger,Trigger1M)),NA())</f>
        <v>2.2725312568390166E-2</v>
      </c>
      <c r="L3371" s="52">
        <f>IFERROR(_xll.qlIndexFixing(Index3M,H3371,TRUE,_xll.ohTrigger(RecalcTrigger,Trigger3M)),NA())</f>
        <v>2.42959322200673E-2</v>
      </c>
      <c r="M3371" s="52">
        <f>IFERROR(_xll.qlIndexFixing(ONIndex3M,I3371,TRUE,_xll.ohTrigger(RecalcTrigger,Trigger3M)),NA())</f>
        <v>2.4221631551588629E-2</v>
      </c>
      <c r="N3371" s="52">
        <f>IFERROR(_xll.qlIndexFixing(Index6M,$H3371,TRUE,_xll.ohTrigger(RecalcTrigger,Trigger6M)),NA())</f>
        <v>2.5693307411582284E-2</v>
      </c>
      <c r="O3371" s="52">
        <f>IFERROR(_xll.qlIndexFixing(ONIndex6M,I3371,TRUE,_xll.ohTrigger(RecalcTrigger,Trigger6M)),NA())</f>
        <v>2.552970206549432E-2</v>
      </c>
      <c r="P3371" s="52">
        <f>IFERROR(_xll.qlIndexFixing(Index1Y,$H3371,TRUE,_xll.ohTrigger(RecalcTrigger,Trigger1Y)),NA())</f>
        <v>2.7522039190899041E-2</v>
      </c>
      <c r="Q3371" s="52">
        <f>IFERROR(_xll.qlIndexFixing(ONIndex1Y,I3371,TRUE,_xll.ohTrigger(RecalcTrigger,Trigger1Y)),NA())</f>
        <v>2.7145811482824911E-2</v>
      </c>
    </row>
    <row r="3372" spans="2:17" x14ac:dyDescent="0.2">
      <c r="B3372" s="46" t="s">
        <v>51</v>
      </c>
      <c r="D3372" s="49">
        <f>_xll.qlCalendarAdvance(LocalCalendar,$D3371,B3372,"f",FALSE)</f>
        <v>63150</v>
      </c>
      <c r="E3372" s="49">
        <f>_xll.qlInterestRateIndexValueDate(IndexON,D3372)</f>
        <v>63150</v>
      </c>
      <c r="F3372" s="52">
        <f>IFERROR(_xll.qlIndexFixing(IndexON,D3372,TRUE,_xll.ohTrigger(RecalcTrigger,TriggerON)),NA())</f>
        <v>2.146209558537393E-2</v>
      </c>
      <c r="H3372" s="49">
        <f>_xll.qlCalendarAdvance(IborCalendar,$H3371,B3372,"f",FALSE)</f>
        <v>63136</v>
      </c>
      <c r="I3372" s="49">
        <f>_xll.qlInterestRateIndexValueDate(Index1M,$H3372)</f>
        <v>63138</v>
      </c>
      <c r="J3372" s="52">
        <f>IFERROR(_xll.qlIndexFixing(Index1M,$H3372,TRUE,_xll.ohTrigger(RecalcTrigger,Trigger1M)),NA())</f>
        <v>2.2747562215177652E-2</v>
      </c>
      <c r="K3372" s="52">
        <f>IFERROR(_xll.qlIndexFixing(ONIndex1M,I3372,TRUE,_xll.ohTrigger(RecalcTrigger,Trigger1M)),NA())</f>
        <v>2.2727464491689719E-2</v>
      </c>
      <c r="L3372" s="52">
        <f>IFERROR(_xll.qlIndexFixing(Index3M,H3372,TRUE,_xll.ohTrigger(RecalcTrigger,Trigger3M)),NA())</f>
        <v>2.4295932220066433E-2</v>
      </c>
      <c r="M3372" s="52">
        <f>IFERROR(_xll.qlIndexFixing(ONIndex3M,I3372,TRUE,_xll.ohTrigger(RecalcTrigger,Trigger3M)),NA())</f>
        <v>2.422407619227851E-2</v>
      </c>
      <c r="N3372" s="52">
        <f>IFERROR(_xll.qlIndexFixing(Index6M,$H3372,TRUE,_xll.ohTrigger(RecalcTrigger,Trigger6M)),NA())</f>
        <v>2.5693305322387609E-2</v>
      </c>
      <c r="O3372" s="52">
        <f>IFERROR(_xll.qlIndexFixing(ONIndex6M,I3372,TRUE,_xll.ohTrigger(RecalcTrigger,Trigger6M)),NA())</f>
        <v>2.5532415166478195E-2</v>
      </c>
      <c r="P3372" s="52">
        <f>IFERROR(_xll.qlIndexFixing(Index1Y,$H3372,TRUE,_xll.ohTrigger(RecalcTrigger,Trigger1Y)),NA())</f>
        <v>2.7525177986385662E-2</v>
      </c>
      <c r="Q3372" s="52">
        <f>IFERROR(_xll.qlIndexFixing(ONIndex1Y,I3372,TRUE,_xll.ohTrigger(RecalcTrigger,Trigger1Y)),NA())</f>
        <v>2.7148895401925E-2</v>
      </c>
    </row>
    <row r="3373" spans="2:17" x14ac:dyDescent="0.2">
      <c r="B3373" s="46" t="s">
        <v>51</v>
      </c>
      <c r="D3373" s="49">
        <f>_xll.qlCalendarAdvance(LocalCalendar,$D3372,B3373,"f",FALSE)</f>
        <v>63157</v>
      </c>
      <c r="E3373" s="49">
        <f>_xll.qlInterestRateIndexValueDate(IndexON,D3373)</f>
        <v>63157</v>
      </c>
      <c r="F3373" s="52">
        <f>IFERROR(_xll.qlIndexFixing(IndexON,D3373,TRUE,_xll.ohTrigger(RecalcTrigger,TriggerON)),NA())</f>
        <v>2.146209558537393E-2</v>
      </c>
      <c r="H3373" s="49">
        <f>_xll.qlCalendarAdvance(IborCalendar,$H3372,B3373,"f",FALSE)</f>
        <v>63143</v>
      </c>
      <c r="I3373" s="49">
        <f>_xll.qlInterestRateIndexValueDate(Index1M,$H3373)</f>
        <v>63145</v>
      </c>
      <c r="J3373" s="52">
        <f>IFERROR(_xll.qlIndexFixing(Index1M,$H3373,TRUE,_xll.ohTrigger(RecalcTrigger,Trigger1M)),NA())</f>
        <v>2.2747562215177652E-2</v>
      </c>
      <c r="K3373" s="52">
        <f>IFERROR(_xll.qlIndexFixing(ONIndex1M,I3373,TRUE,_xll.ohTrigger(RecalcTrigger,Trigger1M)),NA())</f>
        <v>2.2725312568470102E-2</v>
      </c>
      <c r="L3373" s="52">
        <f>IFERROR(_xll.qlIndexFixing(Index3M,H3373,TRUE,_xll.ohTrigger(RecalcTrigger,Trigger3M)),NA())</f>
        <v>2.42959322200673E-2</v>
      </c>
      <c r="M3373" s="52">
        <f>IFERROR(_xll.qlIndexFixing(ONIndex3M,I3373,TRUE,_xll.ohTrigger(RecalcTrigger,Trigger3M)),NA())</f>
        <v>2.4221631551668565E-2</v>
      </c>
      <c r="N3373" s="52">
        <f>IFERROR(_xll.qlIndexFixing(Index6M,$H3373,TRUE,_xll.ohTrigger(RecalcTrigger,Trigger6M)),NA())</f>
        <v>2.5693303247106669E-2</v>
      </c>
      <c r="O3373" s="52">
        <f>IFERROR(_xll.qlIndexFixing(ONIndex6M,I3373,TRUE,_xll.ohTrigger(RecalcTrigger,Trigger6M)),NA())</f>
        <v>2.5529697600585877E-2</v>
      </c>
      <c r="P3373" s="52">
        <f>IFERROR(_xll.qlIndexFixing(Index1Y,$H3373,TRUE,_xll.ohTrigger(RecalcTrigger,Trigger1Y)),NA())</f>
        <v>2.7522058152334203E-2</v>
      </c>
      <c r="Q3373" s="52">
        <f>IFERROR(_xll.qlIndexFixing(ONIndex1Y,I3373,TRUE,_xll.ohTrigger(RecalcTrigger,Trigger1Y)),NA())</f>
        <v>2.714583344493704E-2</v>
      </c>
    </row>
    <row r="3374" spans="2:17" x14ac:dyDescent="0.2">
      <c r="B3374" s="46" t="s">
        <v>51</v>
      </c>
      <c r="D3374" s="49">
        <f>_xll.qlCalendarAdvance(LocalCalendar,$D3373,B3374,"f",FALSE)</f>
        <v>63164</v>
      </c>
      <c r="E3374" s="49">
        <f>_xll.qlInterestRateIndexValueDate(IndexON,D3374)</f>
        <v>63164</v>
      </c>
      <c r="F3374" s="52">
        <f>IFERROR(_xll.qlIndexFixing(IndexON,D3374,TRUE,_xll.ohTrigger(RecalcTrigger,TriggerON)),NA())</f>
        <v>2.146209558537393E-2</v>
      </c>
      <c r="H3374" s="49">
        <f>_xll.qlCalendarAdvance(IborCalendar,$H3373,B3374,"f",FALSE)</f>
        <v>63150</v>
      </c>
      <c r="I3374" s="49">
        <f>_xll.qlInterestRateIndexValueDate(Index1M,$H3374)</f>
        <v>63153</v>
      </c>
      <c r="J3374" s="52">
        <f>IFERROR(_xll.qlIndexFixing(Index1M,$H3374,TRUE,_xll.ohTrigger(RecalcTrigger,Trigger1M)),NA())</f>
        <v>2.2748280429147692E-2</v>
      </c>
      <c r="K3374" s="52">
        <f>IFERROR(_xll.qlIndexFixing(ONIndex1M,I3374,TRUE,_xll.ohTrigger(RecalcTrigger,Trigger1M)),NA())</f>
        <v>2.272674715374734E-2</v>
      </c>
      <c r="L3374" s="52">
        <f>IFERROR(_xll.qlIndexFixing(Index3M,H3374,TRUE,_xll.ohTrigger(RecalcTrigger,Trigger3M)),NA())</f>
        <v>2.4297568611280875E-2</v>
      </c>
      <c r="M3374" s="52">
        <f>IFERROR(_xll.qlIndexFixing(ONIndex3M,I3374,TRUE,_xll.ohTrigger(RecalcTrigger,Trigger3M)),NA())</f>
        <v>2.4223261275517771E-2</v>
      </c>
      <c r="N3374" s="52">
        <f>IFERROR(_xll.qlIndexFixing(Index6M,$H3374,TRUE,_xll.ohTrigger(RecalcTrigger,Trigger6M)),NA())</f>
        <v>2.5693300892396208E-2</v>
      </c>
      <c r="O3374" s="52">
        <f>IFERROR(_xll.qlIndexFixing(ONIndex6M,I3374,TRUE,_xll.ohTrigger(RecalcTrigger,Trigger6M)),NA())</f>
        <v>2.5531505261380261E-2</v>
      </c>
      <c r="P3374" s="52">
        <f>IFERROR(_xll.qlIndexFixing(Index1Y,$H3374,TRUE,_xll.ohTrigger(RecalcTrigger,Trigger1Y)),NA())</f>
        <v>2.752415497902572E-2</v>
      </c>
      <c r="Q3374" s="52">
        <f>IFERROR(_xll.qlIndexFixing(ONIndex1Y,I3374,TRUE,_xll.ohTrigger(RecalcTrigger,Trigger1Y)),NA())</f>
        <v>2.7147894407830719E-2</v>
      </c>
    </row>
    <row r="3375" spans="2:17" x14ac:dyDescent="0.2">
      <c r="B3375" s="46" t="s">
        <v>51</v>
      </c>
      <c r="D3375" s="49">
        <f>_xll.qlCalendarAdvance(LocalCalendar,$D3374,B3375,"f",FALSE)</f>
        <v>63171</v>
      </c>
      <c r="E3375" s="49">
        <f>_xll.qlInterestRateIndexValueDate(IndexON,D3375)</f>
        <v>63171</v>
      </c>
      <c r="F3375" s="52">
        <f>IFERROR(_xll.qlIndexFixing(IndexON,D3375,TRUE,_xll.ohTrigger(RecalcTrigger,TriggerON)),NA())</f>
        <v>2.146209558537393E-2</v>
      </c>
      <c r="H3375" s="49">
        <f>_xll.qlCalendarAdvance(IborCalendar,$H3374,B3375,"f",FALSE)</f>
        <v>63157</v>
      </c>
      <c r="I3375" s="49">
        <f>_xll.qlInterestRateIndexValueDate(Index1M,$H3375)</f>
        <v>63159</v>
      </c>
      <c r="J3375" s="52">
        <f>IFERROR(_xll.qlIndexFixing(Index1M,$H3375,TRUE,_xll.ohTrigger(RecalcTrigger,Trigger1M)),NA())</f>
        <v>2.2748280429147692E-2</v>
      </c>
      <c r="K3375" s="52">
        <f>IFERROR(_xll.qlIndexFixing(ONIndex1M,I3375,TRUE,_xll.ohTrigger(RecalcTrigger,Trigger1M)),NA())</f>
        <v>2.2725312568550038E-2</v>
      </c>
      <c r="L3375" s="52">
        <f>IFERROR(_xll.qlIndexFixing(Index3M,H3375,TRUE,_xll.ohTrigger(RecalcTrigger,Trigger3M)),NA())</f>
        <v>2.4294295975717084E-2</v>
      </c>
      <c r="M3375" s="52">
        <f>IFERROR(_xll.qlIndexFixing(ONIndex3M,I3375,TRUE,_xll.ohTrigger(RecalcTrigger,Trigger3M)),NA())</f>
        <v>2.4221631551668565E-2</v>
      </c>
      <c r="N3375" s="52">
        <f>IFERROR(_xll.qlIndexFixing(Index6M,$H3375,TRUE,_xll.ohTrigger(RecalcTrigger,Trigger6M)),NA())</f>
        <v>2.5694211964642773E-2</v>
      </c>
      <c r="O3375" s="52">
        <f>IFERROR(_xll.qlIndexFixing(ONIndex6M,I3375,TRUE,_xll.ohTrigger(RecalcTrigger,Trigger6M)),NA())</f>
        <v>2.5529693190673441E-2</v>
      </c>
      <c r="P3375" s="52">
        <f>IFERROR(_xll.qlIndexFixing(Index1Y,$H3375,TRUE,_xll.ohTrigger(RecalcTrigger,Trigger1Y)),NA())</f>
        <v>2.7522076835946884E-2</v>
      </c>
      <c r="Q3375" s="52">
        <f>IFERROR(_xll.qlIndexFixing(ONIndex1Y,I3375,TRUE,_xll.ohTrigger(RecalcTrigger,Trigger1Y)),NA())</f>
        <v>2.7145855136705421E-2</v>
      </c>
    </row>
    <row r="3376" spans="2:17" x14ac:dyDescent="0.2">
      <c r="B3376" s="46" t="s">
        <v>51</v>
      </c>
      <c r="D3376" s="49">
        <f>_xll.qlCalendarAdvance(LocalCalendar,$D3375,B3376,"f",FALSE)</f>
        <v>63178</v>
      </c>
      <c r="E3376" s="49">
        <f>_xll.qlInterestRateIndexValueDate(IndexON,D3376)</f>
        <v>63178</v>
      </c>
      <c r="F3376" s="52">
        <f>IFERROR(_xll.qlIndexFixing(IndexON,D3376,TRUE,_xll.ohTrigger(RecalcTrigger,TriggerON)),NA())</f>
        <v>2.146209558537393E-2</v>
      </c>
      <c r="H3376" s="49">
        <f>_xll.qlCalendarAdvance(IborCalendar,$H3375,B3376,"f",FALSE)</f>
        <v>63164</v>
      </c>
      <c r="I3376" s="49">
        <f>_xll.qlInterestRateIndexValueDate(Index1M,$H3376)</f>
        <v>63166</v>
      </c>
      <c r="J3376" s="52">
        <f>IFERROR(_xll.qlIndexFixing(Index1M,$H3376,TRUE,_xll.ohTrigger(RecalcTrigger,Trigger1M)),NA())</f>
        <v>2.2747562215177652E-2</v>
      </c>
      <c r="K3376" s="52">
        <f>IFERROR(_xll.qlIndexFixing(ONIndex1M,I3376,TRUE,_xll.ohTrigger(RecalcTrigger,Trigger1M)),NA())</f>
        <v>2.2725312568470102E-2</v>
      </c>
      <c r="L3376" s="52">
        <f>IFERROR(_xll.qlIndexFixing(Index3M,H3376,TRUE,_xll.ohTrigger(RecalcTrigger,Trigger3M)),NA())</f>
        <v>2.4294295975717084E-2</v>
      </c>
      <c r="M3376" s="52">
        <f>IFERROR(_xll.qlIndexFixing(ONIndex3M,I3376,TRUE,_xll.ohTrigger(RecalcTrigger,Trigger3M)),NA())</f>
        <v>2.4221631551588629E-2</v>
      </c>
      <c r="N3376" s="52">
        <f>IFERROR(_xll.qlIndexFixing(Index6M,$H3376,TRUE,_xll.ohTrigger(RecalcTrigger,Trigger6M)),NA())</f>
        <v>2.5694209931956667E-2</v>
      </c>
      <c r="O3376" s="52">
        <f>IFERROR(_xll.qlIndexFixing(ONIndex6M,I3376,TRUE,_xll.ohTrigger(RecalcTrigger,Trigger6M)),NA())</f>
        <v>2.5529691006260791E-2</v>
      </c>
      <c r="P3376" s="52">
        <f>IFERROR(_xll.qlIndexFixing(Index1Y,$H3376,TRUE,_xll.ohTrigger(RecalcTrigger,Trigger1Y)),NA())</f>
        <v>2.752208607356928E-2</v>
      </c>
      <c r="Q3376" s="52">
        <f>IFERROR(_xll.qlIndexFixing(ONIndex1Y,I3376,TRUE,_xll.ohTrigger(RecalcTrigger,Trigger1Y)),NA())</f>
        <v>2.7145865881070819E-2</v>
      </c>
    </row>
    <row r="3377" spans="2:17" x14ac:dyDescent="0.2">
      <c r="B3377" s="46" t="s">
        <v>51</v>
      </c>
      <c r="D3377" s="49">
        <f>_xll.qlCalendarAdvance(LocalCalendar,$D3376,B3377,"f",FALSE)</f>
        <v>63185</v>
      </c>
      <c r="E3377" s="49">
        <f>_xll.qlInterestRateIndexValueDate(IndexON,D3377)</f>
        <v>63185</v>
      </c>
      <c r="F3377" s="52">
        <f>IFERROR(_xll.qlIndexFixing(IndexON,D3377,TRUE,_xll.ohTrigger(RecalcTrigger,TriggerON)),NA())</f>
        <v>2.146209558537393E-2</v>
      </c>
      <c r="H3377" s="49">
        <f>_xll.qlCalendarAdvance(IborCalendar,$H3376,B3377,"f",FALSE)</f>
        <v>63171</v>
      </c>
      <c r="I3377" s="49">
        <f>_xll.qlInterestRateIndexValueDate(Index1M,$H3377)</f>
        <v>63173</v>
      </c>
      <c r="J3377" s="52">
        <f>IFERROR(_xll.qlIndexFixing(Index1M,$H3377,TRUE,_xll.ohTrigger(RecalcTrigger,Trigger1M)),NA())</f>
        <v>2.2748280429147692E-2</v>
      </c>
      <c r="K3377" s="52">
        <f>IFERROR(_xll.qlIndexFixing(ONIndex1M,I3377,TRUE,_xll.ohTrigger(RecalcTrigger,Trigger1M)),NA())</f>
        <v>2.2725312568550038E-2</v>
      </c>
      <c r="L3377" s="52">
        <f>IFERROR(_xll.qlIndexFixing(Index3M,H3377,TRUE,_xll.ohTrigger(RecalcTrigger,Trigger3M)),NA())</f>
        <v>2.4294295975717084E-2</v>
      </c>
      <c r="M3377" s="52">
        <f>IFERROR(_xll.qlIndexFixing(ONIndex3M,I3377,TRUE,_xll.ohTrigger(RecalcTrigger,Trigger3M)),NA())</f>
        <v>2.4221631551668565E-2</v>
      </c>
      <c r="N3377" s="52">
        <f>IFERROR(_xll.qlIndexFixing(Index6M,$H3377,TRUE,_xll.ohTrigger(RecalcTrigger,Trigger6M)),NA())</f>
        <v>2.5694207913185583E-2</v>
      </c>
      <c r="O3377" s="52">
        <f>IFERROR(_xll.qlIndexFixing(ONIndex6M,I3377,TRUE,_xll.ohTrigger(RecalcTrigger,Trigger6M)),NA())</f>
        <v>2.5529688835597142E-2</v>
      </c>
      <c r="P3377" s="52">
        <f>IFERROR(_xll.qlIndexFixing(Index1Y,$H3377,TRUE,_xll.ohTrigger(RecalcTrigger,Trigger1Y)),NA())</f>
        <v>2.7522095241736436E-2</v>
      </c>
      <c r="Q3377" s="52">
        <f>IFERROR(_xll.qlIndexFixing(ONIndex1Y,I3377,TRUE,_xll.ohTrigger(RecalcTrigger,Trigger1Y)),NA())</f>
        <v>2.7145876558050119E-2</v>
      </c>
    </row>
    <row r="3378" spans="2:17" x14ac:dyDescent="0.2">
      <c r="B3378" s="46" t="s">
        <v>51</v>
      </c>
      <c r="D3378" s="49">
        <f>_xll.qlCalendarAdvance(LocalCalendar,$D3377,B3378,"f",FALSE)</f>
        <v>63192</v>
      </c>
      <c r="E3378" s="49">
        <f>_xll.qlInterestRateIndexValueDate(IndexON,D3378)</f>
        <v>63192</v>
      </c>
      <c r="F3378" s="52">
        <f>IFERROR(_xll.qlIndexFixing(IndexON,D3378,TRUE,_xll.ohTrigger(RecalcTrigger,TriggerON)),NA())</f>
        <v>2.1462095585293994E-2</v>
      </c>
      <c r="H3378" s="49">
        <f>_xll.qlCalendarAdvance(IborCalendar,$H3377,B3378,"f",FALSE)</f>
        <v>63178</v>
      </c>
      <c r="I3378" s="49">
        <f>_xll.qlInterestRateIndexValueDate(Index1M,$H3378)</f>
        <v>63180</v>
      </c>
      <c r="J3378" s="52">
        <f>IFERROR(_xll.qlIndexFixing(Index1M,$H3378,TRUE,_xll.ohTrigger(RecalcTrigger,Trigger1M)),NA())</f>
        <v>2.274756221518015E-2</v>
      </c>
      <c r="K3378" s="52">
        <f>IFERROR(_xll.qlIndexFixing(ONIndex1M,I3378,TRUE,_xll.ohTrigger(RecalcTrigger,Trigger1M)),NA())</f>
        <v>2.2725312568550038E-2</v>
      </c>
      <c r="L3378" s="52">
        <f>IFERROR(_xll.qlIndexFixing(Index3M,H3378,TRUE,_xll.ohTrigger(RecalcTrigger,Trigger3M)),NA())</f>
        <v>2.4294295975717084E-2</v>
      </c>
      <c r="M3378" s="52">
        <f>IFERROR(_xll.qlIndexFixing(ONIndex3M,I3378,TRUE,_xll.ohTrigger(RecalcTrigger,Trigger3M)),NA())</f>
        <v>2.4221631551668565E-2</v>
      </c>
      <c r="N3378" s="52">
        <f>IFERROR(_xll.qlIndexFixing(Index6M,$H3378,TRUE,_xll.ohTrigger(RecalcTrigger,Trigger6M)),NA())</f>
        <v>2.5694205908330402E-2</v>
      </c>
      <c r="O3378" s="52">
        <f>IFERROR(_xll.qlIndexFixing(ONIndex6M,I3378,TRUE,_xll.ohTrigger(RecalcTrigger,Trigger6M)),NA())</f>
        <v>2.5529686678682495E-2</v>
      </c>
      <c r="P3378" s="52">
        <f>IFERROR(_xll.qlIndexFixing(Index1Y,$H3378,TRUE,_xll.ohTrigger(RecalcTrigger,Trigger1Y)),NA())</f>
        <v>2.7522104340447481E-2</v>
      </c>
      <c r="Q3378" s="52">
        <f>IFERROR(_xll.qlIndexFixing(ONIndex1Y,I3378,TRUE,_xll.ohTrigger(RecalcTrigger,Trigger1Y)),NA())</f>
        <v>2.7145887167403515E-2</v>
      </c>
    </row>
    <row r="3379" spans="2:17" x14ac:dyDescent="0.2">
      <c r="B3379" s="46" t="s">
        <v>51</v>
      </c>
      <c r="D3379" s="49">
        <f>_xll.qlCalendarAdvance(LocalCalendar,$D3378,B3379,"f",FALSE)</f>
        <v>63199</v>
      </c>
      <c r="E3379" s="49">
        <f>_xll.qlInterestRateIndexValueDate(IndexON,D3379)</f>
        <v>63199</v>
      </c>
      <c r="F3379" s="52">
        <f>IFERROR(_xll.qlIndexFixing(IndexON,D3379,TRUE,_xll.ohTrigger(RecalcTrigger,TriggerON)),NA())</f>
        <v>2.1462095585293994E-2</v>
      </c>
      <c r="H3379" s="49">
        <f>_xll.qlCalendarAdvance(IborCalendar,$H3378,B3379,"f",FALSE)</f>
        <v>63186</v>
      </c>
      <c r="I3379" s="49">
        <f>_xll.qlInterestRateIndexValueDate(Index1M,$H3379)</f>
        <v>63188</v>
      </c>
      <c r="J3379" s="52">
        <f>IFERROR(_xll.qlIndexFixing(Index1M,$H3379,TRUE,_xll.ohTrigger(RecalcTrigger,Trigger1M)),NA())</f>
        <v>2.2747562215177652E-2</v>
      </c>
      <c r="K3379" s="52">
        <f>IFERROR(_xll.qlIndexFixing(ONIndex1M,I3379,TRUE,_xll.ohTrigger(RecalcTrigger,Trigger1M)),NA())</f>
        <v>2.2727464491669735E-2</v>
      </c>
      <c r="L3379" s="52">
        <f>IFERROR(_xll.qlIndexFixing(Index3M,H3379,TRUE,_xll.ohTrigger(RecalcTrigger,Trigger3M)),NA())</f>
        <v>2.4295114079535066E-2</v>
      </c>
      <c r="M3379" s="52">
        <f>IFERROR(_xll.qlIndexFixing(ONIndex3M,I3379,TRUE,_xll.ohTrigger(RecalcTrigger,Trigger3M)),NA())</f>
        <v>2.4224076192258526E-2</v>
      </c>
      <c r="N3379" s="52">
        <f>IFERROR(_xll.qlIndexFixing(Index6M,$H3379,TRUE,_xll.ohTrigger(RecalcTrigger,Trigger6M)),NA())</f>
        <v>2.5694203634106513E-2</v>
      </c>
      <c r="O3379" s="52">
        <f>IFERROR(_xll.qlIndexFixing(ONIndex6M,I3379,TRUE,_xll.ohTrigger(RecalcTrigger,Trigger6M)),NA())</f>
        <v>2.5532399588499288E-2</v>
      </c>
      <c r="P3379" s="52">
        <f>IFERROR(_xll.qlIndexFixing(Index1Y,$H3379,TRUE,_xll.ohTrigger(RecalcTrigger,Trigger1Y)),NA())</f>
        <v>2.7521071695329136E-2</v>
      </c>
      <c r="Q3379" s="52">
        <f>IFERROR(_xll.qlIndexFixing(ONIndex1Y,I3379,TRUE,_xll.ohTrigger(RecalcTrigger,Trigger1Y)),NA())</f>
        <v>2.7148972027670748E-2</v>
      </c>
    </row>
    <row r="3380" spans="2:17" x14ac:dyDescent="0.2">
      <c r="B3380" s="46" t="s">
        <v>51</v>
      </c>
      <c r="D3380" s="49">
        <f>_xll.qlCalendarAdvance(LocalCalendar,$D3379,B3380,"f",FALSE)</f>
        <v>63206</v>
      </c>
      <c r="E3380" s="49">
        <f>_xll.qlInterestRateIndexValueDate(IndexON,D3380)</f>
        <v>63206</v>
      </c>
      <c r="F3380" s="52">
        <f>IFERROR(_xll.qlIndexFixing(IndexON,D3380,TRUE,_xll.ohTrigger(RecalcTrigger,TriggerON)),NA())</f>
        <v>2.146209558537393E-2</v>
      </c>
      <c r="H3380" s="49">
        <f>_xll.qlCalendarAdvance(IborCalendar,$H3379,B3380,"f",FALSE)</f>
        <v>63193</v>
      </c>
      <c r="I3380" s="49">
        <f>_xll.qlInterestRateIndexValueDate(Index1M,$H3380)</f>
        <v>63195</v>
      </c>
      <c r="J3380" s="52">
        <f>IFERROR(_xll.qlIndexFixing(Index1M,$H3380,TRUE,_xll.ohTrigger(RecalcTrigger,Trigger1M)),NA())</f>
        <v>2.2746844031436224E-2</v>
      </c>
      <c r="K3380" s="52">
        <f>IFERROR(_xll.qlIndexFixing(ONIndex1M,I3380,TRUE,_xll.ohTrigger(RecalcTrigger,Trigger1M)),NA())</f>
        <v>2.272674715374734E-2</v>
      </c>
      <c r="L3380" s="52">
        <f>IFERROR(_xll.qlIndexFixing(Index3M,H3380,TRUE,_xll.ohTrigger(RecalcTrigger,Trigger3M)),NA())</f>
        <v>2.4294295975717084E-2</v>
      </c>
      <c r="M3380" s="52">
        <f>IFERROR(_xll.qlIndexFixing(ONIndex3M,I3380,TRUE,_xll.ohTrigger(RecalcTrigger,Trigger3M)),NA())</f>
        <v>2.4223261275517771E-2</v>
      </c>
      <c r="N3380" s="52">
        <f>IFERROR(_xll.qlIndexFixing(Index6M,$H3380,TRUE,_xll.ohTrigger(RecalcTrigger,Trigger6M)),NA())</f>
        <v>2.5693288828337726E-2</v>
      </c>
      <c r="O3380" s="52">
        <f>IFERROR(_xll.qlIndexFixing(ONIndex6M,I3380,TRUE,_xll.ohTrigger(RecalcTrigger,Trigger6M)),NA())</f>
        <v>2.5531492300467917E-2</v>
      </c>
      <c r="P3380" s="52">
        <f>IFERROR(_xll.qlIndexFixing(Index1Y,$H3380,TRUE,_xll.ohTrigger(RecalcTrigger,Trigger1Y)),NA())</f>
        <v>2.7524209668839814E-2</v>
      </c>
      <c r="Q3380" s="52">
        <f>IFERROR(_xll.qlIndexFixing(ONIndex1Y,I3380,TRUE,_xll.ohTrigger(RecalcTrigger,Trigger1Y)),NA())</f>
        <v>2.714795816035398E-2</v>
      </c>
    </row>
    <row r="3381" spans="2:17" x14ac:dyDescent="0.2">
      <c r="B3381" s="46" t="s">
        <v>51</v>
      </c>
      <c r="D3381" s="49">
        <f>_xll.qlCalendarAdvance(LocalCalendar,$D3380,B3381,"f",FALSE)</f>
        <v>63213</v>
      </c>
      <c r="E3381" s="49">
        <f>_xll.qlInterestRateIndexValueDate(IndexON,D3381)</f>
        <v>63213</v>
      </c>
      <c r="F3381" s="52">
        <f>IFERROR(_xll.qlIndexFixing(IndexON,D3381,TRUE,_xll.ohTrigger(RecalcTrigger,TriggerON)),NA())</f>
        <v>2.146209558537393E-2</v>
      </c>
      <c r="H3381" s="49">
        <f>_xll.qlCalendarAdvance(IborCalendar,$H3380,B3381,"f",FALSE)</f>
        <v>63200</v>
      </c>
      <c r="I3381" s="49">
        <f>_xll.qlInterestRateIndexValueDate(Index1M,$H3381)</f>
        <v>63202</v>
      </c>
      <c r="J3381" s="52">
        <f>IFERROR(_xll.qlIndexFixing(Index1M,$H3381,TRUE,_xll.ohTrigger(RecalcTrigger,Trigger1M)),NA())</f>
        <v>2.2746844031436224E-2</v>
      </c>
      <c r="K3381" s="52">
        <f>IFERROR(_xll.qlIndexFixing(ONIndex1M,I3381,TRUE,_xll.ohTrigger(RecalcTrigger,Trigger1M)),NA())</f>
        <v>2.2727464491669735E-2</v>
      </c>
      <c r="L3381" s="52">
        <f>IFERROR(_xll.qlIndexFixing(Index3M,H3381,TRUE,_xll.ohTrigger(RecalcTrigger,Trigger3M)),NA())</f>
        <v>2.4294295975717972E-2</v>
      </c>
      <c r="M3381" s="52">
        <f>IFERROR(_xll.qlIndexFixing(ONIndex3M,I3381,TRUE,_xll.ohTrigger(RecalcTrigger,Trigger3M)),NA())</f>
        <v>2.4224076192298494E-2</v>
      </c>
      <c r="N3381" s="52">
        <f>IFERROR(_xll.qlIndexFixing(Index6M,$H3381,TRUE,_xll.ohTrigger(RecalcTrigger,Trigger6M)),NA())</f>
        <v>2.5693286866362835E-2</v>
      </c>
      <c r="O3381" s="52">
        <f>IFERROR(_xll.qlIndexFixing(ONIndex6M,I3381,TRUE,_xll.ohTrigger(RecalcTrigger,Trigger6M)),NA())</f>
        <v>2.5532395352307891E-2</v>
      </c>
      <c r="P3381" s="52">
        <f>IFERROR(_xll.qlIndexFixing(Index1Y,$H3381,TRUE,_xll.ohTrigger(RecalcTrigger,Trigger1Y)),NA())</f>
        <v>2.7525261647113358E-2</v>
      </c>
      <c r="Q3381" s="52">
        <f>IFERROR(_xll.qlIndexFixing(ONIndex1Y,I3381,TRUE,_xll.ohTrigger(RecalcTrigger,Trigger1Y)),NA())</f>
        <v>2.7148992864942656E-2</v>
      </c>
    </row>
    <row r="3382" spans="2:17" x14ac:dyDescent="0.2">
      <c r="B3382" s="46" t="s">
        <v>51</v>
      </c>
      <c r="D3382" s="49">
        <f>_xll.qlCalendarAdvance(LocalCalendar,$D3381,B3382,"f",FALSE)</f>
        <v>63220</v>
      </c>
      <c r="E3382" s="49">
        <f>_xll.qlInterestRateIndexValueDate(IndexON,D3382)</f>
        <v>63220</v>
      </c>
      <c r="F3382" s="52">
        <f>IFERROR(_xll.qlIndexFixing(IndexON,D3382,TRUE,_xll.ohTrigger(RecalcTrigger,TriggerON)),NA())</f>
        <v>2.1462095585293994E-2</v>
      </c>
      <c r="H3382" s="49">
        <f>_xll.qlCalendarAdvance(IborCalendar,$H3381,B3382,"f",FALSE)</f>
        <v>63207</v>
      </c>
      <c r="I3382" s="49">
        <f>_xll.qlInterestRateIndexValueDate(Index1M,$H3382)</f>
        <v>63209</v>
      </c>
      <c r="J3382" s="52">
        <f>IFERROR(_xll.qlIndexFixing(Index1M,$H3382,TRUE,_xll.ohTrigger(RecalcTrigger,Trigger1M)),NA())</f>
        <v>2.2747562215177652E-2</v>
      </c>
      <c r="K3382" s="52">
        <f>IFERROR(_xll.qlIndexFixing(ONIndex1M,I3382,TRUE,_xll.ohTrigger(RecalcTrigger,Trigger1M)),NA())</f>
        <v>2.2726747153773985E-2</v>
      </c>
      <c r="L3382" s="52">
        <f>IFERROR(_xll.qlIndexFixing(Index3M,H3382,TRUE,_xll.ohTrigger(RecalcTrigger,Trigger3M)),NA())</f>
        <v>2.4294295975717084E-2</v>
      </c>
      <c r="M3382" s="52">
        <f>IFERROR(_xll.qlIndexFixing(ONIndex3M,I3382,TRUE,_xll.ohTrigger(RecalcTrigger,Trigger3M)),NA())</f>
        <v>2.4223261275517771E-2</v>
      </c>
      <c r="N3382" s="52">
        <f>IFERROR(_xll.qlIndexFixing(Index6M,$H3382,TRUE,_xll.ohTrigger(RecalcTrigger,Trigger6M)),NA())</f>
        <v>2.5693284918302559E-2</v>
      </c>
      <c r="O3382" s="52">
        <f>IFERROR(_xll.qlIndexFixing(ONIndex6M,I3382,TRUE,_xll.ohTrigger(RecalcTrigger,Trigger6M)),NA())</f>
        <v>2.5531488090129173E-2</v>
      </c>
      <c r="P3382" s="52">
        <f>IFERROR(_xll.qlIndexFixing(Index1Y,$H3382,TRUE,_xll.ohTrigger(RecalcTrigger,Trigger1Y)),NA())</f>
        <v>2.7524227343048071E-2</v>
      </c>
      <c r="Q3382" s="52">
        <f>IFERROR(_xll.qlIndexFixing(ONIndex1Y,I3382,TRUE,_xll.ohTrigger(RecalcTrigger,Trigger1Y)),NA())</f>
        <v>2.7147978870480927E-2</v>
      </c>
    </row>
    <row r="3383" spans="2:17" x14ac:dyDescent="0.2">
      <c r="B3383" s="46" t="s">
        <v>51</v>
      </c>
      <c r="D3383" s="49">
        <f>_xll.qlCalendarAdvance(LocalCalendar,$D3382,B3383,"f",FALSE)</f>
        <v>63227</v>
      </c>
      <c r="E3383" s="49">
        <f>_xll.qlInterestRateIndexValueDate(IndexON,D3383)</f>
        <v>63227</v>
      </c>
      <c r="F3383" s="52">
        <f>IFERROR(_xll.qlIndexFixing(IndexON,D3383,TRUE,_xll.ohTrigger(RecalcTrigger,TriggerON)),NA())</f>
        <v>2.146209558537393E-2</v>
      </c>
      <c r="H3383" s="49">
        <f>_xll.qlCalendarAdvance(IborCalendar,$H3382,B3383,"f",FALSE)</f>
        <v>63214</v>
      </c>
      <c r="I3383" s="49">
        <f>_xll.qlInterestRateIndexValueDate(Index1M,$H3383)</f>
        <v>63216</v>
      </c>
      <c r="J3383" s="52">
        <f>IFERROR(_xll.qlIndexFixing(Index1M,$H3383,TRUE,_xll.ohTrigger(RecalcTrigger,Trigger1M)),NA())</f>
        <v>2.2746844031436224E-2</v>
      </c>
      <c r="K3383" s="52">
        <f>IFERROR(_xll.qlIndexFixing(ONIndex1M,I3383,TRUE,_xll.ohTrigger(RecalcTrigger,Trigger1M)),NA())</f>
        <v>2.2726747153773985E-2</v>
      </c>
      <c r="L3383" s="52">
        <f>IFERROR(_xll.qlIndexFixing(Index3M,H3383,TRUE,_xll.ohTrigger(RecalcTrigger,Trigger3M)),NA())</f>
        <v>2.4294295975717972E-2</v>
      </c>
      <c r="M3383" s="52">
        <f>IFERROR(_xll.qlIndexFixing(ONIndex3M,I3383,TRUE,_xll.ohTrigger(RecalcTrigger,Trigger3M)),NA())</f>
        <v>2.4223261275517771E-2</v>
      </c>
      <c r="N3383" s="52">
        <f>IFERROR(_xll.qlIndexFixing(Index6M,$H3383,TRUE,_xll.ohTrigger(RecalcTrigger,Trigger6M)),NA())</f>
        <v>2.5693282984156456E-2</v>
      </c>
      <c r="O3383" s="52">
        <f>IFERROR(_xll.qlIndexFixing(ONIndex6M,I3383,TRUE,_xll.ohTrigger(RecalcTrigger,Trigger6M)),NA())</f>
        <v>2.5531486005530013E-2</v>
      </c>
      <c r="P3383" s="52">
        <f>IFERROR(_xll.qlIndexFixing(Index1Y,$H3383,TRUE,_xll.ohTrigger(RecalcTrigger,Trigger1Y)),NA())</f>
        <v>2.7524236075952824E-2</v>
      </c>
      <c r="Q3383" s="52">
        <f>IFERROR(_xll.qlIndexFixing(ONIndex1Y,I3383,TRUE,_xll.ohTrigger(RecalcTrigger,Trigger1Y)),NA())</f>
        <v>2.7147989124225447E-2</v>
      </c>
    </row>
    <row r="3384" spans="2:17" x14ac:dyDescent="0.2">
      <c r="B3384" s="46" t="s">
        <v>51</v>
      </c>
      <c r="D3384" s="49">
        <f>_xll.qlCalendarAdvance(LocalCalendar,$D3383,B3384,"f",FALSE)</f>
        <v>63234</v>
      </c>
      <c r="E3384" s="49">
        <f>_xll.qlInterestRateIndexValueDate(IndexON,D3384)</f>
        <v>63234</v>
      </c>
      <c r="F3384" s="52">
        <f>IFERROR(_xll.qlIndexFixing(IndexON,D3384,TRUE,_xll.ohTrigger(RecalcTrigger,TriggerON)),NA())</f>
        <v>2.1462095585293994E-2</v>
      </c>
      <c r="H3384" s="49">
        <f>_xll.qlCalendarAdvance(IborCalendar,$H3383,B3384,"f",FALSE)</f>
        <v>63221</v>
      </c>
      <c r="I3384" s="49">
        <f>_xll.qlInterestRateIndexValueDate(Index1M,$H3384)</f>
        <v>63223</v>
      </c>
      <c r="J3384" s="52">
        <f>IFERROR(_xll.qlIndexFixing(Index1M,$H3384,TRUE,_xll.ohTrigger(RecalcTrigger,Trigger1M)),NA())</f>
        <v>2.2744689661571598E-2</v>
      </c>
      <c r="K3384" s="52">
        <f>IFERROR(_xll.qlIndexFixing(ONIndex1M,I3384,TRUE,_xll.ohTrigger(RecalcTrigger,Trigger1M)),NA())</f>
        <v>2.272674715374734E-2</v>
      </c>
      <c r="L3384" s="52">
        <f>IFERROR(_xll.qlIndexFixing(Index3M,H3384,TRUE,_xll.ohTrigger(RecalcTrigger,Trigger3M)),NA())</f>
        <v>2.4293477908611461E-2</v>
      </c>
      <c r="M3384" s="52">
        <f>IFERROR(_xll.qlIndexFixing(ONIndex3M,I3384,TRUE,_xll.ohTrigger(RecalcTrigger,Trigger3M)),NA())</f>
        <v>2.4223261275517771E-2</v>
      </c>
      <c r="N3384" s="52">
        <f>IFERROR(_xll.qlIndexFixing(Index6M,$H3384,TRUE,_xll.ohTrigger(RecalcTrigger,Trigger6M)),NA())</f>
        <v>2.5693281063925849E-2</v>
      </c>
      <c r="O3384" s="52">
        <f>IFERROR(_xll.qlIndexFixing(ONIndex6M,I3384,TRUE,_xll.ohTrigger(RecalcTrigger,Trigger6M)),NA())</f>
        <v>2.553148393465321E-2</v>
      </c>
      <c r="P3384" s="52">
        <f>IFERROR(_xll.qlIndexFixing(Index1Y,$H3384,TRUE,_xll.ohTrigger(RecalcTrigger,Trigger1Y)),NA())</f>
        <v>2.7524244739391617E-2</v>
      </c>
      <c r="Q3384" s="52">
        <f>IFERROR(_xll.qlIndexFixing(ONIndex1Y,I3384,TRUE,_xll.ohTrigger(RecalcTrigger,Trigger1Y)),NA())</f>
        <v>2.7147999310317417E-2</v>
      </c>
    </row>
    <row r="3385" spans="2:17" x14ac:dyDescent="0.2">
      <c r="B3385" s="46" t="s">
        <v>51</v>
      </c>
      <c r="D3385" s="49">
        <f>_xll.qlCalendarAdvance(LocalCalendar,$D3384,B3385,"f",FALSE)</f>
        <v>63241</v>
      </c>
      <c r="E3385" s="49">
        <f>_xll.qlInterestRateIndexValueDate(IndexON,D3385)</f>
        <v>63241</v>
      </c>
      <c r="F3385" s="52">
        <f>IFERROR(_xll.qlIndexFixing(IndexON,D3385,TRUE,_xll.ohTrigger(RecalcTrigger,TriggerON)),NA())</f>
        <v>2.1462095585293994E-2</v>
      </c>
      <c r="H3385" s="49">
        <f>_xll.qlCalendarAdvance(IborCalendar,$H3384,B3385,"f",FALSE)</f>
        <v>63228</v>
      </c>
      <c r="I3385" s="49">
        <f>_xll.qlInterestRateIndexValueDate(Index1M,$H3385)</f>
        <v>63230</v>
      </c>
      <c r="J3385" s="52">
        <f>IFERROR(_xll.qlIndexFixing(Index1M,$H3385,TRUE,_xll.ohTrigger(RecalcTrigger,Trigger1M)),NA())</f>
        <v>2.2744689661571598E-2</v>
      </c>
      <c r="K3385" s="52">
        <f>IFERROR(_xll.qlIndexFixing(ONIndex1M,I3385,TRUE,_xll.ohTrigger(RecalcTrigger,Trigger1M)),NA())</f>
        <v>2.272674715374734E-2</v>
      </c>
      <c r="L3385" s="52">
        <f>IFERROR(_xll.qlIndexFixing(Index3M,H3385,TRUE,_xll.ohTrigger(RecalcTrigger,Trigger3M)),NA())</f>
        <v>2.4293477908613258E-2</v>
      </c>
      <c r="M3385" s="52">
        <f>IFERROR(_xll.qlIndexFixing(ONIndex3M,I3385,TRUE,_xll.ohTrigger(RecalcTrigger,Trigger3M)),NA())</f>
        <v>2.4223261275491126E-2</v>
      </c>
      <c r="N3385" s="52">
        <f>IFERROR(_xll.qlIndexFixing(Index6M,$H3385,TRUE,_xll.ohTrigger(RecalcTrigger,Trigger6M)),NA())</f>
        <v>2.5693279157610303E-2</v>
      </c>
      <c r="O3385" s="52">
        <f>IFERROR(_xll.qlIndexFixing(ONIndex6M,I3385,TRUE,_xll.ohTrigger(RecalcTrigger,Trigger6M)),NA())</f>
        <v>2.5531481877578699E-2</v>
      </c>
      <c r="P3385" s="52">
        <f>IFERROR(_xll.qlIndexFixing(Index1Y,$H3385,TRUE,_xll.ohTrigger(RecalcTrigger,Trigger1Y)),NA())</f>
        <v>2.7524253333364238E-2</v>
      </c>
      <c r="Q3385" s="52">
        <f>IFERROR(_xll.qlIndexFixing(ONIndex1Y,I3385,TRUE,_xll.ohTrigger(RecalcTrigger,Trigger1Y)),NA())</f>
        <v>2.7148009428810127E-2</v>
      </c>
    </row>
    <row r="3386" spans="2:17" x14ac:dyDescent="0.2">
      <c r="B3386" s="46" t="s">
        <v>51</v>
      </c>
      <c r="D3386" s="49">
        <f>_xll.qlCalendarAdvance(LocalCalendar,$D3385,B3386,"f",FALSE)</f>
        <v>63248</v>
      </c>
      <c r="E3386" s="49">
        <f>_xll.qlInterestRateIndexValueDate(IndexON,D3386)</f>
        <v>63248</v>
      </c>
      <c r="F3386" s="52">
        <f>IFERROR(_xll.qlIndexFixing(IndexON,D3386,TRUE,_xll.ohTrigger(RecalcTrigger,TriggerON)),NA())</f>
        <v>2.146209558537393E-2</v>
      </c>
      <c r="H3386" s="49">
        <f>_xll.qlCalendarAdvance(IborCalendar,$H3385,B3386,"f",FALSE)</f>
        <v>63235</v>
      </c>
      <c r="I3386" s="49">
        <f>_xll.qlInterestRateIndexValueDate(Index1M,$H3386)</f>
        <v>63237</v>
      </c>
      <c r="J3386" s="52">
        <f>IFERROR(_xll.qlIndexFixing(Index1M,$H3386,TRUE,_xll.ohTrigger(RecalcTrigger,Trigger1M)),NA())</f>
        <v>2.2744689661574453E-2</v>
      </c>
      <c r="K3386" s="52">
        <f>IFERROR(_xll.qlIndexFixing(ONIndex1M,I3386,TRUE,_xll.ohTrigger(RecalcTrigger,Trigger1M)),NA())</f>
        <v>2.2727464491669735E-2</v>
      </c>
      <c r="L3386" s="52">
        <f>IFERROR(_xll.qlIndexFixing(Index3M,H3386,TRUE,_xll.ohTrigger(RecalcTrigger,Trigger3M)),NA())</f>
        <v>2.429347790861236E-2</v>
      </c>
      <c r="M3386" s="52">
        <f>IFERROR(_xll.qlIndexFixing(ONIndex3M,I3386,TRUE,_xll.ohTrigger(RecalcTrigger,Trigger3M)),NA())</f>
        <v>2.422407619227851E-2</v>
      </c>
      <c r="N3386" s="52">
        <f>IFERROR(_xll.qlIndexFixing(Index6M,$H3386,TRUE,_xll.ohTrigger(RecalcTrigger,Trigger6M)),NA())</f>
        <v>2.5693277265208488E-2</v>
      </c>
      <c r="O3386" s="52">
        <f>IFERROR(_xll.qlIndexFixing(ONIndex6M,I3386,TRUE,_xll.ohTrigger(RecalcTrigger,Trigger6M)),NA())</f>
        <v>2.5532385002247082E-2</v>
      </c>
      <c r="P3386" s="52">
        <f>IFERROR(_xll.qlIndexFixing(Index1Y,$H3386,TRUE,_xll.ohTrigger(RecalcTrigger,Trigger1Y)),NA())</f>
        <v>2.7525304942761727E-2</v>
      </c>
      <c r="Q3386" s="52">
        <f>IFERROR(_xll.qlIndexFixing(ONIndex1Y,I3386,TRUE,_xll.ohTrigger(RecalcTrigger,Trigger1Y)),NA())</f>
        <v>2.7149043775198667E-2</v>
      </c>
    </row>
    <row r="3387" spans="2:17" x14ac:dyDescent="0.2">
      <c r="B3387" s="46" t="s">
        <v>51</v>
      </c>
      <c r="D3387" s="49">
        <f>_xll.qlCalendarAdvance(LocalCalendar,$D3386,B3387,"f",FALSE)</f>
        <v>63255</v>
      </c>
      <c r="E3387" s="49">
        <f>_xll.qlInterestRateIndexValueDate(IndexON,D3387)</f>
        <v>63255</v>
      </c>
      <c r="F3387" s="52">
        <f>IFERROR(_xll.qlIndexFixing(IndexON,D3387,TRUE,_xll.ohTrigger(RecalcTrigger,TriggerON)),NA())</f>
        <v>2.146209558537393E-2</v>
      </c>
      <c r="H3387" s="49">
        <f>_xll.qlCalendarAdvance(IborCalendar,$H3386,B3387,"f",FALSE)</f>
        <v>63242</v>
      </c>
      <c r="I3387" s="49">
        <f>_xll.qlInterestRateIndexValueDate(Index1M,$H3387)</f>
        <v>63244</v>
      </c>
      <c r="J3387" s="52">
        <f>IFERROR(_xll.qlIndexFixing(Index1M,$H3387,TRUE,_xll.ohTrigger(RecalcTrigger,Trigger1M)),NA())</f>
        <v>2.2747562215177652E-2</v>
      </c>
      <c r="K3387" s="52">
        <f>IFERROR(_xll.qlIndexFixing(ONIndex1M,I3387,TRUE,_xll.ohTrigger(RecalcTrigger,Trigger1M)),NA())</f>
        <v>2.2726747153773985E-2</v>
      </c>
      <c r="L3387" s="52">
        <f>IFERROR(_xll.qlIndexFixing(Index3M,H3387,TRUE,_xll.ohTrigger(RecalcTrigger,Trigger3M)),NA())</f>
        <v>2.4293477908611461E-2</v>
      </c>
      <c r="M3387" s="52">
        <f>IFERROR(_xll.qlIndexFixing(ONIndex3M,I3387,TRUE,_xll.ohTrigger(RecalcTrigger,Trigger3M)),NA())</f>
        <v>2.4223261275517771E-2</v>
      </c>
      <c r="N3387" s="52">
        <f>IFERROR(_xll.qlIndexFixing(Index6M,$H3387,TRUE,_xll.ohTrigger(RecalcTrigger,Trigger6M)),NA())</f>
        <v>2.5693275386721729E-2</v>
      </c>
      <c r="O3387" s="52">
        <f>IFERROR(_xll.qlIndexFixing(ONIndex6M,I3387,TRUE,_xll.ohTrigger(RecalcTrigger,Trigger6M)),NA())</f>
        <v>2.5531477804596747E-2</v>
      </c>
      <c r="P3387" s="52">
        <f>IFERROR(_xll.qlIndexFixing(Index1Y,$H3387,TRUE,_xll.ohTrigger(RecalcTrigger,Trigger1Y)),NA())</f>
        <v>2.7524270312910507E-2</v>
      </c>
      <c r="Q3387" s="52">
        <f>IFERROR(_xll.qlIndexFixing(ONIndex1Y,I3387,TRUE,_xll.ohTrigger(RecalcTrigger,Trigger1Y)),NA())</f>
        <v>2.7148029463157641E-2</v>
      </c>
    </row>
    <row r="3388" spans="2:17" x14ac:dyDescent="0.2">
      <c r="B3388" s="46" t="s">
        <v>51</v>
      </c>
      <c r="D3388" s="49">
        <f>_xll.qlCalendarAdvance(LocalCalendar,$D3387,B3388,"f",FALSE)</f>
        <v>63262</v>
      </c>
      <c r="E3388" s="49">
        <f>_xll.qlInterestRateIndexValueDate(IndexON,D3388)</f>
        <v>63262</v>
      </c>
      <c r="F3388" s="52">
        <f>IFERROR(_xll.qlIndexFixing(IndexON,D3388,TRUE,_xll.ohTrigger(RecalcTrigger,TriggerON)),NA())</f>
        <v>2.1462095585293994E-2</v>
      </c>
      <c r="H3388" s="49">
        <f>_xll.qlCalendarAdvance(IborCalendar,$H3387,B3388,"f",FALSE)</f>
        <v>63249</v>
      </c>
      <c r="I3388" s="49">
        <f>_xll.qlInterestRateIndexValueDate(Index1M,$H3388)</f>
        <v>63251</v>
      </c>
      <c r="J3388" s="52">
        <f>IFERROR(_xll.qlIndexFixing(Index1M,$H3388,TRUE,_xll.ohTrigger(RecalcTrigger,Trigger1M)),NA())</f>
        <v>2.2746844031438802E-2</v>
      </c>
      <c r="K3388" s="52">
        <f>IFERROR(_xll.qlIndexFixing(ONIndex1M,I3388,TRUE,_xll.ohTrigger(RecalcTrigger,Trigger1M)),NA())</f>
        <v>2.2726747153773985E-2</v>
      </c>
      <c r="L3388" s="52">
        <f>IFERROR(_xll.qlIndexFixing(Index3M,H3388,TRUE,_xll.ohTrigger(RecalcTrigger,Trigger3M)),NA())</f>
        <v>2.4297568611280875E-2</v>
      </c>
      <c r="M3388" s="52">
        <f>IFERROR(_xll.qlIndexFixing(ONIndex3M,I3388,TRUE,_xll.ohTrigger(RecalcTrigger,Trigger3M)),NA())</f>
        <v>2.4223261275517771E-2</v>
      </c>
      <c r="N3388" s="52">
        <f>IFERROR(_xll.qlIndexFixing(Index6M,$H3388,TRUE,_xll.ohTrigger(RecalcTrigger,Trigger6M)),NA())</f>
        <v>2.5697838143020874E-2</v>
      </c>
      <c r="O3388" s="52">
        <f>IFERROR(_xll.qlIndexFixing(ONIndex6M,I3388,TRUE,_xll.ohTrigger(RecalcTrigger,Trigger6M)),NA())</f>
        <v>2.5531475788742597E-2</v>
      </c>
      <c r="P3388" s="52">
        <f>IFERROR(_xll.qlIndexFixing(Index1Y,$H3388,TRUE,_xll.ohTrigger(RecalcTrigger,Trigger1Y)),NA())</f>
        <v>2.752427869848394E-2</v>
      </c>
      <c r="Q3388" s="52">
        <f>IFERROR(_xll.qlIndexFixing(ONIndex1Y,I3388,TRUE,_xll.ohTrigger(RecalcTrigger,Trigger1Y)),NA())</f>
        <v>2.7148039378905864E-2</v>
      </c>
    </row>
    <row r="3389" spans="2:17" x14ac:dyDescent="0.2">
      <c r="B3389" s="46" t="s">
        <v>51</v>
      </c>
      <c r="D3389" s="49">
        <f>_xll.qlCalendarAdvance(LocalCalendar,$D3388,B3389,"f",FALSE)</f>
        <v>63269</v>
      </c>
      <c r="E3389" s="49">
        <f>_xll.qlInterestRateIndexValueDate(IndexON,D3389)</f>
        <v>63269</v>
      </c>
      <c r="F3389" s="52">
        <f>IFERROR(_xll.qlIndexFixing(IndexON,D3389,TRUE,_xll.ohTrigger(RecalcTrigger,TriggerON)),NA())</f>
        <v>2.1462095585293994E-2</v>
      </c>
      <c r="H3389" s="49">
        <f>_xll.qlCalendarAdvance(IborCalendar,$H3388,B3389,"f",FALSE)</f>
        <v>63256</v>
      </c>
      <c r="I3389" s="49">
        <f>_xll.qlInterestRateIndexValueDate(Index1M,$H3389)</f>
        <v>63258</v>
      </c>
      <c r="J3389" s="52">
        <f>IFERROR(_xll.qlIndexFixing(Index1M,$H3389,TRUE,_xll.ohTrigger(RecalcTrigger,Trigger1M)),NA())</f>
        <v>2.2746844031436224E-2</v>
      </c>
      <c r="K3389" s="52">
        <f>IFERROR(_xll.qlIndexFixing(ONIndex1M,I3389,TRUE,_xll.ohTrigger(RecalcTrigger,Trigger1M)),NA())</f>
        <v>2.2726747153773985E-2</v>
      </c>
      <c r="L3389" s="52">
        <f>IFERROR(_xll.qlIndexFixing(Index3M,H3389,TRUE,_xll.ohTrigger(RecalcTrigger,Trigger3M)),NA())</f>
        <v>2.4297568611280875E-2</v>
      </c>
      <c r="M3389" s="52">
        <f>IFERROR(_xll.qlIndexFixing(ONIndex3M,I3389,TRUE,_xll.ohTrigger(RecalcTrigger,Trigger3M)),NA())</f>
        <v>2.4223261275491126E-2</v>
      </c>
      <c r="N3389" s="52">
        <f>IFERROR(_xll.qlIndexFixing(Index6M,$H3389,TRUE,_xll.ohTrigger(RecalcTrigger,Trigger6M)),NA())</f>
        <v>2.5696923285062331E-2</v>
      </c>
      <c r="O3389" s="52">
        <f>IFERROR(_xll.qlIndexFixing(ONIndex6M,I3389,TRUE,_xll.ohTrigger(RecalcTrigger,Trigger6M)),NA())</f>
        <v>2.5531473786584158E-2</v>
      </c>
      <c r="P3389" s="52">
        <f>IFERROR(_xll.qlIndexFixing(Index1Y,$H3389,TRUE,_xll.ohTrigger(RecalcTrigger,Trigger1Y)),NA())</f>
        <v>2.7524287014591635E-2</v>
      </c>
      <c r="Q3389" s="52">
        <f>IFERROR(_xll.qlIndexFixing(ONIndex1Y,I3389,TRUE,_xll.ohTrigger(RecalcTrigger,Trigger1Y)),NA())</f>
        <v>2.7148049227081472E-2</v>
      </c>
    </row>
    <row r="3390" spans="2:17" x14ac:dyDescent="0.2">
      <c r="B3390" s="46" t="s">
        <v>51</v>
      </c>
      <c r="D3390" s="49">
        <f>_xll.qlCalendarAdvance(LocalCalendar,$D3389,B3390,"f",FALSE)</f>
        <v>63276</v>
      </c>
      <c r="E3390" s="49">
        <f>_xll.qlInterestRateIndexValueDate(IndexON,D3390)</f>
        <v>63276</v>
      </c>
      <c r="F3390" s="52">
        <f>IFERROR(_xll.qlIndexFixing(IndexON,D3390,TRUE,_xll.ohTrigger(RecalcTrigger,TriggerON)),NA())</f>
        <v>2.1462095585293994E-2</v>
      </c>
      <c r="H3390" s="49">
        <f>_xll.qlCalendarAdvance(IborCalendar,$H3389,B3390,"f",FALSE)</f>
        <v>63263</v>
      </c>
      <c r="I3390" s="49">
        <f>_xll.qlInterestRateIndexValueDate(Index1M,$H3390)</f>
        <v>63265</v>
      </c>
      <c r="J3390" s="52">
        <f>IFERROR(_xll.qlIndexFixing(Index1M,$H3390,TRUE,_xll.ohTrigger(RecalcTrigger,Trigger1M)),NA())</f>
        <v>2.2746844031436224E-2</v>
      </c>
      <c r="K3390" s="52">
        <f>IFERROR(_xll.qlIndexFixing(ONIndex1M,I3390,TRUE,_xll.ohTrigger(RecalcTrigger,Trigger1M)),NA())</f>
        <v>2.272674715374734E-2</v>
      </c>
      <c r="L3390" s="52">
        <f>IFERROR(_xll.qlIndexFixing(Index3M,H3390,TRUE,_xll.ohTrigger(RecalcTrigger,Trigger3M)),NA())</f>
        <v>2.4297568611280875E-2</v>
      </c>
      <c r="M3390" s="52">
        <f>IFERROR(_xll.qlIndexFixing(ONIndex3M,I3390,TRUE,_xll.ohTrigger(RecalcTrigger,Trigger3M)),NA())</f>
        <v>2.4223261275517771E-2</v>
      </c>
      <c r="N3390" s="52">
        <f>IFERROR(_xll.qlIndexFixing(Index6M,$H3390,TRUE,_xll.ohTrigger(RecalcTrigger,Trigger6M)),NA())</f>
        <v>2.569692145177551E-2</v>
      </c>
      <c r="O3390" s="52">
        <f>IFERROR(_xll.qlIndexFixing(ONIndex6M,I3390,TRUE,_xll.ohTrigger(RecalcTrigger,Trigger6M)),NA())</f>
        <v>2.5531471798174721E-2</v>
      </c>
      <c r="P3390" s="52">
        <f>IFERROR(_xll.qlIndexFixing(Index1Y,$H3390,TRUE,_xll.ohTrigger(RecalcTrigger,Trigger1Y)),NA())</f>
        <v>2.7524295261232935E-2</v>
      </c>
      <c r="Q3390" s="52">
        <f>IFERROR(_xll.qlIndexFixing(ONIndex1Y,I3390,TRUE,_xll.ohTrigger(RecalcTrigger,Trigger1Y)),NA())</f>
        <v>2.7148059007684466E-2</v>
      </c>
    </row>
    <row r="3391" spans="2:17" x14ac:dyDescent="0.2">
      <c r="B3391" s="46" t="s">
        <v>51</v>
      </c>
      <c r="D3391" s="49">
        <f>_xll.qlCalendarAdvance(LocalCalendar,$D3390,B3391,"f",FALSE)</f>
        <v>63283</v>
      </c>
      <c r="E3391" s="49">
        <f>_xll.qlInterestRateIndexValueDate(IndexON,D3391)</f>
        <v>63283</v>
      </c>
      <c r="F3391" s="52">
        <f>IFERROR(_xll.qlIndexFixing(IndexON,D3391,TRUE,_xll.ohTrigger(RecalcTrigger,TriggerON)),NA())</f>
        <v>2.1462095585293994E-2</v>
      </c>
      <c r="H3391" s="49">
        <f>_xll.qlCalendarAdvance(IborCalendar,$H3390,B3391,"f",FALSE)</f>
        <v>63270</v>
      </c>
      <c r="I3391" s="49">
        <f>_xll.qlInterestRateIndexValueDate(Index1M,$H3391)</f>
        <v>63276</v>
      </c>
      <c r="J3391" s="52">
        <f>IFERROR(_xll.qlIndexFixing(Index1M,$H3391,TRUE,_xll.ohTrigger(RecalcTrigger,Trigger1M)),NA())</f>
        <v>2.2746844031438802E-2</v>
      </c>
      <c r="K3391" s="52">
        <f>IFERROR(_xll.qlIndexFixing(ONIndex1M,I3391,TRUE,_xll.ohTrigger(RecalcTrigger,Trigger1M)),NA())</f>
        <v>2.2725312568550038E-2</v>
      </c>
      <c r="L3391" s="52">
        <f>IFERROR(_xll.qlIndexFixing(Index3M,H3391,TRUE,_xll.ohTrigger(RecalcTrigger,Trigger3M)),NA())</f>
        <v>2.4295932220068168E-2</v>
      </c>
      <c r="M3391" s="52">
        <f>IFERROR(_xll.qlIndexFixing(ONIndex3M,I3391,TRUE,_xll.ohTrigger(RecalcTrigger,Trigger3M)),NA())</f>
        <v>2.4221631551668565E-2</v>
      </c>
      <c r="N3391" s="52">
        <f>IFERROR(_xll.qlIndexFixing(Index6M,$H3391,TRUE,_xll.ohTrigger(RecalcTrigger,Trigger6M)),NA())</f>
        <v>2.5696005628469749E-2</v>
      </c>
      <c r="O3391" s="52">
        <f>IFERROR(_xll.qlIndexFixing(ONIndex6M,I3391,TRUE,_xll.ohTrigger(RecalcTrigger,Trigger6M)),NA())</f>
        <v>2.5529658484515494E-2</v>
      </c>
      <c r="P3391" s="52">
        <f>IFERROR(_xll.qlIndexFixing(Index1Y,$H3391,TRUE,_xll.ohTrigger(RecalcTrigger,Trigger1Y)),NA())</f>
        <v>2.7522222114829947E-2</v>
      </c>
      <c r="Q3391" s="52">
        <f>IFERROR(_xll.qlIndexFixing(ONIndex1Y,I3391,TRUE,_xll.ohTrigger(RecalcTrigger,Trigger1Y)),NA())</f>
        <v>2.7146025848630018E-2</v>
      </c>
    </row>
    <row r="3392" spans="2:17" x14ac:dyDescent="0.2">
      <c r="B3392" s="46" t="s">
        <v>51</v>
      </c>
      <c r="D3392" s="49">
        <f>_xll.qlCalendarAdvance(LocalCalendar,$D3391,B3392,"f",FALSE)</f>
        <v>63290</v>
      </c>
      <c r="E3392" s="49">
        <f>_xll.qlInterestRateIndexValueDate(IndexON,D3392)</f>
        <v>63290</v>
      </c>
      <c r="F3392" s="52">
        <f>IFERROR(_xll.qlIndexFixing(IndexON,D3392,TRUE,_xll.ohTrigger(RecalcTrigger,TriggerON)),NA())</f>
        <v>2.146209558537393E-2</v>
      </c>
      <c r="H3392" s="49">
        <f>_xll.qlCalendarAdvance(IborCalendar,$H3391,B3392,"f",FALSE)</f>
        <v>63277</v>
      </c>
      <c r="I3392" s="49">
        <f>_xll.qlInterestRateIndexValueDate(Index1M,$H3392)</f>
        <v>63279</v>
      </c>
      <c r="J3392" s="52">
        <f>IFERROR(_xll.qlIndexFixing(Index1M,$H3392,TRUE,_xll.ohTrigger(RecalcTrigger,Trigger1M)),NA())</f>
        <v>2.2744689661574453E-2</v>
      </c>
      <c r="K3392" s="52">
        <f>IFERROR(_xll.qlIndexFixing(ONIndex1M,I3392,TRUE,_xll.ohTrigger(RecalcTrigger,Trigger1M)),NA())</f>
        <v>2.2726747153773985E-2</v>
      </c>
      <c r="L3392" s="52">
        <f>IFERROR(_xll.qlIndexFixing(Index3M,H3392,TRUE,_xll.ohTrigger(RecalcTrigger,Trigger3M)),NA())</f>
        <v>2.4295114079535943E-2</v>
      </c>
      <c r="M3392" s="52">
        <f>IFERROR(_xll.qlIndexFixing(ONIndex3M,I3392,TRUE,_xll.ohTrigger(RecalcTrigger,Trigger3M)),NA())</f>
        <v>2.4223261275517771E-2</v>
      </c>
      <c r="N3392" s="52">
        <f>IFERROR(_xll.qlIndexFixing(Index6M,$H3392,TRUE,_xll.ohTrigger(RecalcTrigger,Trigger6M)),NA())</f>
        <v>2.5694179044066179E-2</v>
      </c>
      <c r="O3392" s="52">
        <f>IFERROR(_xll.qlIndexFixing(ONIndex6M,I3392,TRUE,_xll.ohTrigger(RecalcTrigger,Trigger6M)),NA())</f>
        <v>2.5531467862602852E-2</v>
      </c>
      <c r="P3392" s="52">
        <f>IFERROR(_xll.qlIndexFixing(Index1Y,$H3392,TRUE,_xll.ohTrigger(RecalcTrigger,Trigger1Y)),NA())</f>
        <v>2.7521182682314013E-2</v>
      </c>
      <c r="Q3392" s="52">
        <f>IFERROR(_xll.qlIndexFixing(ONIndex1Y,I3392,TRUE,_xll.ohTrigger(RecalcTrigger,Trigger1Y)),NA())</f>
        <v>2.7148078366145967E-2</v>
      </c>
    </row>
    <row r="3393" spans="2:17" x14ac:dyDescent="0.2">
      <c r="B3393" s="46" t="s">
        <v>51</v>
      </c>
      <c r="D3393" s="49">
        <f>_xll.qlCalendarAdvance(LocalCalendar,$D3392,B3393,"f",FALSE)</f>
        <v>63297</v>
      </c>
      <c r="E3393" s="49">
        <f>_xll.qlInterestRateIndexValueDate(IndexON,D3393)</f>
        <v>63297</v>
      </c>
      <c r="F3393" s="52">
        <f>IFERROR(_xll.qlIndexFixing(IndexON,D3393,TRUE,_xll.ohTrigger(RecalcTrigger,TriggerON)),NA())</f>
        <v>2.1462095585293994E-2</v>
      </c>
      <c r="H3393" s="49">
        <f>_xll.qlCalendarAdvance(IborCalendar,$H3392,B3393,"f",FALSE)</f>
        <v>63284</v>
      </c>
      <c r="I3393" s="49">
        <f>_xll.qlInterestRateIndexValueDate(Index1M,$H3393)</f>
        <v>63286</v>
      </c>
      <c r="J3393" s="52">
        <f>IFERROR(_xll.qlIndexFixing(Index1M,$H3393,TRUE,_xll.ohTrigger(RecalcTrigger,Trigger1M)),NA())</f>
        <v>2.2746844031436224E-2</v>
      </c>
      <c r="K3393" s="52">
        <f>IFERROR(_xll.qlIndexFixing(ONIndex1M,I3393,TRUE,_xll.ohTrigger(RecalcTrigger,Trigger1M)),NA())</f>
        <v>2.272674715374734E-2</v>
      </c>
      <c r="L3393" s="52">
        <f>IFERROR(_xll.qlIndexFixing(Index3M,H3393,TRUE,_xll.ohTrigger(RecalcTrigger,Trigger3M)),NA())</f>
        <v>2.4295114079534184E-2</v>
      </c>
      <c r="M3393" s="52">
        <f>IFERROR(_xll.qlIndexFixing(ONIndex3M,I3393,TRUE,_xll.ohTrigger(RecalcTrigger,Trigger3M)),NA())</f>
        <v>2.4223261275491126E-2</v>
      </c>
      <c r="N3393" s="52">
        <f>IFERROR(_xll.qlIndexFixing(Index6M,$H3393,TRUE,_xll.ohTrigger(RecalcTrigger,Trigger6M)),NA())</f>
        <v>2.5697829050505314E-2</v>
      </c>
      <c r="O3393" s="52">
        <f>IFERROR(_xll.qlIndexFixing(ONIndex6M,I3393,TRUE,_xll.ohTrigger(RecalcTrigger,Trigger6M)),NA())</f>
        <v>2.553146591538713E-2</v>
      </c>
      <c r="P3393" s="52">
        <f>IFERROR(_xll.qlIndexFixing(Index1Y,$H3393,TRUE,_xll.ohTrigger(RecalcTrigger,Trigger1Y)),NA())</f>
        <v>2.7524319584359552E-2</v>
      </c>
      <c r="Q3393" s="52">
        <f>IFERROR(_xll.qlIndexFixing(ONIndex1Y,I3393,TRUE,_xll.ohTrigger(RecalcTrigger,Trigger1Y)),NA())</f>
        <v>2.7148087943951182E-2</v>
      </c>
    </row>
    <row r="3394" spans="2:17" x14ac:dyDescent="0.2">
      <c r="B3394" s="46" t="s">
        <v>51</v>
      </c>
      <c r="D3394" s="49">
        <f>_xll.qlCalendarAdvance(LocalCalendar,$D3393,B3394,"f",FALSE)</f>
        <v>63304</v>
      </c>
      <c r="E3394" s="49">
        <f>_xll.qlInterestRateIndexValueDate(IndexON,D3394)</f>
        <v>63304</v>
      </c>
      <c r="F3394" s="52">
        <f>IFERROR(_xll.qlIndexFixing(IndexON,D3394,TRUE,_xll.ohTrigger(RecalcTrigger,TriggerON)),NA())</f>
        <v>2.146209558537393E-2</v>
      </c>
      <c r="H3394" s="49">
        <f>_xll.qlCalendarAdvance(IborCalendar,$H3393,B3394,"f",FALSE)</f>
        <v>63291</v>
      </c>
      <c r="I3394" s="49">
        <f>_xll.qlInterestRateIndexValueDate(Index1M,$H3394)</f>
        <v>63293</v>
      </c>
      <c r="J3394" s="52">
        <f>IFERROR(_xll.qlIndexFixing(Index1M,$H3394,TRUE,_xll.ohTrigger(RecalcTrigger,Trigger1M)),NA())</f>
        <v>2.2746844031436224E-2</v>
      </c>
      <c r="K3394" s="52">
        <f>IFERROR(_xll.qlIndexFixing(ONIndex1M,I3394,TRUE,_xll.ohTrigger(RecalcTrigger,Trigger1M)),NA())</f>
        <v>2.272674715374734E-2</v>
      </c>
      <c r="L3394" s="52">
        <f>IFERROR(_xll.qlIndexFixing(Index3M,H3394,TRUE,_xll.ohTrigger(RecalcTrigger,Trigger3M)),NA())</f>
        <v>2.4295114079535066E-2</v>
      </c>
      <c r="M3394" s="52">
        <f>IFERROR(_xll.qlIndexFixing(ONIndex3M,I3394,TRUE,_xll.ohTrigger(RecalcTrigger,Trigger3M)),NA())</f>
        <v>2.4223261275517771E-2</v>
      </c>
      <c r="N3394" s="52">
        <f>IFERROR(_xll.qlIndexFixing(Index6M,$H3394,TRUE,_xll.ohTrigger(RecalcTrigger,Trigger6M)),NA())</f>
        <v>2.5696914257815055E-2</v>
      </c>
      <c r="O3394" s="52">
        <f>IFERROR(_xll.qlIndexFixing(ONIndex6M,I3394,TRUE,_xll.ohTrigger(RecalcTrigger,Trigger6M)),NA())</f>
        <v>2.5531463981973701E-2</v>
      </c>
      <c r="P3394" s="52">
        <f>IFERROR(_xll.qlIndexFixing(Index1Y,$H3394,TRUE,_xll.ohTrigger(RecalcTrigger,Trigger1Y)),NA())</f>
        <v>2.7525370603283313E-2</v>
      </c>
      <c r="Q3394" s="52">
        <f>IFERROR(_xll.qlIndexFixing(ONIndex1Y,I3394,TRUE,_xll.ohTrigger(RecalcTrigger,Trigger1Y)),NA())</f>
        <v>2.7148097454237075E-2</v>
      </c>
    </row>
    <row r="3395" spans="2:17" x14ac:dyDescent="0.2">
      <c r="B3395" s="46" t="s">
        <v>51</v>
      </c>
      <c r="D3395" s="49">
        <f>_xll.qlCalendarAdvance(LocalCalendar,$D3394,B3395,"f",FALSE)</f>
        <v>63311</v>
      </c>
      <c r="E3395" s="49">
        <f>_xll.qlInterestRateIndexValueDate(IndexON,D3395)</f>
        <v>63311</v>
      </c>
      <c r="F3395" s="52">
        <f>IFERROR(_xll.qlIndexFixing(IndexON,D3395,TRUE,_xll.ohTrigger(RecalcTrigger,TriggerON)),NA())</f>
        <v>2.146209558537393E-2</v>
      </c>
      <c r="H3395" s="49">
        <f>_xll.qlCalendarAdvance(IborCalendar,$H3394,B3395,"f",FALSE)</f>
        <v>63298</v>
      </c>
      <c r="I3395" s="49">
        <f>_xll.qlInterestRateIndexValueDate(Index1M,$H3395)</f>
        <v>63300</v>
      </c>
      <c r="J3395" s="52">
        <f>IFERROR(_xll.qlIndexFixing(Index1M,$H3395,TRUE,_xll.ohTrigger(RecalcTrigger,Trigger1M)),NA())</f>
        <v>2.2746844031436224E-2</v>
      </c>
      <c r="K3395" s="52">
        <f>IFERROR(_xll.qlIndexFixing(ONIndex1M,I3395,TRUE,_xll.ohTrigger(RecalcTrigger,Trigger1M)),NA())</f>
        <v>2.272674715374734E-2</v>
      </c>
      <c r="L3395" s="52">
        <f>IFERROR(_xll.qlIndexFixing(Index3M,H3395,TRUE,_xll.ohTrigger(RecalcTrigger,Trigger3M)),NA())</f>
        <v>2.4295114079535943E-2</v>
      </c>
      <c r="M3395" s="52">
        <f>IFERROR(_xll.qlIndexFixing(ONIndex3M,I3395,TRUE,_xll.ohTrigger(RecalcTrigger,Trigger3M)),NA())</f>
        <v>2.4223261275517771E-2</v>
      </c>
      <c r="N3395" s="52">
        <f>IFERROR(_xll.qlIndexFixing(Index6M,$H3395,TRUE,_xll.ohTrigger(RecalcTrigger,Trigger6M)),NA())</f>
        <v>2.5696912494121434E-2</v>
      </c>
      <c r="O3395" s="52">
        <f>IFERROR(_xll.qlIndexFixing(ONIndex6M,I3395,TRUE,_xll.ohTrigger(RecalcTrigger,Trigger6M)),NA())</f>
        <v>2.5531462062282628E-2</v>
      </c>
      <c r="P3395" s="52">
        <f>IFERROR(_xll.qlIndexFixing(Index1Y,$H3395,TRUE,_xll.ohTrigger(RecalcTrigger,Trigger1Y)),NA())</f>
        <v>2.7524335452446345E-2</v>
      </c>
      <c r="Q3395" s="52">
        <f>IFERROR(_xll.qlIndexFixing(ONIndex1Y,I3395,TRUE,_xll.ohTrigger(RecalcTrigger,Trigger1Y)),NA())</f>
        <v>2.7148106896923707E-2</v>
      </c>
    </row>
    <row r="3396" spans="2:17" x14ac:dyDescent="0.2">
      <c r="B3396" s="46" t="s">
        <v>51</v>
      </c>
      <c r="D3396" s="49">
        <f>_xll.qlCalendarAdvance(LocalCalendar,$D3395,B3396,"f",FALSE)</f>
        <v>63318</v>
      </c>
      <c r="E3396" s="49">
        <f>_xll.qlInterestRateIndexValueDate(IndexON,D3396)</f>
        <v>63318</v>
      </c>
      <c r="F3396" s="52">
        <f>IFERROR(_xll.qlIndexFixing(IndexON,D3396,TRUE,_xll.ohTrigger(RecalcTrigger,TriggerON)),NA())</f>
        <v>2.1462095585293994E-2</v>
      </c>
      <c r="H3396" s="49">
        <f>_xll.qlCalendarAdvance(IborCalendar,$H3395,B3396,"f",FALSE)</f>
        <v>63305</v>
      </c>
      <c r="I3396" s="49">
        <f>_xll.qlInterestRateIndexValueDate(Index1M,$H3396)</f>
        <v>63307</v>
      </c>
      <c r="J3396" s="52">
        <f>IFERROR(_xll.qlIndexFixing(Index1M,$H3396,TRUE,_xll.ohTrigger(RecalcTrigger,Trigger1M)),NA())</f>
        <v>2.2748280429150114E-2</v>
      </c>
      <c r="K3396" s="52">
        <f>IFERROR(_xll.qlIndexFixing(ONIndex1M,I3396,TRUE,_xll.ohTrigger(RecalcTrigger,Trigger1M)),NA())</f>
        <v>2.2727464491689719E-2</v>
      </c>
      <c r="L3396" s="52">
        <f>IFERROR(_xll.qlIndexFixing(Index3M,H3396,TRUE,_xll.ohTrigger(RecalcTrigger,Trigger3M)),NA())</f>
        <v>2.4297568611280875E-2</v>
      </c>
      <c r="M3396" s="52">
        <f>IFERROR(_xll.qlIndexFixing(ONIndex3M,I3396,TRUE,_xll.ohTrigger(RecalcTrigger,Trigger3M)),NA())</f>
        <v>2.422407619227851E-2</v>
      </c>
      <c r="N3396" s="52">
        <f>IFERROR(_xll.qlIndexFixing(Index6M,$H3396,TRUE,_xll.ohTrigger(RecalcTrigger,Trigger6M)),NA())</f>
        <v>2.5697823762033289E-2</v>
      </c>
      <c r="O3396" s="52">
        <f>IFERROR(_xll.qlIndexFixing(ONIndex6M,I3396,TRUE,_xll.ohTrigger(RecalcTrigger,Trigger6M)),NA())</f>
        <v>2.553236533280101E-2</v>
      </c>
      <c r="P3396" s="52">
        <f>IFERROR(_xll.qlIndexFixing(Index1Y,$H3396,TRUE,_xll.ohTrigger(RecalcTrigger,Trigger1Y)),NA())</f>
        <v>2.7524343282290146E-2</v>
      </c>
      <c r="Q3396" s="52">
        <f>IFERROR(_xll.qlIndexFixing(ONIndex1Y,I3396,TRUE,_xll.ohTrigger(RecalcTrigger,Trigger1Y)),NA())</f>
        <v>2.7149140526445681E-2</v>
      </c>
    </row>
    <row r="3397" spans="2:17" x14ac:dyDescent="0.2">
      <c r="B3397" s="46" t="s">
        <v>51</v>
      </c>
      <c r="D3397" s="49">
        <f>_xll.qlCalendarAdvance(LocalCalendar,$D3396,B3397,"f",FALSE)</f>
        <v>63325</v>
      </c>
      <c r="E3397" s="49">
        <f>_xll.qlInterestRateIndexValueDate(IndexON,D3397)</f>
        <v>63325</v>
      </c>
      <c r="F3397" s="52">
        <f>IFERROR(_xll.qlIndexFixing(IndexON,D3397,TRUE,_xll.ohTrigger(RecalcTrigger,TriggerON)),NA())</f>
        <v>2.1462095585293994E-2</v>
      </c>
      <c r="H3397" s="49">
        <f>_xll.qlCalendarAdvance(IborCalendar,$H3396,B3397,"f",FALSE)</f>
        <v>63312</v>
      </c>
      <c r="I3397" s="49">
        <f>_xll.qlInterestRateIndexValueDate(Index1M,$H3397)</f>
        <v>63314</v>
      </c>
      <c r="J3397" s="52">
        <f>IFERROR(_xll.qlIndexFixing(Index1M,$H3397,TRUE,_xll.ohTrigger(RecalcTrigger,Trigger1M)),NA())</f>
        <v>2.2746844031436224E-2</v>
      </c>
      <c r="K3397" s="52">
        <f>IFERROR(_xll.qlIndexFixing(ONIndex1M,I3397,TRUE,_xll.ohTrigger(RecalcTrigger,Trigger1M)),NA())</f>
        <v>2.2726747153720694E-2</v>
      </c>
      <c r="L3397" s="52">
        <f>IFERROR(_xll.qlIndexFixing(Index3M,H3397,TRUE,_xll.ohTrigger(RecalcTrigger,Trigger3M)),NA())</f>
        <v>2.4297568611280875E-2</v>
      </c>
      <c r="M3397" s="52">
        <f>IFERROR(_xll.qlIndexFixing(ONIndex3M,I3397,TRUE,_xll.ohTrigger(RecalcTrigger,Trigger3M)),NA())</f>
        <v>2.4223261275491126E-2</v>
      </c>
      <c r="N3397" s="52">
        <f>IFERROR(_xll.qlIndexFixing(Index6M,$H3397,TRUE,_xll.ohTrigger(RecalcTrigger,Trigger6M)),NA())</f>
        <v>2.5696909008490188E-2</v>
      </c>
      <c r="O3397" s="52">
        <f>IFERROR(_xll.qlIndexFixing(ONIndex6M,I3397,TRUE,_xll.ohTrigger(RecalcTrigger,Trigger6M)),NA())</f>
        <v>2.5531458264067552E-2</v>
      </c>
      <c r="P3397" s="52">
        <f>IFERROR(_xll.qlIndexFixing(Index1Y,$H3397,TRUE,_xll.ohTrigger(RecalcTrigger,Trigger1Y)),NA())</f>
        <v>2.7525394079699558E-2</v>
      </c>
      <c r="Q3397" s="52">
        <f>IFERROR(_xll.qlIndexFixing(ONIndex1Y,I3397,TRUE,_xll.ohTrigger(RecalcTrigger,Trigger1Y)),NA())</f>
        <v>2.7148125579472548E-2</v>
      </c>
    </row>
    <row r="3398" spans="2:17" x14ac:dyDescent="0.2">
      <c r="B3398" s="46" t="s">
        <v>51</v>
      </c>
      <c r="D3398" s="49">
        <f>_xll.qlCalendarAdvance(LocalCalendar,$D3397,B3398,"f",FALSE)</f>
        <v>63332</v>
      </c>
      <c r="E3398" s="49">
        <f>_xll.qlInterestRateIndexValueDate(IndexON,D3398)</f>
        <v>63332</v>
      </c>
      <c r="F3398" s="52">
        <f>IFERROR(_xll.qlIndexFixing(IndexON,D3398,TRUE,_xll.ohTrigger(RecalcTrigger,TriggerON)),NA())</f>
        <v>2.1462095585293994E-2</v>
      </c>
      <c r="H3398" s="49">
        <f>_xll.qlCalendarAdvance(IborCalendar,$H3397,B3398,"f",FALSE)</f>
        <v>63319</v>
      </c>
      <c r="I3398" s="49">
        <f>_xll.qlInterestRateIndexValueDate(Index1M,$H3398)</f>
        <v>63321</v>
      </c>
      <c r="J3398" s="52">
        <f>IFERROR(_xll.qlIndexFixing(Index1M,$H3398,TRUE,_xll.ohTrigger(RecalcTrigger,Trigger1M)),NA())</f>
        <v>2.2746844031436224E-2</v>
      </c>
      <c r="K3398" s="52">
        <f>IFERROR(_xll.qlIndexFixing(ONIndex1M,I3398,TRUE,_xll.ohTrigger(RecalcTrigger,Trigger1M)),NA())</f>
        <v>2.272674715374734E-2</v>
      </c>
      <c r="L3398" s="52">
        <f>IFERROR(_xll.qlIndexFixing(Index3M,H3398,TRUE,_xll.ohTrigger(RecalcTrigger,Trigger3M)),NA())</f>
        <v>2.4297568611280875E-2</v>
      </c>
      <c r="M3398" s="52">
        <f>IFERROR(_xll.qlIndexFixing(ONIndex3M,I3398,TRUE,_xll.ohTrigger(RecalcTrigger,Trigger3M)),NA())</f>
        <v>2.4223261275517771E-2</v>
      </c>
      <c r="N3398" s="52">
        <f>IFERROR(_xll.qlIndexFixing(Index6M,$H3398,TRUE,_xll.ohTrigger(RecalcTrigger,Trigger6M)),NA())</f>
        <v>2.5696907286553435E-2</v>
      </c>
      <c r="O3398" s="52">
        <f>IFERROR(_xll.qlIndexFixing(ONIndex6M,I3398,TRUE,_xll.ohTrigger(RecalcTrigger,Trigger6M)),NA())</f>
        <v>2.5531456385623486E-2</v>
      </c>
      <c r="P3398" s="52">
        <f>IFERROR(_xll.qlIndexFixing(Index1Y,$H3398,TRUE,_xll.ohTrigger(RecalcTrigger,Trigger1Y)),NA())</f>
        <v>2.7524358733579658E-2</v>
      </c>
      <c r="Q3398" s="52">
        <f>IFERROR(_xll.qlIndexFixing(ONIndex1Y,I3398,TRUE,_xll.ohTrigger(RecalcTrigger,Trigger1Y)),NA())</f>
        <v>2.7148134819441339E-2</v>
      </c>
    </row>
    <row r="3399" spans="2:17" x14ac:dyDescent="0.2">
      <c r="B3399" s="46" t="s">
        <v>51</v>
      </c>
      <c r="D3399" s="49">
        <f>_xll.qlCalendarAdvance(LocalCalendar,$D3398,B3399,"f",FALSE)</f>
        <v>63339</v>
      </c>
      <c r="E3399" s="49">
        <f>_xll.qlInterestRateIndexValueDate(IndexON,D3399)</f>
        <v>63339</v>
      </c>
      <c r="F3399" s="52">
        <f>IFERROR(_xll.qlIndexFixing(IndexON,D3399,TRUE,_xll.ohTrigger(RecalcTrigger,TriggerON)),NA())</f>
        <v>2.146209558537393E-2</v>
      </c>
      <c r="H3399" s="49">
        <f>_xll.qlCalendarAdvance(IborCalendar,$H3398,B3399,"f",FALSE)</f>
        <v>63326</v>
      </c>
      <c r="I3399" s="49">
        <f>_xll.qlInterestRateIndexValueDate(Index1M,$H3399)</f>
        <v>63328</v>
      </c>
      <c r="J3399" s="52">
        <f>IFERROR(_xll.qlIndexFixing(Index1M,$H3399,TRUE,_xll.ohTrigger(RecalcTrigger,Trigger1M)),NA())</f>
        <v>2.2746844031438802E-2</v>
      </c>
      <c r="K3399" s="52">
        <f>IFERROR(_xll.qlIndexFixing(ONIndex1M,I3399,TRUE,_xll.ohTrigger(RecalcTrigger,Trigger1M)),NA())</f>
        <v>2.2726747153773985E-2</v>
      </c>
      <c r="L3399" s="52">
        <f>IFERROR(_xll.qlIndexFixing(Index3M,H3399,TRUE,_xll.ohTrigger(RecalcTrigger,Trigger3M)),NA())</f>
        <v>2.4297568611280875E-2</v>
      </c>
      <c r="M3399" s="52">
        <f>IFERROR(_xll.qlIndexFixing(ONIndex3M,I3399,TRUE,_xll.ohTrigger(RecalcTrigger,Trigger3M)),NA())</f>
        <v>2.4223261275491126E-2</v>
      </c>
      <c r="N3399" s="52">
        <f>IFERROR(_xll.qlIndexFixing(Index6M,$H3399,TRUE,_xll.ohTrigger(RecalcTrigger,Trigger6M)),NA())</f>
        <v>2.5696905578533762E-2</v>
      </c>
      <c r="O3399" s="52">
        <f>IFERROR(_xll.qlIndexFixing(ONIndex6M,I3399,TRUE,_xll.ohTrigger(RecalcTrigger,Trigger6M)),NA())</f>
        <v>2.5531454520848484E-2</v>
      </c>
      <c r="P3399" s="52">
        <f>IFERROR(_xll.qlIndexFixing(Index1Y,$H3399,TRUE,_xll.ohTrigger(RecalcTrigger,Trigger1Y)),NA())</f>
        <v>2.7524366355024931E-2</v>
      </c>
      <c r="Q3399" s="52">
        <f>IFERROR(_xll.qlIndexFixing(ONIndex1Y,I3399,TRUE,_xll.ohTrigger(RecalcTrigger,Trigger1Y)),NA())</f>
        <v>2.7148143991757578E-2</v>
      </c>
    </row>
    <row r="3400" spans="2:17" x14ac:dyDescent="0.2">
      <c r="B3400" s="46" t="s">
        <v>51</v>
      </c>
      <c r="D3400" s="49">
        <f>_xll.qlCalendarAdvance(LocalCalendar,$D3399,B3400,"f",FALSE)</f>
        <v>63346</v>
      </c>
      <c r="E3400" s="49">
        <f>_xll.qlInterestRateIndexValueDate(IndexON,D3400)</f>
        <v>63346</v>
      </c>
      <c r="F3400" s="52">
        <f>IFERROR(_xll.qlIndexFixing(IndexON,D3400,TRUE,_xll.ohTrigger(RecalcTrigger,TriggerON)),NA())</f>
        <v>2.146209558537393E-2</v>
      </c>
      <c r="H3400" s="49">
        <f>_xll.qlCalendarAdvance(IborCalendar,$H3399,B3400,"f",FALSE)</f>
        <v>63333</v>
      </c>
      <c r="I3400" s="49">
        <f>_xll.qlInterestRateIndexValueDate(Index1M,$H3400)</f>
        <v>63335</v>
      </c>
      <c r="J3400" s="52">
        <f>IFERROR(_xll.qlIndexFixing(Index1M,$H3400,TRUE,_xll.ohTrigger(RecalcTrigger,Trigger1M)),NA())</f>
        <v>2.2746844031436224E-2</v>
      </c>
      <c r="K3400" s="52">
        <f>IFERROR(_xll.qlIndexFixing(ONIndex1M,I3400,TRUE,_xll.ohTrigger(RecalcTrigger,Trigger1M)),NA())</f>
        <v>2.2727464491689719E-2</v>
      </c>
      <c r="L3400" s="52">
        <f>IFERROR(_xll.qlIndexFixing(Index3M,H3400,TRUE,_xll.ohTrigger(RecalcTrigger,Trigger3M)),NA())</f>
        <v>2.4298386861967326E-2</v>
      </c>
      <c r="M3400" s="52">
        <f>IFERROR(_xll.qlIndexFixing(ONIndex3M,I3400,TRUE,_xll.ohTrigger(RecalcTrigger,Trigger3M)),NA())</f>
        <v>2.422407619227851E-2</v>
      </c>
      <c r="N3400" s="52">
        <f>IFERROR(_xll.qlIndexFixing(Index6M,$H3400,TRUE,_xll.ohTrigger(RecalcTrigger,Trigger6M)),NA())</f>
        <v>2.569690388443463E-2</v>
      </c>
      <c r="O3400" s="52">
        <f>IFERROR(_xll.qlIndexFixing(ONIndex6M,I3400,TRUE,_xll.ohTrigger(RecalcTrigger,Trigger6M)),NA())</f>
        <v>2.5532357849746834E-2</v>
      </c>
      <c r="P3400" s="52">
        <f>IFERROR(_xll.qlIndexFixing(Index1Y,$H3400,TRUE,_xll.ohTrigger(RecalcTrigger,Trigger1Y)),NA())</f>
        <v>2.7525416930873122E-2</v>
      </c>
      <c r="Q3400" s="52">
        <f>IFERROR(_xll.qlIndexFixing(ONIndex1Y,I3400,TRUE,_xll.ohTrigger(RecalcTrigger,Trigger1Y)),NA())</f>
        <v>2.7149177334402363E-2</v>
      </c>
    </row>
    <row r="3401" spans="2:17" x14ac:dyDescent="0.2">
      <c r="B3401" s="46" t="s">
        <v>51</v>
      </c>
      <c r="D3401" s="49">
        <f>_xll.qlCalendarAdvance(LocalCalendar,$D3400,B3401,"f",FALSE)</f>
        <v>63353</v>
      </c>
      <c r="E3401" s="49">
        <f>_xll.qlInterestRateIndexValueDate(IndexON,D3401)</f>
        <v>63353</v>
      </c>
      <c r="F3401" s="52">
        <f>IFERROR(_xll.qlIndexFixing(IndexON,D3401,TRUE,_xll.ohTrigger(RecalcTrigger,TriggerON)),NA())</f>
        <v>2.146209558537393E-2</v>
      </c>
      <c r="H3401" s="49">
        <f>_xll.qlCalendarAdvance(IborCalendar,$H3400,B3401,"f",FALSE)</f>
        <v>63340</v>
      </c>
      <c r="I3401" s="49">
        <f>_xll.qlInterestRateIndexValueDate(Index1M,$H3401)</f>
        <v>63342</v>
      </c>
      <c r="J3401" s="52">
        <f>IFERROR(_xll.qlIndexFixing(Index1M,$H3401,TRUE,_xll.ohTrigger(RecalcTrigger,Trigger1M)),NA())</f>
        <v>2.2746844031438802E-2</v>
      </c>
      <c r="K3401" s="52">
        <f>IFERROR(_xll.qlIndexFixing(ONIndex1M,I3401,TRUE,_xll.ohTrigger(RecalcTrigger,Trigger1M)),NA())</f>
        <v>2.2726747153773985E-2</v>
      </c>
      <c r="L3401" s="52">
        <f>IFERROR(_xll.qlIndexFixing(Index3M,H3401,TRUE,_xll.ohTrigger(RecalcTrigger,Trigger3M)),NA())</f>
        <v>2.4298386861967326E-2</v>
      </c>
      <c r="M3401" s="52">
        <f>IFERROR(_xll.qlIndexFixing(ONIndex3M,I3401,TRUE,_xll.ohTrigger(RecalcTrigger,Trigger3M)),NA())</f>
        <v>2.4223261275517771E-2</v>
      </c>
      <c r="N3401" s="52">
        <f>IFERROR(_xll.qlIndexFixing(Index6M,$H3401,TRUE,_xll.ohTrigger(RecalcTrigger,Trigger6M)),NA())</f>
        <v>2.5696902204252584E-2</v>
      </c>
      <c r="O3401" s="52">
        <f>IFERROR(_xll.qlIndexFixing(ONIndex6M,I3401,TRUE,_xll.ohTrigger(RecalcTrigger,Trigger6M)),NA())</f>
        <v>2.5531450832598779E-2</v>
      </c>
      <c r="P3401" s="52">
        <f>IFERROR(_xll.qlIndexFixing(Index1Y,$H3401,TRUE,_xll.ohTrigger(RecalcTrigger,Trigger1Y)),NA())</f>
        <v>2.7524381389516513E-2</v>
      </c>
      <c r="Q3401" s="52">
        <f>IFERROR(_xll.qlIndexFixing(ONIndex1Y,I3401,TRUE,_xll.ohTrigger(RecalcTrigger,Trigger1Y)),NA())</f>
        <v>2.714816213364557E-2</v>
      </c>
    </row>
    <row r="3402" spans="2:17" x14ac:dyDescent="0.2">
      <c r="B3402" s="46" t="s">
        <v>51</v>
      </c>
      <c r="D3402" s="49">
        <f>_xll.qlCalendarAdvance(LocalCalendar,$D3401,B3402,"f",FALSE)</f>
        <v>63360</v>
      </c>
      <c r="E3402" s="49">
        <f>_xll.qlInterestRateIndexValueDate(IndexON,D3402)</f>
        <v>63360</v>
      </c>
      <c r="F3402" s="52">
        <f>IFERROR(_xll.qlIndexFixing(IndexON,D3402,TRUE,_xll.ohTrigger(RecalcTrigger,TriggerON)),NA())</f>
        <v>2.146209558537393E-2</v>
      </c>
      <c r="H3402" s="49">
        <f>_xll.qlCalendarAdvance(IborCalendar,$H3401,B3402,"f",FALSE)</f>
        <v>63347</v>
      </c>
      <c r="I3402" s="49">
        <f>_xll.qlInterestRateIndexValueDate(Index1M,$H3402)</f>
        <v>63349</v>
      </c>
      <c r="J3402" s="52">
        <f>IFERROR(_xll.qlIndexFixing(Index1M,$H3402,TRUE,_xll.ohTrigger(RecalcTrigger,Trigger1M)),NA())</f>
        <v>2.2746844031438802E-2</v>
      </c>
      <c r="K3402" s="52">
        <f>IFERROR(_xll.qlIndexFixing(ONIndex1M,I3402,TRUE,_xll.ohTrigger(RecalcTrigger,Trigger1M)),NA())</f>
        <v>2.2726747153773985E-2</v>
      </c>
      <c r="L3402" s="52">
        <f>IFERROR(_xll.qlIndexFixing(Index3M,H3402,TRUE,_xll.ohTrigger(RecalcTrigger,Trigger3M)),NA())</f>
        <v>2.4297568611280875E-2</v>
      </c>
      <c r="M3402" s="52">
        <f>IFERROR(_xll.qlIndexFixing(ONIndex3M,I3402,TRUE,_xll.ohTrigger(RecalcTrigger,Trigger3M)),NA())</f>
        <v>2.4223261275517771E-2</v>
      </c>
      <c r="N3402" s="52">
        <f>IFERROR(_xll.qlIndexFixing(Index6M,$H3402,TRUE,_xll.ohTrigger(RecalcTrigger,Trigger6M)),NA())</f>
        <v>2.5696900537989349E-2</v>
      </c>
      <c r="O3402" s="52">
        <f>IFERROR(_xll.qlIndexFixing(ONIndex6M,I3402,TRUE,_xll.ohTrigger(RecalcTrigger,Trigger6M)),NA())</f>
        <v>2.5531449009097429E-2</v>
      </c>
      <c r="P3402" s="52">
        <f>IFERROR(_xll.qlIndexFixing(Index1Y,$H3402,TRUE,_xll.ohTrigger(RecalcTrigger,Trigger1Y)),NA())</f>
        <v>2.7524388802563037E-2</v>
      </c>
      <c r="Q3402" s="52">
        <f>IFERROR(_xll.qlIndexFixing(ONIndex1Y,I3402,TRUE,_xll.ohTrigger(RecalcTrigger,Trigger1Y)),NA())</f>
        <v>2.7148171103217322E-2</v>
      </c>
    </row>
    <row r="3403" spans="2:17" x14ac:dyDescent="0.2">
      <c r="B3403" s="46" t="s">
        <v>51</v>
      </c>
      <c r="D3403" s="49">
        <f>_xll.qlCalendarAdvance(LocalCalendar,$D3402,B3403,"f",FALSE)</f>
        <v>63367</v>
      </c>
      <c r="E3403" s="49">
        <f>_xll.qlInterestRateIndexValueDate(IndexON,D3403)</f>
        <v>63367</v>
      </c>
      <c r="F3403" s="52">
        <f>IFERROR(_xll.qlIndexFixing(IndexON,D3403,TRUE,_xll.ohTrigger(RecalcTrigger,TriggerON)),NA())</f>
        <v>2.146209558537393E-2</v>
      </c>
      <c r="H3403" s="49">
        <f>_xll.qlCalendarAdvance(IborCalendar,$H3402,B3403,"f",FALSE)</f>
        <v>63354</v>
      </c>
      <c r="I3403" s="49">
        <f>_xll.qlInterestRateIndexValueDate(Index1M,$H3403)</f>
        <v>63356</v>
      </c>
      <c r="J3403" s="52">
        <f>IFERROR(_xll.qlIndexFixing(Index1M,$H3403,TRUE,_xll.ohTrigger(RecalcTrigger,Trigger1M)),NA())</f>
        <v>2.2746844031436224E-2</v>
      </c>
      <c r="K3403" s="52">
        <f>IFERROR(_xll.qlIndexFixing(ONIndex1M,I3403,TRUE,_xll.ohTrigger(RecalcTrigger,Trigger1M)),NA())</f>
        <v>2.2726747153773985E-2</v>
      </c>
      <c r="L3403" s="52">
        <f>IFERROR(_xll.qlIndexFixing(Index3M,H3403,TRUE,_xll.ohTrigger(RecalcTrigger,Trigger3M)),NA())</f>
        <v>2.4297568611281725E-2</v>
      </c>
      <c r="M3403" s="52">
        <f>IFERROR(_xll.qlIndexFixing(ONIndex3M,I3403,TRUE,_xll.ohTrigger(RecalcTrigger,Trigger3M)),NA())</f>
        <v>2.4223261275544417E-2</v>
      </c>
      <c r="N3403" s="52">
        <f>IFERROR(_xll.qlIndexFixing(Index6M,$H3403,TRUE,_xll.ohTrigger(RecalcTrigger,Trigger6M)),NA())</f>
        <v>2.5696898885645355E-2</v>
      </c>
      <c r="O3403" s="52">
        <f>IFERROR(_xll.qlIndexFixing(ONIndex6M,I3403,TRUE,_xll.ohTrigger(RecalcTrigger,Trigger6M)),NA())</f>
        <v>2.5531447199318436E-2</v>
      </c>
      <c r="P3403" s="52">
        <f>IFERROR(_xll.qlIndexFixing(Index1Y,$H3403,TRUE,_xll.ohTrigger(RecalcTrigger,Trigger1Y)),NA())</f>
        <v>2.7524396146143385E-2</v>
      </c>
      <c r="Q3403" s="52">
        <f>IFERROR(_xll.qlIndexFixing(ONIndex1Y,I3403,TRUE,_xll.ohTrigger(RecalcTrigger,Trigger1Y)),NA())</f>
        <v>2.7148180005189815E-2</v>
      </c>
    </row>
    <row r="3404" spans="2:17" x14ac:dyDescent="0.2">
      <c r="B3404" s="46" t="s">
        <v>51</v>
      </c>
      <c r="D3404" s="49">
        <f>_xll.qlCalendarAdvance(LocalCalendar,$D3403,B3404,"f",FALSE)</f>
        <v>63375</v>
      </c>
      <c r="E3404" s="49">
        <f>_xll.qlInterestRateIndexValueDate(IndexON,D3404)</f>
        <v>63375</v>
      </c>
      <c r="F3404" s="52">
        <f>IFERROR(_xll.qlIndexFixing(IndexON,D3404,TRUE,_xll.ohTrigger(RecalcTrigger,TriggerON)),NA())</f>
        <v>2.1462095585293994E-2</v>
      </c>
      <c r="H3404" s="49">
        <f>_xll.qlCalendarAdvance(IborCalendar,$H3403,B3404,"f",FALSE)</f>
        <v>63361</v>
      </c>
      <c r="I3404" s="49">
        <f>_xll.qlInterestRateIndexValueDate(Index1M,$H3404)</f>
        <v>63363</v>
      </c>
      <c r="J3404" s="52">
        <f>IFERROR(_xll.qlIndexFixing(Index1M,$H3404,TRUE,_xll.ohTrigger(RecalcTrigger,Trigger1M)),NA())</f>
        <v>2.2746844031436224E-2</v>
      </c>
      <c r="K3404" s="52">
        <f>IFERROR(_xll.qlIndexFixing(ONIndex1M,I3404,TRUE,_xll.ohTrigger(RecalcTrigger,Trigger1M)),NA())</f>
        <v>2.2726747153720694E-2</v>
      </c>
      <c r="L3404" s="52">
        <f>IFERROR(_xll.qlIndexFixing(Index3M,H3404,TRUE,_xll.ohTrigger(RecalcTrigger,Trigger3M)),NA())</f>
        <v>2.4297568611280875E-2</v>
      </c>
      <c r="M3404" s="52">
        <f>IFERROR(_xll.qlIndexFixing(ONIndex3M,I3404,TRUE,_xll.ohTrigger(RecalcTrigger,Trigger3M)),NA())</f>
        <v>2.4223261275491126E-2</v>
      </c>
      <c r="N3404" s="52">
        <f>IFERROR(_xll.qlIndexFixing(Index6M,$H3404,TRUE,_xll.ohTrigger(RecalcTrigger,Trigger6M)),NA())</f>
        <v>2.5698723339883069E-2</v>
      </c>
      <c r="O3404" s="52">
        <f>IFERROR(_xll.qlIndexFixing(ONIndex6M,I3404,TRUE,_xll.ohTrigger(RecalcTrigger,Trigger6M)),NA())</f>
        <v>2.5531445403261799E-2</v>
      </c>
      <c r="P3404" s="52">
        <f>IFERROR(_xll.qlIndexFixing(Index1Y,$H3404,TRUE,_xll.ohTrigger(RecalcTrigger,Trigger1Y)),NA())</f>
        <v>2.7524403420257342E-2</v>
      </c>
      <c r="Q3404" s="52">
        <f>IFERROR(_xll.qlIndexFixing(ONIndex1Y,I3404,TRUE,_xll.ohTrigger(RecalcTrigger,Trigger1Y)),NA())</f>
        <v>2.7148188839589693E-2</v>
      </c>
    </row>
    <row r="3405" spans="2:17" x14ac:dyDescent="0.2">
      <c r="B3405" s="46" t="s">
        <v>51</v>
      </c>
      <c r="D3405" s="49">
        <f>_xll.qlCalendarAdvance(LocalCalendar,$D3404,B3405,"f",FALSE)</f>
        <v>63382</v>
      </c>
      <c r="E3405" s="49">
        <f>_xll.qlInterestRateIndexValueDate(IndexON,D3405)</f>
        <v>63382</v>
      </c>
      <c r="F3405" s="52">
        <f>IFERROR(_xll.qlIndexFixing(IndexON,D3405,TRUE,_xll.ohTrigger(RecalcTrigger,TriggerON)),NA())</f>
        <v>2.146209558537393E-2</v>
      </c>
      <c r="H3405" s="49">
        <f>_xll.qlCalendarAdvance(IborCalendar,$H3404,B3405,"f",FALSE)</f>
        <v>63368</v>
      </c>
      <c r="I3405" s="49">
        <f>_xll.qlInterestRateIndexValueDate(Index1M,$H3405)</f>
        <v>63370</v>
      </c>
      <c r="J3405" s="52">
        <f>IFERROR(_xll.qlIndexFixing(Index1M,$H3405,TRUE,_xll.ohTrigger(RecalcTrigger,Trigger1M)),NA())</f>
        <v>2.2746844031436224E-2</v>
      </c>
      <c r="K3405" s="52">
        <f>IFERROR(_xll.qlIndexFixing(ONIndex1M,I3405,TRUE,_xll.ohTrigger(RecalcTrigger,Trigger1M)),NA())</f>
        <v>2.2726747153773985E-2</v>
      </c>
      <c r="L3405" s="52">
        <f>IFERROR(_xll.qlIndexFixing(Index3M,H3405,TRUE,_xll.ohTrigger(RecalcTrigger,Trigger3M)),NA())</f>
        <v>2.4295114079534184E-2</v>
      </c>
      <c r="M3405" s="52">
        <f>IFERROR(_xll.qlIndexFixing(ONIndex3M,I3405,TRUE,_xll.ohTrigger(RecalcTrigger,Trigger3M)),NA())</f>
        <v>2.4223261275517771E-2</v>
      </c>
      <c r="N3405" s="52">
        <f>IFERROR(_xll.qlIndexFixing(Index6M,$H3405,TRUE,_xll.ohTrigger(RecalcTrigger,Trigger6M)),NA())</f>
        <v>2.5694156805780244E-2</v>
      </c>
      <c r="O3405" s="52">
        <f>IFERROR(_xll.qlIndexFixing(ONIndex6M,I3405,TRUE,_xll.ohTrigger(RecalcTrigger,Trigger6M)),NA())</f>
        <v>2.5531443621007455E-2</v>
      </c>
      <c r="P3405" s="52">
        <f>IFERROR(_xll.qlIndexFixing(Index1Y,$H3405,TRUE,_xll.ohTrigger(RecalcTrigger,Trigger1Y)),NA())</f>
        <v>2.7521281932161253E-2</v>
      </c>
      <c r="Q3405" s="52">
        <f>IFERROR(_xll.qlIndexFixing(ONIndex1Y,I3405,TRUE,_xll.ohTrigger(RecalcTrigger,Trigger1Y)),NA())</f>
        <v>2.7148197606443603E-2</v>
      </c>
    </row>
    <row r="3406" spans="2:17" x14ac:dyDescent="0.2">
      <c r="B3406" s="46" t="s">
        <v>51</v>
      </c>
      <c r="D3406" s="49">
        <f>_xll.qlCalendarAdvance(LocalCalendar,$D3405,B3406,"f",FALSE)</f>
        <v>63389</v>
      </c>
      <c r="E3406" s="49">
        <f>_xll.qlInterestRateIndexValueDate(IndexON,D3406)</f>
        <v>63389</v>
      </c>
      <c r="F3406" s="52">
        <f>IFERROR(_xll.qlIndexFixing(IndexON,D3406,TRUE,_xll.ohTrigger(RecalcTrigger,TriggerON)),NA())</f>
        <v>2.146209558537393E-2</v>
      </c>
      <c r="H3406" s="49">
        <f>_xll.qlCalendarAdvance(IborCalendar,$H3405,B3406,"f",FALSE)</f>
        <v>63375</v>
      </c>
      <c r="I3406" s="49">
        <f>_xll.qlInterestRateIndexValueDate(Index1M,$H3406)</f>
        <v>63377</v>
      </c>
      <c r="J3406" s="52">
        <f>IFERROR(_xll.qlIndexFixing(Index1M,$H3406,TRUE,_xll.ohTrigger(RecalcTrigger,Trigger1M)),NA())</f>
        <v>2.2746844031436224E-2</v>
      </c>
      <c r="K3406" s="52">
        <f>IFERROR(_xll.qlIndexFixing(ONIndex1M,I3406,TRUE,_xll.ohTrigger(RecalcTrigger,Trigger1M)),NA())</f>
        <v>2.2726747153773985E-2</v>
      </c>
      <c r="L3406" s="52">
        <f>IFERROR(_xll.qlIndexFixing(Index3M,H3406,TRUE,_xll.ohTrigger(RecalcTrigger,Trigger3M)),NA())</f>
        <v>2.4298386861967326E-2</v>
      </c>
      <c r="M3406" s="52">
        <f>IFERROR(_xll.qlIndexFixing(ONIndex3M,I3406,TRUE,_xll.ohTrigger(RecalcTrigger,Trigger3M)),NA())</f>
        <v>2.4223261275517771E-2</v>
      </c>
      <c r="N3406" s="52">
        <f>IFERROR(_xll.qlIndexFixing(Index6M,$H3406,TRUE,_xll.ohTrigger(RecalcTrigger,Trigger6M)),NA())</f>
        <v>2.5696894012125389E-2</v>
      </c>
      <c r="O3406" s="52">
        <f>IFERROR(_xll.qlIndexFixing(ONIndex6M,I3406,TRUE,_xll.ohTrigger(RecalcTrigger,Trigger6M)),NA())</f>
        <v>2.5531441852448822E-2</v>
      </c>
      <c r="P3406" s="52">
        <f>IFERROR(_xll.qlIndexFixing(Index1Y,$H3406,TRUE,_xll.ohTrigger(RecalcTrigger,Trigger1Y)),NA())</f>
        <v>2.7524417760086718E-2</v>
      </c>
      <c r="Q3406" s="52">
        <f>IFERROR(_xll.qlIndexFixing(ONIndex1Y,I3406,TRUE,_xll.ohTrigger(RecalcTrigger,Trigger1Y)),NA())</f>
        <v>2.7148206305671607E-2</v>
      </c>
    </row>
    <row r="3407" spans="2:17" x14ac:dyDescent="0.2">
      <c r="B3407" s="46" t="s">
        <v>51</v>
      </c>
      <c r="D3407" s="49">
        <f>_xll.qlCalendarAdvance(LocalCalendar,$D3406,B3407,"f",FALSE)</f>
        <v>63396</v>
      </c>
      <c r="E3407" s="49">
        <f>_xll.qlInterestRateIndexValueDate(IndexON,D3407)</f>
        <v>63396</v>
      </c>
      <c r="F3407" s="52">
        <f>IFERROR(_xll.qlIndexFixing(IndexON,D3407,TRUE,_xll.ohTrigger(RecalcTrigger,TriggerON)),NA())</f>
        <v>2.146209558537393E-2</v>
      </c>
      <c r="H3407" s="49">
        <f>_xll.qlCalendarAdvance(IborCalendar,$H3406,B3407,"f",FALSE)</f>
        <v>63382</v>
      </c>
      <c r="I3407" s="49">
        <f>_xll.qlInterestRateIndexValueDate(Index1M,$H3407)</f>
        <v>63384</v>
      </c>
      <c r="J3407" s="52">
        <f>IFERROR(_xll.qlIndexFixing(Index1M,$H3407,TRUE,_xll.ohTrigger(RecalcTrigger,Trigger1M)),NA())</f>
        <v>2.2746844031436224E-2</v>
      </c>
      <c r="K3407" s="52">
        <f>IFERROR(_xll.qlIndexFixing(ONIndex1M,I3407,TRUE,_xll.ohTrigger(RecalcTrigger,Trigger1M)),NA())</f>
        <v>2.272674715374734E-2</v>
      </c>
      <c r="L3407" s="52">
        <f>IFERROR(_xll.qlIndexFixing(Index3M,H3407,TRUE,_xll.ohTrigger(RecalcTrigger,Trigger3M)),NA())</f>
        <v>2.4297568611281725E-2</v>
      </c>
      <c r="M3407" s="52">
        <f>IFERROR(_xll.qlIndexFixing(ONIndex3M,I3407,TRUE,_xll.ohTrigger(RecalcTrigger,Trigger3M)),NA())</f>
        <v>2.4223261275517771E-2</v>
      </c>
      <c r="N3407" s="52">
        <f>IFERROR(_xll.qlIndexFixing(Index6M,$H3407,TRUE,_xll.ohTrigger(RecalcTrigger,Trigger6M)),NA())</f>
        <v>2.5697805442779647E-2</v>
      </c>
      <c r="O3407" s="52">
        <f>IFERROR(_xll.qlIndexFixing(ONIndex6M,I3407,TRUE,_xll.ohTrigger(RecalcTrigger,Trigger6M)),NA())</f>
        <v>2.5531440097612546E-2</v>
      </c>
      <c r="P3407" s="52">
        <f>IFERROR(_xll.qlIndexFixing(Index1Y,$H3407,TRUE,_xll.ohTrigger(RecalcTrigger,Trigger1Y)),NA())</f>
        <v>2.7524424825801926E-2</v>
      </c>
      <c r="Q3407" s="52">
        <f>IFERROR(_xll.qlIndexFixing(ONIndex1Y,I3407,TRUE,_xll.ohTrigger(RecalcTrigger,Trigger1Y)),NA())</f>
        <v>2.7148214937326998E-2</v>
      </c>
    </row>
    <row r="3408" spans="2:17" x14ac:dyDescent="0.2">
      <c r="B3408" s="46" t="s">
        <v>51</v>
      </c>
      <c r="D3408" s="49">
        <f>_xll.qlCalendarAdvance(LocalCalendar,$D3407,B3408,"f",FALSE)</f>
        <v>63403</v>
      </c>
      <c r="E3408" s="49">
        <f>_xll.qlInterestRateIndexValueDate(IndexON,D3408)</f>
        <v>63403</v>
      </c>
      <c r="F3408" s="52">
        <f>IFERROR(_xll.qlIndexFixing(IndexON,D3408,TRUE,_xll.ohTrigger(RecalcTrigger,TriggerON)),NA())</f>
        <v>2.146209558537393E-2</v>
      </c>
      <c r="H3408" s="49">
        <f>_xll.qlCalendarAdvance(IborCalendar,$H3407,B3408,"f",FALSE)</f>
        <v>63389</v>
      </c>
      <c r="I3408" s="49">
        <f>_xll.qlInterestRateIndexValueDate(Index1M,$H3408)</f>
        <v>63391</v>
      </c>
      <c r="J3408" s="52">
        <f>IFERROR(_xll.qlIndexFixing(Index1M,$H3408,TRUE,_xll.ohTrigger(RecalcTrigger,Trigger1M)),NA())</f>
        <v>2.2746844031438802E-2</v>
      </c>
      <c r="K3408" s="52">
        <f>IFERROR(_xll.qlIndexFixing(ONIndex1M,I3408,TRUE,_xll.ohTrigger(RecalcTrigger,Trigger1M)),NA())</f>
        <v>2.272674715374734E-2</v>
      </c>
      <c r="L3408" s="52">
        <f>IFERROR(_xll.qlIndexFixing(Index3M,H3408,TRUE,_xll.ohTrigger(RecalcTrigger,Trigger3M)),NA())</f>
        <v>2.4297568611280025E-2</v>
      </c>
      <c r="M3408" s="52">
        <f>IFERROR(_xll.qlIndexFixing(ONIndex3M,I3408,TRUE,_xll.ohTrigger(RecalcTrigger,Trigger3M)),NA())</f>
        <v>2.4223261275517771E-2</v>
      </c>
      <c r="N3408" s="52">
        <f>IFERROR(_xll.qlIndexFixing(Index6M,$H3408,TRUE,_xll.ohTrigger(RecalcTrigger,Trigger6M)),NA())</f>
        <v>2.5696890832704988E-2</v>
      </c>
      <c r="O3408" s="52">
        <f>IFERROR(_xll.qlIndexFixing(ONIndex6M,I3408,TRUE,_xll.ohTrigger(RecalcTrigger,Trigger6M)),NA())</f>
        <v>2.5531438356551917E-2</v>
      </c>
      <c r="P3408" s="52">
        <f>IFERROR(_xll.qlIndexFixing(Index1Y,$H3408,TRUE,_xll.ohTrigger(RecalcTrigger,Trigger1Y)),NA())</f>
        <v>2.7524431822050957E-2</v>
      </c>
      <c r="Q3408" s="52">
        <f>IFERROR(_xll.qlIndexFixing(ONIndex1Y,I3408,TRUE,_xll.ohTrigger(RecalcTrigger,Trigger1Y)),NA())</f>
        <v>2.7148223501383129E-2</v>
      </c>
    </row>
    <row r="3409" spans="2:17" x14ac:dyDescent="0.2">
      <c r="B3409" s="46" t="s">
        <v>51</v>
      </c>
      <c r="D3409" s="49">
        <f>_xll.qlCalendarAdvance(LocalCalendar,$D3408,B3409,"f",FALSE)</f>
        <v>63410</v>
      </c>
      <c r="E3409" s="49">
        <f>_xll.qlInterestRateIndexValueDate(IndexON,D3409)</f>
        <v>63410</v>
      </c>
      <c r="F3409" s="52">
        <f>IFERROR(_xll.qlIndexFixing(IndexON,D3409,TRUE,_xll.ohTrigger(RecalcTrigger,TriggerON)),NA())</f>
        <v>2.1462095585293994E-2</v>
      </c>
      <c r="H3409" s="49">
        <f>_xll.qlCalendarAdvance(IborCalendar,$H3408,B3409,"f",FALSE)</f>
        <v>63396</v>
      </c>
      <c r="I3409" s="49">
        <f>_xll.qlInterestRateIndexValueDate(Index1M,$H3409)</f>
        <v>63398</v>
      </c>
      <c r="J3409" s="52">
        <f>IFERROR(_xll.qlIndexFixing(Index1M,$H3409,TRUE,_xll.ohTrigger(RecalcTrigger,Trigger1M)),NA())</f>
        <v>2.274756221518015E-2</v>
      </c>
      <c r="K3409" s="52">
        <f>IFERROR(_xll.qlIndexFixing(ONIndex1M,I3409,TRUE,_xll.ohTrigger(RecalcTrigger,Trigger1M)),NA())</f>
        <v>2.2726747153773985E-2</v>
      </c>
      <c r="L3409" s="52">
        <f>IFERROR(_xll.qlIndexFixing(Index3M,H3409,TRUE,_xll.ohTrigger(RecalcTrigger,Trigger3M)),NA())</f>
        <v>2.4297568611280875E-2</v>
      </c>
      <c r="M3409" s="52">
        <f>IFERROR(_xll.qlIndexFixing(ONIndex3M,I3409,TRUE,_xll.ohTrigger(RecalcTrigger,Trigger3M)),NA())</f>
        <v>2.4223261275491126E-2</v>
      </c>
      <c r="N3409" s="52">
        <f>IFERROR(_xll.qlIndexFixing(Index6M,$H3409,TRUE,_xll.ohTrigger(RecalcTrigger,Trigger6M)),NA())</f>
        <v>2.5696889263872574E-2</v>
      </c>
      <c r="O3409" s="52">
        <f>IFERROR(_xll.qlIndexFixing(ONIndex6M,I3409,TRUE,_xll.ohTrigger(RecalcTrigger,Trigger6M)),NA())</f>
        <v>2.5531436629213644E-2</v>
      </c>
      <c r="P3409" s="52">
        <f>IFERROR(_xll.qlIndexFixing(Index1Y,$H3409,TRUE,_xll.ohTrigger(RecalcTrigger,Trigger1Y)),NA())</f>
        <v>2.7524438748833809E-2</v>
      </c>
      <c r="Q3409" s="52">
        <f>IFERROR(_xll.qlIndexFixing(ONIndex1Y,I3409,TRUE,_xll.ohTrigger(RecalcTrigger,Trigger1Y)),NA())</f>
        <v>2.7148231997866645E-2</v>
      </c>
    </row>
    <row r="3410" spans="2:17" x14ac:dyDescent="0.2">
      <c r="B3410" s="46" t="s">
        <v>51</v>
      </c>
      <c r="D3410" s="49">
        <f>_xll.qlCalendarAdvance(LocalCalendar,$D3409,B3410,"f",FALSE)</f>
        <v>63417</v>
      </c>
      <c r="E3410" s="49">
        <f>_xll.qlInterestRateIndexValueDate(IndexON,D3410)</f>
        <v>63417</v>
      </c>
      <c r="F3410" s="52">
        <f>IFERROR(_xll.qlIndexFixing(IndexON,D3410,TRUE,_xll.ohTrigger(RecalcTrigger,TriggerON)),NA())</f>
        <v>2.146209558537393E-2</v>
      </c>
      <c r="H3410" s="49">
        <f>_xll.qlCalendarAdvance(IborCalendar,$H3409,B3410,"f",FALSE)</f>
        <v>63403</v>
      </c>
      <c r="I3410" s="49">
        <f>_xll.qlInterestRateIndexValueDate(Index1M,$H3410)</f>
        <v>63405</v>
      </c>
      <c r="J3410" s="52">
        <f>IFERROR(_xll.qlIndexFixing(Index1M,$H3410,TRUE,_xll.ohTrigger(RecalcTrigger,Trigger1M)),NA())</f>
        <v>2.274756221518015E-2</v>
      </c>
      <c r="K3410" s="52">
        <f>IFERROR(_xll.qlIndexFixing(ONIndex1M,I3410,TRUE,_xll.ohTrigger(RecalcTrigger,Trigger1M)),NA())</f>
        <v>2.272674715374734E-2</v>
      </c>
      <c r="L3410" s="52">
        <f>IFERROR(_xll.qlIndexFixing(Index3M,H3410,TRUE,_xll.ohTrigger(RecalcTrigger,Trigger3M)),NA())</f>
        <v>2.4297568611280875E-2</v>
      </c>
      <c r="M3410" s="52">
        <f>IFERROR(_xll.qlIndexFixing(ONIndex3M,I3410,TRUE,_xll.ohTrigger(RecalcTrigger,Trigger3M)),NA())</f>
        <v>2.4223261275517771E-2</v>
      </c>
      <c r="N3410" s="52">
        <f>IFERROR(_xll.qlIndexFixing(Index6M,$H3410,TRUE,_xll.ohTrigger(RecalcTrigger,Trigger6M)),NA())</f>
        <v>2.569688770895897E-2</v>
      </c>
      <c r="O3410" s="52">
        <f>IFERROR(_xll.qlIndexFixing(ONIndex6M,I3410,TRUE,_xll.ohTrigger(RecalcTrigger,Trigger6M)),NA())</f>
        <v>2.5531434915597728E-2</v>
      </c>
      <c r="P3410" s="52">
        <f>IFERROR(_xll.qlIndexFixing(Index1Y,$H3410,TRUE,_xll.ohTrigger(RecalcTrigger,Trigger1Y)),NA())</f>
        <v>2.7524445606150267E-2</v>
      </c>
      <c r="Q3410" s="52">
        <f>IFERROR(_xll.qlIndexFixing(ONIndex1Y,I3410,TRUE,_xll.ohTrigger(RecalcTrigger,Trigger1Y)),NA())</f>
        <v>2.7148240426724257E-2</v>
      </c>
    </row>
    <row r="3411" spans="2:17" x14ac:dyDescent="0.2">
      <c r="B3411" s="46" t="s">
        <v>51</v>
      </c>
      <c r="D3411" s="49">
        <f>_xll.qlCalendarAdvance(LocalCalendar,$D3410,B3411,"f",FALSE)</f>
        <v>63424</v>
      </c>
      <c r="E3411" s="49">
        <f>_xll.qlInterestRateIndexValueDate(IndexON,D3411)</f>
        <v>63424</v>
      </c>
      <c r="F3411" s="52">
        <f>IFERROR(_xll.qlIndexFixing(IndexON,D3411,TRUE,_xll.ohTrigger(RecalcTrigger,TriggerON)),NA())</f>
        <v>2.146209558537393E-2</v>
      </c>
      <c r="H3411" s="49">
        <f>_xll.qlCalendarAdvance(IborCalendar,$H3410,B3411,"f",FALSE)</f>
        <v>63410</v>
      </c>
      <c r="I3411" s="49">
        <f>_xll.qlInterestRateIndexValueDate(Index1M,$H3411)</f>
        <v>63412</v>
      </c>
      <c r="J3411" s="52">
        <f>IFERROR(_xll.qlIndexFixing(Index1M,$H3411,TRUE,_xll.ohTrigger(RecalcTrigger,Trigger1M)),NA())</f>
        <v>2.2746844031433646E-2</v>
      </c>
      <c r="K3411" s="52">
        <f>IFERROR(_xll.qlIndexFixing(ONIndex1M,I3411,TRUE,_xll.ohTrigger(RecalcTrigger,Trigger1M)),NA())</f>
        <v>2.272674715374734E-2</v>
      </c>
      <c r="L3411" s="52">
        <f>IFERROR(_xll.qlIndexFixing(Index3M,H3411,TRUE,_xll.ohTrigger(RecalcTrigger,Trigger3M)),NA())</f>
        <v>2.4297568611280875E-2</v>
      </c>
      <c r="M3411" s="52">
        <f>IFERROR(_xll.qlIndexFixing(ONIndex3M,I3411,TRUE,_xll.ohTrigger(RecalcTrigger,Trigger3M)),NA())</f>
        <v>2.4223261275491126E-2</v>
      </c>
      <c r="N3411" s="52">
        <f>IFERROR(_xll.qlIndexFixing(Index6M,$H3411,TRUE,_xll.ohTrigger(RecalcTrigger,Trigger6M)),NA())</f>
        <v>2.5696886167964179E-2</v>
      </c>
      <c r="O3411" s="52">
        <f>IFERROR(_xll.qlIndexFixing(ONIndex6M,I3411,TRUE,_xll.ohTrigger(RecalcTrigger,Trigger6M)),NA())</f>
        <v>2.5531433215730814E-2</v>
      </c>
      <c r="P3411" s="52">
        <f>IFERROR(_xll.qlIndexFixing(Index1Y,$H3411,TRUE,_xll.ohTrigger(RecalcTrigger,Trigger1Y)),NA())</f>
        <v>2.752445239400033E-2</v>
      </c>
      <c r="Q3411" s="52">
        <f>IFERROR(_xll.qlIndexFixing(ONIndex1Y,I3411,TRUE,_xll.ohTrigger(RecalcTrigger,Trigger1Y)),NA())</f>
        <v>2.7148248788009255E-2</v>
      </c>
    </row>
    <row r="3412" spans="2:17" x14ac:dyDescent="0.2">
      <c r="B3412" s="46" t="s">
        <v>51</v>
      </c>
      <c r="D3412" s="49">
        <f>_xll.qlCalendarAdvance(LocalCalendar,$D3411,B3412,"f",FALSE)</f>
        <v>63431</v>
      </c>
      <c r="E3412" s="49">
        <f>_xll.qlInterestRateIndexValueDate(IndexON,D3412)</f>
        <v>63431</v>
      </c>
      <c r="F3412" s="52">
        <f>IFERROR(_xll.qlIndexFixing(IndexON,D3412,TRUE,_xll.ohTrigger(RecalcTrigger,TriggerON)),NA())</f>
        <v>2.1462095585293994E-2</v>
      </c>
      <c r="H3412" s="49">
        <f>_xll.qlCalendarAdvance(IborCalendar,$H3411,B3412,"f",FALSE)</f>
        <v>63417</v>
      </c>
      <c r="I3412" s="49">
        <f>_xll.qlInterestRateIndexValueDate(Index1M,$H3412)</f>
        <v>63419</v>
      </c>
      <c r="J3412" s="52">
        <f>IFERROR(_xll.qlIndexFixing(Index1M,$H3412,TRUE,_xll.ohTrigger(RecalcTrigger,Trigger1M)),NA())</f>
        <v>2.2746844031436224E-2</v>
      </c>
      <c r="K3412" s="52">
        <f>IFERROR(_xll.qlIndexFixing(ONIndex1M,I3412,TRUE,_xll.ohTrigger(RecalcTrigger,Trigger1M)),NA())</f>
        <v>2.2726747153773985E-2</v>
      </c>
      <c r="L3412" s="52">
        <f>IFERROR(_xll.qlIndexFixing(Index3M,H3412,TRUE,_xll.ohTrigger(RecalcTrigger,Trigger3M)),NA())</f>
        <v>2.4297568611280875E-2</v>
      </c>
      <c r="M3412" s="52">
        <f>IFERROR(_xll.qlIndexFixing(ONIndex3M,I3412,TRUE,_xll.ohTrigger(RecalcTrigger,Trigger3M)),NA())</f>
        <v>2.4223261275517771E-2</v>
      </c>
      <c r="N3412" s="52">
        <f>IFERROR(_xll.qlIndexFixing(Index6M,$H3412,TRUE,_xll.ohTrigger(RecalcTrigger,Trigger6M)),NA())</f>
        <v>2.5697797672631251E-2</v>
      </c>
      <c r="O3412" s="52">
        <f>IFERROR(_xll.qlIndexFixing(ONIndex6M,I3412,TRUE,_xll.ohTrigger(RecalcTrigger,Trigger6M)),NA())</f>
        <v>2.5531431529612902E-2</v>
      </c>
      <c r="P3412" s="52">
        <f>IFERROR(_xll.qlIndexFixing(Index1Y,$H3412,TRUE,_xll.ohTrigger(RecalcTrigger,Trigger1Y)),NA())</f>
        <v>2.7524459112384436E-2</v>
      </c>
      <c r="Q3412" s="52">
        <f>IFERROR(_xll.qlIndexFixing(ONIndex1Y,I3412,TRUE,_xll.ohTrigger(RecalcTrigger,Trigger1Y)),NA())</f>
        <v>2.7148257081721638E-2</v>
      </c>
    </row>
    <row r="3413" spans="2:17" x14ac:dyDescent="0.2">
      <c r="B3413" s="46" t="s">
        <v>51</v>
      </c>
      <c r="D3413" s="49">
        <f>_xll.qlCalendarAdvance(LocalCalendar,$D3412,B3413,"f",FALSE)</f>
        <v>63438</v>
      </c>
      <c r="E3413" s="49">
        <f>_xll.qlInterestRateIndexValueDate(IndexON,D3413)</f>
        <v>63438</v>
      </c>
      <c r="F3413" s="52">
        <f>IFERROR(_xll.qlIndexFixing(IndexON,D3413,TRUE,_xll.ohTrigger(RecalcTrigger,TriggerON)),NA())</f>
        <v>2.1462095585293994E-2</v>
      </c>
      <c r="H3413" s="49">
        <f>_xll.qlCalendarAdvance(IborCalendar,$H3412,B3413,"f",FALSE)</f>
        <v>63424</v>
      </c>
      <c r="I3413" s="49">
        <f>_xll.qlInterestRateIndexValueDate(Index1M,$H3413)</f>
        <v>63426</v>
      </c>
      <c r="J3413" s="52">
        <f>IFERROR(_xll.qlIndexFixing(Index1M,$H3413,TRUE,_xll.ohTrigger(RecalcTrigger,Trigger1M)),NA())</f>
        <v>2.2746844031438802E-2</v>
      </c>
      <c r="K3413" s="52">
        <f>IFERROR(_xll.qlIndexFixing(ONIndex1M,I3413,TRUE,_xll.ohTrigger(RecalcTrigger,Trigger1M)),NA())</f>
        <v>2.2727464491689719E-2</v>
      </c>
      <c r="L3413" s="52">
        <f>IFERROR(_xll.qlIndexFixing(Index3M,H3413,TRUE,_xll.ohTrigger(RecalcTrigger,Trigger3M)),NA())</f>
        <v>2.4297568611281725E-2</v>
      </c>
      <c r="M3413" s="52">
        <f>IFERROR(_xll.qlIndexFixing(ONIndex3M,I3413,TRUE,_xll.ohTrigger(RecalcTrigger,Trigger3M)),NA())</f>
        <v>2.422407619227851E-2</v>
      </c>
      <c r="N3413" s="52">
        <f>IFERROR(_xll.qlIndexFixing(Index6M,$H3413,TRUE,_xll.ohTrigger(RecalcTrigger,Trigger6M)),NA())</f>
        <v>2.5696883127730601E-2</v>
      </c>
      <c r="O3413" s="52">
        <f>IFERROR(_xll.qlIndexFixing(ONIndex6M,I3413,TRUE,_xll.ohTrigger(RecalcTrigger,Trigger6M)),NA())</f>
        <v>2.553233504826613E-2</v>
      </c>
      <c r="P3413" s="52">
        <f>IFERROR(_xll.qlIndexFixing(Index1Y,$H3413,TRUE,_xll.ohTrigger(RecalcTrigger,Trigger1Y)),NA())</f>
        <v>2.7525508727588785E-2</v>
      </c>
      <c r="Q3413" s="52">
        <f>IFERROR(_xll.qlIndexFixing(ONIndex1Y,I3413,TRUE,_xll.ohTrigger(RecalcTrigger,Trigger1Y)),NA())</f>
        <v>2.7149289491505968E-2</v>
      </c>
    </row>
    <row r="3414" spans="2:17" x14ac:dyDescent="0.2">
      <c r="B3414" s="46" t="s">
        <v>51</v>
      </c>
      <c r="D3414" s="49">
        <f>_xll.qlCalendarAdvance(LocalCalendar,$D3413,B3414,"f",FALSE)</f>
        <v>63445</v>
      </c>
      <c r="E3414" s="49">
        <f>_xll.qlInterestRateIndexValueDate(IndexON,D3414)</f>
        <v>63445</v>
      </c>
      <c r="F3414" s="52">
        <f>IFERROR(_xll.qlIndexFixing(IndexON,D3414,TRUE,_xll.ohTrigger(RecalcTrigger,TriggerON)),NA())</f>
        <v>2.1462095585453866E-2</v>
      </c>
      <c r="H3414" s="49">
        <f>_xll.qlCalendarAdvance(IborCalendar,$H3413,B3414,"f",FALSE)</f>
        <v>63431</v>
      </c>
      <c r="I3414" s="49">
        <f>_xll.qlInterestRateIndexValueDate(Index1M,$H3414)</f>
        <v>63433</v>
      </c>
      <c r="J3414" s="52">
        <f>IFERROR(_xll.qlIndexFixing(Index1M,$H3414,TRUE,_xll.ohTrigger(RecalcTrigger,Trigger1M)),NA())</f>
        <v>2.2746844031436224E-2</v>
      </c>
      <c r="K3414" s="52">
        <f>IFERROR(_xll.qlIndexFixing(ONIndex1M,I3414,TRUE,_xll.ohTrigger(RecalcTrigger,Trigger1M)),NA())</f>
        <v>2.2727464491689719E-2</v>
      </c>
      <c r="L3414" s="52">
        <f>IFERROR(_xll.qlIndexFixing(Index3M,H3414,TRUE,_xll.ohTrigger(RecalcTrigger,Trigger3M)),NA())</f>
        <v>2.4295114079535066E-2</v>
      </c>
      <c r="M3414" s="52">
        <f>IFERROR(_xll.qlIndexFixing(ONIndex3M,I3414,TRUE,_xll.ohTrigger(RecalcTrigger,Trigger3M)),NA())</f>
        <v>2.422407619227851E-2</v>
      </c>
      <c r="N3414" s="52">
        <f>IFERROR(_xll.qlIndexFixing(Index6M,$H3414,TRUE,_xll.ohTrigger(RecalcTrigger,Trigger6M)),NA())</f>
        <v>2.5693229927345795E-2</v>
      </c>
      <c r="O3414" s="52">
        <f>IFERROR(_xll.qlIndexFixing(ONIndex6M,I3414,TRUE,_xll.ohTrigger(RecalcTrigger,Trigger6M)),NA())</f>
        <v>2.5532333390492212E-2</v>
      </c>
      <c r="P3414" s="52">
        <f>IFERROR(_xll.qlIndexFixing(Index1Y,$H3414,TRUE,_xll.ohTrigger(RecalcTrigger,Trigger1Y)),NA())</f>
        <v>2.7525515302574122E-2</v>
      </c>
      <c r="Q3414" s="52">
        <f>IFERROR(_xll.qlIndexFixing(ONIndex1Y,I3414,TRUE,_xll.ohTrigger(RecalcTrigger,Trigger1Y)),NA())</f>
        <v>2.7149297645843173E-2</v>
      </c>
    </row>
    <row r="3415" spans="2:17" x14ac:dyDescent="0.2">
      <c r="B3415" s="46" t="s">
        <v>51</v>
      </c>
      <c r="D3415" s="49">
        <f>_xll.qlCalendarAdvance(LocalCalendar,$D3414,B3415,"f",FALSE)</f>
        <v>63452</v>
      </c>
      <c r="E3415" s="49">
        <f>_xll.qlInterestRateIndexValueDate(IndexON,D3415)</f>
        <v>63452</v>
      </c>
      <c r="F3415" s="52">
        <f>IFERROR(_xll.qlIndexFixing(IndexON,D3415,TRUE,_xll.ohTrigger(RecalcTrigger,TriggerON)),NA())</f>
        <v>2.146209558537393E-2</v>
      </c>
      <c r="H3415" s="49">
        <f>_xll.qlCalendarAdvance(IborCalendar,$H3414,B3415,"f",FALSE)</f>
        <v>63438</v>
      </c>
      <c r="I3415" s="49">
        <f>_xll.qlInterestRateIndexValueDate(Index1M,$H3415)</f>
        <v>63440</v>
      </c>
      <c r="J3415" s="52">
        <f>IFERROR(_xll.qlIndexFixing(Index1M,$H3415,TRUE,_xll.ohTrigger(RecalcTrigger,Trigger1M)),NA())</f>
        <v>2.2747562215177652E-2</v>
      </c>
      <c r="K3415" s="52">
        <f>IFERROR(_xll.qlIndexFixing(ONIndex1M,I3415,TRUE,_xll.ohTrigger(RecalcTrigger,Trigger1M)),NA())</f>
        <v>2.2726747153720694E-2</v>
      </c>
      <c r="L3415" s="52">
        <f>IFERROR(_xll.qlIndexFixing(Index3M,H3415,TRUE,_xll.ohTrigger(RecalcTrigger,Trigger3M)),NA())</f>
        <v>2.4295114079535066E-2</v>
      </c>
      <c r="M3415" s="52">
        <f>IFERROR(_xll.qlIndexFixing(ONIndex3M,I3415,TRUE,_xll.ohTrigger(RecalcTrigger,Trigger3M)),NA())</f>
        <v>2.4223261275491126E-2</v>
      </c>
      <c r="N3415" s="52">
        <f>IFERROR(_xll.qlIndexFixing(Index6M,$H3415,TRUE,_xll.ohTrigger(RecalcTrigger,Trigger6M)),NA())</f>
        <v>2.5693228438471358E-2</v>
      </c>
      <c r="O3415" s="52">
        <f>IFERROR(_xll.qlIndexFixing(ONIndex6M,I3415,TRUE,_xll.ohTrigger(RecalcTrigger,Trigger6M)),NA())</f>
        <v>2.5531426553673242E-2</v>
      </c>
      <c r="P3415" s="52">
        <f>IFERROR(_xll.qlIndexFixing(Index1Y,$H3415,TRUE,_xll.ohTrigger(RecalcTrigger,Trigger1Y)),NA())</f>
        <v>2.752447885073904E-2</v>
      </c>
      <c r="Q3415" s="52">
        <f>IFERROR(_xll.qlIndexFixing(ONIndex1Y,I3415,TRUE,_xll.ohTrigger(RecalcTrigger,Trigger1Y)),NA())</f>
        <v>2.7148281557396459E-2</v>
      </c>
    </row>
    <row r="3416" spans="2:17" x14ac:dyDescent="0.2">
      <c r="B3416" s="46" t="s">
        <v>51</v>
      </c>
      <c r="D3416" s="49">
        <f>_xll.qlCalendarAdvance(LocalCalendar,$D3415,B3416,"f",FALSE)</f>
        <v>63459</v>
      </c>
      <c r="E3416" s="49">
        <f>_xll.qlInterestRateIndexValueDate(IndexON,D3416)</f>
        <v>63459</v>
      </c>
      <c r="F3416" s="52">
        <f>IFERROR(_xll.qlIndexFixing(IndexON,D3416,TRUE,_xll.ohTrigger(RecalcTrigger,TriggerON)),NA())</f>
        <v>2.1462095585293994E-2</v>
      </c>
      <c r="H3416" s="49">
        <f>_xll.qlCalendarAdvance(IborCalendar,$H3415,B3416,"f",FALSE)</f>
        <v>63445</v>
      </c>
      <c r="I3416" s="49">
        <f>_xll.qlInterestRateIndexValueDate(Index1M,$H3416)</f>
        <v>63447</v>
      </c>
      <c r="J3416" s="52">
        <f>IFERROR(_xll.qlIndexFixing(Index1M,$H3416,TRUE,_xll.ohTrigger(RecalcTrigger,Trigger1M)),NA())</f>
        <v>2.2746844031436224E-2</v>
      </c>
      <c r="K3416" s="52">
        <f>IFERROR(_xll.qlIndexFixing(ONIndex1M,I3416,TRUE,_xll.ohTrigger(RecalcTrigger,Trigger1M)),NA())</f>
        <v>2.272674715374734E-2</v>
      </c>
      <c r="L3416" s="52">
        <f>IFERROR(_xll.qlIndexFixing(Index3M,H3416,TRUE,_xll.ohTrigger(RecalcTrigger,Trigger3M)),NA())</f>
        <v>2.4295114079535066E-2</v>
      </c>
      <c r="M3416" s="52">
        <f>IFERROR(_xll.qlIndexFixing(ONIndex3M,I3416,TRUE,_xll.ohTrigger(RecalcTrigger,Trigger3M)),NA())</f>
        <v>2.4223261275517771E-2</v>
      </c>
      <c r="N3416" s="52">
        <f>IFERROR(_xll.qlIndexFixing(Index6M,$H3416,TRUE,_xll.ohTrigger(RecalcTrigger,Trigger6M)),NA())</f>
        <v>2.5693226963511537E-2</v>
      </c>
      <c r="O3416" s="52">
        <f>IFERROR(_xll.qlIndexFixing(ONIndex6M,I3416,TRUE,_xll.ohTrigger(RecalcTrigger,Trigger6M)),NA())</f>
        <v>2.5531424922577983E-2</v>
      </c>
      <c r="P3416" s="52">
        <f>IFERROR(_xll.qlIndexFixing(Index1Y,$H3416,TRUE,_xll.ohTrigger(RecalcTrigger,Trigger1Y)),NA())</f>
        <v>2.7524485291257783E-2</v>
      </c>
      <c r="Q3416" s="52">
        <f>IFERROR(_xll.qlIndexFixing(ONIndex1Y,I3416,TRUE,_xll.ohTrigger(RecalcTrigger,Trigger1Y)),NA())</f>
        <v>2.7148289580765095E-2</v>
      </c>
    </row>
    <row r="3417" spans="2:17" x14ac:dyDescent="0.2">
      <c r="B3417" s="46" t="s">
        <v>51</v>
      </c>
      <c r="D3417" s="49">
        <f>_xll.qlCalendarAdvance(LocalCalendar,$D3416,B3417,"f",FALSE)</f>
        <v>63466</v>
      </c>
      <c r="E3417" s="49">
        <f>_xll.qlInterestRateIndexValueDate(IndexON,D3417)</f>
        <v>63466</v>
      </c>
      <c r="F3417" s="52">
        <f>IFERROR(_xll.qlIndexFixing(IndexON,D3417,TRUE,_xll.ohTrigger(RecalcTrigger,TriggerON)),NA())</f>
        <v>2.146209558537393E-2</v>
      </c>
      <c r="H3417" s="49">
        <f>_xll.qlCalendarAdvance(IborCalendar,$H3416,B3417,"f",FALSE)</f>
        <v>63452</v>
      </c>
      <c r="I3417" s="49">
        <f>_xll.qlInterestRateIndexValueDate(Index1M,$H3417)</f>
        <v>63454</v>
      </c>
      <c r="J3417" s="52">
        <f>IFERROR(_xll.qlIndexFixing(Index1M,$H3417,TRUE,_xll.ohTrigger(RecalcTrigger,Trigger1M)),NA())</f>
        <v>2.2746844031436224E-2</v>
      </c>
      <c r="K3417" s="52">
        <f>IFERROR(_xll.qlIndexFixing(ONIndex1M,I3417,TRUE,_xll.ohTrigger(RecalcTrigger,Trigger1M)),NA())</f>
        <v>2.272674715374734E-2</v>
      </c>
      <c r="L3417" s="52">
        <f>IFERROR(_xll.qlIndexFixing(Index3M,H3417,TRUE,_xll.ohTrigger(RecalcTrigger,Trigger3M)),NA())</f>
        <v>2.4295114079535066E-2</v>
      </c>
      <c r="M3417" s="52">
        <f>IFERROR(_xll.qlIndexFixing(ONIndex3M,I3417,TRUE,_xll.ohTrigger(RecalcTrigger,Trigger3M)),NA())</f>
        <v>2.4223261275491126E-2</v>
      </c>
      <c r="N3417" s="52">
        <f>IFERROR(_xll.qlIndexFixing(Index6M,$H3417,TRUE,_xll.ohTrigger(RecalcTrigger,Trigger6M)),NA())</f>
        <v>2.569322550246677E-2</v>
      </c>
      <c r="O3417" s="52">
        <f>IFERROR(_xll.qlIndexFixing(ONIndex6M,I3417,TRUE,_xll.ohTrigger(RecalcTrigger,Trigger6M)),NA())</f>
        <v>2.5531423305125145E-2</v>
      </c>
      <c r="P3417" s="52">
        <f>IFERROR(_xll.qlIndexFixing(Index1Y,$H3417,TRUE,_xll.ohTrigger(RecalcTrigger,Trigger1Y)),NA())</f>
        <v>2.7524491662310569E-2</v>
      </c>
      <c r="Q3417" s="52">
        <f>IFERROR(_xll.qlIndexFixing(ONIndex1Y,I3417,TRUE,_xll.ohTrigger(RecalcTrigger,Trigger1Y)),NA())</f>
        <v>2.7148297536561117E-2</v>
      </c>
    </row>
    <row r="3418" spans="2:17" x14ac:dyDescent="0.2">
      <c r="B3418" s="46" t="s">
        <v>51</v>
      </c>
      <c r="D3418" s="49">
        <f>_xll.qlCalendarAdvance(LocalCalendar,$D3417,B3418,"f",FALSE)</f>
        <v>63473</v>
      </c>
      <c r="E3418" s="49">
        <f>_xll.qlInterestRateIndexValueDate(IndexON,D3418)</f>
        <v>63473</v>
      </c>
      <c r="F3418" s="52">
        <f>IFERROR(_xll.qlIndexFixing(IndexON,D3418,TRUE,_xll.ohTrigger(RecalcTrigger,TriggerON)),NA())</f>
        <v>2.146209558537393E-2</v>
      </c>
      <c r="H3418" s="49">
        <f>_xll.qlCalendarAdvance(IborCalendar,$H3417,B3418,"f",FALSE)</f>
        <v>63459</v>
      </c>
      <c r="I3418" s="49">
        <f>_xll.qlInterestRateIndexValueDate(Index1M,$H3418)</f>
        <v>63461</v>
      </c>
      <c r="J3418" s="52">
        <f>IFERROR(_xll.qlIndexFixing(Index1M,$H3418,TRUE,_xll.ohTrigger(RecalcTrigger,Trigger1M)),NA())</f>
        <v>2.2747562215177652E-2</v>
      </c>
      <c r="K3418" s="52">
        <f>IFERROR(_xll.qlIndexFixing(ONIndex1M,I3418,TRUE,_xll.ohTrigger(RecalcTrigger,Trigger1M)),NA())</f>
        <v>2.272674715374734E-2</v>
      </c>
      <c r="L3418" s="52">
        <f>IFERROR(_xll.qlIndexFixing(Index3M,H3418,TRUE,_xll.ohTrigger(RecalcTrigger,Trigger3M)),NA())</f>
        <v>2.4295114079535943E-2</v>
      </c>
      <c r="M3418" s="52">
        <f>IFERROR(_xll.qlIndexFixing(ONIndex3M,I3418,TRUE,_xll.ohTrigger(RecalcTrigger,Trigger3M)),NA())</f>
        <v>2.4223261275517771E-2</v>
      </c>
      <c r="N3418" s="52">
        <f>IFERROR(_xll.qlIndexFixing(Index6M,$H3418,TRUE,_xll.ohTrigger(RecalcTrigger,Trigger6M)),NA())</f>
        <v>2.5694136919247823E-2</v>
      </c>
      <c r="O3418" s="52">
        <f>IFERROR(_xll.qlIndexFixing(ONIndex6M,I3418,TRUE,_xll.ohTrigger(RecalcTrigger,Trigger6M)),NA())</f>
        <v>2.5531421701474599E-2</v>
      </c>
      <c r="P3418" s="52">
        <f>IFERROR(_xll.qlIndexFixing(Index1Y,$H3418,TRUE,_xll.ohTrigger(RecalcTrigger,Trigger1Y)),NA())</f>
        <v>2.7521369444867785E-2</v>
      </c>
      <c r="Q3418" s="52">
        <f>IFERROR(_xll.qlIndexFixing(ONIndex1Y,I3418,TRUE,_xll.ohTrigger(RecalcTrigger,Trigger1Y)),NA())</f>
        <v>2.7148305424757879E-2</v>
      </c>
    </row>
    <row r="3419" spans="2:17" x14ac:dyDescent="0.2">
      <c r="B3419" s="46" t="s">
        <v>51</v>
      </c>
      <c r="D3419" s="49">
        <f>_xll.qlCalendarAdvance(LocalCalendar,$D3418,B3419,"f",FALSE)</f>
        <v>63480</v>
      </c>
      <c r="E3419" s="49">
        <f>_xll.qlInterestRateIndexValueDate(IndexON,D3419)</f>
        <v>63480</v>
      </c>
      <c r="F3419" s="52">
        <f>IFERROR(_xll.qlIndexFixing(IndexON,D3419,TRUE,_xll.ohTrigger(RecalcTrigger,TriggerON)),NA())</f>
        <v>2.146209558537393E-2</v>
      </c>
      <c r="H3419" s="49">
        <f>_xll.qlCalendarAdvance(IborCalendar,$H3418,B3419,"f",FALSE)</f>
        <v>63466</v>
      </c>
      <c r="I3419" s="49">
        <f>_xll.qlInterestRateIndexValueDate(Index1M,$H3419)</f>
        <v>63468</v>
      </c>
      <c r="J3419" s="52">
        <f>IFERROR(_xll.qlIndexFixing(Index1M,$H3419,TRUE,_xll.ohTrigger(RecalcTrigger,Trigger1M)),NA())</f>
        <v>2.2746844031436224E-2</v>
      </c>
      <c r="K3419" s="52">
        <f>IFERROR(_xll.qlIndexFixing(ONIndex1M,I3419,TRUE,_xll.ohTrigger(RecalcTrigger,Trigger1M)),NA())</f>
        <v>2.2727464491669735E-2</v>
      </c>
      <c r="L3419" s="52">
        <f>IFERROR(_xll.qlIndexFixing(Index3M,H3419,TRUE,_xll.ohTrigger(RecalcTrigger,Trigger3M)),NA())</f>
        <v>2.4297568611281725E-2</v>
      </c>
      <c r="M3419" s="52">
        <f>IFERROR(_xll.qlIndexFixing(ONIndex3M,I3419,TRUE,_xll.ohTrigger(RecalcTrigger,Trigger3M)),NA())</f>
        <v>2.422407619227851E-2</v>
      </c>
      <c r="N3419" s="52">
        <f>IFERROR(_xll.qlIndexFixing(Index6M,$H3419,TRUE,_xll.ohTrigger(RecalcTrigger,Trigger6M)),NA())</f>
        <v>2.5694135486924112E-2</v>
      </c>
      <c r="O3419" s="52">
        <f>IFERROR(_xll.qlIndexFixing(ONIndex6M,I3419,TRUE,_xll.ohTrigger(RecalcTrigger,Trigger6M)),NA())</f>
        <v>2.5532325307717763E-2</v>
      </c>
      <c r="P3419" s="52">
        <f>IFERROR(_xll.qlIndexFixing(Index1Y,$H3419,TRUE,_xll.ohTrigger(RecalcTrigger,Trigger1Y)),NA())</f>
        <v>2.7525547135428301E-2</v>
      </c>
      <c r="Q3419" s="52">
        <f>IFERROR(_xll.qlIndexFixing(ONIndex1Y,I3419,TRUE,_xll.ohTrigger(RecalcTrigger,Trigger1Y)),NA())</f>
        <v>2.7149337403640228E-2</v>
      </c>
    </row>
    <row r="3420" spans="2:17" x14ac:dyDescent="0.2">
      <c r="B3420" s="46" t="s">
        <v>51</v>
      </c>
      <c r="D3420" s="49">
        <f>_xll.qlCalendarAdvance(LocalCalendar,$D3419,B3420,"f",FALSE)</f>
        <v>63487</v>
      </c>
      <c r="E3420" s="49">
        <f>_xll.qlInterestRateIndexValueDate(IndexON,D3420)</f>
        <v>63487</v>
      </c>
      <c r="F3420" s="52">
        <f>IFERROR(_xll.qlIndexFixing(IndexON,D3420,TRUE,_xll.ohTrigger(RecalcTrigger,TriggerON)),NA())</f>
        <v>2.146209558537393E-2</v>
      </c>
      <c r="H3420" s="49">
        <f>_xll.qlCalendarAdvance(IborCalendar,$H3419,B3420,"f",FALSE)</f>
        <v>63473</v>
      </c>
      <c r="I3420" s="49">
        <f>_xll.qlInterestRateIndexValueDate(Index1M,$H3420)</f>
        <v>63475</v>
      </c>
      <c r="J3420" s="52">
        <f>IFERROR(_xll.qlIndexFixing(Index1M,$H3420,TRUE,_xll.ohTrigger(RecalcTrigger,Trigger1M)),NA())</f>
        <v>2.2746844031436224E-2</v>
      </c>
      <c r="K3420" s="52">
        <f>IFERROR(_xll.qlIndexFixing(ONIndex1M,I3420,TRUE,_xll.ohTrigger(RecalcTrigger,Trigger1M)),NA())</f>
        <v>2.272674715374734E-2</v>
      </c>
      <c r="L3420" s="52">
        <f>IFERROR(_xll.qlIndexFixing(Index3M,H3420,TRUE,_xll.ohTrigger(RecalcTrigger,Trigger3M)),NA())</f>
        <v>2.4298386861966486E-2</v>
      </c>
      <c r="M3420" s="52">
        <f>IFERROR(_xll.qlIndexFixing(ONIndex3M,I3420,TRUE,_xll.ohTrigger(RecalcTrigger,Trigger3M)),NA())</f>
        <v>2.4223261275517771E-2</v>
      </c>
      <c r="N3420" s="52">
        <f>IFERROR(_xll.qlIndexFixing(Index6M,$H3420,TRUE,_xll.ohTrigger(RecalcTrigger,Trigger6M)),NA())</f>
        <v>2.5697785964217658E-2</v>
      </c>
      <c r="O3420" s="52">
        <f>IFERROR(_xll.qlIndexFixing(ONIndex6M,I3420,TRUE,_xll.ohTrigger(RecalcTrigger,Trigger6M)),NA())</f>
        <v>2.5531418535340578E-2</v>
      </c>
      <c r="P3420" s="52">
        <f>IFERROR(_xll.qlIndexFixing(Index1Y,$H3420,TRUE,_xll.ohTrigger(RecalcTrigger,Trigger1Y)),NA())</f>
        <v>2.7524510358670779E-2</v>
      </c>
      <c r="Q3420" s="52">
        <f>IFERROR(_xll.qlIndexFixing(ONIndex1Y,I3420,TRUE,_xll.ohTrigger(RecalcTrigger,Trigger1Y)),NA())</f>
        <v>2.7148320998406916E-2</v>
      </c>
    </row>
    <row r="3421" spans="2:17" x14ac:dyDescent="0.2">
      <c r="B3421" s="46" t="s">
        <v>51</v>
      </c>
      <c r="D3421" s="49">
        <f>_xll.qlCalendarAdvance(LocalCalendar,$D3420,B3421,"f",FALSE)</f>
        <v>63494</v>
      </c>
      <c r="E3421" s="49">
        <f>_xll.qlInterestRateIndexValueDate(IndexON,D3421)</f>
        <v>63494</v>
      </c>
      <c r="F3421" s="52">
        <f>IFERROR(_xll.qlIndexFixing(IndexON,D3421,TRUE,_xll.ohTrigger(RecalcTrigger,TriggerON)),NA())</f>
        <v>2.1462095585293994E-2</v>
      </c>
      <c r="H3421" s="49">
        <f>_xll.qlCalendarAdvance(IborCalendar,$H3420,B3421,"f",FALSE)</f>
        <v>63480</v>
      </c>
      <c r="I3421" s="49">
        <f>_xll.qlInterestRateIndexValueDate(Index1M,$H3421)</f>
        <v>63482</v>
      </c>
      <c r="J3421" s="52">
        <f>IFERROR(_xll.qlIndexFixing(Index1M,$H3421,TRUE,_xll.ohTrigger(RecalcTrigger,Trigger1M)),NA())</f>
        <v>2.2746844031436224E-2</v>
      </c>
      <c r="K3421" s="52">
        <f>IFERROR(_xll.qlIndexFixing(ONIndex1M,I3421,TRUE,_xll.ohTrigger(RecalcTrigger,Trigger1M)),NA())</f>
        <v>2.2726747153773985E-2</v>
      </c>
      <c r="L3421" s="52">
        <f>IFERROR(_xll.qlIndexFixing(Index3M,H3421,TRUE,_xll.ohTrigger(RecalcTrigger,Trigger3M)),NA())</f>
        <v>2.4297568611281725E-2</v>
      </c>
      <c r="M3421" s="52">
        <f>IFERROR(_xll.qlIndexFixing(ONIndex3M,I3421,TRUE,_xll.ohTrigger(RecalcTrigger,Trigger3M)),NA())</f>
        <v>2.4223261275517771E-2</v>
      </c>
      <c r="N3421" s="52">
        <f>IFERROR(_xll.qlIndexFixing(Index6M,$H3421,TRUE,_xll.ohTrigger(RecalcTrigger,Trigger6M)),NA())</f>
        <v>2.5694132664023955E-2</v>
      </c>
      <c r="O3421" s="52">
        <f>IFERROR(_xll.qlIndexFixing(ONIndex6M,I3421,TRUE,_xll.ohTrigger(RecalcTrigger,Trigger6M)),NA())</f>
        <v>2.5531416972883747E-2</v>
      </c>
      <c r="P3421" s="52">
        <f>IFERROR(_xll.qlIndexFixing(Index1Y,$H3421,TRUE,_xll.ohTrigger(RecalcTrigger,Trigger1Y)),NA())</f>
        <v>2.7524516451858858E-2</v>
      </c>
      <c r="Q3421" s="52">
        <f>IFERROR(_xll.qlIndexFixing(ONIndex1Y,I3421,TRUE,_xll.ohTrigger(RecalcTrigger,Trigger1Y)),NA())</f>
        <v>2.7148328683859191E-2</v>
      </c>
    </row>
    <row r="3422" spans="2:17" x14ac:dyDescent="0.2">
      <c r="B3422" s="46" t="s">
        <v>51</v>
      </c>
      <c r="D3422" s="49">
        <f>_xll.qlCalendarAdvance(LocalCalendar,$D3421,B3422,"f",FALSE)</f>
        <v>63501</v>
      </c>
      <c r="E3422" s="49">
        <f>_xll.qlInterestRateIndexValueDate(IndexON,D3422)</f>
        <v>63501</v>
      </c>
      <c r="F3422" s="52">
        <f>IFERROR(_xll.qlIndexFixing(IndexON,D3422,TRUE,_xll.ohTrigger(RecalcTrigger,TriggerON)),NA())</f>
        <v>2.146209558537393E-2</v>
      </c>
      <c r="H3422" s="49">
        <f>_xll.qlCalendarAdvance(IborCalendar,$H3421,B3422,"f",FALSE)</f>
        <v>63487</v>
      </c>
      <c r="I3422" s="49">
        <f>_xll.qlInterestRateIndexValueDate(Index1M,$H3422)</f>
        <v>63489</v>
      </c>
      <c r="J3422" s="52">
        <f>IFERROR(_xll.qlIndexFixing(Index1M,$H3422,TRUE,_xll.ohTrigger(RecalcTrigger,Trigger1M)),NA())</f>
        <v>2.2746844031436224E-2</v>
      </c>
      <c r="K3422" s="52">
        <f>IFERROR(_xll.qlIndexFixing(ONIndex1M,I3422,TRUE,_xll.ohTrigger(RecalcTrigger,Trigger1M)),NA())</f>
        <v>2.272674715374734E-2</v>
      </c>
      <c r="L3422" s="52">
        <f>IFERROR(_xll.qlIndexFixing(Index3M,H3422,TRUE,_xll.ohTrigger(RecalcTrigger,Trigger3M)),NA())</f>
        <v>2.4297568611280875E-2</v>
      </c>
      <c r="M3422" s="52">
        <f>IFERROR(_xll.qlIndexFixing(ONIndex3M,I3422,TRUE,_xll.ohTrigger(RecalcTrigger,Trigger3M)),NA())</f>
        <v>2.4223261275517771E-2</v>
      </c>
      <c r="N3422" s="52">
        <f>IFERROR(_xll.qlIndexFixing(Index6M,$H3422,TRUE,_xll.ohTrigger(RecalcTrigger,Trigger6M)),NA())</f>
        <v>2.569413127344795E-2</v>
      </c>
      <c r="O3422" s="52">
        <f>IFERROR(_xll.qlIndexFixing(ONIndex6M,I3422,TRUE,_xll.ohTrigger(RecalcTrigger,Trigger6M)),NA())</f>
        <v>2.5531415424149273E-2</v>
      </c>
      <c r="P3422" s="52">
        <f>IFERROR(_xll.qlIndexFixing(Index1Y,$H3422,TRUE,_xll.ohTrigger(RecalcTrigger,Trigger1Y)),NA())</f>
        <v>2.7524522475579891E-2</v>
      </c>
      <c r="Q3422" s="52">
        <f>IFERROR(_xll.qlIndexFixing(ONIndex1Y,I3422,TRUE,_xll.ohTrigger(RecalcTrigger,Trigger1Y)),NA())</f>
        <v>2.7148336301712206E-2</v>
      </c>
    </row>
    <row r="3423" spans="2:17" x14ac:dyDescent="0.2">
      <c r="B3423" s="46" t="s">
        <v>51</v>
      </c>
      <c r="D3423" s="49">
        <f>_xll.qlCalendarAdvance(LocalCalendar,$D3422,B3423,"f",FALSE)</f>
        <v>63508</v>
      </c>
      <c r="E3423" s="49">
        <f>_xll.qlInterestRateIndexValueDate(IndexON,D3423)</f>
        <v>63508</v>
      </c>
      <c r="F3423" s="52">
        <f>IFERROR(_xll.qlIndexFixing(IndexON,D3423,TRUE,_xll.ohTrigger(RecalcTrigger,TriggerON)),NA())</f>
        <v>2.1462095585293994E-2</v>
      </c>
      <c r="H3423" s="49">
        <f>_xll.qlCalendarAdvance(IborCalendar,$H3422,B3423,"f",FALSE)</f>
        <v>63494</v>
      </c>
      <c r="I3423" s="49">
        <f>_xll.qlInterestRateIndexValueDate(Index1M,$H3423)</f>
        <v>63496</v>
      </c>
      <c r="J3423" s="52">
        <f>IFERROR(_xll.qlIndexFixing(Index1M,$H3423,TRUE,_xll.ohTrigger(RecalcTrigger,Trigger1M)),NA())</f>
        <v>2.2746844031438802E-2</v>
      </c>
      <c r="K3423" s="52">
        <f>IFERROR(_xll.qlIndexFixing(ONIndex1M,I3423,TRUE,_xll.ohTrigger(RecalcTrigger,Trigger1M)),NA())</f>
        <v>2.2726747153773985E-2</v>
      </c>
      <c r="L3423" s="52">
        <f>IFERROR(_xll.qlIndexFixing(Index3M,H3423,TRUE,_xll.ohTrigger(RecalcTrigger,Trigger3M)),NA())</f>
        <v>2.4297568611280875E-2</v>
      </c>
      <c r="M3423" s="52">
        <f>IFERROR(_xll.qlIndexFixing(ONIndex3M,I3423,TRUE,_xll.ohTrigger(RecalcTrigger,Trigger3M)),NA())</f>
        <v>2.4223261275517771E-2</v>
      </c>
      <c r="N3423" s="52">
        <f>IFERROR(_xll.qlIndexFixing(Index6M,$H3423,TRUE,_xll.ohTrigger(RecalcTrigger,Trigger6M)),NA())</f>
        <v>2.5693217028404654E-2</v>
      </c>
      <c r="O3423" s="52">
        <f>IFERROR(_xll.qlIndexFixing(ONIndex6M,I3423,TRUE,_xll.ohTrigger(RecalcTrigger,Trigger6M)),NA())</f>
        <v>2.5531413889190446E-2</v>
      </c>
      <c r="P3423" s="52">
        <f>IFERROR(_xll.qlIndexFixing(Index1Y,$H3423,TRUE,_xll.ohTrigger(RecalcTrigger,Trigger1Y)),NA())</f>
        <v>2.7524528429835181E-2</v>
      </c>
      <c r="Q3423" s="52">
        <f>IFERROR(_xll.qlIndexFixing(ONIndex1Y,I3423,TRUE,_xll.ohTrigger(RecalcTrigger,Trigger1Y)),NA())</f>
        <v>2.7148343851992607E-2</v>
      </c>
    </row>
    <row r="3424" spans="2:17" x14ac:dyDescent="0.2">
      <c r="B3424" s="46" t="s">
        <v>51</v>
      </c>
      <c r="D3424" s="49">
        <f>_xll.qlCalendarAdvance(LocalCalendar,$D3423,B3424,"f",FALSE)</f>
        <v>63515</v>
      </c>
      <c r="E3424" s="49">
        <f>_xll.qlInterestRateIndexValueDate(IndexON,D3424)</f>
        <v>63515</v>
      </c>
      <c r="F3424" s="52">
        <f>IFERROR(_xll.qlIndexFixing(IndexON,D3424,TRUE,_xll.ohTrigger(RecalcTrigger,TriggerON)),NA())</f>
        <v>2.1462735337505201E-2</v>
      </c>
      <c r="H3424" s="49">
        <f>_xll.qlCalendarAdvance(IborCalendar,$H3423,B3424,"f",FALSE)</f>
        <v>63501</v>
      </c>
      <c r="I3424" s="49">
        <f>_xll.qlInterestRateIndexValueDate(Index1M,$H3424)</f>
        <v>63506</v>
      </c>
      <c r="J3424" s="52">
        <f>IFERROR(_xll.qlIndexFixing(Index1M,$H3424,TRUE,_xll.ohTrigger(RecalcTrigger,Trigger1M)),NA())</f>
        <v>2.2746125877924683E-2</v>
      </c>
      <c r="K3424" s="52">
        <f>IFERROR(_xll.qlIndexFixing(ONIndex1M,I3424,TRUE,_xll.ohTrigger(RecalcTrigger,Trigger1M)),NA())</f>
        <v>2.2725312568470102E-2</v>
      </c>
      <c r="L3424" s="52">
        <f>IFERROR(_xll.qlIndexFixing(Index3M,H3424,TRUE,_xll.ohTrigger(RecalcTrigger,Trigger3M)),NA())</f>
        <v>2.4295932220066433E-2</v>
      </c>
      <c r="M3424" s="52">
        <f>IFERROR(_xll.qlIndexFixing(ONIndex3M,I3424,TRUE,_xll.ohTrigger(RecalcTrigger,Trigger3M)),NA())</f>
        <v>2.4221631551668565E-2</v>
      </c>
      <c r="N3424" s="52">
        <f>IFERROR(_xll.qlIndexFixing(Index6M,$H3424,TRUE,_xll.ohTrigger(RecalcTrigger,Trigger6M)),NA())</f>
        <v>2.5694127954269171E-2</v>
      </c>
      <c r="O3424" s="52">
        <f>IFERROR(_xll.qlIndexFixing(ONIndex6M,I3424,TRUE,_xll.ohTrigger(RecalcTrigger,Trigger6M)),NA())</f>
        <v>2.5529601447020767E-2</v>
      </c>
      <c r="P3424" s="52">
        <f>IFERROR(_xll.qlIndexFixing(Index1Y,$H3424,TRUE,_xll.ohTrigger(RecalcTrigger,Trigger1Y)),NA())</f>
        <v>2.7522451141874946E-2</v>
      </c>
      <c r="Q3424" s="52">
        <f>IFERROR(_xll.qlIndexFixing(ONIndex1Y,I3424,TRUE,_xll.ohTrigger(RecalcTrigger,Trigger1Y)),NA())</f>
        <v>2.7146306403889042E-2</v>
      </c>
    </row>
    <row r="3425" spans="2:17" x14ac:dyDescent="0.2">
      <c r="B3425" s="46" t="s">
        <v>51</v>
      </c>
      <c r="D3425" s="49">
        <f>_xll.qlCalendarAdvance(LocalCalendar,$D3424,B3425,"f",FALSE)</f>
        <v>63522</v>
      </c>
      <c r="E3425" s="49">
        <f>_xll.qlInterestRateIndexValueDate(IndexON,D3425)</f>
        <v>63522</v>
      </c>
      <c r="F3425" s="52">
        <f>IFERROR(_xll.qlIndexFixing(IndexON,D3425,TRUE,_xll.ohTrigger(RecalcTrigger,TriggerON)),NA())</f>
        <v>2.146209558537393E-2</v>
      </c>
      <c r="H3425" s="49">
        <f>_xll.qlCalendarAdvance(IborCalendar,$H3424,B3425,"f",FALSE)</f>
        <v>63508</v>
      </c>
      <c r="I3425" s="49">
        <f>_xll.qlInterestRateIndexValueDate(Index1M,$H3425)</f>
        <v>63510</v>
      </c>
      <c r="J3425" s="52">
        <f>IFERROR(_xll.qlIndexFixing(Index1M,$H3425,TRUE,_xll.ohTrigger(RecalcTrigger,Trigger1M)),NA())</f>
        <v>2.2746844031436224E-2</v>
      </c>
      <c r="K3425" s="52">
        <f>IFERROR(_xll.qlIndexFixing(ONIndex1M,I3425,TRUE,_xll.ohTrigger(RecalcTrigger,Trigger1M)),NA())</f>
        <v>2.272674715374734E-2</v>
      </c>
      <c r="L3425" s="52">
        <f>IFERROR(_xll.qlIndexFixing(Index3M,H3425,TRUE,_xll.ohTrigger(RecalcTrigger,Trigger3M)),NA())</f>
        <v>2.4298386861966486E-2</v>
      </c>
      <c r="M3425" s="52">
        <f>IFERROR(_xll.qlIndexFixing(ONIndex3M,I3425,TRUE,_xll.ohTrigger(RecalcTrigger,Trigger3M)),NA())</f>
        <v>2.4223261275517771E-2</v>
      </c>
      <c r="N3425" s="52">
        <f>IFERROR(_xll.qlIndexFixing(Index6M,$H3425,TRUE,_xll.ohTrigger(RecalcTrigger,Trigger6M)),NA())</f>
        <v>2.5693214315035236E-2</v>
      </c>
      <c r="O3425" s="52">
        <f>IFERROR(_xll.qlIndexFixing(ONIndex6M,I3425,TRUE,_xll.ohTrigger(RecalcTrigger,Trigger6M)),NA())</f>
        <v>2.5531410860466508E-2</v>
      </c>
      <c r="P3425" s="52">
        <f>IFERROR(_xll.qlIndexFixing(Index1Y,$H3425,TRUE,_xll.ohTrigger(RecalcTrigger,Trigger1Y)),NA())</f>
        <v>2.7524540129946578E-2</v>
      </c>
      <c r="Q3425" s="52">
        <f>IFERROR(_xll.qlIndexFixing(ONIndex1Y,I3425,TRUE,_xll.ohTrigger(RecalcTrigger,Trigger1Y)),NA())</f>
        <v>2.7148358749808921E-2</v>
      </c>
    </row>
    <row r="3426" spans="2:17" x14ac:dyDescent="0.2">
      <c r="B3426" s="46" t="s">
        <v>51</v>
      </c>
      <c r="D3426" s="49">
        <f>_xll.qlCalendarAdvance(LocalCalendar,$D3425,B3426,"f",FALSE)</f>
        <v>63529</v>
      </c>
      <c r="E3426" s="49">
        <f>_xll.qlInterestRateIndexValueDate(IndexON,D3426)</f>
        <v>63529</v>
      </c>
      <c r="F3426" s="52">
        <f>IFERROR(_xll.qlIndexFixing(IndexON,D3426,TRUE,_xll.ohTrigger(RecalcTrigger,TriggerON)),NA())</f>
        <v>2.1462095585293994E-2</v>
      </c>
      <c r="H3426" s="49">
        <f>_xll.qlCalendarAdvance(IborCalendar,$H3425,B3426,"f",FALSE)</f>
        <v>63515</v>
      </c>
      <c r="I3426" s="49">
        <f>_xll.qlInterestRateIndexValueDate(Index1M,$H3426)</f>
        <v>63517</v>
      </c>
      <c r="J3426" s="52">
        <f>IFERROR(_xll.qlIndexFixing(Index1M,$H3426,TRUE,_xll.ohTrigger(RecalcTrigger,Trigger1M)),NA())</f>
        <v>2.2748280429147692E-2</v>
      </c>
      <c r="K3426" s="52">
        <f>IFERROR(_xll.qlIndexFixing(ONIndex1M,I3426,TRUE,_xll.ohTrigger(RecalcTrigger,Trigger1M)),NA())</f>
        <v>2.2726747153773985E-2</v>
      </c>
      <c r="L3426" s="52">
        <f>IFERROR(_xll.qlIndexFixing(Index3M,H3426,TRUE,_xll.ohTrigger(RecalcTrigger,Trigger3M)),NA())</f>
        <v>2.4297568611280875E-2</v>
      </c>
      <c r="M3426" s="52">
        <f>IFERROR(_xll.qlIndexFixing(ONIndex3M,I3426,TRUE,_xll.ohTrigger(RecalcTrigger,Trigger3M)),NA())</f>
        <v>2.4223261275517771E-2</v>
      </c>
      <c r="N3426" s="52">
        <f>IFERROR(_xll.qlIndexFixing(Index6M,$H3426,TRUE,_xll.ohTrigger(RecalcTrigger,Trigger6M)),NA())</f>
        <v>2.569321297922245E-2</v>
      </c>
      <c r="O3426" s="52">
        <f>IFERROR(_xll.qlIndexFixing(ONIndex6M,I3426,TRUE,_xll.ohTrigger(RecalcTrigger,Trigger6M)),NA())</f>
        <v>2.5531409366754687E-2</v>
      </c>
      <c r="P3426" s="52">
        <f>IFERROR(_xll.qlIndexFixing(Index1Y,$H3426,TRUE,_xll.ohTrigger(RecalcTrigger,Trigger1Y)),NA())</f>
        <v>2.7524545875802466E-2</v>
      </c>
      <c r="Q3426" s="52">
        <f>IFERROR(_xll.qlIndexFixing(ONIndex1Y,I3426,TRUE,_xll.ohTrigger(RecalcTrigger,Trigger1Y)),NA())</f>
        <v>2.7148366097318188E-2</v>
      </c>
    </row>
    <row r="3427" spans="2:17" x14ac:dyDescent="0.2">
      <c r="B3427" s="46" t="s">
        <v>51</v>
      </c>
      <c r="D3427" s="49">
        <f>_xll.qlCalendarAdvance(LocalCalendar,$D3426,B3427,"f",FALSE)</f>
        <v>63536</v>
      </c>
      <c r="E3427" s="49">
        <f>_xll.qlInterestRateIndexValueDate(IndexON,D3427)</f>
        <v>63536</v>
      </c>
      <c r="F3427" s="52">
        <f>IFERROR(_xll.qlIndexFixing(IndexON,D3427,TRUE,_xll.ohTrigger(RecalcTrigger,TriggerON)),NA())</f>
        <v>2.1462095585293994E-2</v>
      </c>
      <c r="H3427" s="49">
        <f>_xll.qlCalendarAdvance(IborCalendar,$H3426,B3427,"f",FALSE)</f>
        <v>63522</v>
      </c>
      <c r="I3427" s="49">
        <f>_xll.qlInterestRateIndexValueDate(Index1M,$H3427)</f>
        <v>63524</v>
      </c>
      <c r="J3427" s="52">
        <f>IFERROR(_xll.qlIndexFixing(Index1M,$H3427,TRUE,_xll.ohTrigger(RecalcTrigger,Trigger1M)),NA())</f>
        <v>2.2747562215177652E-2</v>
      </c>
      <c r="K3427" s="52">
        <f>IFERROR(_xll.qlIndexFixing(ONIndex1M,I3427,TRUE,_xll.ohTrigger(RecalcTrigger,Trigger1M)),NA())</f>
        <v>2.2726747153773985E-2</v>
      </c>
      <c r="L3427" s="52">
        <f>IFERROR(_xll.qlIndexFixing(Index3M,H3427,TRUE,_xll.ohTrigger(RecalcTrigger,Trigger3M)),NA())</f>
        <v>2.4294295975717972E-2</v>
      </c>
      <c r="M3427" s="52">
        <f>IFERROR(_xll.qlIndexFixing(ONIndex3M,I3427,TRUE,_xll.ohTrigger(RecalcTrigger,Trigger3M)),NA())</f>
        <v>2.4223261275517771E-2</v>
      </c>
      <c r="N3427" s="52">
        <f>IFERROR(_xll.qlIndexFixing(Index6M,$H3427,TRUE,_xll.ohTrigger(RecalcTrigger,Trigger6M)),NA())</f>
        <v>2.5694124529302489E-2</v>
      </c>
      <c r="O3427" s="52">
        <f>IFERROR(_xll.qlIndexFixing(ONIndex6M,I3427,TRUE,_xll.ohTrigger(RecalcTrigger,Trigger6M)),NA())</f>
        <v>2.5531407886711932E-2</v>
      </c>
      <c r="P3427" s="52">
        <f>IFERROR(_xll.qlIndexFixing(Index1Y,$H3427,TRUE,_xll.ohTrigger(RecalcTrigger,Trigger1Y)),NA())</f>
        <v>2.7524551552192616E-2</v>
      </c>
      <c r="Q3427" s="52">
        <f>IFERROR(_xll.qlIndexFixing(ONIndex1Y,I3427,TRUE,_xll.ohTrigger(RecalcTrigger,Trigger1Y)),NA())</f>
        <v>2.7148373377254842E-2</v>
      </c>
    </row>
    <row r="3428" spans="2:17" x14ac:dyDescent="0.2">
      <c r="B3428" s="46" t="s">
        <v>51</v>
      </c>
      <c r="D3428" s="49">
        <f>_xll.qlCalendarAdvance(LocalCalendar,$D3427,B3428,"f",FALSE)</f>
        <v>63543</v>
      </c>
      <c r="E3428" s="49">
        <f>_xll.qlInterestRateIndexValueDate(IndexON,D3428)</f>
        <v>63543</v>
      </c>
      <c r="F3428" s="52">
        <f>IFERROR(_xll.qlIndexFixing(IndexON,D3428,TRUE,_xll.ohTrigger(RecalcTrigger,TriggerON)),NA())</f>
        <v>2.1462095585293994E-2</v>
      </c>
      <c r="H3428" s="49">
        <f>_xll.qlCalendarAdvance(IborCalendar,$H3427,B3428,"f",FALSE)</f>
        <v>63529</v>
      </c>
      <c r="I3428" s="49">
        <f>_xll.qlInterestRateIndexValueDate(Index1M,$H3428)</f>
        <v>63531</v>
      </c>
      <c r="J3428" s="52">
        <f>IFERROR(_xll.qlIndexFixing(Index1M,$H3428,TRUE,_xll.ohTrigger(RecalcTrigger,Trigger1M)),NA())</f>
        <v>2.2746844031438802E-2</v>
      </c>
      <c r="K3428" s="52">
        <f>IFERROR(_xll.qlIndexFixing(ONIndex1M,I3428,TRUE,_xll.ohTrigger(RecalcTrigger,Trigger1M)),NA())</f>
        <v>2.272674715374734E-2</v>
      </c>
      <c r="L3428" s="52">
        <f>IFERROR(_xll.qlIndexFixing(Index3M,H3428,TRUE,_xll.ohTrigger(RecalcTrigger,Trigger3M)),NA())</f>
        <v>2.4294295975717084E-2</v>
      </c>
      <c r="M3428" s="52">
        <f>IFERROR(_xll.qlIndexFixing(ONIndex3M,I3428,TRUE,_xll.ohTrigger(RecalcTrigger,Trigger3M)),NA())</f>
        <v>2.4223261275517771E-2</v>
      </c>
      <c r="N3428" s="52">
        <f>IFERROR(_xll.qlIndexFixing(Index6M,$H3428,TRUE,_xll.ohTrigger(RecalcTrigger,Trigger6M)),NA())</f>
        <v>2.5694123222220575E-2</v>
      </c>
      <c r="O3428" s="52">
        <f>IFERROR(_xll.qlIndexFixing(ONIndex6M,I3428,TRUE,_xll.ohTrigger(RecalcTrigger,Trigger6M)),NA())</f>
        <v>2.5531406420444824E-2</v>
      </c>
      <c r="P3428" s="52">
        <f>IFERROR(_xll.qlIndexFixing(Index1Y,$H3428,TRUE,_xll.ohTrigger(RecalcTrigger,Trigger1Y)),NA())</f>
        <v>2.7524557159116367E-2</v>
      </c>
      <c r="Q3428" s="52">
        <f>IFERROR(_xll.qlIndexFixing(ONIndex1Y,I3428,TRUE,_xll.ohTrigger(RecalcTrigger,Trigger1Y)),NA())</f>
        <v>2.7148380589618881E-2</v>
      </c>
    </row>
    <row r="3429" spans="2:17" x14ac:dyDescent="0.2">
      <c r="B3429" s="46" t="s">
        <v>51</v>
      </c>
      <c r="D3429" s="49">
        <f>_xll.qlCalendarAdvance(LocalCalendar,$D3428,B3429,"f",FALSE)</f>
        <v>63550</v>
      </c>
      <c r="E3429" s="49">
        <f>_xll.qlInterestRateIndexValueDate(IndexON,D3429)</f>
        <v>63550</v>
      </c>
      <c r="F3429" s="52">
        <f>IFERROR(_xll.qlIndexFixing(IndexON,D3429,TRUE,_xll.ohTrigger(RecalcTrigger,TriggerON)),NA())</f>
        <v>2.1462095585293994E-2</v>
      </c>
      <c r="H3429" s="49">
        <f>_xll.qlCalendarAdvance(IborCalendar,$H3428,B3429,"f",FALSE)</f>
        <v>63536</v>
      </c>
      <c r="I3429" s="49">
        <f>_xll.qlInterestRateIndexValueDate(Index1M,$H3429)</f>
        <v>63538</v>
      </c>
      <c r="J3429" s="52">
        <f>IFERROR(_xll.qlIndexFixing(Index1M,$H3429,TRUE,_xll.ohTrigger(RecalcTrigger,Trigger1M)),NA())</f>
        <v>2.2747562215177652E-2</v>
      </c>
      <c r="K3429" s="52">
        <f>IFERROR(_xll.qlIndexFixing(ONIndex1M,I3429,TRUE,_xll.ohTrigger(RecalcTrigger,Trigger1M)),NA())</f>
        <v>2.272674715374734E-2</v>
      </c>
      <c r="L3429" s="52">
        <f>IFERROR(_xll.qlIndexFixing(Index3M,H3429,TRUE,_xll.ohTrigger(RecalcTrigger,Trigger3M)),NA())</f>
        <v>2.4294295975717084E-2</v>
      </c>
      <c r="M3429" s="52">
        <f>IFERROR(_xll.qlIndexFixing(ONIndex3M,I3429,TRUE,_xll.ohTrigger(RecalcTrigger,Trigger3M)),NA())</f>
        <v>2.4223261275517771E-2</v>
      </c>
      <c r="N3429" s="52">
        <f>IFERROR(_xll.qlIndexFixing(Index6M,$H3429,TRUE,_xll.ohTrigger(RecalcTrigger,Trigger6M)),NA())</f>
        <v>2.5694121929054559E-2</v>
      </c>
      <c r="O3429" s="52">
        <f>IFERROR(_xll.qlIndexFixing(ONIndex6M,I3429,TRUE,_xll.ohTrigger(RecalcTrigger,Trigger6M)),NA())</f>
        <v>2.5531404967900073E-2</v>
      </c>
      <c r="P3429" s="52">
        <f>IFERROR(_xll.qlIndexFixing(Index1Y,$H3429,TRUE,_xll.ohTrigger(RecalcTrigger,Trigger1Y)),NA())</f>
        <v>2.752456269657351E-2</v>
      </c>
      <c r="Q3429" s="52">
        <f>IFERROR(_xll.qlIndexFixing(ONIndex1Y,I3429,TRUE,_xll.ohTrigger(RecalcTrigger,Trigger1Y)),NA())</f>
        <v>2.7148387734357016E-2</v>
      </c>
    </row>
    <row r="3430" spans="2:17" x14ac:dyDescent="0.2">
      <c r="B3430" s="46" t="s">
        <v>51</v>
      </c>
      <c r="D3430" s="49">
        <f>_xll.qlCalendarAdvance(LocalCalendar,$D3429,B3430,"f",FALSE)</f>
        <v>63557</v>
      </c>
      <c r="E3430" s="49">
        <f>_xll.qlInterestRateIndexValueDate(IndexON,D3430)</f>
        <v>63557</v>
      </c>
      <c r="F3430" s="52">
        <f>IFERROR(_xll.qlIndexFixing(IndexON,D3430,TRUE,_xll.ohTrigger(RecalcTrigger,TriggerON)),NA())</f>
        <v>2.1462095585293994E-2</v>
      </c>
      <c r="H3430" s="49">
        <f>_xll.qlCalendarAdvance(IborCalendar,$H3429,B3430,"f",FALSE)</f>
        <v>63543</v>
      </c>
      <c r="I3430" s="49">
        <f>_xll.qlInterestRateIndexValueDate(Index1M,$H3430)</f>
        <v>63545</v>
      </c>
      <c r="J3430" s="52">
        <f>IFERROR(_xll.qlIndexFixing(Index1M,$H3430,TRUE,_xll.ohTrigger(RecalcTrigger,Trigger1M)),NA())</f>
        <v>2.2746844031438802E-2</v>
      </c>
      <c r="K3430" s="52">
        <f>IFERROR(_xll.qlIndexFixing(ONIndex1M,I3430,TRUE,_xll.ohTrigger(RecalcTrigger,Trigger1M)),NA())</f>
        <v>2.2728181859770658E-2</v>
      </c>
      <c r="L3430" s="52">
        <f>IFERROR(_xll.qlIndexFixing(Index3M,H3430,TRUE,_xll.ohTrigger(RecalcTrigger,Trigger3M)),NA())</f>
        <v>2.4294295975717972E-2</v>
      </c>
      <c r="M3430" s="52">
        <f>IFERROR(_xll.qlIndexFixing(ONIndex3M,I3430,TRUE,_xll.ohTrigger(RecalcTrigger,Trigger3M)),NA())</f>
        <v>2.4224891145591343E-2</v>
      </c>
      <c r="N3430" s="52">
        <f>IFERROR(_xll.qlIndexFixing(Index6M,$H3430,TRUE,_xll.ohTrigger(RecalcTrigger,Trigger6M)),NA())</f>
        <v>2.5694120649803569E-2</v>
      </c>
      <c r="O3430" s="52">
        <f>IFERROR(_xll.qlIndexFixing(ONIndex6M,I3430,TRUE,_xll.ohTrigger(RecalcTrigger,Trigger6M)),NA())</f>
        <v>2.5533213983610636E-2</v>
      </c>
      <c r="P3430" s="52">
        <f>IFERROR(_xll.qlIndexFixing(Index1Y,$H3430,TRUE,_xll.ohTrigger(RecalcTrigger,Trigger1Y)),NA())</f>
        <v>2.7524568164564691E-2</v>
      </c>
      <c r="Q3430" s="52">
        <f>IFERROR(_xll.qlIndexFixing(ONIndex1Y,I3430,TRUE,_xll.ohTrigger(RecalcTrigger,Trigger1Y)),NA())</f>
        <v>2.7150443085190545E-2</v>
      </c>
    </row>
    <row r="3431" spans="2:17" x14ac:dyDescent="0.2">
      <c r="B3431" s="46" t="s">
        <v>51</v>
      </c>
      <c r="D3431" s="49">
        <f>_xll.qlCalendarAdvance(LocalCalendar,$D3430,B3431,"f",FALSE)</f>
        <v>63564</v>
      </c>
      <c r="E3431" s="49">
        <f>_xll.qlInterestRateIndexValueDate(IndexON,D3431)</f>
        <v>63564</v>
      </c>
      <c r="F3431" s="52">
        <f>IFERROR(_xll.qlIndexFixing(IndexON,D3431,TRUE,_xll.ohTrigger(RecalcTrigger,TriggerON)),NA())</f>
        <v>2.1462095585214058E-2</v>
      </c>
      <c r="H3431" s="49">
        <f>_xll.qlCalendarAdvance(IborCalendar,$H3430,B3431,"f",FALSE)</f>
        <v>63550</v>
      </c>
      <c r="I3431" s="49">
        <f>_xll.qlInterestRateIndexValueDate(Index1M,$H3431)</f>
        <v>63552</v>
      </c>
      <c r="J3431" s="52">
        <f>IFERROR(_xll.qlIndexFixing(Index1M,$H3431,TRUE,_xll.ohTrigger(RecalcTrigger,Trigger1M)),NA())</f>
        <v>2.2748280429147692E-2</v>
      </c>
      <c r="K3431" s="52">
        <f>IFERROR(_xll.qlIndexFixing(ONIndex1M,I3431,TRUE,_xll.ohTrigger(RecalcTrigger,Trigger1M)),NA())</f>
        <v>2.2727464491669735E-2</v>
      </c>
      <c r="L3431" s="52">
        <f>IFERROR(_xll.qlIndexFixing(Index3M,H3431,TRUE,_xll.ohTrigger(RecalcTrigger,Trigger3M)),NA())</f>
        <v>2.4295114079535943E-2</v>
      </c>
      <c r="M3431" s="52">
        <f>IFERROR(_xll.qlIndexFixing(ONIndex3M,I3431,TRUE,_xll.ohTrigger(RecalcTrigger,Trigger3M)),NA())</f>
        <v>2.422407619227851E-2</v>
      </c>
      <c r="N3431" s="52">
        <f>IFERROR(_xll.qlIndexFixing(Index6M,$H3431,TRUE,_xll.ohTrigger(RecalcTrigger,Trigger6M)),NA())</f>
        <v>2.5694119384468916E-2</v>
      </c>
      <c r="O3431" s="52">
        <f>IFERROR(_xll.qlIndexFixing(ONIndex6M,I3431,TRUE,_xll.ohTrigger(RecalcTrigger,Trigger6M)),NA())</f>
        <v>2.5532307310733859E-2</v>
      </c>
      <c r="P3431" s="52">
        <f>IFERROR(_xll.qlIndexFixing(Index1Y,$H3431,TRUE,_xll.ohTrigger(RecalcTrigger,Trigger1Y)),NA())</f>
        <v>2.7524573563089481E-2</v>
      </c>
      <c r="Q3431" s="52">
        <f>IFERROR(_xll.qlIndexFixing(ONIndex1Y,I3431,TRUE,_xll.ohTrigger(RecalcTrigger,Trigger1Y)),NA())</f>
        <v>2.7149425928107984E-2</v>
      </c>
    </row>
    <row r="3432" spans="2:17" x14ac:dyDescent="0.2">
      <c r="B3432" s="46" t="s">
        <v>51</v>
      </c>
      <c r="D3432" s="49">
        <f>_xll.qlCalendarAdvance(LocalCalendar,$D3431,B3432,"f",FALSE)</f>
        <v>63571</v>
      </c>
      <c r="E3432" s="49">
        <f>_xll.qlInterestRateIndexValueDate(IndexON,D3432)</f>
        <v>63571</v>
      </c>
      <c r="F3432" s="52">
        <f>IFERROR(_xll.qlIndexFixing(IndexON,D3432,TRUE,_xll.ohTrigger(RecalcTrigger,TriggerON)),NA())</f>
        <v>2.1462095585453866E-2</v>
      </c>
      <c r="H3432" s="49">
        <f>_xll.qlCalendarAdvance(IborCalendar,$H3431,B3432,"f",FALSE)</f>
        <v>63557</v>
      </c>
      <c r="I3432" s="49">
        <f>_xll.qlInterestRateIndexValueDate(Index1M,$H3432)</f>
        <v>63559</v>
      </c>
      <c r="J3432" s="52">
        <f>IFERROR(_xll.qlIndexFixing(Index1M,$H3432,TRUE,_xll.ohTrigger(RecalcTrigger,Trigger1M)),NA())</f>
        <v>2.2746844031436224E-2</v>
      </c>
      <c r="K3432" s="52">
        <f>IFERROR(_xll.qlIndexFixing(ONIndex1M,I3432,TRUE,_xll.ohTrigger(RecalcTrigger,Trigger1M)),NA())</f>
        <v>2.272674715374734E-2</v>
      </c>
      <c r="L3432" s="52">
        <f>IFERROR(_xll.qlIndexFixing(Index3M,H3432,TRUE,_xll.ohTrigger(RecalcTrigger,Trigger3M)),NA())</f>
        <v>2.4294295975717084E-2</v>
      </c>
      <c r="M3432" s="52">
        <f>IFERROR(_xll.qlIndexFixing(ONIndex3M,I3432,TRUE,_xll.ohTrigger(RecalcTrigger,Trigger3M)),NA())</f>
        <v>2.4223261275517771E-2</v>
      </c>
      <c r="N3432" s="52">
        <f>IFERROR(_xll.qlIndexFixing(Index6M,$H3432,TRUE,_xll.ohTrigger(RecalcTrigger,Trigger6M)),NA())</f>
        <v>2.5693205256555746E-2</v>
      </c>
      <c r="O3432" s="52">
        <f>IFERROR(_xll.qlIndexFixing(ONIndex6M,I3432,TRUE,_xll.ohTrigger(RecalcTrigger,Trigger6M)),NA())</f>
        <v>2.5531400692759831E-2</v>
      </c>
      <c r="P3432" s="52">
        <f>IFERROR(_xll.qlIndexFixing(Index1Y,$H3432,TRUE,_xll.ohTrigger(RecalcTrigger,Trigger1Y)),NA())</f>
        <v>2.7524578892148311E-2</v>
      </c>
      <c r="Q3432" s="52">
        <f>IFERROR(_xll.qlIndexFixing(ONIndex1Y,I3432,TRUE,_xll.ohTrigger(RecalcTrigger,Trigger1Y)),NA())</f>
        <v>2.7148408763135734E-2</v>
      </c>
    </row>
    <row r="3433" spans="2:17" x14ac:dyDescent="0.2">
      <c r="B3433" s="46" t="s">
        <v>51</v>
      </c>
      <c r="D3433" s="49">
        <f>_xll.qlCalendarAdvance(LocalCalendar,$D3432,B3433,"f",FALSE)</f>
        <v>63578</v>
      </c>
      <c r="E3433" s="49">
        <f>_xll.qlInterestRateIndexValueDate(IndexON,D3433)</f>
        <v>63578</v>
      </c>
      <c r="F3433" s="52">
        <f>IFERROR(_xll.qlIndexFixing(IndexON,D3433,TRUE,_xll.ohTrigger(RecalcTrigger,TriggerON)),NA())</f>
        <v>2.146209558537393E-2</v>
      </c>
      <c r="H3433" s="49">
        <f>_xll.qlCalendarAdvance(IborCalendar,$H3432,B3433,"f",FALSE)</f>
        <v>63564</v>
      </c>
      <c r="I3433" s="49">
        <f>_xll.qlInterestRateIndexValueDate(Index1M,$H3433)</f>
        <v>63566</v>
      </c>
      <c r="J3433" s="52">
        <f>IFERROR(_xll.qlIndexFixing(Index1M,$H3433,TRUE,_xll.ohTrigger(RecalcTrigger,Trigger1M)),NA())</f>
        <v>2.2746844031438802E-2</v>
      </c>
      <c r="K3433" s="52">
        <f>IFERROR(_xll.qlIndexFixing(ONIndex1M,I3433,TRUE,_xll.ohTrigger(RecalcTrigger,Trigger1M)),NA())</f>
        <v>2.2727464491669735E-2</v>
      </c>
      <c r="L3433" s="52">
        <f>IFERROR(_xll.qlIndexFixing(Index3M,H3433,TRUE,_xll.ohTrigger(RecalcTrigger,Trigger3M)),NA())</f>
        <v>2.4294295975717972E-2</v>
      </c>
      <c r="M3433" s="52">
        <f>IFERROR(_xll.qlIndexFixing(ONIndex3M,I3433,TRUE,_xll.ohTrigger(RecalcTrigger,Trigger3M)),NA())</f>
        <v>2.4224076192258526E-2</v>
      </c>
      <c r="N3433" s="52">
        <f>IFERROR(_xll.qlIndexFixing(Index6M,$H3433,TRUE,_xll.ohTrigger(RecalcTrigger,Trigger6M)),NA())</f>
        <v>2.5693204018145708E-2</v>
      </c>
      <c r="O3433" s="52">
        <f>IFERROR(_xll.qlIndexFixing(ONIndex6M,I3433,TRUE,_xll.ohTrigger(RecalcTrigger,Trigger6M)),NA())</f>
        <v>2.5532304503639303E-2</v>
      </c>
      <c r="P3433" s="52">
        <f>IFERROR(_xll.qlIndexFixing(Index1Y,$H3433,TRUE,_xll.ohTrigger(RecalcTrigger,Trigger1Y)),NA())</f>
        <v>2.7524584151740309E-2</v>
      </c>
      <c r="Q3433" s="52">
        <f>IFERROR(_xll.qlIndexFixing(ONIndex1Y,I3433,TRUE,_xll.ohTrigger(RecalcTrigger,Trigger1Y)),NA())</f>
        <v>2.7149439735922876E-2</v>
      </c>
    </row>
    <row r="3434" spans="2:17" x14ac:dyDescent="0.2">
      <c r="B3434" s="46" t="s">
        <v>51</v>
      </c>
      <c r="D3434" s="49">
        <f>_xll.qlCalendarAdvance(LocalCalendar,$D3433,B3434,"f",FALSE)</f>
        <v>63585</v>
      </c>
      <c r="E3434" s="49">
        <f>_xll.qlInterestRateIndexValueDate(IndexON,D3434)</f>
        <v>63585</v>
      </c>
      <c r="F3434" s="52">
        <f>IFERROR(_xll.qlIndexFixing(IndexON,D3434,TRUE,_xll.ohTrigger(RecalcTrigger,TriggerON)),NA())</f>
        <v>2.1462095585293994E-2</v>
      </c>
      <c r="H3434" s="49">
        <f>_xll.qlCalendarAdvance(IborCalendar,$H3433,B3434,"f",FALSE)</f>
        <v>63571</v>
      </c>
      <c r="I3434" s="49">
        <f>_xll.qlInterestRateIndexValueDate(Index1M,$H3434)</f>
        <v>63573</v>
      </c>
      <c r="J3434" s="52">
        <f>IFERROR(_xll.qlIndexFixing(Index1M,$H3434,TRUE,_xll.ohTrigger(RecalcTrigger,Trigger1M)),NA())</f>
        <v>2.2747562215175154E-2</v>
      </c>
      <c r="K3434" s="52">
        <f>IFERROR(_xll.qlIndexFixing(ONIndex1M,I3434,TRUE,_xll.ohTrigger(RecalcTrigger,Trigger1M)),NA())</f>
        <v>2.2726747153773985E-2</v>
      </c>
      <c r="L3434" s="52">
        <f>IFERROR(_xll.qlIndexFixing(Index3M,H3434,TRUE,_xll.ohTrigger(RecalcTrigger,Trigger3M)),NA())</f>
        <v>2.4294295975717084E-2</v>
      </c>
      <c r="M3434" s="52">
        <f>IFERROR(_xll.qlIndexFixing(ONIndex3M,I3434,TRUE,_xll.ohTrigger(RecalcTrigger,Trigger3M)),NA())</f>
        <v>2.4223261275491126E-2</v>
      </c>
      <c r="N3434" s="52">
        <f>IFERROR(_xll.qlIndexFixing(Index6M,$H3434,TRUE,_xll.ohTrigger(RecalcTrigger,Trigger6M)),NA())</f>
        <v>2.5693202793651167E-2</v>
      </c>
      <c r="O3434" s="52">
        <f>IFERROR(_xll.qlIndexFixing(ONIndex6M,I3434,TRUE,_xll.ohTrigger(RecalcTrigger,Trigger6M)),NA())</f>
        <v>2.5531397911358056E-2</v>
      </c>
      <c r="P3434" s="52">
        <f>IFERROR(_xll.qlIndexFixing(Index1Y,$H3434,TRUE,_xll.ohTrigger(RecalcTrigger,Trigger1Y)),NA())</f>
        <v>2.7525632213264383E-2</v>
      </c>
      <c r="Q3434" s="52">
        <f>IFERROR(_xll.qlIndexFixing(ONIndex1Y,I3434,TRUE,_xll.ohTrigger(RecalcTrigger,Trigger1Y)),NA())</f>
        <v>2.7148422444378539E-2</v>
      </c>
    </row>
    <row r="3435" spans="2:17" x14ac:dyDescent="0.2">
      <c r="B3435" s="46" t="s">
        <v>51</v>
      </c>
      <c r="D3435" s="49">
        <f>_xll.qlCalendarAdvance(LocalCalendar,$D3434,B3435,"f",FALSE)</f>
        <v>63592</v>
      </c>
      <c r="E3435" s="49">
        <f>_xll.qlInterestRateIndexValueDate(IndexON,D3435)</f>
        <v>63592</v>
      </c>
      <c r="F3435" s="52">
        <f>IFERROR(_xll.qlIndexFixing(IndexON,D3435,TRUE,_xll.ohTrigger(RecalcTrigger,TriggerON)),NA())</f>
        <v>2.146209558537393E-2</v>
      </c>
      <c r="H3435" s="49">
        <f>_xll.qlCalendarAdvance(IborCalendar,$H3434,B3435,"f",FALSE)</f>
        <v>63578</v>
      </c>
      <c r="I3435" s="49">
        <f>_xll.qlInterestRateIndexValueDate(Index1M,$H3435)</f>
        <v>63580</v>
      </c>
      <c r="J3435" s="52">
        <f>IFERROR(_xll.qlIndexFixing(Index1M,$H3435,TRUE,_xll.ohTrigger(RecalcTrigger,Trigger1M)),NA())</f>
        <v>2.2746844031438802E-2</v>
      </c>
      <c r="K3435" s="52">
        <f>IFERROR(_xll.qlIndexFixing(ONIndex1M,I3435,TRUE,_xll.ohTrigger(RecalcTrigger,Trigger1M)),NA())</f>
        <v>2.2726747153773985E-2</v>
      </c>
      <c r="L3435" s="52">
        <f>IFERROR(_xll.qlIndexFixing(Index3M,H3435,TRUE,_xll.ohTrigger(RecalcTrigger,Trigger3M)),NA())</f>
        <v>2.4294295975717084E-2</v>
      </c>
      <c r="M3435" s="52">
        <f>IFERROR(_xll.qlIndexFixing(ONIndex3M,I3435,TRUE,_xll.ohTrigger(RecalcTrigger,Trigger3M)),NA())</f>
        <v>2.4223261275517771E-2</v>
      </c>
      <c r="N3435" s="52">
        <f>IFERROR(_xll.qlIndexFixing(Index6M,$H3435,TRUE,_xll.ohTrigger(RecalcTrigger,Trigger6M)),NA())</f>
        <v>2.5693201583070802E-2</v>
      </c>
      <c r="O3435" s="52">
        <f>IFERROR(_xll.qlIndexFixing(ONIndex6M,I3435,TRUE,_xll.ohTrigger(RecalcTrigger,Trigger6M)),NA())</f>
        <v>2.5531396541254026E-2</v>
      </c>
      <c r="P3435" s="52">
        <f>IFERROR(_xll.qlIndexFixing(Index1Y,$H3435,TRUE,_xll.ohTrigger(RecalcTrigger,Trigger1Y)),NA())</f>
        <v>2.7524594462525993E-2</v>
      </c>
      <c r="Q3435" s="52">
        <f>IFERROR(_xll.qlIndexFixing(ONIndex1Y,I3435,TRUE,_xll.ohTrigger(RecalcTrigger,Trigger1Y)),NA())</f>
        <v>2.7148429183627698E-2</v>
      </c>
    </row>
    <row r="3436" spans="2:17" x14ac:dyDescent="0.2">
      <c r="B3436" s="46" t="s">
        <v>51</v>
      </c>
      <c r="D3436" s="49">
        <f>_xll.qlCalendarAdvance(LocalCalendar,$D3435,B3436,"f",FALSE)</f>
        <v>63599</v>
      </c>
      <c r="E3436" s="49">
        <f>_xll.qlInterestRateIndexValueDate(IndexON,D3436)</f>
        <v>63599</v>
      </c>
      <c r="F3436" s="52">
        <f>IFERROR(_xll.qlIndexFixing(IndexON,D3436,TRUE,_xll.ohTrigger(RecalcTrigger,TriggerON)),NA())</f>
        <v>2.146209558537393E-2</v>
      </c>
      <c r="H3436" s="49">
        <f>_xll.qlCalendarAdvance(IborCalendar,$H3435,B3436,"f",FALSE)</f>
        <v>63585</v>
      </c>
      <c r="I3436" s="49">
        <f>_xll.qlInterestRateIndexValueDate(Index1M,$H3436)</f>
        <v>63587</v>
      </c>
      <c r="J3436" s="52">
        <f>IFERROR(_xll.qlIndexFixing(Index1M,$H3436,TRUE,_xll.ohTrigger(RecalcTrigger,Trigger1M)),NA())</f>
        <v>2.2744689661574453E-2</v>
      </c>
      <c r="K3436" s="52">
        <f>IFERROR(_xll.qlIndexFixing(ONIndex1M,I3436,TRUE,_xll.ohTrigger(RecalcTrigger,Trigger1M)),NA())</f>
        <v>2.2726747153773985E-2</v>
      </c>
      <c r="L3436" s="52">
        <f>IFERROR(_xll.qlIndexFixing(Index3M,H3436,TRUE,_xll.ohTrigger(RecalcTrigger,Trigger3M)),NA())</f>
        <v>2.429347790861236E-2</v>
      </c>
      <c r="M3436" s="52">
        <f>IFERROR(_xll.qlIndexFixing(ONIndex3M,I3436,TRUE,_xll.ohTrigger(RecalcTrigger,Trigger3M)),NA())</f>
        <v>2.4223261275517771E-2</v>
      </c>
      <c r="N3436" s="52">
        <f>IFERROR(_xll.qlIndexFixing(Index6M,$H3436,TRUE,_xll.ohTrigger(RecalcTrigger,Trigger6M)),NA())</f>
        <v>2.5693200386405938E-2</v>
      </c>
      <c r="O3436" s="52">
        <f>IFERROR(_xll.qlIndexFixing(ONIndex6M,I3436,TRUE,_xll.ohTrigger(RecalcTrigger,Trigger6M)),NA())</f>
        <v>2.5531395184898997E-2</v>
      </c>
      <c r="P3436" s="52">
        <f>IFERROR(_xll.qlIndexFixing(Index1Y,$H3436,TRUE,_xll.ohTrigger(RecalcTrigger,Trigger1Y)),NA())</f>
        <v>2.7524599513719682E-2</v>
      </c>
      <c r="Q3436" s="52">
        <f>IFERROR(_xll.qlIndexFixing(ONIndex1Y,I3436,TRUE,_xll.ohTrigger(RecalcTrigger,Trigger1Y)),NA())</f>
        <v>2.7148435855304243E-2</v>
      </c>
    </row>
    <row r="3437" spans="2:17" x14ac:dyDescent="0.2">
      <c r="B3437" s="46" t="s">
        <v>51</v>
      </c>
      <c r="D3437" s="49">
        <f>_xll.qlCalendarAdvance(LocalCalendar,$D3436,B3437,"f",FALSE)</f>
        <v>63606</v>
      </c>
      <c r="E3437" s="49">
        <f>_xll.qlInterestRateIndexValueDate(IndexON,D3437)</f>
        <v>63606</v>
      </c>
      <c r="F3437" s="52">
        <f>IFERROR(_xll.qlIndexFixing(IndexON,D3437,TRUE,_xll.ohTrigger(RecalcTrigger,TriggerON)),NA())</f>
        <v>2.1462095585453866E-2</v>
      </c>
      <c r="H3437" s="49">
        <f>_xll.qlCalendarAdvance(IborCalendar,$H3436,B3437,"f",FALSE)</f>
        <v>63592</v>
      </c>
      <c r="I3437" s="49">
        <f>_xll.qlInterestRateIndexValueDate(Index1M,$H3437)</f>
        <v>63594</v>
      </c>
      <c r="J3437" s="52">
        <f>IFERROR(_xll.qlIndexFixing(Index1M,$H3437,TRUE,_xll.ohTrigger(RecalcTrigger,Trigger1M)),NA())</f>
        <v>2.2744689661571598E-2</v>
      </c>
      <c r="K3437" s="52">
        <f>IFERROR(_xll.qlIndexFixing(ONIndex1M,I3437,TRUE,_xll.ohTrigger(RecalcTrigger,Trigger1M)),NA())</f>
        <v>2.2726747153773985E-2</v>
      </c>
      <c r="L3437" s="52">
        <f>IFERROR(_xll.qlIndexFixing(Index3M,H3437,TRUE,_xll.ohTrigger(RecalcTrigger,Trigger3M)),NA())</f>
        <v>2.429347790861236E-2</v>
      </c>
      <c r="M3437" s="52">
        <f>IFERROR(_xll.qlIndexFixing(ONIndex3M,I3437,TRUE,_xll.ohTrigger(RecalcTrigger,Trigger3M)),NA())</f>
        <v>2.4223261275517771E-2</v>
      </c>
      <c r="N3437" s="52">
        <f>IFERROR(_xll.qlIndexFixing(Index6M,$H3437,TRUE,_xll.ohTrigger(RecalcTrigger,Trigger6M)),NA())</f>
        <v>2.5693199203654361E-2</v>
      </c>
      <c r="O3437" s="52">
        <f>IFERROR(_xll.qlIndexFixing(ONIndex6M,I3437,TRUE,_xll.ohTrigger(RecalcTrigger,Trigger6M)),NA())</f>
        <v>2.5531393842266326E-2</v>
      </c>
      <c r="P3437" s="52">
        <f>IFERROR(_xll.qlIndexFixing(Index1Y,$H3437,TRUE,_xll.ohTrigger(RecalcTrigger,Trigger1Y)),NA())</f>
        <v>2.7524604495446754E-2</v>
      </c>
      <c r="Q3437" s="52">
        <f>IFERROR(_xll.qlIndexFixing(ONIndex1Y,I3437,TRUE,_xll.ohTrigger(RecalcTrigger,Trigger1Y)),NA())</f>
        <v>2.7148442459408173E-2</v>
      </c>
    </row>
    <row r="3438" spans="2:17" x14ac:dyDescent="0.2">
      <c r="B3438" s="46" t="s">
        <v>51</v>
      </c>
      <c r="D3438" s="49">
        <f>_xll.qlCalendarAdvance(LocalCalendar,$D3437,B3438,"f",FALSE)</f>
        <v>63613</v>
      </c>
      <c r="E3438" s="49">
        <f>_xll.qlInterestRateIndexValueDate(IndexON,D3438)</f>
        <v>63613</v>
      </c>
      <c r="F3438" s="52">
        <f>IFERROR(_xll.qlIndexFixing(IndexON,D3438,TRUE,_xll.ohTrigger(RecalcTrigger,TriggerON)),NA())</f>
        <v>2.1462095585293994E-2</v>
      </c>
      <c r="H3438" s="49">
        <f>_xll.qlCalendarAdvance(IborCalendar,$H3437,B3438,"f",FALSE)</f>
        <v>63599</v>
      </c>
      <c r="I3438" s="49">
        <f>_xll.qlInterestRateIndexValueDate(Index1M,$H3438)</f>
        <v>63601</v>
      </c>
      <c r="J3438" s="52">
        <f>IFERROR(_xll.qlIndexFixing(Index1M,$H3438,TRUE,_xll.ohTrigger(RecalcTrigger,Trigger1M)),NA())</f>
        <v>2.2744689661571598E-2</v>
      </c>
      <c r="K3438" s="52">
        <f>IFERROR(_xll.qlIndexFixing(ONIndex1M,I3438,TRUE,_xll.ohTrigger(RecalcTrigger,Trigger1M)),NA())</f>
        <v>2.2727464491669735E-2</v>
      </c>
      <c r="L3438" s="52">
        <f>IFERROR(_xll.qlIndexFixing(Index3M,H3438,TRUE,_xll.ohTrigger(RecalcTrigger,Trigger3M)),NA())</f>
        <v>2.429347790861236E-2</v>
      </c>
      <c r="M3438" s="52">
        <f>IFERROR(_xll.qlIndexFixing(ONIndex3M,I3438,TRUE,_xll.ohTrigger(RecalcTrigger,Trigger3M)),NA())</f>
        <v>2.4224076192258526E-2</v>
      </c>
      <c r="N3438" s="52">
        <f>IFERROR(_xll.qlIndexFixing(Index6M,$H3438,TRUE,_xll.ohTrigger(RecalcTrigger,Trigger6M)),NA())</f>
        <v>2.5693198034818284E-2</v>
      </c>
      <c r="O3438" s="52">
        <f>IFERROR(_xll.qlIndexFixing(ONIndex6M,I3438,TRUE,_xll.ohTrigger(RecalcTrigger,Trigger6M)),NA())</f>
        <v>2.5532297726280628E-2</v>
      </c>
      <c r="P3438" s="52">
        <f>IFERROR(_xll.qlIndexFixing(Index1Y,$H3438,TRUE,_xll.ohTrigger(RecalcTrigger,Trigger1Y)),NA())</f>
        <v>2.752565226076956E-2</v>
      </c>
      <c r="Q3438" s="52">
        <f>IFERROR(_xll.qlIndexFixing(ONIndex1Y,I3438,TRUE,_xll.ohTrigger(RecalcTrigger,Trigger1Y)),NA())</f>
        <v>2.7149473072616281E-2</v>
      </c>
    </row>
    <row r="3439" spans="2:17" x14ac:dyDescent="0.2">
      <c r="B3439" s="46" t="s">
        <v>51</v>
      </c>
      <c r="D3439" s="49">
        <f>_xll.qlCalendarAdvance(LocalCalendar,$D3438,B3439,"f",FALSE)</f>
        <v>63620</v>
      </c>
      <c r="E3439" s="49">
        <f>_xll.qlInterestRateIndexValueDate(IndexON,D3439)</f>
        <v>63620</v>
      </c>
      <c r="F3439" s="52">
        <f>IFERROR(_xll.qlIndexFixing(IndexON,D3439,TRUE,_xll.ohTrigger(RecalcTrigger,TriggerON)),NA())</f>
        <v>2.146209558537393E-2</v>
      </c>
      <c r="H3439" s="49">
        <f>_xll.qlCalendarAdvance(IborCalendar,$H3438,B3439,"f",FALSE)</f>
        <v>63606</v>
      </c>
      <c r="I3439" s="49">
        <f>_xll.qlInterestRateIndexValueDate(Index1M,$H3439)</f>
        <v>63608</v>
      </c>
      <c r="J3439" s="52">
        <f>IFERROR(_xll.qlIndexFixing(Index1M,$H3439,TRUE,_xll.ohTrigger(RecalcTrigger,Trigger1M)),NA())</f>
        <v>2.2744689661571598E-2</v>
      </c>
      <c r="K3439" s="52">
        <f>IFERROR(_xll.qlIndexFixing(ONIndex1M,I3439,TRUE,_xll.ohTrigger(RecalcTrigger,Trigger1M)),NA())</f>
        <v>2.2726747153773985E-2</v>
      </c>
      <c r="L3439" s="52">
        <f>IFERROR(_xll.qlIndexFixing(Index3M,H3439,TRUE,_xll.ohTrigger(RecalcTrigger,Trigger3M)),NA())</f>
        <v>2.429347790861236E-2</v>
      </c>
      <c r="M3439" s="52">
        <f>IFERROR(_xll.qlIndexFixing(ONIndex3M,I3439,TRUE,_xll.ohTrigger(RecalcTrigger,Trigger3M)),NA())</f>
        <v>2.4223261275491126E-2</v>
      </c>
      <c r="N3439" s="52">
        <f>IFERROR(_xll.qlIndexFixing(Index6M,$H3439,TRUE,_xll.ohTrigger(RecalcTrigger,Trigger6M)),NA())</f>
        <v>2.5693196879897705E-2</v>
      </c>
      <c r="O3439" s="52">
        <f>IFERROR(_xll.qlIndexFixing(ONIndex6M,I3439,TRUE,_xll.ohTrigger(RecalcTrigger,Trigger6M)),NA())</f>
        <v>2.5531391198274633E-2</v>
      </c>
      <c r="P3439" s="52">
        <f>IFERROR(_xll.qlIndexFixing(Index1Y,$H3439,TRUE,_xll.ohTrigger(RecalcTrigger,Trigger1Y)),NA())</f>
        <v>2.7524614250501938E-2</v>
      </c>
      <c r="Q3439" s="52">
        <f>IFERROR(_xll.qlIndexFixing(ONIndex1Y,I3439,TRUE,_xll.ohTrigger(RecalcTrigger,Trigger1Y)),NA())</f>
        <v>2.714845546479161E-2</v>
      </c>
    </row>
    <row r="3440" spans="2:17" x14ac:dyDescent="0.2">
      <c r="B3440" s="46" t="s">
        <v>51</v>
      </c>
      <c r="D3440" s="49">
        <f>_xll.qlCalendarAdvance(LocalCalendar,$D3439,B3440,"f",FALSE)</f>
        <v>63627</v>
      </c>
      <c r="E3440" s="49">
        <f>_xll.qlInterestRateIndexValueDate(IndexON,D3440)</f>
        <v>63627</v>
      </c>
      <c r="F3440" s="52">
        <f>IFERROR(_xll.qlIndexFixing(IndexON,D3440,TRUE,_xll.ohTrigger(RecalcTrigger,TriggerON)),NA())</f>
        <v>2.146209558537393E-2</v>
      </c>
      <c r="H3440" s="49">
        <f>_xll.qlCalendarAdvance(IborCalendar,$H3439,B3440,"f",FALSE)</f>
        <v>63613</v>
      </c>
      <c r="I3440" s="49">
        <f>_xll.qlInterestRateIndexValueDate(Index1M,$H3440)</f>
        <v>63615</v>
      </c>
      <c r="J3440" s="52">
        <f>IFERROR(_xll.qlIndexFixing(Index1M,$H3440,TRUE,_xll.ohTrigger(RecalcTrigger,Trigger1M)),NA())</f>
        <v>2.2746844031433646E-2</v>
      </c>
      <c r="K3440" s="52">
        <f>IFERROR(_xll.qlIndexFixing(ONIndex1M,I3440,TRUE,_xll.ohTrigger(RecalcTrigger,Trigger1M)),NA())</f>
        <v>2.272674715374734E-2</v>
      </c>
      <c r="L3440" s="52">
        <f>IFERROR(_xll.qlIndexFixing(Index3M,H3440,TRUE,_xll.ohTrigger(RecalcTrigger,Trigger3M)),NA())</f>
        <v>2.4297568611280875E-2</v>
      </c>
      <c r="M3440" s="52">
        <f>IFERROR(_xll.qlIndexFixing(ONIndex3M,I3440,TRUE,_xll.ohTrigger(RecalcTrigger,Trigger3M)),NA())</f>
        <v>2.4223261275491126E-2</v>
      </c>
      <c r="N3440" s="52">
        <f>IFERROR(_xll.qlIndexFixing(Index6M,$H3440,TRUE,_xll.ohTrigger(RecalcTrigger,Trigger6M)),NA())</f>
        <v>2.5697760590684276E-2</v>
      </c>
      <c r="O3440" s="52">
        <f>IFERROR(_xll.qlIndexFixing(ONIndex6M,I3440,TRUE,_xll.ohTrigger(RecalcTrigger,Trigger6M)),NA())</f>
        <v>2.5531389896862322E-2</v>
      </c>
      <c r="P3440" s="52">
        <f>IFERROR(_xll.qlIndexFixing(Index1Y,$H3440,TRUE,_xll.ohTrigger(RecalcTrigger,Trigger1Y)),NA())</f>
        <v>2.7524619023830046E-2</v>
      </c>
      <c r="Q3440" s="52">
        <f>IFERROR(_xll.qlIndexFixing(ONIndex1Y,I3440,TRUE,_xll.ohTrigger(RecalcTrigger,Trigger1Y)),NA())</f>
        <v>2.7148461866071116E-2</v>
      </c>
    </row>
    <row r="3441" spans="2:17" x14ac:dyDescent="0.2">
      <c r="B3441" s="46" t="s">
        <v>51</v>
      </c>
      <c r="D3441" s="49">
        <f>_xll.qlCalendarAdvance(LocalCalendar,$D3440,B3441,"f",FALSE)</f>
        <v>63634</v>
      </c>
      <c r="E3441" s="49">
        <f>_xll.qlInterestRateIndexValueDate(IndexON,D3441)</f>
        <v>63634</v>
      </c>
      <c r="F3441" s="52">
        <f>IFERROR(_xll.qlIndexFixing(IndexON,D3441,TRUE,_xll.ohTrigger(RecalcTrigger,TriggerON)),NA())</f>
        <v>2.1462095585293994E-2</v>
      </c>
      <c r="H3441" s="49">
        <f>_xll.qlCalendarAdvance(IborCalendar,$H3440,B3441,"f",FALSE)</f>
        <v>63620</v>
      </c>
      <c r="I3441" s="49">
        <f>_xll.qlInterestRateIndexValueDate(Index1M,$H3441)</f>
        <v>63622</v>
      </c>
      <c r="J3441" s="52">
        <f>IFERROR(_xll.qlIndexFixing(Index1M,$H3441,TRUE,_xll.ohTrigger(RecalcTrigger,Trigger1M)),NA())</f>
        <v>2.2746844031438802E-2</v>
      </c>
      <c r="K3441" s="52">
        <f>IFERROR(_xll.qlIndexFixing(ONIndex1M,I3441,TRUE,_xll.ohTrigger(RecalcTrigger,Trigger1M)),NA())</f>
        <v>2.2726747153773985E-2</v>
      </c>
      <c r="L3441" s="52">
        <f>IFERROR(_xll.qlIndexFixing(Index3M,H3441,TRUE,_xll.ohTrigger(RecalcTrigger,Trigger3M)),NA())</f>
        <v>2.4297568611280025E-2</v>
      </c>
      <c r="M3441" s="52">
        <f>IFERROR(_xll.qlIndexFixing(ONIndex3M,I3441,TRUE,_xll.ohTrigger(RecalcTrigger,Trigger3M)),NA())</f>
        <v>2.4223261275517771E-2</v>
      </c>
      <c r="N3441" s="52">
        <f>IFERROR(_xll.qlIndexFixing(Index6M,$H3441,TRUE,_xll.ohTrigger(RecalcTrigger,Trigger6M)),NA())</f>
        <v>2.5696846410297614E-2</v>
      </c>
      <c r="O3441" s="52">
        <f>IFERROR(_xll.qlIndexFixing(ONIndex6M,I3441,TRUE,_xll.ohTrigger(RecalcTrigger,Trigger6M)),NA())</f>
        <v>2.5531388609225658E-2</v>
      </c>
      <c r="P3441" s="52">
        <f>IFERROR(_xll.qlIndexFixing(Index1Y,$H3441,TRUE,_xll.ohTrigger(RecalcTrigger,Trigger1Y)),NA())</f>
        <v>2.7524623727692196E-2</v>
      </c>
      <c r="Q3441" s="52">
        <f>IFERROR(_xll.qlIndexFixing(ONIndex1Y,I3441,TRUE,_xll.ohTrigger(RecalcTrigger,Trigger1Y)),NA())</f>
        <v>2.7148468199804654E-2</v>
      </c>
    </row>
    <row r="3442" spans="2:17" x14ac:dyDescent="0.2">
      <c r="B3442" s="46" t="s">
        <v>51</v>
      </c>
      <c r="D3442" s="49">
        <f>_xll.qlCalendarAdvance(LocalCalendar,$D3441,B3442,"f",FALSE)</f>
        <v>63641</v>
      </c>
      <c r="E3442" s="49">
        <f>_xll.qlInterestRateIndexValueDate(IndexON,D3442)</f>
        <v>63641</v>
      </c>
      <c r="F3442" s="52">
        <f>IFERROR(_xll.qlIndexFixing(IndexON,D3442,TRUE,_xll.ohTrigger(RecalcTrigger,TriggerON)),NA())</f>
        <v>2.146209558537393E-2</v>
      </c>
      <c r="H3442" s="49">
        <f>_xll.qlCalendarAdvance(IborCalendar,$H3441,B3442,"f",FALSE)</f>
        <v>63627</v>
      </c>
      <c r="I3442" s="49">
        <f>_xll.qlInterestRateIndexValueDate(Index1M,$H3442)</f>
        <v>63629</v>
      </c>
      <c r="J3442" s="52">
        <f>IFERROR(_xll.qlIndexFixing(Index1M,$H3442,TRUE,_xll.ohTrigger(RecalcTrigger,Trigger1M)),NA())</f>
        <v>2.2747562215177652E-2</v>
      </c>
      <c r="K3442" s="52">
        <f>IFERROR(_xll.qlIndexFixing(ONIndex1M,I3442,TRUE,_xll.ohTrigger(RecalcTrigger,Trigger1M)),NA())</f>
        <v>2.2726747153773985E-2</v>
      </c>
      <c r="L3442" s="52">
        <f>IFERROR(_xll.qlIndexFixing(Index3M,H3442,TRUE,_xll.ohTrigger(RecalcTrigger,Trigger3M)),NA())</f>
        <v>2.4297568611281725E-2</v>
      </c>
      <c r="M3442" s="52">
        <f>IFERROR(_xll.qlIndexFixing(ONIndex3M,I3442,TRUE,_xll.ohTrigger(RecalcTrigger,Trigger3M)),NA())</f>
        <v>2.4223261275517771E-2</v>
      </c>
      <c r="N3442" s="52">
        <f>IFERROR(_xll.qlIndexFixing(Index6M,$H3442,TRUE,_xll.ohTrigger(RecalcTrigger,Trigger6M)),NA())</f>
        <v>2.5696845300781673E-2</v>
      </c>
      <c r="O3442" s="52">
        <f>IFERROR(_xll.qlIndexFixing(ONIndex6M,I3442,TRUE,_xll.ohTrigger(RecalcTrigger,Trigger6M)),NA())</f>
        <v>2.5531387335311351E-2</v>
      </c>
      <c r="P3442" s="52">
        <f>IFERROR(_xll.qlIndexFixing(Index1Y,$H3442,TRUE,_xll.ohTrigger(RecalcTrigger,Trigger1Y)),NA())</f>
        <v>2.7524628362087952E-2</v>
      </c>
      <c r="Q3442" s="52">
        <f>IFERROR(_xll.qlIndexFixing(ONIndex1Y,I3442,TRUE,_xll.ohTrigger(RecalcTrigger,Trigger1Y)),NA())</f>
        <v>2.7148474465992223E-2</v>
      </c>
    </row>
    <row r="3443" spans="2:17" x14ac:dyDescent="0.2">
      <c r="B3443" s="46" t="s">
        <v>51</v>
      </c>
      <c r="D3443" s="49">
        <f>_xll.qlCalendarAdvance(LocalCalendar,$D3442,B3443,"f",FALSE)</f>
        <v>63648</v>
      </c>
      <c r="E3443" s="49">
        <f>_xll.qlInterestRateIndexValueDate(IndexON,D3443)</f>
        <v>63648</v>
      </c>
      <c r="F3443" s="52">
        <f>IFERROR(_xll.qlIndexFixing(IndexON,D3443,TRUE,_xll.ohTrigger(RecalcTrigger,TriggerON)),NA())</f>
        <v>2.146209558537393E-2</v>
      </c>
      <c r="H3443" s="49">
        <f>_xll.qlCalendarAdvance(IborCalendar,$H3442,B3443,"f",FALSE)</f>
        <v>63634</v>
      </c>
      <c r="I3443" s="49">
        <f>_xll.qlInterestRateIndexValueDate(Index1M,$H3443)</f>
        <v>63636</v>
      </c>
      <c r="J3443" s="52">
        <f>IFERROR(_xll.qlIndexFixing(Index1M,$H3443,TRUE,_xll.ohTrigger(RecalcTrigger,Trigger1M)),NA())</f>
        <v>2.2746844031436224E-2</v>
      </c>
      <c r="K3443" s="52">
        <f>IFERROR(_xll.qlIndexFixing(ONIndex1M,I3443,TRUE,_xll.ohTrigger(RecalcTrigger,Trigger1M)),NA())</f>
        <v>2.2726747153773985E-2</v>
      </c>
      <c r="L3443" s="52">
        <f>IFERROR(_xll.qlIndexFixing(Index3M,H3443,TRUE,_xll.ohTrigger(RecalcTrigger,Trigger3M)),NA())</f>
        <v>2.4297568611281725E-2</v>
      </c>
      <c r="M3443" s="52">
        <f>IFERROR(_xll.qlIndexFixing(ONIndex3M,I3443,TRUE,_xll.ohTrigger(RecalcTrigger,Trigger3M)),NA())</f>
        <v>2.4223261275517771E-2</v>
      </c>
      <c r="N3443" s="52">
        <f>IFERROR(_xll.qlIndexFixing(Index6M,$H3443,TRUE,_xll.ohTrigger(RecalcTrigger,Trigger6M)),NA())</f>
        <v>2.5696844205183686E-2</v>
      </c>
      <c r="O3443" s="52">
        <f>IFERROR(_xll.qlIndexFixing(ONIndex6M,I3443,TRUE,_xll.ohTrigger(RecalcTrigger,Trigger6M)),NA())</f>
        <v>2.5531386075146045E-2</v>
      </c>
      <c r="P3443" s="52">
        <f>IFERROR(_xll.qlIndexFixing(Index1Y,$H3443,TRUE,_xll.ohTrigger(RecalcTrigger,Trigger1Y)),NA())</f>
        <v>2.7524632927017314E-2</v>
      </c>
      <c r="Q3443" s="52">
        <f>IFERROR(_xll.qlIndexFixing(ONIndex1Y,I3443,TRUE,_xll.ohTrigger(RecalcTrigger,Trigger1Y)),NA())</f>
        <v>2.7148480664553887E-2</v>
      </c>
    </row>
    <row r="3444" spans="2:17" x14ac:dyDescent="0.2">
      <c r="B3444" s="46" t="s">
        <v>51</v>
      </c>
      <c r="D3444" s="49">
        <f>_xll.qlCalendarAdvance(LocalCalendar,$D3443,B3444,"f",FALSE)</f>
        <v>63655</v>
      </c>
      <c r="E3444" s="49">
        <f>_xll.qlInterestRateIndexValueDate(IndexON,D3444)</f>
        <v>63655</v>
      </c>
      <c r="F3444" s="52">
        <f>IFERROR(_xll.qlIndexFixing(IndexON,D3444,TRUE,_xll.ohTrigger(RecalcTrigger,TriggerON)),NA())</f>
        <v>2.1462095585293994E-2</v>
      </c>
      <c r="H3444" s="49">
        <f>_xll.qlCalendarAdvance(IborCalendar,$H3443,B3444,"f",FALSE)</f>
        <v>63641</v>
      </c>
      <c r="I3444" s="49">
        <f>_xll.qlInterestRateIndexValueDate(Index1M,$H3444)</f>
        <v>63643</v>
      </c>
      <c r="J3444" s="52">
        <f>IFERROR(_xll.qlIndexFixing(Index1M,$H3444,TRUE,_xll.ohTrigger(RecalcTrigger,Trigger1M)),NA())</f>
        <v>2.2746844031438802E-2</v>
      </c>
      <c r="K3444" s="52">
        <f>IFERROR(_xll.qlIndexFixing(ONIndex1M,I3444,TRUE,_xll.ohTrigger(RecalcTrigger,Trigger1M)),NA())</f>
        <v>2.272674715374734E-2</v>
      </c>
      <c r="L3444" s="52">
        <f>IFERROR(_xll.qlIndexFixing(Index3M,H3444,TRUE,_xll.ohTrigger(RecalcTrigger,Trigger3M)),NA())</f>
        <v>2.4295114079535066E-2</v>
      </c>
      <c r="M3444" s="52">
        <f>IFERROR(_xll.qlIndexFixing(ONIndex3M,I3444,TRUE,_xll.ohTrigger(RecalcTrigger,Trigger3M)),NA())</f>
        <v>2.4223261275491126E-2</v>
      </c>
      <c r="N3444" s="52">
        <f>IFERROR(_xll.qlIndexFixing(Index6M,$H3444,TRUE,_xll.ohTrigger(RecalcTrigger,Trigger6M)),NA())</f>
        <v>2.5694104201443531E-2</v>
      </c>
      <c r="O3444" s="52">
        <f>IFERROR(_xll.qlIndexFixing(ONIndex6M,I3444,TRUE,_xll.ohTrigger(RecalcTrigger,Trigger6M)),NA())</f>
        <v>2.5531384828703096E-2</v>
      </c>
      <c r="P3444" s="52">
        <f>IFERROR(_xll.qlIndexFixing(Index1Y,$H3444,TRUE,_xll.ohTrigger(RecalcTrigger,Trigger1Y)),NA())</f>
        <v>2.7521509258845982E-2</v>
      </c>
      <c r="Q3444" s="52">
        <f>IFERROR(_xll.qlIndexFixing(ONIndex1Y,I3444,TRUE,_xll.ohTrigger(RecalcTrigger,Trigger1Y)),NA())</f>
        <v>2.7148486795516291E-2</v>
      </c>
    </row>
    <row r="3445" spans="2:17" x14ac:dyDescent="0.2">
      <c r="B3445" s="46" t="s">
        <v>51</v>
      </c>
      <c r="D3445" s="49">
        <f>_xll.qlCalendarAdvance(LocalCalendar,$D3444,B3445,"f",FALSE)</f>
        <v>63662</v>
      </c>
      <c r="E3445" s="49">
        <f>_xll.qlInterestRateIndexValueDate(IndexON,D3445)</f>
        <v>63662</v>
      </c>
      <c r="F3445" s="52">
        <f>IFERROR(_xll.qlIndexFixing(IndexON,D3445,TRUE,_xll.ohTrigger(RecalcTrigger,TriggerON)),NA())</f>
        <v>2.1462095585293994E-2</v>
      </c>
      <c r="H3445" s="49">
        <f>_xll.qlCalendarAdvance(IborCalendar,$H3444,B3445,"f",FALSE)</f>
        <v>63648</v>
      </c>
      <c r="I3445" s="49">
        <f>_xll.qlInterestRateIndexValueDate(Index1M,$H3445)</f>
        <v>63650</v>
      </c>
      <c r="J3445" s="52">
        <f>IFERROR(_xll.qlIndexFixing(Index1M,$H3445,TRUE,_xll.ohTrigger(RecalcTrigger,Trigger1M)),NA())</f>
        <v>2.2747562215175154E-2</v>
      </c>
      <c r="K3445" s="52">
        <f>IFERROR(_xll.qlIndexFixing(ONIndex1M,I3445,TRUE,_xll.ohTrigger(RecalcTrigger,Trigger1M)),NA())</f>
        <v>2.2726747153773985E-2</v>
      </c>
      <c r="L3445" s="52">
        <f>IFERROR(_xll.qlIndexFixing(Index3M,H3445,TRUE,_xll.ohTrigger(RecalcTrigger,Trigger3M)),NA())</f>
        <v>2.4295114079535066E-2</v>
      </c>
      <c r="M3445" s="52">
        <f>IFERROR(_xll.qlIndexFixing(ONIndex3M,I3445,TRUE,_xll.ohTrigger(RecalcTrigger,Trigger3M)),NA())</f>
        <v>2.4223261275517771E-2</v>
      </c>
      <c r="N3445" s="52">
        <f>IFERROR(_xll.qlIndexFixing(Index6M,$H3445,TRUE,_xll.ohTrigger(RecalcTrigger,Trigger6M)),NA())</f>
        <v>2.5697755117279321E-2</v>
      </c>
      <c r="O3445" s="52">
        <f>IFERROR(_xll.qlIndexFixing(ONIndex6M,I3445,TRUE,_xll.ohTrigger(RecalcTrigger,Trigger6M)),NA())</f>
        <v>2.553138359600915E-2</v>
      </c>
      <c r="P3445" s="52">
        <f>IFERROR(_xll.qlIndexFixing(Index1Y,$H3445,TRUE,_xll.ohTrigger(RecalcTrigger,Trigger1Y)),NA())</f>
        <v>2.7525684669249591E-2</v>
      </c>
      <c r="Q3445" s="52">
        <f>IFERROR(_xll.qlIndexFixing(ONIndex1Y,I3445,TRUE,_xll.ohTrigger(RecalcTrigger,Trigger1Y)),NA())</f>
        <v>2.7148492858906081E-2</v>
      </c>
    </row>
    <row r="3446" spans="2:17" x14ac:dyDescent="0.2">
      <c r="B3446" s="46" t="s">
        <v>51</v>
      </c>
      <c r="D3446" s="49">
        <f>_xll.qlCalendarAdvance(LocalCalendar,$D3445,B3446,"f",FALSE)</f>
        <v>63669</v>
      </c>
      <c r="E3446" s="49">
        <f>_xll.qlInterestRateIndexValueDate(IndexON,D3446)</f>
        <v>63669</v>
      </c>
      <c r="F3446" s="52">
        <f>IFERROR(_xll.qlIndexFixing(IndexON,D3446,TRUE,_xll.ohTrigger(RecalcTrigger,TriggerON)),NA())</f>
        <v>2.1462095585293994E-2</v>
      </c>
      <c r="H3446" s="49">
        <f>_xll.qlCalendarAdvance(IborCalendar,$H3445,B3446,"f",FALSE)</f>
        <v>63655</v>
      </c>
      <c r="I3446" s="49">
        <f>_xll.qlInterestRateIndexValueDate(Index1M,$H3446)</f>
        <v>63661</v>
      </c>
      <c r="J3446" s="52">
        <f>IFERROR(_xll.qlIndexFixing(Index1M,$H3446,TRUE,_xll.ohTrigger(RecalcTrigger,Trigger1M)),NA())</f>
        <v>2.2746125877924683E-2</v>
      </c>
      <c r="K3446" s="52">
        <f>IFERROR(_xll.qlIndexFixing(ONIndex1M,I3446,TRUE,_xll.ohTrigger(RecalcTrigger,Trigger1M)),NA())</f>
        <v>2.2725312568390166E-2</v>
      </c>
      <c r="L3446" s="52">
        <f>IFERROR(_xll.qlIndexFixing(Index3M,H3446,TRUE,_xll.ohTrigger(RecalcTrigger,Trigger3M)),NA())</f>
        <v>2.4295114079535066E-2</v>
      </c>
      <c r="M3446" s="52">
        <f>IFERROR(_xll.qlIndexFixing(ONIndex3M,I3446,TRUE,_xll.ohTrigger(RecalcTrigger,Trigger3M)),NA())</f>
        <v>2.4221631551668565E-2</v>
      </c>
      <c r="N3446" s="52">
        <f>IFERROR(_xll.qlIndexFixing(Index6M,$H3446,TRUE,_xll.ohTrigger(RecalcTrigger,Trigger6M)),NA())</f>
        <v>2.5695014409893979E-2</v>
      </c>
      <c r="O3446" s="52">
        <f>IFERROR(_xll.qlIndexFixing(ONIndex6M,I3446,TRUE,_xll.ohTrigger(RecalcTrigger,Trigger6M)),NA())</f>
        <v>2.5529571374276472E-2</v>
      </c>
      <c r="P3446" s="52">
        <f>IFERROR(_xll.qlIndexFixing(Index1Y,$H3446,TRUE,_xll.ohTrigger(RecalcTrigger,Trigger1Y)),NA())</f>
        <v>2.7522563192569148E-2</v>
      </c>
      <c r="Q3446" s="52">
        <f>IFERROR(_xll.qlIndexFixing(ONIndex1Y,I3446,TRUE,_xll.ohTrigger(RecalcTrigger,Trigger1Y)),NA())</f>
        <v>2.7146454324924463E-2</v>
      </c>
    </row>
    <row r="3447" spans="2:17" x14ac:dyDescent="0.2">
      <c r="B3447" s="46" t="s">
        <v>51</v>
      </c>
      <c r="D3447" s="49">
        <f>_xll.qlCalendarAdvance(LocalCalendar,$D3446,B3447,"f",FALSE)</f>
        <v>63676</v>
      </c>
      <c r="E3447" s="49">
        <f>_xll.qlInterestRateIndexValueDate(IndexON,D3447)</f>
        <v>63676</v>
      </c>
      <c r="F3447" s="52">
        <f>IFERROR(_xll.qlIndexFixing(IndexON,D3447,TRUE,_xll.ohTrigger(RecalcTrigger,TriggerON)),NA())</f>
        <v>2.146209558537393E-2</v>
      </c>
      <c r="H3447" s="49">
        <f>_xll.qlCalendarAdvance(IborCalendar,$H3446,B3447,"f",FALSE)</f>
        <v>63662</v>
      </c>
      <c r="I3447" s="49">
        <f>_xll.qlInterestRateIndexValueDate(Index1M,$H3447)</f>
        <v>63664</v>
      </c>
      <c r="J3447" s="52">
        <f>IFERROR(_xll.qlIndexFixing(Index1M,$H3447,TRUE,_xll.ohTrigger(RecalcTrigger,Trigger1M)),NA())</f>
        <v>2.2746844031438802E-2</v>
      </c>
      <c r="K3447" s="52">
        <f>IFERROR(_xll.qlIndexFixing(ONIndex1M,I3447,TRUE,_xll.ohTrigger(RecalcTrigger,Trigger1M)),NA())</f>
        <v>2.272674715374734E-2</v>
      </c>
      <c r="L3447" s="52">
        <f>IFERROR(_xll.qlIndexFixing(Index3M,H3447,TRUE,_xll.ohTrigger(RecalcTrigger,Trigger3M)),NA())</f>
        <v>2.4295114079535066E-2</v>
      </c>
      <c r="M3447" s="52">
        <f>IFERROR(_xll.qlIndexFixing(ONIndex3M,I3447,TRUE,_xll.ohTrigger(RecalcTrigger,Trigger3M)),NA())</f>
        <v>2.4223261275517771E-2</v>
      </c>
      <c r="N3447" s="52">
        <f>IFERROR(_xll.qlIndexFixing(Index6M,$H3447,TRUE,_xll.ohTrigger(RecalcTrigger,Trigger6M)),NA())</f>
        <v>2.5696839961980706E-2</v>
      </c>
      <c r="O3447" s="52">
        <f>IFERROR(_xll.qlIndexFixing(ONIndex6M,I3447,TRUE,_xll.ohTrigger(RecalcTrigger,Trigger6M)),NA())</f>
        <v>2.5531381171868262E-2</v>
      </c>
      <c r="P3447" s="52">
        <f>IFERROR(_xll.qlIndexFixing(Index1Y,$H3447,TRUE,_xll.ohTrigger(RecalcTrigger,Trigger1Y)),NA())</f>
        <v>2.7524650492071683E-2</v>
      </c>
      <c r="Q3447" s="52">
        <f>IFERROR(_xll.qlIndexFixing(ONIndex1Y,I3447,TRUE,_xll.ohTrigger(RecalcTrigger,Trigger1Y)),NA())</f>
        <v>2.7148504782941174E-2</v>
      </c>
    </row>
    <row r="3448" spans="2:17" x14ac:dyDescent="0.2">
      <c r="B3448" s="46" t="s">
        <v>51</v>
      </c>
      <c r="D3448" s="49">
        <f>_xll.qlCalendarAdvance(LocalCalendar,$D3447,B3448,"f",FALSE)</f>
        <v>63683</v>
      </c>
      <c r="E3448" s="49">
        <f>_xll.qlInterestRateIndexValueDate(IndexON,D3448)</f>
        <v>63683</v>
      </c>
      <c r="F3448" s="52">
        <f>IFERROR(_xll.qlIndexFixing(IndexON,D3448,TRUE,_xll.ohTrigger(RecalcTrigger,TriggerON)),NA())</f>
        <v>2.146209558537393E-2</v>
      </c>
      <c r="H3448" s="49">
        <f>_xll.qlCalendarAdvance(IborCalendar,$H3447,B3448,"f",FALSE)</f>
        <v>63669</v>
      </c>
      <c r="I3448" s="49">
        <f>_xll.qlInterestRateIndexValueDate(Index1M,$H3448)</f>
        <v>63671</v>
      </c>
      <c r="J3448" s="52">
        <f>IFERROR(_xll.qlIndexFixing(Index1M,$H3448,TRUE,_xll.ohTrigger(RecalcTrigger,Trigger1M)),NA())</f>
        <v>2.2747562215177652E-2</v>
      </c>
      <c r="K3448" s="52">
        <f>IFERROR(_xll.qlIndexFixing(ONIndex1M,I3448,TRUE,_xll.ohTrigger(RecalcTrigger,Trigger1M)),NA())</f>
        <v>2.272674715374734E-2</v>
      </c>
      <c r="L3448" s="52">
        <f>IFERROR(_xll.qlIndexFixing(Index3M,H3448,TRUE,_xll.ohTrigger(RecalcTrigger,Trigger3M)),NA())</f>
        <v>2.4295114079535066E-2</v>
      </c>
      <c r="M3448" s="52">
        <f>IFERROR(_xll.qlIndexFixing(ONIndex3M,I3448,TRUE,_xll.ohTrigger(RecalcTrigger,Trigger3M)),NA())</f>
        <v>2.4223261275517771E-2</v>
      </c>
      <c r="N3448" s="52">
        <f>IFERROR(_xll.qlIndexFixing(Index6M,$H3448,TRUE,_xll.ohTrigger(RecalcTrigger,Trigger6M)),NA())</f>
        <v>2.5696838935976345E-2</v>
      </c>
      <c r="O3448" s="52">
        <f>IFERROR(_xll.qlIndexFixing(ONIndex6M,I3448,TRUE,_xll.ohTrigger(RecalcTrigger,Trigger6M)),NA())</f>
        <v>2.553137998042132E-2</v>
      </c>
      <c r="P3448" s="52">
        <f>IFERROR(_xll.qlIndexFixing(Index1Y,$H3448,TRUE,_xll.ohTrigger(RecalcTrigger,Trigger1Y)),NA())</f>
        <v>2.7524654709669291E-2</v>
      </c>
      <c r="Q3448" s="52">
        <f>IFERROR(_xll.qlIndexFixing(ONIndex1Y,I3448,TRUE,_xll.ohTrigger(RecalcTrigger,Trigger1Y)),NA())</f>
        <v>2.7148510643586476E-2</v>
      </c>
    </row>
    <row r="3449" spans="2:17" x14ac:dyDescent="0.2">
      <c r="B3449" s="46" t="s">
        <v>51</v>
      </c>
      <c r="D3449" s="49">
        <f>_xll.qlCalendarAdvance(LocalCalendar,$D3448,B3449,"f",FALSE)</f>
        <v>63690</v>
      </c>
      <c r="E3449" s="49">
        <f>_xll.qlInterestRateIndexValueDate(IndexON,D3449)</f>
        <v>63690</v>
      </c>
      <c r="F3449" s="52">
        <f>IFERROR(_xll.qlIndexFixing(IndexON,D3449,TRUE,_xll.ohTrigger(RecalcTrigger,TriggerON)),NA())</f>
        <v>2.1462095585293994E-2</v>
      </c>
      <c r="H3449" s="49">
        <f>_xll.qlCalendarAdvance(IborCalendar,$H3448,B3449,"f",FALSE)</f>
        <v>63676</v>
      </c>
      <c r="I3449" s="49">
        <f>_xll.qlInterestRateIndexValueDate(Index1M,$H3449)</f>
        <v>63678</v>
      </c>
      <c r="J3449" s="52">
        <f>IFERROR(_xll.qlIndexFixing(Index1M,$H3449,TRUE,_xll.ohTrigger(RecalcTrigger,Trigger1M)),NA())</f>
        <v>2.2746844031436224E-2</v>
      </c>
      <c r="K3449" s="52">
        <f>IFERROR(_xll.qlIndexFixing(ONIndex1M,I3449,TRUE,_xll.ohTrigger(RecalcTrigger,Trigger1M)),NA())</f>
        <v>2.2727464491669735E-2</v>
      </c>
      <c r="L3449" s="52">
        <f>IFERROR(_xll.qlIndexFixing(Index3M,H3449,TRUE,_xll.ohTrigger(RecalcTrigger,Trigger3M)),NA())</f>
        <v>2.4297568611280875E-2</v>
      </c>
      <c r="M3449" s="52">
        <f>IFERROR(_xll.qlIndexFixing(ONIndex3M,I3449,TRUE,_xll.ohTrigger(RecalcTrigger,Trigger3M)),NA())</f>
        <v>2.422407619227851E-2</v>
      </c>
      <c r="N3449" s="52">
        <f>IFERROR(_xll.qlIndexFixing(Index6M,$H3449,TRUE,_xll.ohTrigger(RecalcTrigger,Trigger6M)),NA())</f>
        <v>2.569683792389036E-2</v>
      </c>
      <c r="O3449" s="52">
        <f>IFERROR(_xll.qlIndexFixing(ONIndex6M,I3449,TRUE,_xll.ohTrigger(RecalcTrigger,Trigger6M)),NA())</f>
        <v>2.5532284025380214E-2</v>
      </c>
      <c r="P3449" s="52">
        <f>IFERROR(_xll.qlIndexFixing(Index1Y,$H3449,TRUE,_xll.ohTrigger(RecalcTrigger,Trigger1Y)),NA())</f>
        <v>2.7525701660007087E-2</v>
      </c>
      <c r="Q3449" s="52">
        <f>IFERROR(_xll.qlIndexFixing(ONIndex1Y,I3449,TRUE,_xll.ohTrigger(RecalcTrigger,Trigger1Y)),NA())</f>
        <v>2.7149540465347677E-2</v>
      </c>
    </row>
    <row r="3450" spans="2:17" x14ac:dyDescent="0.2">
      <c r="B3450" s="46" t="s">
        <v>51</v>
      </c>
      <c r="D3450" s="49">
        <f>_xll.qlCalendarAdvance(LocalCalendar,$D3449,B3450,"f",FALSE)</f>
        <v>63697</v>
      </c>
      <c r="E3450" s="49">
        <f>_xll.qlInterestRateIndexValueDate(IndexON,D3450)</f>
        <v>63697</v>
      </c>
      <c r="F3450" s="52">
        <f>IFERROR(_xll.qlIndexFixing(IndexON,D3450,TRUE,_xll.ohTrigger(RecalcTrigger,TriggerON)),NA())</f>
        <v>2.146209558537393E-2</v>
      </c>
      <c r="H3450" s="49">
        <f>_xll.qlCalendarAdvance(IborCalendar,$H3449,B3450,"f",FALSE)</f>
        <v>63683</v>
      </c>
      <c r="I3450" s="49">
        <f>_xll.qlInterestRateIndexValueDate(Index1M,$H3450)</f>
        <v>63685</v>
      </c>
      <c r="J3450" s="52">
        <f>IFERROR(_xll.qlIndexFixing(Index1M,$H3450,TRUE,_xll.ohTrigger(RecalcTrigger,Trigger1M)),NA())</f>
        <v>2.2746844031436224E-2</v>
      </c>
      <c r="K3450" s="52">
        <f>IFERROR(_xll.qlIndexFixing(ONIndex1M,I3450,TRUE,_xll.ohTrigger(RecalcTrigger,Trigger1M)),NA())</f>
        <v>2.272674715374734E-2</v>
      </c>
      <c r="L3450" s="52">
        <f>IFERROR(_xll.qlIndexFixing(Index3M,H3450,TRUE,_xll.ohTrigger(RecalcTrigger,Trigger3M)),NA())</f>
        <v>2.4297568611280875E-2</v>
      </c>
      <c r="M3450" s="52">
        <f>IFERROR(_xll.qlIndexFixing(ONIndex3M,I3450,TRUE,_xll.ohTrigger(RecalcTrigger,Trigger3M)),NA())</f>
        <v>2.4223261275517771E-2</v>
      </c>
      <c r="N3450" s="52">
        <f>IFERROR(_xll.qlIndexFixing(Index6M,$H3450,TRUE,_xll.ohTrigger(RecalcTrigger,Trigger6M)),NA())</f>
        <v>2.5697749991865679E-2</v>
      </c>
      <c r="O3450" s="52">
        <f>IFERROR(_xll.qlIndexFixing(ONIndex6M,I3450,TRUE,_xll.ohTrigger(RecalcTrigger,Trigger6M)),NA())</f>
        <v>2.5531377638694508E-2</v>
      </c>
      <c r="P3450" s="52">
        <f>IFERROR(_xll.qlIndexFixing(Index1Y,$H3450,TRUE,_xll.ohTrigger(RecalcTrigger,Trigger1Y)),NA())</f>
        <v>2.752466293646641E-2</v>
      </c>
      <c r="Q3450" s="52">
        <f>IFERROR(_xll.qlIndexFixing(ONIndex1Y,I3450,TRUE,_xll.ohTrigger(RecalcTrigger,Trigger1Y)),NA())</f>
        <v>2.7148522162105948E-2</v>
      </c>
    </row>
    <row r="3451" spans="2:17" x14ac:dyDescent="0.2">
      <c r="B3451" s="46" t="s">
        <v>51</v>
      </c>
      <c r="D3451" s="49">
        <f>_xll.qlCalendarAdvance(LocalCalendar,$D3450,B3451,"f",FALSE)</f>
        <v>63704</v>
      </c>
      <c r="E3451" s="49">
        <f>_xll.qlInterestRateIndexValueDate(IndexON,D3451)</f>
        <v>63704</v>
      </c>
      <c r="F3451" s="52">
        <f>IFERROR(_xll.qlIndexFixing(IndexON,D3451,TRUE,_xll.ohTrigger(RecalcTrigger,TriggerON)),NA())</f>
        <v>2.146209558537393E-2</v>
      </c>
      <c r="H3451" s="49">
        <f>_xll.qlCalendarAdvance(IborCalendar,$H3450,B3451,"f",FALSE)</f>
        <v>63690</v>
      </c>
      <c r="I3451" s="49">
        <f>_xll.qlInterestRateIndexValueDate(Index1M,$H3451)</f>
        <v>63692</v>
      </c>
      <c r="J3451" s="52">
        <f>IFERROR(_xll.qlIndexFixing(Index1M,$H3451,TRUE,_xll.ohTrigger(RecalcTrigger,Trigger1M)),NA())</f>
        <v>2.2746844031436224E-2</v>
      </c>
      <c r="K3451" s="52">
        <f>IFERROR(_xll.qlIndexFixing(ONIndex1M,I3451,TRUE,_xll.ohTrigger(RecalcTrigger,Trigger1M)),NA())</f>
        <v>2.272674715374734E-2</v>
      </c>
      <c r="L3451" s="52">
        <f>IFERROR(_xll.qlIndexFixing(Index3M,H3451,TRUE,_xll.ohTrigger(RecalcTrigger,Trigger3M)),NA())</f>
        <v>2.4297568611280875E-2</v>
      </c>
      <c r="M3451" s="52">
        <f>IFERROR(_xll.qlIndexFixing(ONIndex3M,I3451,TRUE,_xll.ohTrigger(RecalcTrigger,Trigger3M)),NA())</f>
        <v>2.4223261275517771E-2</v>
      </c>
      <c r="N3451" s="52">
        <f>IFERROR(_xll.qlIndexFixing(Index6M,$H3451,TRUE,_xll.ohTrigger(RecalcTrigger,Trigger6M)),NA())</f>
        <v>2.5696835941475264E-2</v>
      </c>
      <c r="O3451" s="52">
        <f>IFERROR(_xll.qlIndexFixing(ONIndex6M,I3451,TRUE,_xll.ohTrigger(RecalcTrigger,Trigger6M)),NA())</f>
        <v>2.5531376488414637E-2</v>
      </c>
      <c r="P3451" s="52">
        <f>IFERROR(_xll.qlIndexFixing(Index1Y,$H3451,TRUE,_xll.ohTrigger(RecalcTrigger,Trigger1Y)),NA())</f>
        <v>2.7524666945665268E-2</v>
      </c>
      <c r="Q3451" s="52">
        <f>IFERROR(_xll.qlIndexFixing(ONIndex1Y,I3451,TRUE,_xll.ohTrigger(RecalcTrigger,Trigger1Y)),NA())</f>
        <v>2.7148527819953472E-2</v>
      </c>
    </row>
    <row r="3452" spans="2:17" x14ac:dyDescent="0.2">
      <c r="B3452" s="46" t="s">
        <v>51</v>
      </c>
      <c r="D3452" s="49">
        <f>_xll.qlCalendarAdvance(LocalCalendar,$D3451,B3452,"f",FALSE)</f>
        <v>63711</v>
      </c>
      <c r="E3452" s="49">
        <f>_xll.qlInterestRateIndexValueDate(IndexON,D3452)</f>
        <v>63711</v>
      </c>
      <c r="F3452" s="52">
        <f>IFERROR(_xll.qlIndexFixing(IndexON,D3452,TRUE,_xll.ohTrigger(RecalcTrigger,TriggerON)),NA())</f>
        <v>2.146209558537393E-2</v>
      </c>
      <c r="H3452" s="49">
        <f>_xll.qlCalendarAdvance(IborCalendar,$H3451,B3452,"f",FALSE)</f>
        <v>63697</v>
      </c>
      <c r="I3452" s="49">
        <f>_xll.qlInterestRateIndexValueDate(Index1M,$H3452)</f>
        <v>63699</v>
      </c>
      <c r="J3452" s="52">
        <f>IFERROR(_xll.qlIndexFixing(Index1M,$H3452,TRUE,_xll.ohTrigger(RecalcTrigger,Trigger1M)),NA())</f>
        <v>2.2746844031438802E-2</v>
      </c>
      <c r="K3452" s="52">
        <f>IFERROR(_xll.qlIndexFixing(ONIndex1M,I3452,TRUE,_xll.ohTrigger(RecalcTrigger,Trigger1M)),NA())</f>
        <v>2.2727464491669735E-2</v>
      </c>
      <c r="L3452" s="52">
        <f>IFERROR(_xll.qlIndexFixing(Index3M,H3452,TRUE,_xll.ohTrigger(RecalcTrigger,Trigger3M)),NA())</f>
        <v>2.4298386861966486E-2</v>
      </c>
      <c r="M3452" s="52">
        <f>IFERROR(_xll.qlIndexFixing(ONIndex3M,I3452,TRUE,_xll.ohTrigger(RecalcTrigger,Trigger3M)),NA())</f>
        <v>2.4224076192258526E-2</v>
      </c>
      <c r="N3452" s="52">
        <f>IFERROR(_xll.qlIndexFixing(Index6M,$H3452,TRUE,_xll.ohTrigger(RecalcTrigger,Trigger6M)),NA())</f>
        <v>2.5696834971145284E-2</v>
      </c>
      <c r="O3452" s="52">
        <f>IFERROR(_xll.qlIndexFixing(ONIndex6M,I3452,TRUE,_xll.ohTrigger(RecalcTrigger,Trigger6M)),NA())</f>
        <v>2.5532280577318378E-2</v>
      </c>
      <c r="P3452" s="52">
        <f>IFERROR(_xll.qlIndexFixing(Index1Y,$H3452,TRUE,_xll.ohTrigger(RecalcTrigger,Trigger1Y)),NA())</f>
        <v>2.752571367362458E-2</v>
      </c>
      <c r="Q3452" s="52">
        <f>IFERROR(_xll.qlIndexFixing(ONIndex1Y,I3452,TRUE,_xll.ohTrigger(RecalcTrigger,Trigger1Y)),NA())</f>
        <v>2.7149557425800719E-2</v>
      </c>
    </row>
    <row r="3453" spans="2:17" x14ac:dyDescent="0.2">
      <c r="B3453" s="46" t="s">
        <v>51</v>
      </c>
      <c r="D3453" s="49">
        <f>_xll.qlCalendarAdvance(LocalCalendar,$D3452,B3453,"f",FALSE)</f>
        <v>63718</v>
      </c>
      <c r="E3453" s="49">
        <f>_xll.qlInterestRateIndexValueDate(IndexON,D3453)</f>
        <v>63718</v>
      </c>
      <c r="F3453" s="52">
        <f>IFERROR(_xll.qlIndexFixing(IndexON,D3453,TRUE,_xll.ohTrigger(RecalcTrigger,TriggerON)),NA())</f>
        <v>2.1462095585293994E-2</v>
      </c>
      <c r="H3453" s="49">
        <f>_xll.qlCalendarAdvance(IborCalendar,$H3452,B3453,"f",FALSE)</f>
        <v>63704</v>
      </c>
      <c r="I3453" s="49">
        <f>_xll.qlInterestRateIndexValueDate(Index1M,$H3453)</f>
        <v>63706</v>
      </c>
      <c r="J3453" s="52">
        <f>IFERROR(_xll.qlIndexFixing(Index1M,$H3453,TRUE,_xll.ohTrigger(RecalcTrigger,Trigger1M)),NA())</f>
        <v>2.2746844031436224E-2</v>
      </c>
      <c r="K3453" s="52">
        <f>IFERROR(_xll.qlIndexFixing(ONIndex1M,I3453,TRUE,_xll.ohTrigger(RecalcTrigger,Trigger1M)),NA())</f>
        <v>2.272674715374734E-2</v>
      </c>
      <c r="L3453" s="52">
        <f>IFERROR(_xll.qlIndexFixing(Index3M,H3453,TRUE,_xll.ohTrigger(RecalcTrigger,Trigger3M)),NA())</f>
        <v>2.4298386861967326E-2</v>
      </c>
      <c r="M3453" s="52">
        <f>IFERROR(_xll.qlIndexFixing(ONIndex3M,I3453,TRUE,_xll.ohTrigger(RecalcTrigger,Trigger3M)),NA())</f>
        <v>2.4223261275517771E-2</v>
      </c>
      <c r="N3453" s="52">
        <f>IFERROR(_xll.qlIndexFixing(Index6M,$H3453,TRUE,_xll.ohTrigger(RecalcTrigger,Trigger6M)),NA())</f>
        <v>2.5696834014734552E-2</v>
      </c>
      <c r="O3453" s="52">
        <f>IFERROR(_xll.qlIndexFixing(ONIndex6M,I3453,TRUE,_xll.ohTrigger(RecalcTrigger,Trigger6M)),NA())</f>
        <v>2.5531374229128545E-2</v>
      </c>
      <c r="P3453" s="52">
        <f>IFERROR(_xll.qlIndexFixing(Index1Y,$H3453,TRUE,_xll.ohTrigger(RecalcTrigger,Trigger1Y)),NA())</f>
        <v>2.7524674755664454E-2</v>
      </c>
      <c r="Q3453" s="52">
        <f>IFERROR(_xll.qlIndexFixing(ONIndex1Y,I3453,TRUE,_xll.ohTrigger(RecalcTrigger,Trigger1Y)),NA())</f>
        <v>2.7148538932983968E-2</v>
      </c>
    </row>
    <row r="3454" spans="2:17" x14ac:dyDescent="0.2">
      <c r="B3454" s="46" t="s">
        <v>51</v>
      </c>
      <c r="D3454" s="49">
        <f>_xll.qlCalendarAdvance(LocalCalendar,$D3453,B3454,"f",FALSE)</f>
        <v>63725</v>
      </c>
      <c r="E3454" s="49">
        <f>_xll.qlInterestRateIndexValueDate(IndexON,D3454)</f>
        <v>63725</v>
      </c>
      <c r="F3454" s="52">
        <f>IFERROR(_xll.qlIndexFixing(IndexON,D3454,TRUE,_xll.ohTrigger(RecalcTrigger,TriggerON)),NA())</f>
        <v>2.1462095585453866E-2</v>
      </c>
      <c r="H3454" s="49">
        <f>_xll.qlCalendarAdvance(IborCalendar,$H3453,B3454,"f",FALSE)</f>
        <v>63711</v>
      </c>
      <c r="I3454" s="49">
        <f>_xll.qlInterestRateIndexValueDate(Index1M,$H3454)</f>
        <v>63713</v>
      </c>
      <c r="J3454" s="52">
        <f>IFERROR(_xll.qlIndexFixing(Index1M,$H3454,TRUE,_xll.ohTrigger(RecalcTrigger,Trigger1M)),NA())</f>
        <v>2.2746844031436224E-2</v>
      </c>
      <c r="K3454" s="52">
        <f>IFERROR(_xll.qlIndexFixing(ONIndex1M,I3454,TRUE,_xll.ohTrigger(RecalcTrigger,Trigger1M)),NA())</f>
        <v>2.272674715374734E-2</v>
      </c>
      <c r="L3454" s="52">
        <f>IFERROR(_xll.qlIndexFixing(Index3M,H3454,TRUE,_xll.ohTrigger(RecalcTrigger,Trigger3M)),NA())</f>
        <v>2.4297568611281725E-2</v>
      </c>
      <c r="M3454" s="52">
        <f>IFERROR(_xll.qlIndexFixing(ONIndex3M,I3454,TRUE,_xll.ohTrigger(RecalcTrigger,Trigger3M)),NA())</f>
        <v>2.4223261275517771E-2</v>
      </c>
      <c r="N3454" s="52">
        <f>IFERROR(_xll.qlIndexFixing(Index6M,$H3454,TRUE,_xll.ohTrigger(RecalcTrigger,Trigger6M)),NA())</f>
        <v>2.5696833072242627E-2</v>
      </c>
      <c r="O3454" s="52">
        <f>IFERROR(_xll.qlIndexFixing(ONIndex6M,I3454,TRUE,_xll.ohTrigger(RecalcTrigger,Trigger6M)),NA())</f>
        <v>2.553137312014897E-2</v>
      </c>
      <c r="P3454" s="52">
        <f>IFERROR(_xll.qlIndexFixing(Index1Y,$H3454,TRUE,_xll.ohTrigger(RecalcTrigger,Trigger1Y)),NA())</f>
        <v>2.7524678556464781E-2</v>
      </c>
      <c r="Q3454" s="52">
        <f>IFERROR(_xll.qlIndexFixing(ONIndex1Y,I3454,TRUE,_xll.ohTrigger(RecalcTrigger,Trigger1Y)),NA())</f>
        <v>2.7148544388140294E-2</v>
      </c>
    </row>
    <row r="3455" spans="2:17" x14ac:dyDescent="0.2">
      <c r="B3455" s="46" t="s">
        <v>51</v>
      </c>
      <c r="D3455" s="49">
        <f>_xll.qlCalendarAdvance(LocalCalendar,$D3454,B3455,"f",FALSE)</f>
        <v>63732</v>
      </c>
      <c r="E3455" s="49">
        <f>_xll.qlInterestRateIndexValueDate(IndexON,D3455)</f>
        <v>63732</v>
      </c>
      <c r="F3455" s="52">
        <f>IFERROR(_xll.qlIndexFixing(IndexON,D3455,TRUE,_xll.ohTrigger(RecalcTrigger,TriggerON)),NA())</f>
        <v>2.146209558537393E-2</v>
      </c>
      <c r="H3455" s="49">
        <f>_xll.qlCalendarAdvance(IborCalendar,$H3454,B3455,"f",FALSE)</f>
        <v>63718</v>
      </c>
      <c r="I3455" s="49">
        <f>_xll.qlInterestRateIndexValueDate(Index1M,$H3455)</f>
        <v>63720</v>
      </c>
      <c r="J3455" s="52">
        <f>IFERROR(_xll.qlIndexFixing(Index1M,$H3455,TRUE,_xll.ohTrigger(RecalcTrigger,Trigger1M)),NA())</f>
        <v>2.2746844031436224E-2</v>
      </c>
      <c r="K3455" s="52">
        <f>IFERROR(_xll.qlIndexFixing(ONIndex1M,I3455,TRUE,_xll.ohTrigger(RecalcTrigger,Trigger1M)),NA())</f>
        <v>2.272674715374734E-2</v>
      </c>
      <c r="L3455" s="52">
        <f>IFERROR(_xll.qlIndexFixing(Index3M,H3455,TRUE,_xll.ohTrigger(RecalcTrigger,Trigger3M)),NA())</f>
        <v>2.4297568611280875E-2</v>
      </c>
      <c r="M3455" s="52">
        <f>IFERROR(_xll.qlIndexFixing(ONIndex3M,I3455,TRUE,_xll.ohTrigger(RecalcTrigger,Trigger3M)),NA())</f>
        <v>2.4223261275517771E-2</v>
      </c>
      <c r="N3455" s="52">
        <f>IFERROR(_xll.qlIndexFixing(Index6M,$H3455,TRUE,_xll.ohTrigger(RecalcTrigger,Trigger6M)),NA())</f>
        <v>2.5696832143669086E-2</v>
      </c>
      <c r="O3455" s="52">
        <f>IFERROR(_xll.qlIndexFixing(ONIndex6M,I3455,TRUE,_xll.ohTrigger(RecalcTrigger,Trigger6M)),NA())</f>
        <v>2.5531372024838461E-2</v>
      </c>
      <c r="P3455" s="52">
        <f>IFERROR(_xll.qlIndexFixing(Index1Y,$H3455,TRUE,_xll.ohTrigger(RecalcTrigger,Trigger1Y)),NA())</f>
        <v>2.7524682287797846E-2</v>
      </c>
      <c r="Q3455" s="52">
        <f>IFERROR(_xll.qlIndexFixing(ONIndex1Y,I3455,TRUE,_xll.ohTrigger(RecalcTrigger,Trigger1Y)),NA())</f>
        <v>2.7148549775644071E-2</v>
      </c>
    </row>
    <row r="3456" spans="2:17" x14ac:dyDescent="0.2">
      <c r="B3456" s="46" t="s">
        <v>51</v>
      </c>
      <c r="D3456" s="49">
        <f>_xll.qlCalendarAdvance(LocalCalendar,$D3455,B3456,"f",FALSE)</f>
        <v>63740</v>
      </c>
      <c r="E3456" s="49">
        <f>_xll.qlInterestRateIndexValueDate(IndexON,D3456)</f>
        <v>63740</v>
      </c>
      <c r="F3456" s="52">
        <f>IFERROR(_xll.qlIndexFixing(IndexON,D3456,TRUE,_xll.ohTrigger(RecalcTrigger,TriggerON)),NA())</f>
        <v>2.1462095585293994E-2</v>
      </c>
      <c r="H3456" s="49">
        <f>_xll.qlCalendarAdvance(IborCalendar,$H3455,B3456,"f",FALSE)</f>
        <v>63725</v>
      </c>
      <c r="I3456" s="49">
        <f>_xll.qlInterestRateIndexValueDate(Index1M,$H3456)</f>
        <v>63727</v>
      </c>
      <c r="J3456" s="52">
        <f>IFERROR(_xll.qlIndexFixing(Index1M,$H3456,TRUE,_xll.ohTrigger(RecalcTrigger,Trigger1M)),NA())</f>
        <v>2.2746844031436224E-2</v>
      </c>
      <c r="K3456" s="52">
        <f>IFERROR(_xll.qlIndexFixing(ONIndex1M,I3456,TRUE,_xll.ohTrigger(RecalcTrigger,Trigger1M)),NA())</f>
        <v>2.2726747153773985E-2</v>
      </c>
      <c r="L3456" s="52">
        <f>IFERROR(_xll.qlIndexFixing(Index3M,H3456,TRUE,_xll.ohTrigger(RecalcTrigger,Trigger3M)),NA())</f>
        <v>2.4297568611280025E-2</v>
      </c>
      <c r="M3456" s="52">
        <f>IFERROR(_xll.qlIndexFixing(ONIndex3M,I3456,TRUE,_xll.ohTrigger(RecalcTrigger,Trigger3M)),NA())</f>
        <v>2.4223261275517771E-2</v>
      </c>
      <c r="N3456" s="52">
        <f>IFERROR(_xll.qlIndexFixing(Index6M,$H3456,TRUE,_xll.ohTrigger(RecalcTrigger,Trigger6M)),NA())</f>
        <v>2.5696831229013922E-2</v>
      </c>
      <c r="O3456" s="52">
        <f>IFERROR(_xll.qlIndexFixing(ONIndex6M,I3456,TRUE,_xll.ohTrigger(RecalcTrigger,Trigger6M)),NA())</f>
        <v>2.5531370943276954E-2</v>
      </c>
      <c r="P3456" s="52">
        <f>IFERROR(_xll.qlIndexFixing(Index1Y,$H3456,TRUE,_xll.ohTrigger(RecalcTrigger,Trigger1Y)),NA())</f>
        <v>2.7524685949665603E-2</v>
      </c>
      <c r="Q3456" s="52">
        <f>IFERROR(_xll.qlIndexFixing(ONIndex1Y,I3456,TRUE,_xll.ohTrigger(RecalcTrigger,Trigger1Y)),NA())</f>
        <v>2.7148555095575233E-2</v>
      </c>
    </row>
    <row r="3457" spans="2:17" x14ac:dyDescent="0.2">
      <c r="B3457" s="46" t="s">
        <v>51</v>
      </c>
      <c r="D3457" s="49">
        <f>_xll.qlCalendarAdvance(LocalCalendar,$D3456,B3457,"f",FALSE)</f>
        <v>63747</v>
      </c>
      <c r="E3457" s="49">
        <f>_xll.qlInterestRateIndexValueDate(IndexON,D3457)</f>
        <v>63747</v>
      </c>
      <c r="F3457" s="52">
        <f>IFERROR(_xll.qlIndexFixing(IndexON,D3457,TRUE,_xll.ohTrigger(RecalcTrigger,TriggerON)),NA())</f>
        <v>2.1462095585293994E-2</v>
      </c>
      <c r="H3457" s="49">
        <f>_xll.qlCalendarAdvance(IborCalendar,$H3456,B3457,"f",FALSE)</f>
        <v>63732</v>
      </c>
      <c r="I3457" s="49">
        <f>_xll.qlInterestRateIndexValueDate(Index1M,$H3457)</f>
        <v>63734</v>
      </c>
      <c r="J3457" s="52">
        <f>IFERROR(_xll.qlIndexFixing(Index1M,$H3457,TRUE,_xll.ohTrigger(RecalcTrigger,Trigger1M)),NA())</f>
        <v>2.2747562215177652E-2</v>
      </c>
      <c r="K3457" s="52">
        <f>IFERROR(_xll.qlIndexFixing(ONIndex1M,I3457,TRUE,_xll.ohTrigger(RecalcTrigger,Trigger1M)),NA())</f>
        <v>2.272674715374734E-2</v>
      </c>
      <c r="L3457" s="52">
        <f>IFERROR(_xll.qlIndexFixing(Index3M,H3457,TRUE,_xll.ohTrigger(RecalcTrigger,Trigger3M)),NA())</f>
        <v>2.4295114079535943E-2</v>
      </c>
      <c r="M3457" s="52">
        <f>IFERROR(_xll.qlIndexFixing(ONIndex3M,I3457,TRUE,_xll.ohTrigger(RecalcTrigger,Trigger3M)),NA())</f>
        <v>2.4223261275517771E-2</v>
      </c>
      <c r="N3457" s="52">
        <f>IFERROR(_xll.qlIndexFixing(Index6M,$H3457,TRUE,_xll.ohTrigger(RecalcTrigger,Trigger6M)),NA())</f>
        <v>2.5696830328277572E-2</v>
      </c>
      <c r="O3457" s="52">
        <f>IFERROR(_xll.qlIndexFixing(ONIndex6M,I3457,TRUE,_xll.ohTrigger(RecalcTrigger,Trigger6M)),NA())</f>
        <v>2.5531369875464449E-2</v>
      </c>
      <c r="P3457" s="52">
        <f>IFERROR(_xll.qlIndexFixing(Index1Y,$H3457,TRUE,_xll.ohTrigger(RecalcTrigger,Trigger1Y)),NA())</f>
        <v>2.7521561560113476E-2</v>
      </c>
      <c r="Q3457" s="52">
        <f>IFERROR(_xll.qlIndexFixing(ONIndex1Y,I3457,TRUE,_xll.ohTrigger(RecalcTrigger,Trigger1Y)),NA())</f>
        <v>2.7148560347960426E-2</v>
      </c>
    </row>
    <row r="3458" spans="2:17" x14ac:dyDescent="0.2">
      <c r="B3458" s="46" t="s">
        <v>51</v>
      </c>
      <c r="D3458" s="49">
        <f>_xll.qlCalendarAdvance(LocalCalendar,$D3457,B3458,"f",FALSE)</f>
        <v>63754</v>
      </c>
      <c r="E3458" s="49">
        <f>_xll.qlInterestRateIndexValueDate(IndexON,D3458)</f>
        <v>63754</v>
      </c>
      <c r="F3458" s="52">
        <f>IFERROR(_xll.qlIndexFixing(IndexON,D3458,TRUE,_xll.ohTrigger(RecalcTrigger,TriggerON)),NA())</f>
        <v>2.146209558537393E-2</v>
      </c>
      <c r="H3458" s="49">
        <f>_xll.qlCalendarAdvance(IborCalendar,$H3457,B3458,"f",FALSE)</f>
        <v>63739</v>
      </c>
      <c r="I3458" s="49">
        <f>_xll.qlInterestRateIndexValueDate(Index1M,$H3458)</f>
        <v>63741</v>
      </c>
      <c r="J3458" s="52">
        <f>IFERROR(_xll.qlIndexFixing(Index1M,$H3458,TRUE,_xll.ohTrigger(RecalcTrigger,Trigger1M)),NA())</f>
        <v>2.2746844031436224E-2</v>
      </c>
      <c r="K3458" s="52">
        <f>IFERROR(_xll.qlIndexFixing(ONIndex1M,I3458,TRUE,_xll.ohTrigger(RecalcTrigger,Trigger1M)),NA())</f>
        <v>2.272674715374734E-2</v>
      </c>
      <c r="L3458" s="52">
        <f>IFERROR(_xll.qlIndexFixing(Index3M,H3458,TRUE,_xll.ohTrigger(RecalcTrigger,Trigger3M)),NA())</f>
        <v>2.4298386861967326E-2</v>
      </c>
      <c r="M3458" s="52">
        <f>IFERROR(_xll.qlIndexFixing(ONIndex3M,I3458,TRUE,_xll.ohTrigger(RecalcTrigger,Trigger3M)),NA())</f>
        <v>2.4223261275517771E-2</v>
      </c>
      <c r="N3458" s="52">
        <f>IFERROR(_xll.qlIndexFixing(Index6M,$H3458,TRUE,_xll.ohTrigger(RecalcTrigger,Trigger6M)),NA())</f>
        <v>2.5696829441460466E-2</v>
      </c>
      <c r="O3458" s="52">
        <f>IFERROR(_xll.qlIndexFixing(ONIndex6M,I3458,TRUE,_xll.ohTrigger(RecalcTrigger,Trigger6M)),NA())</f>
        <v>2.5531368821427591E-2</v>
      </c>
      <c r="P3458" s="52">
        <f>IFERROR(_xll.qlIndexFixing(Index1Y,$H3458,TRUE,_xll.ohTrigger(RecalcTrigger,Trigger1Y)),NA())</f>
        <v>2.7524693065001497E-2</v>
      </c>
      <c r="Q3458" s="52">
        <f>IFERROR(_xll.qlIndexFixing(ONIndex1Y,I3458,TRUE,_xll.ohTrigger(RecalcTrigger,Trigger1Y)),NA())</f>
        <v>2.7148565532719715E-2</v>
      </c>
    </row>
    <row r="3459" spans="2:17" x14ac:dyDescent="0.2">
      <c r="B3459" s="46" t="s">
        <v>51</v>
      </c>
      <c r="D3459" s="49">
        <f>_xll.qlCalendarAdvance(LocalCalendar,$D3458,B3459,"f",FALSE)</f>
        <v>63761</v>
      </c>
      <c r="E3459" s="49">
        <f>_xll.qlInterestRateIndexValueDate(IndexON,D3459)</f>
        <v>63761</v>
      </c>
      <c r="F3459" s="52">
        <f>IFERROR(_xll.qlIndexFixing(IndexON,D3459,TRUE,_xll.ohTrigger(RecalcTrigger,TriggerON)),NA())</f>
        <v>2.146209558537393E-2</v>
      </c>
      <c r="H3459" s="49">
        <f>_xll.qlCalendarAdvance(IborCalendar,$H3458,B3459,"f",FALSE)</f>
        <v>63746</v>
      </c>
      <c r="I3459" s="49">
        <f>_xll.qlInterestRateIndexValueDate(Index1M,$H3459)</f>
        <v>63748</v>
      </c>
      <c r="J3459" s="52">
        <f>IFERROR(_xll.qlIndexFixing(Index1M,$H3459,TRUE,_xll.ohTrigger(RecalcTrigger,Trigger1M)),NA())</f>
        <v>2.2746844031438802E-2</v>
      </c>
      <c r="K3459" s="52">
        <f>IFERROR(_xll.qlIndexFixing(ONIndex1M,I3459,TRUE,_xll.ohTrigger(RecalcTrigger,Trigger1M)),NA())</f>
        <v>2.2726747153773985E-2</v>
      </c>
      <c r="L3459" s="52">
        <f>IFERROR(_xll.qlIndexFixing(Index3M,H3459,TRUE,_xll.ohTrigger(RecalcTrigger,Trigger3M)),NA())</f>
        <v>2.4297568611280875E-2</v>
      </c>
      <c r="M3459" s="52">
        <f>IFERROR(_xll.qlIndexFixing(ONIndex3M,I3459,TRUE,_xll.ohTrigger(RecalcTrigger,Trigger3M)),NA())</f>
        <v>2.4223261275517771E-2</v>
      </c>
      <c r="N3459" s="52">
        <f>IFERROR(_xll.qlIndexFixing(Index6M,$H3459,TRUE,_xll.ohTrigger(RecalcTrigger,Trigger6M)),NA())</f>
        <v>2.5696828568560877E-2</v>
      </c>
      <c r="O3459" s="52">
        <f>IFERROR(_xll.qlIndexFixing(ONIndex6M,I3459,TRUE,_xll.ohTrigger(RecalcTrigger,Trigger6M)),NA())</f>
        <v>2.5531367781086445E-2</v>
      </c>
      <c r="P3459" s="52">
        <f>IFERROR(_xll.qlIndexFixing(Index1Y,$H3459,TRUE,_xll.ohTrigger(RecalcTrigger,Trigger1Y)),NA())</f>
        <v>2.7524696518470289E-2</v>
      </c>
      <c r="Q3459" s="52">
        <f>IFERROR(_xll.qlIndexFixing(ONIndex1Y,I3459,TRUE,_xll.ohTrigger(RecalcTrigger,Trigger1Y)),NA())</f>
        <v>2.7148570649933035E-2</v>
      </c>
    </row>
    <row r="3460" spans="2:17" x14ac:dyDescent="0.2">
      <c r="B3460" s="46" t="s">
        <v>51</v>
      </c>
      <c r="D3460" s="49">
        <f>_xll.qlCalendarAdvance(LocalCalendar,$D3459,B3460,"f",FALSE)</f>
        <v>63768</v>
      </c>
      <c r="E3460" s="49">
        <f>_xll.qlInterestRateIndexValueDate(IndexON,D3460)</f>
        <v>63768</v>
      </c>
      <c r="F3460" s="52">
        <f>IFERROR(_xll.qlIndexFixing(IndexON,D3460,TRUE,_xll.ohTrigger(RecalcTrigger,TriggerON)),NA())</f>
        <v>2.146209558537393E-2</v>
      </c>
      <c r="H3460" s="49">
        <f>_xll.qlCalendarAdvance(IborCalendar,$H3459,B3460,"f",FALSE)</f>
        <v>63753</v>
      </c>
      <c r="I3460" s="49">
        <f>_xll.qlInterestRateIndexValueDate(Index1M,$H3460)</f>
        <v>63755</v>
      </c>
      <c r="J3460" s="52">
        <f>IFERROR(_xll.qlIndexFixing(Index1M,$H3460,TRUE,_xll.ohTrigger(RecalcTrigger,Trigger1M)),NA())</f>
        <v>2.2746844031436224E-2</v>
      </c>
      <c r="K3460" s="52">
        <f>IFERROR(_xll.qlIndexFixing(ONIndex1M,I3460,TRUE,_xll.ohTrigger(RecalcTrigger,Trigger1M)),NA())</f>
        <v>2.272674715374734E-2</v>
      </c>
      <c r="L3460" s="52">
        <f>IFERROR(_xll.qlIndexFixing(Index3M,H3460,TRUE,_xll.ohTrigger(RecalcTrigger,Trigger3M)),NA())</f>
        <v>2.4297568611281725E-2</v>
      </c>
      <c r="M3460" s="52">
        <f>IFERROR(_xll.qlIndexFixing(ONIndex3M,I3460,TRUE,_xll.ohTrigger(RecalcTrigger,Trigger3M)),NA())</f>
        <v>2.4223261275544417E-2</v>
      </c>
      <c r="N3460" s="52">
        <f>IFERROR(_xll.qlIndexFixing(Index6M,$H3460,TRUE,_xll.ohTrigger(RecalcTrigger,Trigger6M)),NA())</f>
        <v>2.5697740785011906E-2</v>
      </c>
      <c r="O3460" s="52">
        <f>IFERROR(_xll.qlIndexFixing(ONIndex6M,I3460,TRUE,_xll.ohTrigger(RecalcTrigger,Trigger6M)),NA())</f>
        <v>2.55313667544943E-2</v>
      </c>
      <c r="P3460" s="52">
        <f>IFERROR(_xll.qlIndexFixing(Index1Y,$H3460,TRUE,_xll.ohTrigger(RecalcTrigger,Trigger1Y)),NA())</f>
        <v>2.7524699902472249E-2</v>
      </c>
      <c r="Q3460" s="52">
        <f>IFERROR(_xll.qlIndexFixing(ONIndex1Y,I3460,TRUE,_xll.ohTrigger(RecalcTrigger,Trigger1Y)),NA())</f>
        <v>2.7148575699547095E-2</v>
      </c>
    </row>
    <row r="3461" spans="2:17" x14ac:dyDescent="0.2">
      <c r="B3461" s="46" t="s">
        <v>51</v>
      </c>
      <c r="D3461" s="49">
        <f>_xll.qlCalendarAdvance(LocalCalendar,$D3460,B3461,"f",FALSE)</f>
        <v>63775</v>
      </c>
      <c r="E3461" s="49">
        <f>_xll.qlInterestRateIndexValueDate(IndexON,D3461)</f>
        <v>63775</v>
      </c>
      <c r="F3461" s="52">
        <f>IFERROR(_xll.qlIndexFixing(IndexON,D3461,TRUE,_xll.ohTrigger(RecalcTrigger,TriggerON)),NA())</f>
        <v>2.1462095585293994E-2</v>
      </c>
      <c r="H3461" s="49">
        <f>_xll.qlCalendarAdvance(IborCalendar,$H3460,B3461,"f",FALSE)</f>
        <v>63760</v>
      </c>
      <c r="I3461" s="49">
        <f>_xll.qlInterestRateIndexValueDate(Index1M,$H3461)</f>
        <v>63762</v>
      </c>
      <c r="J3461" s="52">
        <f>IFERROR(_xll.qlIndexFixing(Index1M,$H3461,TRUE,_xll.ohTrigger(RecalcTrigger,Trigger1M)),NA())</f>
        <v>2.2747562215177652E-2</v>
      </c>
      <c r="K3461" s="52">
        <f>IFERROR(_xll.qlIndexFixing(ONIndex1M,I3461,TRUE,_xll.ohTrigger(RecalcTrigger,Trigger1M)),NA())</f>
        <v>2.2726747153773985E-2</v>
      </c>
      <c r="L3461" s="52">
        <f>IFERROR(_xll.qlIndexFixing(Index3M,H3461,TRUE,_xll.ohTrigger(RecalcTrigger,Trigger3M)),NA())</f>
        <v>2.4297568611281725E-2</v>
      </c>
      <c r="M3461" s="52">
        <f>IFERROR(_xll.qlIndexFixing(ONIndex3M,I3461,TRUE,_xll.ohTrigger(RecalcTrigger,Trigger3M)),NA())</f>
        <v>2.4223261275517771E-2</v>
      </c>
      <c r="N3461" s="52">
        <f>IFERROR(_xll.qlIndexFixing(Index6M,$H3461,TRUE,_xll.ohTrigger(RecalcTrigger,Trigger6M)),NA())</f>
        <v>2.5696826864518997E-2</v>
      </c>
      <c r="O3461" s="52">
        <f>IFERROR(_xll.qlIndexFixing(ONIndex6M,I3461,TRUE,_xll.ohTrigger(RecalcTrigger,Trigger6M)),NA())</f>
        <v>2.5531365741651157E-2</v>
      </c>
      <c r="P3461" s="52">
        <f>IFERROR(_xll.qlIndexFixing(Index1Y,$H3461,TRUE,_xll.ohTrigger(RecalcTrigger,Trigger1Y)),NA())</f>
        <v>2.7524703217008471E-2</v>
      </c>
      <c r="Q3461" s="52">
        <f>IFERROR(_xll.qlIndexFixing(ONIndex1Y,I3461,TRUE,_xll.ohTrigger(RecalcTrigger,Trigger1Y)),NA())</f>
        <v>2.7148580681588541E-2</v>
      </c>
    </row>
    <row r="3462" spans="2:17" x14ac:dyDescent="0.2">
      <c r="B3462" s="46" t="s">
        <v>51</v>
      </c>
      <c r="D3462" s="49">
        <f>_xll.qlCalendarAdvance(LocalCalendar,$D3461,B3462,"f",FALSE)</f>
        <v>63782</v>
      </c>
      <c r="E3462" s="49">
        <f>_xll.qlInterestRateIndexValueDate(IndexON,D3462)</f>
        <v>63782</v>
      </c>
      <c r="F3462" s="52">
        <f>IFERROR(_xll.qlIndexFixing(IndexON,D3462,TRUE,_xll.ohTrigger(RecalcTrigger,TriggerON)),NA())</f>
        <v>2.146209558537393E-2</v>
      </c>
      <c r="H3462" s="49">
        <f>_xll.qlCalendarAdvance(IborCalendar,$H3461,B3462,"f",FALSE)</f>
        <v>63767</v>
      </c>
      <c r="I3462" s="49">
        <f>_xll.qlInterestRateIndexValueDate(Index1M,$H3462)</f>
        <v>63769</v>
      </c>
      <c r="J3462" s="52">
        <f>IFERROR(_xll.qlIndexFixing(Index1M,$H3462,TRUE,_xll.ohTrigger(RecalcTrigger,Trigger1M)),NA())</f>
        <v>2.2747562215177652E-2</v>
      </c>
      <c r="K3462" s="52">
        <f>IFERROR(_xll.qlIndexFixing(ONIndex1M,I3462,TRUE,_xll.ohTrigger(RecalcTrigger,Trigger1M)),NA())</f>
        <v>2.272674715374734E-2</v>
      </c>
      <c r="L3462" s="52">
        <f>IFERROR(_xll.qlIndexFixing(Index3M,H3462,TRUE,_xll.ohTrigger(RecalcTrigger,Trigger3M)),NA())</f>
        <v>2.4297568611280875E-2</v>
      </c>
      <c r="M3462" s="52">
        <f>IFERROR(_xll.qlIndexFixing(ONIndex3M,I3462,TRUE,_xll.ohTrigger(RecalcTrigger,Trigger3M)),NA())</f>
        <v>2.4223261275517771E-2</v>
      </c>
      <c r="N3462" s="52">
        <f>IFERROR(_xll.qlIndexFixing(Index6M,$H3462,TRUE,_xll.ohTrigger(RecalcTrigger,Trigger6M)),NA())</f>
        <v>2.5696826033376273E-2</v>
      </c>
      <c r="O3462" s="52">
        <f>IFERROR(_xll.qlIndexFixing(ONIndex6M,I3462,TRUE,_xll.ohTrigger(RecalcTrigger,Trigger6M)),NA())</f>
        <v>2.5531364742530371E-2</v>
      </c>
      <c r="P3462" s="52">
        <f>IFERROR(_xll.qlIndexFixing(Index1Y,$H3462,TRUE,_xll.ohTrigger(RecalcTrigger,Trigger1Y)),NA())</f>
        <v>2.7524706462077643E-2</v>
      </c>
      <c r="Q3462" s="52">
        <f>IFERROR(_xll.qlIndexFixing(ONIndex1Y,I3462,TRUE,_xll.ohTrigger(RecalcTrigger,Trigger1Y)),NA())</f>
        <v>2.7148585595977437E-2</v>
      </c>
    </row>
    <row r="3463" spans="2:17" x14ac:dyDescent="0.2">
      <c r="B3463" s="46" t="s">
        <v>51</v>
      </c>
      <c r="D3463" s="49">
        <f>_xll.qlCalendarAdvance(LocalCalendar,$D3462,B3463,"f",FALSE)</f>
        <v>63789</v>
      </c>
      <c r="E3463" s="49">
        <f>_xll.qlInterestRateIndexValueDate(IndexON,D3463)</f>
        <v>63789</v>
      </c>
      <c r="F3463" s="52">
        <f>IFERROR(_xll.qlIndexFixing(IndexON,D3463,TRUE,_xll.ohTrigger(RecalcTrigger,TriggerON)),NA())</f>
        <v>2.1462095585293994E-2</v>
      </c>
      <c r="H3463" s="49">
        <f>_xll.qlCalendarAdvance(IborCalendar,$H3462,B3463,"f",FALSE)</f>
        <v>63774</v>
      </c>
      <c r="I3463" s="49">
        <f>_xll.qlInterestRateIndexValueDate(Index1M,$H3463)</f>
        <v>63776</v>
      </c>
      <c r="J3463" s="52">
        <f>IFERROR(_xll.qlIndexFixing(Index1M,$H3463,TRUE,_xll.ohTrigger(RecalcTrigger,Trigger1M)),NA())</f>
        <v>2.2746844031438802E-2</v>
      </c>
      <c r="K3463" s="52">
        <f>IFERROR(_xll.qlIndexFixing(ONIndex1M,I3463,TRUE,_xll.ohTrigger(RecalcTrigger,Trigger1M)),NA())</f>
        <v>2.2726747153773985E-2</v>
      </c>
      <c r="L3463" s="52">
        <f>IFERROR(_xll.qlIndexFixing(Index3M,H3463,TRUE,_xll.ohTrigger(RecalcTrigger,Trigger3M)),NA())</f>
        <v>2.4298386861966486E-2</v>
      </c>
      <c r="M3463" s="52">
        <f>IFERROR(_xll.qlIndexFixing(ONIndex3M,I3463,TRUE,_xll.ohTrigger(RecalcTrigger,Trigger3M)),NA())</f>
        <v>2.4223261275517771E-2</v>
      </c>
      <c r="N3463" s="52">
        <f>IFERROR(_xll.qlIndexFixing(Index6M,$H3463,TRUE,_xll.ohTrigger(RecalcTrigger,Trigger6M)),NA())</f>
        <v>2.5696825216151933E-2</v>
      </c>
      <c r="O3463" s="52">
        <f>IFERROR(_xll.qlIndexFixing(ONIndex6M,I3463,TRUE,_xll.ohTrigger(RecalcTrigger,Trigger6M)),NA())</f>
        <v>2.5531363757185233E-2</v>
      </c>
      <c r="P3463" s="52">
        <f>IFERROR(_xll.qlIndexFixing(Index1Y,$H3463,TRUE,_xll.ohTrigger(RecalcTrigger,Trigger1Y)),NA())</f>
        <v>2.7524709637681076E-2</v>
      </c>
      <c r="Q3463" s="52">
        <f>IFERROR(_xll.qlIndexFixing(ONIndex1Y,I3463,TRUE,_xll.ohTrigger(RecalcTrigger,Trigger1Y)),NA())</f>
        <v>2.7148590442847009E-2</v>
      </c>
    </row>
    <row r="3464" spans="2:17" x14ac:dyDescent="0.2">
      <c r="B3464" s="46" t="s">
        <v>51</v>
      </c>
      <c r="D3464" s="49">
        <f>_xll.qlCalendarAdvance(LocalCalendar,$D3463,B3464,"f",FALSE)</f>
        <v>63796</v>
      </c>
      <c r="E3464" s="49">
        <f>_xll.qlInterestRateIndexValueDate(IndexON,D3464)</f>
        <v>63796</v>
      </c>
      <c r="F3464" s="52">
        <f>IFERROR(_xll.qlIndexFixing(IndexON,D3464,TRUE,_xll.ohTrigger(RecalcTrigger,TriggerON)),NA())</f>
        <v>2.1462095585293994E-2</v>
      </c>
      <c r="H3464" s="49">
        <f>_xll.qlCalendarAdvance(IborCalendar,$H3463,B3464,"f",FALSE)</f>
        <v>63781</v>
      </c>
      <c r="I3464" s="49">
        <f>_xll.qlInterestRateIndexValueDate(Index1M,$H3464)</f>
        <v>63783</v>
      </c>
      <c r="J3464" s="52">
        <f>IFERROR(_xll.qlIndexFixing(Index1M,$H3464,TRUE,_xll.ohTrigger(RecalcTrigger,Trigger1M)),NA())</f>
        <v>2.2746844031436224E-2</v>
      </c>
      <c r="K3464" s="52">
        <f>IFERROR(_xll.qlIndexFixing(ONIndex1M,I3464,TRUE,_xll.ohTrigger(RecalcTrigger,Trigger1M)),NA())</f>
        <v>2.272674715374734E-2</v>
      </c>
      <c r="L3464" s="52">
        <f>IFERROR(_xll.qlIndexFixing(Index3M,H3464,TRUE,_xll.ohTrigger(RecalcTrigger,Trigger3M)),NA())</f>
        <v>2.4297568611281725E-2</v>
      </c>
      <c r="M3464" s="52">
        <f>IFERROR(_xll.qlIndexFixing(ONIndex3M,I3464,TRUE,_xll.ohTrigger(RecalcTrigger,Trigger3M)),NA())</f>
        <v>2.4223261275517771E-2</v>
      </c>
      <c r="N3464" s="52">
        <f>IFERROR(_xll.qlIndexFixing(Index6M,$H3464,TRUE,_xll.ohTrigger(RecalcTrigger,Trigger6M)),NA())</f>
        <v>2.5697737492020218E-2</v>
      </c>
      <c r="O3464" s="52">
        <f>IFERROR(_xll.qlIndexFixing(ONIndex6M,I3464,TRUE,_xll.ohTrigger(RecalcTrigger,Trigger6M)),NA())</f>
        <v>2.553136278556245E-2</v>
      </c>
      <c r="P3464" s="52">
        <f>IFERROR(_xll.qlIndexFixing(Index1Y,$H3464,TRUE,_xll.ohTrigger(RecalcTrigger,Trigger1Y)),NA())</f>
        <v>2.752471274381833E-2</v>
      </c>
      <c r="Q3464" s="52">
        <f>IFERROR(_xll.qlIndexFixing(ONIndex1Y,I3464,TRUE,_xll.ohTrigger(RecalcTrigger,Trigger1Y)),NA())</f>
        <v>2.7148595222143967E-2</v>
      </c>
    </row>
    <row r="3465" spans="2:17" x14ac:dyDescent="0.2">
      <c r="B3465" s="46" t="s">
        <v>51</v>
      </c>
      <c r="D3465" s="49">
        <f>_xll.qlCalendarAdvance(LocalCalendar,$D3464,B3465,"f",FALSE)</f>
        <v>63803</v>
      </c>
      <c r="E3465" s="49">
        <f>_xll.qlInterestRateIndexValueDate(IndexON,D3465)</f>
        <v>63803</v>
      </c>
      <c r="F3465" s="52">
        <f>IFERROR(_xll.qlIndexFixing(IndexON,D3465,TRUE,_xll.ohTrigger(RecalcTrigger,TriggerON)),NA())</f>
        <v>2.1462095585293994E-2</v>
      </c>
      <c r="H3465" s="49">
        <f>_xll.qlCalendarAdvance(IborCalendar,$H3464,B3465,"f",FALSE)</f>
        <v>63788</v>
      </c>
      <c r="I3465" s="49">
        <f>_xll.qlInterestRateIndexValueDate(Index1M,$H3465)</f>
        <v>63790</v>
      </c>
      <c r="J3465" s="52">
        <f>IFERROR(_xll.qlIndexFixing(Index1M,$H3465,TRUE,_xll.ohTrigger(RecalcTrigger,Trigger1M)),NA())</f>
        <v>2.2746844031436224E-2</v>
      </c>
      <c r="K3465" s="52">
        <f>IFERROR(_xll.qlIndexFixing(ONIndex1M,I3465,TRUE,_xll.ohTrigger(RecalcTrigger,Trigger1M)),NA())</f>
        <v>2.2727464491669735E-2</v>
      </c>
      <c r="L3465" s="52">
        <f>IFERROR(_xll.qlIndexFixing(Index3M,H3465,TRUE,_xll.ohTrigger(RecalcTrigger,Trigger3M)),NA())</f>
        <v>2.4297568611281725E-2</v>
      </c>
      <c r="M3465" s="52">
        <f>IFERROR(_xll.qlIndexFixing(ONIndex3M,I3465,TRUE,_xll.ohTrigger(RecalcTrigger,Trigger3M)),NA())</f>
        <v>2.422407619227851E-2</v>
      </c>
      <c r="N3465" s="52">
        <f>IFERROR(_xll.qlIndexFixing(Index6M,$H3465,TRUE,_xll.ohTrigger(RecalcTrigger,Trigger6M)),NA())</f>
        <v>2.569682362345925E-2</v>
      </c>
      <c r="O3465" s="52">
        <f>IFERROR(_xll.qlIndexFixing(ONIndex6M,I3465,TRUE,_xll.ohTrigger(RecalcTrigger,Trigger6M)),NA())</f>
        <v>2.553226706486722E-2</v>
      </c>
      <c r="P3465" s="52">
        <f>IFERROR(_xll.qlIndexFixing(Index1Y,$H3465,TRUE,_xll.ohTrigger(RecalcTrigger,Trigger1Y)),NA())</f>
        <v>2.7525758507591119E-2</v>
      </c>
      <c r="Q3465" s="52">
        <f>IFERROR(_xll.qlIndexFixing(ONIndex1Y,I3465,TRUE,_xll.ohTrigger(RecalcTrigger,Trigger1Y)),NA())</f>
        <v>2.7149623891593588E-2</v>
      </c>
    </row>
    <row r="3466" spans="2:17" x14ac:dyDescent="0.2">
      <c r="B3466" s="46" t="s">
        <v>51</v>
      </c>
      <c r="D3466" s="49">
        <f>_xll.qlCalendarAdvance(LocalCalendar,$D3465,B3466,"f",FALSE)</f>
        <v>63810</v>
      </c>
      <c r="E3466" s="49">
        <f>_xll.qlInterestRateIndexValueDate(IndexON,D3466)</f>
        <v>63810</v>
      </c>
      <c r="F3466" s="52">
        <f>IFERROR(_xll.qlIndexFixing(IndexON,D3466,TRUE,_xll.ohTrigger(RecalcTrigger,TriggerON)),NA())</f>
        <v>2.1462095585293994E-2</v>
      </c>
      <c r="H3466" s="49">
        <f>_xll.qlCalendarAdvance(IborCalendar,$H3465,B3466,"f",FALSE)</f>
        <v>63795</v>
      </c>
      <c r="I3466" s="49">
        <f>_xll.qlInterestRateIndexValueDate(Index1M,$H3466)</f>
        <v>63797</v>
      </c>
      <c r="J3466" s="52">
        <f>IFERROR(_xll.qlIndexFixing(Index1M,$H3466,TRUE,_xll.ohTrigger(RecalcTrigger,Trigger1M)),NA())</f>
        <v>2.2744689661571598E-2</v>
      </c>
      <c r="K3466" s="52">
        <f>IFERROR(_xll.qlIndexFixing(ONIndex1M,I3466,TRUE,_xll.ohTrigger(RecalcTrigger,Trigger1M)),NA())</f>
        <v>2.2727464491669735E-2</v>
      </c>
      <c r="L3466" s="52">
        <f>IFERROR(_xll.qlIndexFixing(Index3M,H3466,TRUE,_xll.ohTrigger(RecalcTrigger,Trigger3M)),NA())</f>
        <v>2.4295114079535066E-2</v>
      </c>
      <c r="M3466" s="52">
        <f>IFERROR(_xll.qlIndexFixing(ONIndex3M,I3466,TRUE,_xll.ohTrigger(RecalcTrigger,Trigger3M)),NA())</f>
        <v>2.4224076192258526E-2</v>
      </c>
      <c r="N3466" s="52">
        <f>IFERROR(_xll.qlIndexFixing(Index6M,$H3466,TRUE,_xll.ohTrigger(RecalcTrigger,Trigger6M)),NA())</f>
        <v>2.5693170956782117E-2</v>
      </c>
      <c r="O3466" s="52">
        <f>IFERROR(_xll.qlIndexFixing(ONIndex6M,I3466,TRUE,_xll.ohTrigger(RecalcTrigger,Trigger6M)),NA())</f>
        <v>2.5532266121621738E-2</v>
      </c>
      <c r="P3466" s="52">
        <f>IFERROR(_xll.qlIndexFixing(Index1Y,$H3466,TRUE,_xll.ohTrigger(RecalcTrigger,Trigger1Y)),NA())</f>
        <v>2.7521590893073933E-2</v>
      </c>
      <c r="Q3466" s="52">
        <f>IFERROR(_xll.qlIndexFixing(ONIndex1Y,I3466,TRUE,_xll.ohTrigger(RecalcTrigger,Trigger1Y)),NA())</f>
        <v>2.7149628531202286E-2</v>
      </c>
    </row>
    <row r="3467" spans="2:17" x14ac:dyDescent="0.2">
      <c r="B3467" s="46" t="s">
        <v>51</v>
      </c>
      <c r="D3467" s="49">
        <f>_xll.qlCalendarAdvance(LocalCalendar,$D3466,B3467,"f",FALSE)</f>
        <v>63817</v>
      </c>
      <c r="E3467" s="49">
        <f>_xll.qlInterestRateIndexValueDate(IndexON,D3467)</f>
        <v>63817</v>
      </c>
      <c r="F3467" s="52">
        <f>IFERROR(_xll.qlIndexFixing(IndexON,D3467,TRUE,_xll.ohTrigger(RecalcTrigger,TriggerON)),NA())</f>
        <v>2.1462095585293994E-2</v>
      </c>
      <c r="H3467" s="49">
        <f>_xll.qlCalendarAdvance(IborCalendar,$H3466,B3467,"f",FALSE)</f>
        <v>63802</v>
      </c>
      <c r="I3467" s="49">
        <f>_xll.qlInterestRateIndexValueDate(Index1M,$H3467)</f>
        <v>63804</v>
      </c>
      <c r="J3467" s="52">
        <f>IFERROR(_xll.qlIndexFixing(Index1M,$H3467,TRUE,_xll.ohTrigger(RecalcTrigger,Trigger1M)),NA())</f>
        <v>2.2747562215177652E-2</v>
      </c>
      <c r="K3467" s="52">
        <f>IFERROR(_xll.qlIndexFixing(ONIndex1M,I3467,TRUE,_xll.ohTrigger(RecalcTrigger,Trigger1M)),NA())</f>
        <v>2.2726747153773985E-2</v>
      </c>
      <c r="L3467" s="52">
        <f>IFERROR(_xll.qlIndexFixing(Index3M,H3467,TRUE,_xll.ohTrigger(RecalcTrigger,Trigger3M)),NA())</f>
        <v>2.4295114079535066E-2</v>
      </c>
      <c r="M3467" s="52">
        <f>IFERROR(_xll.qlIndexFixing(ONIndex3M,I3467,TRUE,_xll.ohTrigger(RecalcTrigger,Trigger3M)),NA())</f>
        <v>2.4223261275491126E-2</v>
      </c>
      <c r="N3467" s="52">
        <f>IFERROR(_xll.qlIndexFixing(Index6M,$H3467,TRUE,_xll.ohTrigger(RecalcTrigger,Trigger6M)),NA())</f>
        <v>2.5693170191473415E-2</v>
      </c>
      <c r="O3467" s="52">
        <f>IFERROR(_xll.qlIndexFixing(ONIndex6M,I3467,TRUE,_xll.ohTrigger(RecalcTrigger,Trigger6M)),NA())</f>
        <v>2.5531359953108179E-2</v>
      </c>
      <c r="P3467" s="52">
        <f>IFERROR(_xll.qlIndexFixing(Index1Y,$H3467,TRUE,_xll.ohTrigger(RecalcTrigger,Trigger1Y)),NA())</f>
        <v>2.7524721645431075E-2</v>
      </c>
      <c r="Q3467" s="52">
        <f>IFERROR(_xll.qlIndexFixing(ONIndex1Y,I3467,TRUE,_xll.ohTrigger(RecalcTrigger,Trigger1Y)),NA())</f>
        <v>2.7148609154439285E-2</v>
      </c>
    </row>
    <row r="3468" spans="2:17" x14ac:dyDescent="0.2">
      <c r="B3468" s="46" t="s">
        <v>51</v>
      </c>
      <c r="D3468" s="49">
        <f>_xll.qlCalendarAdvance(LocalCalendar,$D3467,B3468,"f",FALSE)</f>
        <v>63824</v>
      </c>
      <c r="E3468" s="49">
        <f>_xll.qlInterestRateIndexValueDate(IndexON,D3468)</f>
        <v>63824</v>
      </c>
      <c r="F3468" s="52">
        <f>IFERROR(_xll.qlIndexFixing(IndexON,D3468,TRUE,_xll.ohTrigger(RecalcTrigger,TriggerON)),NA())</f>
        <v>2.146209558537393E-2</v>
      </c>
      <c r="H3468" s="49">
        <f>_xll.qlCalendarAdvance(IborCalendar,$H3467,B3468,"f",FALSE)</f>
        <v>63809</v>
      </c>
      <c r="I3468" s="49">
        <f>_xll.qlInterestRateIndexValueDate(Index1M,$H3468)</f>
        <v>63811</v>
      </c>
      <c r="J3468" s="52">
        <f>IFERROR(_xll.qlIndexFixing(Index1M,$H3468,TRUE,_xll.ohTrigger(RecalcTrigger,Trigger1M)),NA())</f>
        <v>2.2746844031438802E-2</v>
      </c>
      <c r="K3468" s="52">
        <f>IFERROR(_xll.qlIndexFixing(ONIndex1M,I3468,TRUE,_xll.ohTrigger(RecalcTrigger,Trigger1M)),NA())</f>
        <v>2.2726747153773985E-2</v>
      </c>
      <c r="L3468" s="52">
        <f>IFERROR(_xll.qlIndexFixing(Index3M,H3468,TRUE,_xll.ohTrigger(RecalcTrigger,Trigger3M)),NA())</f>
        <v>2.4295114079535066E-2</v>
      </c>
      <c r="M3468" s="52">
        <f>IFERROR(_xll.qlIndexFixing(ONIndex3M,I3468,TRUE,_xll.ohTrigger(RecalcTrigger,Trigger3M)),NA())</f>
        <v>2.4223261275517771E-2</v>
      </c>
      <c r="N3468" s="52">
        <f>IFERROR(_xll.qlIndexFixing(Index6M,$H3468,TRUE,_xll.ohTrigger(RecalcTrigger,Trigger6M)),NA())</f>
        <v>2.5693169440078888E-2</v>
      </c>
      <c r="O3468" s="52">
        <f>IFERROR(_xll.qlIndexFixing(ONIndex6M,I3468,TRUE,_xll.ohTrigger(RecalcTrigger,Trigger6M)),NA())</f>
        <v>2.5531359036428114E-2</v>
      </c>
      <c r="P3468" s="52">
        <f>IFERROR(_xll.qlIndexFixing(Index1Y,$H3468,TRUE,_xll.ohTrigger(RecalcTrigger,Trigger1Y)),NA())</f>
        <v>2.752472447370297E-2</v>
      </c>
      <c r="Q3468" s="52">
        <f>IFERROR(_xll.qlIndexFixing(ONIndex1Y,I3468,TRUE,_xll.ohTrigger(RecalcTrigger,Trigger1Y)),NA())</f>
        <v>2.714861366331256E-2</v>
      </c>
    </row>
    <row r="3469" spans="2:17" x14ac:dyDescent="0.2">
      <c r="B3469" s="46" t="s">
        <v>51</v>
      </c>
      <c r="D3469" s="49">
        <f>_xll.qlCalendarAdvance(LocalCalendar,$D3468,B3469,"f",FALSE)</f>
        <v>63831</v>
      </c>
      <c r="E3469" s="49">
        <f>_xll.qlInterestRateIndexValueDate(IndexON,D3469)</f>
        <v>63831</v>
      </c>
      <c r="F3469" s="52">
        <f>IFERROR(_xll.qlIndexFixing(IndexON,D3469,TRUE,_xll.ohTrigger(RecalcTrigger,TriggerON)),NA())</f>
        <v>2.146209558537393E-2</v>
      </c>
      <c r="H3469" s="49">
        <f>_xll.qlCalendarAdvance(IborCalendar,$H3468,B3469,"f",FALSE)</f>
        <v>63816</v>
      </c>
      <c r="I3469" s="49">
        <f>_xll.qlInterestRateIndexValueDate(Index1M,$H3469)</f>
        <v>63818</v>
      </c>
      <c r="J3469" s="52">
        <f>IFERROR(_xll.qlIndexFixing(Index1M,$H3469,TRUE,_xll.ohTrigger(RecalcTrigger,Trigger1M)),NA())</f>
        <v>2.2746844031436224E-2</v>
      </c>
      <c r="K3469" s="52">
        <f>IFERROR(_xll.qlIndexFixing(ONIndex1M,I3469,TRUE,_xll.ohTrigger(RecalcTrigger,Trigger1M)),NA())</f>
        <v>2.272674715374734E-2</v>
      </c>
      <c r="L3469" s="52">
        <f>IFERROR(_xll.qlIndexFixing(Index3M,H3469,TRUE,_xll.ohTrigger(RecalcTrigger,Trigger3M)),NA())</f>
        <v>2.4295114079535066E-2</v>
      </c>
      <c r="M3469" s="52">
        <f>IFERROR(_xll.qlIndexFixing(ONIndex3M,I3469,TRUE,_xll.ohTrigger(RecalcTrigger,Trigger3M)),NA())</f>
        <v>2.4223261275491126E-2</v>
      </c>
      <c r="N3469" s="52">
        <f>IFERROR(_xll.qlIndexFixing(Index6M,$H3469,TRUE,_xll.ohTrigger(RecalcTrigger,Trigger6M)),NA())</f>
        <v>2.5693168702598537E-2</v>
      </c>
      <c r="O3469" s="52">
        <f>IFERROR(_xll.qlIndexFixing(ONIndex6M,I3469,TRUE,_xll.ohTrigger(RecalcTrigger,Trigger6M)),NA())</f>
        <v>2.5531358133470405E-2</v>
      </c>
      <c r="P3469" s="52">
        <f>IFERROR(_xll.qlIndexFixing(Index1Y,$H3469,TRUE,_xll.ohTrigger(RecalcTrigger,Trigger1Y)),NA())</f>
        <v>2.7524727232508032E-2</v>
      </c>
      <c r="Q3469" s="52">
        <f>IFERROR(_xll.qlIndexFixing(ONIndex1Y,I3469,TRUE,_xll.ohTrigger(RecalcTrigger,Trigger1Y)),NA())</f>
        <v>2.7148618104666511E-2</v>
      </c>
    </row>
    <row r="3470" spans="2:17" x14ac:dyDescent="0.2">
      <c r="B3470" s="46" t="s">
        <v>51</v>
      </c>
      <c r="D3470" s="49">
        <f>_xll.qlCalendarAdvance(LocalCalendar,$D3469,B3470,"f",FALSE)</f>
        <v>63838</v>
      </c>
      <c r="E3470" s="49">
        <f>_xll.qlInterestRateIndexValueDate(IndexON,D3470)</f>
        <v>63838</v>
      </c>
      <c r="F3470" s="52">
        <f>IFERROR(_xll.qlIndexFixing(IndexON,D3470,TRUE,_xll.ohTrigger(RecalcTrigger,TriggerON)),NA())</f>
        <v>2.146209558537393E-2</v>
      </c>
      <c r="H3470" s="49">
        <f>_xll.qlCalendarAdvance(IborCalendar,$H3469,B3470,"f",FALSE)</f>
        <v>63823</v>
      </c>
      <c r="I3470" s="49">
        <f>_xll.qlInterestRateIndexValueDate(Index1M,$H3470)</f>
        <v>63825</v>
      </c>
      <c r="J3470" s="52">
        <f>IFERROR(_xll.qlIndexFixing(Index1M,$H3470,TRUE,_xll.ohTrigger(RecalcTrigger,Trigger1M)),NA())</f>
        <v>2.2748280429147692E-2</v>
      </c>
      <c r="K3470" s="52">
        <f>IFERROR(_xll.qlIndexFixing(ONIndex1M,I3470,TRUE,_xll.ohTrigger(RecalcTrigger,Trigger1M)),NA())</f>
        <v>2.272674715374734E-2</v>
      </c>
      <c r="L3470" s="52">
        <f>IFERROR(_xll.qlIndexFixing(Index3M,H3470,TRUE,_xll.ohTrigger(RecalcTrigger,Trigger3M)),NA())</f>
        <v>2.4297568611280025E-2</v>
      </c>
      <c r="M3470" s="52">
        <f>IFERROR(_xll.qlIndexFixing(ONIndex3M,I3470,TRUE,_xll.ohTrigger(RecalcTrigger,Trigger3M)),NA())</f>
        <v>2.4223261275517771E-2</v>
      </c>
      <c r="N3470" s="52">
        <f>IFERROR(_xll.qlIndexFixing(Index6M,$H3470,TRUE,_xll.ohTrigger(RecalcTrigger,Trigger6M)),NA())</f>
        <v>2.5694080890655946E-2</v>
      </c>
      <c r="O3470" s="52">
        <f>IFERROR(_xll.qlIndexFixing(ONIndex6M,I3470,TRUE,_xll.ohTrigger(RecalcTrigger,Trigger6M)),NA())</f>
        <v>2.5531357244341635E-2</v>
      </c>
      <c r="P3470" s="52">
        <f>IFERROR(_xll.qlIndexFixing(Index1Y,$H3470,TRUE,_xll.ohTrigger(RecalcTrigger,Trigger1Y)),NA())</f>
        <v>2.7524729921847138E-2</v>
      </c>
      <c r="Q3470" s="52">
        <f>IFERROR(_xll.qlIndexFixing(ONIndex1Y,I3470,TRUE,_xll.ohTrigger(RecalcTrigger,Trigger1Y)),NA())</f>
        <v>2.7148622478447848E-2</v>
      </c>
    </row>
    <row r="3471" spans="2:17" x14ac:dyDescent="0.2">
      <c r="B3471" s="46" t="s">
        <v>51</v>
      </c>
      <c r="D3471" s="49">
        <f>_xll.qlCalendarAdvance(LocalCalendar,$D3470,B3471,"f",FALSE)</f>
        <v>63845</v>
      </c>
      <c r="E3471" s="49">
        <f>_xll.qlInterestRateIndexValueDate(IndexON,D3471)</f>
        <v>63845</v>
      </c>
      <c r="F3471" s="52">
        <f>IFERROR(_xll.qlIndexFixing(IndexON,D3471,TRUE,_xll.ohTrigger(RecalcTrigger,TriggerON)),NA())</f>
        <v>2.1462095585293994E-2</v>
      </c>
      <c r="H3471" s="49">
        <f>_xll.qlCalendarAdvance(IborCalendar,$H3470,B3471,"f",FALSE)</f>
        <v>63830</v>
      </c>
      <c r="I3471" s="49">
        <f>_xll.qlInterestRateIndexValueDate(Index1M,$H3471)</f>
        <v>63832</v>
      </c>
      <c r="J3471" s="52">
        <f>IFERROR(_xll.qlIndexFixing(Index1M,$H3471,TRUE,_xll.ohTrigger(RecalcTrigger,Trigger1M)),NA())</f>
        <v>2.2746844031438802E-2</v>
      </c>
      <c r="K3471" s="52">
        <f>IFERROR(_xll.qlIndexFixing(ONIndex1M,I3471,TRUE,_xll.ohTrigger(RecalcTrigger,Trigger1M)),NA())</f>
        <v>2.2727464491669735E-2</v>
      </c>
      <c r="L3471" s="52">
        <f>IFERROR(_xll.qlIndexFixing(Index3M,H3471,TRUE,_xll.ohTrigger(RecalcTrigger,Trigger3M)),NA())</f>
        <v>2.4297568611280875E-2</v>
      </c>
      <c r="M3471" s="52">
        <f>IFERROR(_xll.qlIndexFixing(ONIndex3M,I3471,TRUE,_xll.ohTrigger(RecalcTrigger,Trigger3M)),NA())</f>
        <v>2.4224076192298494E-2</v>
      </c>
      <c r="N3471" s="52">
        <f>IFERROR(_xll.qlIndexFixing(Index6M,$H3471,TRUE,_xll.ohTrigger(RecalcTrigger,Trigger6M)),NA())</f>
        <v>2.5697732265191786E-2</v>
      </c>
      <c r="O3471" s="52">
        <f>IFERROR(_xll.qlIndexFixing(ONIndex6M,I3471,TRUE,_xll.ohTrigger(RecalcTrigger,Trigger6M)),NA())</f>
        <v>2.5532261611589391E-2</v>
      </c>
      <c r="P3471" s="52">
        <f>IFERROR(_xll.qlIndexFixing(Index1Y,$H3471,TRUE,_xll.ohTrigger(RecalcTrigger,Trigger1Y)),NA())</f>
        <v>2.7524732541720068E-2</v>
      </c>
      <c r="Q3471" s="52">
        <f>IFERROR(_xll.qlIndexFixing(ONIndex1Y,I3471,TRUE,_xll.ohTrigger(RecalcTrigger,Trigger1Y)),NA())</f>
        <v>2.7149650715456719E-2</v>
      </c>
    </row>
    <row r="3472" spans="2:17" x14ac:dyDescent="0.2">
      <c r="B3472" s="46" t="s">
        <v>51</v>
      </c>
      <c r="D3472" s="49">
        <f>_xll.qlCalendarAdvance(LocalCalendar,$D3471,B3472,"f",FALSE)</f>
        <v>63852</v>
      </c>
      <c r="E3472" s="49">
        <f>_xll.qlInterestRateIndexValueDate(IndexON,D3472)</f>
        <v>63852</v>
      </c>
      <c r="F3472" s="52">
        <f>IFERROR(_xll.qlIndexFixing(IndexON,D3472,TRUE,_xll.ohTrigger(RecalcTrigger,TriggerON)),NA())</f>
        <v>2.1462095585293994E-2</v>
      </c>
      <c r="H3472" s="49">
        <f>_xll.qlCalendarAdvance(IborCalendar,$H3471,B3472,"f",FALSE)</f>
        <v>63837</v>
      </c>
      <c r="I3472" s="49">
        <f>_xll.qlInterestRateIndexValueDate(Index1M,$H3472)</f>
        <v>63839</v>
      </c>
      <c r="J3472" s="52">
        <f>IFERROR(_xll.qlIndexFixing(Index1M,$H3472,TRUE,_xll.ohTrigger(RecalcTrigger,Trigger1M)),NA())</f>
        <v>2.2747562215177652E-2</v>
      </c>
      <c r="K3472" s="52">
        <f>IFERROR(_xll.qlIndexFixing(ONIndex1M,I3472,TRUE,_xll.ohTrigger(RecalcTrigger,Trigger1M)),NA())</f>
        <v>2.2726747153773985E-2</v>
      </c>
      <c r="L3472" s="52">
        <f>IFERROR(_xll.qlIndexFixing(Index3M,H3472,TRUE,_xll.ohTrigger(RecalcTrigger,Trigger3M)),NA())</f>
        <v>2.4297568611281725E-2</v>
      </c>
      <c r="M3472" s="52">
        <f>IFERROR(_xll.qlIndexFixing(ONIndex3M,I3472,TRUE,_xll.ohTrigger(RecalcTrigger,Trigger3M)),NA())</f>
        <v>2.4223261275544417E-2</v>
      </c>
      <c r="N3472" s="52">
        <f>IFERROR(_xll.qlIndexFixing(Index6M,$H3472,TRUE,_xll.ohTrigger(RecalcTrigger,Trigger6M)),NA())</f>
        <v>2.5694079487157968E-2</v>
      </c>
      <c r="O3472" s="52">
        <f>IFERROR(_xll.qlIndexFixing(ONIndex6M,I3472,TRUE,_xll.ohTrigger(RecalcTrigger,Trigger6M)),NA())</f>
        <v>2.5531355507197873E-2</v>
      </c>
      <c r="P3472" s="52">
        <f>IFERROR(_xll.qlIndexFixing(Index1Y,$H3472,TRUE,_xll.ohTrigger(RecalcTrigger,Trigger1Y)),NA())</f>
        <v>2.7525777785949158E-2</v>
      </c>
      <c r="Q3472" s="52">
        <f>IFERROR(_xll.qlIndexFixing(ONIndex1Y,I3472,TRUE,_xll.ohTrigger(RecalcTrigger,Trigger1Y)),NA())</f>
        <v>2.7148631023132808E-2</v>
      </c>
    </row>
    <row r="3473" spans="2:17" x14ac:dyDescent="0.2">
      <c r="B3473" s="46" t="s">
        <v>51</v>
      </c>
      <c r="D3473" s="49">
        <f>_xll.qlCalendarAdvance(LocalCalendar,$D3472,B3473,"f",FALSE)</f>
        <v>63859</v>
      </c>
      <c r="E3473" s="49">
        <f>_xll.qlInterestRateIndexValueDate(IndexON,D3473)</f>
        <v>63859</v>
      </c>
      <c r="F3473" s="52">
        <f>IFERROR(_xll.qlIndexFixing(IndexON,D3473,TRUE,_xll.ohTrigger(RecalcTrigger,TriggerON)),NA())</f>
        <v>2.1462095585293994E-2</v>
      </c>
      <c r="H3473" s="49">
        <f>_xll.qlCalendarAdvance(IborCalendar,$H3472,B3473,"f",FALSE)</f>
        <v>63844</v>
      </c>
      <c r="I3473" s="49">
        <f>_xll.qlInterestRateIndexValueDate(Index1M,$H3473)</f>
        <v>63846</v>
      </c>
      <c r="J3473" s="52">
        <f>IFERROR(_xll.qlIndexFixing(Index1M,$H3473,TRUE,_xll.ohTrigger(RecalcTrigger,Trigger1M)),NA())</f>
        <v>2.2746844031436224E-2</v>
      </c>
      <c r="K3473" s="52">
        <f>IFERROR(_xll.qlIndexFixing(ONIndex1M,I3473,TRUE,_xll.ohTrigger(RecalcTrigger,Trigger1M)),NA())</f>
        <v>2.2726747153773985E-2</v>
      </c>
      <c r="L3473" s="52">
        <f>IFERROR(_xll.qlIndexFixing(Index3M,H3473,TRUE,_xll.ohTrigger(RecalcTrigger,Trigger3M)),NA())</f>
        <v>2.4298386861966486E-2</v>
      </c>
      <c r="M3473" s="52">
        <f>IFERROR(_xll.qlIndexFixing(ONIndex3M,I3473,TRUE,_xll.ohTrigger(RecalcTrigger,Trigger3M)),NA())</f>
        <v>2.4223261275491126E-2</v>
      </c>
      <c r="N3473" s="52">
        <f>IFERROR(_xll.qlIndexFixing(Index6M,$H3473,TRUE,_xll.ohTrigger(RecalcTrigger,Trigger6M)),NA())</f>
        <v>2.5694078806281516E-2</v>
      </c>
      <c r="O3473" s="52">
        <f>IFERROR(_xll.qlIndexFixing(ONIndex6M,I3473,TRUE,_xll.ohTrigger(RecalcTrigger,Trigger6M)),NA())</f>
        <v>2.5531354659182881E-2</v>
      </c>
      <c r="P3473" s="52">
        <f>IFERROR(_xll.qlIndexFixing(Index1Y,$H3473,TRUE,_xll.ohTrigger(RecalcTrigger,Trigger1Y)),NA())</f>
        <v>2.7524737573066307E-2</v>
      </c>
      <c r="Q3473" s="52">
        <f>IFERROR(_xll.qlIndexFixing(ONIndex1Y,I3473,TRUE,_xll.ohTrigger(RecalcTrigger,Trigger1Y)),NA())</f>
        <v>2.7148635194169657E-2</v>
      </c>
    </row>
    <row r="3474" spans="2:17" x14ac:dyDescent="0.2">
      <c r="B3474" s="46" t="s">
        <v>51</v>
      </c>
      <c r="D3474" s="49">
        <f>_xll.qlCalendarAdvance(LocalCalendar,$D3473,B3474,"f",FALSE)</f>
        <v>63866</v>
      </c>
      <c r="E3474" s="49">
        <f>_xll.qlInterestRateIndexValueDate(IndexON,D3474)</f>
        <v>63866</v>
      </c>
      <c r="F3474" s="52">
        <f>IFERROR(_xll.qlIndexFixing(IndexON,D3474,TRUE,_xll.ohTrigger(RecalcTrigger,TriggerON)),NA())</f>
        <v>2.146209558537393E-2</v>
      </c>
      <c r="H3474" s="49">
        <f>_xll.qlCalendarAdvance(IborCalendar,$H3473,B3474,"f",FALSE)</f>
        <v>63851</v>
      </c>
      <c r="I3474" s="49">
        <f>_xll.qlInterestRateIndexValueDate(Index1M,$H3474)</f>
        <v>63853</v>
      </c>
      <c r="J3474" s="52">
        <f>IFERROR(_xll.qlIndexFixing(Index1M,$H3474,TRUE,_xll.ohTrigger(RecalcTrigger,Trigger1M)),NA())</f>
        <v>2.2746844031436224E-2</v>
      </c>
      <c r="K3474" s="52">
        <f>IFERROR(_xll.qlIndexFixing(ONIndex1M,I3474,TRUE,_xll.ohTrigger(RecalcTrigger,Trigger1M)),NA())</f>
        <v>2.2726747153773985E-2</v>
      </c>
      <c r="L3474" s="52">
        <f>IFERROR(_xll.qlIndexFixing(Index3M,H3474,TRUE,_xll.ohTrigger(RecalcTrigger,Trigger3M)),NA())</f>
        <v>2.4297568611281725E-2</v>
      </c>
      <c r="M3474" s="52">
        <f>IFERROR(_xll.qlIndexFixing(ONIndex3M,I3474,TRUE,_xll.ohTrigger(RecalcTrigger,Trigger3M)),NA())</f>
        <v>2.4223261275517771E-2</v>
      </c>
      <c r="N3474" s="52">
        <f>IFERROR(_xll.qlIndexFixing(Index6M,$H3474,TRUE,_xll.ohTrigger(RecalcTrigger,Trigger6M)),NA())</f>
        <v>2.5694078139322278E-2</v>
      </c>
      <c r="O3474" s="52">
        <f>IFERROR(_xll.qlIndexFixing(ONIndex6M,I3474,TRUE,_xll.ohTrigger(RecalcTrigger,Trigger6M)),NA())</f>
        <v>2.5531353824996827E-2</v>
      </c>
      <c r="P3474" s="52">
        <f>IFERROR(_xll.qlIndexFixing(Index1Y,$H3474,TRUE,_xll.ohTrigger(RecalcTrigger,Trigger1Y)),NA())</f>
        <v>2.7524739984540487E-2</v>
      </c>
      <c r="Q3474" s="52">
        <f>IFERROR(_xll.qlIndexFixing(ONIndex1Y,I3474,TRUE,_xll.ohTrigger(RecalcTrigger,Trigger1Y)),NA())</f>
        <v>2.7148639297580601E-2</v>
      </c>
    </row>
    <row r="3475" spans="2:17" x14ac:dyDescent="0.2">
      <c r="B3475" s="46" t="s">
        <v>51</v>
      </c>
      <c r="D3475" s="49">
        <f>_xll.qlCalendarAdvance(LocalCalendar,$D3474,B3475,"f",FALSE)</f>
        <v>63873</v>
      </c>
      <c r="E3475" s="49">
        <f>_xll.qlInterestRateIndexValueDate(IndexON,D3475)</f>
        <v>63873</v>
      </c>
      <c r="F3475" s="52">
        <f>IFERROR(_xll.qlIndexFixing(IndexON,D3475,TRUE,_xll.ohTrigger(RecalcTrigger,TriggerON)),NA())</f>
        <v>2.146209558537393E-2</v>
      </c>
      <c r="H3475" s="49">
        <f>_xll.qlCalendarAdvance(IborCalendar,$H3474,B3475,"f",FALSE)</f>
        <v>63858</v>
      </c>
      <c r="I3475" s="49">
        <f>_xll.qlInterestRateIndexValueDate(Index1M,$H3475)</f>
        <v>63860</v>
      </c>
      <c r="J3475" s="52">
        <f>IFERROR(_xll.qlIndexFixing(Index1M,$H3475,TRUE,_xll.ohTrigger(RecalcTrigger,Trigger1M)),NA())</f>
        <v>2.2746844031436224E-2</v>
      </c>
      <c r="K3475" s="52">
        <f>IFERROR(_xll.qlIndexFixing(ONIndex1M,I3475,TRUE,_xll.ohTrigger(RecalcTrigger,Trigger1M)),NA())</f>
        <v>2.2726747153773985E-2</v>
      </c>
      <c r="L3475" s="52">
        <f>IFERROR(_xll.qlIndexFixing(Index3M,H3475,TRUE,_xll.ohTrigger(RecalcTrigger,Trigger3M)),NA())</f>
        <v>2.4297568611281725E-2</v>
      </c>
      <c r="M3475" s="52">
        <f>IFERROR(_xll.qlIndexFixing(ONIndex3M,I3475,TRUE,_xll.ohTrigger(RecalcTrigger,Trigger3M)),NA())</f>
        <v>2.4223261275517771E-2</v>
      </c>
      <c r="N3475" s="52">
        <f>IFERROR(_xll.qlIndexFixing(Index6M,$H3475,TRUE,_xll.ohTrigger(RecalcTrigger,Trigger6M)),NA())</f>
        <v>2.5693164569929081E-2</v>
      </c>
      <c r="O3475" s="52">
        <f>IFERROR(_xll.qlIndexFixing(ONIndex6M,I3475,TRUE,_xll.ohTrigger(RecalcTrigger,Trigger6M)),NA())</f>
        <v>2.5531353004506485E-2</v>
      </c>
      <c r="P3475" s="52">
        <f>IFERROR(_xll.qlIndexFixing(Index1Y,$H3475,TRUE,_xll.ohTrigger(RecalcTrigger,Trigger1Y)),NA())</f>
        <v>2.7524742326548057E-2</v>
      </c>
      <c r="Q3475" s="52">
        <f>IFERROR(_xll.qlIndexFixing(ONIndex1Y,I3475,TRUE,_xll.ohTrigger(RecalcTrigger,Trigger1Y)),NA())</f>
        <v>2.7148643333418931E-2</v>
      </c>
    </row>
    <row r="3476" spans="2:17" x14ac:dyDescent="0.2">
      <c r="B3476" s="46" t="s">
        <v>51</v>
      </c>
      <c r="D3476" s="49">
        <f>_xll.qlCalendarAdvance(LocalCalendar,$D3475,B3476,"f",FALSE)</f>
        <v>63881</v>
      </c>
      <c r="E3476" s="49">
        <f>_xll.qlInterestRateIndexValueDate(IndexON,D3476)</f>
        <v>63881</v>
      </c>
      <c r="F3476" s="52">
        <f>IFERROR(_xll.qlIndexFixing(IndexON,D3476,TRUE,_xll.ohTrigger(RecalcTrigger,TriggerON)),NA())</f>
        <v>2.1463375115056138E-2</v>
      </c>
      <c r="H3476" s="49">
        <f>_xll.qlCalendarAdvance(IborCalendar,$H3475,B3476,"f",FALSE)</f>
        <v>63865</v>
      </c>
      <c r="I3476" s="49">
        <f>_xll.qlInterestRateIndexValueDate(Index1M,$H3476)</f>
        <v>63867</v>
      </c>
      <c r="J3476" s="52">
        <f>IFERROR(_xll.qlIndexFixing(Index1M,$H3476,TRUE,_xll.ohTrigger(RecalcTrigger,Trigger1M)),NA())</f>
        <v>2.2746844031433646E-2</v>
      </c>
      <c r="K3476" s="52">
        <f>IFERROR(_xll.qlIndexFixing(ONIndex1M,I3476,TRUE,_xll.ohTrigger(RecalcTrigger,Trigger1M)),NA())</f>
        <v>2.2727464491649751E-2</v>
      </c>
      <c r="L3476" s="52">
        <f>IFERROR(_xll.qlIndexFixing(Index3M,H3476,TRUE,_xll.ohTrigger(RecalcTrigger,Trigger3M)),NA())</f>
        <v>2.4297568611281725E-2</v>
      </c>
      <c r="M3476" s="52">
        <f>IFERROR(_xll.qlIndexFixing(ONIndex3M,I3476,TRUE,_xll.ohTrigger(RecalcTrigger,Trigger3M)),NA())</f>
        <v>2.422407619227851E-2</v>
      </c>
      <c r="N3476" s="52">
        <f>IFERROR(_xll.qlIndexFixing(Index6M,$H3476,TRUE,_xll.ohTrigger(RecalcTrigger,Trigger6M)),NA())</f>
        <v>2.5693163929851034E-2</v>
      </c>
      <c r="O3476" s="52">
        <f>IFERROR(_xll.qlIndexFixing(ONIndex6M,I3476,TRUE,_xll.ohTrigger(RecalcTrigger,Trigger6M)),NA())</f>
        <v>2.5532257445062267E-2</v>
      </c>
      <c r="P3476" s="52">
        <f>IFERROR(_xll.qlIndexFixing(Index1Y,$H3476,TRUE,_xll.ohTrigger(RecalcTrigger,Trigger1Y)),NA())</f>
        <v>2.7525787273779679E-2</v>
      </c>
      <c r="Q3476" s="52">
        <f>IFERROR(_xll.qlIndexFixing(ONIndex1Y,I3476,TRUE,_xll.ohTrigger(RecalcTrigger,Trigger1Y)),NA())</f>
        <v>2.7149671209902859E-2</v>
      </c>
    </row>
    <row r="3477" spans="2:17" x14ac:dyDescent="0.2">
      <c r="B3477" s="46" t="s">
        <v>51</v>
      </c>
      <c r="D3477" s="49">
        <f>_xll.qlCalendarAdvance(LocalCalendar,$D3476,B3477,"f",FALSE)</f>
        <v>63888</v>
      </c>
      <c r="E3477" s="49">
        <f>_xll.qlInterestRateIndexValueDate(IndexON,D3477)</f>
        <v>63888</v>
      </c>
      <c r="F3477" s="52">
        <f>IFERROR(_xll.qlIndexFixing(IndexON,D3477,TRUE,_xll.ohTrigger(RecalcTrigger,TriggerON)),NA())</f>
        <v>2.1463375115056138E-2</v>
      </c>
      <c r="H3477" s="49">
        <f>_xll.qlCalendarAdvance(IborCalendar,$H3476,B3477,"f",FALSE)</f>
        <v>63872</v>
      </c>
      <c r="I3477" s="49">
        <f>_xll.qlInterestRateIndexValueDate(Index1M,$H3477)</f>
        <v>63874</v>
      </c>
      <c r="J3477" s="52">
        <f>IFERROR(_xll.qlIndexFixing(Index1M,$H3477,TRUE,_xll.ohTrigger(RecalcTrigger,Trigger1M)),NA())</f>
        <v>2.2746844031438802E-2</v>
      </c>
      <c r="K3477" s="52">
        <f>IFERROR(_xll.qlIndexFixing(ONIndex1M,I3477,TRUE,_xll.ohTrigger(RecalcTrigger,Trigger1M)),NA())</f>
        <v>2.2726747153773985E-2</v>
      </c>
      <c r="L3477" s="52">
        <f>IFERROR(_xll.qlIndexFixing(Index3M,H3477,TRUE,_xll.ohTrigger(RecalcTrigger,Trigger3M)),NA())</f>
        <v>2.4298386861966486E-2</v>
      </c>
      <c r="M3477" s="52">
        <f>IFERROR(_xll.qlIndexFixing(ONIndex3M,I3477,TRUE,_xll.ohTrigger(RecalcTrigger,Trigger3M)),NA())</f>
        <v>2.4223261275517771E-2</v>
      </c>
      <c r="N3477" s="52">
        <f>IFERROR(_xll.qlIndexFixing(Index6M,$H3477,TRUE,_xll.ohTrigger(RecalcTrigger,Trigger6M)),NA())</f>
        <v>2.569316330368937E-2</v>
      </c>
      <c r="O3477" s="52">
        <f>IFERROR(_xll.qlIndexFixing(ONIndex6M,I3477,TRUE,_xll.ohTrigger(RecalcTrigger,Trigger6M)),NA())</f>
        <v>2.5531351404746161E-2</v>
      </c>
      <c r="P3477" s="52">
        <f>IFERROR(_xll.qlIndexFixing(Index1Y,$H3477,TRUE,_xll.ohTrigger(RecalcTrigger,Trigger1Y)),NA())</f>
        <v>2.7524746802164012E-2</v>
      </c>
      <c r="Q3477" s="52">
        <f>IFERROR(_xll.qlIndexFixing(ONIndex1Y,I3477,TRUE,_xll.ohTrigger(RecalcTrigger,Trigger1Y)),NA())</f>
        <v>2.7148651202324459E-2</v>
      </c>
    </row>
    <row r="3478" spans="2:17" x14ac:dyDescent="0.2">
      <c r="B3478" s="46" t="s">
        <v>51</v>
      </c>
      <c r="D3478" s="49">
        <f>_xll.qlCalendarAdvance(LocalCalendar,$D3477,B3478,"f",FALSE)</f>
        <v>63895</v>
      </c>
      <c r="E3478" s="49">
        <f>_xll.qlInterestRateIndexValueDate(IndexON,D3478)</f>
        <v>63895</v>
      </c>
      <c r="F3478" s="52">
        <f>IFERROR(_xll.qlIndexFixing(IndexON,D3478,TRUE,_xll.ohTrigger(RecalcTrigger,TriggerON)),NA())</f>
        <v>2.1463375115082783E-2</v>
      </c>
      <c r="H3478" s="49">
        <f>_xll.qlCalendarAdvance(IborCalendar,$H3477,B3478,"f",FALSE)</f>
        <v>63879</v>
      </c>
      <c r="I3478" s="49">
        <f>_xll.qlInterestRateIndexValueDate(Index1M,$H3478)</f>
        <v>63881</v>
      </c>
      <c r="J3478" s="52">
        <f>IFERROR(_xll.qlIndexFixing(Index1M,$H3478,TRUE,_xll.ohTrigger(RecalcTrigger,Trigger1M)),NA())</f>
        <v>2.2746844031436224E-2</v>
      </c>
      <c r="K3478" s="52">
        <f>IFERROR(_xll.qlIndexFixing(ONIndex1M,I3478,TRUE,_xll.ohTrigger(RecalcTrigger,Trigger1M)),NA())</f>
        <v>2.2726747153773985E-2</v>
      </c>
      <c r="L3478" s="52">
        <f>IFERROR(_xll.qlIndexFixing(Index3M,H3478,TRUE,_xll.ohTrigger(RecalcTrigger,Trigger3M)),NA())</f>
        <v>2.4297568611280875E-2</v>
      </c>
      <c r="M3478" s="52">
        <f>IFERROR(_xll.qlIndexFixing(ONIndex3M,I3478,TRUE,_xll.ohTrigger(RecalcTrigger,Trigger3M)),NA())</f>
        <v>2.4223261275544417E-2</v>
      </c>
      <c r="N3478" s="52">
        <f>IFERROR(_xll.qlIndexFixing(Index6M,$H3478,TRUE,_xll.ohTrigger(RecalcTrigger,Trigger6M)),NA())</f>
        <v>2.5693162691441881E-2</v>
      </c>
      <c r="O3478" s="52">
        <f>IFERROR(_xll.qlIndexFixing(ONIndex6M,I3478,TRUE,_xll.ohTrigger(RecalcTrigger,Trigger6M)),NA())</f>
        <v>2.5531350625476179E-2</v>
      </c>
      <c r="P3478" s="52">
        <f>IFERROR(_xll.qlIndexFixing(Index1Y,$H3478,TRUE,_xll.ohTrigger(RecalcTrigger,Trigger1Y)),NA())</f>
        <v>2.7524748935772177E-2</v>
      </c>
      <c r="Q3478" s="52">
        <f>IFERROR(_xll.qlIndexFixing(ONIndex1Y,I3478,TRUE,_xll.ohTrigger(RecalcTrigger,Trigger1Y)),NA())</f>
        <v>2.7148655035338365E-2</v>
      </c>
    </row>
    <row r="3479" spans="2:17" x14ac:dyDescent="0.2">
      <c r="B3479" s="46" t="s">
        <v>51</v>
      </c>
      <c r="D3479" s="49">
        <f>_xll.qlCalendarAdvance(LocalCalendar,$D3478,B3479,"f",FALSE)</f>
        <v>63902</v>
      </c>
      <c r="E3479" s="49">
        <f>_xll.qlInterestRateIndexValueDate(IndexON,D3479)</f>
        <v>63902</v>
      </c>
      <c r="F3479" s="52">
        <f>IFERROR(_xll.qlIndexFixing(IndexON,D3479,TRUE,_xll.ohTrigger(RecalcTrigger,TriggerON)),NA())</f>
        <v>2.1463375115056138E-2</v>
      </c>
      <c r="H3479" s="49">
        <f>_xll.qlCalendarAdvance(IborCalendar,$H3478,B3479,"f",FALSE)</f>
        <v>63886</v>
      </c>
      <c r="I3479" s="49">
        <f>_xll.qlInterestRateIndexValueDate(Index1M,$H3479)</f>
        <v>63888</v>
      </c>
      <c r="J3479" s="52">
        <f>IFERROR(_xll.qlIndexFixing(Index1M,$H3479,TRUE,_xll.ohTrigger(RecalcTrigger,Trigger1M)),NA())</f>
        <v>2.2746844031436224E-2</v>
      </c>
      <c r="K3479" s="52">
        <f>IFERROR(_xll.qlIndexFixing(ONIndex1M,I3479,TRUE,_xll.ohTrigger(RecalcTrigger,Trigger1M)),NA())</f>
        <v>2.272674715374734E-2</v>
      </c>
      <c r="L3479" s="52">
        <f>IFERROR(_xll.qlIndexFixing(Index3M,H3479,TRUE,_xll.ohTrigger(RecalcTrigger,Trigger3M)),NA())</f>
        <v>2.4294295975717084E-2</v>
      </c>
      <c r="M3479" s="52">
        <f>IFERROR(_xll.qlIndexFixing(ONIndex3M,I3479,TRUE,_xll.ohTrigger(RecalcTrigger,Trigger3M)),NA())</f>
        <v>2.4223261275517771E-2</v>
      </c>
      <c r="N3479" s="52">
        <f>IFERROR(_xll.qlIndexFixing(Index6M,$H3479,TRUE,_xll.ohTrigger(RecalcTrigger,Trigger6M)),NA())</f>
        <v>2.5694075013259793E-2</v>
      </c>
      <c r="O3479" s="52">
        <f>IFERROR(_xll.qlIndexFixing(ONIndex6M,I3479,TRUE,_xll.ohTrigger(RecalcTrigger,Trigger6M)),NA())</f>
        <v>2.5531349859955199E-2</v>
      </c>
      <c r="P3479" s="52">
        <f>IFERROR(_xll.qlIndexFixing(Index1Y,$H3479,TRUE,_xll.ohTrigger(RecalcTrigger,Trigger1Y)),NA())</f>
        <v>2.7521623331470298E-2</v>
      </c>
      <c r="Q3479" s="52">
        <f>IFERROR(_xll.qlIndexFixing(ONIndex1Y,I3479,TRUE,_xll.ohTrigger(RecalcTrigger,Trigger1Y)),NA())</f>
        <v>2.7148658800832948E-2</v>
      </c>
    </row>
    <row r="3480" spans="2:17" x14ac:dyDescent="0.2">
      <c r="B3480" s="46" t="s">
        <v>51</v>
      </c>
      <c r="D3480" s="49">
        <f>_xll.qlCalendarAdvance(LocalCalendar,$D3479,B3480,"f",FALSE)</f>
        <v>63909</v>
      </c>
      <c r="E3480" s="49">
        <f>_xll.qlInterestRateIndexValueDate(IndexON,D3480)</f>
        <v>63909</v>
      </c>
      <c r="F3480" s="52">
        <f>IFERROR(_xll.qlIndexFixing(IndexON,D3480,TRUE,_xll.ohTrigger(RecalcTrigger,TriggerON)),NA())</f>
        <v>2.1463375115056138E-2</v>
      </c>
      <c r="H3480" s="49">
        <f>_xll.qlCalendarAdvance(IborCalendar,$H3479,B3480,"f",FALSE)</f>
        <v>63893</v>
      </c>
      <c r="I3480" s="49">
        <f>_xll.qlInterestRateIndexValueDate(Index1M,$H3480)</f>
        <v>63895</v>
      </c>
      <c r="J3480" s="52">
        <f>IFERROR(_xll.qlIndexFixing(Index1M,$H3480,TRUE,_xll.ohTrigger(RecalcTrigger,Trigger1M)),NA())</f>
        <v>2.2746844031436224E-2</v>
      </c>
      <c r="K3480" s="52">
        <f>IFERROR(_xll.qlIndexFixing(ONIndex1M,I3480,TRUE,_xll.ohTrigger(RecalcTrigger,Trigger1M)),NA())</f>
        <v>2.272674715374734E-2</v>
      </c>
      <c r="L3480" s="52">
        <f>IFERROR(_xll.qlIndexFixing(Index3M,H3480,TRUE,_xll.ohTrigger(RecalcTrigger,Trigger3M)),NA())</f>
        <v>2.4294295975717084E-2</v>
      </c>
      <c r="M3480" s="52">
        <f>IFERROR(_xll.qlIndexFixing(ONIndex3M,I3480,TRUE,_xll.ohTrigger(RecalcTrigger,Trigger3M)),NA())</f>
        <v>2.4223261275491126E-2</v>
      </c>
      <c r="N3480" s="52">
        <f>IFERROR(_xll.qlIndexFixing(Index6M,$H3480,TRUE,_xll.ohTrigger(RecalcTrigger,Trigger6M)),NA())</f>
        <v>2.5694074429793771E-2</v>
      </c>
      <c r="O3480" s="52">
        <f>IFERROR(_xll.qlIndexFixing(ONIndex6M,I3480,TRUE,_xll.ohTrigger(RecalcTrigger,Trigger6M)),NA())</f>
        <v>2.5531349108156576E-2</v>
      </c>
      <c r="P3480" s="52">
        <f>IFERROR(_xll.qlIndexFixing(Index1Y,$H3480,TRUE,_xll.ohTrigger(RecalcTrigger,Trigger1Y)),NA())</f>
        <v>2.7524752994590635E-2</v>
      </c>
      <c r="Q3480" s="52">
        <f>IFERROR(_xll.qlIndexFixing(ONIndex1Y,I3480,TRUE,_xll.ohTrigger(RecalcTrigger,Trigger1Y)),NA())</f>
        <v>2.7148662498728271E-2</v>
      </c>
    </row>
    <row r="3481" spans="2:17" x14ac:dyDescent="0.2">
      <c r="B3481" s="46" t="s">
        <v>51</v>
      </c>
      <c r="D3481" s="49">
        <f>_xll.qlCalendarAdvance(LocalCalendar,$D3480,B3481,"f",FALSE)</f>
        <v>63916</v>
      </c>
      <c r="E3481" s="49">
        <f>_xll.qlInterestRateIndexValueDate(IndexON,D3481)</f>
        <v>63916</v>
      </c>
      <c r="F3481" s="52">
        <f>IFERROR(_xll.qlIndexFixing(IndexON,D3481,TRUE,_xll.ohTrigger(RecalcTrigger,TriggerON)),NA())</f>
        <v>2.1463375115056138E-2</v>
      </c>
      <c r="H3481" s="49">
        <f>_xll.qlCalendarAdvance(IborCalendar,$H3480,B3481,"f",FALSE)</f>
        <v>63900</v>
      </c>
      <c r="I3481" s="49">
        <f>_xll.qlInterestRateIndexValueDate(Index1M,$H3481)</f>
        <v>63902</v>
      </c>
      <c r="J3481" s="52">
        <f>IFERROR(_xll.qlIndexFixing(Index1M,$H3481,TRUE,_xll.ohTrigger(RecalcTrigger,Trigger1M)),NA())</f>
        <v>2.2746844031436224E-2</v>
      </c>
      <c r="K3481" s="52">
        <f>IFERROR(_xll.qlIndexFixing(ONIndex1M,I3481,TRUE,_xll.ohTrigger(RecalcTrigger,Trigger1M)),NA())</f>
        <v>2.2726747153773985E-2</v>
      </c>
      <c r="L3481" s="52">
        <f>IFERROR(_xll.qlIndexFixing(Index3M,H3481,TRUE,_xll.ohTrigger(RecalcTrigger,Trigger3M)),NA())</f>
        <v>2.4294295975717972E-2</v>
      </c>
      <c r="M3481" s="52">
        <f>IFERROR(_xll.qlIndexFixing(ONIndex3M,I3481,TRUE,_xll.ohTrigger(RecalcTrigger,Trigger3M)),NA())</f>
        <v>2.4223261275517771E-2</v>
      </c>
      <c r="N3481" s="52">
        <f>IFERROR(_xll.qlIndexFixing(Index6M,$H3481,TRUE,_xll.ohTrigger(RecalcTrigger,Trigger6M)),NA())</f>
        <v>2.5694073860243648E-2</v>
      </c>
      <c r="O3481" s="52">
        <f>IFERROR(_xll.qlIndexFixing(ONIndex6M,I3481,TRUE,_xll.ohTrigger(RecalcTrigger,Trigger6M)),NA())</f>
        <v>2.55313483701336E-2</v>
      </c>
      <c r="P3481" s="52">
        <f>IFERROR(_xll.qlIndexFixing(Index1Y,$H3481,TRUE,_xll.ohTrigger(RecalcTrigger,Trigger1Y)),NA())</f>
        <v>2.7524754919800054E-2</v>
      </c>
      <c r="Q3481" s="52">
        <f>IFERROR(_xll.qlIndexFixing(ONIndex1Y,I3481,TRUE,_xll.ohTrigger(RecalcTrigger,Trigger1Y)),NA())</f>
        <v>2.714866612905098E-2</v>
      </c>
    </row>
    <row r="3482" spans="2:17" x14ac:dyDescent="0.2">
      <c r="B3482" s="46" t="s">
        <v>51</v>
      </c>
      <c r="D3482" s="49">
        <f>_xll.qlCalendarAdvance(LocalCalendar,$D3481,B3482,"f",FALSE)</f>
        <v>63923</v>
      </c>
      <c r="E3482" s="49">
        <f>_xll.qlInterestRateIndexValueDate(IndexON,D3482)</f>
        <v>63923</v>
      </c>
      <c r="F3482" s="52">
        <f>IFERROR(_xll.qlIndexFixing(IndexON,D3482,TRUE,_xll.ohTrigger(RecalcTrigger,TriggerON)),NA())</f>
        <v>2.1463375115082783E-2</v>
      </c>
      <c r="H3482" s="49">
        <f>_xll.qlCalendarAdvance(IborCalendar,$H3481,B3482,"f",FALSE)</f>
        <v>63907</v>
      </c>
      <c r="I3482" s="49">
        <f>_xll.qlInterestRateIndexValueDate(Index1M,$H3482)</f>
        <v>63909</v>
      </c>
      <c r="J3482" s="52">
        <f>IFERROR(_xll.qlIndexFixing(Index1M,$H3482,TRUE,_xll.ohTrigger(RecalcTrigger,Trigger1M)),NA())</f>
        <v>2.2747562215177652E-2</v>
      </c>
      <c r="K3482" s="52">
        <f>IFERROR(_xll.qlIndexFixing(ONIndex1M,I3482,TRUE,_xll.ohTrigger(RecalcTrigger,Trigger1M)),NA())</f>
        <v>2.2726747153773985E-2</v>
      </c>
      <c r="L3482" s="52">
        <f>IFERROR(_xll.qlIndexFixing(Index3M,H3482,TRUE,_xll.ohTrigger(RecalcTrigger,Trigger3M)),NA())</f>
        <v>2.4294295975717084E-2</v>
      </c>
      <c r="M3482" s="52">
        <f>IFERROR(_xll.qlIndexFixing(ONIndex3M,I3482,TRUE,_xll.ohTrigger(RecalcTrigger,Trigger3M)),NA())</f>
        <v>2.4223261275491126E-2</v>
      </c>
      <c r="N3482" s="52">
        <f>IFERROR(_xll.qlIndexFixing(Index6M,$H3482,TRUE,_xll.ohTrigger(RecalcTrigger,Trigger6M)),NA())</f>
        <v>2.569407330460987E-2</v>
      </c>
      <c r="O3482" s="52">
        <f>IFERROR(_xll.qlIndexFixing(ONIndex6M,I3482,TRUE,_xll.ohTrigger(RecalcTrigger,Trigger6M)),NA())</f>
        <v>2.5531347645806335E-2</v>
      </c>
      <c r="P3482" s="52">
        <f>IFERROR(_xll.qlIndexFixing(Index1Y,$H3482,TRUE,_xll.ohTrigger(RecalcTrigger,Trigger1Y)),NA())</f>
        <v>2.7524756775543516E-2</v>
      </c>
      <c r="Q3482" s="52">
        <f>IFERROR(_xll.qlIndexFixing(ONIndex1Y,I3482,TRUE,_xll.ohTrigger(RecalcTrigger,Trigger1Y)),NA())</f>
        <v>2.7148669691801075E-2</v>
      </c>
    </row>
    <row r="3483" spans="2:17" x14ac:dyDescent="0.2">
      <c r="B3483" s="46" t="s">
        <v>51</v>
      </c>
      <c r="D3483" s="49">
        <f>_xll.qlCalendarAdvance(LocalCalendar,$D3482,B3483,"f",FALSE)</f>
        <v>63930</v>
      </c>
      <c r="E3483" s="49">
        <f>_xll.qlInterestRateIndexValueDate(IndexON,D3483)</f>
        <v>63930</v>
      </c>
      <c r="F3483" s="52">
        <f>IFERROR(_xll.qlIndexFixing(IndexON,D3483,TRUE,_xll.ohTrigger(RecalcTrigger,TriggerON)),NA())</f>
        <v>2.1463375115082783E-2</v>
      </c>
      <c r="H3483" s="49">
        <f>_xll.qlCalendarAdvance(IborCalendar,$H3482,B3483,"f",FALSE)</f>
        <v>63915</v>
      </c>
      <c r="I3483" s="49">
        <f>_xll.qlInterestRateIndexValueDate(Index1M,$H3483)</f>
        <v>63919</v>
      </c>
      <c r="J3483" s="52">
        <f>IFERROR(_xll.qlIndexFixing(Index1M,$H3483,TRUE,_xll.ohTrigger(RecalcTrigger,Trigger1M)),NA())</f>
        <v>2.2746844031436224E-2</v>
      </c>
      <c r="K3483" s="52">
        <f>IFERROR(_xll.qlIndexFixing(ONIndex1M,I3483,TRUE,_xll.ohTrigger(RecalcTrigger,Trigger1M)),NA())</f>
        <v>2.2726029846027451E-2</v>
      </c>
      <c r="L3483" s="52">
        <f>IFERROR(_xll.qlIndexFixing(Index3M,H3483,TRUE,_xll.ohTrigger(RecalcTrigger,Trigger3M)),NA())</f>
        <v>2.4292659878218027E-2</v>
      </c>
      <c r="M3483" s="52">
        <f>IFERROR(_xll.qlIndexFixing(ONIndex3M,I3483,TRUE,_xll.ohTrigger(RecalcTrigger,Trigger3M)),NA())</f>
        <v>2.4222446395301134E-2</v>
      </c>
      <c r="N3483" s="52">
        <f>IFERROR(_xll.qlIndexFixing(Index6M,$H3483,TRUE,_xll.ohTrigger(RecalcTrigger,Trigger6M)),NA())</f>
        <v>2.5691333891742413E-2</v>
      </c>
      <c r="O3483" s="52">
        <f>IFERROR(_xll.qlIndexFixing(ONIndex6M,I3483,TRUE,_xll.ohTrigger(RecalcTrigger,Trigger6M)),NA())</f>
        <v>2.5530441423589068E-2</v>
      </c>
      <c r="P3483" s="52" t="e">
        <f>IFERROR(_xll.qlIndexFixing(Index1Y,$H3483,TRUE,_xll.ohTrigger(RecalcTrigger,Trigger1Y)),NA())</f>
        <v>#N/A</v>
      </c>
      <c r="Q3483" s="52">
        <f>IFERROR(_xll.qlIndexFixing(ONIndex1Y,I3483,TRUE,_xll.ohTrigger(RecalcTrigger,Trigger1Y)),NA())</f>
        <v>2.7147650840730897E-2</v>
      </c>
    </row>
    <row r="3484" spans="2:17" x14ac:dyDescent="0.2">
      <c r="B3484" s="46" t="s">
        <v>51</v>
      </c>
      <c r="D3484" s="49">
        <f>_xll.qlCalendarAdvance(LocalCalendar,$D3483,B3484,"f",FALSE)</f>
        <v>63937</v>
      </c>
      <c r="E3484" s="49">
        <f>_xll.qlInterestRateIndexValueDate(IndexON,D3484)</f>
        <v>63937</v>
      </c>
      <c r="F3484" s="52">
        <f>IFERROR(_xll.qlIndexFixing(IndexON,D3484,TRUE,_xll.ohTrigger(RecalcTrigger,TriggerON)),NA())</f>
        <v>2.1464014918066709E-2</v>
      </c>
      <c r="H3484" s="49">
        <f>_xll.qlCalendarAdvance(IborCalendar,$H3483,B3484,"f",FALSE)</f>
        <v>63922</v>
      </c>
      <c r="I3484" s="49">
        <f>_xll.qlInterestRateIndexValueDate(Index1M,$H3484)</f>
        <v>63926</v>
      </c>
      <c r="J3484" s="52">
        <f>IFERROR(_xll.qlIndexFixing(Index1M,$H3484,TRUE,_xll.ohTrigger(RecalcTrigger,Trigger1M)),NA())</f>
        <v>2.2746844031433646E-2</v>
      </c>
      <c r="K3484" s="52">
        <f>IFERROR(_xll.qlIndexFixing(ONIndex1M,I3484,TRUE,_xll.ohTrigger(RecalcTrigger,Trigger1M)),NA())</f>
        <v>2.2725312568390166E-2</v>
      </c>
      <c r="L3484" s="52">
        <f>IFERROR(_xll.qlIndexFixing(Index3M,H3484,TRUE,_xll.ohTrigger(RecalcTrigger,Trigger3M)),NA())</f>
        <v>2.42959322200673E-2</v>
      </c>
      <c r="M3484" s="52">
        <f>IFERROR(_xll.qlIndexFixing(ONIndex3M,I3484,TRUE,_xll.ohTrigger(RecalcTrigger,Trigger3M)),NA())</f>
        <v>2.4221631551668565E-2</v>
      </c>
      <c r="N3484" s="52">
        <f>IFERROR(_xll.qlIndexFixing(Index6M,$H3484,TRUE,_xll.ohTrigger(RecalcTrigger,Trigger6M)),NA())</f>
        <v>2.5694072013147547E-2</v>
      </c>
      <c r="O3484" s="52">
        <f>IFERROR(_xll.qlIndexFixing(ONIndex6M,I3484,TRUE,_xll.ohTrigger(RecalcTrigger,Trigger6M)),NA())</f>
        <v>2.5529535562283101E-2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2.7146630476018174E-2</v>
      </c>
    </row>
    <row r="3485" spans="2:17" x14ac:dyDescent="0.2">
      <c r="B3485" s="46" t="s">
        <v>51</v>
      </c>
      <c r="D3485" s="49">
        <f>_xll.qlCalendarAdvance(LocalCalendar,$D3484,B3485,"f",FALSE)</f>
        <v>63944</v>
      </c>
      <c r="E3485" s="49">
        <f>_xll.qlInterestRateIndexValueDate(IndexON,D3485)</f>
        <v>63944</v>
      </c>
      <c r="F3485" s="52">
        <f>IFERROR(_xll.qlIndexFixing(IndexON,D3485,TRUE,_xll.ohTrigger(RecalcTrigger,TriggerON)),NA())</f>
        <v>2.1463375115082783E-2</v>
      </c>
      <c r="H3485" s="49">
        <f>_xll.qlCalendarAdvance(IborCalendar,$H3484,B3485,"f",FALSE)</f>
        <v>63929</v>
      </c>
      <c r="I3485" s="49">
        <f>_xll.qlInterestRateIndexValueDate(Index1M,$H3485)</f>
        <v>63933</v>
      </c>
      <c r="J3485" s="52">
        <f>IFERROR(_xll.qlIndexFixing(Index1M,$H3485,TRUE,_xll.ohTrigger(RecalcTrigger,Trigger1M)),NA())</f>
        <v>2.2746844031438802E-2</v>
      </c>
      <c r="K3485" s="52">
        <f>IFERROR(_xll.qlIndexFixing(ONIndex1M,I3485,TRUE,_xll.ohTrigger(RecalcTrigger,Trigger1M)),NA())</f>
        <v>2.2725312568470102E-2</v>
      </c>
      <c r="L3485" s="52">
        <f>IFERROR(_xll.qlIndexFixing(Index3M,H3485,TRUE,_xll.ohTrigger(RecalcTrigger,Trigger3M)),NA())</f>
        <v>2.4295114079535066E-2</v>
      </c>
      <c r="M3485" s="52">
        <f>IFERROR(_xll.qlIndexFixing(ONIndex3M,I3485,TRUE,_xll.ohTrigger(RecalcTrigger,Trigger3M)),NA())</f>
        <v>2.4221631551588629E-2</v>
      </c>
      <c r="N3485" s="52">
        <f>IFERROR(_xll.qlIndexFixing(Index6M,$H3485,TRUE,_xll.ohTrigger(RecalcTrigger,Trigger6M)),NA())</f>
        <v>2.5694071505224174E-2</v>
      </c>
      <c r="O3485" s="52">
        <f>IFERROR(_xll.qlIndexFixing(ONIndex6M,I3485,TRUE,_xll.ohTrigger(RecalcTrigger,Trigger6M)),NA())</f>
        <v>2.552953488322629E-2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2.7146633816146348E-2</v>
      </c>
    </row>
    <row r="3486" spans="2:17" x14ac:dyDescent="0.2">
      <c r="B3486" s="46" t="s">
        <v>51</v>
      </c>
      <c r="D3486" s="49">
        <f>_xll.qlCalendarAdvance(LocalCalendar,$D3485,B3486,"f",FALSE)</f>
        <v>63951</v>
      </c>
      <c r="E3486" s="49">
        <f>_xll.qlInterestRateIndexValueDate(IndexON,D3486)</f>
        <v>63951</v>
      </c>
      <c r="F3486" s="52">
        <f>IFERROR(_xll.qlIndexFixing(IndexON,D3486,TRUE,_xll.ohTrigger(RecalcTrigger,TriggerON)),NA())</f>
        <v>2.1463375115056138E-2</v>
      </c>
      <c r="H3486" s="49">
        <f>_xll.qlCalendarAdvance(IborCalendar,$H3485,B3486,"f",FALSE)</f>
        <v>63936</v>
      </c>
      <c r="I3486" s="49">
        <f>_xll.qlInterestRateIndexValueDate(Index1M,$H3486)</f>
        <v>63941</v>
      </c>
      <c r="J3486" s="52">
        <f>IFERROR(_xll.qlIndexFixing(Index1M,$H3486,TRUE,_xll.ohTrigger(RecalcTrigger,Trigger1M)),NA())</f>
        <v>2.2746844031438802E-2</v>
      </c>
      <c r="K3486" s="52">
        <f>IFERROR(_xll.qlIndexFixing(ONIndex1M,I3486,TRUE,_xll.ohTrigger(RecalcTrigger,Trigger1M)),NA())</f>
        <v>2.2725312568470102E-2</v>
      </c>
      <c r="L3486" s="52">
        <f>IFERROR(_xll.qlIndexFixing(Index3M,H3486,TRUE,_xll.ohTrigger(RecalcTrigger,Trigger3M)),NA())</f>
        <v>2.4294295975717084E-2</v>
      </c>
      <c r="M3486" s="52">
        <f>IFERROR(_xll.qlIndexFixing(ONIndex3M,I3486,TRUE,_xll.ohTrigger(RecalcTrigger,Trigger3M)),NA())</f>
        <v>2.4221631551588629E-2</v>
      </c>
      <c r="N3486" s="52">
        <f>IFERROR(_xll.qlIndexFixing(Index6M,$H3486,TRUE,_xll.ohTrigger(RecalcTrigger,Trigger6M)),NA())</f>
        <v>2.569315801439374E-2</v>
      </c>
      <c r="O3486" s="52">
        <f>IFERROR(_xll.qlIndexFixing(ONIndex6M,I3486,TRUE,_xll.ohTrigger(RecalcTrigger,Trigger6M)),NA())</f>
        <v>2.552953412407355E-2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2.7146637550758967E-2</v>
      </c>
    </row>
    <row r="3487" spans="2:17" x14ac:dyDescent="0.2">
      <c r="B3487" s="46" t="s">
        <v>51</v>
      </c>
      <c r="D3487" s="49">
        <f>_xll.qlCalendarAdvance(LocalCalendar,$D3486,B3487,"f",FALSE)</f>
        <v>63958</v>
      </c>
      <c r="E3487" s="49">
        <f>_xll.qlInterestRateIndexValueDate(IndexON,D3487)</f>
        <v>63958</v>
      </c>
      <c r="F3487" s="52">
        <f>IFERROR(_xll.qlIndexFixing(IndexON,D3487,TRUE,_xll.ohTrigger(RecalcTrigger,TriggerON)),NA())</f>
        <v>2.1463375115029493E-2</v>
      </c>
      <c r="H3487" s="49">
        <f>_xll.qlCalendarAdvance(IborCalendar,$H3486,B3487,"f",FALSE)</f>
        <v>63943</v>
      </c>
      <c r="I3487" s="49">
        <f>_xll.qlInterestRateIndexValueDate(Index1M,$H3487)</f>
        <v>63947</v>
      </c>
      <c r="J3487" s="52">
        <f>IFERROR(_xll.qlIndexFixing(Index1M,$H3487,TRUE,_xll.ohTrigger(RecalcTrigger,Trigger1M)),NA())</f>
        <v>2.2746844031436224E-2</v>
      </c>
      <c r="K3487" s="52">
        <f>IFERROR(_xll.qlIndexFixing(ONIndex1M,I3487,TRUE,_xll.ohTrigger(RecalcTrigger,Trigger1M)),NA())</f>
        <v>2.2725312568550038E-2</v>
      </c>
      <c r="L3487" s="52">
        <f>IFERROR(_xll.qlIndexFixing(Index3M,H3487,TRUE,_xll.ohTrigger(RecalcTrigger,Trigger3M)),NA())</f>
        <v>2.4295114079535066E-2</v>
      </c>
      <c r="M3487" s="52">
        <f>IFERROR(_xll.qlIndexFixing(ONIndex3M,I3487,TRUE,_xll.ohTrigger(RecalcTrigger,Trigger3M)),NA())</f>
        <v>2.4221631551668565E-2</v>
      </c>
      <c r="N3487" s="52">
        <f>IFERROR(_xll.qlIndexFixing(Index6M,$H3487,TRUE,_xll.ohTrigger(RecalcTrigger,Trigger6M)),NA())</f>
        <v>2.569407053112557E-2</v>
      </c>
      <c r="O3487" s="52">
        <f>IFERROR(_xll.qlIndexFixing(ONIndex6M,I3487,TRUE,_xll.ohTrigger(RecalcTrigger,Trigger6M)),NA())</f>
        <v>2.5529533566439611E-2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2.7146640293844726E-2</v>
      </c>
    </row>
    <row r="3488" spans="2:17" x14ac:dyDescent="0.2">
      <c r="B3488" s="46" t="s">
        <v>51</v>
      </c>
      <c r="D3488" s="49">
        <f>_xll.qlCalendarAdvance(LocalCalendar,$D3487,B3488,"f",FALSE)</f>
        <v>63965</v>
      </c>
      <c r="E3488" s="49">
        <f>_xll.qlInterestRateIndexValueDate(IndexON,D3488)</f>
        <v>63965</v>
      </c>
      <c r="F3488" s="52">
        <f>IFERROR(_xll.qlIndexFixing(IndexON,D3488,TRUE,_xll.ohTrigger(RecalcTrigger,TriggerON)),NA())</f>
        <v>2.1464014918046725E-2</v>
      </c>
      <c r="H3488" s="49">
        <f>_xll.qlCalendarAdvance(IborCalendar,$H3487,B3488,"f",FALSE)</f>
        <v>63950</v>
      </c>
      <c r="I3488" s="49">
        <f>_xll.qlInterestRateIndexValueDate(Index1M,$H3488)</f>
        <v>63954</v>
      </c>
      <c r="J3488" s="52">
        <f>IFERROR(_xll.qlIndexFixing(Index1M,$H3488,TRUE,_xll.ohTrigger(RecalcTrigger,Trigger1M)),NA())</f>
        <v>2.2744689661571598E-2</v>
      </c>
      <c r="K3488" s="52">
        <f>IFERROR(_xll.qlIndexFixing(ONIndex1M,I3488,TRUE,_xll.ohTrigger(RecalcTrigger,Trigger1M)),NA())</f>
        <v>2.2725312568470102E-2</v>
      </c>
      <c r="L3488" s="52">
        <f>IFERROR(_xll.qlIndexFixing(Index3M,H3488,TRUE,_xll.ohTrigger(RecalcTrigger,Trigger3M)),NA())</f>
        <v>2.4295932220066433E-2</v>
      </c>
      <c r="M3488" s="52">
        <f>IFERROR(_xll.qlIndexFixing(ONIndex3M,I3488,TRUE,_xll.ohTrigger(RecalcTrigger,Trigger3M)),NA())</f>
        <v>2.4221631551588629E-2</v>
      </c>
      <c r="N3488" s="52">
        <f>IFERROR(_xll.qlIndexFixing(Index6M,$H3488,TRUE,_xll.ohTrigger(RecalcTrigger,Trigger6M)),NA())</f>
        <v>2.5694070064949021E-2</v>
      </c>
      <c r="O3488" s="52">
        <f>IFERROR(_xll.qlIndexFixing(ONIndex6M,I3488,TRUE,_xll.ohTrigger(RecalcTrigger,Trigger6M)),NA())</f>
        <v>2.5529532928469933E-2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2.7146643431175121E-2</v>
      </c>
    </row>
    <row r="3489" spans="2:17" x14ac:dyDescent="0.2">
      <c r="B3489" s="46" t="s">
        <v>51</v>
      </c>
      <c r="D3489" s="49">
        <f>_xll.qlCalendarAdvance(LocalCalendar,$D3488,B3489,"f",FALSE)</f>
        <v>63972</v>
      </c>
      <c r="E3489" s="49">
        <f>_xll.qlInterestRateIndexValueDate(IndexON,D3489)</f>
        <v>63972</v>
      </c>
      <c r="F3489" s="52">
        <f>IFERROR(_xll.qlIndexFixing(IndexON,D3489,TRUE,_xll.ohTrigger(RecalcTrigger,TriggerON)),NA())</f>
        <v>2.1463375115082783E-2</v>
      </c>
      <c r="H3489" s="49">
        <f>_xll.qlCalendarAdvance(IborCalendar,$H3488,B3489,"f",FALSE)</f>
        <v>63957</v>
      </c>
      <c r="I3489" s="49">
        <f>_xll.qlInterestRateIndexValueDate(Index1M,$H3489)</f>
        <v>63961</v>
      </c>
      <c r="J3489" s="52">
        <f>IFERROR(_xll.qlIndexFixing(Index1M,$H3489,TRUE,_xll.ohTrigger(RecalcTrigger,Trigger1M)),NA())</f>
        <v>2.2744689661571598E-2</v>
      </c>
      <c r="K3489" s="52">
        <f>IFERROR(_xll.qlIndexFixing(ONIndex1M,I3489,TRUE,_xll.ohTrigger(RecalcTrigger,Trigger1M)),NA())</f>
        <v>2.2725312568550038E-2</v>
      </c>
      <c r="L3489" s="52">
        <f>IFERROR(_xll.qlIndexFixing(Index3M,H3489,TRUE,_xll.ohTrigger(RecalcTrigger,Trigger3M)),NA())</f>
        <v>2.4295114079535066E-2</v>
      </c>
      <c r="M3489" s="52">
        <f>IFERROR(_xll.qlIndexFixing(ONIndex3M,I3489,TRUE,_xll.ohTrigger(RecalcTrigger,Trigger3M)),NA())</f>
        <v>2.4221631551668565E-2</v>
      </c>
      <c r="N3489" s="52">
        <f>IFERROR(_xll.qlIndexFixing(Index6M,$H3489,TRUE,_xll.ohTrigger(RecalcTrigger,Trigger6M)),NA())</f>
        <v>2.5694069612688813E-2</v>
      </c>
      <c r="O3489" s="52">
        <f>IFERROR(_xll.qlIndexFixing(ONIndex6M,I3489,TRUE,_xll.ohTrigger(RecalcTrigger,Trigger6M)),NA())</f>
        <v>2.552953230440913E-2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2.714664650111942E-2</v>
      </c>
    </row>
    <row r="3490" spans="2:17" x14ac:dyDescent="0.2">
      <c r="B3490" s="46" t="s">
        <v>51</v>
      </c>
      <c r="D3490" s="49">
        <f>_xll.qlCalendarAdvance(LocalCalendar,$D3489,B3490,"f",FALSE)</f>
        <v>63979</v>
      </c>
      <c r="E3490" s="49">
        <f>_xll.qlInterestRateIndexValueDate(IndexON,D3490)</f>
        <v>63979</v>
      </c>
      <c r="F3490" s="52">
        <f>IFERROR(_xll.qlIndexFixing(IndexON,D3490,TRUE,_xll.ohTrigger(RecalcTrigger,TriggerON)),NA())</f>
        <v>2.1463375115082783E-2</v>
      </c>
      <c r="H3490" s="49">
        <f>_xll.qlCalendarAdvance(IborCalendar,$H3489,B3490,"f",FALSE)</f>
        <v>63964</v>
      </c>
      <c r="I3490" s="49">
        <f>_xll.qlInterestRateIndexValueDate(Index1M,$H3490)</f>
        <v>63969</v>
      </c>
      <c r="J3490" s="52">
        <f>IFERROR(_xll.qlIndexFixing(Index1M,$H3490,TRUE,_xll.ohTrigger(RecalcTrigger,Trigger1M)),NA())</f>
        <v>2.2744689661571598E-2</v>
      </c>
      <c r="K3490" s="52">
        <f>IFERROR(_xll.qlIndexFixing(ONIndex1M,I3490,TRUE,_xll.ohTrigger(RecalcTrigger,Trigger1M)),NA())</f>
        <v>2.2725312568390166E-2</v>
      </c>
      <c r="L3490" s="52">
        <f>IFERROR(_xll.qlIndexFixing(Index3M,H3490,TRUE,_xll.ohTrigger(RecalcTrigger,Trigger3M)),NA())</f>
        <v>2.4294295975717084E-2</v>
      </c>
      <c r="M3490" s="52">
        <f>IFERROR(_xll.qlIndexFixing(ONIndex3M,I3490,TRUE,_xll.ohTrigger(RecalcTrigger,Trigger3M)),NA())</f>
        <v>2.4221631551668565E-2</v>
      </c>
      <c r="N3490" s="52">
        <f>IFERROR(_xll.qlIndexFixing(Index6M,$H3490,TRUE,_xll.ohTrigger(RecalcTrigger,Trigger6M)),NA())</f>
        <v>2.5693156181626875E-2</v>
      </c>
      <c r="O3490" s="52">
        <f>IFERROR(_xll.qlIndexFixing(ONIndex6M,I3490,TRUE,_xll.ohTrigger(RecalcTrigger,Trigger6M)),NA())</f>
        <v>2.5529531607846323E-2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2.714664992669924E-2</v>
      </c>
    </row>
    <row r="3491" spans="2:17" x14ac:dyDescent="0.2">
      <c r="B3491" s="46" t="s">
        <v>51</v>
      </c>
      <c r="D3491" s="49">
        <f>_xll.qlCalendarAdvance(LocalCalendar,$D3490,B3491,"f",FALSE)</f>
        <v>63986</v>
      </c>
      <c r="E3491" s="49">
        <f>_xll.qlInterestRateIndexValueDate(IndexON,D3491)</f>
        <v>63986</v>
      </c>
      <c r="F3491" s="52">
        <f>IFERROR(_xll.qlIndexFixing(IndexON,D3491,TRUE,_xll.ohTrigger(RecalcTrigger,TriggerON)),NA())</f>
        <v>2.1463375115056138E-2</v>
      </c>
      <c r="H3491" s="49">
        <f>_xll.qlCalendarAdvance(IborCalendar,$H3490,B3491,"f",FALSE)</f>
        <v>63971</v>
      </c>
      <c r="I3491" s="49">
        <f>_xll.qlInterestRateIndexValueDate(Index1M,$H3491)</f>
        <v>63975</v>
      </c>
      <c r="J3491" s="52">
        <f>IFERROR(_xll.qlIndexFixing(Index1M,$H3491,TRUE,_xll.ohTrigger(RecalcTrigger,Trigger1M)),NA())</f>
        <v>2.2744689661577309E-2</v>
      </c>
      <c r="K3491" s="52">
        <f>IFERROR(_xll.qlIndexFixing(ONIndex1M,I3491,TRUE,_xll.ohTrigger(RecalcTrigger,Trigger1M)),NA())</f>
        <v>2.2725312568550038E-2</v>
      </c>
      <c r="L3491" s="52">
        <f>IFERROR(_xll.qlIndexFixing(Index3M,H3491,TRUE,_xll.ohTrigger(RecalcTrigger,Trigger3M)),NA())</f>
        <v>2.42959322200673E-2</v>
      </c>
      <c r="M3491" s="52">
        <f>IFERROR(_xll.qlIndexFixing(ONIndex3M,I3491,TRUE,_xll.ohTrigger(RecalcTrigger,Trigger3M)),NA())</f>
        <v>2.4221631551668565E-2</v>
      </c>
      <c r="N3491" s="52">
        <f>IFERROR(_xll.qlIndexFixing(Index6M,$H3491,TRUE,_xll.ohTrigger(RecalcTrigger,Trigger6M)),NA())</f>
        <v>2.5694981725273066E-2</v>
      </c>
      <c r="O3491" s="52">
        <f>IFERROR(_xll.qlIndexFixing(ONIndex6M,I3491,TRUE,_xll.ohTrigger(RecalcTrigger,Trigger6M)),NA())</f>
        <v>2.5529531097454594E-2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2.7146652438130303E-2</v>
      </c>
    </row>
    <row r="3492" spans="2:17" x14ac:dyDescent="0.2">
      <c r="B3492" s="46" t="s">
        <v>51</v>
      </c>
      <c r="D3492" s="49">
        <f>_xll.qlCalendarAdvance(LocalCalendar,$D3491,B3492,"f",FALSE)</f>
        <v>63993</v>
      </c>
      <c r="E3492" s="49">
        <f>_xll.qlInterestRateIndexValueDate(IndexON,D3492)</f>
        <v>63993</v>
      </c>
      <c r="F3492" s="52">
        <f>IFERROR(_xll.qlIndexFixing(IndexON,D3492,TRUE,_xll.ohTrigger(RecalcTrigger,TriggerON)),NA())</f>
        <v>2.1463375115056138E-2</v>
      </c>
      <c r="H3492" s="49">
        <f>_xll.qlCalendarAdvance(IborCalendar,$H3491,B3492,"f",FALSE)</f>
        <v>63978</v>
      </c>
      <c r="I3492" s="49">
        <f>_xll.qlInterestRateIndexValueDate(Index1M,$H3492)</f>
        <v>63982</v>
      </c>
      <c r="J3492" s="52">
        <f>IFERROR(_xll.qlIndexFixing(Index1M,$H3492,TRUE,_xll.ohTrigger(RecalcTrigger,Trigger1M)),NA())</f>
        <v>2.2746844031438802E-2</v>
      </c>
      <c r="K3492" s="52">
        <f>IFERROR(_xll.qlIndexFixing(ONIndex1M,I3492,TRUE,_xll.ohTrigger(RecalcTrigger,Trigger1M)),NA())</f>
        <v>2.2725312568550038E-2</v>
      </c>
      <c r="L3492" s="52">
        <f>IFERROR(_xll.qlIndexFixing(Index3M,H3492,TRUE,_xll.ohTrigger(RecalcTrigger,Trigger3M)),NA())</f>
        <v>2.4295932220066433E-2</v>
      </c>
      <c r="M3492" s="52">
        <f>IFERROR(_xll.qlIndexFixing(ONIndex3M,I3492,TRUE,_xll.ohTrigger(RecalcTrigger,Trigger3M)),NA())</f>
        <v>2.4221631551588629E-2</v>
      </c>
      <c r="N3492" s="52">
        <f>IFERROR(_xll.qlIndexFixing(Index6M,$H3492,TRUE,_xll.ohTrigger(RecalcTrigger,Trigger6M)),NA())</f>
        <v>2.5695894335348073E-2</v>
      </c>
      <c r="O3492" s="52">
        <f>IFERROR(_xll.qlIndexFixing(ONIndex6M,I3492,TRUE,_xll.ohTrigger(RecalcTrigger,Trigger6M)),NA())</f>
        <v>2.5529530514480925E-2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2.7146655305196887E-2</v>
      </c>
    </row>
    <row r="3493" spans="2:17" x14ac:dyDescent="0.2">
      <c r="B3493" s="46" t="s">
        <v>51</v>
      </c>
      <c r="D3493" s="49">
        <f>_xll.qlCalendarAdvance(LocalCalendar,$D3492,B3493,"f",FALSE)</f>
        <v>64000</v>
      </c>
      <c r="E3493" s="49">
        <f>_xll.qlInterestRateIndexValueDate(IndexON,D3493)</f>
        <v>64000</v>
      </c>
      <c r="F3493" s="52">
        <f>IFERROR(_xll.qlIndexFixing(IndexON,D3493,TRUE,_xll.ohTrigger(RecalcTrigger,TriggerON)),NA())</f>
        <v>2.1463375115082783E-2</v>
      </c>
      <c r="H3493" s="49">
        <f>_xll.qlCalendarAdvance(IborCalendar,$H3492,B3493,"f",FALSE)</f>
        <v>63985</v>
      </c>
      <c r="I3493" s="49">
        <f>_xll.qlInterestRateIndexValueDate(Index1M,$H3493)</f>
        <v>63989</v>
      </c>
      <c r="J3493" s="52">
        <f>IFERROR(_xll.qlIndexFixing(Index1M,$H3493,TRUE,_xll.ohTrigger(RecalcTrigger,Trigger1M)),NA())</f>
        <v>2.2746844031436224E-2</v>
      </c>
      <c r="K3493" s="52">
        <f>IFERROR(_xll.qlIndexFixing(ONIndex1M,I3493,TRUE,_xll.ohTrigger(RecalcTrigger,Trigger1M)),NA())</f>
        <v>2.2725312568550038E-2</v>
      </c>
      <c r="L3493" s="52">
        <f>IFERROR(_xll.qlIndexFixing(Index3M,H3493,TRUE,_xll.ohTrigger(RecalcTrigger,Trigger3M)),NA())</f>
        <v>2.42959322200673E-2</v>
      </c>
      <c r="M3493" s="52">
        <f>IFERROR(_xll.qlIndexFixing(ONIndex3M,I3493,TRUE,_xll.ohTrigger(RecalcTrigger,Trigger3M)),NA())</f>
        <v>2.4221631551668565E-2</v>
      </c>
      <c r="N3493" s="52">
        <f>IFERROR(_xll.qlIndexFixing(Index6M,$H3493,TRUE,_xll.ohTrigger(RecalcTrigger,Trigger6M)),NA())</f>
        <v>2.5695893940682904E-2</v>
      </c>
      <c r="O3493" s="52">
        <f>IFERROR(_xll.qlIndexFixing(ONIndex6M,I3493,TRUE,_xll.ohTrigger(RecalcTrigger,Trigger6M)),NA())</f>
        <v>2.552952994541613E-2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2.7146658104797439E-2</v>
      </c>
    </row>
    <row r="3494" spans="2:17" x14ac:dyDescent="0.2">
      <c r="B3494" s="46" t="s">
        <v>51</v>
      </c>
      <c r="D3494" s="49">
        <f>_xll.qlCalendarAdvance(LocalCalendar,$D3493,B3494,"f",FALSE)</f>
        <v>64007</v>
      </c>
      <c r="E3494" s="49">
        <f>_xll.qlInterestRateIndexValueDate(IndexON,D3494)</f>
        <v>64007</v>
      </c>
      <c r="F3494" s="52">
        <f>IFERROR(_xll.qlIndexFixing(IndexON,D3494,TRUE,_xll.ohTrigger(RecalcTrigger,TriggerON)),NA())</f>
        <v>2.1463375115056138E-2</v>
      </c>
      <c r="H3494" s="49">
        <f>_xll.qlCalendarAdvance(IborCalendar,$H3493,B3494,"f",FALSE)</f>
        <v>63992</v>
      </c>
      <c r="I3494" s="49">
        <f>_xll.qlInterestRateIndexValueDate(Index1M,$H3494)</f>
        <v>63996</v>
      </c>
      <c r="J3494" s="52">
        <f>IFERROR(_xll.qlIndexFixing(Index1M,$H3494,TRUE,_xll.ohTrigger(RecalcTrigger,Trigger1M)),NA())</f>
        <v>2.2746844031436224E-2</v>
      </c>
      <c r="K3494" s="52">
        <f>IFERROR(_xll.qlIndexFixing(ONIndex1M,I3494,TRUE,_xll.ohTrigger(RecalcTrigger,Trigger1M)),NA())</f>
        <v>2.2725312568550038E-2</v>
      </c>
      <c r="L3494" s="52">
        <f>IFERROR(_xll.qlIndexFixing(Index3M,H3494,TRUE,_xll.ohTrigger(RecalcTrigger,Trigger3M)),NA())</f>
        <v>2.4295932220068168E-2</v>
      </c>
      <c r="M3494" s="52">
        <f>IFERROR(_xll.qlIndexFixing(ONIndex3M,I3494,TRUE,_xll.ohTrigger(RecalcTrigger,Trigger3M)),NA())</f>
        <v>2.4221631551668565E-2</v>
      </c>
      <c r="N3494" s="52">
        <f>IFERROR(_xll.qlIndexFixing(Index6M,$H3494,TRUE,_xll.ohTrigger(RecalcTrigger,Trigger6M)),NA())</f>
        <v>2.5695893559935297E-2</v>
      </c>
      <c r="O3494" s="52">
        <f>IFERROR(_xll.qlIndexFixing(ONIndex6M,I3494,TRUE,_xll.ohTrigger(RecalcTrigger,Trigger6M)),NA())</f>
        <v>2.55295293900204E-2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2.7146660836692149E-2</v>
      </c>
    </row>
    <row r="3495" spans="2:17" x14ac:dyDescent="0.2">
      <c r="B3495" s="46" t="s">
        <v>51</v>
      </c>
      <c r="D3495" s="49">
        <f>_xll.qlCalendarAdvance(LocalCalendar,$D3494,B3495,"f",FALSE)</f>
        <v>64014</v>
      </c>
      <c r="E3495" s="49">
        <f>_xll.qlInterestRateIndexValueDate(IndexON,D3495)</f>
        <v>64014</v>
      </c>
      <c r="F3495" s="52">
        <f>IFERROR(_xll.qlIndexFixing(IndexON,D3495,TRUE,_xll.ohTrigger(RecalcTrigger,TriggerON)),NA())</f>
        <v>2.1463375115056138E-2</v>
      </c>
      <c r="H3495" s="49">
        <f>_xll.qlCalendarAdvance(IborCalendar,$H3494,B3495,"f",FALSE)</f>
        <v>63999</v>
      </c>
      <c r="I3495" s="49">
        <f>_xll.qlInterestRateIndexValueDate(Index1M,$H3495)</f>
        <v>64003</v>
      </c>
      <c r="J3495" s="52">
        <f>IFERROR(_xll.qlIndexFixing(Index1M,$H3495,TRUE,_xll.ohTrigger(RecalcTrigger,Trigger1M)),NA())</f>
        <v>2.2746844031436224E-2</v>
      </c>
      <c r="K3495" s="52">
        <f>IFERROR(_xll.qlIndexFixing(ONIndex1M,I3495,TRUE,_xll.ohTrigger(RecalcTrigger,Trigger1M)),NA())</f>
        <v>2.2725312568470102E-2</v>
      </c>
      <c r="L3495" s="52">
        <f>IFERROR(_xll.qlIndexFixing(Index3M,H3495,TRUE,_xll.ohTrigger(RecalcTrigger,Trigger3M)),NA())</f>
        <v>2.4295932220066433E-2</v>
      </c>
      <c r="M3495" s="52">
        <f>IFERROR(_xll.qlIndexFixing(ONIndex3M,I3495,TRUE,_xll.ohTrigger(RecalcTrigger,Trigger3M)),NA())</f>
        <v>2.4221631551588629E-2</v>
      </c>
      <c r="N3495" s="52">
        <f>IFERROR(_xll.qlIndexFixing(Index6M,$H3495,TRUE,_xll.ohTrigger(RecalcTrigger,Trigger6M)),NA())</f>
        <v>2.5695893193104384E-2</v>
      </c>
      <c r="O3495" s="52">
        <f>IFERROR(_xll.qlIndexFixing(ONIndex6M,I3495,TRUE,_xll.ohTrigger(RecalcTrigger,Trigger6M)),NA())</f>
        <v>2.5529528848213801E-2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2.7146663501120827E-2</v>
      </c>
    </row>
    <row r="3496" spans="2:17" x14ac:dyDescent="0.2">
      <c r="B3496" s="46" t="s">
        <v>51</v>
      </c>
      <c r="D3496" s="49">
        <f>_xll.qlCalendarAdvance(LocalCalendar,$D3495,B3496,"f",FALSE)</f>
        <v>64021</v>
      </c>
      <c r="E3496" s="49">
        <f>_xll.qlInterestRateIndexValueDate(IndexON,D3496)</f>
        <v>64021</v>
      </c>
      <c r="F3496" s="52">
        <f>IFERROR(_xll.qlIndexFixing(IndexON,D3496,TRUE,_xll.ohTrigger(RecalcTrigger,TriggerON)),NA())</f>
        <v>2.1463375115082783E-2</v>
      </c>
      <c r="H3496" s="49">
        <f>_xll.qlCalendarAdvance(IborCalendar,$H3495,B3496,"f",FALSE)</f>
        <v>64006</v>
      </c>
      <c r="I3496" s="49">
        <f>_xll.qlInterestRateIndexValueDate(Index1M,$H3496)</f>
        <v>64010</v>
      </c>
      <c r="J3496" s="52">
        <f>IFERROR(_xll.qlIndexFixing(Index1M,$H3496,TRUE,_xll.ohTrigger(RecalcTrigger,Trigger1M)),NA())</f>
        <v>2.2746125877924683E-2</v>
      </c>
      <c r="K3496" s="52">
        <f>IFERROR(_xll.qlIndexFixing(ONIndex1M,I3496,TRUE,_xll.ohTrigger(RecalcTrigger,Trigger1M)),NA())</f>
        <v>2.2725312568470102E-2</v>
      </c>
      <c r="L3496" s="52">
        <f>IFERROR(_xll.qlIndexFixing(Index3M,H3496,TRUE,_xll.ohTrigger(RecalcTrigger,Trigger3M)),NA())</f>
        <v>2.4295114079535066E-2</v>
      </c>
      <c r="M3496" s="52">
        <f>IFERROR(_xll.qlIndexFixing(ONIndex3M,I3496,TRUE,_xll.ohTrigger(RecalcTrigger,Trigger3M)),NA())</f>
        <v>2.4221631551588629E-2</v>
      </c>
      <c r="N3496" s="52">
        <f>IFERROR(_xll.qlIndexFixing(Index6M,$H3496,TRUE,_xll.ohTrigger(RecalcTrigger,Trigger6M)),NA())</f>
        <v>2.5694979816698785E-2</v>
      </c>
      <c r="O3496" s="52">
        <f>IFERROR(_xll.qlIndexFixing(ONIndex6M,I3496,TRUE,_xll.ohTrigger(RecalcTrigger,Trigger6M)),NA())</f>
        <v>2.5529528320236139E-2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2.71466660979236E-2</v>
      </c>
    </row>
    <row r="3497" spans="2:17" x14ac:dyDescent="0.2">
      <c r="B3497" s="46" t="s">
        <v>51</v>
      </c>
      <c r="D3497" s="49">
        <f>_xll.qlCalendarAdvance(LocalCalendar,$D3496,B3497,"f",FALSE)</f>
        <v>64028</v>
      </c>
      <c r="E3497" s="49">
        <f>_xll.qlInterestRateIndexValueDate(IndexON,D3497)</f>
        <v>64028</v>
      </c>
      <c r="F3497" s="52">
        <f>IFERROR(_xll.qlIndexFixing(IndexON,D3497,TRUE,_xll.ohTrigger(RecalcTrigger,TriggerON)),NA())</f>
        <v>2.1463375115082783E-2</v>
      </c>
      <c r="H3497" s="49">
        <f>_xll.qlCalendarAdvance(IborCalendar,$H3496,B3497,"f",FALSE)</f>
        <v>64013</v>
      </c>
      <c r="I3497" s="49">
        <f>_xll.qlInterestRateIndexValueDate(Index1M,$H3497)</f>
        <v>64019</v>
      </c>
      <c r="J3497" s="52">
        <f>IFERROR(_xll.qlIndexFixing(Index1M,$H3497,TRUE,_xll.ohTrigger(RecalcTrigger,Trigger1M)),NA())</f>
        <v>2.2746125877927348E-2</v>
      </c>
      <c r="K3497" s="52">
        <f>IFERROR(_xll.qlIndexFixing(ONIndex1M,I3497,TRUE,_xll.ohTrigger(RecalcTrigger,Trigger1M)),NA())</f>
        <v>2.2725312568470102E-2</v>
      </c>
      <c r="L3497" s="52">
        <f>IFERROR(_xll.qlIndexFixing(Index3M,H3497,TRUE,_xll.ohTrigger(RecalcTrigger,Trigger3M)),NA())</f>
        <v>2.4295114079535066E-2</v>
      </c>
      <c r="M3497" s="52">
        <f>IFERROR(_xll.qlIndexFixing(ONIndex3M,I3497,TRUE,_xll.ohTrigger(RecalcTrigger,Trigger3M)),NA())</f>
        <v>2.4221631551668565E-2</v>
      </c>
      <c r="N3497" s="52">
        <f>IFERROR(_xll.qlIndexFixing(Index6M,$H3497,TRUE,_xll.ohTrigger(RecalcTrigger,Trigger6M)),NA())</f>
        <v>2.5694979382157201E-2</v>
      </c>
      <c r="O3497" s="52">
        <f>IFERROR(_xll.qlIndexFixing(ONIndex6M,I3497,TRUE,_xll.ohTrigger(RecalcTrigger,Trigger6M)),NA())</f>
        <v>2.5529527661802831E-2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2.7146669337492213E-2</v>
      </c>
    </row>
    <row r="3498" spans="2:17" x14ac:dyDescent="0.2">
      <c r="B3498" s="46" t="s">
        <v>51</v>
      </c>
      <c r="D3498" s="49">
        <f>_xll.qlCalendarAdvance(LocalCalendar,$D3497,B3498,"f",FALSE)</f>
        <v>64035</v>
      </c>
      <c r="E3498" s="49">
        <f>_xll.qlInterestRateIndexValueDate(IndexON,D3498)</f>
        <v>64035</v>
      </c>
      <c r="F3498" s="52">
        <f>IFERROR(_xll.qlIndexFixing(IndexON,D3498,TRUE,_xll.ohTrigger(RecalcTrigger,TriggerON)),NA())</f>
        <v>2.1463375115029493E-2</v>
      </c>
      <c r="H3498" s="49">
        <f>_xll.qlCalendarAdvance(IborCalendar,$H3497,B3498,"f",FALSE)</f>
        <v>64020</v>
      </c>
      <c r="I3498" s="49">
        <f>_xll.qlInterestRateIndexValueDate(Index1M,$H3498)</f>
        <v>64024</v>
      </c>
      <c r="J3498" s="52">
        <f>IFERROR(_xll.qlIndexFixing(Index1M,$H3498,TRUE,_xll.ohTrigger(RecalcTrigger,Trigger1M)),NA())</f>
        <v>2.2746125877922019E-2</v>
      </c>
      <c r="K3498" s="52">
        <f>IFERROR(_xll.qlIndexFixing(ONIndex1M,I3498,TRUE,_xll.ohTrigger(RecalcTrigger,Trigger1M)),NA())</f>
        <v>2.2725312568470102E-2</v>
      </c>
      <c r="L3498" s="52">
        <f>IFERROR(_xll.qlIndexFixing(Index3M,H3498,TRUE,_xll.ohTrigger(RecalcTrigger,Trigger3M)),NA())</f>
        <v>2.4295114079535943E-2</v>
      </c>
      <c r="M3498" s="52">
        <f>IFERROR(_xll.qlIndexFixing(ONIndex3M,I3498,TRUE,_xll.ohTrigger(RecalcTrigger,Trigger3M)),NA())</f>
        <v>2.4221631551668565E-2</v>
      </c>
      <c r="N3498" s="52">
        <f>IFERROR(_xll.qlIndexFixing(Index6M,$H3498,TRUE,_xll.ohTrigger(RecalcTrigger,Trigger6M)),NA())</f>
        <v>2.5694979150685963E-2</v>
      </c>
      <c r="O3498" s="52">
        <f>IFERROR(_xll.qlIndexFixing(ONIndex6M,I3498,TRUE,_xll.ohTrigger(RecalcTrigger,Trigger6M)),NA())</f>
        <v>2.552952730576763E-2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2.7146671088971175E-2</v>
      </c>
    </row>
    <row r="3499" spans="2:17" x14ac:dyDescent="0.2">
      <c r="B3499" s="46" t="s">
        <v>51</v>
      </c>
      <c r="D3499" s="49">
        <f>_xll.qlCalendarAdvance(LocalCalendar,$D3498,B3499,"f",FALSE)</f>
        <v>64042</v>
      </c>
      <c r="E3499" s="49">
        <f>_xll.qlInterestRateIndexValueDate(IndexON,D3499)</f>
        <v>64042</v>
      </c>
      <c r="F3499" s="52">
        <f>IFERROR(_xll.qlIndexFixing(IndexON,D3499,TRUE,_xll.ohTrigger(RecalcTrigger,TriggerON)),NA())</f>
        <v>2.1463375115082783E-2</v>
      </c>
      <c r="H3499" s="49">
        <f>_xll.qlCalendarAdvance(IborCalendar,$H3498,B3499,"f",FALSE)</f>
        <v>64027</v>
      </c>
      <c r="I3499" s="49">
        <f>_xll.qlInterestRateIndexValueDate(Index1M,$H3499)</f>
        <v>64031</v>
      </c>
      <c r="J3499" s="52">
        <f>IFERROR(_xll.qlIndexFixing(Index1M,$H3499,TRUE,_xll.ohTrigger(RecalcTrigger,Trigger1M)),NA())</f>
        <v>2.2746125877922019E-2</v>
      </c>
      <c r="K3499" s="52">
        <f>IFERROR(_xll.qlIndexFixing(ONIndex1M,I3499,TRUE,_xll.ohTrigger(RecalcTrigger,Trigger1M)),NA())</f>
        <v>2.2725312568470102E-2</v>
      </c>
      <c r="L3499" s="52">
        <f>IFERROR(_xll.qlIndexFixing(Index3M,H3499,TRUE,_xll.ohTrigger(RecalcTrigger,Trigger3M)),NA())</f>
        <v>2.4295114079534184E-2</v>
      </c>
      <c r="M3499" s="52">
        <f>IFERROR(_xll.qlIndexFixing(ONIndex3M,I3499,TRUE,_xll.ohTrigger(RecalcTrigger,Trigger3M)),NA())</f>
        <v>2.4221631551588629E-2</v>
      </c>
      <c r="N3499" s="52">
        <f>IFERROR(_xll.qlIndexFixing(Index6M,$H3499,TRUE,_xll.ohTrigger(RecalcTrigger,Trigger6M)),NA())</f>
        <v>2.5694978838554441E-2</v>
      </c>
      <c r="O3499" s="52">
        <f>IFERROR(_xll.qlIndexFixing(ONIndex6M,I3499,TRUE,_xll.ohTrigger(RecalcTrigger,Trigger6M)),NA())</f>
        <v>2.5529526818957038E-2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2.7146673482976169E-2</v>
      </c>
    </row>
    <row r="3500" spans="2:17" x14ac:dyDescent="0.2">
      <c r="B3500" s="46" t="s">
        <v>51</v>
      </c>
      <c r="D3500" s="49">
        <f>_xll.qlCalendarAdvance(LocalCalendar,$D3499,B3500,"f",FALSE)</f>
        <v>64049</v>
      </c>
      <c r="E3500" s="49">
        <f>_xll.qlInterestRateIndexValueDate(IndexON,D3500)</f>
        <v>64049</v>
      </c>
      <c r="F3500" s="52">
        <f>IFERROR(_xll.qlIndexFixing(IndexON,D3500,TRUE,_xll.ohTrigger(RecalcTrigger,TriggerON)),NA())</f>
        <v>2.1463375115082783E-2</v>
      </c>
      <c r="H3500" s="49">
        <f>_xll.qlCalendarAdvance(IborCalendar,$H3499,B3500,"f",FALSE)</f>
        <v>64034</v>
      </c>
      <c r="I3500" s="49">
        <f>_xll.qlInterestRateIndexValueDate(Index1M,$H3500)</f>
        <v>64038</v>
      </c>
      <c r="J3500" s="52">
        <f>IFERROR(_xll.qlIndexFixing(Index1M,$H3500,TRUE,_xll.ohTrigger(RecalcTrigger,Trigger1M)),NA())</f>
        <v>2.2746125877922019E-2</v>
      </c>
      <c r="K3500" s="52">
        <f>IFERROR(_xll.qlIndexFixing(ONIndex1M,I3500,TRUE,_xll.ohTrigger(RecalcTrigger,Trigger1M)),NA())</f>
        <v>2.2725312568550038E-2</v>
      </c>
      <c r="L3500" s="52">
        <f>IFERROR(_xll.qlIndexFixing(Index3M,H3500,TRUE,_xll.ohTrigger(RecalcTrigger,Trigger3M)),NA())</f>
        <v>2.4295114079535066E-2</v>
      </c>
      <c r="M3500" s="52">
        <f>IFERROR(_xll.qlIndexFixing(ONIndex3M,I3500,TRUE,_xll.ohTrigger(RecalcTrigger,Trigger3M)),NA())</f>
        <v>2.4221631551668565E-2</v>
      </c>
      <c r="N3500" s="52">
        <f>IFERROR(_xll.qlIndexFixing(Index6M,$H3500,TRUE,_xll.ohTrigger(RecalcTrigger,Trigger6M)),NA())</f>
        <v>2.5694978540339218E-2</v>
      </c>
      <c r="O3500" s="52">
        <f>IFERROR(_xll.qlIndexFixing(ONIndex6M,I3500,TRUE,_xll.ohTrigger(RecalcTrigger,Trigger6M)),NA())</f>
        <v>2.5529526345895448E-2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2.7146675809595067E-2</v>
      </c>
    </row>
    <row r="3501" spans="2:17" x14ac:dyDescent="0.2">
      <c r="B3501" s="46" t="s">
        <v>51</v>
      </c>
      <c r="D3501" s="49">
        <f>_xll.qlCalendarAdvance(LocalCalendar,$D3500,B3501,"f",FALSE)</f>
        <v>64056</v>
      </c>
      <c r="E3501" s="49">
        <f>_xll.qlInterestRateIndexValueDate(IndexON,D3501)</f>
        <v>64056</v>
      </c>
      <c r="F3501" s="52">
        <f>IFERROR(_xll.qlIndexFixing(IndexON,D3501,TRUE,_xll.ohTrigger(RecalcTrigger,TriggerON)),NA())</f>
        <v>2.1463375115082783E-2</v>
      </c>
      <c r="H3501" s="49">
        <f>_xll.qlCalendarAdvance(IborCalendar,$H3500,B3501,"f",FALSE)</f>
        <v>64041</v>
      </c>
      <c r="I3501" s="49">
        <f>_xll.qlInterestRateIndexValueDate(Index1M,$H3501)</f>
        <v>64046</v>
      </c>
      <c r="J3501" s="52">
        <f>IFERROR(_xll.qlIndexFixing(Index1M,$H3501,TRUE,_xll.ohTrigger(RecalcTrigger,Trigger1M)),NA())</f>
        <v>2.2746844031436224E-2</v>
      </c>
      <c r="K3501" s="52">
        <f>IFERROR(_xll.qlIndexFixing(ONIndex1M,I3501,TRUE,_xll.ohTrigger(RecalcTrigger,Trigger1M)),NA())</f>
        <v>2.2725312568390166E-2</v>
      </c>
      <c r="L3501" s="52">
        <f>IFERROR(_xll.qlIndexFixing(Index3M,H3501,TRUE,_xll.ohTrigger(RecalcTrigger,Trigger3M)),NA())</f>
        <v>2.42959322200673E-2</v>
      </c>
      <c r="M3501" s="52">
        <f>IFERROR(_xll.qlIndexFixing(ONIndex3M,I3501,TRUE,_xll.ohTrigger(RecalcTrigger,Trigger3M)),NA())</f>
        <v>2.4221631551668565E-2</v>
      </c>
      <c r="N3501" s="52">
        <f>IFERROR(_xll.qlIndexFixing(Index6M,$H3501,TRUE,_xll.ohTrigger(RecalcTrigger,Trigger6M)),NA())</f>
        <v>2.5695891245056141E-2</v>
      </c>
      <c r="O3501" s="52">
        <f>IFERROR(_xll.qlIndexFixing(ONIndex6M,I3501,TRUE,_xll.ohTrigger(RecalcTrigger,Trigger6M)),NA())</f>
        <v>2.5529525822154397E-2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2.7146678385614464E-2</v>
      </c>
    </row>
    <row r="3502" spans="2:17" x14ac:dyDescent="0.2">
      <c r="B3502" s="46" t="s">
        <v>51</v>
      </c>
      <c r="D3502" s="49">
        <f>_xll.qlCalendarAdvance(LocalCalendar,$D3501,B3502,"f",FALSE)</f>
        <v>64063</v>
      </c>
      <c r="E3502" s="49">
        <f>_xll.qlInterestRateIndexValueDate(IndexON,D3502)</f>
        <v>64063</v>
      </c>
      <c r="F3502" s="52">
        <f>IFERROR(_xll.qlIndexFixing(IndexON,D3502,TRUE,_xll.ohTrigger(RecalcTrigger,TriggerON)),NA())</f>
        <v>2.1464014918066709E-2</v>
      </c>
      <c r="H3502" s="49">
        <f>_xll.qlCalendarAdvance(IborCalendar,$H3501,B3502,"f",FALSE)</f>
        <v>64048</v>
      </c>
      <c r="I3502" s="49">
        <f>_xll.qlInterestRateIndexValueDate(Index1M,$H3502)</f>
        <v>64052</v>
      </c>
      <c r="J3502" s="52">
        <f>IFERROR(_xll.qlIndexFixing(Index1M,$H3502,TRUE,_xll.ohTrigger(RecalcTrigger,Trigger1M)),NA())</f>
        <v>2.2746844031436224E-2</v>
      </c>
      <c r="K3502" s="52">
        <f>IFERROR(_xll.qlIndexFixing(ONIndex1M,I3502,TRUE,_xll.ohTrigger(RecalcTrigger,Trigger1M)),NA())</f>
        <v>2.2725312568470102E-2</v>
      </c>
      <c r="L3502" s="52">
        <f>IFERROR(_xll.qlIndexFixing(Index3M,H3502,TRUE,_xll.ohTrigger(RecalcTrigger,Trigger3M)),NA())</f>
        <v>2.42959322200673E-2</v>
      </c>
      <c r="M3502" s="52">
        <f>IFERROR(_xll.qlIndexFixing(ONIndex3M,I3502,TRUE,_xll.ohTrigger(RecalcTrigger,Trigger3M)),NA())</f>
        <v>2.4221631551668565E-2</v>
      </c>
      <c r="N3502" s="52">
        <f>IFERROR(_xll.qlIndexFixing(Index6M,$H3502,TRUE,_xll.ohTrigger(RecalcTrigger,Trigger6M)),NA())</f>
        <v>2.5695891014987999E-2</v>
      </c>
      <c r="O3502" s="52">
        <f>IFERROR(_xll.qlIndexFixing(ONIndex6M,I3502,TRUE,_xll.ohTrigger(RecalcTrigger,Trigger6M)),NA())</f>
        <v>2.552952544109921E-2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2.7146680259795275E-2</v>
      </c>
    </row>
    <row r="3503" spans="2:17" x14ac:dyDescent="0.2">
      <c r="B3503" s="46" t="s">
        <v>51</v>
      </c>
      <c r="D3503" s="49">
        <f>_xll.qlCalendarAdvance(LocalCalendar,$D3502,B3503,"f",FALSE)</f>
        <v>64070</v>
      </c>
      <c r="E3503" s="49">
        <f>_xll.qlInterestRateIndexValueDate(IndexON,D3503)</f>
        <v>64070</v>
      </c>
      <c r="F3503" s="52">
        <f>IFERROR(_xll.qlIndexFixing(IndexON,D3503,TRUE,_xll.ohTrigger(RecalcTrigger,TriggerON)),NA())</f>
        <v>2.1463375115056138E-2</v>
      </c>
      <c r="H3503" s="49">
        <f>_xll.qlCalendarAdvance(IborCalendar,$H3502,B3503,"f",FALSE)</f>
        <v>64055</v>
      </c>
      <c r="I3503" s="49">
        <f>_xll.qlInterestRateIndexValueDate(Index1M,$H3503)</f>
        <v>64059</v>
      </c>
      <c r="J3503" s="52">
        <f>IFERROR(_xll.qlIndexFixing(Index1M,$H3503,TRUE,_xll.ohTrigger(RecalcTrigger,Trigger1M)),NA())</f>
        <v>2.2746844031436224E-2</v>
      </c>
      <c r="K3503" s="52">
        <f>IFERROR(_xll.qlIndexFixing(ONIndex1M,I3503,TRUE,_xll.ohTrigger(RecalcTrigger,Trigger1M)),NA())</f>
        <v>2.2725312568470102E-2</v>
      </c>
      <c r="L3503" s="52">
        <f>IFERROR(_xll.qlIndexFixing(Index3M,H3503,TRUE,_xll.ohTrigger(RecalcTrigger,Trigger3M)),NA())</f>
        <v>2.42959322200673E-2</v>
      </c>
      <c r="M3503" s="52">
        <f>IFERROR(_xll.qlIndexFixing(ONIndex3M,I3503,TRUE,_xll.ohTrigger(RecalcTrigger,Trigger3M)),NA())</f>
        <v>2.4221631551668565E-2</v>
      </c>
      <c r="N3503" s="52">
        <f>IFERROR(_xll.qlIndexFixing(Index6M,$H3503,TRUE,_xll.ohTrigger(RecalcTrigger,Trigger6M)),NA())</f>
        <v>2.5695890759499327E-2</v>
      </c>
      <c r="O3503" s="52">
        <f>IFERROR(_xll.qlIndexFixing(ONIndex6M,I3503,TRUE,_xll.ohTrigger(RecalcTrigger,Trigger6M)),NA())</f>
        <v>2.5529525009364562E-2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2.7146682383616394E-2</v>
      </c>
    </row>
    <row r="3504" spans="2:17" x14ac:dyDescent="0.2">
      <c r="B3504" s="46" t="s">
        <v>51</v>
      </c>
      <c r="D3504" s="49">
        <f>_xll.qlCalendarAdvance(LocalCalendar,$D3503,B3504,"f",FALSE)</f>
        <v>64077</v>
      </c>
      <c r="E3504" s="49">
        <f>_xll.qlInterestRateIndexValueDate(IndexON,D3504)</f>
        <v>64077</v>
      </c>
      <c r="F3504" s="52">
        <f>IFERROR(_xll.qlIndexFixing(IndexON,D3504,TRUE,_xll.ohTrigger(RecalcTrigger,TriggerON)),NA())</f>
        <v>2.1463375115082783E-2</v>
      </c>
      <c r="H3504" s="49">
        <f>_xll.qlCalendarAdvance(IborCalendar,$H3503,B3504,"f",FALSE)</f>
        <v>64062</v>
      </c>
      <c r="I3504" s="49">
        <f>_xll.qlInterestRateIndexValueDate(Index1M,$H3504)</f>
        <v>64067</v>
      </c>
      <c r="J3504" s="52">
        <f>IFERROR(_xll.qlIndexFixing(Index1M,$H3504,TRUE,_xll.ohTrigger(RecalcTrigger,Trigger1M)),NA())</f>
        <v>2.2746844031436224E-2</v>
      </c>
      <c r="K3504" s="52">
        <f>IFERROR(_xll.qlIndexFixing(ONIndex1M,I3504,TRUE,_xll.ohTrigger(RecalcTrigger,Trigger1M)),NA())</f>
        <v>2.2725312568390166E-2</v>
      </c>
      <c r="L3504" s="52">
        <f>IFERROR(_xll.qlIndexFixing(Index3M,H3504,TRUE,_xll.ohTrigger(RecalcTrigger,Trigger3M)),NA())</f>
        <v>2.42959322200673E-2</v>
      </c>
      <c r="M3504" s="52">
        <f>IFERROR(_xll.qlIndexFixing(ONIndex3M,I3504,TRUE,_xll.ohTrigger(RecalcTrigger,Trigger3M)),NA())</f>
        <v>2.4221631551588629E-2</v>
      </c>
      <c r="N3504" s="52">
        <f>IFERROR(_xll.qlIndexFixing(Index6M,$H3504,TRUE,_xll.ohTrigger(RecalcTrigger,Trigger6M)),NA())</f>
        <v>2.5696803559281042E-2</v>
      </c>
      <c r="O3504" s="52">
        <f>IFERROR(_xll.qlIndexFixing(ONIndex6M,I3504,TRUE,_xll.ohTrigger(RecalcTrigger,Trigger6M)),NA())</f>
        <v>2.5529524532785786E-2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2.7146684727981096E-2</v>
      </c>
    </row>
    <row r="3505" spans="2:17" x14ac:dyDescent="0.2">
      <c r="B3505" s="46" t="s">
        <v>51</v>
      </c>
      <c r="D3505" s="49">
        <f>_xll.qlCalendarAdvance(LocalCalendar,$D3504,B3505,"f",FALSE)</f>
        <v>64084</v>
      </c>
      <c r="E3505" s="49">
        <f>_xll.qlInterestRateIndexValueDate(IndexON,D3505)</f>
        <v>64084</v>
      </c>
      <c r="F3505" s="52">
        <f>IFERROR(_xll.qlIndexFixing(IndexON,D3505,TRUE,_xll.ohTrigger(RecalcTrigger,TriggerON)),NA())</f>
        <v>2.1463375115056138E-2</v>
      </c>
      <c r="H3505" s="49">
        <f>_xll.qlCalendarAdvance(IborCalendar,$H3504,B3505,"f",FALSE)</f>
        <v>64069</v>
      </c>
      <c r="I3505" s="49">
        <f>_xll.qlInterestRateIndexValueDate(Index1M,$H3505)</f>
        <v>64073</v>
      </c>
      <c r="J3505" s="52">
        <f>IFERROR(_xll.qlIndexFixing(Index1M,$H3505,TRUE,_xll.ohTrigger(RecalcTrigger,Trigger1M)),NA())</f>
        <v>2.2746125877924683E-2</v>
      </c>
      <c r="K3505" s="52">
        <f>IFERROR(_xll.qlIndexFixing(ONIndex1M,I3505,TRUE,_xll.ohTrigger(RecalcTrigger,Trigger1M)),NA())</f>
        <v>2.2725312568550038E-2</v>
      </c>
      <c r="L3505" s="52">
        <f>IFERROR(_xll.qlIndexFixing(Index3M,H3505,TRUE,_xll.ohTrigger(RecalcTrigger,Trigger3M)),NA())</f>
        <v>2.42959322200673E-2</v>
      </c>
      <c r="M3505" s="52">
        <f>IFERROR(_xll.qlIndexFixing(ONIndex3M,I3505,TRUE,_xll.ohTrigger(RecalcTrigger,Trigger3M)),NA())</f>
        <v>2.4221631551668565E-2</v>
      </c>
      <c r="N3505" s="52">
        <f>IFERROR(_xll.qlIndexFixing(Index6M,$H3505,TRUE,_xll.ohTrigger(RecalcTrigger,Trigger6M)),NA())</f>
        <v>2.5694977258015464E-2</v>
      </c>
      <c r="O3505" s="52">
        <f>IFERROR(_xll.qlIndexFixing(ONIndex6M,I3505,TRUE,_xll.ohTrigger(RecalcTrigger,Trigger6M)),NA())</f>
        <v>2.5529524187142272E-2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2.7146686428540789E-2</v>
      </c>
    </row>
    <row r="3506" spans="2:17" x14ac:dyDescent="0.2">
      <c r="B3506" s="46" t="s">
        <v>51</v>
      </c>
      <c r="D3506" s="49">
        <f>_xll.qlCalendarAdvance(LocalCalendar,$D3505,B3506,"f",FALSE)</f>
        <v>64091</v>
      </c>
      <c r="E3506" s="49">
        <f>_xll.qlInterestRateIndexValueDate(IndexON,D3506)</f>
        <v>64091</v>
      </c>
      <c r="F3506" s="52">
        <f>IFERROR(_xll.qlIndexFixing(IndexON,D3506,TRUE,_xll.ohTrigger(RecalcTrigger,TriggerON)),NA())</f>
        <v>2.1463375115056138E-2</v>
      </c>
      <c r="H3506" s="49">
        <f>_xll.qlCalendarAdvance(IborCalendar,$H3505,B3506,"f",FALSE)</f>
        <v>64076</v>
      </c>
      <c r="I3506" s="49">
        <f>_xll.qlInterestRateIndexValueDate(Index1M,$H3506)</f>
        <v>64080</v>
      </c>
      <c r="J3506" s="52">
        <f>IFERROR(_xll.qlIndexFixing(Index1M,$H3506,TRUE,_xll.ohTrigger(RecalcTrigger,Trigger1M)),NA())</f>
        <v>2.2746125877922019E-2</v>
      </c>
      <c r="K3506" s="52">
        <f>IFERROR(_xll.qlIndexFixing(ONIndex1M,I3506,TRUE,_xll.ohTrigger(RecalcTrigger,Trigger1M)),NA())</f>
        <v>2.2725312568470102E-2</v>
      </c>
      <c r="L3506" s="52">
        <f>IFERROR(_xll.qlIndexFixing(Index3M,H3506,TRUE,_xll.ohTrigger(RecalcTrigger,Trigger3M)),NA())</f>
        <v>2.42959322200673E-2</v>
      </c>
      <c r="M3506" s="52">
        <f>IFERROR(_xll.qlIndexFixing(ONIndex3M,I3506,TRUE,_xll.ohTrigger(RecalcTrigger,Trigger3M)),NA())</f>
        <v>2.4221631551668565E-2</v>
      </c>
      <c r="N3506" s="52">
        <f>IFERROR(_xll.qlIndexFixing(Index6M,$H3506,TRUE,_xll.ohTrigger(RecalcTrigger,Trigger6M)),NA())</f>
        <v>2.5694977043301096E-2</v>
      </c>
      <c r="O3506" s="52">
        <f>IFERROR(_xll.qlIndexFixing(ONIndex6M,I3506,TRUE,_xll.ohTrigger(RecalcTrigger,Trigger6M)),NA())</f>
        <v>2.5529523796494757E-2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2.7146688349484194E-2</v>
      </c>
    </row>
    <row r="3507" spans="2:17" x14ac:dyDescent="0.2">
      <c r="B3507" s="46" t="s">
        <v>51</v>
      </c>
      <c r="D3507" s="49">
        <f>_xll.qlCalendarAdvance(LocalCalendar,$D3506,B3507,"f",FALSE)</f>
        <v>64098</v>
      </c>
      <c r="E3507" s="49">
        <f>_xll.qlInterestRateIndexValueDate(IndexON,D3507)</f>
        <v>64098</v>
      </c>
      <c r="F3507" s="52">
        <f>IFERROR(_xll.qlIndexFixing(IndexON,D3507,TRUE,_xll.ohTrigger(RecalcTrigger,TriggerON)),NA())</f>
        <v>2.1463375115056138E-2</v>
      </c>
      <c r="H3507" s="49">
        <f>_xll.qlCalendarAdvance(IborCalendar,$H3506,B3507,"f",FALSE)</f>
        <v>64083</v>
      </c>
      <c r="I3507" s="49">
        <f>_xll.qlInterestRateIndexValueDate(Index1M,$H3507)</f>
        <v>64087</v>
      </c>
      <c r="J3507" s="52">
        <f>IFERROR(_xll.qlIndexFixing(Index1M,$H3507,TRUE,_xll.ohTrigger(RecalcTrigger,Trigger1M)),NA())</f>
        <v>2.2746125877922019E-2</v>
      </c>
      <c r="K3507" s="52">
        <f>IFERROR(_xll.qlIndexFixing(ONIndex1M,I3507,TRUE,_xll.ohTrigger(RecalcTrigger,Trigger1M)),NA())</f>
        <v>2.2725312568470102E-2</v>
      </c>
      <c r="L3507" s="52">
        <f>IFERROR(_xll.qlIndexFixing(Index3M,H3507,TRUE,_xll.ohTrigger(RecalcTrigger,Trigger3M)),NA())</f>
        <v>2.42959322200673E-2</v>
      </c>
      <c r="M3507" s="52">
        <f>IFERROR(_xll.qlIndexFixing(ONIndex3M,I3507,TRUE,_xll.ohTrigger(RecalcTrigger,Trigger3M)),NA())</f>
        <v>2.4221631551668565E-2</v>
      </c>
      <c r="N3507" s="52">
        <f>IFERROR(_xll.qlIndexFixing(Index6M,$H3507,TRUE,_xll.ohTrigger(RecalcTrigger,Trigger6M)),NA())</f>
        <v>2.5694976842503468E-2</v>
      </c>
      <c r="O3507" s="52">
        <f>IFERROR(_xll.qlIndexFixing(ONIndex6M,I3507,TRUE,_xll.ohTrigger(RecalcTrigger,Trigger6M)),NA())</f>
        <v>2.5529523419756117E-2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2.7146690203201373E-2</v>
      </c>
    </row>
    <row r="3508" spans="2:17" x14ac:dyDescent="0.2">
      <c r="B3508" s="46" t="s">
        <v>51</v>
      </c>
      <c r="D3508" s="49">
        <f>_xll.qlCalendarAdvance(LocalCalendar,$D3507,B3508,"f",FALSE)</f>
        <v>64105</v>
      </c>
      <c r="E3508" s="49">
        <f>_xll.qlInterestRateIndexValueDate(IndexON,D3508)</f>
        <v>64105</v>
      </c>
      <c r="F3508" s="52">
        <f>IFERROR(_xll.qlIndexFixing(IndexON,D3508,TRUE,_xll.ohTrigger(RecalcTrigger,TriggerON)),NA())</f>
        <v>2.1463375115056138E-2</v>
      </c>
      <c r="H3508" s="49">
        <f>_xll.qlCalendarAdvance(IborCalendar,$H3507,B3508,"f",FALSE)</f>
        <v>64090</v>
      </c>
      <c r="I3508" s="49">
        <f>_xll.qlInterestRateIndexValueDate(Index1M,$H3508)</f>
        <v>64094</v>
      </c>
      <c r="J3508" s="52">
        <f>IFERROR(_xll.qlIndexFixing(Index1M,$H3508,TRUE,_xll.ohTrigger(RecalcTrigger,Trigger1M)),NA())</f>
        <v>2.2746125877924683E-2</v>
      </c>
      <c r="K3508" s="52">
        <f>IFERROR(_xll.qlIndexFixing(ONIndex1M,I3508,TRUE,_xll.ohTrigger(RecalcTrigger,Trigger1M)),NA())</f>
        <v>2.2725312568550038E-2</v>
      </c>
      <c r="L3508" s="52">
        <f>IFERROR(_xll.qlIndexFixing(Index3M,H3508,TRUE,_xll.ohTrigger(RecalcTrigger,Trigger3M)),NA())</f>
        <v>2.4295932220066433E-2</v>
      </c>
      <c r="M3508" s="52">
        <f>IFERROR(_xll.qlIndexFixing(ONIndex3M,I3508,TRUE,_xll.ohTrigger(RecalcTrigger,Trigger3M)),NA())</f>
        <v>2.4221631551668565E-2</v>
      </c>
      <c r="N3508" s="52" t="e">
        <f>IFERROR(_xll.qlIndexFixing(Index6M,$H3508,TRUE,_xll.ohTrigger(RecalcTrigger,Trigger6M)),NA())</f>
        <v>#N/A</v>
      </c>
      <c r="O3508" s="52">
        <f>IFERROR(_xll.qlIndexFixing(ONIndex6M,I3508,TRUE,_xll.ohTrigger(RecalcTrigger,Trigger6M)),NA())</f>
        <v>2.5529523056606607E-2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2.7146691988972904E-2</v>
      </c>
    </row>
    <row r="3509" spans="2:17" x14ac:dyDescent="0.2">
      <c r="B3509" s="46" t="s">
        <v>51</v>
      </c>
      <c r="D3509" s="49">
        <f>_xll.qlCalendarAdvance(LocalCalendar,$D3508,B3509,"f",FALSE)</f>
        <v>64112</v>
      </c>
      <c r="E3509" s="49">
        <f>_xll.qlInterestRateIndexValueDate(IndexON,D3509)</f>
        <v>64112</v>
      </c>
      <c r="F3509" s="52">
        <f>IFERROR(_xll.qlIndexFixing(IndexON,D3509,TRUE,_xll.ohTrigger(RecalcTrigger,TriggerON)),NA())</f>
        <v>2.1463375115029493E-2</v>
      </c>
      <c r="H3509" s="49">
        <f>_xll.qlCalendarAdvance(IborCalendar,$H3508,B3509,"f",FALSE)</f>
        <v>64097</v>
      </c>
      <c r="I3509" s="49">
        <f>_xll.qlInterestRateIndexValueDate(Index1M,$H3509)</f>
        <v>64101</v>
      </c>
      <c r="J3509" s="52">
        <f>IFERROR(_xll.qlIndexFixing(Index1M,$H3509,TRUE,_xll.ohTrigger(RecalcTrigger,Trigger1M)),NA())</f>
        <v>2.2746844031436224E-2</v>
      </c>
      <c r="K3509" s="52">
        <f>IFERROR(_xll.qlIndexFixing(ONIndex1M,I3509,TRUE,_xll.ohTrigger(RecalcTrigger,Trigger1M)),NA())</f>
        <v>2.2725312568550038E-2</v>
      </c>
      <c r="L3509" s="52">
        <f>IFERROR(_xll.qlIndexFixing(Index3M,H3509,TRUE,_xll.ohTrigger(RecalcTrigger,Trigger3M)),NA())</f>
        <v>2.42959322200673E-2</v>
      </c>
      <c r="M3509" s="52">
        <f>IFERROR(_xll.qlIndexFixing(ONIndex3M,I3509,TRUE,_xll.ohTrigger(RecalcTrigger,Trigger3M)),NA())</f>
        <v>2.4221631551668565E-2</v>
      </c>
      <c r="N3509" s="52" t="e">
        <f>IFERROR(_xll.qlIndexFixing(Index6M,$H3509,TRUE,_xll.ohTrigger(RecalcTrigger,Trigger6M)),NA())</f>
        <v>#N/A</v>
      </c>
      <c r="O3509" s="52">
        <f>IFERROR(_xll.qlIndexFixing(ONIndex6M,I3509,TRUE,_xll.ohTrigger(RecalcTrigger,Trigger6M)),NA())</f>
        <v>2.5529522707286034E-2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2.7146693707438274E-2</v>
      </c>
    </row>
    <row r="3510" spans="2:17" x14ac:dyDescent="0.2">
      <c r="B3510" s="46" t="s">
        <v>51</v>
      </c>
      <c r="D3510" s="49">
        <f>_xll.qlCalendarAdvance(LocalCalendar,$D3509,B3510,"f",FALSE)</f>
        <v>64119</v>
      </c>
      <c r="E3510" s="49">
        <f>_xll.qlInterestRateIndexValueDate(IndexON,D3510)</f>
        <v>64119</v>
      </c>
      <c r="F3510" s="52">
        <f>IFERROR(_xll.qlIndexFixing(IndexON,D3510,TRUE,_xll.ohTrigger(RecalcTrigger,TriggerON)),NA())</f>
        <v>2.1463375115056138E-2</v>
      </c>
      <c r="H3510" s="49">
        <f>_xll.qlCalendarAdvance(IborCalendar,$H3509,B3510,"f",FALSE)</f>
        <v>64104</v>
      </c>
      <c r="I3510" s="49">
        <f>_xll.qlInterestRateIndexValueDate(Index1M,$H3510)</f>
        <v>64108</v>
      </c>
      <c r="J3510" s="52">
        <f>IFERROR(_xll.qlIndexFixing(Index1M,$H3510,TRUE,_xll.ohTrigger(RecalcTrigger,Trigger1M)),NA())</f>
        <v>2.2746844031438802E-2</v>
      </c>
      <c r="K3510" s="52">
        <f>IFERROR(_xll.qlIndexFixing(ONIndex1M,I3510,TRUE,_xll.ohTrigger(RecalcTrigger,Trigger1M)),NA())</f>
        <v>2.2725312568470102E-2</v>
      </c>
      <c r="L3510" s="52">
        <f>IFERROR(_xll.qlIndexFixing(Index3M,H3510,TRUE,_xll.ohTrigger(RecalcTrigger,Trigger3M)),NA())</f>
        <v>2.42959322200673E-2</v>
      </c>
      <c r="M3510" s="52">
        <f>IFERROR(_xll.qlIndexFixing(ONIndex3M,I3510,TRUE,_xll.ohTrigger(RecalcTrigger,Trigger3M)),NA())</f>
        <v>2.4221631551588629E-2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2.5529522371634528E-2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2.7146695358037931E-2</v>
      </c>
    </row>
    <row r="3511" spans="2:17" x14ac:dyDescent="0.2">
      <c r="B3511" s="46" t="s">
        <v>51</v>
      </c>
      <c r="D3511" s="49">
        <f>_xll.qlCalendarAdvance(LocalCalendar,$D3510,B3511,"f",FALSE)</f>
        <v>64126</v>
      </c>
      <c r="E3511" s="49">
        <f>_xll.qlInterestRateIndexValueDate(IndexON,D3511)</f>
        <v>64126</v>
      </c>
      <c r="F3511" s="52">
        <f>IFERROR(_xll.qlIndexFixing(IndexON,D3511,TRUE,_xll.ohTrigger(RecalcTrigger,TriggerON)),NA())</f>
        <v>2.1463375115082783E-2</v>
      </c>
      <c r="H3511" s="49">
        <f>_xll.qlCalendarAdvance(IborCalendar,$H3510,B3511,"f",FALSE)</f>
        <v>64111</v>
      </c>
      <c r="I3511" s="49">
        <f>_xll.qlInterestRateIndexValueDate(Index1M,$H3511)</f>
        <v>64115</v>
      </c>
      <c r="J3511" s="52">
        <f>IFERROR(_xll.qlIndexFixing(Index1M,$H3511,TRUE,_xll.ohTrigger(RecalcTrigger,Trigger1M)),NA())</f>
        <v>2.2746844031438802E-2</v>
      </c>
      <c r="K3511" s="52">
        <f>IFERROR(_xll.qlIndexFixing(ONIndex1M,I3511,TRUE,_xll.ohTrigger(RecalcTrigger,Trigger1M)),NA())</f>
        <v>2.2725312568470102E-2</v>
      </c>
      <c r="L3511" s="52">
        <f>IFERROR(_xll.qlIndexFixing(Index3M,H3511,TRUE,_xll.ohTrigger(RecalcTrigger,Trigger3M)),NA())</f>
        <v>2.4295932220066433E-2</v>
      </c>
      <c r="M3511" s="52">
        <f>IFERROR(_xll.qlIndexFixing(ONIndex3M,I3511,TRUE,_xll.ohTrigger(RecalcTrigger,Trigger3M)),NA())</f>
        <v>2.4221631551668565E-2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2.5529522049891895E-2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2.7146696941331427E-2</v>
      </c>
    </row>
    <row r="3512" spans="2:17" x14ac:dyDescent="0.2">
      <c r="B3512" s="46" t="s">
        <v>51</v>
      </c>
      <c r="D3512" s="49">
        <f>_xll.qlCalendarAdvance(LocalCalendar,$D3511,B3512,"f",FALSE)</f>
        <v>64133</v>
      </c>
      <c r="E3512" s="49">
        <f>_xll.qlInterestRateIndexValueDate(IndexON,D3512)</f>
        <v>64133</v>
      </c>
      <c r="F3512" s="52">
        <f>IFERROR(_xll.qlIndexFixing(IndexON,D3512,TRUE,_xll.ohTrigger(RecalcTrigger,TriggerON)),NA())</f>
        <v>2.1463375115056138E-2</v>
      </c>
      <c r="H3512" s="49">
        <f>_xll.qlCalendarAdvance(IborCalendar,$H3511,B3512,"f",FALSE)</f>
        <v>64118</v>
      </c>
      <c r="I3512" s="49">
        <f>_xll.qlInterestRateIndexValueDate(Index1M,$H3512)</f>
        <v>64122</v>
      </c>
      <c r="J3512" s="52">
        <f>IFERROR(_xll.qlIndexFixing(Index1M,$H3512,TRUE,_xll.ohTrigger(RecalcTrigger,Trigger1M)),NA())</f>
        <v>2.2746844031438802E-2</v>
      </c>
      <c r="K3512" s="52">
        <f>IFERROR(_xll.qlIndexFixing(ONIndex1M,I3512,TRUE,_xll.ohTrigger(RecalcTrigger,Trigger1M)),NA())</f>
        <v>2.2725312568550038E-2</v>
      </c>
      <c r="L3512" s="52">
        <f>IFERROR(_xll.qlIndexFixing(Index3M,H3512,TRUE,_xll.ohTrigger(RecalcTrigger,Trigger3M)),NA())</f>
        <v>2.4295932220068168E-2</v>
      </c>
      <c r="M3512" s="52">
        <f>IFERROR(_xll.qlIndexFixing(ONIndex3M,I3512,TRUE,_xll.ohTrigger(RecalcTrigger,Trigger3M)),NA())</f>
        <v>2.4221631551668565E-2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2.5529521741658456E-2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2.7146698456999019E-2</v>
      </c>
    </row>
    <row r="3513" spans="2:17" x14ac:dyDescent="0.2">
      <c r="B3513" s="46" t="s">
        <v>51</v>
      </c>
      <c r="D3513" s="49">
        <f>_xll.qlCalendarAdvance(LocalCalendar,$D3512,B3513,"f",FALSE)</f>
        <v>64140</v>
      </c>
      <c r="E3513" s="49">
        <f>_xll.qlInterestRateIndexValueDate(IndexON,D3513)</f>
        <v>64140</v>
      </c>
      <c r="F3513" s="52">
        <f>IFERROR(_xll.qlIndexFixing(IndexON,D3513,TRUE,_xll.ohTrigger(RecalcTrigger,TriggerON)),NA())</f>
        <v>2.1463375115082783E-2</v>
      </c>
      <c r="H3513" s="49">
        <f>_xll.qlCalendarAdvance(IborCalendar,$H3512,B3513,"f",FALSE)</f>
        <v>64125</v>
      </c>
      <c r="I3513" s="49">
        <f>_xll.qlInterestRateIndexValueDate(Index1M,$H3513)</f>
        <v>64129</v>
      </c>
      <c r="J3513" s="52">
        <f>IFERROR(_xll.qlIndexFixing(Index1M,$H3513,TRUE,_xll.ohTrigger(RecalcTrigger,Trigger1M)),NA())</f>
        <v>2.2746844031436224E-2</v>
      </c>
      <c r="K3513" s="52">
        <f>IFERROR(_xll.qlIndexFixing(ONIndex1M,I3513,TRUE,_xll.ohTrigger(RecalcTrigger,Trigger1M)),NA())</f>
        <v>2.2725312568470102E-2</v>
      </c>
      <c r="L3513" s="52">
        <f>IFERROR(_xll.qlIndexFixing(Index3M,H3513,TRUE,_xll.ohTrigger(RecalcTrigger,Trigger3M)),NA())</f>
        <v>2.4295932220066433E-2</v>
      </c>
      <c r="M3513" s="52">
        <f>IFERROR(_xll.qlIndexFixing(ONIndex3M,I3513,TRUE,_xll.ohTrigger(RecalcTrigger,Trigger3M)),NA())</f>
        <v>2.4221631551588629E-2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2.5529521447333892E-2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2.7146699904880833E-2</v>
      </c>
    </row>
    <row r="3514" spans="2:17" x14ac:dyDescent="0.2">
      <c r="B3514" s="46" t="s">
        <v>51</v>
      </c>
      <c r="D3514" s="49">
        <f>_xll.qlCalendarAdvance(LocalCalendar,$D3513,B3514,"f",FALSE)</f>
        <v>64147</v>
      </c>
      <c r="E3514" s="49">
        <f>_xll.qlInterestRateIndexValueDate(IndexON,D3514)</f>
        <v>64147</v>
      </c>
      <c r="F3514" s="52">
        <f>IFERROR(_xll.qlIndexFixing(IndexON,D3514,TRUE,_xll.ohTrigger(RecalcTrigger,TriggerON)),NA())</f>
        <v>2.1463375115056138E-2</v>
      </c>
      <c r="H3514" s="49">
        <f>_xll.qlCalendarAdvance(IborCalendar,$H3513,B3514,"f",FALSE)</f>
        <v>64132</v>
      </c>
      <c r="I3514" s="49">
        <f>_xll.qlInterestRateIndexValueDate(Index1M,$H3514)</f>
        <v>64136</v>
      </c>
      <c r="J3514" s="52">
        <f>IFERROR(_xll.qlIndexFixing(Index1M,$H3514,TRUE,_xll.ohTrigger(RecalcTrigger,Trigger1M)),NA())</f>
        <v>2.2746844031438802E-2</v>
      </c>
      <c r="K3514" s="52">
        <f>IFERROR(_xll.qlIndexFixing(ONIndex1M,I3514,TRUE,_xll.ohTrigger(RecalcTrigger,Trigger1M)),NA())</f>
        <v>2.2725312568470102E-2</v>
      </c>
      <c r="L3514" s="52">
        <f>IFERROR(_xll.qlIndexFixing(Index3M,H3514,TRUE,_xll.ohTrigger(RecalcTrigger,Trigger3M)),NA())</f>
        <v>2.4295932220066433E-2</v>
      </c>
      <c r="M3514" s="52">
        <f>IFERROR(_xll.qlIndexFixing(ONIndex3M,I3514,TRUE,_xll.ohTrigger(RecalcTrigger,Trigger3M)),NA())</f>
        <v>2.4221631551588629E-2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2.5529521166598457E-2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2.7146701285456487E-2</v>
      </c>
    </row>
    <row r="3515" spans="2:17" x14ac:dyDescent="0.2">
      <c r="B3515" s="46" t="s">
        <v>51</v>
      </c>
      <c r="D3515" s="49">
        <f>_xll.qlCalendarAdvance(LocalCalendar,$D3514,B3515,"f",FALSE)</f>
        <v>64154</v>
      </c>
      <c r="E3515" s="49">
        <f>_xll.qlInterestRateIndexValueDate(IndexON,D3515)</f>
        <v>64154</v>
      </c>
      <c r="F3515" s="52">
        <f>IFERROR(_xll.qlIndexFixing(IndexON,D3515,TRUE,_xll.ohTrigger(RecalcTrigger,TriggerON)),NA())</f>
        <v>2.1463375115056138E-2</v>
      </c>
      <c r="H3515" s="49">
        <f>_xll.qlCalendarAdvance(IborCalendar,$H3514,B3515,"f",FALSE)</f>
        <v>64139</v>
      </c>
      <c r="I3515" s="49">
        <f>_xll.qlInterestRateIndexValueDate(Index1M,$H3515)</f>
        <v>64143</v>
      </c>
      <c r="J3515" s="52">
        <f>IFERROR(_xll.qlIndexFixing(Index1M,$H3515,TRUE,_xll.ohTrigger(RecalcTrigger,Trigger1M)),NA())</f>
        <v>2.2746844031436224E-2</v>
      </c>
      <c r="K3515" s="52">
        <f>IFERROR(_xll.qlIndexFixing(ONIndex1M,I3515,TRUE,_xll.ohTrigger(RecalcTrigger,Trigger1M)),NA())</f>
        <v>2.2725312568470102E-2</v>
      </c>
      <c r="L3515" s="52">
        <f>IFERROR(_xll.qlIndexFixing(Index3M,H3515,TRUE,_xll.ohTrigger(RecalcTrigger,Trigger3M)),NA())</f>
        <v>2.4295932220066433E-2</v>
      </c>
      <c r="M3515" s="52">
        <f>IFERROR(_xll.qlIndexFixing(ONIndex3M,I3515,TRUE,_xll.ohTrigger(RecalcTrigger,Trigger3M)),NA())</f>
        <v>2.4221631551668565E-2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2.5529520899771896E-2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2.71467025983263E-2</v>
      </c>
    </row>
    <row r="3516" spans="2:17" x14ac:dyDescent="0.2">
      <c r="B3516" s="46" t="s">
        <v>51</v>
      </c>
      <c r="D3516" s="49">
        <f>_xll.qlCalendarAdvance(LocalCalendar,$D3515,B3516,"f",FALSE)</f>
        <v>64161</v>
      </c>
      <c r="E3516" s="49">
        <f>_xll.qlInterestRateIndexValueDate(IndexON,D3516)</f>
        <v>64161</v>
      </c>
      <c r="F3516" s="52">
        <f>IFERROR(_xll.qlIndexFixing(IndexON,D3516,TRUE,_xll.ohTrigger(RecalcTrigger,TriggerON)),NA())</f>
        <v>2.1464014918066709E-2</v>
      </c>
      <c r="H3516" s="49">
        <f>_xll.qlCalendarAdvance(IborCalendar,$H3515,B3516,"f",FALSE)</f>
        <v>64146</v>
      </c>
      <c r="I3516" s="49">
        <f>_xll.qlInterestRateIndexValueDate(Index1M,$H3516)</f>
        <v>64150</v>
      </c>
      <c r="J3516" s="52">
        <f>IFERROR(_xll.qlIndexFixing(Index1M,$H3516,TRUE,_xll.ohTrigger(RecalcTrigger,Trigger1M)),NA())</f>
        <v>2.2746844031436224E-2</v>
      </c>
      <c r="K3516" s="52">
        <f>IFERROR(_xll.qlIndexFixing(ONIndex1M,I3516,TRUE,_xll.ohTrigger(RecalcTrigger,Trigger1M)),NA())</f>
        <v>2.2725312568470102E-2</v>
      </c>
      <c r="L3516" s="52">
        <f>IFERROR(_xll.qlIndexFixing(Index3M,H3516,TRUE,_xll.ohTrigger(RecalcTrigger,Trigger3M)),NA())</f>
        <v>2.42959322200673E-2</v>
      </c>
      <c r="M3516" s="52">
        <f>IFERROR(_xll.qlIndexFixing(ONIndex3M,I3516,TRUE,_xll.ohTrigger(RecalcTrigger,Trigger3M)),NA())</f>
        <v>2.4221631551748501E-2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2.5529520646534465E-2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2.7146703843650144E-2</v>
      </c>
    </row>
    <row r="3517" spans="2:17" x14ac:dyDescent="0.2">
      <c r="B3517" s="46" t="s">
        <v>51</v>
      </c>
      <c r="D3517" s="49">
        <f>_xll.qlCalendarAdvance(LocalCalendar,$D3516,B3517,"f",FALSE)</f>
        <v>64168</v>
      </c>
      <c r="E3517" s="49">
        <f>_xll.qlInterestRateIndexValueDate(IndexON,D3517)</f>
        <v>64168</v>
      </c>
      <c r="F3517" s="52">
        <f>IFERROR(_xll.qlIndexFixing(IndexON,D3517,TRUE,_xll.ohTrigger(RecalcTrigger,TriggerON)),NA())</f>
        <v>2.1463375115082783E-2</v>
      </c>
      <c r="H3517" s="49">
        <f>_xll.qlCalendarAdvance(IborCalendar,$H3516,B3517,"f",FALSE)</f>
        <v>64153</v>
      </c>
      <c r="I3517" s="49">
        <f>_xll.qlInterestRateIndexValueDate(Index1M,$H3517)</f>
        <v>64158</v>
      </c>
      <c r="J3517" s="52">
        <f>IFERROR(_xll.qlIndexFixing(Index1M,$H3517,TRUE,_xll.ohTrigger(RecalcTrigger,Trigger1M)),NA())</f>
        <v>2.2746844031436224E-2</v>
      </c>
      <c r="K3517" s="52">
        <f>IFERROR(_xll.qlIndexFixing(ONIndex1M,I3517,TRUE,_xll.ohTrigger(RecalcTrigger,Trigger1M)),NA())</f>
        <v>2.2725312568550038E-2</v>
      </c>
      <c r="L3517" s="52">
        <f>IFERROR(_xll.qlIndexFixing(Index3M,H3517,TRUE,_xll.ohTrigger(RecalcTrigger,Trigger3M)),NA())</f>
        <v>2.4295932220068168E-2</v>
      </c>
      <c r="M3517" s="52">
        <f>IFERROR(_xll.qlIndexFixing(ONIndex3M,I3517,TRUE,_xll.ohTrigger(RecalcTrigger,Trigger3M)),NA())</f>
        <v>2.4221631551668565E-2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2.5529520374032444E-2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2.7146705184097897E-2</v>
      </c>
    </row>
    <row r="3518" spans="2:17" x14ac:dyDescent="0.2">
      <c r="B3518" s="46" t="s">
        <v>51</v>
      </c>
      <c r="D3518" s="49">
        <f>_xll.qlCalendarAdvance(LocalCalendar,$D3517,B3518,"f",FALSE)</f>
        <v>64175</v>
      </c>
      <c r="E3518" s="49">
        <f>_xll.qlInterestRateIndexValueDate(IndexON,D3518)</f>
        <v>64175</v>
      </c>
      <c r="F3518" s="52">
        <f>IFERROR(_xll.qlIndexFixing(IndexON,D3518,TRUE,_xll.ohTrigger(RecalcTrigger,TriggerON)),NA())</f>
        <v>2.1463375115082783E-2</v>
      </c>
      <c r="H3518" s="49">
        <f>_xll.qlCalendarAdvance(IborCalendar,$H3517,B3518,"f",FALSE)</f>
        <v>64160</v>
      </c>
      <c r="I3518" s="49">
        <f>_xll.qlInterestRateIndexValueDate(Index1M,$H3518)</f>
        <v>64165</v>
      </c>
      <c r="J3518" s="52">
        <f>IFERROR(_xll.qlIndexFixing(Index1M,$H3518,TRUE,_xll.ohTrigger(RecalcTrigger,Trigger1M)),NA())</f>
        <v>2.2746125877924683E-2</v>
      </c>
      <c r="K3518" s="52">
        <f>IFERROR(_xll.qlIndexFixing(ONIndex1M,I3518,TRUE,_xll.ohTrigger(RecalcTrigger,Trigger1M)),NA())</f>
        <v>2.2725312568470102E-2</v>
      </c>
      <c r="L3518" s="52">
        <f>IFERROR(_xll.qlIndexFixing(Index3M,H3518,TRUE,_xll.ohTrigger(RecalcTrigger,Trigger3M)),NA())</f>
        <v>2.4295114079534184E-2</v>
      </c>
      <c r="M3518" s="52">
        <f>IFERROR(_xll.qlIndexFixing(ONIndex3M,I3518,TRUE,_xll.ohTrigger(RecalcTrigger,Trigger3M)),NA())</f>
        <v>2.4221631551508693E-2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2.5529520150211482E-2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2.714670628465754E-2</v>
      </c>
    </row>
    <row r="3519" spans="2:17" x14ac:dyDescent="0.2">
      <c r="B3519" s="46" t="s">
        <v>51</v>
      </c>
      <c r="D3519" s="49">
        <f>_xll.qlCalendarAdvance(LocalCalendar,$D3518,B3519,"f",FALSE)</f>
        <v>64182</v>
      </c>
      <c r="E3519" s="49">
        <f>_xll.qlInterestRateIndexValueDate(IndexON,D3519)</f>
        <v>64182</v>
      </c>
      <c r="F3519" s="52">
        <f>IFERROR(_xll.qlIndexFixing(IndexON,D3519,TRUE,_xll.ohTrigger(RecalcTrigger,TriggerON)),NA())</f>
        <v>2.1463375115082783E-2</v>
      </c>
      <c r="H3519" s="49">
        <f>_xll.qlCalendarAdvance(IborCalendar,$H3518,B3519,"f",FALSE)</f>
        <v>64167</v>
      </c>
      <c r="I3519" s="49">
        <f>_xll.qlInterestRateIndexValueDate(Index1M,$H3519)</f>
        <v>64171</v>
      </c>
      <c r="J3519" s="52">
        <f>IFERROR(_xll.qlIndexFixing(Index1M,$H3519,TRUE,_xll.ohTrigger(RecalcTrigger,Trigger1M)),NA())</f>
        <v>2.2746125877924683E-2</v>
      </c>
      <c r="K3519" s="52">
        <f>IFERROR(_xll.qlIndexFixing(ONIndex1M,I3519,TRUE,_xll.ohTrigger(RecalcTrigger,Trigger1M)),NA())</f>
        <v>2.2725312568550038E-2</v>
      </c>
      <c r="L3519" s="52">
        <f>IFERROR(_xll.qlIndexFixing(Index3M,H3519,TRUE,_xll.ohTrigger(RecalcTrigger,Trigger3M)),NA())</f>
        <v>2.4295114079535943E-2</v>
      </c>
      <c r="M3519" s="52">
        <f>IFERROR(_xll.qlIndexFixing(ONIndex3M,I3519,TRUE,_xll.ohTrigger(RecalcTrigger,Trigger3M)),NA())</f>
        <v>2.4221631551668565E-2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2.5529519969555992E-2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2.7146707174185991E-2</v>
      </c>
    </row>
    <row r="3520" spans="2:17" x14ac:dyDescent="0.2">
      <c r="B3520" s="46" t="s">
        <v>51</v>
      </c>
      <c r="D3520" s="49">
        <f>_xll.qlCalendarAdvance(LocalCalendar,$D3519,B3520,"f",FALSE)</f>
        <v>64189</v>
      </c>
      <c r="E3520" s="49">
        <f>_xll.qlInterestRateIndexValueDate(IndexON,D3520)</f>
        <v>64189</v>
      </c>
      <c r="F3520" s="52">
        <f>IFERROR(_xll.qlIndexFixing(IndexON,D3520,TRUE,_xll.ohTrigger(RecalcTrigger,TriggerON)),NA())</f>
        <v>2.1463375115056138E-2</v>
      </c>
      <c r="H3520" s="49">
        <f>_xll.qlCalendarAdvance(IborCalendar,$H3519,B3520,"f",FALSE)</f>
        <v>64174</v>
      </c>
      <c r="I3520" s="49">
        <f>_xll.qlInterestRateIndexValueDate(Index1M,$H3520)</f>
        <v>64178</v>
      </c>
      <c r="J3520" s="52">
        <f>IFERROR(_xll.qlIndexFixing(Index1M,$H3520,TRUE,_xll.ohTrigger(RecalcTrigger,Trigger1M)),NA())</f>
        <v>2.2746125877924683E-2</v>
      </c>
      <c r="K3520" s="52">
        <f>IFERROR(_xll.qlIndexFixing(ONIndex1M,I3520,TRUE,_xll.ohTrigger(RecalcTrigger,Trigger1M)),NA())</f>
        <v>2.2725312568470102E-2</v>
      </c>
      <c r="L3520" s="52">
        <f>IFERROR(_xll.qlIndexFixing(Index3M,H3520,TRUE,_xll.ohTrigger(RecalcTrigger,Trigger3M)),NA())</f>
        <v>2.4295114079535066E-2</v>
      </c>
      <c r="M3520" s="52">
        <f>IFERROR(_xll.qlIndexFixing(ONIndex3M,I3520,TRUE,_xll.ohTrigger(RecalcTrigger,Trigger3M)),NA())</f>
        <v>2.4221631551668565E-2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2.5529519771154696E-2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2.7146708149086152E-2</v>
      </c>
    </row>
    <row r="3521" spans="2:17" x14ac:dyDescent="0.2">
      <c r="B3521" s="46" t="s">
        <v>51</v>
      </c>
      <c r="D3521" s="49">
        <f>_xll.qlCalendarAdvance(LocalCalendar,$D3520,B3521,"f",FALSE)</f>
        <v>64196</v>
      </c>
      <c r="E3521" s="49">
        <f>_xll.qlInterestRateIndexValueDate(IndexON,D3521)</f>
        <v>64196</v>
      </c>
      <c r="F3521" s="52">
        <f>IFERROR(_xll.qlIndexFixing(IndexON,D3521,TRUE,_xll.ohTrigger(RecalcTrigger,TriggerON)),NA())</f>
        <v>2.1463375115082783E-2</v>
      </c>
      <c r="H3521" s="49">
        <f>_xll.qlCalendarAdvance(IborCalendar,$H3520,B3521,"f",FALSE)</f>
        <v>64181</v>
      </c>
      <c r="I3521" s="49">
        <f>_xll.qlInterestRateIndexValueDate(Index1M,$H3521)</f>
        <v>64185</v>
      </c>
      <c r="J3521" s="52">
        <f>IFERROR(_xll.qlIndexFixing(Index1M,$H3521,TRUE,_xll.ohTrigger(RecalcTrigger,Trigger1M)),NA())</f>
        <v>2.2746125877922019E-2</v>
      </c>
      <c r="K3521" s="52">
        <f>IFERROR(_xll.qlIndexFixing(ONIndex1M,I3521,TRUE,_xll.ohTrigger(RecalcTrigger,Trigger1M)),NA())</f>
        <v>2.2725312568470102E-2</v>
      </c>
      <c r="L3521" s="52">
        <f>IFERROR(_xll.qlIndexFixing(Index3M,H3521,TRUE,_xll.ohTrigger(RecalcTrigger,Trigger3M)),NA())</f>
        <v>2.4295114079534184E-2</v>
      </c>
      <c r="M3521" s="52">
        <f>IFERROR(_xll.qlIndexFixing(ONIndex3M,I3521,TRUE,_xll.ohTrigger(RecalcTrigger,Trigger3M)),NA())</f>
        <v>2.4221631551588629E-2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2.5529519586742211E-2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2.714670905652028E-2</v>
      </c>
    </row>
    <row r="3522" spans="2:17" x14ac:dyDescent="0.2">
      <c r="B3522" s="46" t="s">
        <v>51</v>
      </c>
      <c r="D3522" s="49">
        <f>_xll.qlCalendarAdvance(LocalCalendar,$D3521,B3522,"f",FALSE)</f>
        <v>64203</v>
      </c>
      <c r="E3522" s="49">
        <f>_xll.qlInterestRateIndexValueDate(IndexON,D3522)</f>
        <v>64203</v>
      </c>
      <c r="F3522" s="52">
        <f>IFERROR(_xll.qlIndexFixing(IndexON,D3522,TRUE,_xll.ohTrigger(RecalcTrigger,TriggerON)),NA())</f>
        <v>2.1464014918086693E-2</v>
      </c>
      <c r="H3522" s="49">
        <f>_xll.qlCalendarAdvance(IborCalendar,$H3521,B3522,"f",FALSE)</f>
        <v>64188</v>
      </c>
      <c r="I3522" s="49">
        <f>_xll.qlInterestRateIndexValueDate(Index1M,$H3522)</f>
        <v>64192</v>
      </c>
      <c r="J3522" s="52">
        <f>IFERROR(_xll.qlIndexFixing(Index1M,$H3522,TRUE,_xll.ohTrigger(RecalcTrigger,Trigger1M)),NA())</f>
        <v>2.2746844031438802E-2</v>
      </c>
      <c r="K3522" s="52">
        <f>IFERROR(_xll.qlIndexFixing(ONIndex1M,I3522,TRUE,_xll.ohTrigger(RecalcTrigger,Trigger1M)),NA())</f>
        <v>2.2725312568550038E-2</v>
      </c>
      <c r="L3522" s="52">
        <f>IFERROR(_xll.qlIndexFixing(Index3M,H3522,TRUE,_xll.ohTrigger(RecalcTrigger,Trigger3M)),NA())</f>
        <v>2.4295932220066433E-2</v>
      </c>
      <c r="M3522" s="52">
        <f>IFERROR(_xll.qlIndexFixing(ONIndex3M,I3522,TRUE,_xll.ohTrigger(RecalcTrigger,Trigger3M)),NA())</f>
        <v>2.4221631551668565E-2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2.5529519416078728E-2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2.7146709896568311E-2</v>
      </c>
    </row>
    <row r="3523" spans="2:17" x14ac:dyDescent="0.2">
      <c r="B3523" s="46" t="s">
        <v>51</v>
      </c>
      <c r="D3523" s="49">
        <f>_xll.qlCalendarAdvance(LocalCalendar,$D3522,B3523,"f",FALSE)</f>
        <v>64210</v>
      </c>
      <c r="E3523" s="49">
        <f>_xll.qlInterestRateIndexValueDate(IndexON,D3523)</f>
        <v>64210</v>
      </c>
      <c r="F3523" s="52">
        <f>IFERROR(_xll.qlIndexFixing(IndexON,D3523,TRUE,_xll.ohTrigger(RecalcTrigger,TriggerON)),NA())</f>
        <v>2.1463375115056138E-2</v>
      </c>
      <c r="H3523" s="49">
        <f>_xll.qlCalendarAdvance(IborCalendar,$H3522,B3523,"f",FALSE)</f>
        <v>64195</v>
      </c>
      <c r="I3523" s="49">
        <f>_xll.qlInterestRateIndexValueDate(Index1M,$H3523)</f>
        <v>64199</v>
      </c>
      <c r="J3523" s="52">
        <f>IFERROR(_xll.qlIndexFixing(Index1M,$H3523,TRUE,_xll.ohTrigger(RecalcTrigger,Trigger1M)),NA())</f>
        <v>2.2746844031436224E-2</v>
      </c>
      <c r="K3523" s="52">
        <f>IFERROR(_xll.qlIndexFixing(ONIndex1M,I3523,TRUE,_xll.ohTrigger(RecalcTrigger,Trigger1M)),NA())</f>
        <v>2.2725312568470102E-2</v>
      </c>
      <c r="L3523" s="52">
        <f>IFERROR(_xll.qlIndexFixing(Index3M,H3523,TRUE,_xll.ohTrigger(RecalcTrigger,Trigger3M)),NA())</f>
        <v>2.42959322200673E-2</v>
      </c>
      <c r="M3523" s="52">
        <f>IFERROR(_xll.qlIndexFixing(ONIndex3M,I3523,TRUE,_xll.ohTrigger(RecalcTrigger,Trigger3M)),NA())</f>
        <v>2.4221631551668565E-2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2.5529519259004374E-2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2.7146710668830565E-2</v>
      </c>
    </row>
    <row r="3524" spans="2:17" x14ac:dyDescent="0.2">
      <c r="B3524" s="46" t="s">
        <v>51</v>
      </c>
      <c r="D3524" s="49">
        <f>_xll.qlCalendarAdvance(LocalCalendar,$D3523,B3524,"f",FALSE)</f>
        <v>64217</v>
      </c>
      <c r="E3524" s="49">
        <f>_xll.qlInterestRateIndexValueDate(IndexON,D3524)</f>
        <v>64217</v>
      </c>
      <c r="F3524" s="52">
        <f>IFERROR(_xll.qlIndexFixing(IndexON,D3524,TRUE,_xll.ohTrigger(RecalcTrigger,TriggerON)),NA())</f>
        <v>2.1463375115056138E-2</v>
      </c>
      <c r="H3524" s="49">
        <f>_xll.qlCalendarAdvance(IborCalendar,$H3523,B3524,"f",FALSE)</f>
        <v>64202</v>
      </c>
      <c r="I3524" s="49">
        <f>_xll.qlInterestRateIndexValueDate(Index1M,$H3524)</f>
        <v>64207</v>
      </c>
      <c r="J3524" s="52">
        <f>IFERROR(_xll.qlIndexFixing(Index1M,$H3524,TRUE,_xll.ohTrigger(RecalcTrigger,Trigger1M)),NA())</f>
        <v>2.2746844031438802E-2</v>
      </c>
      <c r="K3524" s="52">
        <f>IFERROR(_xll.qlIndexFixing(ONIndex1M,I3524,TRUE,_xll.ohTrigger(RecalcTrigger,Trigger1M)),NA())</f>
        <v>2.2725312568470102E-2</v>
      </c>
      <c r="L3524" s="52">
        <f>IFERROR(_xll.qlIndexFixing(Index3M,H3524,TRUE,_xll.ohTrigger(RecalcTrigger,Trigger3M)),NA())</f>
        <v>2.42959322200673E-2</v>
      </c>
      <c r="M3524" s="52">
        <f>IFERROR(_xll.qlIndexFixing(ONIndex3M,I3524,TRUE,_xll.ohTrigger(RecalcTrigger,Trigger3M)),NA())</f>
        <v>2.4221631551748501E-2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2.5529519096414433E-2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2.7146711468670759E-2</v>
      </c>
    </row>
    <row r="3525" spans="2:17" x14ac:dyDescent="0.2">
      <c r="B3525" s="46" t="s">
        <v>51</v>
      </c>
      <c r="D3525" s="49">
        <f>_xll.qlCalendarAdvance(LocalCalendar,$D3524,B3525,"f",FALSE)</f>
        <v>64224</v>
      </c>
      <c r="E3525" s="49">
        <f>_xll.qlInterestRateIndexValueDate(IndexON,D3525)</f>
        <v>64224</v>
      </c>
      <c r="F3525" s="52">
        <f>IFERROR(_xll.qlIndexFixing(IndexON,D3525,TRUE,_xll.ohTrigger(RecalcTrigger,TriggerON)),NA())</f>
        <v>2.1463375115056138E-2</v>
      </c>
      <c r="H3525" s="49">
        <f>_xll.qlCalendarAdvance(IborCalendar,$H3524,B3525,"f",FALSE)</f>
        <v>64209</v>
      </c>
      <c r="I3525" s="49">
        <f>_xll.qlInterestRateIndexValueDate(Index1M,$H3525)</f>
        <v>64213</v>
      </c>
      <c r="J3525" s="52">
        <f>IFERROR(_xll.qlIndexFixing(Index1M,$H3525,TRUE,_xll.ohTrigger(RecalcTrigger,Trigger1M)),NA())</f>
        <v>2.2746844031436224E-2</v>
      </c>
      <c r="K3525" s="52">
        <f>IFERROR(_xll.qlIndexFixing(ONIndex1M,I3525,TRUE,_xll.ohTrigger(RecalcTrigger,Trigger1M)),NA())</f>
        <v>2.2725312568550038E-2</v>
      </c>
      <c r="L3525" s="52">
        <f>IFERROR(_xll.qlIndexFixing(Index3M,H3525,TRUE,_xll.ohTrigger(RecalcTrigger,Trigger3M)),NA())</f>
        <v>2.4295932220066433E-2</v>
      </c>
      <c r="M3525" s="52">
        <f>IFERROR(_xll.qlIndexFixing(ONIndex3M,I3525,TRUE,_xll.ohTrigger(RecalcTrigger,Trigger3M)),NA())</f>
        <v>2.4221631551668565E-2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2.5529518986262545E-2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2.7146712010717167E-2</v>
      </c>
    </row>
    <row r="3526" spans="2:17" x14ac:dyDescent="0.2">
      <c r="B3526" s="46" t="s">
        <v>51</v>
      </c>
      <c r="D3526" s="49">
        <f>_xll.qlCalendarAdvance(LocalCalendar,$D3525,B3526,"f",FALSE)</f>
        <v>64231</v>
      </c>
      <c r="E3526" s="49">
        <f>_xll.qlInterestRateIndexValueDate(IndexON,D3526)</f>
        <v>64231</v>
      </c>
      <c r="F3526" s="52">
        <f>IFERROR(_xll.qlIndexFixing(IndexON,D3526,TRUE,_xll.ohTrigger(RecalcTrigger,TriggerON)),NA())</f>
        <v>2.1464014918066709E-2</v>
      </c>
      <c r="H3526" s="49">
        <f>_xll.qlCalendarAdvance(IborCalendar,$H3525,B3526,"f",FALSE)</f>
        <v>64216</v>
      </c>
      <c r="I3526" s="49">
        <f>_xll.qlInterestRateIndexValueDate(Index1M,$H3526)</f>
        <v>64220</v>
      </c>
      <c r="J3526" s="52">
        <f>IFERROR(_xll.qlIndexFixing(Index1M,$H3526,TRUE,_xll.ohTrigger(RecalcTrigger,Trigger1M)),NA())</f>
        <v>2.2747562215177652E-2</v>
      </c>
      <c r="K3526" s="52">
        <f>IFERROR(_xll.qlIndexFixing(ONIndex1M,I3526,TRUE,_xll.ohTrigger(RecalcTrigger,Trigger1M)),NA())</f>
        <v>2.2725312568470102E-2</v>
      </c>
      <c r="L3526" s="52">
        <f>IFERROR(_xll.qlIndexFixing(Index3M,H3526,TRUE,_xll.ohTrigger(RecalcTrigger,Trigger3M)),NA())</f>
        <v>2.42959322200673E-2</v>
      </c>
      <c r="M3526" s="52">
        <f>IFERROR(_xll.qlIndexFixing(ONIndex3M,I3526,TRUE,_xll.ohTrigger(RecalcTrigger,Trigger3M)),NA())</f>
        <v>2.4221631551668565E-2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2.5529518870435197E-2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2.7146712580181642E-2</v>
      </c>
    </row>
    <row r="3527" spans="2:17" x14ac:dyDescent="0.2">
      <c r="B3527" s="46" t="s">
        <v>51</v>
      </c>
      <c r="D3527" s="49">
        <f>_xll.qlCalendarAdvance(LocalCalendar,$D3526,B3527,"f",FALSE)</f>
        <v>64238</v>
      </c>
      <c r="E3527" s="49">
        <f>_xll.qlInterestRateIndexValueDate(IndexON,D3527)</f>
        <v>64238</v>
      </c>
      <c r="F3527" s="52">
        <f>IFERROR(_xll.qlIndexFixing(IndexON,D3527,TRUE,_xll.ohTrigger(RecalcTrigger,TriggerON)),NA())</f>
        <v>2.1463375115056138E-2</v>
      </c>
      <c r="H3527" s="49">
        <f>_xll.qlCalendarAdvance(IborCalendar,$H3526,B3527,"f",FALSE)</f>
        <v>64223</v>
      </c>
      <c r="I3527" s="49">
        <f>_xll.qlInterestRateIndexValueDate(Index1M,$H3527)</f>
        <v>64227</v>
      </c>
      <c r="J3527" s="52">
        <f>IFERROR(_xll.qlIndexFixing(Index1M,$H3527,TRUE,_xll.ohTrigger(RecalcTrigger,Trigger1M)),NA())</f>
        <v>2.2746125877927348E-2</v>
      </c>
      <c r="K3527" s="52">
        <f>IFERROR(_xll.qlIndexFixing(ONIndex1M,I3527,TRUE,_xll.ohTrigger(RecalcTrigger,Trigger1M)),NA())</f>
        <v>2.2725312568550038E-2</v>
      </c>
      <c r="L3527" s="52">
        <f>IFERROR(_xll.qlIndexFixing(Index3M,H3527,TRUE,_xll.ohTrigger(RecalcTrigger,Trigger3M)),NA())</f>
        <v>2.4295932220068168E-2</v>
      </c>
      <c r="M3527" s="52">
        <f>IFERROR(_xll.qlIndexFixing(ONIndex3M,I3527,TRUE,_xll.ohTrigger(RecalcTrigger,Trigger3M)),NA())</f>
        <v>2.4221631551668565E-2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2.5529518768436787E-2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2.7146713082180085E-2</v>
      </c>
    </row>
    <row r="3528" spans="2:17" x14ac:dyDescent="0.2">
      <c r="B3528" s="46" t="s">
        <v>51</v>
      </c>
      <c r="D3528" s="49">
        <f>_xll.qlCalendarAdvance(LocalCalendar,$D3527,B3528,"f",FALSE)</f>
        <v>64245</v>
      </c>
      <c r="E3528" s="49">
        <f>_xll.qlInterestRateIndexValueDate(IndexON,D3528)</f>
        <v>64245</v>
      </c>
      <c r="F3528" s="52">
        <f>IFERROR(_xll.qlIndexFixing(IndexON,D3528,TRUE,_xll.ohTrigger(RecalcTrigger,TriggerON)),NA())</f>
        <v>2.1463375115082783E-2</v>
      </c>
      <c r="H3528" s="49">
        <f>_xll.qlCalendarAdvance(IborCalendar,$H3527,B3528,"f",FALSE)</f>
        <v>64230</v>
      </c>
      <c r="I3528" s="49">
        <f>_xll.qlInterestRateIndexValueDate(Index1M,$H3528)</f>
        <v>64235</v>
      </c>
      <c r="J3528" s="52">
        <f>IFERROR(_xll.qlIndexFixing(Index1M,$H3528,TRUE,_xll.ohTrigger(RecalcTrigger,Trigger1M)),NA())</f>
        <v>2.2746125877924683E-2</v>
      </c>
      <c r="K3528" s="52">
        <f>IFERROR(_xll.qlIndexFixing(ONIndex1M,I3528,TRUE,_xll.ohTrigger(RecalcTrigger,Trigger1M)),NA())</f>
        <v>2.2725312568550038E-2</v>
      </c>
      <c r="L3528" s="52">
        <f>IFERROR(_xll.qlIndexFixing(Index3M,H3528,TRUE,_xll.ohTrigger(RecalcTrigger,Trigger3M)),NA())</f>
        <v>2.4295932220068168E-2</v>
      </c>
      <c r="M3528" s="52">
        <f>IFERROR(_xll.qlIndexFixing(ONIndex3M,I3528,TRUE,_xll.ohTrigger(RecalcTrigger,Trigger3M)),NA())</f>
        <v>2.4221631551748501E-2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2.5529518668516715E-2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2.7146713573147352E-2</v>
      </c>
    </row>
    <row r="3529" spans="2:17" x14ac:dyDescent="0.2">
      <c r="B3529" s="46" t="s">
        <v>51</v>
      </c>
      <c r="D3529" s="49">
        <f>_xll.qlCalendarAdvance(LocalCalendar,$D3528,B3529,"f",FALSE)</f>
        <v>64252</v>
      </c>
      <c r="E3529" s="49">
        <f>_xll.qlInterestRateIndexValueDate(IndexON,D3529)</f>
        <v>64252</v>
      </c>
      <c r="F3529" s="52">
        <f>IFERROR(_xll.qlIndexFixing(IndexON,D3529,TRUE,_xll.ohTrigger(RecalcTrigger,TriggerON)),NA())</f>
        <v>2.1463375115056138E-2</v>
      </c>
      <c r="H3529" s="49">
        <f>_xll.qlCalendarAdvance(IborCalendar,$H3528,B3529,"f",FALSE)</f>
        <v>64237</v>
      </c>
      <c r="I3529" s="49">
        <f>_xll.qlInterestRateIndexValueDate(Index1M,$H3529)</f>
        <v>64241</v>
      </c>
      <c r="J3529" s="52">
        <f>IFERROR(_xll.qlIndexFixing(Index1M,$H3529,TRUE,_xll.ohTrigger(RecalcTrigger,Trigger1M)),NA())</f>
        <v>2.2746125877922019E-2</v>
      </c>
      <c r="K3529" s="52">
        <f>IFERROR(_xll.qlIndexFixing(ONIndex1M,I3529,TRUE,_xll.ohTrigger(RecalcTrigger,Trigger1M)),NA())</f>
        <v>2.2725312568550038E-2</v>
      </c>
      <c r="L3529" s="52">
        <f>IFERROR(_xll.qlIndexFixing(Index3M,H3529,TRUE,_xll.ohTrigger(RecalcTrigger,Trigger3M)),NA())</f>
        <v>2.42959322200673E-2</v>
      </c>
      <c r="M3529" s="52">
        <f>IFERROR(_xll.qlIndexFixing(ONIndex3M,I3529,TRUE,_xll.ohTrigger(RecalcTrigger,Trigger3M)),NA())</f>
        <v>2.4221631551668565E-2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2.5529518605527102E-2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2.7146713883459128E-2</v>
      </c>
    </row>
    <row r="3530" spans="2:17" x14ac:dyDescent="0.2">
      <c r="B3530" s="46" t="s">
        <v>51</v>
      </c>
      <c r="D3530" s="49">
        <f>_xll.qlCalendarAdvance(LocalCalendar,$D3529,B3530,"f",FALSE)</f>
        <v>64259</v>
      </c>
      <c r="E3530" s="49">
        <f>_xll.qlInterestRateIndexValueDate(IndexON,D3530)</f>
        <v>64259</v>
      </c>
      <c r="F3530" s="52">
        <f>IFERROR(_xll.qlIndexFixing(IndexON,D3530,TRUE,_xll.ohTrigger(RecalcTrigger,TriggerON)),NA())</f>
        <v>2.1463375115056138E-2</v>
      </c>
      <c r="H3530" s="49">
        <f>_xll.qlCalendarAdvance(IborCalendar,$H3529,B3530,"f",FALSE)</f>
        <v>64244</v>
      </c>
      <c r="I3530" s="49">
        <f>_xll.qlInterestRateIndexValueDate(Index1M,$H3530)</f>
        <v>64248</v>
      </c>
      <c r="J3530" s="52">
        <f>IFERROR(_xll.qlIndexFixing(Index1M,$H3530,TRUE,_xll.ohTrigger(RecalcTrigger,Trigger1M)),NA())</f>
        <v>2.2747562215177652E-2</v>
      </c>
      <c r="K3530" s="52">
        <f>IFERROR(_xll.qlIndexFixing(ONIndex1M,I3530,TRUE,_xll.ohTrigger(RecalcTrigger,Trigger1M)),NA())</f>
        <v>2.2725312568550038E-2</v>
      </c>
      <c r="L3530" s="52">
        <f>IFERROR(_xll.qlIndexFixing(Index3M,H3530,TRUE,_xll.ohTrigger(RecalcTrigger,Trigger3M)),NA())</f>
        <v>2.42959322200673E-2</v>
      </c>
      <c r="M3530" s="52">
        <f>IFERROR(_xll.qlIndexFixing(ONIndex3M,I3530,TRUE,_xll.ohTrigger(RecalcTrigger,Trigger3M)),NA())</f>
        <v>2.4221631551668565E-2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2.5529518544695762E-2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2.7146714182739728E-2</v>
      </c>
    </row>
    <row r="3531" spans="2:17" x14ac:dyDescent="0.2">
      <c r="B3531" s="46" t="s">
        <v>51</v>
      </c>
      <c r="D3531" s="49">
        <f>_xll.qlCalendarAdvance(LocalCalendar,$D3530,B3531,"f",FALSE)</f>
        <v>64266</v>
      </c>
      <c r="E3531" s="49">
        <f>_xll.qlInterestRateIndexValueDate(IndexON,D3531)</f>
        <v>64266</v>
      </c>
      <c r="F3531" s="52">
        <f>IFERROR(_xll.qlIndexFixing(IndexON,D3531,TRUE,_xll.ohTrigger(RecalcTrigger,TriggerON)),NA())</f>
        <v>2.1463375115056138E-2</v>
      </c>
      <c r="H3531" s="49">
        <f>_xll.qlCalendarAdvance(IborCalendar,$H3530,B3531,"f",FALSE)</f>
        <v>64251</v>
      </c>
      <c r="I3531" s="49">
        <f>_xll.qlInterestRateIndexValueDate(Index1M,$H3531)</f>
        <v>64255</v>
      </c>
      <c r="J3531" s="52">
        <f>IFERROR(_xll.qlIndexFixing(Index1M,$H3531,TRUE,_xll.ohTrigger(RecalcTrigger,Trigger1M)),NA())</f>
        <v>2.2746844031436224E-2</v>
      </c>
      <c r="K3531" s="52">
        <f>IFERROR(_xll.qlIndexFixing(ONIndex1M,I3531,TRUE,_xll.ohTrigger(RecalcTrigger,Trigger1M)),NA())</f>
        <v>2.2725312568470102E-2</v>
      </c>
      <c r="L3531" s="52">
        <f>IFERROR(_xll.qlIndexFixing(Index3M,H3531,TRUE,_xll.ohTrigger(RecalcTrigger,Trigger3M)),NA())</f>
        <v>2.4295114079535066E-2</v>
      </c>
      <c r="M3531" s="52">
        <f>IFERROR(_xll.qlIndexFixing(ONIndex3M,I3531,TRUE,_xll.ohTrigger(RecalcTrigger,Trigger3M)),NA())</f>
        <v>2.4221631551668565E-2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2.5529518497453552E-2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2.7146714414314488E-2</v>
      </c>
    </row>
    <row r="3532" spans="2:17" x14ac:dyDescent="0.2">
      <c r="B3532" s="46" t="s">
        <v>51</v>
      </c>
      <c r="D3532" s="49">
        <f>_xll.qlCalendarAdvance(LocalCalendar,$D3531,B3532,"f",FALSE)</f>
        <v>64273</v>
      </c>
      <c r="E3532" s="49">
        <f>_xll.qlInterestRateIndexValueDate(IndexON,D3532)</f>
        <v>64273</v>
      </c>
      <c r="F3532" s="52">
        <f>IFERROR(_xll.qlIndexFixing(IndexON,D3532,TRUE,_xll.ohTrigger(RecalcTrigger,TriggerON)),NA())</f>
        <v>2.1463375115082783E-2</v>
      </c>
      <c r="H3532" s="49">
        <f>_xll.qlCalendarAdvance(IborCalendar,$H3531,B3532,"f",FALSE)</f>
        <v>64258</v>
      </c>
      <c r="I3532" s="49">
        <f>_xll.qlInterestRateIndexValueDate(Index1M,$H3532)</f>
        <v>64262</v>
      </c>
      <c r="J3532" s="52">
        <f>IFERROR(_xll.qlIndexFixing(Index1M,$H3532,TRUE,_xll.ohTrigger(RecalcTrigger,Trigger1M)),NA())</f>
        <v>2.2746844031436224E-2</v>
      </c>
      <c r="K3532" s="52">
        <f>IFERROR(_xll.qlIndexFixing(ONIndex1M,I3532,TRUE,_xll.ohTrigger(RecalcTrigger,Trigger1M)),NA())</f>
        <v>2.2725312568470102E-2</v>
      </c>
      <c r="L3532" s="52">
        <f>IFERROR(_xll.qlIndexFixing(Index3M,H3532,TRUE,_xll.ohTrigger(RecalcTrigger,Trigger3M)),NA())</f>
        <v>2.4295114079535066E-2</v>
      </c>
      <c r="M3532" s="52">
        <f>IFERROR(_xll.qlIndexFixing(ONIndex3M,I3532,TRUE,_xll.ohTrigger(RecalcTrigger,Trigger3M)),NA())</f>
        <v>2.4221631551588629E-2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2.5529518464040279E-2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2.7146714578423214E-2</v>
      </c>
    </row>
    <row r="3533" spans="2:17" x14ac:dyDescent="0.2">
      <c r="B3533" s="46" t="s">
        <v>51</v>
      </c>
      <c r="D3533" s="49">
        <f>_xll.qlCalendarAdvance(LocalCalendar,$D3532,B3533,"f",FALSE)</f>
        <v>64280</v>
      </c>
      <c r="E3533" s="49">
        <f>_xll.qlInterestRateIndexValueDate(IndexON,D3533)</f>
        <v>64280</v>
      </c>
      <c r="F3533" s="52">
        <f>IFERROR(_xll.qlIndexFixing(IndexON,D3533,TRUE,_xll.ohTrigger(RecalcTrigger,TriggerON)),NA())</f>
        <v>2.1463375115082783E-2</v>
      </c>
      <c r="H3533" s="49">
        <f>_xll.qlCalendarAdvance(IborCalendar,$H3532,B3533,"f",FALSE)</f>
        <v>64265</v>
      </c>
      <c r="I3533" s="49">
        <f>_xll.qlInterestRateIndexValueDate(Index1M,$H3533)</f>
        <v>64269</v>
      </c>
      <c r="J3533" s="52">
        <f>IFERROR(_xll.qlIndexFixing(Index1M,$H3533,TRUE,_xll.ohTrigger(RecalcTrigger,Trigger1M)),NA())</f>
        <v>2.2746844031436224E-2</v>
      </c>
      <c r="K3533" s="52">
        <f>IFERROR(_xll.qlIndexFixing(ONIndex1M,I3533,TRUE,_xll.ohTrigger(RecalcTrigger,Trigger1M)),NA())</f>
        <v>2.2725312568550038E-2</v>
      </c>
      <c r="L3533" s="52">
        <f>IFERROR(_xll.qlIndexFixing(Index3M,H3533,TRUE,_xll.ohTrigger(RecalcTrigger,Trigger3M)),NA())</f>
        <v>2.4295114079535066E-2</v>
      </c>
      <c r="M3533" s="52">
        <f>IFERROR(_xll.qlIndexFixing(ONIndex3M,I3533,TRUE,_xll.ohTrigger(RecalcTrigger,Trigger3M)),NA())</f>
        <v>2.4221631551668565E-2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2.5529518444455945E-2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2.7146714674985972E-2</v>
      </c>
    </row>
    <row r="3534" spans="2:17" x14ac:dyDescent="0.2">
      <c r="B3534" s="46" t="s">
        <v>51</v>
      </c>
      <c r="D3534" s="49">
        <f>_xll.qlCalendarAdvance(LocalCalendar,$D3533,B3534,"f",FALSE)</f>
        <v>64287</v>
      </c>
      <c r="E3534" s="49">
        <f>_xll.qlInterestRateIndexValueDate(IndexON,D3534)</f>
        <v>64287</v>
      </c>
      <c r="F3534" s="52">
        <f>IFERROR(_xll.qlIndexFixing(IndexON,D3534,TRUE,_xll.ohTrigger(RecalcTrigger,TriggerON)),NA())</f>
        <v>2.1463375115056138E-2</v>
      </c>
      <c r="H3534" s="49">
        <f>_xll.qlCalendarAdvance(IborCalendar,$H3533,B3534,"f",FALSE)</f>
        <v>64272</v>
      </c>
      <c r="I3534" s="49">
        <f>_xll.qlInterestRateIndexValueDate(Index1M,$H3534)</f>
        <v>64276</v>
      </c>
      <c r="J3534" s="52">
        <f>IFERROR(_xll.qlIndexFixing(Index1M,$H3534,TRUE,_xll.ohTrigger(RecalcTrigger,Trigger1M)),NA())</f>
        <v>2.2746844031436224E-2</v>
      </c>
      <c r="K3534" s="52">
        <f>IFERROR(_xll.qlIndexFixing(ONIndex1M,I3534,TRUE,_xll.ohTrigger(RecalcTrigger,Trigger1M)),NA())</f>
        <v>2.2725312568470102E-2</v>
      </c>
      <c r="L3534" s="52">
        <f>IFERROR(_xll.qlIndexFixing(Index3M,H3534,TRUE,_xll.ohTrigger(RecalcTrigger,Trigger3M)),NA())</f>
        <v>2.4295114079535943E-2</v>
      </c>
      <c r="M3534" s="52">
        <f>IFERROR(_xll.qlIndexFixing(ONIndex3M,I3534,TRUE,_xll.ohTrigger(RecalcTrigger,Trigger3M)),NA())</f>
        <v>2.4221631551668565E-2</v>
      </c>
      <c r="N3534" s="52" t="e">
        <f>IFERROR(_xll.qlIndexFixing(Index6M,$H3534,TRUE,_xll.ohTrigger(RecalcTrigger,Trigger6M)),NA())</f>
        <v>#N/A</v>
      </c>
      <c r="O3534" s="52" t="e">
        <f>IFERROR(_xll.qlIndexFixing(ONIndex6M,I3534,TRUE,_xll.ohTrigger(RecalcTrigger,Trigger6M)),NA())</f>
        <v>#N/A</v>
      </c>
      <c r="P3534" s="52" t="e">
        <f>IFERROR(_xll.qlIndexFixing(Index1Y,$H3534,TRUE,_xll.ohTrigger(RecalcTrigger,Trigger1Y)),NA())</f>
        <v>#N/A</v>
      </c>
      <c r="Q3534" s="52" t="e">
        <f>IFERROR(_xll.qlIndexFixing(ONIndex1Y,I3534,TRUE,_xll.ohTrigger(RecalcTrigger,Trigger1Y)),NA())</f>
        <v>#N/A</v>
      </c>
    </row>
    <row r="3535" spans="2:17" x14ac:dyDescent="0.2">
      <c r="B3535" s="46" t="s">
        <v>51</v>
      </c>
      <c r="D3535" s="49">
        <f>_xll.qlCalendarAdvance(LocalCalendar,$D3534,B3535,"f",FALSE)</f>
        <v>64294</v>
      </c>
      <c r="E3535" s="49">
        <f>_xll.qlInterestRateIndexValueDate(IndexON,D3535)</f>
        <v>64294</v>
      </c>
      <c r="F3535" s="52">
        <f>IFERROR(_xll.qlIndexFixing(IndexON,D3535,TRUE,_xll.ohTrigger(RecalcTrigger,TriggerON)),NA())</f>
        <v>2.1463375115056138E-2</v>
      </c>
      <c r="H3535" s="49">
        <f>_xll.qlCalendarAdvance(IborCalendar,$H3534,B3535,"f",FALSE)</f>
        <v>64280</v>
      </c>
      <c r="I3535" s="49">
        <f>_xll.qlInterestRateIndexValueDate(Index1M,$H3535)</f>
        <v>64284</v>
      </c>
      <c r="J3535" s="52">
        <f>IFERROR(_xll.qlIndexFixing(Index1M,$H3535,TRUE,_xll.ohTrigger(RecalcTrigger,Trigger1M)),NA())</f>
        <v>2.2746844031438802E-2</v>
      </c>
      <c r="K3535" s="52">
        <f>IFERROR(_xll.qlIndexFixing(ONIndex1M,I3535,TRUE,_xll.ohTrigger(RecalcTrigger,Trigger1M)),NA())</f>
        <v>2.2726029846027451E-2</v>
      </c>
      <c r="L3535" s="52">
        <f>IFERROR(_xll.qlIndexFixing(Index3M,H3535,TRUE,_xll.ohTrigger(RecalcTrigger,Trigger3M)),NA())</f>
        <v>2.4295114079535066E-2</v>
      </c>
      <c r="M3535" s="52">
        <f>IFERROR(_xll.qlIndexFixing(ONIndex3M,I3535,TRUE,_xll.ohTrigger(RecalcTrigger,Trigger3M)),NA())</f>
        <v>2.4222446395301134E-2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64301</v>
      </c>
      <c r="E3536" s="49">
        <f>_xll.qlInterestRateIndexValueDate(IndexON,D3536)</f>
        <v>64301</v>
      </c>
      <c r="F3536" s="52">
        <f>IFERROR(_xll.qlIndexFixing(IndexON,D3536,TRUE,_xll.ohTrigger(RecalcTrigger,TriggerON)),NA())</f>
        <v>2.1464014918086693E-2</v>
      </c>
      <c r="H3536" s="49">
        <f>_xll.qlCalendarAdvance(IborCalendar,$H3535,B3536,"f",FALSE)</f>
        <v>64287</v>
      </c>
      <c r="I3536" s="49">
        <f>_xll.qlInterestRateIndexValueDate(Index1M,$H3536)</f>
        <v>64291</v>
      </c>
      <c r="J3536" s="52">
        <f>IFERROR(_xll.qlIndexFixing(Index1M,$H3536,TRUE,_xll.ohTrigger(RecalcTrigger,Trigger1M)),NA())</f>
        <v>2.2746844031433646E-2</v>
      </c>
      <c r="K3536" s="52">
        <f>IFERROR(_xll.qlIndexFixing(ONIndex1M,I3536,TRUE,_xll.ohTrigger(RecalcTrigger,Trigger1M)),NA())</f>
        <v>2.2725312568470102E-2</v>
      </c>
      <c r="L3536" s="52">
        <f>IFERROR(_xll.qlIndexFixing(Index3M,H3536,TRUE,_xll.ohTrigger(RecalcTrigger,Trigger3M)),NA())</f>
        <v>2.4295114079535066E-2</v>
      </c>
      <c r="M3536" s="52">
        <f>IFERROR(_xll.qlIndexFixing(ONIndex3M,I3536,TRUE,_xll.ohTrigger(RecalcTrigger,Trigger3M)),NA())</f>
        <v>2.4221631551588629E-2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64308</v>
      </c>
      <c r="E3537" s="50">
        <f>_xll.qlInterestRateIndexValueDate(IndexON,D3537)</f>
        <v>64308</v>
      </c>
      <c r="F3537" s="53">
        <f>IFERROR(_xll.qlIndexFixing(IndexON,D3537,TRUE,_xll.ohTrigger(RecalcTrigger,TriggerON)),NA())</f>
        <v>2.1463375115082783E-2</v>
      </c>
      <c r="H3537" s="50">
        <f>_xll.qlCalendarAdvance(IborCalendar,$H3536,B3537,"f",FALSE)</f>
        <v>64294</v>
      </c>
      <c r="I3537" s="50">
        <f>_xll.qlInterestRateIndexValueDate(Index1M,$H3537)</f>
        <v>64298</v>
      </c>
      <c r="J3537" s="53">
        <f>IFERROR(_xll.qlIndexFixing(Index1M,$H3537,TRUE,_xll.ohTrigger(RecalcTrigger,Trigger1M)),NA())</f>
        <v>2.2746844031436224E-2</v>
      </c>
      <c r="K3537" s="53">
        <f>IFERROR(_xll.qlIndexFixing(ONIndex1M,I3537,TRUE,_xll.ohTrigger(RecalcTrigger,Trigger1M)),NA())</f>
        <v>2.2725312568390166E-2</v>
      </c>
      <c r="L3537" s="53">
        <f>IFERROR(_xll.qlIndexFixing(Index3M,H3537,TRUE,_xll.ohTrigger(RecalcTrigger,Trigger3M)),NA())</f>
        <v>2.4295114079535066E-2</v>
      </c>
      <c r="M3537" s="53">
        <f>IFERROR(_xll.qlIndexFixing(ONIndex3M,I3537,TRUE,_xll.ohTrigger(RecalcTrigger,Trigger3M)),NA())</f>
        <v>2.4221631551668565E-2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2015-12-17T16:25:36Z</dcterms:modified>
</cp:coreProperties>
</file>